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 activeTab="2"/>
  </bookViews>
  <sheets>
    <sheet name="CONSEIL REGIONAL 2010" sheetId="1" r:id="rId1"/>
    <sheet name="AQUITAINE 2014" sheetId="2" r:id="rId2"/>
    <sheet name="RESSEMBLANCE" sheetId="3" r:id="rId3"/>
  </sheets>
  <calcPr calcId="125725"/>
</workbook>
</file>

<file path=xl/calcChain.xml><?xml version="1.0" encoding="utf-8"?>
<calcChain xmlns="http://schemas.openxmlformats.org/spreadsheetml/2006/main">
  <c r="M20" i="3"/>
  <c r="M22"/>
  <c r="M42"/>
  <c r="M48"/>
  <c r="M59"/>
  <c r="J53"/>
  <c r="J54"/>
  <c r="J55"/>
  <c r="J56"/>
  <c r="J46"/>
  <c r="J37"/>
  <c r="J38"/>
  <c r="J39"/>
  <c r="J28"/>
  <c r="J21"/>
  <c r="J26"/>
  <c r="J13"/>
  <c r="J14"/>
  <c r="M51"/>
  <c r="J47"/>
  <c r="J36"/>
  <c r="J27"/>
  <c r="J9"/>
  <c r="M8"/>
  <c r="BR2307" i="2"/>
  <c r="BQ2307"/>
  <c r="BP2307"/>
  <c r="BO2307"/>
  <c r="BN2307"/>
  <c r="BM2307"/>
  <c r="BL2307"/>
  <c r="BK2307"/>
  <c r="BI2307"/>
  <c r="BH2307"/>
  <c r="BG2307"/>
  <c r="BF2307"/>
  <c r="BE2307"/>
  <c r="BD2307"/>
  <c r="BC2307"/>
  <c r="BB2307"/>
  <c r="BK2305"/>
  <c r="BL2305"/>
  <c r="BM2305"/>
  <c r="BN2305"/>
  <c r="BO2305"/>
  <c r="BP2305"/>
  <c r="BQ2305"/>
  <c r="BR2305"/>
  <c r="AZ2307"/>
  <c r="AY2307"/>
  <c r="AX2307"/>
  <c r="AW2307"/>
  <c r="AV2307"/>
  <c r="AU2307"/>
  <c r="AT2307"/>
  <c r="AS2307"/>
  <c r="BA2305"/>
  <c r="AT2305"/>
  <c r="AU2305"/>
  <c r="AV2305"/>
  <c r="AW2305"/>
  <c r="AX2305"/>
  <c r="AY2305"/>
  <c r="AZ2305"/>
  <c r="BB2305"/>
  <c r="BC2305"/>
  <c r="BD2305"/>
  <c r="BE2305"/>
  <c r="BF2305"/>
  <c r="BG2305"/>
  <c r="BH2305"/>
  <c r="BI2305"/>
  <c r="AS2305"/>
  <c r="AP2307"/>
  <c r="AN2307"/>
  <c r="AM2307"/>
  <c r="AL2307"/>
  <c r="AK2307"/>
  <c r="AJ2307"/>
  <c r="AI2307"/>
  <c r="AI2305"/>
  <c r="AK2305"/>
  <c r="AL2305"/>
  <c r="AM2305"/>
  <c r="AN2305"/>
  <c r="AJ2305"/>
  <c r="AE2307"/>
  <c r="AC2307"/>
  <c r="AB2307"/>
  <c r="AA2307"/>
  <c r="Z2307"/>
  <c r="Y2307"/>
  <c r="X2307"/>
  <c r="X2305"/>
  <c r="AE2309"/>
  <c r="AP2305"/>
  <c r="AE2305"/>
  <c r="Z2305"/>
  <c r="AA2305"/>
  <c r="AB2305"/>
  <c r="AC2305"/>
  <c r="Y2305"/>
  <c r="O2307"/>
  <c r="N2307"/>
  <c r="M2307"/>
  <c r="L2307"/>
  <c r="K2307"/>
  <c r="J2307"/>
  <c r="J2305"/>
  <c r="K2305"/>
  <c r="L2305"/>
  <c r="M2305"/>
  <c r="N2305"/>
  <c r="O2305"/>
  <c r="I2305"/>
  <c r="H94" i="1"/>
  <c r="F104"/>
  <c r="K113"/>
  <c r="K103"/>
  <c r="J127"/>
  <c r="J126"/>
  <c r="J125"/>
  <c r="J124"/>
  <c r="J123"/>
  <c r="J122"/>
  <c r="J121"/>
  <c r="J120"/>
  <c r="J119"/>
  <c r="J118"/>
  <c r="J117"/>
  <c r="J116"/>
  <c r="J115"/>
  <c r="J114"/>
  <c r="J113"/>
  <c r="J112"/>
  <c r="J109"/>
  <c r="J108"/>
  <c r="J107"/>
  <c r="J106"/>
  <c r="J105"/>
  <c r="J104"/>
  <c r="J103"/>
  <c r="J102"/>
  <c r="E117"/>
  <c r="E116"/>
  <c r="E114"/>
  <c r="E113"/>
  <c r="E112"/>
  <c r="E111"/>
  <c r="E110"/>
  <c r="E109"/>
  <c r="E108"/>
  <c r="E107"/>
  <c r="E106"/>
  <c r="E105"/>
  <c r="E104"/>
  <c r="E103"/>
  <c r="G99"/>
  <c r="G94"/>
  <c r="H7"/>
  <c r="L7" s="1"/>
  <c r="L4"/>
  <c r="L5"/>
  <c r="L6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6"/>
  <c r="L37"/>
  <c r="L38"/>
  <c r="L39"/>
  <c r="L40"/>
  <c r="L41"/>
  <c r="L42"/>
  <c r="L43"/>
  <c r="L44"/>
  <c r="L45"/>
  <c r="L46"/>
  <c r="L48"/>
  <c r="L49"/>
  <c r="L50"/>
  <c r="L51"/>
  <c r="L52"/>
  <c r="L53"/>
  <c r="L54"/>
  <c r="L55"/>
  <c r="L56"/>
  <c r="L57"/>
  <c r="L58"/>
  <c r="L59"/>
  <c r="L60"/>
  <c r="L61"/>
  <c r="L62"/>
  <c r="L63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6"/>
  <c r="L2"/>
  <c r="H86"/>
  <c r="H84"/>
  <c r="H83"/>
  <c r="H82"/>
  <c r="H81"/>
  <c r="H74"/>
  <c r="H73"/>
  <c r="H70"/>
  <c r="H69"/>
  <c r="H68"/>
  <c r="H67"/>
  <c r="H62"/>
  <c r="H61"/>
  <c r="H60"/>
  <c r="H59"/>
  <c r="H58"/>
  <c r="H56"/>
  <c r="H53"/>
  <c r="H52"/>
  <c r="H51"/>
  <c r="H50"/>
  <c r="H49"/>
  <c r="H48"/>
  <c r="E91"/>
  <c r="E90"/>
  <c r="G95" l="1"/>
  <c r="G96" s="1"/>
  <c r="G97" l="1"/>
  <c r="G98" s="1"/>
</calcChain>
</file>

<file path=xl/sharedStrings.xml><?xml version="1.0" encoding="utf-8"?>
<sst xmlns="http://schemas.openxmlformats.org/spreadsheetml/2006/main" count="19441" uniqueCount="5405">
  <si>
    <t>INDIV</t>
  </si>
  <si>
    <t>Commune</t>
  </si>
  <si>
    <t>Départ</t>
  </si>
  <si>
    <t>Nom</t>
  </si>
  <si>
    <t>Prénom</t>
  </si>
  <si>
    <t>Sexe</t>
  </si>
  <si>
    <t>Naissance</t>
  </si>
  <si>
    <t>Âge</t>
  </si>
  <si>
    <t>Code CSP</t>
  </si>
  <si>
    <t>CSP</t>
  </si>
  <si>
    <t>NAT</t>
  </si>
  <si>
    <t>Périgueux</t>
  </si>
  <si>
    <t>Dordogne</t>
  </si>
  <si>
    <t>MOYRAND</t>
  </si>
  <si>
    <t>Michel</t>
  </si>
  <si>
    <t>H</t>
  </si>
  <si>
    <t>01/02/1949</t>
  </si>
  <si>
    <t>Retraité fonct.publique (sf enseig.)</t>
  </si>
  <si>
    <t>F</t>
  </si>
  <si>
    <t>Mail envoyé</t>
  </si>
  <si>
    <t>MANET-CARBONNIERE</t>
  </si>
  <si>
    <t>Nathalie</t>
  </si>
  <si>
    <t>Pas de mail</t>
  </si>
  <si>
    <t>RAYNAUD</t>
  </si>
  <si>
    <t>Jean-Pierre</t>
  </si>
  <si>
    <t>Agriculteur</t>
  </si>
  <si>
    <t>Réponse</t>
  </si>
  <si>
    <t>DELPEYRAT-VINCENT</t>
  </si>
  <si>
    <t>Bérénice</t>
  </si>
  <si>
    <t>Professeur des écoles</t>
  </si>
  <si>
    <t>SECRESTAT</t>
  </si>
  <si>
    <t>Benoît</t>
  </si>
  <si>
    <t>RENY</t>
  </si>
  <si>
    <t>Françoise</t>
  </si>
  <si>
    <t>ESPANOL</t>
  </si>
  <si>
    <t>Emmanuel</t>
  </si>
  <si>
    <t>GENDREAU</t>
  </si>
  <si>
    <t>Béatrice</t>
  </si>
  <si>
    <t>GUTHINGER</t>
  </si>
  <si>
    <t>Stéphane</t>
  </si>
  <si>
    <t>Directeur association insertion</t>
  </si>
  <si>
    <t>PEYRAT</t>
  </si>
  <si>
    <t>Jérôme</t>
  </si>
  <si>
    <t>28/11/1962</t>
  </si>
  <si>
    <t>Fonctionnaire de catégorie A</t>
  </si>
  <si>
    <t>LE BARBIER</t>
  </si>
  <si>
    <t>Claudine</t>
  </si>
  <si>
    <t>18/05/1952</t>
  </si>
  <si>
    <t>Professeur enseignement privé</t>
  </si>
  <si>
    <t>MATTERA</t>
  </si>
  <si>
    <t>Marc</t>
  </si>
  <si>
    <t>oct-48</t>
  </si>
  <si>
    <t>Chef d'entreprise</t>
  </si>
  <si>
    <t>Gironde</t>
  </si>
  <si>
    <t>ROUSSET</t>
  </si>
  <si>
    <t>Alain</t>
  </si>
  <si>
    <t>16/02/1951</t>
  </si>
  <si>
    <t>Cadre dirigeant entreprise privée</t>
  </si>
  <si>
    <t>COCULA</t>
  </si>
  <si>
    <t>Anne-Marie</t>
  </si>
  <si>
    <t>Professeur université</t>
  </si>
  <si>
    <t>METTE</t>
  </si>
  <si>
    <t>Sophie</t>
  </si>
  <si>
    <t>FREYGEFOND</t>
  </si>
  <si>
    <t>Ludovic</t>
  </si>
  <si>
    <t>Fonctionnaire de catégorie B</t>
  </si>
  <si>
    <t>DE MARCO</t>
  </si>
  <si>
    <t>Monique</t>
  </si>
  <si>
    <t>12/11/1953</t>
  </si>
  <si>
    <t>Professeur du secondaire et techn.</t>
  </si>
  <si>
    <t>BOULANGER</t>
  </si>
  <si>
    <t>Gérard</t>
  </si>
  <si>
    <t>01/10/1948</t>
  </si>
  <si>
    <t>Avocat</t>
  </si>
  <si>
    <t>MENIVAL</t>
  </si>
  <si>
    <t>Solange</t>
  </si>
  <si>
    <t>19/04/1961</t>
  </si>
  <si>
    <t>WILSIUS</t>
  </si>
  <si>
    <t>Francis</t>
  </si>
  <si>
    <t>Agent logistique</t>
  </si>
  <si>
    <t>CHARAI</t>
  </si>
  <si>
    <t>Naima</t>
  </si>
  <si>
    <t>Psychologue</t>
  </si>
  <si>
    <t>DORTHE</t>
  </si>
  <si>
    <t>Philippe</t>
  </si>
  <si>
    <t>Retraité SNCF</t>
  </si>
  <si>
    <t>VEYSSY</t>
  </si>
  <si>
    <t>Catherine</t>
  </si>
  <si>
    <t>13/02/1960</t>
  </si>
  <si>
    <t>DAVERAT</t>
  </si>
  <si>
    <t>Scientifique, professeur</t>
  </si>
  <si>
    <t>BOUDINEAU</t>
  </si>
  <si>
    <t>Isabelle</t>
  </si>
  <si>
    <t>17/08/1966</t>
  </si>
  <si>
    <t>Cadre (entreprises publiques)</t>
  </si>
  <si>
    <t>BUISSON</t>
  </si>
  <si>
    <t>24/12/1969</t>
  </si>
  <si>
    <t>Autre profession libérale</t>
  </si>
  <si>
    <t>COUTANCEAU</t>
  </si>
  <si>
    <t>Emilie</t>
  </si>
  <si>
    <t>BOURNAZEAU</t>
  </si>
  <si>
    <t>Bernard</t>
  </si>
  <si>
    <t>CPE</t>
  </si>
  <si>
    <t>MARCHAND</t>
  </si>
  <si>
    <t>Régine</t>
  </si>
  <si>
    <t>16/09/1952</t>
  </si>
  <si>
    <t>Retraité salarié privé</t>
  </si>
  <si>
    <t>CORSAN</t>
  </si>
  <si>
    <t>Jean-Jacques</t>
  </si>
  <si>
    <t>Retraité enseignement</t>
  </si>
  <si>
    <t>DESAIGUES</t>
  </si>
  <si>
    <t>Responsable informatique France Télécom</t>
  </si>
  <si>
    <t>GUILLEMOTEAU</t>
  </si>
  <si>
    <t>Patrick</t>
  </si>
  <si>
    <t>BOVE</t>
  </si>
  <si>
    <t>Marie</t>
  </si>
  <si>
    <t>Employée associatif CCFD</t>
  </si>
  <si>
    <t>DU FAU DE LAMOTHE</t>
  </si>
  <si>
    <t>Expert-comptable</t>
  </si>
  <si>
    <t>AJON</t>
  </si>
  <si>
    <t>Emmanuelle</t>
  </si>
  <si>
    <t>Autre cadre (secteur privé)</t>
  </si>
  <si>
    <t>HAZOUARD</t>
  </si>
  <si>
    <t>Mathieu</t>
  </si>
  <si>
    <t>Cadre territorial</t>
  </si>
  <si>
    <t>LAMARQUE</t>
  </si>
  <si>
    <t>Gisèle</t>
  </si>
  <si>
    <t>MADRELLE</t>
  </si>
  <si>
    <t>Nicolas</t>
  </si>
  <si>
    <t>16/07/1964</t>
  </si>
  <si>
    <t>DARCOS</t>
  </si>
  <si>
    <t>Xavier</t>
  </si>
  <si>
    <t>14/07/1947</t>
  </si>
  <si>
    <t>Universitaire</t>
  </si>
  <si>
    <t>SIARRI</t>
  </si>
  <si>
    <t>Alexandra</t>
  </si>
  <si>
    <t>FLORIAN</t>
  </si>
  <si>
    <t>29/03/1969</t>
  </si>
  <si>
    <t>Conseiller juridique</t>
  </si>
  <si>
    <t>ESTRADE</t>
  </si>
  <si>
    <t>Hélène</t>
  </si>
  <si>
    <t>04/08/1956</t>
  </si>
  <si>
    <t>Pharmacien</t>
  </si>
  <si>
    <t>GARRAUD</t>
  </si>
  <si>
    <t>Jean-Paul</t>
  </si>
  <si>
    <t>27/02/1956</t>
  </si>
  <si>
    <t>Magistrat</t>
  </si>
  <si>
    <t>TRAUTMANN</t>
  </si>
  <si>
    <t>Sylvie</t>
  </si>
  <si>
    <t>22/09/1957</t>
  </si>
  <si>
    <t>DUCASSOU</t>
  </si>
  <si>
    <t>Dominique</t>
  </si>
  <si>
    <t>13/05/1943</t>
  </si>
  <si>
    <t>Retraité</t>
  </si>
  <si>
    <t>MOGA</t>
  </si>
  <si>
    <t>Martine</t>
  </si>
  <si>
    <t>MEYNARD</t>
  </si>
  <si>
    <t>Industriel-Chef entreprise</t>
  </si>
  <si>
    <t>VICENTE</t>
  </si>
  <si>
    <t>Evelyne</t>
  </si>
  <si>
    <t>02/09/1946</t>
  </si>
  <si>
    <t>TARIS</t>
  </si>
  <si>
    <t>Joan</t>
  </si>
  <si>
    <t>Profession rattachée à l'enseignt.</t>
  </si>
  <si>
    <t>Landes</t>
  </si>
  <si>
    <t>BURGAU-BONJEAN</t>
  </si>
  <si>
    <t>Elisabeth</t>
  </si>
  <si>
    <t>Coordinatrice centre hospitalier</t>
  </si>
  <si>
    <t>DELPEYRAT</t>
  </si>
  <si>
    <t>Droit, universitaire</t>
  </si>
  <si>
    <t>DELAUNAY</t>
  </si>
  <si>
    <t>Florence</t>
  </si>
  <si>
    <t>Fonctionnaire catégorie A</t>
  </si>
  <si>
    <t>GUILLOTEAU</t>
  </si>
  <si>
    <t>Eric</t>
  </si>
  <si>
    <t>Professeur IUT</t>
  </si>
  <si>
    <t>KANCAL</t>
  </si>
  <si>
    <t>Peggy</t>
  </si>
  <si>
    <t>Présidente AIRAQ</t>
  </si>
  <si>
    <t>BACHE</t>
  </si>
  <si>
    <t>24/01/1961</t>
  </si>
  <si>
    <t>Carreleur</t>
  </si>
  <si>
    <t>BEYRIS</t>
  </si>
  <si>
    <t>Maryline</t>
  </si>
  <si>
    <t>TAUZIN</t>
  </si>
  <si>
    <t>Arnaud</t>
  </si>
  <si>
    <t>Eleveur volailles</t>
  </si>
  <si>
    <t>LAGRAVE</t>
  </si>
  <si>
    <t>Renaud</t>
  </si>
  <si>
    <t>24/09/1967</t>
  </si>
  <si>
    <t>Directeur Agence Landaise Informatique</t>
  </si>
  <si>
    <t>NADAU</t>
  </si>
  <si>
    <t>Marie-Françoise</t>
  </si>
  <si>
    <t>18/05/1960</t>
  </si>
  <si>
    <t>DARRIEUSSECQ</t>
  </si>
  <si>
    <t>Geneviève</t>
  </si>
  <si>
    <t>Médecin</t>
  </si>
  <si>
    <t>Lot-et-Garonne</t>
  </si>
  <si>
    <t>LOUSTEAU</t>
  </si>
  <si>
    <t>Lucette</t>
  </si>
  <si>
    <t>20/12/1948</t>
  </si>
  <si>
    <t>Assistant de direction</t>
  </si>
  <si>
    <t>FEKI</t>
  </si>
  <si>
    <t>Matthias</t>
  </si>
  <si>
    <t>Conseiller Tribunal administratif</t>
  </si>
  <si>
    <t>BEGHIN</t>
  </si>
  <si>
    <t>PERE</t>
  </si>
  <si>
    <t>Paysan retraité</t>
  </si>
  <si>
    <t>ALCORTA</t>
  </si>
  <si>
    <t>DIEFENBACHER</t>
  </si>
  <si>
    <t>15/07/1947</t>
  </si>
  <si>
    <t>MAIOROFF</t>
  </si>
  <si>
    <t>Laurence</t>
  </si>
  <si>
    <t>19/01/1958</t>
  </si>
  <si>
    <t>BEAUVILLARD</t>
  </si>
  <si>
    <t>Pyrénées-Atlantique</t>
  </si>
  <si>
    <t>UTHURRY</t>
  </si>
  <si>
    <t>14/02/1954</t>
  </si>
  <si>
    <t>BERNARD</t>
  </si>
  <si>
    <t>Anne</t>
  </si>
  <si>
    <t>Direction Poste Aquitaine</t>
  </si>
  <si>
    <t>MAITIA</t>
  </si>
  <si>
    <t>François</t>
  </si>
  <si>
    <t>ALAUX</t>
  </si>
  <si>
    <t>Sylviane</t>
  </si>
  <si>
    <t>01/07/1945</t>
  </si>
  <si>
    <t>Retraité secteur privé</t>
  </si>
  <si>
    <t>CHERET</t>
  </si>
  <si>
    <t>Pierre</t>
  </si>
  <si>
    <t>31/08/1967</t>
  </si>
  <si>
    <t>Directeur Adjoint Lycée</t>
  </si>
  <si>
    <t>CABANNE</t>
  </si>
  <si>
    <t>Marie-Pierre</t>
  </si>
  <si>
    <t>Chargée de mission insertion, économique</t>
  </si>
  <si>
    <t>BERGE</t>
  </si>
  <si>
    <t>Manager dans ONG</t>
  </si>
  <si>
    <t>SALABERT</t>
  </si>
  <si>
    <t>GROSCLAUDE</t>
  </si>
  <si>
    <t>David</t>
  </si>
  <si>
    <t>Chef d'entreprise presse</t>
  </si>
  <si>
    <t>LEICIAGUECAHAR</t>
  </si>
  <si>
    <t>Alice</t>
  </si>
  <si>
    <t>LAURENT</t>
  </si>
  <si>
    <t>Patrice</t>
  </si>
  <si>
    <t>Technicien R et D Total</t>
  </si>
  <si>
    <t>LAMASSOURE</t>
  </si>
  <si>
    <t>10/02/1944</t>
  </si>
  <si>
    <t>LIPSOS-SALLENAVE</t>
  </si>
  <si>
    <t>Véronique</t>
  </si>
  <si>
    <t>15/02/1953</t>
  </si>
  <si>
    <t>NIHOUS</t>
  </si>
  <si>
    <t>Frédéric</t>
  </si>
  <si>
    <t>15/08/1967</t>
  </si>
  <si>
    <t>LASSERRE</t>
  </si>
  <si>
    <t>11/03/1947</t>
  </si>
  <si>
    <t>Retraité Crédit Agricole</t>
  </si>
  <si>
    <t>SAINT-PE</t>
  </si>
  <si>
    <t>Denise</t>
  </si>
  <si>
    <t>VEUNAC</t>
  </si>
  <si>
    <t>02/02/1946</t>
  </si>
  <si>
    <t>SEXE</t>
  </si>
  <si>
    <t>FEMMES</t>
  </si>
  <si>
    <t>HOMMES</t>
  </si>
  <si>
    <t>AGE</t>
  </si>
  <si>
    <t>DE 20 A 29 ANS</t>
  </si>
  <si>
    <t>Autres</t>
  </si>
  <si>
    <t>DE 30 A 44 ANS</t>
  </si>
  <si>
    <t>DE 45 A 59 ANS</t>
  </si>
  <si>
    <t>DE 60 A 74 ANS</t>
  </si>
  <si>
    <t>DE 75 A 89 ANS</t>
  </si>
  <si>
    <t>DE + 90 ANS</t>
  </si>
  <si>
    <t>Code PCS</t>
  </si>
  <si>
    <t>PCS</t>
  </si>
  <si>
    <t>Agriculteurs exploitants</t>
  </si>
  <si>
    <t>Artisans, commerçants et chefs d'entreprise</t>
  </si>
  <si>
    <t>Cadres et professions intellectuelles supérieures</t>
  </si>
  <si>
    <t>Professions intermédiaires</t>
  </si>
  <si>
    <t>Employés</t>
  </si>
  <si>
    <t>Ouvriers</t>
  </si>
  <si>
    <t>Retraités</t>
  </si>
  <si>
    <t>Femmes</t>
  </si>
  <si>
    <t>Moyenne d'âge des femmes :</t>
  </si>
  <si>
    <t>Moyenne d'âge des hommes :</t>
  </si>
  <si>
    <t>Hommes</t>
  </si>
  <si>
    <t>Age au moment de l'élection</t>
  </si>
  <si>
    <t>Retraitée</t>
  </si>
  <si>
    <t>Manquants âge :</t>
  </si>
  <si>
    <t>Manquants profession :</t>
  </si>
  <si>
    <t>24001</t>
  </si>
  <si>
    <t>72</t>
  </si>
  <si>
    <t>24</t>
  </si>
  <si>
    <t>242</t>
  </si>
  <si>
    <t>2426</t>
  </si>
  <si>
    <t>7202</t>
  </si>
  <si>
    <t>ZZZZZZ</t>
  </si>
  <si>
    <t>Abjat-sur-Bandiat</t>
  </si>
  <si>
    <t>24002</t>
  </si>
  <si>
    <t>243</t>
  </si>
  <si>
    <t>2404</t>
  </si>
  <si>
    <t>Agonac</t>
  </si>
  <si>
    <t>24004</t>
  </si>
  <si>
    <t>2440</t>
  </si>
  <si>
    <t>Ajat</t>
  </si>
  <si>
    <t>24005</t>
  </si>
  <si>
    <t>241</t>
  </si>
  <si>
    <t>2407</t>
  </si>
  <si>
    <t>7203</t>
  </si>
  <si>
    <t>Alles-sur-Dordogne</t>
  </si>
  <si>
    <t>24006</t>
  </si>
  <si>
    <t>244</t>
  </si>
  <si>
    <t>2432</t>
  </si>
  <si>
    <t>Allas-les-Mines</t>
  </si>
  <si>
    <t>24007</t>
  </si>
  <si>
    <t>2428</t>
  </si>
  <si>
    <t>Allemans</t>
  </si>
  <si>
    <t>24008</t>
  </si>
  <si>
    <t>2418</t>
  </si>
  <si>
    <t>Angoisse</t>
  </si>
  <si>
    <t>24009</t>
  </si>
  <si>
    <t>2411</t>
  </si>
  <si>
    <t>Anlhiac</t>
  </si>
  <si>
    <t>24010</t>
  </si>
  <si>
    <t>2430</t>
  </si>
  <si>
    <t>Annesse-et-Beaulieu</t>
  </si>
  <si>
    <t>24011</t>
  </si>
  <si>
    <t>2437</t>
  </si>
  <si>
    <t>Antonne-et-Trigonant</t>
  </si>
  <si>
    <t>24012</t>
  </si>
  <si>
    <t>2435</t>
  </si>
  <si>
    <t>Archignac</t>
  </si>
  <si>
    <t>24013</t>
  </si>
  <si>
    <t>2434</t>
  </si>
  <si>
    <t>Atur</t>
  </si>
  <si>
    <t>24014</t>
  </si>
  <si>
    <t>2422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</si>
  <si>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</si>
  <si>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</si>
  <si>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</si>
  <si>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</si>
  <si>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</si>
  <si>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</si>
  <si>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</si>
  <si>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</si>
  <si>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</si>
  <si>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</si>
  <si>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2439</t>
  </si>
  <si>
    <t>La Bachellerie</t>
  </si>
  <si>
    <t>24021</t>
  </si>
  <si>
    <t>2413</t>
  </si>
  <si>
    <t>Badefols-d'Ans</t>
  </si>
  <si>
    <t>24022</t>
  </si>
  <si>
    <t>7201</t>
  </si>
  <si>
    <t>Badefols-sur-Dordogne</t>
  </si>
  <si>
    <t>24023</t>
  </si>
  <si>
    <t>2417</t>
  </si>
  <si>
    <t>Baneuil</t>
  </si>
  <si>
    <t>24024</t>
  </si>
  <si>
    <t>2414</t>
  </si>
  <si>
    <t>Bardou</t>
  </si>
  <si>
    <t>24025</t>
  </si>
  <si>
    <t>Bars</t>
  </si>
  <si>
    <t>24026</t>
  </si>
  <si>
    <t>Bassillac</t>
  </si>
  <si>
    <t>24027</t>
  </si>
  <si>
    <t>2401</t>
  </si>
  <si>
    <t>Bayac</t>
  </si>
  <si>
    <t>24028</t>
  </si>
  <si>
    <t>Beaumont-du-Périgord</t>
  </si>
  <si>
    <t>24029</t>
  </si>
  <si>
    <t>2424</t>
  </si>
  <si>
    <t>Beaupouyet</t>
  </si>
  <si>
    <t>24030</t>
  </si>
  <si>
    <t>Beauregard-de-Terrasson</t>
  </si>
  <si>
    <t>24031</t>
  </si>
  <si>
    <t>2445</t>
  </si>
  <si>
    <t>Beauregard-et-Bassac</t>
  </si>
  <si>
    <t>24032</t>
  </si>
  <si>
    <t>2425</t>
  </si>
  <si>
    <t>Beauronne</t>
  </si>
  <si>
    <t>24033</t>
  </si>
  <si>
    <t>2419</t>
  </si>
  <si>
    <t>Beaussac</t>
  </si>
  <si>
    <t>24034</t>
  </si>
  <si>
    <t>Beleymas</t>
  </si>
  <si>
    <t>24035</t>
  </si>
  <si>
    <t>2402</t>
  </si>
  <si>
    <t>Belvès</t>
  </si>
  <si>
    <t>24036</t>
  </si>
  <si>
    <t>Berbiguières</t>
  </si>
  <si>
    <t>24037</t>
  </si>
  <si>
    <t>2496</t>
  </si>
  <si>
    <t>Bergerac</t>
  </si>
  <si>
    <t>24038</t>
  </si>
  <si>
    <t>2444</t>
  </si>
  <si>
    <t>Bertric-Burée</t>
  </si>
  <si>
    <t>24039</t>
  </si>
  <si>
    <t>2447</t>
  </si>
  <si>
    <t>7211</t>
  </si>
  <si>
    <t>Besse</t>
  </si>
  <si>
    <t>24040</t>
  </si>
  <si>
    <t>2436</t>
  </si>
  <si>
    <t>Beynac-et-Cazenac</t>
  </si>
  <si>
    <t>24041</t>
  </si>
  <si>
    <t>Bézenac</t>
  </si>
  <si>
    <t>24042</t>
  </si>
  <si>
    <t>Biras</t>
  </si>
  <si>
    <t>24043</t>
  </si>
  <si>
    <t>2420</t>
  </si>
  <si>
    <t>Biron</t>
  </si>
  <si>
    <t>24044</t>
  </si>
  <si>
    <t>Blis-et-Born</t>
  </si>
  <si>
    <t>24045</t>
  </si>
  <si>
    <t>Boisse</t>
  </si>
  <si>
    <t>24046</t>
  </si>
  <si>
    <t>Boisseuilh</t>
  </si>
  <si>
    <t>24047</t>
  </si>
  <si>
    <t>La Boissière-d'Ans</t>
  </si>
  <si>
    <t>24048</t>
  </si>
  <si>
    <t>2442</t>
  </si>
  <si>
    <t>7205</t>
  </si>
  <si>
    <t>Bonneville-et-Saint-Avit-de-Fumadières</t>
  </si>
  <si>
    <t>24050</t>
  </si>
  <si>
    <t>Borrèze</t>
  </si>
  <si>
    <t>24051</t>
  </si>
  <si>
    <t>2416</t>
  </si>
  <si>
    <t>Bosset</t>
  </si>
  <si>
    <t>24052</t>
  </si>
  <si>
    <t>Bouillac</t>
  </si>
  <si>
    <t>24053</t>
  </si>
  <si>
    <t>Boulazac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</si>
  <si>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</si>
  <si>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</si>
  <si>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</si>
  <si>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</si>
  <si>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</si>
  <si>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</si>
  <si>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</si>
  <si>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</si>
  <si>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</si>
  <si>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</si>
  <si>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</si>
  <si>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</si>
  <si>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</si>
  <si>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</si>
  <si>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</si>
  <si>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2443</t>
  </si>
  <si>
    <t>Bourrou</t>
  </si>
  <si>
    <t>24062</t>
  </si>
  <si>
    <t>Bouteilles-Saint-Sébastien</t>
  </si>
  <si>
    <t>24063</t>
  </si>
  <si>
    <t>2410</t>
  </si>
  <si>
    <t>Bouzic</t>
  </si>
  <si>
    <t>24064</t>
  </si>
  <si>
    <t>Brantôme</t>
  </si>
  <si>
    <t>24065</t>
  </si>
  <si>
    <t>Breuilh</t>
  </si>
  <si>
    <t>24066</t>
  </si>
  <si>
    <t>Brouchaud</t>
  </si>
  <si>
    <t>24067</t>
  </si>
  <si>
    <t>2405</t>
  </si>
  <si>
    <t>Le Bugue</t>
  </si>
  <si>
    <t>24068</t>
  </si>
  <si>
    <t>Le Buisson-de-Cadouin</t>
  </si>
  <si>
    <t>24069</t>
  </si>
  <si>
    <t>Bussac</t>
  </si>
  <si>
    <t>24070</t>
  </si>
  <si>
    <t>2406</t>
  </si>
  <si>
    <t>Busserolles</t>
  </si>
  <si>
    <t>24071</t>
  </si>
  <si>
    <t>Bussière-Badil</t>
  </si>
  <si>
    <t>24073</t>
  </si>
  <si>
    <t>Calès</t>
  </si>
  <si>
    <t>24074</t>
  </si>
  <si>
    <t>2408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</si>
  <si>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</si>
  <si>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</si>
  <si>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</si>
  <si>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</si>
  <si>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</si>
  <si>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</si>
  <si>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</si>
  <si>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24079</t>
  </si>
  <si>
    <t>2409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</si>
  <si>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</si>
  <si>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</si>
  <si>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</si>
  <si>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</si>
  <si>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</si>
  <si>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</si>
  <si>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</si>
  <si>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</si>
  <si>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2446</t>
  </si>
  <si>
    <t>Carsac-de-Gurson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</si>
  <si>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</si>
  <si>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</si>
  <si>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</si>
  <si>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</si>
  <si>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</si>
  <si>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</si>
  <si>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</si>
  <si>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</t>
  </si>
  <si>
    <t>24088</t>
  </si>
  <si>
    <t>Cause-de-Clérans</t>
  </si>
  <si>
    <t>24089</t>
  </si>
  <si>
    <t>Cazoulès</t>
  </si>
  <si>
    <t>24090</t>
  </si>
  <si>
    <t>2421</t>
  </si>
  <si>
    <t>Celles</t>
  </si>
  <si>
    <t>24091</t>
  </si>
  <si>
    <t>Cénac-et-Saint-Julien</t>
  </si>
  <si>
    <t>24092</t>
  </si>
  <si>
    <t>Cendrieux</t>
  </si>
  <si>
    <t>24093</t>
  </si>
  <si>
    <t>Cercles</t>
  </si>
  <si>
    <t>24094</t>
  </si>
  <si>
    <t>Chalagnac</t>
  </si>
  <si>
    <t>24095</t>
  </si>
  <si>
    <t>2415</t>
  </si>
  <si>
    <t>Chalais</t>
  </si>
  <si>
    <t>24096</t>
  </si>
  <si>
    <t>Champagnac-de-Belair</t>
  </si>
  <si>
    <t>24097</t>
  </si>
  <si>
    <t>Champagne-et-Fontaine</t>
  </si>
  <si>
    <t>24098</t>
  </si>
  <si>
    <t>2449</t>
  </si>
  <si>
    <t>Champcevinel</t>
  </si>
  <si>
    <t>24099</t>
  </si>
  <si>
    <t>Champeaux-et-la-Chapelle-Pommier</t>
  </si>
  <si>
    <t>24100</t>
  </si>
  <si>
    <t>Champniers-et-Reilhac</t>
  </si>
  <si>
    <t>24101</t>
  </si>
  <si>
    <t>2433</t>
  </si>
  <si>
    <t>Champs-Romain</t>
  </si>
  <si>
    <t>24102</t>
  </si>
  <si>
    <t>2450</t>
  </si>
  <si>
    <t>Chancelade</t>
  </si>
  <si>
    <t>24103</t>
  </si>
  <si>
    <t>Le Change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</si>
  <si>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</si>
  <si>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</si>
  <si>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</si>
  <si>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</si>
  <si>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</si>
  <si>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</si>
  <si>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</si>
  <si>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</si>
  <si>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</si>
  <si>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</si>
  <si>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</si>
  <si>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</si>
  <si>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</si>
  <si>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</si>
  <si>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</si>
  <si>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</si>
  <si>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</si>
  <si>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</si>
  <si>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</si>
  <si>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</si>
  <si>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</si>
  <si>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</si>
  <si>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</si>
  <si>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Châtres</t>
  </si>
  <si>
    <t>24117</t>
  </si>
  <si>
    <t>Chavagnac</t>
  </si>
  <si>
    <t>24118</t>
  </si>
  <si>
    <t>2431</t>
  </si>
  <si>
    <t>Chenaud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</si>
  <si>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</si>
  <si>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</si>
  <si>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</si>
  <si>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</si>
  <si>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</si>
  <si>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</si>
  <si>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</si>
  <si>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</si>
  <si>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</si>
  <si>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</si>
  <si>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</si>
  <si>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</si>
  <si>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</si>
  <si>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Colombier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</si>
  <si>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</si>
  <si>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</si>
  <si>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</si>
  <si>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</si>
  <si>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</si>
  <si>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</si>
  <si>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</si>
  <si>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</si>
  <si>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</si>
  <si>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</si>
  <si>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</si>
  <si>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</si>
  <si>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</si>
  <si>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</si>
  <si>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24134</t>
  </si>
  <si>
    <t>2441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</si>
  <si>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</si>
  <si>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</si>
  <si>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</si>
  <si>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</si>
  <si>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</si>
  <si>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</si>
  <si>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</si>
  <si>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</si>
  <si>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</si>
  <si>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</si>
  <si>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</si>
  <si>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</si>
  <si>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2448</t>
  </si>
  <si>
    <t>Cours-de-Pile</t>
  </si>
  <si>
    <t>24141</t>
  </si>
  <si>
    <t>Coutures</t>
  </si>
  <si>
    <t>24142</t>
  </si>
  <si>
    <t>Coux-et-Bigaroque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</si>
  <si>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</si>
  <si>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</si>
  <si>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</si>
  <si>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</si>
  <si>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</si>
  <si>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</si>
  <si>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</si>
  <si>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</si>
  <si>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</si>
  <si>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</t>
  </si>
  <si>
    <t>24148</t>
  </si>
  <si>
    <t>2438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</si>
  <si>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</si>
  <si>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</si>
  <si>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</si>
  <si>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</si>
  <si>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</si>
  <si>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</si>
  <si>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</si>
  <si>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</si>
  <si>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</si>
  <si>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</si>
  <si>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</si>
  <si>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</si>
  <si>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</si>
  <si>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</si>
  <si>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</si>
  <si>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</si>
  <si>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</si>
  <si>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</si>
  <si>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</si>
  <si>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</si>
  <si>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2423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</si>
  <si>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</si>
  <si>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</si>
  <si>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</si>
  <si>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</si>
  <si>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</si>
  <si>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</si>
  <si>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</si>
  <si>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</si>
  <si>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</si>
  <si>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</si>
  <si>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</si>
  <si>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</si>
  <si>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</si>
  <si>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24166</t>
  </si>
  <si>
    <t>Eyliac</t>
  </si>
  <si>
    <t>24167</t>
  </si>
  <si>
    <t>2412</t>
  </si>
  <si>
    <t>Eymet</t>
  </si>
  <si>
    <t>24168</t>
  </si>
  <si>
    <t>Plaisance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</si>
  <si>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</si>
  <si>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</si>
  <si>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</si>
  <si>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</si>
  <si>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</si>
  <si>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</si>
  <si>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</si>
  <si>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</si>
  <si>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</si>
  <si>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</si>
  <si>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</si>
  <si>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</si>
  <si>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</si>
  <si>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Faux</t>
  </si>
  <si>
    <t>24178</t>
  </si>
  <si>
    <t>Festalemps</t>
  </si>
  <si>
    <t>24179</t>
  </si>
  <si>
    <t>La Feuillade</t>
  </si>
  <si>
    <t>24180</t>
  </si>
  <si>
    <t>Firbeix</t>
  </si>
  <si>
    <t>24181</t>
  </si>
  <si>
    <t>Flaugeac</t>
  </si>
  <si>
    <t>24182</t>
  </si>
  <si>
    <t>Le Fleix</t>
  </si>
  <si>
    <t>24183</t>
  </si>
  <si>
    <t>Fleurac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</si>
  <si>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</si>
  <si>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</si>
  <si>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</si>
  <si>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</si>
  <si>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</si>
  <si>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</si>
  <si>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</si>
  <si>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</si>
  <si>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</si>
  <si>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</si>
  <si>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</si>
  <si>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</si>
  <si>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</si>
  <si>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</si>
  <si>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</si>
  <si>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</si>
  <si>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</si>
  <si>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</si>
  <si>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</si>
  <si>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</si>
  <si>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</si>
  <si>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</si>
  <si>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</si>
  <si>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</si>
  <si>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</si>
  <si>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</si>
  <si>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</si>
  <si>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</si>
  <si>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</si>
  <si>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</si>
  <si>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</si>
  <si>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</si>
  <si>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24203</t>
  </si>
  <si>
    <t>Les Graulges</t>
  </si>
  <si>
    <t>24204</t>
  </si>
  <si>
    <t>Grèzes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</si>
  <si>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</si>
  <si>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</si>
  <si>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</si>
  <si>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</si>
  <si>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</si>
  <si>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</si>
  <si>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</si>
  <si>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</si>
  <si>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</si>
  <si>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</si>
  <si>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</si>
  <si>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</si>
  <si>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</si>
  <si>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</si>
  <si>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</si>
  <si>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</si>
  <si>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</si>
  <si>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</si>
  <si>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</si>
  <si>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</si>
  <si>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</si>
  <si>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</si>
  <si>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</si>
  <si>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</t>
  </si>
  <si>
    <t>24217</t>
  </si>
  <si>
    <t>Journiac</t>
  </si>
  <si>
    <t>24218</t>
  </si>
  <si>
    <t>Jumilhac-le-Grand</t>
  </si>
  <si>
    <t>24219</t>
  </si>
  <si>
    <t>Labouquerie</t>
  </si>
  <si>
    <t>24220</t>
  </si>
  <si>
    <t>Lacropte</t>
  </si>
  <si>
    <t>24221</t>
  </si>
  <si>
    <t>Rudeau-Ladosse</t>
  </si>
  <si>
    <t>24222</t>
  </si>
  <si>
    <t>La Force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</si>
  <si>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</si>
  <si>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</si>
  <si>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</si>
  <si>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</si>
  <si>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</si>
  <si>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</si>
  <si>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</si>
  <si>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</si>
  <si>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</si>
  <si>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</si>
  <si>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</si>
  <si>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</si>
  <si>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</si>
  <si>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</si>
  <si>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</si>
  <si>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</si>
  <si>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</si>
  <si>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</si>
  <si>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</si>
  <si>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</si>
  <si>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24233</t>
  </si>
  <si>
    <t>Laveyssière</t>
  </si>
  <si>
    <t>24234</t>
  </si>
  <si>
    <t>Les Lèches</t>
  </si>
  <si>
    <t>24235</t>
  </si>
  <si>
    <t>Léguillac-de-Cercles</t>
  </si>
  <si>
    <t>24236</t>
  </si>
  <si>
    <t>Léguillac-de-l'Auche</t>
  </si>
  <si>
    <t>24237</t>
  </si>
  <si>
    <t>Lembras</t>
  </si>
  <si>
    <t>24238</t>
  </si>
  <si>
    <t>Lempzours</t>
  </si>
  <si>
    <t>24239</t>
  </si>
  <si>
    <t>Ligueux</t>
  </si>
  <si>
    <t>24240</t>
  </si>
  <si>
    <t>2429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</si>
  <si>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</si>
  <si>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</si>
  <si>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</si>
  <si>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</si>
  <si>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</si>
  <si>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</si>
  <si>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</si>
  <si>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</si>
  <si>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</si>
  <si>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</si>
  <si>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</si>
  <si>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</si>
  <si>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</si>
  <si>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</si>
  <si>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</si>
  <si>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</si>
  <si>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</si>
  <si>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</si>
  <si>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</si>
  <si>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</si>
  <si>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</si>
  <si>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</si>
  <si>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</si>
  <si>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</si>
  <si>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Mareuil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</si>
  <si>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</si>
  <si>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</si>
  <si>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</si>
  <si>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</si>
  <si>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</si>
  <si>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</si>
  <si>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</si>
  <si>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</si>
  <si>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24258</t>
  </si>
  <si>
    <t>Marsaneix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</si>
  <si>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</si>
  <si>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</si>
  <si>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</si>
  <si>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</si>
  <si>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</si>
  <si>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</si>
  <si>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</si>
  <si>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</si>
  <si>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</si>
  <si>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</si>
  <si>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</si>
  <si>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</si>
  <si>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</si>
  <si>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</si>
  <si>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</si>
  <si>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</si>
  <si>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</si>
  <si>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</si>
  <si>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</si>
  <si>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</si>
  <si>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24270</t>
  </si>
  <si>
    <t>Milhac-d'Auberoche</t>
  </si>
  <si>
    <t>24271</t>
  </si>
  <si>
    <t>Milhac-de-Nontron</t>
  </si>
  <si>
    <t>24272</t>
  </si>
  <si>
    <t>Minzac</t>
  </si>
  <si>
    <t>24273</t>
  </si>
  <si>
    <t>Molières</t>
  </si>
  <si>
    <t>24274</t>
  </si>
  <si>
    <t>Monbazillac</t>
  </si>
  <si>
    <t>24276</t>
  </si>
  <si>
    <t>Monestier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</si>
  <si>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</si>
  <si>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</si>
  <si>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</si>
  <si>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</si>
  <si>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</si>
  <si>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</si>
  <si>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</si>
  <si>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</si>
  <si>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</si>
  <si>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</si>
  <si>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</si>
  <si>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</si>
  <si>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24283</t>
  </si>
  <si>
    <t>Monsec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</si>
  <si>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</si>
  <si>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</si>
  <si>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</si>
  <si>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</si>
  <si>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</si>
  <si>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</si>
  <si>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</si>
  <si>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Montaut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</si>
  <si>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</si>
  <si>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</si>
  <si>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</si>
  <si>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</si>
  <si>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</si>
  <si>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</si>
  <si>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</si>
  <si>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</t>
  </si>
  <si>
    <t>24292</t>
  </si>
  <si>
    <t>Montpeyroux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</si>
  <si>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</si>
  <si>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</si>
  <si>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</si>
  <si>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</si>
  <si>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</si>
  <si>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</si>
  <si>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</si>
  <si>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</si>
  <si>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</si>
  <si>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Moulin-Neuf</t>
  </si>
  <si>
    <t>24298</t>
  </si>
  <si>
    <t>Mouzens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</si>
  <si>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</si>
  <si>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</si>
  <si>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</si>
  <si>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</si>
  <si>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</si>
  <si>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</si>
  <si>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</si>
  <si>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</si>
  <si>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</si>
  <si>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</si>
  <si>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</si>
  <si>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</si>
  <si>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</si>
  <si>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</si>
  <si>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</si>
  <si>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</si>
  <si>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</si>
  <si>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</si>
  <si>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</si>
  <si>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</si>
  <si>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</si>
  <si>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Neuvic</t>
  </si>
  <si>
    <t>24310</t>
  </si>
  <si>
    <t>Nojals-et-Clotte</t>
  </si>
  <si>
    <t>24311</t>
  </si>
  <si>
    <t>Nontron</t>
  </si>
  <si>
    <t>24312</t>
  </si>
  <si>
    <t>Notre-Dame-de-Sanilhac</t>
  </si>
  <si>
    <t>24313</t>
  </si>
  <si>
    <t>Orliac</t>
  </si>
  <si>
    <t>24314</t>
  </si>
  <si>
    <t>Orliaguet</t>
  </si>
  <si>
    <t>24316</t>
  </si>
  <si>
    <t>Parcoul</t>
  </si>
  <si>
    <t>24317</t>
  </si>
  <si>
    <t>Paulin</t>
  </si>
  <si>
    <t>24318</t>
  </si>
  <si>
    <t>Paunat</t>
  </si>
  <si>
    <t>24319</t>
  </si>
  <si>
    <t>Paussac-et-Saint-Vivien</t>
  </si>
  <si>
    <t>24320</t>
  </si>
  <si>
    <t>Payzac</t>
  </si>
  <si>
    <t>24321</t>
  </si>
  <si>
    <t>Pazayac</t>
  </si>
  <si>
    <t>24322</t>
  </si>
  <si>
    <t>2497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</si>
  <si>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</si>
  <si>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</si>
  <si>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</si>
  <si>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</si>
  <si>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</si>
  <si>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</si>
  <si>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</si>
  <si>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</si>
  <si>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</si>
  <si>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</si>
  <si>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</si>
  <si>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</si>
  <si>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</si>
  <si>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</si>
  <si>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</si>
  <si>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</si>
  <si>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</si>
  <si>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</si>
  <si>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24333</t>
  </si>
  <si>
    <t>Ponteyraud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</si>
  <si>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</si>
  <si>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</si>
  <si>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</si>
  <si>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</si>
  <si>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</si>
  <si>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</si>
  <si>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</si>
  <si>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</si>
  <si>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</si>
  <si>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</si>
  <si>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</si>
  <si>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</si>
  <si>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</si>
  <si>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</si>
  <si>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</si>
  <si>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</si>
  <si>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24343</t>
  </si>
  <si>
    <t>Puymangou</t>
  </si>
  <si>
    <t>24344</t>
  </si>
  <si>
    <t>Puyrenier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</si>
  <si>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</si>
  <si>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</si>
  <si>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</si>
  <si>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</si>
  <si>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</si>
  <si>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</si>
  <si>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</si>
  <si>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</si>
  <si>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</si>
  <si>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</si>
  <si>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</si>
  <si>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</si>
  <si>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</si>
  <si>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</si>
  <si>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</si>
  <si>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</si>
  <si>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</si>
  <si>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</si>
  <si>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</si>
  <si>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</si>
  <si>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</si>
  <si>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</si>
  <si>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</si>
  <si>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</si>
  <si>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</si>
  <si>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</si>
  <si>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</si>
  <si>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</si>
  <si>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</si>
  <si>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</si>
  <si>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</si>
  <si>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</si>
  <si>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</si>
  <si>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Sainte-Alvère</t>
  </si>
  <si>
    <t>24363</t>
  </si>
  <si>
    <t>Saint-Amand-de-Belvès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</si>
  <si>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</si>
  <si>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</si>
  <si>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</si>
  <si>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</si>
  <si>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</si>
  <si>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</si>
  <si>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</si>
  <si>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</si>
  <si>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24368</t>
  </si>
  <si>
    <t>Saint-Antoine-Cumond</t>
  </si>
  <si>
    <t>24369</t>
  </si>
  <si>
    <t>Saint-Antoine-d'Auberoche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</si>
  <si>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</si>
  <si>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</si>
  <si>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</si>
  <si>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</si>
  <si>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</si>
  <si>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</si>
  <si>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</si>
  <si>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</si>
  <si>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</si>
  <si>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</si>
  <si>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</si>
  <si>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</si>
  <si>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</si>
  <si>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Saint-Aulaye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</si>
  <si>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</si>
  <si>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</si>
  <si>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</si>
  <si>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</si>
  <si>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</si>
  <si>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</si>
  <si>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</si>
  <si>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</si>
  <si>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</si>
  <si>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</si>
  <si>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</si>
  <si>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</si>
  <si>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</si>
  <si>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</si>
  <si>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</si>
  <si>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</si>
  <si>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</si>
  <si>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</si>
  <si>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</si>
  <si>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</si>
  <si>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</si>
  <si>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</si>
  <si>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</si>
  <si>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</si>
  <si>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</si>
  <si>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</si>
  <si>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</si>
  <si>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</si>
  <si>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</si>
  <si>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</si>
  <si>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</si>
  <si>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Sainte-Croix</t>
  </si>
  <si>
    <t>24394</t>
  </si>
  <si>
    <t>Sainte-Croix-de-Mareuil</t>
  </si>
  <si>
    <t>24395</t>
  </si>
  <si>
    <t>Saint-Cybranet</t>
  </si>
  <si>
    <t>24396</t>
  </si>
  <si>
    <t>Saint-Cyprien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</si>
  <si>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</si>
  <si>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</si>
  <si>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</si>
  <si>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</si>
  <si>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</si>
  <si>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</si>
  <si>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</si>
  <si>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</si>
  <si>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</si>
  <si>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</si>
  <si>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</si>
  <si>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</si>
  <si>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</si>
  <si>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</si>
  <si>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</si>
  <si>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</si>
  <si>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</si>
  <si>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</si>
  <si>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</si>
  <si>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</si>
  <si>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</si>
  <si>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</si>
  <si>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</si>
  <si>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</si>
  <si>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</si>
  <si>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</si>
  <si>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</si>
  <si>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</si>
  <si>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</si>
  <si>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</si>
  <si>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</si>
  <si>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</si>
  <si>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</si>
  <si>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</si>
  <si>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</si>
  <si>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</si>
  <si>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</si>
  <si>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</si>
  <si>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</si>
  <si>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</si>
  <si>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</si>
  <si>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</si>
  <si>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</si>
  <si>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</si>
  <si>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</si>
  <si>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</si>
  <si>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</si>
  <si>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</si>
  <si>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</si>
  <si>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</si>
  <si>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</si>
  <si>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</si>
  <si>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</si>
  <si>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</si>
  <si>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</si>
  <si>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</si>
  <si>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</si>
  <si>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</si>
  <si>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</si>
  <si>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</si>
  <si>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</si>
  <si>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</si>
  <si>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</si>
  <si>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</si>
  <si>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24430</t>
  </si>
  <si>
    <t>Saint-Julien-de-Bourdeilles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</si>
  <si>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</si>
  <si>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</si>
  <si>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</si>
  <si>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</si>
  <si>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</si>
  <si>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</si>
  <si>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</si>
  <si>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Saint-Just</t>
  </si>
  <si>
    <t>24435</t>
  </si>
  <si>
    <t>Saint-Laurent-des-Bâtons</t>
  </si>
  <si>
    <t>24436</t>
  </si>
  <si>
    <t>Saint-Laurent-des-Hommes</t>
  </si>
  <si>
    <t>24437</t>
  </si>
  <si>
    <t>Saint-Laurent-des-Vignes</t>
  </si>
  <si>
    <t>24438</t>
  </si>
  <si>
    <t>Saint-Laurent-la-Vallée</t>
  </si>
  <si>
    <t>24439</t>
  </si>
  <si>
    <t>Saint-Laurent-sur-Manoire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</si>
  <si>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</si>
  <si>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</si>
  <si>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</si>
  <si>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</si>
  <si>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</si>
  <si>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</si>
  <si>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</si>
  <si>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</si>
  <si>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</si>
  <si>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</si>
  <si>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</si>
  <si>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</si>
  <si>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24447</t>
  </si>
  <si>
    <t>Sainte-Marie-de-Chignac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</si>
  <si>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</si>
  <si>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</si>
  <si>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</si>
  <si>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</si>
  <si>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</si>
  <si>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</si>
  <si>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</si>
  <si>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</si>
  <si>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</si>
  <si>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</si>
  <si>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</si>
  <si>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</si>
  <si>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</si>
  <si>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</si>
  <si>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</si>
  <si>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</si>
  <si>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</si>
  <si>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</si>
  <si>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</si>
  <si>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</si>
  <si>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</si>
  <si>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</si>
  <si>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</si>
  <si>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</si>
  <si>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</si>
  <si>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</si>
  <si>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</si>
  <si>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</si>
  <si>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</si>
  <si>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</si>
  <si>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</si>
  <si>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</si>
  <si>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</si>
  <si>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Saint-Mesmin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</si>
  <si>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</si>
  <si>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</si>
  <si>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</si>
  <si>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</si>
  <si>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</si>
  <si>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</si>
  <si>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</si>
  <si>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</si>
  <si>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</si>
  <si>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</si>
  <si>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</si>
  <si>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</si>
  <si>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</si>
  <si>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</si>
  <si>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</si>
  <si>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</si>
  <si>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24475</t>
  </si>
  <si>
    <t>Saint-Pantaly-d'Ans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</si>
  <si>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</si>
  <si>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</si>
  <si>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</si>
  <si>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</si>
  <si>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</si>
  <si>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</si>
  <si>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</si>
  <si>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</si>
  <si>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</si>
  <si>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</si>
  <si>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</si>
  <si>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</si>
  <si>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</si>
  <si>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</si>
  <si>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</si>
  <si>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</si>
  <si>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</si>
  <si>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</si>
  <si>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</si>
  <si>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</si>
  <si>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</si>
  <si>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</si>
  <si>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</si>
  <si>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</si>
  <si>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</si>
  <si>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</si>
  <si>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</si>
  <si>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</si>
  <si>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</si>
  <si>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Saint-Privat-des-Prés</t>
  </si>
  <si>
    <t>24491</t>
  </si>
  <si>
    <t>Saint-Rabier</t>
  </si>
  <si>
    <t>24492</t>
  </si>
  <si>
    <t>Sainte-Radegonde</t>
  </si>
  <si>
    <t>24493</t>
  </si>
  <si>
    <t>Saint-Raphaël</t>
  </si>
  <si>
    <t>24494</t>
  </si>
  <si>
    <t>Saint-Rémy</t>
  </si>
  <si>
    <t>24495</t>
  </si>
  <si>
    <t>Saint-Romain-de-Monpazier</t>
  </si>
  <si>
    <t>24496</t>
  </si>
  <si>
    <t>Saint-Romain-et-Saint-Clément</t>
  </si>
  <si>
    <t>24497</t>
  </si>
  <si>
    <t>Sainte-Sabine-Born</t>
  </si>
  <si>
    <t>24498</t>
  </si>
  <si>
    <t>Saint-Saud-Lacoussière</t>
  </si>
  <si>
    <t>24499</t>
  </si>
  <si>
    <t>Saint-Sauveur</t>
  </si>
  <si>
    <t>24500</t>
  </si>
  <si>
    <t>Saint-Sauveur-Lalande</t>
  </si>
  <si>
    <t>24501</t>
  </si>
  <si>
    <t>Saint-Seurin-de-Prats</t>
  </si>
  <si>
    <t>24502</t>
  </si>
  <si>
    <t>Saint-Séverin-d'Estissac</t>
  </si>
  <si>
    <t>24503</t>
  </si>
  <si>
    <t>Saint-Sulpice-de-Mareuil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</si>
  <si>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</si>
  <si>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</si>
  <si>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</si>
  <si>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</si>
  <si>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</si>
  <si>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</si>
  <si>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</si>
  <si>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Saint-Victor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</si>
  <si>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</si>
  <si>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</si>
  <si>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</si>
  <si>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</si>
  <si>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</si>
  <si>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</si>
  <si>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</si>
  <si>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</si>
  <si>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</si>
  <si>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</si>
  <si>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</si>
  <si>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Saint-Vivien</t>
  </si>
  <si>
    <t>24515</t>
  </si>
  <si>
    <t>Salagnac</t>
  </si>
  <si>
    <t>24516</t>
  </si>
  <si>
    <t>Salignac-Eyvigues</t>
  </si>
  <si>
    <t>24517</t>
  </si>
  <si>
    <t>Salles-de-Belvès</t>
  </si>
  <si>
    <t>24518</t>
  </si>
  <si>
    <t>Salon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</si>
  <si>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</si>
  <si>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</si>
  <si>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</si>
  <si>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</si>
  <si>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</si>
  <si>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</si>
  <si>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</si>
  <si>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</si>
  <si>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</si>
  <si>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</si>
  <si>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</si>
  <si>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</si>
  <si>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</si>
  <si>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</si>
  <si>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</si>
  <si>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</si>
  <si>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</si>
  <si>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</si>
  <si>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</si>
  <si>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</si>
  <si>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</si>
  <si>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Segonzac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</si>
  <si>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</si>
  <si>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</si>
  <si>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</si>
  <si>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</si>
  <si>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</si>
  <si>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</si>
  <si>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</si>
  <si>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</si>
  <si>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</si>
  <si>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</si>
  <si>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</si>
  <si>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</si>
  <si>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</si>
  <si>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</si>
  <si>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</si>
  <si>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</si>
  <si>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</si>
  <si>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</si>
  <si>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</si>
  <si>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</si>
  <si>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</si>
  <si>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</si>
  <si>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</si>
  <si>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</si>
  <si>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</si>
  <si>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</si>
  <si>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</si>
  <si>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</si>
  <si>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</si>
  <si>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</si>
  <si>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</si>
  <si>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</si>
  <si>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</si>
  <si>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</si>
  <si>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</si>
  <si>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</si>
  <si>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</si>
  <si>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Thénac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</si>
  <si>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</si>
  <si>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</si>
  <si>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</si>
  <si>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</si>
  <si>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</si>
  <si>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</si>
  <si>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</si>
  <si>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</si>
  <si>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</si>
  <si>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</si>
  <si>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</si>
  <si>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</si>
  <si>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</si>
  <si>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</si>
  <si>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</si>
  <si>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</si>
  <si>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</si>
  <si>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</si>
  <si>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</si>
  <si>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</si>
  <si>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</si>
  <si>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</si>
  <si>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</si>
  <si>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</si>
  <si>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</si>
  <si>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</si>
  <si>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</si>
  <si>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</si>
  <si>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</si>
  <si>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</si>
  <si>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</si>
  <si>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</si>
  <si>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</si>
  <si>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</si>
  <si>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</si>
  <si>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</si>
  <si>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</si>
  <si>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</si>
  <si>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</si>
  <si>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</si>
  <si>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</si>
  <si>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</si>
  <si>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</si>
  <si>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</si>
  <si>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</si>
  <si>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</si>
  <si>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</si>
  <si>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</si>
  <si>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</si>
  <si>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</si>
  <si>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</si>
  <si>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</si>
  <si>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</si>
  <si>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Vézac</t>
  </si>
  <si>
    <t>24579</t>
  </si>
  <si>
    <t>Vieux-Mareuil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</si>
  <si>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</si>
  <si>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</si>
  <si>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</si>
  <si>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</si>
  <si>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</si>
  <si>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</si>
  <si>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</si>
  <si>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</si>
  <si>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</si>
  <si>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</si>
  <si>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</si>
  <si>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</si>
  <si>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</si>
  <si>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Vitrac</t>
  </si>
  <si>
    <t>Chiffres clés    -     Évolution et structure de la population</t>
  </si>
  <si>
    <r>
      <t>France - Communes</t>
    </r>
    <r>
      <rPr>
        <sz val="8"/>
        <color indexed="62"/>
        <rFont val="Arial"/>
        <family val="2"/>
      </rPr>
      <t xml:space="preserve"> (hors Mayotte) </t>
    </r>
  </si>
  <si>
    <t>Mise en ligne le 27 juin 2013</t>
  </si>
  <si>
    <t>Découpage géographique au 01/01/2012 (pour les données RP1999 : découpage géographique communal au 01/01/1999)</t>
  </si>
  <si>
    <t>© Insee</t>
  </si>
  <si>
    <t>Sources : Insee, Recensements de la population - Etat civil.</t>
  </si>
  <si>
    <t>Code géographique</t>
  </si>
  <si>
    <t>Région</t>
  </si>
  <si>
    <t>Département</t>
  </si>
  <si>
    <t>Arrondissement</t>
  </si>
  <si>
    <t>Canton-Ville</t>
  </si>
  <si>
    <t>Zone Emploi</t>
  </si>
  <si>
    <t>Identifiant des modifications géographiques</t>
  </si>
  <si>
    <t>Libellé géographique</t>
  </si>
  <si>
    <t>Population en 2010 (princ)</t>
  </si>
  <si>
    <t>Pop 0-14 ans en 2010 (princ)</t>
  </si>
  <si>
    <t>Pop 15-29 ans en 2010 (princ)</t>
  </si>
  <si>
    <t>Pop 30-44 ans en 2010 (princ)</t>
  </si>
  <si>
    <t>Pop 45-59 ans en 2010 (princ)</t>
  </si>
  <si>
    <t>Pop 60-74 ans en 2010 (princ)</t>
  </si>
  <si>
    <t>Pop 75 ans ou plus en 2010 (princ)</t>
  </si>
  <si>
    <t>Pop 0-14 ans en 1999 (princ)</t>
  </si>
  <si>
    <t>Pop 15-29 ans en 1999 (princ)</t>
  </si>
  <si>
    <t>Pop 30-44 ans en 1999 (princ)</t>
  </si>
  <si>
    <t>Pop 45-59 ans en 1999 (princ)</t>
  </si>
  <si>
    <t>Pop 60-74 ans en 1999 (princ)</t>
  </si>
  <si>
    <t>Pop 75 ans ou plus en 1999 (princ)</t>
  </si>
  <si>
    <t>Pop Hommes en 2010 (princ)</t>
  </si>
  <si>
    <t>Pop Hommes 0-14 ans en 2010 (princ)</t>
  </si>
  <si>
    <t>Pop Hommes 15-29 ans en 2010 (princ)</t>
  </si>
  <si>
    <t>Pop Hommes 30-44 ans en 2010 (princ)</t>
  </si>
  <si>
    <t>Pop Hommes 45-59 ans en 2010 (princ)</t>
  </si>
  <si>
    <t>Pop Hommes 60-74 ans en 2010 (princ)</t>
  </si>
  <si>
    <t>Pop Hommes 75-89 ans en 2010 (princ)</t>
  </si>
  <si>
    <t>Pop Hommes 90 ans ou plus en 2010 (princ)</t>
  </si>
  <si>
    <t>Pop Hommes 0-19 ans en 2010 (princ)</t>
  </si>
  <si>
    <t>Pop Hommes 20-64 ans en 2010 (princ)</t>
  </si>
  <si>
    <t>Pop Hommes 65 ans ou plus en 2010 (princ)</t>
  </si>
  <si>
    <t>Pop Femmes en 2010 (princ)</t>
  </si>
  <si>
    <t>Pop Femmes 0-14 ans en 2010 (princ)</t>
  </si>
  <si>
    <t>Pop Femmes 15-29 ans en 2010 (princ)</t>
  </si>
  <si>
    <t>Pop Femmes 30-44 ans en 2010 (princ)</t>
  </si>
  <si>
    <t>Pop Femmes 45-59 ans en 2010 (princ)</t>
  </si>
  <si>
    <t>Pop Femmes 60-74 ans en 2010 (princ)</t>
  </si>
  <si>
    <t>Pop Femmes 75-89 ans en 2010 (princ)</t>
  </si>
  <si>
    <t>Pop Femmes 90 ans ou plus en 2010 (princ)</t>
  </si>
  <si>
    <t>Pop Femmes 0-19 ans en 2010 (princ)</t>
  </si>
  <si>
    <t>Pop Femmes 20-64 ans en 2010 (princ)</t>
  </si>
  <si>
    <t>Pop Femmes 65 ans ou plus en 2010 (princ)</t>
  </si>
  <si>
    <t>Pop 15 ans ou plus en 2010 (compl)</t>
  </si>
  <si>
    <t>Pop 15 ans ou plus Agriculteurs exploitants en 2010 (compl)</t>
  </si>
  <si>
    <t>Pop 15 ans ou plus Artisans, Comm., Chefs entr. en 2010 (compl)</t>
  </si>
  <si>
    <t>Pop 15 ans ou plus Cadres, Prof. intel. sup. en 2010 (compl)</t>
  </si>
  <si>
    <t>Pop 15 ans ou plus Prof. intermédiaires  en 2010 (compl)</t>
  </si>
  <si>
    <t>Pop 15 ans ou plus Employés en 2010 (compl)</t>
  </si>
  <si>
    <t>Pop 15 ans ou plus Ouvriers en 2010 (compl)</t>
  </si>
  <si>
    <t>Pop 15 ans ou plus Retraités  en 2010 (compl)</t>
  </si>
  <si>
    <t>Pop 15 ans ou plus Autres en 2010 (compl)</t>
  </si>
  <si>
    <t>Pop 15 ans ou plus Hommes en 2010 (compl)</t>
  </si>
  <si>
    <t>Pop 15 ans ou plus Hommes Agriculteurs exploitants en 2010 (compl)</t>
  </si>
  <si>
    <t>Pop 15 ans ou plus Hommes Artisans, Comm., Chefs entr. en 2010 (compl)</t>
  </si>
  <si>
    <t>Pop 15 ans ou plus Hommes Cadres, Prof. intel. sup. en 2010 (compl)</t>
  </si>
  <si>
    <t>Pop 15 ans ou plus Hommes Prof. intermédiaires en 2010 (compl)</t>
  </si>
  <si>
    <t>Pop 15 ans ou plus Hommes Employés en 2010 (compl)</t>
  </si>
  <si>
    <t>Pop 15 ans ou plus Hommes Ouvriers en 2010 (compl)</t>
  </si>
  <si>
    <t>Pop 15 ans ou plus Hommes Retraités en 2010 (compl)</t>
  </si>
  <si>
    <t>Pop 15 ans ou plus Hommes Autres en 2010 (compl)</t>
  </si>
  <si>
    <t>Pop 15 ans ou plus Femmes en 2010 (compl)</t>
  </si>
  <si>
    <t>Pop 15 ans ou plus Femmes Agriculteurs exploitants en 2010 (compl)</t>
  </si>
  <si>
    <t>Pop 15 ans ou plus Femmes Artisans, Comm., Chefs entr. en 2010 (compl)</t>
  </si>
  <si>
    <t>Pop 15 ans ou plus Femmes Cadres, Prof. intel. sup. en 2010 (compl)</t>
  </si>
  <si>
    <t>Pop 15 ans ou plus Femmes Prof. intermédiaires en 2010 (compl)</t>
  </si>
  <si>
    <t>Pop 15 ans ou plus Femmes Employés en 2010 (compl)</t>
  </si>
  <si>
    <t>Pop 15 ans ou plus Femmes Ouvriers en 2010 (compl)</t>
  </si>
  <si>
    <t>Pop 15 ans ou plus Femmes Retraités en 2010 (compl)</t>
  </si>
  <si>
    <t>Pop 15 ans ou plus Femmes Autres en 2010 (compl)</t>
  </si>
  <si>
    <t>Pop 15-24 ans en 2010 (compl)</t>
  </si>
  <si>
    <t>Pop 15-24 ans Agriculteurs exploitants en 2010 (compl)</t>
  </si>
  <si>
    <t>Pop 15-24 ans Artisans, Comm., Chefs entr. en 2010 (compl)</t>
  </si>
  <si>
    <t>Pop 15-24 ans Cadres, Prof. intel. sup. en 2010 (compl)</t>
  </si>
  <si>
    <t>Pop 15-24 ans Prof. intermédiaires en 2010 (compl)</t>
  </si>
  <si>
    <t>Pop 15-24 ans Employés en 2010 (compl)</t>
  </si>
  <si>
    <t>Pop 15-24 ans Ouvriers en 2010 (compl)</t>
  </si>
  <si>
    <t>Pop 15-24 ans Retraités en 2010 (compl)</t>
  </si>
  <si>
    <t>Pop 15-24 ans Autres en 2010 (compl)</t>
  </si>
  <si>
    <t>Pop 25-54 ans en 2010 (compl)</t>
  </si>
  <si>
    <t>Pop 25-54 ans Agriculteurs exploitants en 2010 (compl)</t>
  </si>
  <si>
    <t>Pop 25-54 ans Artisans, Comm., Chefs entr. en 2010 (compl)</t>
  </si>
  <si>
    <t>Pop 25-54 ans Cadres, Prof. intel. sup. en 2010 (compl)</t>
  </si>
  <si>
    <t>Pop 25-54 ans Prof. intermédiaires en 2010 (compl)</t>
  </si>
  <si>
    <t>Pop 25-54 ans Employés en 2010 (compl)</t>
  </si>
  <si>
    <t>Pop 25-54 ans Ouvriers en 2010 (compl)</t>
  </si>
  <si>
    <t>Pop 25-54 ans Retraités en 2010 (compl)</t>
  </si>
  <si>
    <t>Pop 25-54 ans Autres en 2010 (compl)</t>
  </si>
  <si>
    <t>Pop 55 ans ou plus en 2010 (compl)</t>
  </si>
  <si>
    <t>Pop 55 ans ou plus Agriculteurs exploitants en 2010 (compl)</t>
  </si>
  <si>
    <t>Pop 55 ans ou plus Artisans, Comm., Chefs entr. en 2010 (compl)</t>
  </si>
  <si>
    <t>Pop 55 ans ou plus Cadres, Prof. intel. sup. en 2010 (compl)</t>
  </si>
  <si>
    <t>Pop 55 ans ou plus Prof. intermédiaires en 2010 (compl)</t>
  </si>
  <si>
    <t>Pop 55 ans ou plus Employés en 2010 (compl)</t>
  </si>
  <si>
    <t>Pop 55 ans ou plus Ouvriers en 2010 (compl)</t>
  </si>
  <si>
    <t>Pop 55 ans ou plus Retraités en 2010 (compl)</t>
  </si>
  <si>
    <t>Pop 55 ans ou plus Autres en 2010 (compl)</t>
  </si>
  <si>
    <t>CODGEO</t>
  </si>
  <si>
    <t>REG</t>
  </si>
  <si>
    <t>DEP</t>
  </si>
  <si>
    <t>ARR</t>
  </si>
  <si>
    <t>CV</t>
  </si>
  <si>
    <t>ZE2010</t>
  </si>
  <si>
    <t>ID_MODIF_GEO</t>
  </si>
  <si>
    <t>LIBGEO</t>
  </si>
  <si>
    <t>P10_POP</t>
  </si>
  <si>
    <t>P10_POP0014</t>
  </si>
  <si>
    <t>P10_POP1529</t>
  </si>
  <si>
    <t>P10_POP3044</t>
  </si>
  <si>
    <t>P10_POP4559</t>
  </si>
  <si>
    <t>P10_POP6074</t>
  </si>
  <si>
    <t>P10_POP75P</t>
  </si>
  <si>
    <t>P99_POP0014</t>
  </si>
  <si>
    <t>P99_POP1529</t>
  </si>
  <si>
    <t>P99_POP3044</t>
  </si>
  <si>
    <t>P99_POP4559</t>
  </si>
  <si>
    <t>P99_POP6074</t>
  </si>
  <si>
    <t>P99_POP75P</t>
  </si>
  <si>
    <t>P10_POPH</t>
  </si>
  <si>
    <t>P10_H0014</t>
  </si>
  <si>
    <t>P10_H1529</t>
  </si>
  <si>
    <t>P10_H3044</t>
  </si>
  <si>
    <t>P10_H4559</t>
  </si>
  <si>
    <t>P10_H6074</t>
  </si>
  <si>
    <t>P10_H7589</t>
  </si>
  <si>
    <t>P10_H90P</t>
  </si>
  <si>
    <t>P10_H0019</t>
  </si>
  <si>
    <t>P10_H2064</t>
  </si>
  <si>
    <t>P10_H65P</t>
  </si>
  <si>
    <t>P10_POPF</t>
  </si>
  <si>
    <t>P10_F0014</t>
  </si>
  <si>
    <t>P10_F1529</t>
  </si>
  <si>
    <t>P10_F3044</t>
  </si>
  <si>
    <t>P10_F4559</t>
  </si>
  <si>
    <t>P10_F6074</t>
  </si>
  <si>
    <t>P10_F7589</t>
  </si>
  <si>
    <t>P10_F90P</t>
  </si>
  <si>
    <t>P10_F0019</t>
  </si>
  <si>
    <t>P10_F2064</t>
  </si>
  <si>
    <t>P10_F65P</t>
  </si>
  <si>
    <t>C10_POP15P</t>
  </si>
  <si>
    <t>C10_POP15P_CS1</t>
  </si>
  <si>
    <t>C10_POP15P_CS2</t>
  </si>
  <si>
    <t>C10_POP15P_CS3</t>
  </si>
  <si>
    <t>C10_POP15P_CS4</t>
  </si>
  <si>
    <t>C10_POP15P_CS5</t>
  </si>
  <si>
    <t>C10_POP15P_CS6</t>
  </si>
  <si>
    <t>C10_POP15P_CS7</t>
  </si>
  <si>
    <t>C10_POP15P_CS8</t>
  </si>
  <si>
    <t>C10_H15P</t>
  </si>
  <si>
    <t>C10_H15P_CS1</t>
  </si>
  <si>
    <t>C10_H15P_CS2</t>
  </si>
  <si>
    <t>C10_H15P_CS3</t>
  </si>
  <si>
    <t>C10_H15P_CS4</t>
  </si>
  <si>
    <t>C10_H15P_CS5</t>
  </si>
  <si>
    <t>C10_H15P_CS6</t>
  </si>
  <si>
    <t>C10_H15P_CS7</t>
  </si>
  <si>
    <t>C10_H15P_CS8</t>
  </si>
  <si>
    <t>C10_F15P</t>
  </si>
  <si>
    <t>C10_F15P_CS1</t>
  </si>
  <si>
    <t>C10_F15P_CS2</t>
  </si>
  <si>
    <t>C10_F15P_CS3</t>
  </si>
  <si>
    <t>C10_F15P_CS4</t>
  </si>
  <si>
    <t>C10_F15P_CS5</t>
  </si>
  <si>
    <t>C10_F15P_CS6</t>
  </si>
  <si>
    <t>C10_F15P_CS7</t>
  </si>
  <si>
    <t>C10_F15P_CS8</t>
  </si>
  <si>
    <t>C10_POP1524</t>
  </si>
  <si>
    <t>C10_POP1524_CS1</t>
  </si>
  <si>
    <t>C10_POP1524_CS2</t>
  </si>
  <si>
    <t>C10_POP1524_CS3</t>
  </si>
  <si>
    <t>C10_POP1524_CS4</t>
  </si>
  <si>
    <t>C10_POP1524_CS5</t>
  </si>
  <si>
    <t>C10_POP1524_CS6</t>
  </si>
  <si>
    <t>C10_POP1524_CS7</t>
  </si>
  <si>
    <t>C10_POP1524_CS8</t>
  </si>
  <si>
    <t>C10_POP2554</t>
  </si>
  <si>
    <t>C10_POP2554_CS1</t>
  </si>
  <si>
    <t>C10_POP2554_CS2</t>
  </si>
  <si>
    <t>C10_POP2554_CS3</t>
  </si>
  <si>
    <t>C10_POP2554_CS4</t>
  </si>
  <si>
    <t>C10_POP2554_CS5</t>
  </si>
  <si>
    <t>C10_POP2554_CS6</t>
  </si>
  <si>
    <t>C10_POP2554_CS7</t>
  </si>
  <si>
    <t>C10_POP2554_CS8</t>
  </si>
  <si>
    <t>C10_POP55P</t>
  </si>
  <si>
    <t>C10_POP55P_CS1</t>
  </si>
  <si>
    <t>C10_POP55P_CS2</t>
  </si>
  <si>
    <t>C10_POP55P_CS3</t>
  </si>
  <si>
    <t>C10_POP55P_CS4</t>
  </si>
  <si>
    <t>C10_POP55P_CS5</t>
  </si>
  <si>
    <t>C10_POP55P_CS6</t>
  </si>
  <si>
    <t>C10_POP55P_CS7</t>
  </si>
  <si>
    <t>C10_POP55P_CS8</t>
  </si>
  <si>
    <t>33001</t>
  </si>
  <si>
    <t>33</t>
  </si>
  <si>
    <t>335</t>
  </si>
  <si>
    <t>3322</t>
  </si>
  <si>
    <t>Abzac</t>
  </si>
  <si>
    <t>33002</t>
  </si>
  <si>
    <t>333</t>
  </si>
  <si>
    <t>3303</t>
  </si>
  <si>
    <t>7204</t>
  </si>
  <si>
    <t>Aillas</t>
  </si>
  <si>
    <t>33003</t>
  </si>
  <si>
    <t>332</t>
  </si>
  <si>
    <t>3319</t>
  </si>
  <si>
    <t>Ambarès-et-Lagrave</t>
  </si>
  <si>
    <t>33004</t>
  </si>
  <si>
    <t>3360</t>
  </si>
  <si>
    <t>Ambès</t>
  </si>
  <si>
    <t>33005</t>
  </si>
  <si>
    <t>336</t>
  </si>
  <si>
    <t>3302</t>
  </si>
  <si>
    <t>Andernos-les-Bains</t>
  </si>
  <si>
    <t>33006</t>
  </si>
  <si>
    <t>331</t>
  </si>
  <si>
    <t>3340</t>
  </si>
  <si>
    <t>Anglade</t>
  </si>
  <si>
    <t>33007</t>
  </si>
  <si>
    <t>3336</t>
  </si>
  <si>
    <t>Arbanats</t>
  </si>
  <si>
    <t>33008</t>
  </si>
  <si>
    <t>3348</t>
  </si>
  <si>
    <t>Arbis</t>
  </si>
  <si>
    <t>33009</t>
  </si>
  <si>
    <t>3301</t>
  </si>
  <si>
    <t>7207</t>
  </si>
  <si>
    <t>Arcachon</t>
  </si>
  <si>
    <t>33010</t>
  </si>
  <si>
    <t>334</t>
  </si>
  <si>
    <t>3320</t>
  </si>
  <si>
    <t>Arcins</t>
  </si>
  <si>
    <t>33011</t>
  </si>
  <si>
    <t>Arès</t>
  </si>
  <si>
    <t>33012</t>
  </si>
  <si>
    <t>Arsac</t>
  </si>
  <si>
    <t>33013</t>
  </si>
  <si>
    <t>3355</t>
  </si>
  <si>
    <t>Artigues-près-Bordeaux</t>
  </si>
  <si>
    <t>33014</t>
  </si>
  <si>
    <t>3331</t>
  </si>
  <si>
    <t>Les Artigues-de-Lussac</t>
  </si>
  <si>
    <t>33015</t>
  </si>
  <si>
    <t>3330</t>
  </si>
  <si>
    <t>Arveyres</t>
  </si>
  <si>
    <t>33016</t>
  </si>
  <si>
    <t>3324</t>
  </si>
  <si>
    <t>Asques</t>
  </si>
  <si>
    <t>33017</t>
  </si>
  <si>
    <t>3304</t>
  </si>
  <si>
    <t>Aubiac</t>
  </si>
  <si>
    <t>33018</t>
  </si>
  <si>
    <t>3339</t>
  </si>
  <si>
    <t>Aubie-et-Espessas</t>
  </si>
  <si>
    <t>33019</t>
  </si>
  <si>
    <t>Audenge</t>
  </si>
  <si>
    <t>33020</t>
  </si>
  <si>
    <t>3334</t>
  </si>
  <si>
    <t>Auriolles</t>
  </si>
  <si>
    <t>33021</t>
  </si>
  <si>
    <t>Auros</t>
  </si>
  <si>
    <t>33022</t>
  </si>
  <si>
    <t>Avensan</t>
  </si>
  <si>
    <t>33023</t>
  </si>
  <si>
    <t>3327</t>
  </si>
  <si>
    <t>Ayguemorte-les-Graves</t>
  </si>
  <si>
    <t>33024</t>
  </si>
  <si>
    <t>3338</t>
  </si>
  <si>
    <t>Bagas</t>
  </si>
  <si>
    <t>33025</t>
  </si>
  <si>
    <t>Baigneaux</t>
  </si>
  <si>
    <t>33026</t>
  </si>
  <si>
    <t>3345</t>
  </si>
  <si>
    <t>Balizac</t>
  </si>
  <si>
    <t>33027</t>
  </si>
  <si>
    <t>Barie</t>
  </si>
  <si>
    <t>33028</t>
  </si>
  <si>
    <t>3316</t>
  </si>
  <si>
    <t>Baron</t>
  </si>
  <si>
    <t>33029</t>
  </si>
  <si>
    <t>3305</t>
  </si>
  <si>
    <t>Le Barp</t>
  </si>
  <si>
    <t>33030</t>
  </si>
  <si>
    <t>Barsac</t>
  </si>
  <si>
    <t>33031</t>
  </si>
  <si>
    <t>Bassanne</t>
  </si>
  <si>
    <t>33032</t>
  </si>
  <si>
    <t>Bassens</t>
  </si>
  <si>
    <t>33033</t>
  </si>
  <si>
    <t>3323</t>
  </si>
  <si>
    <t>Baurech</t>
  </si>
  <si>
    <t>33034</t>
  </si>
  <si>
    <t>3326</t>
  </si>
  <si>
    <t>Bayas</t>
  </si>
  <si>
    <t>33035</t>
  </si>
  <si>
    <t>3315</t>
  </si>
  <si>
    <t>Bayon-sur-Gironde</t>
  </si>
  <si>
    <t>33036</t>
  </si>
  <si>
    <t>Bazas</t>
  </si>
  <si>
    <t>33037</t>
  </si>
  <si>
    <t>Beautiran</t>
  </si>
  <si>
    <t>33038</t>
  </si>
  <si>
    <t>3329</t>
  </si>
  <si>
    <t>7206</t>
  </si>
  <si>
    <t>Bégadan</t>
  </si>
  <si>
    <t>33039</t>
  </si>
  <si>
    <t>3352</t>
  </si>
  <si>
    <t>Bègles</t>
  </si>
  <si>
    <t>33040</t>
  </si>
  <si>
    <t>3317</t>
  </si>
  <si>
    <t>Béguey</t>
  </si>
  <si>
    <t>33042</t>
  </si>
  <si>
    <t>Belin-Béliet</t>
  </si>
  <si>
    <t>33043</t>
  </si>
  <si>
    <t>Bellebat</t>
  </si>
  <si>
    <t>33044</t>
  </si>
  <si>
    <t>Bellefond</t>
  </si>
  <si>
    <t>33045</t>
  </si>
  <si>
    <t>3321</t>
  </si>
  <si>
    <t>Belvès-de-Castillon</t>
  </si>
  <si>
    <t>33046</t>
  </si>
  <si>
    <t>Bernos-Beaulac</t>
  </si>
  <si>
    <t>33047</t>
  </si>
  <si>
    <t>3307</t>
  </si>
  <si>
    <t>Berson</t>
  </si>
  <si>
    <t>33048</t>
  </si>
  <si>
    <t>Berthez</t>
  </si>
  <si>
    <t>33049</t>
  </si>
  <si>
    <t>Beychac-et-Caillau</t>
  </si>
  <si>
    <t>33050</t>
  </si>
  <si>
    <t>3328</t>
  </si>
  <si>
    <t>Bieujac</t>
  </si>
  <si>
    <t>33051</t>
  </si>
  <si>
    <t>Biganos</t>
  </si>
  <si>
    <t>33052</t>
  </si>
  <si>
    <t>Les Billaux</t>
  </si>
  <si>
    <t>33053</t>
  </si>
  <si>
    <t>Birac</t>
  </si>
  <si>
    <t>33054</t>
  </si>
  <si>
    <t>Blaignac</t>
  </si>
  <si>
    <t>33055</t>
  </si>
  <si>
    <t>Blaignan</t>
  </si>
  <si>
    <t>33056</t>
  </si>
  <si>
    <t>3306</t>
  </si>
  <si>
    <t>Blanquefort</t>
  </si>
  <si>
    <t>33057</t>
  </si>
  <si>
    <t>3347</t>
  </si>
  <si>
    <t>Blasimon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</si>
  <si>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</si>
  <si>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</si>
  <si>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</si>
  <si>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</si>
  <si>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</si>
  <si>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</si>
  <si>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</si>
  <si>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</si>
  <si>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</si>
  <si>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</si>
  <si>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</si>
  <si>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3399</t>
  </si>
  <si>
    <t>Bordeaux</t>
  </si>
  <si>
    <t>33064</t>
  </si>
  <si>
    <t>3337</t>
  </si>
  <si>
    <t>Bossugan</t>
  </si>
  <si>
    <t>33065</t>
  </si>
  <si>
    <t>3358</t>
  </si>
  <si>
    <t>Bouliac</t>
  </si>
  <si>
    <t>33066</t>
  </si>
  <si>
    <t>Bourdelles</t>
  </si>
  <si>
    <t>33067</t>
  </si>
  <si>
    <t>Bourg</t>
  </si>
  <si>
    <t>33068</t>
  </si>
  <si>
    <t>3350</t>
  </si>
  <si>
    <t>Bourideys</t>
  </si>
  <si>
    <t>33069</t>
  </si>
  <si>
    <t>3354</t>
  </si>
  <si>
    <t>Le Bouscat</t>
  </si>
  <si>
    <t>33070</t>
  </si>
  <si>
    <t>Brach</t>
  </si>
  <si>
    <t>33071</t>
  </si>
  <si>
    <t>Branne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</si>
  <si>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</si>
  <si>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</si>
  <si>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</si>
  <si>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</si>
  <si>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</si>
  <si>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</si>
  <si>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</si>
  <si>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</si>
  <si>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</si>
  <si>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</si>
  <si>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</si>
  <si>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</si>
  <si>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</si>
  <si>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</si>
  <si>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</si>
  <si>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</si>
  <si>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</si>
  <si>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</si>
  <si>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</si>
  <si>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</si>
  <si>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</si>
  <si>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</si>
  <si>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</si>
  <si>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</si>
  <si>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</si>
  <si>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</si>
  <si>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</si>
  <si>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</si>
  <si>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</si>
  <si>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</si>
  <si>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</si>
  <si>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</si>
  <si>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</si>
  <si>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</si>
  <si>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</si>
  <si>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</si>
  <si>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</si>
  <si>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3359</t>
  </si>
  <si>
    <t>Canéjan</t>
  </si>
  <si>
    <t>33091</t>
  </si>
  <si>
    <t>Cantenac</t>
  </si>
  <si>
    <t>33092</t>
  </si>
  <si>
    <t>Cantois</t>
  </si>
  <si>
    <t>33093</t>
  </si>
  <si>
    <t>Capian</t>
  </si>
  <si>
    <t>33094</t>
  </si>
  <si>
    <t>3341</t>
  </si>
  <si>
    <t>Caplong</t>
  </si>
  <si>
    <t>33095</t>
  </si>
  <si>
    <t>3318</t>
  </si>
  <si>
    <t>Captieux</t>
  </si>
  <si>
    <t>33096</t>
  </si>
  <si>
    <t>Carbon-Blanc</t>
  </si>
  <si>
    <t>33097</t>
  </si>
  <si>
    <t>3342</t>
  </si>
  <si>
    <t>Carcans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</si>
  <si>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</si>
  <si>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</si>
  <si>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</si>
  <si>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</si>
  <si>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</si>
  <si>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</si>
  <si>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</si>
  <si>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</si>
  <si>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</si>
  <si>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</si>
  <si>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</si>
  <si>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3332</t>
  </si>
  <si>
    <t>Castelmoron-d'Albret</t>
  </si>
  <si>
    <t>33104</t>
  </si>
  <si>
    <t>Castelnau-de-Médoc</t>
  </si>
  <si>
    <t>33105</t>
  </si>
  <si>
    <t>Castelviel</t>
  </si>
  <si>
    <t>33106</t>
  </si>
  <si>
    <t>Castets-en-Dorthe</t>
  </si>
  <si>
    <t>33107</t>
  </si>
  <si>
    <t>Castillon-de-Castets</t>
  </si>
  <si>
    <t>33108</t>
  </si>
  <si>
    <t>Castillon-la-Bataille</t>
  </si>
  <si>
    <t>33109</t>
  </si>
  <si>
    <t>Castres-Gironde</t>
  </si>
  <si>
    <t>33111</t>
  </si>
  <si>
    <t>3343</t>
  </si>
  <si>
    <t>Caudrot</t>
  </si>
  <si>
    <t>33112</t>
  </si>
  <si>
    <t>Caumont</t>
  </si>
  <si>
    <t>33113</t>
  </si>
  <si>
    <t>3325</t>
  </si>
  <si>
    <t>Cauvignac</t>
  </si>
  <si>
    <t>33114</t>
  </si>
  <si>
    <t>3344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</si>
  <si>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</si>
  <si>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</si>
  <si>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</si>
  <si>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</si>
  <si>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</si>
  <si>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</si>
  <si>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</si>
  <si>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</si>
  <si>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</si>
  <si>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</si>
  <si>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</si>
  <si>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</si>
  <si>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</si>
  <si>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</si>
  <si>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</si>
  <si>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</si>
  <si>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</si>
  <si>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</si>
  <si>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</si>
  <si>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</si>
  <si>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</si>
  <si>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</si>
  <si>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3333</t>
  </si>
  <si>
    <t>Cissac-Médoc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</si>
  <si>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</si>
  <si>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</si>
  <si>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</si>
  <si>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</si>
  <si>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</si>
  <si>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</si>
  <si>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</si>
  <si>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</si>
  <si>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</si>
  <si>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</si>
  <si>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</si>
  <si>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</si>
  <si>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</si>
  <si>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Comps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</si>
  <si>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</si>
  <si>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</si>
  <si>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</si>
  <si>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</si>
  <si>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</si>
  <si>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</si>
  <si>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</si>
  <si>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</si>
  <si>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</si>
  <si>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</si>
  <si>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</si>
  <si>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</si>
  <si>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</si>
  <si>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</si>
  <si>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</si>
  <si>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</si>
  <si>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</si>
  <si>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</si>
  <si>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</si>
  <si>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</si>
  <si>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</si>
  <si>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</si>
  <si>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</si>
  <si>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</si>
  <si>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</si>
  <si>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</si>
  <si>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</si>
  <si>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</si>
  <si>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</si>
  <si>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</si>
  <si>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</si>
  <si>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</si>
  <si>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</si>
  <si>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</si>
  <si>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</si>
  <si>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</si>
  <si>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</si>
  <si>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</si>
  <si>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</si>
  <si>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</si>
  <si>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</si>
  <si>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</si>
  <si>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</si>
  <si>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</si>
  <si>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</si>
  <si>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</si>
  <si>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</si>
  <si>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</si>
  <si>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</si>
  <si>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</si>
  <si>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</si>
  <si>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</si>
  <si>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</si>
  <si>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</si>
  <si>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</si>
  <si>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</si>
  <si>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</si>
  <si>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</si>
  <si>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</si>
  <si>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</si>
  <si>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</si>
  <si>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</si>
  <si>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</si>
  <si>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</si>
  <si>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</si>
  <si>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</si>
  <si>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</si>
  <si>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</si>
  <si>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Floirac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</si>
  <si>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</si>
  <si>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</si>
  <si>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</si>
  <si>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</si>
  <si>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</si>
  <si>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</si>
  <si>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</si>
  <si>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</si>
  <si>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</si>
  <si>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</si>
  <si>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</si>
  <si>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</si>
  <si>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</si>
  <si>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Fronsac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</si>
  <si>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</si>
  <si>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</si>
  <si>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</si>
  <si>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</si>
  <si>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</si>
  <si>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</si>
  <si>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</si>
  <si>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</si>
  <si>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</si>
  <si>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</si>
  <si>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</si>
  <si>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</si>
  <si>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</si>
  <si>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</si>
  <si>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</si>
  <si>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</si>
  <si>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</si>
  <si>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</si>
  <si>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</si>
  <si>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Générac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</si>
  <si>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</si>
  <si>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</si>
  <si>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</si>
  <si>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</si>
  <si>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</si>
  <si>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</si>
  <si>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</si>
  <si>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</si>
  <si>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</si>
  <si>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</si>
  <si>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</si>
  <si>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7210</t>
  </si>
  <si>
    <t>Goualade</t>
  </si>
  <si>
    <t>33191</t>
  </si>
  <si>
    <t>Gours</t>
  </si>
  <si>
    <t>33192</t>
  </si>
  <si>
    <t>Gradignan</t>
  </si>
  <si>
    <t>33193</t>
  </si>
  <si>
    <t>3346</t>
  </si>
  <si>
    <t>Grayan-et-l'Hôpital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</si>
  <si>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</si>
  <si>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</si>
  <si>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</si>
  <si>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</si>
  <si>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</si>
  <si>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</si>
  <si>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</si>
  <si>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</si>
  <si>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</si>
  <si>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</si>
  <si>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3349</t>
  </si>
  <si>
    <t>Gujan-Mestras</t>
  </si>
  <si>
    <t>33200</t>
  </si>
  <si>
    <t>3363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</si>
  <si>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</si>
  <si>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</si>
  <si>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</si>
  <si>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</si>
  <si>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</si>
  <si>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</si>
  <si>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</si>
  <si>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</si>
  <si>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</si>
  <si>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</si>
  <si>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</si>
  <si>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</si>
  <si>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</si>
  <si>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</si>
  <si>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</si>
  <si>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</si>
  <si>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</si>
  <si>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</si>
  <si>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</si>
  <si>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</si>
  <si>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Juillac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</si>
  <si>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</si>
  <si>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</si>
  <si>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</si>
  <si>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</si>
  <si>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</si>
  <si>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</si>
  <si>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</si>
  <si>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</si>
  <si>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</si>
  <si>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</si>
  <si>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</si>
  <si>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</si>
  <si>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</si>
  <si>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Lagorce</t>
  </si>
  <si>
    <t>33219</t>
  </si>
  <si>
    <t>La Lande-de-Fronsac</t>
  </si>
  <si>
    <t>33220</t>
  </si>
  <si>
    <t>Lamarque</t>
  </si>
  <si>
    <t>33221</t>
  </si>
  <si>
    <t>Lamothe-Landerron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</si>
  <si>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</si>
  <si>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</si>
  <si>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</si>
  <si>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</si>
  <si>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</si>
  <si>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</si>
  <si>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</si>
  <si>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</si>
  <si>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</si>
  <si>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</si>
  <si>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</si>
  <si>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</si>
  <si>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</si>
  <si>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</si>
  <si>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</si>
  <si>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</si>
  <si>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</si>
  <si>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</si>
  <si>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</si>
  <si>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</si>
  <si>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</si>
  <si>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Lartigue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</si>
  <si>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</si>
  <si>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</si>
  <si>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</si>
  <si>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</si>
  <si>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</si>
  <si>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</si>
  <si>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</si>
  <si>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</si>
  <si>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</si>
  <si>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</si>
  <si>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</si>
  <si>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</si>
  <si>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</si>
  <si>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</si>
  <si>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</si>
  <si>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</si>
  <si>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</si>
  <si>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</si>
  <si>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</si>
  <si>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</si>
  <si>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</si>
  <si>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</si>
  <si>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</si>
  <si>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</si>
  <si>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</si>
  <si>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</si>
  <si>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</si>
  <si>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33247</t>
  </si>
  <si>
    <t>Listrac-de-Durèze</t>
  </si>
  <si>
    <t>33248</t>
  </si>
  <si>
    <t>Listrac-Médoc</t>
  </si>
  <si>
    <t>33249</t>
  </si>
  <si>
    <t>Lormont</t>
  </si>
  <si>
    <t>33250</t>
  </si>
  <si>
    <t>Loubens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</si>
  <si>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</si>
  <si>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</si>
  <si>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</si>
  <si>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</si>
  <si>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</si>
  <si>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</si>
  <si>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</si>
  <si>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</si>
  <si>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</si>
  <si>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</si>
  <si>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</si>
  <si>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</si>
  <si>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</si>
  <si>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</si>
  <si>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</si>
  <si>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</si>
  <si>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</si>
  <si>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</si>
  <si>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</si>
  <si>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</si>
  <si>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</si>
  <si>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Lussac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</si>
  <si>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</si>
  <si>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</si>
  <si>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</si>
  <si>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</si>
  <si>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</si>
  <si>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</si>
  <si>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</si>
  <si>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</si>
  <si>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33267</t>
  </si>
  <si>
    <t>Marcillac</t>
  </si>
  <si>
    <t>33268</t>
  </si>
  <si>
    <t>Margaux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</si>
  <si>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</si>
  <si>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</si>
  <si>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</si>
  <si>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</si>
  <si>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</si>
  <si>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</si>
  <si>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</si>
  <si>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</si>
  <si>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</si>
  <si>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3361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</si>
  <si>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</si>
  <si>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</si>
  <si>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</si>
  <si>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</si>
  <si>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</si>
  <si>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</si>
  <si>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</si>
  <si>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</si>
  <si>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</si>
  <si>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</si>
  <si>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Mauriac</t>
  </si>
  <si>
    <t>33279</t>
  </si>
  <si>
    <t>Mazères</t>
  </si>
  <si>
    <t>33280</t>
  </si>
  <si>
    <t>Mazion</t>
  </si>
  <si>
    <t>33281</t>
  </si>
  <si>
    <t>3398</t>
  </si>
  <si>
    <t>Mérignac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</si>
  <si>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</si>
  <si>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</si>
  <si>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</si>
  <si>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</si>
  <si>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</si>
  <si>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</si>
  <si>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</si>
  <si>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</si>
  <si>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</si>
  <si>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</si>
  <si>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</si>
  <si>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</si>
  <si>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</si>
  <si>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</si>
  <si>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</si>
  <si>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</si>
  <si>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</si>
  <si>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</si>
  <si>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</si>
  <si>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</si>
  <si>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</si>
  <si>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</si>
  <si>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</si>
  <si>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</si>
  <si>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</si>
  <si>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</si>
  <si>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</si>
  <si>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</si>
  <si>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</si>
  <si>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</si>
  <si>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</si>
  <si>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</si>
  <si>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</si>
  <si>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</si>
  <si>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</si>
  <si>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</si>
  <si>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</si>
  <si>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</si>
  <si>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</si>
  <si>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</si>
  <si>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</si>
  <si>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</si>
  <si>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</si>
  <si>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</si>
  <si>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</si>
  <si>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</si>
  <si>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</si>
  <si>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</si>
  <si>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</si>
  <si>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</si>
  <si>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</si>
  <si>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</si>
  <si>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</si>
  <si>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</si>
  <si>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</si>
  <si>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</si>
  <si>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</si>
  <si>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</si>
  <si>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</si>
  <si>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</si>
  <si>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</si>
  <si>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</si>
  <si>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</si>
  <si>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</si>
  <si>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</si>
  <si>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</si>
  <si>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</si>
  <si>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</si>
  <si>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3397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</si>
  <si>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</si>
  <si>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</si>
  <si>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</si>
  <si>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</si>
  <si>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</si>
  <si>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</si>
  <si>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</si>
  <si>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</si>
  <si>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</si>
  <si>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</si>
  <si>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</si>
  <si>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</si>
  <si>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</si>
  <si>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</si>
  <si>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Plassac</t>
  </si>
  <si>
    <t>33326</t>
  </si>
  <si>
    <t>Pleine-Selve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</si>
  <si>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</si>
  <si>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</si>
  <si>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</si>
  <si>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</si>
  <si>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</si>
  <si>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</si>
  <si>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</si>
  <si>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</si>
  <si>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</si>
  <si>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</si>
  <si>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</si>
  <si>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</si>
  <si>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</si>
  <si>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</si>
  <si>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</si>
  <si>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</si>
  <si>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</si>
  <si>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</si>
  <si>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</si>
  <si>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Préchac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</si>
  <si>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</si>
  <si>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</si>
  <si>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</si>
  <si>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</si>
  <si>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</si>
  <si>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</si>
  <si>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</si>
  <si>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</si>
  <si>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</si>
  <si>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</si>
  <si>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</si>
  <si>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</si>
  <si>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</si>
  <si>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</si>
  <si>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</si>
  <si>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Le Puy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</si>
  <si>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</si>
  <si>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</si>
  <si>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</si>
  <si>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</si>
  <si>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</si>
  <si>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</si>
  <si>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</si>
  <si>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</si>
  <si>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</si>
  <si>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</si>
  <si>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Reignac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</si>
  <si>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</si>
  <si>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</si>
  <si>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</si>
  <si>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</si>
  <si>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</si>
  <si>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</si>
  <si>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</si>
  <si>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</si>
  <si>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</si>
  <si>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</si>
  <si>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</si>
  <si>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</si>
  <si>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</si>
  <si>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</si>
  <si>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</si>
  <si>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Roquebrune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</si>
  <si>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</si>
  <si>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</si>
  <si>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</si>
  <si>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</si>
  <si>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</si>
  <si>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</si>
  <si>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</si>
  <si>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</si>
  <si>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</si>
  <si>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Saillans</t>
  </si>
  <si>
    <t>33365</t>
  </si>
  <si>
    <t>Saint-Aignan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</si>
  <si>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</si>
  <si>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</si>
  <si>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</si>
  <si>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</si>
  <si>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</si>
  <si>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</si>
  <si>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</si>
  <si>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</si>
  <si>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33371</t>
  </si>
  <si>
    <t>Saint-Antoine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</si>
  <si>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</si>
  <si>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</si>
  <si>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</si>
  <si>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</si>
  <si>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</si>
  <si>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</si>
  <si>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</si>
  <si>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</si>
  <si>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</si>
  <si>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</si>
  <si>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</si>
  <si>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</si>
  <si>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</si>
  <si>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</si>
  <si>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</si>
  <si>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Saint-Brice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</si>
  <si>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</si>
  <si>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</si>
  <si>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</si>
  <si>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</si>
  <si>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</si>
  <si>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</si>
  <si>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</si>
  <si>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</si>
  <si>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</si>
  <si>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</si>
  <si>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</si>
  <si>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</si>
  <si>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</si>
  <si>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</si>
  <si>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</si>
  <si>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</si>
  <si>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</si>
  <si>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</si>
  <si>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</si>
  <si>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</si>
  <si>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</si>
  <si>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Sainte-Colombe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</si>
  <si>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</si>
  <si>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</si>
  <si>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</si>
  <si>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</si>
  <si>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</si>
  <si>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</si>
  <si>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</si>
  <si>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</si>
  <si>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</si>
  <si>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</si>
  <si>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</si>
  <si>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</si>
  <si>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Sainte-Eulalie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</si>
  <si>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</si>
  <si>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</si>
  <si>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</si>
  <si>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</si>
  <si>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</si>
  <si>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</si>
  <si>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</si>
  <si>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</si>
  <si>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</si>
  <si>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</si>
  <si>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</si>
  <si>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</si>
  <si>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</si>
  <si>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Sainte-Gemme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</si>
  <si>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</si>
  <si>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</si>
  <si>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</si>
  <si>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</si>
  <si>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</si>
  <si>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</si>
  <si>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</si>
  <si>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</si>
  <si>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</si>
  <si>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</si>
  <si>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</si>
  <si>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</si>
  <si>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</si>
  <si>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</si>
  <si>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</si>
  <si>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</si>
  <si>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</si>
  <si>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</si>
  <si>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</si>
  <si>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Saint-Gervais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</si>
  <si>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</si>
  <si>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</si>
  <si>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</si>
  <si>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</si>
  <si>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</si>
  <si>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</si>
  <si>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</si>
  <si>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Saint-Hilaire-du-Bois</t>
  </si>
  <si>
    <t>33420</t>
  </si>
  <si>
    <t>Saint-Hippolyte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</si>
  <si>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</si>
  <si>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</si>
  <si>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</si>
  <si>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</si>
  <si>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</si>
  <si>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</si>
  <si>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</si>
  <si>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</si>
  <si>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</si>
  <si>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</si>
  <si>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</si>
  <si>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Saint-Laurent-des-Combes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</si>
  <si>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</si>
  <si>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</si>
  <si>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</si>
  <si>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</si>
  <si>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</si>
  <si>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</si>
  <si>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</si>
  <si>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Saint-Léon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</si>
  <si>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</si>
  <si>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</si>
  <si>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</si>
  <si>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</si>
  <si>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</si>
  <si>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</si>
  <si>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</si>
  <si>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</si>
  <si>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</si>
  <si>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</si>
  <si>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</si>
  <si>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</si>
  <si>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</si>
  <si>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Saint-Maixant</t>
  </si>
  <si>
    <t>33439</t>
  </si>
  <si>
    <t>Saint-Mariens</t>
  </si>
  <si>
    <t>33440</t>
  </si>
  <si>
    <t>Saint-Martial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</si>
  <si>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</si>
  <si>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</si>
  <si>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</si>
  <si>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</si>
  <si>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</si>
  <si>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</si>
  <si>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</si>
  <si>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</si>
  <si>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</si>
  <si>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</si>
  <si>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</si>
  <si>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</si>
  <si>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</si>
  <si>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</si>
  <si>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</si>
  <si>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</si>
  <si>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</si>
  <si>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</si>
  <si>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</si>
  <si>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</si>
  <si>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</si>
  <si>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</si>
  <si>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</si>
  <si>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</si>
  <si>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</si>
  <si>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</si>
  <si>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</si>
  <si>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</si>
  <si>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</si>
  <si>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Saint-Palais</t>
  </si>
  <si>
    <t>33457</t>
  </si>
  <si>
    <t>Saint-Pardon-de-Conques</t>
  </si>
  <si>
    <t>33458</t>
  </si>
  <si>
    <t>Saint-Paul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</si>
  <si>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</si>
  <si>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</si>
  <si>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</si>
  <si>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</si>
  <si>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</si>
  <si>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</si>
  <si>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</si>
  <si>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</si>
  <si>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</si>
  <si>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</si>
  <si>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</si>
  <si>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</si>
  <si>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</si>
  <si>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</si>
  <si>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</si>
  <si>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</si>
  <si>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</si>
  <si>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</si>
  <si>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</si>
  <si>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</si>
  <si>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</si>
  <si>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</si>
  <si>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</si>
  <si>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</si>
  <si>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</si>
  <si>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</si>
  <si>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</si>
  <si>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</si>
  <si>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</si>
  <si>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</si>
  <si>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</si>
  <si>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</si>
  <si>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</si>
  <si>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</si>
  <si>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</si>
  <si>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</si>
  <si>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</si>
  <si>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</si>
  <si>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</si>
  <si>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</si>
  <si>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</si>
  <si>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</si>
  <si>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</si>
  <si>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</si>
  <si>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</si>
  <si>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</si>
  <si>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</si>
  <si>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Saint-Symphorien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</si>
  <si>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</si>
  <si>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</si>
  <si>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</si>
  <si>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</si>
  <si>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</si>
  <si>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</si>
  <si>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</si>
  <si>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</si>
  <si>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</si>
  <si>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</si>
  <si>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</si>
  <si>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</si>
  <si>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</si>
  <si>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</si>
  <si>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</si>
  <si>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</si>
  <si>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</si>
  <si>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</si>
  <si>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</si>
  <si>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</si>
  <si>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33495</t>
  </si>
  <si>
    <t>Salignac</t>
  </si>
  <si>
    <t>33496</t>
  </si>
  <si>
    <t>Salleboeuf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</si>
  <si>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</si>
  <si>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</si>
  <si>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</si>
  <si>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</si>
  <si>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</si>
  <si>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</si>
  <si>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</si>
  <si>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</si>
  <si>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</si>
  <si>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</si>
  <si>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</si>
  <si>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</si>
  <si>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</si>
  <si>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</si>
  <si>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</si>
  <si>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</si>
  <si>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</si>
  <si>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</si>
  <si>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</si>
  <si>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Sauviac</t>
  </si>
  <si>
    <t>33508</t>
  </si>
  <si>
    <t>Savignac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</si>
  <si>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</si>
  <si>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</si>
  <si>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</si>
  <si>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</si>
  <si>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</si>
  <si>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</si>
  <si>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</si>
  <si>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</si>
  <si>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</si>
  <si>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</si>
  <si>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</si>
  <si>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</si>
  <si>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</si>
  <si>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</si>
  <si>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</si>
  <si>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</si>
  <si>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</si>
  <si>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</si>
  <si>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</si>
  <si>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</si>
  <si>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</si>
  <si>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</si>
  <si>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</si>
  <si>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</si>
  <si>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33521</t>
  </si>
  <si>
    <t>Talais</t>
  </si>
  <si>
    <t>33522</t>
  </si>
  <si>
    <t>3356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</si>
  <si>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</si>
  <si>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</si>
  <si>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</si>
  <si>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</si>
  <si>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</si>
  <si>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</si>
  <si>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</si>
  <si>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</si>
  <si>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</si>
  <si>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</si>
  <si>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</si>
  <si>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</si>
  <si>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</si>
  <si>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</si>
  <si>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</si>
  <si>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</si>
  <si>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</si>
  <si>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</si>
  <si>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</si>
  <si>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</si>
  <si>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</si>
  <si>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</si>
  <si>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</si>
  <si>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</si>
  <si>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</si>
  <si>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</si>
  <si>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</si>
  <si>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</si>
  <si>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</si>
  <si>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</si>
  <si>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</si>
  <si>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</si>
  <si>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</si>
  <si>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</si>
  <si>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</si>
  <si>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</si>
  <si>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</si>
  <si>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</si>
  <si>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</si>
  <si>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</si>
  <si>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</si>
  <si>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</si>
  <si>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</si>
  <si>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</si>
  <si>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</si>
  <si>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</si>
  <si>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</si>
  <si>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</si>
  <si>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</si>
  <si>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</si>
  <si>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</si>
  <si>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</si>
  <si>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</si>
  <si>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</si>
  <si>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</si>
  <si>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</si>
  <si>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3357</t>
  </si>
  <si>
    <t>Villenave-d'Ornon</t>
  </si>
  <si>
    <t>33551</t>
  </si>
  <si>
    <t>Villeneuve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</si>
  <si>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</si>
  <si>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</si>
  <si>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</si>
  <si>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</si>
  <si>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</si>
  <si>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</si>
  <si>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</si>
  <si>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</si>
  <si>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40001</t>
  </si>
  <si>
    <t>40</t>
  </si>
  <si>
    <t>402</t>
  </si>
  <si>
    <t>4001</t>
  </si>
  <si>
    <t>0050</t>
  </si>
  <si>
    <t>Aire-sur-l'Adour</t>
  </si>
  <si>
    <t>40002</t>
  </si>
  <si>
    <t>401</t>
  </si>
  <si>
    <t>4002</t>
  </si>
  <si>
    <t>7214</t>
  </si>
  <si>
    <t>Amou</t>
  </si>
  <si>
    <t>40003</t>
  </si>
  <si>
    <t>4004</t>
  </si>
  <si>
    <t>7208</t>
  </si>
  <si>
    <t>Angoumé</t>
  </si>
  <si>
    <t>40004</t>
  </si>
  <si>
    <t>4025</t>
  </si>
  <si>
    <t>Angresse</t>
  </si>
  <si>
    <t>40005</t>
  </si>
  <si>
    <t>4006</t>
  </si>
  <si>
    <t>Arboucave</t>
  </si>
  <si>
    <t>40006</t>
  </si>
  <si>
    <t>4013</t>
  </si>
  <si>
    <t>Arengosse</t>
  </si>
  <si>
    <t>40007</t>
  </si>
  <si>
    <t>Argelos</t>
  </si>
  <si>
    <t>40008</t>
  </si>
  <si>
    <t>4024</t>
  </si>
  <si>
    <t>Argelouse</t>
  </si>
  <si>
    <t>40009</t>
  </si>
  <si>
    <t>Arjuzanx</t>
  </si>
  <si>
    <t>40011</t>
  </si>
  <si>
    <t>Arsague</t>
  </si>
  <si>
    <t>40012</t>
  </si>
  <si>
    <t>4007</t>
  </si>
  <si>
    <t>Artassenx</t>
  </si>
  <si>
    <t>40013</t>
  </si>
  <si>
    <t>4028</t>
  </si>
  <si>
    <t>Arthez-d'Armagnac</t>
  </si>
  <si>
    <t>40014</t>
  </si>
  <si>
    <t>4019</t>
  </si>
  <si>
    <t>Arue</t>
  </si>
  <si>
    <t>40015</t>
  </si>
  <si>
    <t>4005</t>
  </si>
  <si>
    <t>7209</t>
  </si>
  <si>
    <t>Arx</t>
  </si>
  <si>
    <t>40016</t>
  </si>
  <si>
    <t>4008</t>
  </si>
  <si>
    <t>Aubagnan</t>
  </si>
  <si>
    <t>40017</t>
  </si>
  <si>
    <t>4022</t>
  </si>
  <si>
    <t>Audignon</t>
  </si>
  <si>
    <t>40018</t>
  </si>
  <si>
    <t>4026</t>
  </si>
  <si>
    <t>Audon</t>
  </si>
  <si>
    <t>40019</t>
  </si>
  <si>
    <t>4010</t>
  </si>
  <si>
    <t>Aureilhan</t>
  </si>
  <si>
    <t>40020</t>
  </si>
  <si>
    <t>Aurice</t>
  </si>
  <si>
    <t>40021</t>
  </si>
  <si>
    <t>Azur</t>
  </si>
  <si>
    <t>40022</t>
  </si>
  <si>
    <t>Bahus-Soubiran</t>
  </si>
  <si>
    <t>40023</t>
  </si>
  <si>
    <t>4014</t>
  </si>
  <si>
    <t>Baigts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</si>
  <si>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</si>
  <si>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</si>
  <si>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</si>
  <si>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</si>
  <si>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</si>
  <si>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</si>
  <si>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</si>
  <si>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</si>
  <si>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</si>
  <si>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</si>
  <si>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</si>
  <si>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</si>
  <si>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</si>
  <si>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</si>
  <si>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</si>
  <si>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4027</t>
  </si>
  <si>
    <t>Bégaar</t>
  </si>
  <si>
    <t>40032</t>
  </si>
  <si>
    <t>4017</t>
  </si>
  <si>
    <t>Belhade</t>
  </si>
  <si>
    <t>40033</t>
  </si>
  <si>
    <t>4009</t>
  </si>
  <si>
    <t>Bélis</t>
  </si>
  <si>
    <t>40034</t>
  </si>
  <si>
    <t>4016</t>
  </si>
  <si>
    <t>Bélus</t>
  </si>
  <si>
    <t>40035</t>
  </si>
  <si>
    <t>4029</t>
  </si>
  <si>
    <t>Bénesse-lès-Dax</t>
  </si>
  <si>
    <t>40036</t>
  </si>
  <si>
    <t>4023</t>
  </si>
  <si>
    <t>7212</t>
  </si>
  <si>
    <t>Bénesse-Maremne</t>
  </si>
  <si>
    <t>40037</t>
  </si>
  <si>
    <t>4030</t>
  </si>
  <si>
    <t>Benquet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</si>
  <si>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</si>
  <si>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</si>
  <si>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</si>
  <si>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</si>
  <si>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</si>
  <si>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</si>
  <si>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</si>
  <si>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</si>
  <si>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</si>
  <si>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4021</t>
  </si>
  <si>
    <t>Biarrotte</t>
  </si>
  <si>
    <t>40043</t>
  </si>
  <si>
    <t>Bias</t>
  </si>
  <si>
    <t>40044</t>
  </si>
  <si>
    <t>Biaudos</t>
  </si>
  <si>
    <t>40046</t>
  </si>
  <si>
    <t>4015</t>
  </si>
  <si>
    <t>Biscarrosse</t>
  </si>
  <si>
    <t>40047</t>
  </si>
  <si>
    <t>Bonnegarde</t>
  </si>
  <si>
    <t>40048</t>
  </si>
  <si>
    <t>Boos</t>
  </si>
  <si>
    <t>40049</t>
  </si>
  <si>
    <t>Bordères-et-Lamensans</t>
  </si>
  <si>
    <t>40050</t>
  </si>
  <si>
    <t>4011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</si>
  <si>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</si>
  <si>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</si>
  <si>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</si>
  <si>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</si>
  <si>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</si>
  <si>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</si>
  <si>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</si>
  <si>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</si>
  <si>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</si>
  <si>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</si>
  <si>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</si>
  <si>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</si>
  <si>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</si>
  <si>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</si>
  <si>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</si>
  <si>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</si>
  <si>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</si>
  <si>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</si>
  <si>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4018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</si>
  <si>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</si>
  <si>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</si>
  <si>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</si>
  <si>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</si>
  <si>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</si>
  <si>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</si>
  <si>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</si>
  <si>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</si>
  <si>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</si>
  <si>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</si>
  <si>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</si>
  <si>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</si>
  <si>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</si>
  <si>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</si>
  <si>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</si>
  <si>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</si>
  <si>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</si>
  <si>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4012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</si>
  <si>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</si>
  <si>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</si>
  <si>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</si>
  <si>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</si>
  <si>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</si>
  <si>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</si>
  <si>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</si>
  <si>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</si>
  <si>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</si>
  <si>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</si>
  <si>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</si>
  <si>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</si>
  <si>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</si>
  <si>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</si>
  <si>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4003</t>
  </si>
  <si>
    <t>Castets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</si>
  <si>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</si>
  <si>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</si>
  <si>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</si>
  <si>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</si>
  <si>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</si>
  <si>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</si>
  <si>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</si>
  <si>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</si>
  <si>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</si>
  <si>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</si>
  <si>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</si>
  <si>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</si>
  <si>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</si>
  <si>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</si>
  <si>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</si>
  <si>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</si>
  <si>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Clermont</t>
  </si>
  <si>
    <t>40085</t>
  </si>
  <si>
    <t>4020</t>
  </si>
  <si>
    <t>Commensacq</t>
  </si>
  <si>
    <t>40086</t>
  </si>
  <si>
    <t>Coudures</t>
  </si>
  <si>
    <t>40087</t>
  </si>
  <si>
    <t>Créon-d'Armagnac</t>
  </si>
  <si>
    <t>40088</t>
  </si>
  <si>
    <t>4097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</si>
  <si>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</si>
  <si>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</si>
  <si>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</si>
  <si>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</si>
  <si>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</si>
  <si>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</si>
  <si>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</si>
  <si>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</si>
  <si>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</si>
  <si>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</si>
  <si>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</si>
  <si>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</si>
  <si>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</si>
  <si>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</si>
  <si>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</si>
  <si>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</si>
  <si>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</si>
  <si>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</si>
  <si>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</si>
  <si>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</si>
  <si>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</si>
  <si>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</si>
  <si>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</si>
  <si>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</si>
  <si>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</si>
  <si>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</si>
  <si>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</si>
  <si>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</si>
  <si>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</si>
  <si>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</si>
  <si>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</si>
  <si>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</si>
  <si>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</si>
  <si>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</si>
  <si>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</si>
  <si>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</si>
  <si>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</si>
  <si>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</si>
  <si>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</si>
  <si>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</si>
  <si>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</si>
  <si>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</si>
  <si>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</si>
  <si>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</si>
  <si>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</si>
  <si>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</si>
  <si>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</si>
  <si>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</si>
  <si>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</si>
  <si>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</si>
  <si>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</si>
  <si>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</si>
  <si>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</si>
  <si>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</si>
  <si>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</si>
  <si>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</si>
  <si>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</si>
  <si>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</si>
  <si>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</si>
  <si>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</si>
  <si>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</si>
  <si>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</si>
  <si>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</si>
  <si>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</si>
  <si>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</si>
  <si>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</si>
  <si>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</si>
  <si>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</si>
  <si>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</si>
  <si>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</si>
  <si>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</si>
  <si>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</si>
  <si>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</si>
  <si>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</si>
  <si>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</si>
  <si>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</si>
  <si>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</si>
  <si>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</si>
  <si>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</si>
  <si>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</si>
  <si>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</si>
  <si>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</si>
  <si>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</si>
  <si>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</si>
  <si>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</si>
  <si>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</si>
  <si>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</si>
  <si>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Labatut</t>
  </si>
  <si>
    <t>40133</t>
  </si>
  <si>
    <t>Labenne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</si>
  <si>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</si>
  <si>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</si>
  <si>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</si>
  <si>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</si>
  <si>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</si>
  <si>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</si>
  <si>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</si>
  <si>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</si>
  <si>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</si>
  <si>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</si>
  <si>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</si>
  <si>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</si>
  <si>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</si>
  <si>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</si>
  <si>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</si>
  <si>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</si>
  <si>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</si>
  <si>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</si>
  <si>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</si>
  <si>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</si>
  <si>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</si>
  <si>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</si>
  <si>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</si>
  <si>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</si>
  <si>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</si>
  <si>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</si>
  <si>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</si>
  <si>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</si>
  <si>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</si>
  <si>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Lauret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</si>
  <si>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</si>
  <si>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</si>
  <si>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</si>
  <si>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</si>
  <si>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</si>
  <si>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</si>
  <si>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</si>
  <si>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</si>
  <si>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</si>
  <si>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</si>
  <si>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</si>
  <si>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</si>
  <si>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</si>
  <si>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</si>
  <si>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</si>
  <si>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</si>
  <si>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</si>
  <si>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</si>
  <si>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</si>
  <si>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</si>
  <si>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</si>
  <si>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</si>
  <si>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</si>
  <si>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</si>
  <si>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</si>
  <si>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</si>
  <si>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</si>
  <si>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</si>
  <si>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</si>
  <si>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</si>
  <si>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</si>
  <si>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</si>
  <si>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</si>
  <si>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</si>
  <si>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</si>
  <si>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</si>
  <si>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</si>
  <si>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</si>
  <si>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</si>
  <si>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</si>
  <si>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</si>
  <si>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</si>
  <si>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</si>
  <si>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</si>
  <si>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</si>
  <si>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</si>
  <si>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</si>
  <si>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</si>
  <si>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</si>
  <si>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</si>
  <si>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</si>
  <si>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</si>
  <si>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</si>
  <si>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</si>
  <si>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</si>
  <si>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</si>
  <si>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</si>
  <si>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</si>
  <si>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</si>
  <si>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Mazerolles</t>
  </si>
  <si>
    <t>40179</t>
  </si>
  <si>
    <t>Mées</t>
  </si>
  <si>
    <t>40180</t>
  </si>
  <si>
    <t>Meilhan</t>
  </si>
  <si>
    <t>40181</t>
  </si>
  <si>
    <t>Messanges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</si>
  <si>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</si>
  <si>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</si>
  <si>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</si>
  <si>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</si>
  <si>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</si>
  <si>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</si>
  <si>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</si>
  <si>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</si>
  <si>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</si>
  <si>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</si>
  <si>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</si>
  <si>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</si>
  <si>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</si>
  <si>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</si>
  <si>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</si>
  <si>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</si>
  <si>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</si>
  <si>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</si>
  <si>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</si>
  <si>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4098</t>
  </si>
  <si>
    <t>Mont-de-Marsan</t>
  </si>
  <si>
    <t>40193</t>
  </si>
  <si>
    <t>Montégut</t>
  </si>
  <si>
    <t>40194</t>
  </si>
  <si>
    <t>Montfort-en-Chalosse</t>
  </si>
  <si>
    <t>40195</t>
  </si>
  <si>
    <t>Montgaillard</t>
  </si>
  <si>
    <t>40196</t>
  </si>
  <si>
    <t>Montsoué</t>
  </si>
  <si>
    <t>40197</t>
  </si>
  <si>
    <t>Morcenx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</si>
  <si>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</si>
  <si>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</si>
  <si>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</si>
  <si>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</si>
  <si>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</si>
  <si>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</si>
  <si>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</si>
  <si>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</si>
  <si>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</si>
  <si>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</si>
  <si>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</si>
  <si>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</si>
  <si>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</si>
  <si>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</si>
  <si>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</si>
  <si>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</si>
  <si>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</si>
  <si>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</si>
  <si>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</si>
  <si>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</si>
  <si>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</si>
  <si>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</si>
  <si>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</si>
  <si>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</si>
  <si>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</si>
  <si>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Onesse-et-Laharie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</si>
  <si>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</si>
  <si>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</si>
  <si>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</si>
  <si>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</si>
  <si>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</si>
  <si>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</si>
  <si>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</si>
  <si>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</si>
  <si>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</si>
  <si>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</si>
  <si>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</si>
  <si>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</si>
  <si>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</si>
  <si>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</si>
  <si>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</si>
  <si>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</si>
  <si>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</si>
  <si>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</si>
  <si>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</si>
  <si>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</si>
  <si>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</si>
  <si>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</si>
  <si>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</si>
  <si>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</si>
  <si>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</si>
  <si>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</si>
  <si>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</si>
  <si>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</si>
  <si>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</si>
  <si>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</si>
  <si>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</si>
  <si>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</si>
  <si>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</si>
  <si>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</si>
  <si>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</si>
  <si>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</si>
  <si>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</si>
  <si>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</si>
  <si>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</si>
  <si>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</si>
  <si>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</si>
  <si>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</si>
  <si>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</si>
  <si>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</si>
  <si>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</si>
  <si>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</si>
  <si>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</si>
  <si>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</si>
  <si>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</si>
  <si>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</si>
  <si>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</si>
  <si>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</si>
  <si>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</si>
  <si>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</si>
  <si>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</si>
  <si>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</si>
  <si>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</si>
  <si>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</si>
  <si>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</si>
  <si>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</si>
  <si>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</si>
  <si>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</si>
  <si>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</si>
  <si>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</si>
  <si>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</si>
  <si>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</si>
  <si>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</si>
  <si>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Roquefort</t>
  </si>
  <si>
    <t>40246</t>
  </si>
  <si>
    <t>Sabres</t>
  </si>
  <si>
    <t>40247</t>
  </si>
  <si>
    <t>Saint-Agnet</t>
  </si>
  <si>
    <t>40248</t>
  </si>
  <si>
    <t>Saint-André-de-Seignanx</t>
  </si>
  <si>
    <t>40249</t>
  </si>
  <si>
    <t>Saint-Aubin</t>
  </si>
  <si>
    <t>40250</t>
  </si>
  <si>
    <t>Saint-Avit</t>
  </si>
  <si>
    <t>40251</t>
  </si>
  <si>
    <t>Saint-Barthélemy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</si>
  <si>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</si>
  <si>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</si>
  <si>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</si>
  <si>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</si>
  <si>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</si>
  <si>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</si>
  <si>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</si>
  <si>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</si>
  <si>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</si>
  <si>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</si>
  <si>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</si>
  <si>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</si>
  <si>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</si>
  <si>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</si>
  <si>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</si>
  <si>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</si>
  <si>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</si>
  <si>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</si>
  <si>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</si>
  <si>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</si>
  <si>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</si>
  <si>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</si>
  <si>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</si>
  <si>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</si>
  <si>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</si>
  <si>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</si>
  <si>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</si>
  <si>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</si>
  <si>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</si>
  <si>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</si>
  <si>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Saint-Justin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</si>
  <si>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</si>
  <si>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</si>
  <si>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</si>
  <si>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</si>
  <si>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</si>
  <si>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</si>
  <si>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</si>
  <si>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</si>
  <si>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</si>
  <si>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</si>
  <si>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</si>
  <si>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</si>
  <si>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</si>
  <si>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</si>
  <si>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</si>
  <si>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</si>
  <si>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</si>
  <si>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</si>
  <si>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</si>
  <si>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</si>
  <si>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</si>
  <si>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</si>
  <si>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</si>
  <si>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</si>
  <si>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</si>
  <si>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</si>
  <si>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</si>
  <si>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Saint-Pierre-du-Mont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</si>
  <si>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</si>
  <si>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</si>
  <si>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</si>
  <si>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</si>
  <si>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</si>
  <si>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</si>
  <si>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</si>
  <si>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</si>
  <si>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</si>
  <si>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</si>
  <si>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</si>
  <si>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</si>
  <si>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</si>
  <si>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</si>
  <si>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</si>
  <si>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</si>
  <si>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</si>
  <si>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</si>
  <si>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</si>
  <si>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</si>
  <si>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</si>
  <si>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</si>
  <si>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</si>
  <si>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</si>
  <si>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</si>
  <si>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</si>
  <si>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</si>
  <si>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</si>
  <si>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</si>
  <si>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</si>
  <si>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</si>
  <si>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</si>
  <si>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</si>
  <si>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</si>
  <si>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</si>
  <si>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</si>
  <si>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</si>
  <si>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</si>
  <si>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</si>
  <si>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</si>
  <si>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</si>
  <si>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</si>
  <si>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</si>
  <si>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</si>
  <si>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</si>
  <si>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</si>
  <si>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Sorbets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</si>
  <si>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</si>
  <si>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</si>
  <si>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</si>
  <si>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</si>
  <si>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</si>
  <si>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</si>
  <si>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</si>
  <si>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</si>
  <si>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</si>
  <si>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</si>
  <si>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</si>
  <si>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</si>
  <si>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</si>
  <si>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</si>
  <si>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</si>
  <si>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4099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</si>
  <si>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</si>
  <si>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</si>
  <si>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</si>
  <si>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</si>
  <si>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</si>
  <si>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</si>
  <si>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</si>
  <si>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</si>
  <si>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</si>
  <si>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</si>
  <si>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</si>
  <si>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</si>
  <si>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</si>
  <si>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</si>
  <si>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</si>
  <si>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</si>
  <si>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</si>
  <si>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</si>
  <si>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</si>
  <si>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</si>
  <si>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</si>
  <si>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</si>
  <si>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</si>
  <si>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</si>
  <si>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</si>
  <si>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</si>
  <si>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</si>
  <si>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</si>
  <si>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</si>
  <si>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</si>
  <si>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</si>
  <si>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</si>
  <si>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</si>
  <si>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</si>
  <si>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</si>
  <si>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</si>
  <si>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</si>
  <si>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</si>
  <si>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</si>
  <si>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</si>
  <si>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</si>
  <si>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</si>
  <si>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</si>
  <si>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47001</t>
  </si>
  <si>
    <t>47</t>
  </si>
  <si>
    <t>471</t>
  </si>
  <si>
    <t>4799</t>
  </si>
  <si>
    <t>Agen</t>
  </si>
  <si>
    <t>47002</t>
  </si>
  <si>
    <t>472</t>
  </si>
  <si>
    <t>4719</t>
  </si>
  <si>
    <t>Agmé</t>
  </si>
  <si>
    <t>47003</t>
  </si>
  <si>
    <t>4717</t>
  </si>
  <si>
    <t>Agnac</t>
  </si>
  <si>
    <t>47004</t>
  </si>
  <si>
    <t>4727</t>
  </si>
  <si>
    <t>Aiguillon</t>
  </si>
  <si>
    <t>47005</t>
  </si>
  <si>
    <t>Allemans-du-Dropt</t>
  </si>
  <si>
    <t>47006</t>
  </si>
  <si>
    <t>473</t>
  </si>
  <si>
    <t>4730</t>
  </si>
  <si>
    <t>Allez-et-Cazeneuve</t>
  </si>
  <si>
    <t>47007</t>
  </si>
  <si>
    <t>474</t>
  </si>
  <si>
    <t>4714</t>
  </si>
  <si>
    <t>Allons</t>
  </si>
  <si>
    <t>47008</t>
  </si>
  <si>
    <t>4710</t>
  </si>
  <si>
    <t>Ambrus</t>
  </si>
  <si>
    <t>47009</t>
  </si>
  <si>
    <t>4725</t>
  </si>
  <si>
    <t>Andiran</t>
  </si>
  <si>
    <t>47010</t>
  </si>
  <si>
    <t>4705</t>
  </si>
  <si>
    <t>Antagnac</t>
  </si>
  <si>
    <t>47011</t>
  </si>
  <si>
    <t>4733</t>
  </si>
  <si>
    <t>Anthé</t>
  </si>
  <si>
    <t>47012</t>
  </si>
  <si>
    <t>4707</t>
  </si>
  <si>
    <t>Anzex</t>
  </si>
  <si>
    <t>47013</t>
  </si>
  <si>
    <t>Argenton</t>
  </si>
  <si>
    <t>47014</t>
  </si>
  <si>
    <t>Armillac</t>
  </si>
  <si>
    <t>47015</t>
  </si>
  <si>
    <t>4703</t>
  </si>
  <si>
    <t>Astaffort</t>
  </si>
  <si>
    <t>47016</t>
  </si>
  <si>
    <t>4715</t>
  </si>
  <si>
    <t>47017</t>
  </si>
  <si>
    <t>4726</t>
  </si>
  <si>
    <t>Auradou</t>
  </si>
  <si>
    <t>47018</t>
  </si>
  <si>
    <t>4711</t>
  </si>
  <si>
    <t>Auriac-sur-Dropt</t>
  </si>
  <si>
    <t>47019</t>
  </si>
  <si>
    <t>4702</t>
  </si>
  <si>
    <t>Bajamont</t>
  </si>
  <si>
    <t>47020</t>
  </si>
  <si>
    <t>Baleyssagues</t>
  </si>
  <si>
    <t>47021</t>
  </si>
  <si>
    <t>4718</t>
  </si>
  <si>
    <t>Barbaste</t>
  </si>
  <si>
    <t>47022</t>
  </si>
  <si>
    <t>Bazens</t>
  </si>
  <si>
    <t>47023</t>
  </si>
  <si>
    <t>4706</t>
  </si>
  <si>
    <t>Beaugas</t>
  </si>
  <si>
    <t>47024</t>
  </si>
  <si>
    <t>4738</t>
  </si>
  <si>
    <t>Beaupuy</t>
  </si>
  <si>
    <t>47025</t>
  </si>
  <si>
    <t>4704</t>
  </si>
  <si>
    <t>Beauville</t>
  </si>
  <si>
    <t>47026</t>
  </si>
  <si>
    <t>Beauziac</t>
  </si>
  <si>
    <t>47027</t>
  </si>
  <si>
    <t>4739</t>
  </si>
  <si>
    <t>47028</t>
  </si>
  <si>
    <t>Birac-sur-Trec</t>
  </si>
  <si>
    <t>47029</t>
  </si>
  <si>
    <t>4713</t>
  </si>
  <si>
    <t>Blanquefort-sur-Briolance</t>
  </si>
  <si>
    <t>47030</t>
  </si>
  <si>
    <t>Blaymont</t>
  </si>
  <si>
    <t>47031</t>
  </si>
  <si>
    <t>4740</t>
  </si>
  <si>
    <t>Boé</t>
  </si>
  <si>
    <t>47032</t>
  </si>
  <si>
    <t>Bon-Encontre</t>
  </si>
  <si>
    <t>47033</t>
  </si>
  <si>
    <t>Boudy-de-Beauregard</t>
  </si>
  <si>
    <t>47034</t>
  </si>
  <si>
    <t>Bouglon</t>
  </si>
  <si>
    <t>47035</t>
  </si>
  <si>
    <t>Bourgougnague</t>
  </si>
  <si>
    <t>47036</t>
  </si>
  <si>
    <t>Bourlens</t>
  </si>
  <si>
    <t>47037</t>
  </si>
  <si>
    <t>4735</t>
  </si>
  <si>
    <t>Bournel</t>
  </si>
  <si>
    <t>47038</t>
  </si>
  <si>
    <t>Bourran</t>
  </si>
  <si>
    <t>47039</t>
  </si>
  <si>
    <t>Boussès</t>
  </si>
  <si>
    <t>47040</t>
  </si>
  <si>
    <t>Brax</t>
  </si>
  <si>
    <t>47041</t>
  </si>
  <si>
    <t>Bruch</t>
  </si>
  <si>
    <t>47042</t>
  </si>
  <si>
    <t>4708</t>
  </si>
  <si>
    <t>Brugnac</t>
  </si>
  <si>
    <t>47043</t>
  </si>
  <si>
    <t>Buzet-sur-Baïse</t>
  </si>
  <si>
    <t>47044</t>
  </si>
  <si>
    <t>4709</t>
  </si>
  <si>
    <t>Cahuzac</t>
  </si>
  <si>
    <t>47045</t>
  </si>
  <si>
    <t>Calignac</t>
  </si>
  <si>
    <t>47046</t>
  </si>
  <si>
    <t>4720</t>
  </si>
  <si>
    <t>Calonges</t>
  </si>
  <si>
    <t>47047</t>
  </si>
  <si>
    <t>4731</t>
  </si>
  <si>
    <t>47048</t>
  </si>
  <si>
    <t>Cancon</t>
  </si>
  <si>
    <t>47049</t>
  </si>
  <si>
    <t>Casseneuil</t>
  </si>
  <si>
    <t>47050</t>
  </si>
  <si>
    <t>4716</t>
  </si>
  <si>
    <t>Cassignas</t>
  </si>
  <si>
    <t>47051</t>
  </si>
  <si>
    <t>4729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</si>
  <si>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</si>
  <si>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</si>
  <si>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</si>
  <si>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</si>
  <si>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</si>
  <si>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</si>
  <si>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</si>
  <si>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</si>
  <si>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</si>
  <si>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</si>
  <si>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</si>
  <si>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</si>
  <si>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</si>
  <si>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</si>
  <si>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</si>
  <si>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</si>
  <si>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</si>
  <si>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</si>
  <si>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</si>
  <si>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</si>
  <si>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</si>
  <si>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</si>
  <si>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</si>
  <si>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</si>
  <si>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</si>
  <si>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</si>
  <si>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</si>
  <si>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</si>
  <si>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4732</t>
  </si>
  <si>
    <t>Clairac</t>
  </si>
  <si>
    <t>47066</t>
  </si>
  <si>
    <t>Clermont-Dessous</t>
  </si>
  <si>
    <t>47067</t>
  </si>
  <si>
    <t>Clermont-Soubiran</t>
  </si>
  <si>
    <t>47068</t>
  </si>
  <si>
    <t>4721</t>
  </si>
  <si>
    <t>Cocumont</t>
  </si>
  <si>
    <t>47069</t>
  </si>
  <si>
    <t>4736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</si>
  <si>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</si>
  <si>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</si>
  <si>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</si>
  <si>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</si>
  <si>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</si>
  <si>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</si>
  <si>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</si>
  <si>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</si>
  <si>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4728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</si>
  <si>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</si>
  <si>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</si>
  <si>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</si>
  <si>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</si>
  <si>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</si>
  <si>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</si>
  <si>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</si>
  <si>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</si>
  <si>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</si>
  <si>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</si>
  <si>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</si>
  <si>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</si>
  <si>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</si>
  <si>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</si>
  <si>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</si>
  <si>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</si>
  <si>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</si>
  <si>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</si>
  <si>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</si>
  <si>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</si>
  <si>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</si>
  <si>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</si>
  <si>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</si>
  <si>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</si>
  <si>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</si>
  <si>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</si>
  <si>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</si>
  <si>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</si>
  <si>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</si>
  <si>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</si>
  <si>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</si>
  <si>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</si>
  <si>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</si>
  <si>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</si>
  <si>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</si>
  <si>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</si>
  <si>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</si>
  <si>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</si>
  <si>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</si>
  <si>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</si>
  <si>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</si>
  <si>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</si>
  <si>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</si>
  <si>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</si>
  <si>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</si>
  <si>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</si>
  <si>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</si>
  <si>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</si>
  <si>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</si>
  <si>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</si>
  <si>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4712</t>
  </si>
  <si>
    <t>Fieux</t>
  </si>
  <si>
    <t>47099</t>
  </si>
  <si>
    <t>4723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</si>
  <si>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</si>
  <si>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</si>
  <si>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</si>
  <si>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</si>
  <si>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</si>
  <si>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</si>
  <si>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</si>
  <si>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</si>
  <si>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</si>
  <si>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</si>
  <si>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</si>
  <si>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</si>
  <si>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</si>
  <si>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</si>
  <si>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</si>
  <si>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</si>
  <si>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</si>
  <si>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</si>
  <si>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Gaujac</t>
  </si>
  <si>
    <t>47109</t>
  </si>
  <si>
    <t>4724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</si>
  <si>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</si>
  <si>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</si>
  <si>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</si>
  <si>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</si>
  <si>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</si>
  <si>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</si>
  <si>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</si>
  <si>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</si>
  <si>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</si>
  <si>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</si>
  <si>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</si>
  <si>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</si>
  <si>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</si>
  <si>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</si>
  <si>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</si>
  <si>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</si>
  <si>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</si>
  <si>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</si>
  <si>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</si>
  <si>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</si>
  <si>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</si>
  <si>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</si>
  <si>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</si>
  <si>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</si>
  <si>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</si>
  <si>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</si>
  <si>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</si>
  <si>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</si>
  <si>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</si>
  <si>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</si>
  <si>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</si>
  <si>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</si>
  <si>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</si>
  <si>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</si>
  <si>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</si>
  <si>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</si>
  <si>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</si>
  <si>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</si>
  <si>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</si>
  <si>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</si>
  <si>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</si>
  <si>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</si>
  <si>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</si>
  <si>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</si>
  <si>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</si>
  <si>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</si>
  <si>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</si>
  <si>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</si>
  <si>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4722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</si>
  <si>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</si>
  <si>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</si>
  <si>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</si>
  <si>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</si>
  <si>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</si>
  <si>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</si>
  <si>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</si>
  <si>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</si>
  <si>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</si>
  <si>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</si>
  <si>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Lasserre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</si>
  <si>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</si>
  <si>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</si>
  <si>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</si>
  <si>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</si>
  <si>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</si>
  <si>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</si>
  <si>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</si>
  <si>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</si>
  <si>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</si>
  <si>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Lavergne</t>
  </si>
  <si>
    <t>47145</t>
  </si>
  <si>
    <t>Layrac</t>
  </si>
  <si>
    <t>47146</t>
  </si>
  <si>
    <t>4734</t>
  </si>
  <si>
    <t>Lédat</t>
  </si>
  <si>
    <t>47147</t>
  </si>
  <si>
    <t>Lévignac-de-Guyenne</t>
  </si>
  <si>
    <t>47148</t>
  </si>
  <si>
    <t>Leyritz-Moncassin</t>
  </si>
  <si>
    <t>47150</t>
  </si>
  <si>
    <t>Longueville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</si>
  <si>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</si>
  <si>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</si>
  <si>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</si>
  <si>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</si>
  <si>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</si>
  <si>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</si>
  <si>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</si>
  <si>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</si>
  <si>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</si>
  <si>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</si>
  <si>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</si>
  <si>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4798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</si>
  <si>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</si>
  <si>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</si>
  <si>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</si>
  <si>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</si>
  <si>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</si>
  <si>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</si>
  <si>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</si>
  <si>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</si>
  <si>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</si>
  <si>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</si>
  <si>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</si>
  <si>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</si>
  <si>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</si>
  <si>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/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</si>
  <si>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</si>
  <si>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</si>
  <si>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</si>
  <si>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</si>
  <si>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</si>
  <si>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</si>
  <si>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</si>
  <si>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</si>
  <si>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</si>
  <si>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</si>
  <si>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</si>
  <si>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</si>
  <si>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</si>
  <si>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</si>
  <si>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</si>
  <si>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</si>
  <si>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</si>
  <si>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Monclar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</si>
  <si>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</si>
  <si>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</si>
  <si>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</si>
  <si>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</si>
  <si>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</si>
  <si>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</si>
  <si>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</si>
  <si>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</si>
  <si>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</si>
  <si>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</si>
  <si>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</si>
  <si>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</si>
  <si>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</si>
  <si>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</si>
  <si>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</si>
  <si>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</si>
  <si>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</si>
  <si>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</si>
  <si>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Montauriol</t>
  </si>
  <si>
    <t>47184</t>
  </si>
  <si>
    <t>47185</t>
  </si>
  <si>
    <t>Montayral</t>
  </si>
  <si>
    <t>47186</t>
  </si>
  <si>
    <t>Montesquieu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</si>
  <si>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</si>
  <si>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</si>
  <si>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</si>
  <si>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</si>
  <si>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</si>
  <si>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</si>
  <si>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</si>
  <si>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Montpezat</t>
  </si>
  <si>
    <t>47191</t>
  </si>
  <si>
    <t>Montpouillan</t>
  </si>
  <si>
    <t>47192</t>
  </si>
  <si>
    <t>Monviel</t>
  </si>
  <si>
    <t>47193</t>
  </si>
  <si>
    <t>Moulinet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</si>
  <si>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</si>
  <si>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</si>
  <si>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</si>
  <si>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</si>
  <si>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</si>
  <si>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</si>
  <si>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</si>
  <si>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</si>
  <si>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</si>
  <si>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</si>
  <si>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</si>
  <si>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</si>
  <si>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</si>
  <si>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</si>
  <si>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</si>
  <si>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4737</t>
  </si>
  <si>
    <t>Le Passage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</si>
  <si>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</si>
  <si>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</si>
  <si>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</si>
  <si>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</si>
  <si>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</si>
  <si>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</si>
  <si>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</si>
  <si>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</si>
  <si>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</si>
  <si>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</si>
  <si>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</si>
  <si>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</si>
  <si>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</si>
  <si>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</si>
  <si>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</si>
  <si>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</si>
  <si>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</si>
  <si>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</si>
  <si>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</si>
  <si>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</si>
  <si>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</si>
  <si>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</si>
  <si>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</si>
  <si>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</si>
  <si>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</si>
  <si>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</si>
  <si>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</si>
  <si>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</si>
  <si>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</si>
  <si>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</si>
  <si>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</si>
  <si>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</si>
  <si>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</si>
  <si>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</si>
  <si>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</si>
  <si>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</si>
  <si>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</si>
  <si>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</si>
  <si>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</si>
  <si>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</si>
  <si>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</si>
  <si>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</si>
  <si>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Rives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</si>
  <si>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</si>
  <si>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</si>
  <si>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</si>
  <si>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</si>
  <si>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</si>
  <si>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</si>
  <si>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</si>
  <si>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</si>
  <si>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</si>
  <si>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</si>
  <si>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</si>
  <si>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</si>
  <si>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</si>
  <si>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</si>
  <si>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</si>
  <si>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</si>
  <si>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</si>
  <si>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</si>
  <si>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</si>
  <si>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</si>
  <si>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</si>
  <si>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</si>
  <si>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</si>
  <si>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</si>
  <si>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</si>
  <si>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</si>
  <si>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</si>
  <si>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</si>
  <si>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</si>
  <si>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</si>
  <si>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</si>
  <si>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</si>
  <si>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</si>
  <si>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</si>
  <si>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</si>
  <si>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</si>
  <si>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</si>
  <si>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</si>
  <si>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</si>
  <si>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</si>
  <si>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</si>
  <si>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</si>
  <si>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</si>
  <si>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</si>
  <si>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</si>
  <si>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Saint-Laurent</t>
  </si>
  <si>
    <t>47250</t>
  </si>
  <si>
    <t>Saint-Léger</t>
  </si>
  <si>
    <t>47251</t>
  </si>
  <si>
    <t>47252</t>
  </si>
  <si>
    <t>Sainte-Livrade-sur-Lot</t>
  </si>
  <si>
    <t>47253</t>
  </si>
  <si>
    <t>Sainte-Marthe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</si>
  <si>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</si>
  <si>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</si>
  <si>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</si>
  <si>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</si>
  <si>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</si>
  <si>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</si>
  <si>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</si>
  <si>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</si>
  <si>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</si>
  <si>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</si>
  <si>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</si>
  <si>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</si>
  <si>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</si>
  <si>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</si>
  <si>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</si>
  <si>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</si>
  <si>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</si>
  <si>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</si>
  <si>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</si>
  <si>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</si>
  <si>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</si>
  <si>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</si>
  <si>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</si>
  <si>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</si>
  <si>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</si>
  <si>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</si>
  <si>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</si>
  <si>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</si>
  <si>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</si>
  <si>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</si>
  <si>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</si>
  <si>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</si>
  <si>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</si>
  <si>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Saint-Robert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</si>
  <si>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</si>
  <si>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</si>
  <si>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</si>
  <si>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</si>
  <si>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</si>
  <si>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</si>
  <si>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</si>
  <si>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</si>
  <si>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</si>
  <si>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Saint-Sernin</t>
  </si>
  <si>
    <t>47279</t>
  </si>
  <si>
    <t>Saint-Sixte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</si>
  <si>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</si>
  <si>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</si>
  <si>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</si>
  <si>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</si>
  <si>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</si>
  <si>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</si>
  <si>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</si>
  <si>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</si>
  <si>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</si>
  <si>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</si>
  <si>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</si>
  <si>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</si>
  <si>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</si>
  <si>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</si>
  <si>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</si>
  <si>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</si>
  <si>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</si>
  <si>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</si>
  <si>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</si>
  <si>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</si>
  <si>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</si>
  <si>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</si>
  <si>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</si>
  <si>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</si>
  <si>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</si>
  <si>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</si>
  <si>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</si>
  <si>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</si>
  <si>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</si>
  <si>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</si>
  <si>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</si>
  <si>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</si>
  <si>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</si>
  <si>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</si>
  <si>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</si>
  <si>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</si>
  <si>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</si>
  <si>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</si>
  <si>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</si>
  <si>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</si>
  <si>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</si>
  <si>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</si>
  <si>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</si>
  <si>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</si>
  <si>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</si>
  <si>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</si>
  <si>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</si>
  <si>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</si>
  <si>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Taillebourg</t>
  </si>
  <si>
    <t>47305</t>
  </si>
  <si>
    <t>Tayrac</t>
  </si>
  <si>
    <t>47306</t>
  </si>
  <si>
    <t>Le Temple-sur-Lot</t>
  </si>
  <si>
    <t>47307</t>
  </si>
  <si>
    <t>Thézac</t>
  </si>
  <si>
    <t>47308</t>
  </si>
  <si>
    <t>Thouars-sur-Garonne</t>
  </si>
  <si>
    <t>47309</t>
  </si>
  <si>
    <t>Tombeboeuf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</si>
  <si>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</si>
  <si>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</si>
  <si>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</si>
  <si>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</si>
  <si>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</si>
  <si>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</si>
  <si>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</si>
  <si>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</si>
  <si>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</si>
  <si>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</si>
  <si>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</si>
  <si>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</si>
  <si>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</si>
  <si>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</si>
  <si>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</si>
  <si>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</si>
  <si>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</si>
  <si>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</si>
  <si>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</si>
  <si>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</si>
  <si>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</si>
  <si>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</si>
  <si>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</si>
  <si>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</si>
  <si>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</si>
  <si>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4797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</si>
  <si>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</si>
  <si>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</si>
  <si>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</si>
  <si>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</si>
  <si>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</si>
  <si>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</si>
  <si>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</si>
  <si>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</si>
  <si>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</si>
  <si>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</si>
  <si>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Saint-Georges</t>
  </si>
  <si>
    <t>64001</t>
  </si>
  <si>
    <t>64</t>
  </si>
  <si>
    <t>643</t>
  </si>
  <si>
    <t>6422</t>
  </si>
  <si>
    <t>Aast</t>
  </si>
  <si>
    <t>64002</t>
  </si>
  <si>
    <t>6423</t>
  </si>
  <si>
    <t>Abère</t>
  </si>
  <si>
    <t>64003</t>
  </si>
  <si>
    <t>6415</t>
  </si>
  <si>
    <t>Abidos</t>
  </si>
  <si>
    <t>64004</t>
  </si>
  <si>
    <t>642</t>
  </si>
  <si>
    <t>6438</t>
  </si>
  <si>
    <t>Abitain</t>
  </si>
  <si>
    <t>64005</t>
  </si>
  <si>
    <t>6421</t>
  </si>
  <si>
    <t>Abos</t>
  </si>
  <si>
    <t>64006</t>
  </si>
  <si>
    <t>6401</t>
  </si>
  <si>
    <t>7213</t>
  </si>
  <si>
    <t>Accous</t>
  </si>
  <si>
    <t>64007</t>
  </si>
  <si>
    <t>6428</t>
  </si>
  <si>
    <t>Agnos</t>
  </si>
  <si>
    <t>64008</t>
  </si>
  <si>
    <t>641</t>
  </si>
  <si>
    <t>6435</t>
  </si>
  <si>
    <t>Ahaxe-Alciette-Bascassan</t>
  </si>
  <si>
    <t>64009</t>
  </si>
  <si>
    <t>6441</t>
  </si>
  <si>
    <t>Ahetze</t>
  </si>
  <si>
    <t>64010</t>
  </si>
  <si>
    <t>6436</t>
  </si>
  <si>
    <t>Aïcirits-Camou-Suhast</t>
  </si>
  <si>
    <t>64011</t>
  </si>
  <si>
    <t>Aincille</t>
  </si>
  <si>
    <t>64012</t>
  </si>
  <si>
    <t>6420</t>
  </si>
  <si>
    <t>Ainharp</t>
  </si>
  <si>
    <t>64013</t>
  </si>
  <si>
    <t>Ainhice-Mongelos</t>
  </si>
  <si>
    <t>64014</t>
  </si>
  <si>
    <t>6410</t>
  </si>
  <si>
    <t>Ainhoa</t>
  </si>
  <si>
    <t>64015</t>
  </si>
  <si>
    <t>6439</t>
  </si>
  <si>
    <t>Alçay-Alçabéhéty-Sunharette</t>
  </si>
  <si>
    <t>64016</t>
  </si>
  <si>
    <t>6433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</si>
  <si>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</si>
  <si>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</si>
  <si>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</si>
  <si>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</si>
  <si>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</si>
  <si>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</si>
  <si>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</si>
  <si>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64020</t>
  </si>
  <si>
    <t>6402</t>
  </si>
  <si>
    <t>Ance</t>
  </si>
  <si>
    <t>64021</t>
  </si>
  <si>
    <t>Andoins</t>
  </si>
  <si>
    <t>64022</t>
  </si>
  <si>
    <t>Andrein</t>
  </si>
  <si>
    <t>64023</t>
  </si>
  <si>
    <t>6425</t>
  </si>
  <si>
    <t>Angaïs</t>
  </si>
  <si>
    <t>64024</t>
  </si>
  <si>
    <t>6490</t>
  </si>
  <si>
    <t>Anglet</t>
  </si>
  <si>
    <t>64025</t>
  </si>
  <si>
    <t>6424</t>
  </si>
  <si>
    <t>Angous</t>
  </si>
  <si>
    <t>64026</t>
  </si>
  <si>
    <t>Anhaux</t>
  </si>
  <si>
    <t>64027</t>
  </si>
  <si>
    <t>Anos</t>
  </si>
  <si>
    <t>64028</t>
  </si>
  <si>
    <t>6418</t>
  </si>
  <si>
    <t>Anoye</t>
  </si>
  <si>
    <t>64029</t>
  </si>
  <si>
    <t>Aramits</t>
  </si>
  <si>
    <t>64031</t>
  </si>
  <si>
    <t>6409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</si>
  <si>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</si>
  <si>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</si>
  <si>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</si>
  <si>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</si>
  <si>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</si>
  <si>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</si>
  <si>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</si>
  <si>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</si>
  <si>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</si>
  <si>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</si>
  <si>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</si>
  <si>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</si>
  <si>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6419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</si>
  <si>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</si>
  <si>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</si>
  <si>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</si>
  <si>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</si>
  <si>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</si>
  <si>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</si>
  <si>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</si>
  <si>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</si>
  <si>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6447</t>
  </si>
  <si>
    <t>Aressy</t>
  </si>
  <si>
    <t>64042</t>
  </si>
  <si>
    <t>6403</t>
  </si>
  <si>
    <t>Argagnon</t>
  </si>
  <si>
    <t>64043</t>
  </si>
  <si>
    <t>6440</t>
  </si>
  <si>
    <t>64044</t>
  </si>
  <si>
    <t>6405</t>
  </si>
  <si>
    <t>Arget</t>
  </si>
  <si>
    <t>64045</t>
  </si>
  <si>
    <t>6413</t>
  </si>
  <si>
    <t>Arhansus</t>
  </si>
  <si>
    <t>64046</t>
  </si>
  <si>
    <t>Armendarits</t>
  </si>
  <si>
    <t>64047</t>
  </si>
  <si>
    <t>Arnéguy</t>
  </si>
  <si>
    <t>64048</t>
  </si>
  <si>
    <t>Arnos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</si>
  <si>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</si>
  <si>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</si>
  <si>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</si>
  <si>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</si>
  <si>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</si>
  <si>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</si>
  <si>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</si>
  <si>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</si>
  <si>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</si>
  <si>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</si>
  <si>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</si>
  <si>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6426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</si>
  <si>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</si>
  <si>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</si>
  <si>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</si>
  <si>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</si>
  <si>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</si>
  <si>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</si>
  <si>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</si>
  <si>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</si>
  <si>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6431</t>
  </si>
  <si>
    <t>Artigueloutan</t>
  </si>
  <si>
    <t>64060</t>
  </si>
  <si>
    <t>Artiguelouve</t>
  </si>
  <si>
    <t>64061</t>
  </si>
  <si>
    <t>Artix</t>
  </si>
  <si>
    <t>64062</t>
  </si>
  <si>
    <t>6404</t>
  </si>
  <si>
    <t>Arudy</t>
  </si>
  <si>
    <t>64063</t>
  </si>
  <si>
    <t>Arzacq-Arraziguet</t>
  </si>
  <si>
    <t>64064</t>
  </si>
  <si>
    <t>Asasp-Arros</t>
  </si>
  <si>
    <t>64065</t>
  </si>
  <si>
    <t>6434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</si>
  <si>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</si>
  <si>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</si>
  <si>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</si>
  <si>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</si>
  <si>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</si>
  <si>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</si>
  <si>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</si>
  <si>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</si>
  <si>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6416</t>
  </si>
  <si>
    <t>Aste-Béon</t>
  </si>
  <si>
    <t>64070</t>
  </si>
  <si>
    <t>Astis</t>
  </si>
  <si>
    <t>64071</t>
  </si>
  <si>
    <t>Athos-Aspis</t>
  </si>
  <si>
    <t>64072</t>
  </si>
  <si>
    <t>6417</t>
  </si>
  <si>
    <t>Aubertin</t>
  </si>
  <si>
    <t>64073</t>
  </si>
  <si>
    <t>Aubin</t>
  </si>
  <si>
    <t>64074</t>
  </si>
  <si>
    <t>6411</t>
  </si>
  <si>
    <t>Aubous</t>
  </si>
  <si>
    <t>64075</t>
  </si>
  <si>
    <t>Audaux</t>
  </si>
  <si>
    <t>64077</t>
  </si>
  <si>
    <t>Auga</t>
  </si>
  <si>
    <t>64078</t>
  </si>
  <si>
    <t>Auriac</t>
  </si>
  <si>
    <t>64079</t>
  </si>
  <si>
    <t>Aurions-Idernes</t>
  </si>
  <si>
    <t>64080</t>
  </si>
  <si>
    <t>Aussevielle</t>
  </si>
  <si>
    <t>64081</t>
  </si>
  <si>
    <t>Aussurucq</t>
  </si>
  <si>
    <t>64082</t>
  </si>
  <si>
    <t>6437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</si>
  <si>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</si>
  <si>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</si>
  <si>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</si>
  <si>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</si>
  <si>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</si>
  <si>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</si>
  <si>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</si>
  <si>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</si>
  <si>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6414</t>
  </si>
  <si>
    <t>Ayherre</t>
  </si>
  <si>
    <t>64087</t>
  </si>
  <si>
    <t>6429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</si>
  <si>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</si>
  <si>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</si>
  <si>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</si>
  <si>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</si>
  <si>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</si>
  <si>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</si>
  <si>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</si>
  <si>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</si>
  <si>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</si>
  <si>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</si>
  <si>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</si>
  <si>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</si>
  <si>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</si>
  <si>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</si>
  <si>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</si>
  <si>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</si>
  <si>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</si>
  <si>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</si>
  <si>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</si>
  <si>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</si>
  <si>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6432</t>
  </si>
  <si>
    <t>Barzun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</si>
  <si>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</si>
  <si>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</si>
  <si>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</si>
  <si>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</si>
  <si>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</si>
  <si>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</si>
  <si>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</si>
  <si>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</si>
  <si>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</si>
  <si>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6496</t>
  </si>
  <si>
    <t>Bayonne</t>
  </si>
  <si>
    <t>64103</t>
  </si>
  <si>
    <t>Bédeille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</si>
  <si>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</si>
  <si>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</si>
  <si>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</si>
  <si>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</si>
  <si>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</si>
  <si>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</si>
  <si>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</si>
  <si>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</si>
  <si>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</si>
  <si>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</si>
  <si>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</si>
  <si>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</si>
  <si>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</si>
  <si>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</si>
  <si>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</si>
  <si>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</si>
  <si>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</si>
  <si>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</si>
  <si>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</si>
  <si>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</si>
  <si>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</si>
  <si>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</si>
  <si>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</si>
  <si>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</si>
  <si>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</si>
  <si>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</si>
  <si>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</si>
  <si>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</si>
  <si>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</si>
  <si>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</si>
  <si>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</si>
  <si>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</si>
  <si>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</si>
  <si>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</si>
  <si>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</si>
  <si>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</si>
  <si>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</si>
  <si>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6491</t>
  </si>
  <si>
    <t>Biarritz</t>
  </si>
  <si>
    <t>64123</t>
  </si>
  <si>
    <t>Bidache</t>
  </si>
  <si>
    <t>64124</t>
  </si>
  <si>
    <t>Bidarray</t>
  </si>
  <si>
    <t>64125</t>
  </si>
  <si>
    <t>Bidart</t>
  </si>
  <si>
    <t>64126</t>
  </si>
  <si>
    <t>6427</t>
  </si>
  <si>
    <t>Bidos</t>
  </si>
  <si>
    <t>64127</t>
  </si>
  <si>
    <t>Bielle</t>
  </si>
  <si>
    <t>64128</t>
  </si>
  <si>
    <t>Bilhères</t>
  </si>
  <si>
    <t>64129</t>
  </si>
  <si>
    <t>6451</t>
  </si>
  <si>
    <t>Billère</t>
  </si>
  <si>
    <t>64130</t>
  </si>
  <si>
    <t>6445</t>
  </si>
  <si>
    <t>Biriatou</t>
  </si>
  <si>
    <t>64131</t>
  </si>
  <si>
    <t>64132</t>
  </si>
  <si>
    <t>Bizanos</t>
  </si>
  <si>
    <t>64133</t>
  </si>
  <si>
    <t>Boeil-Bezing</t>
  </si>
  <si>
    <t>64134</t>
  </si>
  <si>
    <t>6412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</si>
  <si>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</si>
  <si>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</si>
  <si>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</si>
  <si>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</si>
  <si>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</si>
  <si>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</si>
  <si>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</si>
  <si>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</si>
  <si>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</si>
  <si>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</si>
  <si>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6446</t>
  </si>
  <si>
    <t>Bosdarros</t>
  </si>
  <si>
    <t>64140</t>
  </si>
  <si>
    <t>6407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</si>
  <si>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</si>
  <si>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</si>
  <si>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</si>
  <si>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</si>
  <si>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</si>
  <si>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</si>
  <si>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</si>
  <si>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</si>
  <si>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</si>
  <si>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</si>
  <si>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</si>
  <si>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</si>
  <si>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</si>
  <si>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</si>
  <si>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</si>
  <si>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</si>
  <si>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</si>
  <si>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</si>
  <si>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</si>
  <si>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</si>
  <si>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</si>
  <si>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</si>
  <si>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</si>
  <si>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</si>
  <si>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</si>
  <si>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</si>
  <si>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</si>
  <si>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</si>
  <si>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</si>
  <si>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</si>
  <si>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</si>
  <si>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</si>
  <si>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</si>
  <si>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</si>
  <si>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</si>
  <si>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</si>
  <si>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</si>
  <si>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</si>
  <si>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</si>
  <si>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</si>
  <si>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</si>
  <si>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</si>
  <si>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</si>
  <si>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</si>
  <si>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</si>
  <si>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</si>
  <si>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</si>
  <si>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</si>
  <si>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Caro</t>
  </si>
  <si>
    <t>64167</t>
  </si>
  <si>
    <t>Carrère</t>
  </si>
  <si>
    <t>64168</t>
  </si>
  <si>
    <t>Carresse-Cassaber</t>
  </si>
  <si>
    <t>64170</t>
  </si>
  <si>
    <t>Castagnède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</si>
  <si>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</si>
  <si>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</si>
  <si>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</si>
  <si>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</si>
  <si>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</si>
  <si>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</si>
  <si>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</si>
  <si>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</si>
  <si>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</si>
  <si>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</si>
  <si>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</si>
  <si>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</si>
  <si>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</si>
  <si>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</si>
  <si>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</si>
  <si>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</si>
  <si>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</si>
  <si>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</si>
  <si>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</si>
  <si>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</si>
  <si>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</si>
  <si>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</si>
  <si>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</si>
  <si>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</si>
  <si>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</si>
  <si>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</si>
  <si>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</si>
  <si>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Cescau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</si>
  <si>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</si>
  <si>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</si>
  <si>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</si>
  <si>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</si>
  <si>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</si>
  <si>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</si>
  <si>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</si>
  <si>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</si>
  <si>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</si>
  <si>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</si>
  <si>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</si>
  <si>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</si>
  <si>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</si>
  <si>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</si>
  <si>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</si>
  <si>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</si>
  <si>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</si>
  <si>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</si>
  <si>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</si>
  <si>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</si>
  <si>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</si>
  <si>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</si>
  <si>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</si>
  <si>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</si>
  <si>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</si>
  <si>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</si>
  <si>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</si>
  <si>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</si>
  <si>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</si>
  <si>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</si>
  <si>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</si>
  <si>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</si>
  <si>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</si>
  <si>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</si>
  <si>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</si>
  <si>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</si>
  <si>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</si>
  <si>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</si>
  <si>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</si>
  <si>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</si>
  <si>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</si>
  <si>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</si>
  <si>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</si>
  <si>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</si>
  <si>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</si>
  <si>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</si>
  <si>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</si>
  <si>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</si>
  <si>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</si>
  <si>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</si>
  <si>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</si>
  <si>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</si>
  <si>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</si>
  <si>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</si>
  <si>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</si>
  <si>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</si>
  <si>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</si>
  <si>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</si>
  <si>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</si>
  <si>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</si>
  <si>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</si>
  <si>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</si>
  <si>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</si>
  <si>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</si>
  <si>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</si>
  <si>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</si>
  <si>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</si>
  <si>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</si>
  <si>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</si>
  <si>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</si>
  <si>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</si>
  <si>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</si>
  <si>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</si>
  <si>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</si>
  <si>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</si>
  <si>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</si>
  <si>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</si>
  <si>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</si>
  <si>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</si>
  <si>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</si>
  <si>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</si>
  <si>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</si>
  <si>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</si>
  <si>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</si>
  <si>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</si>
  <si>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</si>
  <si>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</si>
  <si>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</si>
  <si>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</si>
  <si>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</si>
  <si>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</si>
  <si>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</si>
  <si>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</si>
  <si>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</si>
  <si>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</si>
  <si>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</si>
  <si>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</si>
  <si>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</si>
  <si>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</si>
  <si>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</si>
  <si>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</si>
  <si>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</si>
  <si>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</si>
  <si>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</si>
  <si>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</si>
  <si>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6448</t>
  </si>
  <si>
    <t>Gelos</t>
  </si>
  <si>
    <t>64238</t>
  </si>
  <si>
    <t>Ger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</si>
  <si>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</si>
  <si>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</si>
  <si>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</si>
  <si>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</si>
  <si>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</si>
  <si>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</si>
  <si>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</si>
  <si>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</si>
  <si>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</si>
  <si>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</si>
  <si>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</si>
  <si>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</si>
  <si>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</si>
  <si>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</si>
  <si>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</si>
  <si>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</si>
  <si>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</si>
  <si>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</si>
  <si>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</si>
  <si>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</si>
  <si>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</si>
  <si>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</si>
  <si>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</si>
  <si>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</si>
  <si>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</si>
  <si>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</si>
  <si>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</si>
  <si>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</si>
  <si>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</si>
  <si>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</si>
  <si>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</si>
  <si>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</si>
  <si>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</si>
  <si>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</si>
  <si>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</si>
  <si>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</si>
  <si>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</si>
  <si>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</si>
  <si>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</si>
  <si>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</si>
  <si>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</si>
  <si>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</si>
  <si>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</si>
  <si>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</si>
  <si>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</si>
  <si>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</si>
  <si>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</si>
  <si>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</si>
  <si>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</si>
  <si>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</si>
  <si>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</si>
  <si>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</si>
  <si>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</si>
  <si>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</si>
  <si>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</si>
  <si>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</si>
  <si>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</si>
  <si>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</si>
  <si>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</si>
  <si>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</si>
  <si>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</si>
  <si>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</si>
  <si>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</si>
  <si>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</si>
  <si>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</si>
  <si>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</si>
  <si>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</si>
  <si>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</si>
  <si>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</si>
  <si>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</si>
  <si>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</si>
  <si>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</si>
  <si>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</si>
  <si>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</si>
  <si>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</si>
  <si>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</si>
  <si>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</si>
  <si>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</si>
  <si>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</si>
  <si>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</si>
  <si>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</si>
  <si>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</si>
  <si>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</si>
  <si>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</si>
  <si>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</si>
  <si>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</si>
  <si>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</si>
  <si>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</si>
  <si>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</si>
  <si>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</si>
  <si>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</si>
  <si>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</si>
  <si>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</si>
  <si>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</si>
  <si>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</si>
  <si>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</si>
  <si>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</si>
  <si>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</si>
  <si>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</si>
  <si>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</si>
  <si>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</si>
  <si>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</si>
  <si>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</si>
  <si>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</si>
  <si>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</si>
  <si>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</si>
  <si>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</si>
  <si>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</si>
  <si>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</si>
  <si>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</si>
  <si>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</si>
  <si>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</si>
  <si>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</si>
  <si>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</si>
  <si>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</si>
  <si>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</si>
  <si>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</si>
  <si>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6495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</si>
  <si>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</si>
  <si>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</si>
  <si>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</si>
  <si>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</si>
  <si>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</si>
  <si>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</si>
  <si>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</si>
  <si>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</si>
  <si>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6452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</si>
  <si>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</si>
  <si>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</si>
  <si>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</si>
  <si>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</si>
  <si>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</si>
  <si>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</si>
  <si>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</si>
  <si>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</si>
  <si>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</si>
  <si>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</si>
  <si>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</si>
  <si>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</si>
  <si>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</si>
  <si>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</si>
  <si>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</si>
  <si>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</si>
  <si>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</si>
  <si>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</si>
  <si>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</si>
  <si>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</si>
  <si>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</si>
  <si>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</si>
  <si>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</si>
  <si>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</si>
  <si>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</si>
  <si>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</si>
  <si>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</si>
  <si>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</si>
  <si>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</si>
  <si>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</si>
  <si>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</si>
  <si>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</si>
  <si>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</si>
  <si>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</si>
  <si>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</si>
  <si>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</si>
  <si>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</si>
  <si>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</si>
  <si>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</si>
  <si>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</si>
  <si>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</si>
  <si>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</si>
  <si>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</si>
  <si>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</si>
  <si>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</si>
  <si>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</si>
  <si>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</si>
  <si>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</si>
  <si>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</si>
  <si>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</si>
  <si>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</si>
  <si>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</si>
  <si>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</si>
  <si>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</si>
  <si>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</si>
  <si>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</si>
  <si>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</si>
  <si>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</si>
  <si>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</si>
  <si>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</si>
  <si>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</si>
  <si>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</si>
  <si>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</si>
  <si>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</si>
  <si>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</si>
  <si>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</si>
  <si>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</si>
  <si>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</si>
  <si>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</si>
  <si>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</si>
  <si>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</si>
  <si>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</si>
  <si>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</si>
  <si>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</si>
  <si>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</si>
  <si>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</si>
  <si>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</si>
  <si>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</si>
  <si>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</si>
  <si>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</si>
  <si>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</si>
  <si>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</si>
  <si>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</si>
  <si>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</si>
  <si>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</si>
  <si>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</si>
  <si>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</si>
  <si>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</si>
  <si>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</si>
  <si>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</si>
  <si>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</si>
  <si>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</si>
  <si>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</si>
  <si>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</si>
  <si>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</si>
  <si>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</si>
  <si>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</si>
  <si>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</si>
  <si>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</si>
  <si>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Louvigny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</si>
  <si>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</si>
  <si>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</si>
  <si>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</si>
  <si>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</si>
  <si>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</si>
  <si>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</si>
  <si>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</si>
  <si>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</si>
  <si>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</si>
  <si>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</si>
  <si>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</si>
  <si>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</si>
  <si>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</si>
  <si>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</si>
  <si>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</si>
  <si>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Lys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</si>
  <si>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</si>
  <si>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</si>
  <si>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</si>
  <si>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</si>
  <si>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</si>
  <si>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</si>
  <si>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</si>
  <si>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</si>
  <si>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</si>
  <si>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</si>
  <si>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</si>
  <si>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</si>
  <si>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</si>
  <si>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</si>
  <si>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</si>
  <si>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</si>
  <si>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</si>
  <si>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</si>
  <si>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</si>
  <si>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</si>
  <si>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</si>
  <si>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</si>
  <si>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</si>
  <si>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</si>
  <si>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</si>
  <si>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</si>
  <si>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</si>
  <si>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</si>
  <si>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</si>
  <si>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</si>
  <si>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</si>
  <si>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</si>
  <si>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</si>
  <si>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</si>
  <si>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</si>
  <si>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</si>
  <si>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</si>
  <si>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</si>
  <si>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</si>
  <si>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</si>
  <si>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</si>
  <si>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</si>
  <si>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</si>
  <si>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</si>
  <si>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</si>
  <si>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</si>
  <si>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</si>
  <si>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</si>
  <si>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</si>
  <si>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</si>
  <si>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Moncaup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</si>
  <si>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</si>
  <si>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</si>
  <si>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</si>
  <si>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</si>
  <si>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</si>
  <si>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</si>
  <si>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</si>
  <si>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</si>
  <si>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</si>
  <si>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</si>
  <si>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</si>
  <si>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</si>
  <si>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</si>
  <si>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</si>
  <si>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</si>
  <si>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</si>
  <si>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</si>
  <si>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</si>
  <si>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</si>
  <si>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</si>
  <si>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</si>
  <si>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Montfort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</si>
  <si>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</si>
  <si>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</si>
  <si>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</si>
  <si>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</si>
  <si>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</si>
  <si>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</si>
  <si>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</si>
  <si>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</si>
  <si>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</si>
  <si>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</si>
  <si>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</si>
  <si>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</si>
  <si>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</si>
  <si>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</si>
  <si>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</si>
  <si>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</si>
  <si>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</si>
  <si>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</si>
  <si>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</si>
  <si>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</si>
  <si>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</si>
  <si>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</si>
  <si>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</si>
  <si>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</si>
  <si>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</si>
  <si>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</si>
  <si>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</si>
  <si>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6497</t>
  </si>
  <si>
    <t>Nay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</si>
  <si>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</si>
  <si>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</si>
  <si>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</si>
  <si>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</si>
  <si>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</si>
  <si>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</si>
  <si>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</si>
  <si>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</si>
  <si>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</si>
  <si>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6498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</si>
  <si>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</si>
  <si>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</si>
  <si>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</si>
  <si>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</si>
  <si>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</si>
  <si>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</si>
  <si>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</si>
  <si>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</si>
  <si>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</si>
  <si>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</si>
  <si>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</si>
  <si>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</si>
  <si>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</si>
  <si>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</si>
  <si>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</si>
  <si>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</si>
  <si>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</si>
  <si>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</si>
  <si>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</si>
  <si>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</si>
  <si>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</si>
  <si>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</si>
  <si>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</si>
  <si>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</si>
  <si>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</si>
  <si>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</si>
  <si>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</si>
  <si>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</si>
  <si>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</si>
  <si>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</si>
  <si>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</si>
  <si>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</si>
  <si>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</si>
  <si>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</si>
  <si>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</si>
  <si>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</si>
  <si>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</si>
  <si>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</si>
  <si>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</si>
  <si>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</si>
  <si>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</si>
  <si>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</si>
  <si>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</si>
  <si>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</si>
  <si>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</si>
  <si>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</si>
  <si>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6499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</si>
  <si>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</si>
  <si>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</si>
  <si>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</si>
  <si>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</si>
  <si>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</si>
  <si>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</si>
  <si>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</si>
  <si>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</si>
  <si>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</si>
  <si>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</si>
  <si>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</si>
  <si>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</si>
  <si>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</si>
  <si>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</si>
  <si>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</si>
  <si>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</si>
  <si>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</si>
  <si>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</si>
  <si>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</si>
  <si>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</si>
  <si>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</si>
  <si>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</si>
  <si>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</si>
  <si>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</si>
  <si>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</si>
  <si>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</si>
  <si>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</si>
  <si>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</si>
  <si>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</si>
  <si>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</si>
  <si>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</si>
  <si>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</si>
  <si>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</si>
  <si>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</si>
  <si>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</si>
  <si>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</si>
  <si>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</si>
  <si>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</si>
  <si>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</si>
  <si>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</si>
  <si>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</si>
  <si>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</si>
  <si>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</si>
  <si>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</si>
  <si>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</si>
  <si>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</si>
  <si>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</si>
  <si>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</si>
  <si>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</si>
  <si>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</si>
  <si>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</si>
  <si>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</si>
  <si>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</si>
  <si>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</si>
  <si>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</si>
  <si>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</si>
  <si>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</si>
  <si>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</si>
  <si>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</si>
  <si>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</si>
  <si>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</si>
  <si>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</si>
  <si>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</si>
  <si>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</si>
  <si>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</si>
  <si>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</si>
  <si>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</si>
  <si>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</si>
  <si>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</si>
  <si>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</si>
  <si>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</si>
  <si>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</si>
  <si>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</si>
  <si>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</si>
  <si>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</si>
  <si>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</si>
  <si>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</si>
  <si>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</si>
  <si>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Saint-Jean-le-Vieux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</si>
  <si>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</si>
  <si>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</si>
  <si>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</si>
  <si>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</si>
  <si>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</si>
  <si>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</si>
  <si>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</si>
  <si>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</si>
  <si>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</si>
  <si>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</si>
  <si>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</si>
  <si>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</si>
  <si>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</si>
  <si>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Saint-Médard</t>
  </si>
  <si>
    <t>64492</t>
  </si>
  <si>
    <t>Saint-Michel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</si>
  <si>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</si>
  <si>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</si>
  <si>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</si>
  <si>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</si>
  <si>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</si>
  <si>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</si>
  <si>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</si>
  <si>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</si>
  <si>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Saint-Vincent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</si>
  <si>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</si>
  <si>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</si>
  <si>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</si>
  <si>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</si>
  <si>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</si>
  <si>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</si>
  <si>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</si>
  <si>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</si>
  <si>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</si>
  <si>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</si>
  <si>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</si>
  <si>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</si>
  <si>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</si>
  <si>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</si>
  <si>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</si>
  <si>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</si>
  <si>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</si>
  <si>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</si>
  <si>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</si>
  <si>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</si>
  <si>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</si>
  <si>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</si>
  <si>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</si>
  <si>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</si>
  <si>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</si>
  <si>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</si>
  <si>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</si>
  <si>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</si>
  <si>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</si>
  <si>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</si>
  <si>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</si>
  <si>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</si>
  <si>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</si>
  <si>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</si>
  <si>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</si>
  <si>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</si>
  <si>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</si>
  <si>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</si>
  <si>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</si>
  <si>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</si>
  <si>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</si>
  <si>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</si>
  <si>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</si>
  <si>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</si>
  <si>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</si>
  <si>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</si>
  <si>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</si>
  <si>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</si>
  <si>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</si>
  <si>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</si>
  <si>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</si>
  <si>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</si>
  <si>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</si>
  <si>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</si>
  <si>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</si>
  <si>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</si>
  <si>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</si>
  <si>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</si>
  <si>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</si>
  <si>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</si>
  <si>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</si>
  <si>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</si>
  <si>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</si>
  <si>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</si>
  <si>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</si>
  <si>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</si>
  <si>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</si>
  <si>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</si>
  <si>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</si>
  <si>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</si>
  <si>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</si>
  <si>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</si>
  <si>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</si>
  <si>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</si>
  <si>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Thèze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</si>
  <si>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</si>
  <si>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</si>
  <si>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</si>
  <si>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</si>
  <si>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</si>
  <si>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</si>
  <si>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</si>
  <si>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</si>
  <si>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</si>
  <si>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</si>
  <si>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</si>
  <si>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</si>
  <si>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</si>
  <si>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</si>
  <si>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</si>
  <si>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</si>
  <si>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</si>
  <si>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</si>
  <si>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</si>
  <si>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</si>
  <si>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</si>
  <si>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</si>
  <si>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</si>
  <si>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</si>
  <si>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</si>
  <si>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</si>
  <si>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</si>
  <si>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</si>
  <si>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</si>
  <si>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</si>
  <si>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</si>
  <si>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</si>
  <si>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</si>
  <si>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</si>
  <si>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</si>
  <si>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</si>
  <si>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</si>
  <si>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</si>
  <si>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</si>
  <si>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</si>
  <si>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</si>
  <si>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</si>
  <si>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</si>
  <si>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</si>
  <si>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</si>
  <si>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</si>
  <si>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TOTAL pop 2010</t>
  </si>
  <si>
    <r>
      <t xml:space="preserve">TOTAL </t>
    </r>
    <r>
      <rPr>
        <sz val="10"/>
        <color rgb="FFFF0000"/>
        <rFont val="Arial"/>
        <family val="2"/>
      </rPr>
      <t>20</t>
    </r>
    <r>
      <rPr>
        <sz val="10"/>
        <rFont val="Arial"/>
        <family val="2"/>
      </rPr>
      <t>-29 ans</t>
    </r>
  </si>
  <si>
    <t>TOTAL 30-44 ans</t>
  </si>
  <si>
    <t>TOTAL 45-59 ans</t>
  </si>
  <si>
    <t>TOTAL 60-74 ans</t>
  </si>
  <si>
    <t>TOTAL 75-89 ans</t>
  </si>
  <si>
    <t>TOTAL + 90 ans</t>
  </si>
  <si>
    <r>
      <t xml:space="preserve">TOTAL hommes </t>
    </r>
    <r>
      <rPr>
        <sz val="10"/>
        <color rgb="FFFF0000"/>
        <rFont val="Arial"/>
        <family val="2"/>
      </rPr>
      <t>20</t>
    </r>
    <r>
      <rPr>
        <sz val="10"/>
        <rFont val="Arial"/>
        <family val="2"/>
      </rPr>
      <t>-29 ans</t>
    </r>
  </si>
  <si>
    <t>TOTAL hommes 30-44 ans</t>
  </si>
  <si>
    <t>TOTAL hommes 45-59 ans</t>
  </si>
  <si>
    <t>TOTAL hommes 60-74 ans</t>
  </si>
  <si>
    <t>TOTAL hommes 75-89 ans</t>
  </si>
  <si>
    <t>TOTAL hommes 90 ans ou +</t>
  </si>
  <si>
    <t>TOTAL hommes + de 20 ans</t>
  </si>
  <si>
    <r>
      <t xml:space="preserve">TOTAL femmes </t>
    </r>
    <r>
      <rPr>
        <sz val="10"/>
        <color rgb="FFFF0000"/>
        <rFont val="Arial"/>
        <family val="2"/>
      </rPr>
      <t>20</t>
    </r>
    <r>
      <rPr>
        <sz val="10"/>
        <rFont val="Arial"/>
        <family val="2"/>
      </rPr>
      <t>-29 ans</t>
    </r>
  </si>
  <si>
    <t>TOTAL femmes 30-44 ans</t>
  </si>
  <si>
    <t>TOTAL femmes 45-59 ans</t>
  </si>
  <si>
    <t>TOTAL femmes 60-74 ans</t>
  </si>
  <si>
    <t>TOTAL femmes 75-89 ans</t>
  </si>
  <si>
    <t>TOTAL femmes 90 ans ou +</t>
  </si>
  <si>
    <t>TOTAL femmes + de 20 ans</t>
  </si>
  <si>
    <t>TOTAL agriculteurs exploitants</t>
  </si>
  <si>
    <t>TOTAL Artisans, comm., chefs d'enteprise</t>
  </si>
  <si>
    <t>TOTAL cadres et prof. intel. sup.</t>
  </si>
  <si>
    <t>TOTAL professions intermédiaires</t>
  </si>
  <si>
    <t>TOTAL employés</t>
  </si>
  <si>
    <t>TOTAL ouvriers</t>
  </si>
  <si>
    <t>TOTAL retraités</t>
  </si>
  <si>
    <t>TOTAL autres</t>
  </si>
  <si>
    <t>TOTAL + de 15 ans</t>
  </si>
  <si>
    <t>Hommes agriculteurs</t>
  </si>
  <si>
    <t>Hommes ACCE</t>
  </si>
  <si>
    <t>Hommes CPIS</t>
  </si>
  <si>
    <t>Hommes PI</t>
  </si>
  <si>
    <t>Hommes employés</t>
  </si>
  <si>
    <t>Hommes ouvriers</t>
  </si>
  <si>
    <t>Hommes retraités</t>
  </si>
  <si>
    <t>Hommes autres</t>
  </si>
  <si>
    <t>Femmes agriculteurs</t>
  </si>
  <si>
    <t>Femmes ACCE</t>
  </si>
  <si>
    <t>Femmes CPIS</t>
  </si>
  <si>
    <t>Femmes PI</t>
  </si>
  <si>
    <t>Femmes employés</t>
  </si>
  <si>
    <t>Femmes ouvriers</t>
  </si>
  <si>
    <t>Femmes retraités</t>
  </si>
  <si>
    <t>Femmes autres</t>
  </si>
  <si>
    <t>TOTAL + de 20 ans</t>
  </si>
  <si>
    <t>Pour 85 :</t>
  </si>
  <si>
    <t>CATEGORIES SUR REPRENSENTEES</t>
  </si>
  <si>
    <t>CATEGORIES SOUS REPRESENTEES</t>
  </si>
  <si>
    <t>ECHANTILLON : + DE 20 ANS, sauf pour PCS : + DE 15 ANS</t>
  </si>
  <si>
    <t>Femmes :</t>
  </si>
  <si>
    <t>Hommes :</t>
  </si>
  <si>
    <t>Moins de 30 ans :</t>
  </si>
  <si>
    <t>abs</t>
  </si>
  <si>
    <t>30-44 ans :</t>
  </si>
  <si>
    <t>75-89 ans :</t>
  </si>
  <si>
    <t>Plus de 90 ans :</t>
  </si>
  <si>
    <t>Femmes - 30 ans :</t>
  </si>
  <si>
    <t>Femmes 30-44 ans :</t>
  </si>
  <si>
    <t>Femmes 60-74 ans :</t>
  </si>
  <si>
    <t>Femmes 75-89 ans :</t>
  </si>
  <si>
    <t>Femmes + 90 ans :</t>
  </si>
  <si>
    <t>Hommes - 30 ans :</t>
  </si>
  <si>
    <t>Hommes 45-59 ans :</t>
  </si>
  <si>
    <t>Hommes 60-74 ans :</t>
  </si>
  <si>
    <t>Hommes 75-89 ans :</t>
  </si>
  <si>
    <t>Agriculteurs :</t>
  </si>
  <si>
    <t>Cadres et professions intellectuelles supérieures :</t>
  </si>
  <si>
    <t>Employés :</t>
  </si>
  <si>
    <t>Ouvriers :</t>
  </si>
  <si>
    <t>Retraités :</t>
  </si>
  <si>
    <t>Femmes ACCE :</t>
  </si>
  <si>
    <t>Femmes CPIS :</t>
  </si>
  <si>
    <t>Femmes PI :</t>
  </si>
  <si>
    <t>Femmes employées :</t>
  </si>
  <si>
    <t>emmes ouvrières :</t>
  </si>
  <si>
    <t>Femmes retraitées :</t>
  </si>
  <si>
    <t>Hommes agriculteurs :</t>
  </si>
  <si>
    <t>Hommes ACCE :</t>
  </si>
  <si>
    <t>Hommes CPIS :</t>
  </si>
  <si>
    <t>Hommes employés :</t>
  </si>
  <si>
    <t>Hommes ouvriers :</t>
  </si>
  <si>
    <t>Hommes retraités :</t>
  </si>
  <si>
    <t>CONSEIL REGIONAL AQUITAINE 2010</t>
  </si>
  <si>
    <t>CONSEIL REGIONAL FICTIF REPRESENTATIF DE LA POPULATION DE L'AQUITAINE EN 2010</t>
  </si>
  <si>
    <t>POUR 85 ELUS</t>
  </si>
  <si>
    <t>45-59 ans :</t>
  </si>
  <si>
    <t>Femmes agriculteurs :</t>
  </si>
  <si>
    <t>Hommes PI :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</si>
</sst>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scheme val="minor"/>
    </font>
    <font>
      <b/>
      <sz val="10"/>
      <name val="Arial"/>
    </font>
    <font>
      <sz val="10"/>
      <name val="Arial"/>
    </font>
    <font>
      <i/>
      <sz val="10"/>
      <color rgb="FF4A86E8"/>
      <name val="Arial"/>
    </font>
    <font>
      <i/>
      <sz val="10"/>
      <color rgb="FFFF0000"/>
      <name val="Arial"/>
    </font>
    <font>
      <i/>
      <sz val="10"/>
      <color rgb="FF38761D"/>
      <name val="Arial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8"/>
      <color indexed="8"/>
      <name val="Arial"/>
      <family val="2"/>
    </font>
    <font>
      <b/>
      <sz val="11"/>
      <color indexed="16"/>
      <name val="Arial"/>
      <family val="2"/>
    </font>
    <font>
      <b/>
      <sz val="10"/>
      <color indexed="62"/>
      <name val="Arial"/>
      <family val="2"/>
    </font>
    <font>
      <sz val="8"/>
      <color indexed="62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14" fontId="2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7" fillId="2" borderId="1" xfId="0" applyFont="1" applyFill="1" applyBorder="1"/>
    <xf numFmtId="0" fontId="0" fillId="2" borderId="1" xfId="0" applyFill="1" applyBorder="1"/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1" xfId="0" applyFont="1" applyFill="1" applyBorder="1"/>
    <xf numFmtId="0" fontId="0" fillId="3" borderId="1" xfId="0" applyFill="1" applyBorder="1"/>
    <xf numFmtId="1" fontId="0" fillId="3" borderId="1" xfId="0" applyNumberFormat="1" applyFill="1" applyBorder="1"/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/>
    <xf numFmtId="0" fontId="7" fillId="4" borderId="3" xfId="0" applyFont="1" applyFill="1" applyBorder="1" applyAlignment="1"/>
    <xf numFmtId="0" fontId="7" fillId="4" borderId="1" xfId="0" applyFont="1" applyFill="1" applyBorder="1"/>
    <xf numFmtId="0" fontId="0" fillId="4" borderId="1" xfId="0" applyFill="1" applyBorder="1" applyAlignment="1">
      <alignment horizontal="center"/>
    </xf>
    <xf numFmtId="0" fontId="7" fillId="3" borderId="4" xfId="0" applyFont="1" applyFill="1" applyBorder="1" applyAlignment="1">
      <alignment vertical="center"/>
    </xf>
    <xf numFmtId="1" fontId="0" fillId="3" borderId="4" xfId="0" applyNumberFormat="1" applyFill="1" applyBorder="1" applyAlignment="1">
      <alignment horizontal="center" vertical="center"/>
    </xf>
    <xf numFmtId="0" fontId="7" fillId="4" borderId="1" xfId="0" applyFont="1" applyFill="1" applyBorder="1" applyAlignment="1">
      <alignment wrapText="1"/>
    </xf>
    <xf numFmtId="0" fontId="7" fillId="3" borderId="5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1" fontId="0" fillId="3" borderId="1" xfId="0" applyNumberForma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wrapText="1"/>
    </xf>
    <xf numFmtId="0" fontId="7" fillId="4" borderId="5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wrapText="1"/>
    </xf>
    <xf numFmtId="1" fontId="0" fillId="0" borderId="0" xfId="0" applyNumberFormat="1"/>
    <xf numFmtId="49" fontId="8" fillId="0" borderId="0" xfId="0" applyNumberFormat="1" applyFont="1"/>
    <xf numFmtId="0" fontId="8" fillId="0" borderId="0" xfId="0" applyNumberFormat="1" applyFont="1"/>
    <xf numFmtId="1" fontId="8" fillId="0" borderId="0" xfId="0" applyNumberFormat="1" applyFont="1"/>
    <xf numFmtId="49" fontId="9" fillId="0" borderId="0" xfId="0" applyNumberFormat="1" applyFont="1"/>
    <xf numFmtId="49" fontId="10" fillId="0" borderId="0" xfId="0" applyNumberFormat="1" applyFont="1"/>
    <xf numFmtId="49" fontId="11" fillId="0" borderId="0" xfId="0" applyNumberFormat="1" applyFont="1"/>
    <xf numFmtId="49" fontId="12" fillId="0" borderId="0" xfId="0" applyNumberFormat="1" applyFont="1"/>
    <xf numFmtId="49" fontId="8" fillId="5" borderId="0" xfId="0" applyNumberFormat="1" applyFont="1" applyFill="1" applyAlignment="1">
      <alignment horizontal="center" vertical="center" wrapText="1"/>
    </xf>
    <xf numFmtId="49" fontId="13" fillId="6" borderId="0" xfId="0" applyNumberFormat="1" applyFont="1" applyFill="1" applyAlignment="1">
      <alignment horizontal="center" vertical="center"/>
    </xf>
    <xf numFmtId="0" fontId="14" fillId="7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7" fillId="4" borderId="1" xfId="0" applyFont="1" applyFill="1" applyBorder="1" applyAlignment="1">
      <alignment vertical="center" wrapText="1"/>
    </xf>
    <xf numFmtId="1" fontId="14" fillId="7" borderId="1" xfId="0" applyNumberFormat="1" applyFont="1" applyFill="1" applyBorder="1"/>
    <xf numFmtId="1" fontId="0" fillId="2" borderId="1" xfId="0" applyNumberFormat="1" applyFill="1" applyBorder="1"/>
    <xf numFmtId="1" fontId="7" fillId="3" borderId="1" xfId="0" applyNumberFormat="1" applyFont="1" applyFill="1" applyBorder="1"/>
    <xf numFmtId="1" fontId="0" fillId="4" borderId="1" xfId="0" applyNumberFormat="1" applyFill="1" applyBorder="1"/>
    <xf numFmtId="1" fontId="7" fillId="4" borderId="1" xfId="0" applyNumberFormat="1" applyFont="1" applyFill="1" applyBorder="1" applyAlignment="1">
      <alignment vertical="center" wrapText="1"/>
    </xf>
    <xf numFmtId="0" fontId="7" fillId="3" borderId="1" xfId="0" applyFont="1" applyFill="1" applyBorder="1" applyAlignment="1">
      <alignment wrapText="1"/>
    </xf>
    <xf numFmtId="1" fontId="0" fillId="3" borderId="1" xfId="0" applyNumberFormat="1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15" fillId="4" borderId="1" xfId="0" applyFont="1" applyFill="1" applyBorder="1" applyAlignment="1">
      <alignment vertical="center" wrapText="1"/>
    </xf>
    <xf numFmtId="1" fontId="6" fillId="4" borderId="1" xfId="0" applyNumberFormat="1" applyFont="1" applyFill="1" applyBorder="1"/>
    <xf numFmtId="0" fontId="14" fillId="7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4" fillId="7" borderId="7" xfId="0" applyFont="1" applyFill="1" applyBorder="1" applyAlignment="1">
      <alignment horizontal="center" vertical="center" wrapText="1"/>
    </xf>
    <xf numFmtId="0" fontId="14" fillId="7" borderId="8" xfId="0" applyFont="1" applyFill="1" applyBorder="1" applyAlignment="1">
      <alignment horizontal="center" vertical="center" wrapText="1"/>
    </xf>
    <xf numFmtId="0" fontId="16" fillId="0" borderId="9" xfId="0" applyFont="1" applyBorder="1"/>
    <xf numFmtId="0" fontId="16" fillId="0" borderId="10" xfId="0" applyFont="1" applyBorder="1"/>
    <xf numFmtId="2" fontId="16" fillId="0" borderId="10" xfId="0" applyNumberFormat="1" applyFont="1" applyBorder="1"/>
    <xf numFmtId="0" fontId="14" fillId="7" borderId="0" xfId="0" applyFont="1" applyFill="1" applyAlignment="1">
      <alignment horizontal="center" vertical="center" wrapText="1"/>
    </xf>
    <xf numFmtId="0" fontId="16" fillId="0" borderId="11" xfId="0" applyFont="1" applyBorder="1"/>
    <xf numFmtId="2" fontId="16" fillId="0" borderId="12" xfId="0" applyNumberFormat="1" applyFont="1" applyBorder="1"/>
    <xf numFmtId="0" fontId="14" fillId="7" borderId="1" xfId="0" applyFont="1" applyFill="1" applyBorder="1" applyAlignment="1">
      <alignment horizontal="center"/>
    </xf>
    <xf numFmtId="0" fontId="16" fillId="2" borderId="1" xfId="0" applyFont="1" applyFill="1" applyBorder="1"/>
    <xf numFmtId="0" fontId="7" fillId="0" borderId="11" xfId="0" applyFont="1" applyBorder="1"/>
    <xf numFmtId="0" fontId="7" fillId="3" borderId="1" xfId="0" applyFont="1" applyFill="1" applyBorder="1" applyAlignment="1">
      <alignment horizontal="center"/>
    </xf>
    <xf numFmtId="0" fontId="16" fillId="3" borderId="1" xfId="0" applyFont="1" applyFill="1" applyBorder="1"/>
    <xf numFmtId="0" fontId="7" fillId="3" borderId="4" xfId="0" applyFont="1" applyFill="1" applyBorder="1" applyAlignment="1">
      <alignment horizontal="center" vertical="center"/>
    </xf>
    <xf numFmtId="1" fontId="16" fillId="3" borderId="4" xfId="0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/>
    </xf>
    <xf numFmtId="2" fontId="7" fillId="0" borderId="12" xfId="0" applyNumberFormat="1" applyFont="1" applyBorder="1"/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6" fillId="4" borderId="1" xfId="0" applyFont="1" applyFill="1" applyBorder="1"/>
    <xf numFmtId="0" fontId="16" fillId="0" borderId="11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1" fontId="16" fillId="4" borderId="1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6" fillId="0" borderId="7" xfId="0" applyFont="1" applyBorder="1"/>
    <xf numFmtId="2" fontId="16" fillId="0" borderId="8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127"/>
  <sheetViews>
    <sheetView topLeftCell="A110" workbookViewId="0">
      <selection activeCell="I1" sqref="I1"/>
    </sheetView>
  </sheetViews>
  <sheetFormatPr baseColWidth="10" defaultRowHeight="15"/>
  <cols>
    <col min="1" max="1" width="6" bestFit="1" customWidth="1"/>
    <col min="3" max="3" width="17.85546875" bestFit="1" customWidth="1"/>
    <col min="4" max="4" width="21.7109375" bestFit="1" customWidth="1"/>
    <col min="6" max="6" width="15" bestFit="1" customWidth="1"/>
    <col min="9" max="9" width="22" bestFit="1" customWidth="1"/>
    <col min="10" max="10" width="36.85546875" bestFit="1" customWidth="1"/>
    <col min="11" max="11" width="15.42578125" bestFit="1" customWidth="1"/>
    <col min="12" max="12" width="7.140625" customWidth="1"/>
  </cols>
  <sheetData>
    <row r="1" spans="1:12" ht="3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38" t="s">
        <v>284</v>
      </c>
    </row>
    <row r="2" spans="1:12">
      <c r="A2" s="2">
        <v>1</v>
      </c>
      <c r="B2" s="2" t="s">
        <v>11</v>
      </c>
      <c r="C2" s="3" t="s">
        <v>12</v>
      </c>
      <c r="D2" s="3" t="s">
        <v>13</v>
      </c>
      <c r="E2" s="3" t="s">
        <v>14</v>
      </c>
      <c r="F2" s="2" t="s">
        <v>15</v>
      </c>
      <c r="G2" s="4" t="s">
        <v>16</v>
      </c>
      <c r="H2" s="3">
        <v>65</v>
      </c>
      <c r="I2" s="2">
        <v>7</v>
      </c>
      <c r="J2" s="3" t="s">
        <v>17</v>
      </c>
      <c r="K2" s="2" t="s">
        <v>18</v>
      </c>
      <c r="L2">
        <f>H2-4</f>
        <v>61</v>
      </c>
    </row>
    <row r="3" spans="1:12">
      <c r="A3" s="2">
        <v>1</v>
      </c>
      <c r="B3" s="5" t="s">
        <v>19</v>
      </c>
      <c r="C3" s="3" t="s">
        <v>12</v>
      </c>
      <c r="D3" s="3" t="s">
        <v>20</v>
      </c>
      <c r="E3" s="3" t="s">
        <v>21</v>
      </c>
      <c r="F3" s="2" t="s">
        <v>18</v>
      </c>
      <c r="I3" s="11"/>
      <c r="K3" s="2"/>
    </row>
    <row r="4" spans="1:12">
      <c r="A4" s="2">
        <v>1</v>
      </c>
      <c r="B4" s="6" t="s">
        <v>22</v>
      </c>
      <c r="C4" s="3" t="s">
        <v>12</v>
      </c>
      <c r="D4" s="3" t="s">
        <v>23</v>
      </c>
      <c r="E4" s="3" t="s">
        <v>24</v>
      </c>
      <c r="F4" s="2" t="s">
        <v>15</v>
      </c>
      <c r="G4" s="3">
        <v>1948</v>
      </c>
      <c r="H4" s="3">
        <v>66</v>
      </c>
      <c r="I4" s="2">
        <v>1</v>
      </c>
      <c r="J4" s="3" t="s">
        <v>25</v>
      </c>
      <c r="K4" s="2" t="s">
        <v>18</v>
      </c>
      <c r="L4">
        <f t="shared" ref="L3:L66" si="0">H4-4</f>
        <v>62</v>
      </c>
    </row>
    <row r="5" spans="1:12">
      <c r="A5" s="2">
        <v>1</v>
      </c>
      <c r="B5" s="7" t="s">
        <v>26</v>
      </c>
      <c r="C5" s="3" t="s">
        <v>12</v>
      </c>
      <c r="D5" s="3" t="s">
        <v>27</v>
      </c>
      <c r="E5" s="3" t="s">
        <v>28</v>
      </c>
      <c r="F5" s="2" t="s">
        <v>18</v>
      </c>
      <c r="G5" s="3">
        <v>1959</v>
      </c>
      <c r="H5" s="3">
        <v>55</v>
      </c>
      <c r="I5" s="2">
        <v>4</v>
      </c>
      <c r="J5" s="3" t="s">
        <v>29</v>
      </c>
      <c r="K5" s="2" t="s">
        <v>18</v>
      </c>
      <c r="L5">
        <f t="shared" si="0"/>
        <v>51</v>
      </c>
    </row>
    <row r="6" spans="1:12">
      <c r="A6" s="2">
        <v>1</v>
      </c>
      <c r="B6" s="6" t="s">
        <v>22</v>
      </c>
      <c r="C6" s="3" t="s">
        <v>12</v>
      </c>
      <c r="D6" s="3" t="s">
        <v>30</v>
      </c>
      <c r="E6" s="3" t="s">
        <v>31</v>
      </c>
      <c r="F6" s="2" t="s">
        <v>15</v>
      </c>
      <c r="G6" s="3">
        <v>1978</v>
      </c>
      <c r="H6" s="3">
        <v>36</v>
      </c>
      <c r="I6" s="11"/>
      <c r="K6" s="2"/>
      <c r="L6">
        <f t="shared" si="0"/>
        <v>32</v>
      </c>
    </row>
    <row r="7" spans="1:12">
      <c r="A7" s="2">
        <v>1</v>
      </c>
      <c r="B7" s="5" t="s">
        <v>19</v>
      </c>
      <c r="C7" s="3" t="s">
        <v>12</v>
      </c>
      <c r="D7" s="3" t="s">
        <v>32</v>
      </c>
      <c r="E7" s="3" t="s">
        <v>33</v>
      </c>
      <c r="F7" s="2" t="s">
        <v>18</v>
      </c>
      <c r="G7" s="3">
        <v>1952</v>
      </c>
      <c r="H7">
        <f>2014-1952</f>
        <v>62</v>
      </c>
      <c r="I7" s="11">
        <v>7</v>
      </c>
      <c r="J7" s="3" t="s">
        <v>285</v>
      </c>
      <c r="K7" s="2"/>
      <c r="L7">
        <f t="shared" si="0"/>
        <v>58</v>
      </c>
    </row>
    <row r="8" spans="1:12">
      <c r="A8" s="2">
        <v>1</v>
      </c>
      <c r="B8" s="6" t="s">
        <v>22</v>
      </c>
      <c r="C8" s="3" t="s">
        <v>12</v>
      </c>
      <c r="D8" s="3" t="s">
        <v>34</v>
      </c>
      <c r="E8" s="3" t="s">
        <v>35</v>
      </c>
      <c r="F8" s="2" t="s">
        <v>15</v>
      </c>
      <c r="I8" s="11"/>
      <c r="K8" s="2"/>
    </row>
    <row r="9" spans="1:12">
      <c r="A9" s="2">
        <v>1</v>
      </c>
      <c r="B9" s="5" t="s">
        <v>19</v>
      </c>
      <c r="C9" s="3" t="s">
        <v>12</v>
      </c>
      <c r="D9" s="3" t="s">
        <v>36</v>
      </c>
      <c r="E9" s="3" t="s">
        <v>37</v>
      </c>
      <c r="F9" s="2" t="s">
        <v>18</v>
      </c>
      <c r="I9" s="11"/>
      <c r="K9" s="2"/>
    </row>
    <row r="10" spans="1:12">
      <c r="A10" s="2">
        <v>1</v>
      </c>
      <c r="B10" s="6" t="s">
        <v>22</v>
      </c>
      <c r="C10" s="3" t="s">
        <v>12</v>
      </c>
      <c r="D10" s="3" t="s">
        <v>38</v>
      </c>
      <c r="E10" s="3" t="s">
        <v>39</v>
      </c>
      <c r="F10" s="2" t="s">
        <v>15</v>
      </c>
      <c r="I10" s="2">
        <v>4</v>
      </c>
      <c r="J10" s="3" t="s">
        <v>40</v>
      </c>
      <c r="K10" s="2" t="s">
        <v>18</v>
      </c>
    </row>
    <row r="11" spans="1:12">
      <c r="A11" s="2">
        <v>1</v>
      </c>
      <c r="B11" s="5" t="s">
        <v>19</v>
      </c>
      <c r="C11" s="3" t="s">
        <v>12</v>
      </c>
      <c r="D11" s="3" t="s">
        <v>41</v>
      </c>
      <c r="E11" s="3" t="s">
        <v>42</v>
      </c>
      <c r="F11" s="2" t="s">
        <v>15</v>
      </c>
      <c r="G11" s="4" t="s">
        <v>43</v>
      </c>
      <c r="H11" s="3">
        <v>52</v>
      </c>
      <c r="I11" s="2">
        <v>3</v>
      </c>
      <c r="J11" s="3" t="s">
        <v>44</v>
      </c>
      <c r="K11" s="2" t="s">
        <v>18</v>
      </c>
      <c r="L11">
        <f t="shared" si="0"/>
        <v>48</v>
      </c>
    </row>
    <row r="12" spans="1:12">
      <c r="A12" s="2">
        <v>1</v>
      </c>
      <c r="B12" s="5" t="s">
        <v>19</v>
      </c>
      <c r="C12" s="3" t="s">
        <v>12</v>
      </c>
      <c r="D12" s="3" t="s">
        <v>45</v>
      </c>
      <c r="E12" s="3" t="s">
        <v>46</v>
      </c>
      <c r="F12" s="2" t="s">
        <v>18</v>
      </c>
      <c r="G12" s="4" t="s">
        <v>47</v>
      </c>
      <c r="H12" s="3">
        <v>62</v>
      </c>
      <c r="I12" s="2">
        <v>3</v>
      </c>
      <c r="J12" s="3" t="s">
        <v>48</v>
      </c>
      <c r="K12" s="2" t="s">
        <v>18</v>
      </c>
      <c r="L12">
        <f t="shared" si="0"/>
        <v>58</v>
      </c>
    </row>
    <row r="13" spans="1:12">
      <c r="A13" s="2">
        <v>1</v>
      </c>
      <c r="B13" s="5" t="s">
        <v>19</v>
      </c>
      <c r="C13" s="3" t="s">
        <v>12</v>
      </c>
      <c r="D13" s="3" t="s">
        <v>49</v>
      </c>
      <c r="E13" s="3" t="s">
        <v>50</v>
      </c>
      <c r="F13" s="2" t="s">
        <v>15</v>
      </c>
      <c r="G13" s="3" t="s">
        <v>51</v>
      </c>
      <c r="H13" s="3">
        <v>66</v>
      </c>
      <c r="I13" s="2">
        <v>7</v>
      </c>
      <c r="J13" s="3" t="s">
        <v>153</v>
      </c>
      <c r="K13" s="2" t="s">
        <v>18</v>
      </c>
      <c r="L13">
        <f t="shared" si="0"/>
        <v>62</v>
      </c>
    </row>
    <row r="14" spans="1:12">
      <c r="A14" s="2">
        <v>1</v>
      </c>
      <c r="B14" s="2"/>
      <c r="C14" s="3" t="s">
        <v>53</v>
      </c>
      <c r="D14" s="3" t="s">
        <v>54</v>
      </c>
      <c r="E14" s="3" t="s">
        <v>55</v>
      </c>
      <c r="F14" s="2" t="s">
        <v>15</v>
      </c>
      <c r="G14" s="4" t="s">
        <v>56</v>
      </c>
      <c r="H14" s="3">
        <v>63</v>
      </c>
      <c r="I14" s="2">
        <v>3</v>
      </c>
      <c r="J14" s="3" t="s">
        <v>57</v>
      </c>
      <c r="K14" s="2" t="s">
        <v>18</v>
      </c>
      <c r="L14">
        <f t="shared" si="0"/>
        <v>59</v>
      </c>
    </row>
    <row r="15" spans="1:12">
      <c r="A15" s="2">
        <v>1</v>
      </c>
      <c r="B15" s="2"/>
      <c r="C15" s="3" t="s">
        <v>53</v>
      </c>
      <c r="D15" s="3" t="s">
        <v>58</v>
      </c>
      <c r="E15" s="3" t="s">
        <v>59</v>
      </c>
      <c r="F15" s="2" t="s">
        <v>18</v>
      </c>
      <c r="H15" s="3">
        <v>75</v>
      </c>
      <c r="I15" s="2">
        <v>3</v>
      </c>
      <c r="J15" s="3" t="s">
        <v>60</v>
      </c>
      <c r="K15" s="2" t="s">
        <v>18</v>
      </c>
      <c r="L15">
        <f t="shared" si="0"/>
        <v>71</v>
      </c>
    </row>
    <row r="16" spans="1:12">
      <c r="A16" s="2">
        <v>1</v>
      </c>
      <c r="B16" s="2"/>
      <c r="C16" s="3" t="s">
        <v>53</v>
      </c>
      <c r="D16" s="3" t="s">
        <v>61</v>
      </c>
      <c r="E16" s="3" t="s">
        <v>62</v>
      </c>
      <c r="F16" s="2" t="s">
        <v>18</v>
      </c>
      <c r="H16" s="3">
        <v>55</v>
      </c>
      <c r="I16" s="11"/>
      <c r="K16" s="2"/>
      <c r="L16">
        <f t="shared" si="0"/>
        <v>51</v>
      </c>
    </row>
    <row r="17" spans="1:12">
      <c r="A17" s="2">
        <v>1</v>
      </c>
      <c r="B17" s="2"/>
      <c r="C17" s="3" t="s">
        <v>53</v>
      </c>
      <c r="D17" s="3" t="s">
        <v>63</v>
      </c>
      <c r="E17" s="3" t="s">
        <v>64</v>
      </c>
      <c r="F17" s="2" t="s">
        <v>15</v>
      </c>
      <c r="G17" s="4">
        <v>26287</v>
      </c>
      <c r="H17" s="3">
        <v>43</v>
      </c>
      <c r="I17" s="2">
        <v>4</v>
      </c>
      <c r="J17" s="3" t="s">
        <v>65</v>
      </c>
      <c r="K17" s="2" t="s">
        <v>18</v>
      </c>
      <c r="L17">
        <f t="shared" si="0"/>
        <v>39</v>
      </c>
    </row>
    <row r="18" spans="1:12">
      <c r="A18" s="2">
        <v>1</v>
      </c>
      <c r="B18" s="2"/>
      <c r="C18" s="3" t="s">
        <v>53</v>
      </c>
      <c r="D18" s="3" t="s">
        <v>66</v>
      </c>
      <c r="E18" s="3" t="s">
        <v>67</v>
      </c>
      <c r="F18" s="2" t="s">
        <v>18</v>
      </c>
      <c r="G18" s="4" t="s">
        <v>68</v>
      </c>
      <c r="H18" s="3">
        <v>61</v>
      </c>
      <c r="I18" s="2">
        <v>3</v>
      </c>
      <c r="J18" s="3" t="s">
        <v>69</v>
      </c>
      <c r="K18" s="2" t="s">
        <v>18</v>
      </c>
      <c r="L18">
        <f t="shared" si="0"/>
        <v>57</v>
      </c>
    </row>
    <row r="19" spans="1:12">
      <c r="A19" s="2">
        <v>1</v>
      </c>
      <c r="B19" s="2"/>
      <c r="C19" s="3" t="s">
        <v>53</v>
      </c>
      <c r="D19" s="3" t="s">
        <v>70</v>
      </c>
      <c r="E19" s="3" t="s">
        <v>71</v>
      </c>
      <c r="F19" s="2" t="s">
        <v>15</v>
      </c>
      <c r="G19" s="4" t="s">
        <v>72</v>
      </c>
      <c r="H19" s="3">
        <v>66</v>
      </c>
      <c r="I19" s="2">
        <v>3</v>
      </c>
      <c r="J19" s="3" t="s">
        <v>73</v>
      </c>
      <c r="K19" s="2" t="s">
        <v>18</v>
      </c>
      <c r="L19">
        <f t="shared" si="0"/>
        <v>62</v>
      </c>
    </row>
    <row r="20" spans="1:12">
      <c r="A20" s="2">
        <v>1</v>
      </c>
      <c r="B20" s="2"/>
      <c r="C20" s="3" t="s">
        <v>53</v>
      </c>
      <c r="D20" s="3" t="s">
        <v>74</v>
      </c>
      <c r="E20" s="3" t="s">
        <v>75</v>
      </c>
      <c r="F20" s="2" t="s">
        <v>18</v>
      </c>
      <c r="G20" s="4" t="s">
        <v>76</v>
      </c>
      <c r="H20" s="3">
        <v>53</v>
      </c>
      <c r="I20" s="2">
        <v>2</v>
      </c>
      <c r="J20" s="3" t="s">
        <v>52</v>
      </c>
      <c r="K20" s="2" t="s">
        <v>18</v>
      </c>
      <c r="L20">
        <f t="shared" si="0"/>
        <v>49</v>
      </c>
    </row>
    <row r="21" spans="1:12">
      <c r="A21" s="2">
        <v>1</v>
      </c>
      <c r="B21" s="2"/>
      <c r="C21" s="3" t="s">
        <v>53</v>
      </c>
      <c r="D21" s="3" t="s">
        <v>77</v>
      </c>
      <c r="E21" s="3" t="s">
        <v>78</v>
      </c>
      <c r="F21" s="2" t="s">
        <v>15</v>
      </c>
      <c r="H21" s="3">
        <v>58</v>
      </c>
      <c r="I21" s="2">
        <v>4</v>
      </c>
      <c r="J21" s="3" t="s">
        <v>79</v>
      </c>
      <c r="K21" s="2" t="s">
        <v>18</v>
      </c>
      <c r="L21">
        <f t="shared" si="0"/>
        <v>54</v>
      </c>
    </row>
    <row r="22" spans="1:12">
      <c r="A22" s="2">
        <v>1</v>
      </c>
      <c r="B22" s="2"/>
      <c r="C22" s="3" t="s">
        <v>53</v>
      </c>
      <c r="D22" s="3" t="s">
        <v>80</v>
      </c>
      <c r="E22" s="3" t="s">
        <v>81</v>
      </c>
      <c r="F22" s="2" t="s">
        <v>18</v>
      </c>
      <c r="H22" s="3">
        <v>41</v>
      </c>
      <c r="I22" s="2">
        <v>3</v>
      </c>
      <c r="J22" s="3" t="s">
        <v>82</v>
      </c>
      <c r="K22" s="2" t="s">
        <v>18</v>
      </c>
      <c r="L22">
        <f t="shared" si="0"/>
        <v>37</v>
      </c>
    </row>
    <row r="23" spans="1:12">
      <c r="A23" s="2">
        <v>1</v>
      </c>
      <c r="B23" s="2"/>
      <c r="C23" s="3" t="s">
        <v>53</v>
      </c>
      <c r="D23" s="3" t="s">
        <v>83</v>
      </c>
      <c r="E23" s="3" t="s">
        <v>84</v>
      </c>
      <c r="F23" s="2" t="s">
        <v>15</v>
      </c>
      <c r="H23" s="3">
        <v>57</v>
      </c>
      <c r="I23" s="2">
        <v>7</v>
      </c>
      <c r="J23" s="3" t="s">
        <v>85</v>
      </c>
      <c r="K23" s="2" t="s">
        <v>18</v>
      </c>
      <c r="L23">
        <f t="shared" si="0"/>
        <v>53</v>
      </c>
    </row>
    <row r="24" spans="1:12">
      <c r="A24" s="2">
        <v>1</v>
      </c>
      <c r="B24" s="2"/>
      <c r="C24" s="3" t="s">
        <v>53</v>
      </c>
      <c r="D24" s="3" t="s">
        <v>86</v>
      </c>
      <c r="E24" s="3" t="s">
        <v>87</v>
      </c>
      <c r="F24" s="2" t="s">
        <v>18</v>
      </c>
      <c r="G24" s="4" t="s">
        <v>88</v>
      </c>
      <c r="H24" s="3">
        <v>54</v>
      </c>
      <c r="I24" s="2">
        <v>3</v>
      </c>
      <c r="J24" s="3" t="s">
        <v>44</v>
      </c>
      <c r="K24" s="2" t="s">
        <v>18</v>
      </c>
      <c r="L24">
        <f t="shared" si="0"/>
        <v>50</v>
      </c>
    </row>
    <row r="25" spans="1:12">
      <c r="A25" s="2">
        <v>1</v>
      </c>
      <c r="B25" s="2"/>
      <c r="C25" s="3" t="s">
        <v>53</v>
      </c>
      <c r="D25" s="3" t="s">
        <v>89</v>
      </c>
      <c r="E25" s="3" t="s">
        <v>14</v>
      </c>
      <c r="F25" s="2" t="s">
        <v>15</v>
      </c>
      <c r="H25" s="3">
        <v>68</v>
      </c>
      <c r="I25" s="2">
        <v>3</v>
      </c>
      <c r="J25" s="3" t="s">
        <v>90</v>
      </c>
      <c r="K25" s="2" t="s">
        <v>18</v>
      </c>
      <c r="L25">
        <f t="shared" si="0"/>
        <v>64</v>
      </c>
    </row>
    <row r="26" spans="1:12">
      <c r="A26" s="2">
        <v>1</v>
      </c>
      <c r="B26" s="2"/>
      <c r="C26" s="3" t="s">
        <v>53</v>
      </c>
      <c r="D26" s="3" t="s">
        <v>91</v>
      </c>
      <c r="E26" s="3" t="s">
        <v>92</v>
      </c>
      <c r="F26" s="2" t="s">
        <v>18</v>
      </c>
      <c r="G26" s="4" t="s">
        <v>93</v>
      </c>
      <c r="H26" s="3">
        <v>48</v>
      </c>
      <c r="I26" s="2">
        <v>3</v>
      </c>
      <c r="J26" s="3" t="s">
        <v>94</v>
      </c>
      <c r="K26" s="2" t="s">
        <v>18</v>
      </c>
      <c r="L26">
        <f t="shared" si="0"/>
        <v>44</v>
      </c>
    </row>
    <row r="27" spans="1:12">
      <c r="A27" s="2">
        <v>1</v>
      </c>
      <c r="B27" s="2"/>
      <c r="C27" s="3" t="s">
        <v>53</v>
      </c>
      <c r="D27" s="3" t="s">
        <v>95</v>
      </c>
      <c r="E27" s="3" t="s">
        <v>84</v>
      </c>
      <c r="F27" s="2" t="s">
        <v>15</v>
      </c>
      <c r="G27" s="4" t="s">
        <v>96</v>
      </c>
      <c r="H27" s="3">
        <v>45</v>
      </c>
      <c r="I27" s="2">
        <v>3</v>
      </c>
      <c r="J27" s="3" t="s">
        <v>97</v>
      </c>
      <c r="K27" s="2" t="s">
        <v>18</v>
      </c>
      <c r="L27">
        <f t="shared" si="0"/>
        <v>41</v>
      </c>
    </row>
    <row r="28" spans="1:12">
      <c r="A28" s="2">
        <v>1</v>
      </c>
      <c r="B28" s="2"/>
      <c r="C28" s="3" t="s">
        <v>53</v>
      </c>
      <c r="D28" s="3" t="s">
        <v>98</v>
      </c>
      <c r="E28" s="3" t="s">
        <v>99</v>
      </c>
      <c r="F28" s="2" t="s">
        <v>18</v>
      </c>
      <c r="G28" s="4">
        <v>28688</v>
      </c>
      <c r="H28" s="3">
        <v>36</v>
      </c>
      <c r="I28" s="2">
        <v>3</v>
      </c>
      <c r="J28" s="3" t="s">
        <v>44</v>
      </c>
      <c r="K28" s="2" t="s">
        <v>18</v>
      </c>
      <c r="L28">
        <f t="shared" si="0"/>
        <v>32</v>
      </c>
    </row>
    <row r="29" spans="1:12">
      <c r="A29" s="2">
        <v>1</v>
      </c>
      <c r="B29" s="2"/>
      <c r="C29" s="3" t="s">
        <v>53</v>
      </c>
      <c r="D29" s="3" t="s">
        <v>100</v>
      </c>
      <c r="E29" s="3" t="s">
        <v>101</v>
      </c>
      <c r="F29" s="2" t="s">
        <v>15</v>
      </c>
      <c r="H29" s="3">
        <v>59</v>
      </c>
      <c r="I29" s="2">
        <v>4</v>
      </c>
      <c r="J29" s="3" t="s">
        <v>102</v>
      </c>
      <c r="K29" s="2" t="s">
        <v>18</v>
      </c>
      <c r="L29">
        <f t="shared" si="0"/>
        <v>55</v>
      </c>
    </row>
    <row r="30" spans="1:12">
      <c r="A30" s="2">
        <v>1</v>
      </c>
      <c r="B30" s="2"/>
      <c r="C30" s="3" t="s">
        <v>53</v>
      </c>
      <c r="D30" s="3" t="s">
        <v>103</v>
      </c>
      <c r="E30" s="3" t="s">
        <v>104</v>
      </c>
      <c r="F30" s="2" t="s">
        <v>18</v>
      </c>
      <c r="G30" s="4" t="s">
        <v>105</v>
      </c>
      <c r="H30" s="3">
        <v>62</v>
      </c>
      <c r="I30" s="2">
        <v>7</v>
      </c>
      <c r="J30" s="3" t="s">
        <v>106</v>
      </c>
      <c r="K30" s="2" t="s">
        <v>18</v>
      </c>
      <c r="L30">
        <f t="shared" si="0"/>
        <v>58</v>
      </c>
    </row>
    <row r="31" spans="1:12">
      <c r="A31" s="2">
        <v>1</v>
      </c>
      <c r="B31" s="2"/>
      <c r="C31" s="3" t="s">
        <v>53</v>
      </c>
      <c r="D31" s="3" t="s">
        <v>107</v>
      </c>
      <c r="E31" s="3" t="s">
        <v>108</v>
      </c>
      <c r="F31" s="2" t="s">
        <v>15</v>
      </c>
      <c r="H31" s="3">
        <v>64</v>
      </c>
      <c r="I31" s="2">
        <v>7</v>
      </c>
      <c r="J31" s="3" t="s">
        <v>109</v>
      </c>
      <c r="K31" s="2" t="s">
        <v>18</v>
      </c>
      <c r="L31">
        <f t="shared" si="0"/>
        <v>60</v>
      </c>
    </row>
    <row r="32" spans="1:12">
      <c r="A32" s="2">
        <v>1</v>
      </c>
      <c r="B32" s="2"/>
      <c r="C32" s="3" t="s">
        <v>53</v>
      </c>
      <c r="D32" s="3" t="s">
        <v>110</v>
      </c>
      <c r="E32" s="3" t="s">
        <v>37</v>
      </c>
      <c r="F32" s="2" t="s">
        <v>18</v>
      </c>
      <c r="H32" s="3">
        <v>57</v>
      </c>
      <c r="I32" s="2">
        <v>3</v>
      </c>
      <c r="J32" s="3" t="s">
        <v>111</v>
      </c>
      <c r="K32" s="2" t="s">
        <v>18</v>
      </c>
      <c r="L32">
        <f t="shared" si="0"/>
        <v>53</v>
      </c>
    </row>
    <row r="33" spans="1:12">
      <c r="A33" s="2">
        <v>1</v>
      </c>
      <c r="B33" s="2"/>
      <c r="C33" s="3" t="s">
        <v>53</v>
      </c>
      <c r="D33" s="3" t="s">
        <v>112</v>
      </c>
      <c r="E33" s="3" t="s">
        <v>113</v>
      </c>
      <c r="F33" s="2" t="s">
        <v>15</v>
      </c>
      <c r="H33" s="3">
        <v>55</v>
      </c>
      <c r="I33" s="2">
        <v>3</v>
      </c>
      <c r="J33" s="3" t="s">
        <v>73</v>
      </c>
      <c r="K33" s="2" t="s">
        <v>18</v>
      </c>
      <c r="L33">
        <f t="shared" si="0"/>
        <v>51</v>
      </c>
    </row>
    <row r="34" spans="1:12">
      <c r="A34" s="2">
        <v>1</v>
      </c>
      <c r="B34" s="2"/>
      <c r="C34" s="3" t="s">
        <v>53</v>
      </c>
      <c r="D34" s="3" t="s">
        <v>114</v>
      </c>
      <c r="E34" s="3" t="s">
        <v>115</v>
      </c>
      <c r="F34" s="2" t="s">
        <v>18</v>
      </c>
      <c r="H34" s="3">
        <v>39</v>
      </c>
      <c r="I34" s="2">
        <v>4</v>
      </c>
      <c r="J34" s="3" t="s">
        <v>116</v>
      </c>
      <c r="K34" s="2" t="s">
        <v>18</v>
      </c>
      <c r="L34">
        <f t="shared" si="0"/>
        <v>35</v>
      </c>
    </row>
    <row r="35" spans="1:12">
      <c r="A35" s="2">
        <v>1</v>
      </c>
      <c r="B35" s="2"/>
      <c r="C35" s="3" t="s">
        <v>53</v>
      </c>
      <c r="D35" s="3" t="s">
        <v>117</v>
      </c>
      <c r="E35" s="3" t="s">
        <v>113</v>
      </c>
      <c r="F35" s="2" t="s">
        <v>15</v>
      </c>
      <c r="I35" s="2">
        <v>3</v>
      </c>
      <c r="J35" s="3" t="s">
        <v>118</v>
      </c>
      <c r="K35" s="2" t="s">
        <v>18</v>
      </c>
    </row>
    <row r="36" spans="1:12">
      <c r="A36" s="2">
        <v>1</v>
      </c>
      <c r="B36" s="2"/>
      <c r="C36" s="3" t="s">
        <v>53</v>
      </c>
      <c r="D36" s="3" t="s">
        <v>119</v>
      </c>
      <c r="E36" s="3" t="s">
        <v>120</v>
      </c>
      <c r="F36" s="2" t="s">
        <v>18</v>
      </c>
      <c r="G36" s="4">
        <v>26100</v>
      </c>
      <c r="H36" s="3">
        <v>43</v>
      </c>
      <c r="I36" s="2">
        <v>3</v>
      </c>
      <c r="J36" s="3" t="s">
        <v>121</v>
      </c>
      <c r="K36" s="2" t="s">
        <v>18</v>
      </c>
      <c r="L36">
        <f t="shared" si="0"/>
        <v>39</v>
      </c>
    </row>
    <row r="37" spans="1:12">
      <c r="A37" s="2">
        <v>1</v>
      </c>
      <c r="B37" s="2"/>
      <c r="C37" s="3" t="s">
        <v>53</v>
      </c>
      <c r="D37" s="3" t="s">
        <v>122</v>
      </c>
      <c r="E37" s="3" t="s">
        <v>123</v>
      </c>
      <c r="F37" s="2" t="s">
        <v>15</v>
      </c>
      <c r="H37" s="3">
        <v>40</v>
      </c>
      <c r="I37" s="2">
        <v>3</v>
      </c>
      <c r="J37" s="3" t="s">
        <v>124</v>
      </c>
      <c r="K37" s="2" t="s">
        <v>18</v>
      </c>
      <c r="L37">
        <f t="shared" si="0"/>
        <v>36</v>
      </c>
    </row>
    <row r="38" spans="1:12">
      <c r="A38" s="2">
        <v>1</v>
      </c>
      <c r="B38" s="2"/>
      <c r="C38" s="3" t="s">
        <v>53</v>
      </c>
      <c r="D38" s="3" t="s">
        <v>125</v>
      </c>
      <c r="E38" s="3" t="s">
        <v>126</v>
      </c>
      <c r="F38" s="2" t="s">
        <v>18</v>
      </c>
      <c r="H38" s="3">
        <v>61</v>
      </c>
      <c r="I38" s="2">
        <v>4</v>
      </c>
      <c r="J38" s="3" t="s">
        <v>29</v>
      </c>
      <c r="K38" s="2" t="s">
        <v>18</v>
      </c>
      <c r="L38">
        <f t="shared" si="0"/>
        <v>57</v>
      </c>
    </row>
    <row r="39" spans="1:12">
      <c r="A39" s="2">
        <v>1</v>
      </c>
      <c r="B39" s="2"/>
      <c r="C39" s="3" t="s">
        <v>53</v>
      </c>
      <c r="D39" s="3" t="s">
        <v>127</v>
      </c>
      <c r="E39" s="3" t="s">
        <v>128</v>
      </c>
      <c r="F39" s="2" t="s">
        <v>15</v>
      </c>
      <c r="G39" s="4" t="s">
        <v>129</v>
      </c>
      <c r="H39" s="3">
        <v>50</v>
      </c>
      <c r="I39" s="2">
        <v>3</v>
      </c>
      <c r="J39" s="3" t="s">
        <v>121</v>
      </c>
      <c r="K39" s="2" t="s">
        <v>18</v>
      </c>
      <c r="L39">
        <f t="shared" si="0"/>
        <v>46</v>
      </c>
    </row>
    <row r="40" spans="1:12">
      <c r="A40" s="2">
        <v>1</v>
      </c>
      <c r="B40" s="2"/>
      <c r="C40" s="3" t="s">
        <v>53</v>
      </c>
      <c r="D40" s="3" t="s">
        <v>130</v>
      </c>
      <c r="E40" s="3" t="s">
        <v>131</v>
      </c>
      <c r="F40" s="2" t="s">
        <v>15</v>
      </c>
      <c r="G40" s="4" t="s">
        <v>132</v>
      </c>
      <c r="H40" s="3">
        <v>67</v>
      </c>
      <c r="I40" s="2">
        <v>3</v>
      </c>
      <c r="J40" s="3" t="s">
        <v>133</v>
      </c>
      <c r="K40" s="2" t="s">
        <v>18</v>
      </c>
      <c r="L40">
        <f t="shared" si="0"/>
        <v>63</v>
      </c>
    </row>
    <row r="41" spans="1:12">
      <c r="A41" s="2">
        <v>1</v>
      </c>
      <c r="B41" s="2"/>
      <c r="C41" s="3" t="s">
        <v>53</v>
      </c>
      <c r="D41" s="3" t="s">
        <v>134</v>
      </c>
      <c r="E41" s="3" t="s">
        <v>135</v>
      </c>
      <c r="F41" s="2" t="s">
        <v>18</v>
      </c>
      <c r="G41" s="4">
        <v>26364</v>
      </c>
      <c r="H41" s="3">
        <v>42</v>
      </c>
      <c r="I41" s="2">
        <v>3</v>
      </c>
      <c r="J41" s="3" t="s">
        <v>44</v>
      </c>
      <c r="K41" s="2" t="s">
        <v>18</v>
      </c>
      <c r="L41">
        <f t="shared" si="0"/>
        <v>38</v>
      </c>
    </row>
    <row r="42" spans="1:12">
      <c r="A42" s="2">
        <v>1</v>
      </c>
      <c r="B42" s="2"/>
      <c r="C42" s="3" t="s">
        <v>53</v>
      </c>
      <c r="D42" s="3" t="s">
        <v>136</v>
      </c>
      <c r="E42" s="3" t="s">
        <v>128</v>
      </c>
      <c r="F42" s="2" t="s">
        <v>15</v>
      </c>
      <c r="G42" s="4" t="s">
        <v>137</v>
      </c>
      <c r="H42" s="3">
        <v>45</v>
      </c>
      <c r="I42" s="2">
        <v>3</v>
      </c>
      <c r="J42" s="3" t="s">
        <v>138</v>
      </c>
      <c r="K42" s="2" t="s">
        <v>18</v>
      </c>
      <c r="L42">
        <f t="shared" si="0"/>
        <v>41</v>
      </c>
    </row>
    <row r="43" spans="1:12">
      <c r="A43" s="2">
        <v>1</v>
      </c>
      <c r="B43" s="2"/>
      <c r="C43" s="3" t="s">
        <v>53</v>
      </c>
      <c r="D43" s="3" t="s">
        <v>139</v>
      </c>
      <c r="E43" s="3" t="s">
        <v>140</v>
      </c>
      <c r="F43" s="2" t="s">
        <v>18</v>
      </c>
      <c r="G43" s="4" t="s">
        <v>141</v>
      </c>
      <c r="H43" s="3">
        <v>58</v>
      </c>
      <c r="I43" s="2">
        <v>3</v>
      </c>
      <c r="J43" s="3" t="s">
        <v>142</v>
      </c>
      <c r="K43" s="2" t="s">
        <v>18</v>
      </c>
      <c r="L43">
        <f t="shared" si="0"/>
        <v>54</v>
      </c>
    </row>
    <row r="44" spans="1:12">
      <c r="A44" s="2">
        <v>1</v>
      </c>
      <c r="B44" s="2"/>
      <c r="C44" s="3" t="s">
        <v>53</v>
      </c>
      <c r="D44" s="3" t="s">
        <v>143</v>
      </c>
      <c r="E44" s="3" t="s">
        <v>144</v>
      </c>
      <c r="F44" s="2" t="s">
        <v>15</v>
      </c>
      <c r="G44" s="4" t="s">
        <v>145</v>
      </c>
      <c r="H44" s="3">
        <v>58</v>
      </c>
      <c r="I44" s="2">
        <v>3</v>
      </c>
      <c r="J44" s="3" t="s">
        <v>146</v>
      </c>
      <c r="K44" s="2" t="s">
        <v>18</v>
      </c>
      <c r="L44">
        <f t="shared" si="0"/>
        <v>54</v>
      </c>
    </row>
    <row r="45" spans="1:12">
      <c r="A45" s="2">
        <v>1</v>
      </c>
      <c r="B45" s="2"/>
      <c r="C45" s="3" t="s">
        <v>53</v>
      </c>
      <c r="D45" s="3" t="s">
        <v>147</v>
      </c>
      <c r="E45" s="3" t="s">
        <v>148</v>
      </c>
      <c r="F45" s="2" t="s">
        <v>18</v>
      </c>
      <c r="G45" s="4" t="s">
        <v>149</v>
      </c>
      <c r="H45" s="3">
        <v>57</v>
      </c>
      <c r="I45" s="2">
        <v>3</v>
      </c>
      <c r="J45" s="3" t="s">
        <v>121</v>
      </c>
      <c r="K45" s="2" t="s">
        <v>18</v>
      </c>
      <c r="L45">
        <f t="shared" si="0"/>
        <v>53</v>
      </c>
    </row>
    <row r="46" spans="1:12">
      <c r="A46" s="2">
        <v>1</v>
      </c>
      <c r="B46" s="2"/>
      <c r="C46" s="3" t="s">
        <v>53</v>
      </c>
      <c r="D46" s="3" t="s">
        <v>150</v>
      </c>
      <c r="E46" s="3" t="s">
        <v>151</v>
      </c>
      <c r="F46" s="2" t="s">
        <v>15</v>
      </c>
      <c r="G46" s="4" t="s">
        <v>152</v>
      </c>
      <c r="H46" s="3">
        <v>71</v>
      </c>
      <c r="I46" s="2">
        <v>7</v>
      </c>
      <c r="J46" s="3" t="s">
        <v>153</v>
      </c>
      <c r="K46" s="2" t="s">
        <v>18</v>
      </c>
      <c r="L46">
        <f t="shared" si="0"/>
        <v>67</v>
      </c>
    </row>
    <row r="47" spans="1:12">
      <c r="A47" s="2">
        <v>1</v>
      </c>
      <c r="B47" s="2"/>
      <c r="C47" s="3" t="s">
        <v>53</v>
      </c>
      <c r="D47" s="3" t="s">
        <v>154</v>
      </c>
      <c r="E47" s="3" t="s">
        <v>155</v>
      </c>
      <c r="F47" s="2" t="s">
        <v>18</v>
      </c>
      <c r="I47" s="2">
        <v>3</v>
      </c>
      <c r="J47" s="3" t="s">
        <v>60</v>
      </c>
      <c r="K47" s="2" t="s">
        <v>18</v>
      </c>
    </row>
    <row r="48" spans="1:12">
      <c r="A48" s="2">
        <v>1</v>
      </c>
      <c r="B48" s="2"/>
      <c r="C48" s="3" t="s">
        <v>53</v>
      </c>
      <c r="D48" s="3" t="s">
        <v>156</v>
      </c>
      <c r="E48" s="3" t="s">
        <v>84</v>
      </c>
      <c r="F48" s="2" t="s">
        <v>15</v>
      </c>
      <c r="G48" s="4">
        <v>25878</v>
      </c>
      <c r="H48">
        <f>2014-1970</f>
        <v>44</v>
      </c>
      <c r="I48" s="2">
        <v>2</v>
      </c>
      <c r="J48" s="3" t="s">
        <v>157</v>
      </c>
      <c r="K48" s="2" t="s">
        <v>18</v>
      </c>
      <c r="L48">
        <f t="shared" si="0"/>
        <v>40</v>
      </c>
    </row>
    <row r="49" spans="1:12">
      <c r="A49" s="2">
        <v>1</v>
      </c>
      <c r="B49" s="2"/>
      <c r="C49" s="3" t="s">
        <v>53</v>
      </c>
      <c r="D49" s="3" t="s">
        <v>158</v>
      </c>
      <c r="E49" s="3" t="s">
        <v>159</v>
      </c>
      <c r="F49" s="2" t="s">
        <v>18</v>
      </c>
      <c r="G49" s="4" t="s">
        <v>160</v>
      </c>
      <c r="H49">
        <f>2014-1946</f>
        <v>68</v>
      </c>
      <c r="I49" s="2">
        <v>7</v>
      </c>
      <c r="J49" s="3" t="s">
        <v>106</v>
      </c>
      <c r="K49" s="2" t="s">
        <v>18</v>
      </c>
      <c r="L49">
        <f t="shared" si="0"/>
        <v>64</v>
      </c>
    </row>
    <row r="50" spans="1:12">
      <c r="A50" s="2">
        <v>1</v>
      </c>
      <c r="B50" s="2"/>
      <c r="C50" s="3" t="s">
        <v>53</v>
      </c>
      <c r="D50" s="3" t="s">
        <v>161</v>
      </c>
      <c r="E50" s="3" t="s">
        <v>162</v>
      </c>
      <c r="F50" s="2" t="s">
        <v>15</v>
      </c>
      <c r="G50" s="4">
        <v>27702</v>
      </c>
      <c r="H50">
        <f>2014-1975</f>
        <v>39</v>
      </c>
      <c r="I50" s="2">
        <v>4</v>
      </c>
      <c r="J50" s="3" t="s">
        <v>163</v>
      </c>
      <c r="K50" s="2" t="s">
        <v>18</v>
      </c>
      <c r="L50">
        <f t="shared" si="0"/>
        <v>35</v>
      </c>
    </row>
    <row r="51" spans="1:12">
      <c r="A51" s="2">
        <v>1</v>
      </c>
      <c r="B51" s="2"/>
      <c r="C51" s="3" t="s">
        <v>164</v>
      </c>
      <c r="D51" s="3" t="s">
        <v>165</v>
      </c>
      <c r="E51" s="3" t="s">
        <v>166</v>
      </c>
      <c r="F51" s="2" t="s">
        <v>18</v>
      </c>
      <c r="G51" s="3">
        <v>1959</v>
      </c>
      <c r="H51">
        <f>2014-1959</f>
        <v>55</v>
      </c>
      <c r="I51" s="2">
        <v>3</v>
      </c>
      <c r="J51" s="3" t="s">
        <v>167</v>
      </c>
      <c r="K51" s="2" t="s">
        <v>18</v>
      </c>
      <c r="L51">
        <f t="shared" si="0"/>
        <v>51</v>
      </c>
    </row>
    <row r="52" spans="1:12">
      <c r="A52" s="2">
        <v>1</v>
      </c>
      <c r="B52" s="2"/>
      <c r="C52" s="3" t="s">
        <v>164</v>
      </c>
      <c r="D52" s="3" t="s">
        <v>168</v>
      </c>
      <c r="E52" s="3" t="s">
        <v>39</v>
      </c>
      <c r="F52" s="2" t="s">
        <v>15</v>
      </c>
      <c r="G52" s="3">
        <v>1966</v>
      </c>
      <c r="H52">
        <f>2014-1966</f>
        <v>48</v>
      </c>
      <c r="I52" s="2">
        <v>3</v>
      </c>
      <c r="J52" s="3" t="s">
        <v>169</v>
      </c>
      <c r="K52" s="2" t="s">
        <v>18</v>
      </c>
      <c r="L52">
        <f t="shared" si="0"/>
        <v>44</v>
      </c>
    </row>
    <row r="53" spans="1:12">
      <c r="A53" s="2">
        <v>1</v>
      </c>
      <c r="B53" s="2"/>
      <c r="C53" s="3" t="s">
        <v>164</v>
      </c>
      <c r="D53" s="3" t="s">
        <v>170</v>
      </c>
      <c r="E53" s="3" t="s">
        <v>171</v>
      </c>
      <c r="F53" s="2" t="s">
        <v>18</v>
      </c>
      <c r="G53" s="3">
        <v>1956</v>
      </c>
      <c r="H53">
        <f>2014-1956</f>
        <v>58</v>
      </c>
      <c r="I53" s="2">
        <v>3</v>
      </c>
      <c r="J53" s="3" t="s">
        <v>172</v>
      </c>
      <c r="K53" s="2" t="s">
        <v>18</v>
      </c>
      <c r="L53">
        <f t="shared" si="0"/>
        <v>54</v>
      </c>
    </row>
    <row r="54" spans="1:12">
      <c r="A54" s="2">
        <v>1</v>
      </c>
      <c r="B54" s="2"/>
      <c r="C54" s="3" t="s">
        <v>164</v>
      </c>
      <c r="D54" s="3" t="s">
        <v>173</v>
      </c>
      <c r="E54" s="3" t="s">
        <v>174</v>
      </c>
      <c r="F54" s="2" t="s">
        <v>15</v>
      </c>
      <c r="H54" s="3">
        <v>45</v>
      </c>
      <c r="I54" s="2">
        <v>3</v>
      </c>
      <c r="J54" s="3" t="s">
        <v>175</v>
      </c>
      <c r="K54" s="2" t="s">
        <v>18</v>
      </c>
      <c r="L54">
        <f t="shared" si="0"/>
        <v>41</v>
      </c>
    </row>
    <row r="55" spans="1:12">
      <c r="A55" s="2">
        <v>1</v>
      </c>
      <c r="B55" s="2"/>
      <c r="C55" s="3" t="s">
        <v>164</v>
      </c>
      <c r="D55" s="3" t="s">
        <v>176</v>
      </c>
      <c r="E55" s="3" t="s">
        <v>177</v>
      </c>
      <c r="F55" s="2" t="s">
        <v>18</v>
      </c>
      <c r="H55" s="3">
        <v>34</v>
      </c>
      <c r="I55" s="2">
        <v>3</v>
      </c>
      <c r="J55" s="3" t="s">
        <v>178</v>
      </c>
      <c r="K55" s="2" t="s">
        <v>18</v>
      </c>
      <c r="L55">
        <f t="shared" si="0"/>
        <v>30</v>
      </c>
    </row>
    <row r="56" spans="1:12">
      <c r="A56" s="2">
        <v>1</v>
      </c>
      <c r="B56" s="2"/>
      <c r="C56" s="3" t="s">
        <v>164</v>
      </c>
      <c r="D56" s="3" t="s">
        <v>179</v>
      </c>
      <c r="E56" s="3" t="s">
        <v>55</v>
      </c>
      <c r="F56" s="2" t="s">
        <v>15</v>
      </c>
      <c r="G56" s="4" t="s">
        <v>180</v>
      </c>
      <c r="H56">
        <f>2014-1961</f>
        <v>53</v>
      </c>
      <c r="I56" s="2">
        <v>2</v>
      </c>
      <c r="J56" s="3" t="s">
        <v>181</v>
      </c>
      <c r="K56" s="2" t="s">
        <v>18</v>
      </c>
      <c r="L56">
        <f t="shared" si="0"/>
        <v>49</v>
      </c>
    </row>
    <row r="57" spans="1:12">
      <c r="A57" s="2">
        <v>1</v>
      </c>
      <c r="B57" s="2"/>
      <c r="C57" s="3" t="s">
        <v>164</v>
      </c>
      <c r="D57" s="3" t="s">
        <v>182</v>
      </c>
      <c r="E57" s="3" t="s">
        <v>183</v>
      </c>
      <c r="F57" s="2" t="s">
        <v>18</v>
      </c>
      <c r="H57" s="3">
        <v>46</v>
      </c>
      <c r="I57" s="2">
        <v>1</v>
      </c>
      <c r="J57" s="3" t="s">
        <v>25</v>
      </c>
      <c r="K57" s="2" t="s">
        <v>18</v>
      </c>
      <c r="L57">
        <f t="shared" si="0"/>
        <v>42</v>
      </c>
    </row>
    <row r="58" spans="1:12">
      <c r="A58" s="2">
        <v>1</v>
      </c>
      <c r="B58" s="2"/>
      <c r="C58" s="3" t="s">
        <v>164</v>
      </c>
      <c r="D58" s="3" t="s">
        <v>184</v>
      </c>
      <c r="E58" s="3" t="s">
        <v>185</v>
      </c>
      <c r="F58" s="2" t="s">
        <v>15</v>
      </c>
      <c r="G58" s="4">
        <v>27757</v>
      </c>
      <c r="H58">
        <f>2014-1975</f>
        <v>39</v>
      </c>
      <c r="I58" s="2">
        <v>1</v>
      </c>
      <c r="J58" s="3" t="s">
        <v>186</v>
      </c>
      <c r="K58" s="2" t="s">
        <v>18</v>
      </c>
      <c r="L58">
        <f t="shared" si="0"/>
        <v>35</v>
      </c>
    </row>
    <row r="59" spans="1:12">
      <c r="A59" s="2">
        <v>1</v>
      </c>
      <c r="B59" s="2"/>
      <c r="C59" s="3" t="s">
        <v>164</v>
      </c>
      <c r="D59" s="3" t="s">
        <v>187</v>
      </c>
      <c r="E59" s="3" t="s">
        <v>188</v>
      </c>
      <c r="F59" s="2" t="s">
        <v>15</v>
      </c>
      <c r="G59" s="4" t="s">
        <v>189</v>
      </c>
      <c r="H59">
        <f>2014-1967</f>
        <v>47</v>
      </c>
      <c r="I59" s="2">
        <v>3</v>
      </c>
      <c r="J59" s="3" t="s">
        <v>190</v>
      </c>
      <c r="K59" s="2" t="s">
        <v>18</v>
      </c>
      <c r="L59">
        <f t="shared" si="0"/>
        <v>43</v>
      </c>
    </row>
    <row r="60" spans="1:12">
      <c r="A60" s="2">
        <v>1</v>
      </c>
      <c r="B60" s="2"/>
      <c r="C60" s="3" t="s">
        <v>164</v>
      </c>
      <c r="D60" s="3" t="s">
        <v>191</v>
      </c>
      <c r="E60" s="3" t="s">
        <v>192</v>
      </c>
      <c r="F60" s="2" t="s">
        <v>18</v>
      </c>
      <c r="G60" s="4" t="s">
        <v>193</v>
      </c>
      <c r="H60">
        <f>2014-1960</f>
        <v>54</v>
      </c>
      <c r="I60" s="2">
        <v>3</v>
      </c>
      <c r="J60" s="3" t="s">
        <v>142</v>
      </c>
      <c r="K60" s="2" t="s">
        <v>18</v>
      </c>
      <c r="L60">
        <f t="shared" si="0"/>
        <v>50</v>
      </c>
    </row>
    <row r="61" spans="1:12">
      <c r="A61" s="2">
        <v>1</v>
      </c>
      <c r="B61" s="2"/>
      <c r="C61" s="3" t="s">
        <v>164</v>
      </c>
      <c r="D61" s="3" t="s">
        <v>194</v>
      </c>
      <c r="E61" s="3" t="s">
        <v>195</v>
      </c>
      <c r="F61" s="2" t="s">
        <v>18</v>
      </c>
      <c r="G61" s="3">
        <v>1956</v>
      </c>
      <c r="H61">
        <f>2014-1956</f>
        <v>58</v>
      </c>
      <c r="I61" s="2">
        <v>3</v>
      </c>
      <c r="J61" s="3" t="s">
        <v>196</v>
      </c>
      <c r="K61" s="2" t="s">
        <v>18</v>
      </c>
      <c r="L61">
        <f t="shared" si="0"/>
        <v>54</v>
      </c>
    </row>
    <row r="62" spans="1:12">
      <c r="A62" s="2">
        <v>1</v>
      </c>
      <c r="B62" s="2"/>
      <c r="C62" s="3" t="s">
        <v>197</v>
      </c>
      <c r="D62" s="3" t="s">
        <v>198</v>
      </c>
      <c r="E62" s="3" t="s">
        <v>199</v>
      </c>
      <c r="F62" s="2" t="s">
        <v>18</v>
      </c>
      <c r="G62" s="4" t="s">
        <v>200</v>
      </c>
      <c r="H62">
        <f>2014-1948</f>
        <v>66</v>
      </c>
      <c r="I62" s="2">
        <v>4</v>
      </c>
      <c r="J62" s="3" t="s">
        <v>201</v>
      </c>
      <c r="K62" s="2" t="s">
        <v>18</v>
      </c>
      <c r="L62">
        <f t="shared" si="0"/>
        <v>62</v>
      </c>
    </row>
    <row r="63" spans="1:12">
      <c r="A63" s="2">
        <v>1</v>
      </c>
      <c r="B63" s="2"/>
      <c r="C63" s="3" t="s">
        <v>197</v>
      </c>
      <c r="D63" s="3" t="s">
        <v>202</v>
      </c>
      <c r="E63" s="3" t="s">
        <v>203</v>
      </c>
      <c r="F63" s="2" t="s">
        <v>15</v>
      </c>
      <c r="H63" s="3">
        <v>40</v>
      </c>
      <c r="I63" s="2">
        <v>3</v>
      </c>
      <c r="J63" s="3" t="s">
        <v>204</v>
      </c>
      <c r="K63" s="2" t="s">
        <v>18</v>
      </c>
      <c r="L63">
        <f t="shared" si="0"/>
        <v>36</v>
      </c>
    </row>
    <row r="64" spans="1:12">
      <c r="A64" s="2">
        <v>1</v>
      </c>
      <c r="B64" s="2"/>
      <c r="C64" s="3" t="s">
        <v>197</v>
      </c>
      <c r="D64" s="3" t="s">
        <v>205</v>
      </c>
      <c r="E64" s="3" t="s">
        <v>192</v>
      </c>
      <c r="F64" s="2" t="s">
        <v>18</v>
      </c>
      <c r="I64" s="11"/>
      <c r="K64" s="2"/>
    </row>
    <row r="65" spans="1:12">
      <c r="A65" s="2">
        <v>1</v>
      </c>
      <c r="B65" s="2"/>
      <c r="C65" s="3" t="s">
        <v>197</v>
      </c>
      <c r="D65" s="3" t="s">
        <v>206</v>
      </c>
      <c r="E65" s="3" t="s">
        <v>101</v>
      </c>
      <c r="F65" s="2" t="s">
        <v>15</v>
      </c>
      <c r="H65" s="3">
        <v>69</v>
      </c>
      <c r="I65" s="2">
        <v>7</v>
      </c>
      <c r="J65" s="3" t="s">
        <v>207</v>
      </c>
      <c r="K65" s="2" t="s">
        <v>18</v>
      </c>
      <c r="L65">
        <f t="shared" si="0"/>
        <v>65</v>
      </c>
    </row>
    <row r="66" spans="1:12">
      <c r="A66" s="2">
        <v>1</v>
      </c>
      <c r="B66" s="2"/>
      <c r="C66" s="3" t="s">
        <v>197</v>
      </c>
      <c r="D66" s="3" t="s">
        <v>208</v>
      </c>
      <c r="E66" s="3" t="s">
        <v>155</v>
      </c>
      <c r="F66" s="2" t="s">
        <v>18</v>
      </c>
      <c r="H66" s="3">
        <v>53</v>
      </c>
      <c r="I66" s="2">
        <v>3</v>
      </c>
      <c r="J66" s="3" t="s">
        <v>60</v>
      </c>
      <c r="K66" s="2" t="s">
        <v>18</v>
      </c>
      <c r="L66">
        <f t="shared" si="0"/>
        <v>49</v>
      </c>
    </row>
    <row r="67" spans="1:12">
      <c r="A67" s="2">
        <v>1</v>
      </c>
      <c r="B67" s="2"/>
      <c r="C67" s="3" t="s">
        <v>197</v>
      </c>
      <c r="D67" s="3" t="s">
        <v>209</v>
      </c>
      <c r="E67" s="3" t="s">
        <v>14</v>
      </c>
      <c r="F67" s="2" t="s">
        <v>15</v>
      </c>
      <c r="G67" s="4" t="s">
        <v>210</v>
      </c>
      <c r="H67">
        <f>2014-1947</f>
        <v>67</v>
      </c>
      <c r="I67" s="2">
        <v>3</v>
      </c>
      <c r="J67" s="3" t="s">
        <v>172</v>
      </c>
      <c r="K67" s="2" t="s">
        <v>18</v>
      </c>
      <c r="L67">
        <f t="shared" ref="L67:L86" si="1">H67-4</f>
        <v>63</v>
      </c>
    </row>
    <row r="68" spans="1:12">
      <c r="A68" s="2">
        <v>1</v>
      </c>
      <c r="B68" s="2"/>
      <c r="C68" s="3" t="s">
        <v>197</v>
      </c>
      <c r="D68" s="3" t="s">
        <v>211</v>
      </c>
      <c r="E68" s="3" t="s">
        <v>212</v>
      </c>
      <c r="F68" s="2" t="s">
        <v>18</v>
      </c>
      <c r="G68" s="4" t="s">
        <v>213</v>
      </c>
      <c r="H68">
        <f>2014-1958</f>
        <v>56</v>
      </c>
      <c r="I68" s="2">
        <v>2</v>
      </c>
      <c r="J68" s="3" t="s">
        <v>157</v>
      </c>
      <c r="K68" s="2" t="s">
        <v>18</v>
      </c>
      <c r="L68">
        <f t="shared" si="1"/>
        <v>52</v>
      </c>
    </row>
    <row r="69" spans="1:12">
      <c r="A69" s="2">
        <v>1</v>
      </c>
      <c r="B69" s="2"/>
      <c r="C69" s="3" t="s">
        <v>197</v>
      </c>
      <c r="D69" s="3" t="s">
        <v>214</v>
      </c>
      <c r="E69" s="3" t="s">
        <v>113</v>
      </c>
      <c r="F69" s="2" t="s">
        <v>15</v>
      </c>
      <c r="G69" s="3">
        <v>1962</v>
      </c>
      <c r="H69">
        <f>2014-1962</f>
        <v>52</v>
      </c>
      <c r="I69" s="2">
        <v>2</v>
      </c>
      <c r="J69" s="3" t="s">
        <v>52</v>
      </c>
      <c r="K69" s="2" t="s">
        <v>18</v>
      </c>
      <c r="L69">
        <f t="shared" si="1"/>
        <v>48</v>
      </c>
    </row>
    <row r="70" spans="1:12">
      <c r="A70" s="2">
        <v>1</v>
      </c>
      <c r="B70" s="2"/>
      <c r="C70" s="3" t="s">
        <v>215</v>
      </c>
      <c r="D70" s="3" t="s">
        <v>216</v>
      </c>
      <c r="E70" s="3" t="s">
        <v>101</v>
      </c>
      <c r="F70" s="2" t="s">
        <v>15</v>
      </c>
      <c r="G70" s="4" t="s">
        <v>217</v>
      </c>
      <c r="H70">
        <f>2014-1954</f>
        <v>60</v>
      </c>
      <c r="I70" s="2">
        <v>3</v>
      </c>
      <c r="J70" s="3" t="s">
        <v>69</v>
      </c>
      <c r="K70" s="2" t="s">
        <v>18</v>
      </c>
      <c r="L70">
        <f t="shared" si="1"/>
        <v>56</v>
      </c>
    </row>
    <row r="71" spans="1:12">
      <c r="A71" s="2">
        <v>1</v>
      </c>
      <c r="B71" s="2"/>
      <c r="C71" s="3" t="s">
        <v>215</v>
      </c>
      <c r="D71" s="3" t="s">
        <v>218</v>
      </c>
      <c r="E71" s="3" t="s">
        <v>219</v>
      </c>
      <c r="F71" s="2" t="s">
        <v>18</v>
      </c>
      <c r="H71" s="3">
        <v>52</v>
      </c>
      <c r="I71" s="2">
        <v>3</v>
      </c>
      <c r="J71" s="3" t="s">
        <v>220</v>
      </c>
      <c r="K71" s="2"/>
      <c r="L71">
        <f t="shared" si="1"/>
        <v>48</v>
      </c>
    </row>
    <row r="72" spans="1:12">
      <c r="A72" s="2">
        <v>1</v>
      </c>
      <c r="B72" s="2"/>
      <c r="C72" s="3" t="s">
        <v>215</v>
      </c>
      <c r="D72" s="3" t="s">
        <v>221</v>
      </c>
      <c r="E72" s="3" t="s">
        <v>222</v>
      </c>
      <c r="F72" s="2" t="s">
        <v>15</v>
      </c>
      <c r="H72" s="3">
        <v>61</v>
      </c>
      <c r="I72" s="2">
        <v>7</v>
      </c>
      <c r="J72" s="3" t="s">
        <v>109</v>
      </c>
      <c r="K72" s="2" t="s">
        <v>18</v>
      </c>
      <c r="L72">
        <f t="shared" si="1"/>
        <v>57</v>
      </c>
    </row>
    <row r="73" spans="1:12">
      <c r="A73" s="2">
        <v>1</v>
      </c>
      <c r="B73" s="2"/>
      <c r="C73" s="3" t="s">
        <v>215</v>
      </c>
      <c r="D73" s="3" t="s">
        <v>223</v>
      </c>
      <c r="E73" s="3" t="s">
        <v>224</v>
      </c>
      <c r="F73" s="2" t="s">
        <v>18</v>
      </c>
      <c r="G73" s="4" t="s">
        <v>225</v>
      </c>
      <c r="H73">
        <f>2014-1945</f>
        <v>69</v>
      </c>
      <c r="I73" s="2">
        <v>7</v>
      </c>
      <c r="J73" s="3" t="s">
        <v>226</v>
      </c>
      <c r="K73" s="2"/>
      <c r="L73">
        <f t="shared" si="1"/>
        <v>65</v>
      </c>
    </row>
    <row r="74" spans="1:12">
      <c r="A74" s="2">
        <v>1</v>
      </c>
      <c r="B74" s="2"/>
      <c r="C74" s="3" t="s">
        <v>215</v>
      </c>
      <c r="D74" s="3" t="s">
        <v>227</v>
      </c>
      <c r="E74" s="3" t="s">
        <v>228</v>
      </c>
      <c r="F74" s="2" t="s">
        <v>15</v>
      </c>
      <c r="G74" s="4" t="s">
        <v>229</v>
      </c>
      <c r="H74">
        <f>2014-1967</f>
        <v>47</v>
      </c>
      <c r="I74" s="2">
        <v>3</v>
      </c>
      <c r="J74" s="3" t="s">
        <v>230</v>
      </c>
      <c r="K74" s="2"/>
      <c r="L74">
        <f t="shared" si="1"/>
        <v>43</v>
      </c>
    </row>
    <row r="75" spans="1:12">
      <c r="A75" s="2">
        <v>1</v>
      </c>
      <c r="B75" s="2"/>
      <c r="C75" s="3" t="s">
        <v>215</v>
      </c>
      <c r="D75" s="3" t="s">
        <v>231</v>
      </c>
      <c r="E75" s="3" t="s">
        <v>232</v>
      </c>
      <c r="F75" s="2" t="s">
        <v>18</v>
      </c>
      <c r="H75" s="3">
        <v>54</v>
      </c>
      <c r="I75" s="2">
        <v>3</v>
      </c>
      <c r="J75" s="3" t="s">
        <v>233</v>
      </c>
      <c r="K75" s="2"/>
      <c r="L75">
        <f t="shared" si="1"/>
        <v>50</v>
      </c>
    </row>
    <row r="76" spans="1:12">
      <c r="A76" s="2">
        <v>1</v>
      </c>
      <c r="B76" s="2"/>
      <c r="C76" s="3" t="s">
        <v>215</v>
      </c>
      <c r="D76" s="3" t="s">
        <v>234</v>
      </c>
      <c r="E76" s="3" t="s">
        <v>123</v>
      </c>
      <c r="F76" s="2" t="s">
        <v>15</v>
      </c>
      <c r="H76" s="3">
        <v>37</v>
      </c>
      <c r="I76" s="2">
        <v>3</v>
      </c>
      <c r="J76" s="3" t="s">
        <v>235</v>
      </c>
      <c r="K76" s="2"/>
      <c r="L76">
        <f t="shared" si="1"/>
        <v>33</v>
      </c>
    </row>
    <row r="77" spans="1:12">
      <c r="A77" s="2">
        <v>1</v>
      </c>
      <c r="B77" s="2"/>
      <c r="C77" s="3" t="s">
        <v>215</v>
      </c>
      <c r="D77" s="3" t="s">
        <v>236</v>
      </c>
      <c r="E77" s="3" t="s">
        <v>148</v>
      </c>
      <c r="F77" s="2" t="s">
        <v>18</v>
      </c>
      <c r="H77" s="3">
        <v>54</v>
      </c>
      <c r="I77" s="2">
        <v>3</v>
      </c>
      <c r="J77" s="3" t="s">
        <v>60</v>
      </c>
      <c r="K77" s="2"/>
      <c r="L77">
        <f t="shared" si="1"/>
        <v>50</v>
      </c>
    </row>
    <row r="78" spans="1:12">
      <c r="A78" s="2">
        <v>1</v>
      </c>
      <c r="B78" s="2"/>
      <c r="C78" s="3" t="s">
        <v>215</v>
      </c>
      <c r="D78" s="3" t="s">
        <v>237</v>
      </c>
      <c r="E78" s="3" t="s">
        <v>238</v>
      </c>
      <c r="F78" s="2" t="s">
        <v>15</v>
      </c>
      <c r="H78" s="3">
        <v>55</v>
      </c>
      <c r="I78" s="2">
        <v>2</v>
      </c>
      <c r="J78" s="3" t="s">
        <v>239</v>
      </c>
      <c r="K78" s="2"/>
      <c r="L78">
        <f t="shared" si="1"/>
        <v>51</v>
      </c>
    </row>
    <row r="79" spans="1:12">
      <c r="A79" s="2">
        <v>1</v>
      </c>
      <c r="B79" s="2"/>
      <c r="C79" s="3" t="s">
        <v>215</v>
      </c>
      <c r="D79" s="3" t="s">
        <v>240</v>
      </c>
      <c r="E79" s="3" t="s">
        <v>241</v>
      </c>
      <c r="F79" s="2" t="s">
        <v>18</v>
      </c>
      <c r="H79" s="3">
        <v>57</v>
      </c>
      <c r="I79" s="2">
        <v>4</v>
      </c>
      <c r="J79" s="3" t="s">
        <v>29</v>
      </c>
      <c r="K79" s="2"/>
      <c r="L79">
        <f t="shared" si="1"/>
        <v>53</v>
      </c>
    </row>
    <row r="80" spans="1:12">
      <c r="A80" s="2">
        <v>1</v>
      </c>
      <c r="B80" s="2"/>
      <c r="C80" s="3" t="s">
        <v>215</v>
      </c>
      <c r="D80" s="3" t="s">
        <v>242</v>
      </c>
      <c r="E80" s="3" t="s">
        <v>243</v>
      </c>
      <c r="F80" s="2" t="s">
        <v>15</v>
      </c>
      <c r="H80" s="3">
        <v>46</v>
      </c>
      <c r="I80" s="2">
        <v>4</v>
      </c>
      <c r="J80" s="3" t="s">
        <v>244</v>
      </c>
      <c r="K80" s="2"/>
      <c r="L80">
        <f t="shared" si="1"/>
        <v>42</v>
      </c>
    </row>
    <row r="81" spans="1:12">
      <c r="A81" s="2">
        <v>1</v>
      </c>
      <c r="B81" s="2"/>
      <c r="C81" s="3" t="s">
        <v>215</v>
      </c>
      <c r="D81" s="3" t="s">
        <v>245</v>
      </c>
      <c r="E81" s="3" t="s">
        <v>55</v>
      </c>
      <c r="F81" s="2" t="s">
        <v>15</v>
      </c>
      <c r="G81" s="4" t="s">
        <v>246</v>
      </c>
      <c r="H81">
        <f>2014-1944</f>
        <v>70</v>
      </c>
      <c r="I81" s="2">
        <v>3</v>
      </c>
      <c r="J81" s="3" t="s">
        <v>172</v>
      </c>
      <c r="K81" s="2"/>
      <c r="L81">
        <f t="shared" si="1"/>
        <v>66</v>
      </c>
    </row>
    <row r="82" spans="1:12">
      <c r="A82" s="2">
        <v>1</v>
      </c>
      <c r="B82" s="2"/>
      <c r="C82" s="3" t="s">
        <v>215</v>
      </c>
      <c r="D82" s="3" t="s">
        <v>247</v>
      </c>
      <c r="E82" s="3" t="s">
        <v>248</v>
      </c>
      <c r="F82" s="2" t="s">
        <v>18</v>
      </c>
      <c r="G82" s="4" t="s">
        <v>249</v>
      </c>
      <c r="H82">
        <f>2014-1953</f>
        <v>61</v>
      </c>
      <c r="I82" s="2">
        <v>3</v>
      </c>
      <c r="J82" s="3" t="s">
        <v>73</v>
      </c>
      <c r="K82" s="2" t="s">
        <v>18</v>
      </c>
      <c r="L82">
        <f t="shared" si="1"/>
        <v>57</v>
      </c>
    </row>
    <row r="83" spans="1:12">
      <c r="A83" s="2">
        <v>1</v>
      </c>
      <c r="B83" s="2"/>
      <c r="C83" s="3" t="s">
        <v>215</v>
      </c>
      <c r="D83" s="3" t="s">
        <v>250</v>
      </c>
      <c r="E83" s="3" t="s">
        <v>251</v>
      </c>
      <c r="F83" s="2" t="s">
        <v>15</v>
      </c>
      <c r="G83" s="4" t="s">
        <v>252</v>
      </c>
      <c r="H83">
        <f>2014-1967</f>
        <v>47</v>
      </c>
      <c r="I83" s="2">
        <v>3</v>
      </c>
      <c r="J83" s="3" t="s">
        <v>172</v>
      </c>
      <c r="K83" s="2"/>
      <c r="L83">
        <f t="shared" si="1"/>
        <v>43</v>
      </c>
    </row>
    <row r="84" spans="1:12">
      <c r="A84" s="2">
        <v>1</v>
      </c>
      <c r="B84" s="2"/>
      <c r="C84" s="3" t="s">
        <v>215</v>
      </c>
      <c r="D84" s="3" t="s">
        <v>253</v>
      </c>
      <c r="E84" s="3" t="s">
        <v>108</v>
      </c>
      <c r="F84" s="2" t="s">
        <v>15</v>
      </c>
      <c r="G84" s="4" t="s">
        <v>254</v>
      </c>
      <c r="H84">
        <f>2014-1947</f>
        <v>67</v>
      </c>
      <c r="I84" s="2">
        <v>7</v>
      </c>
      <c r="J84" s="3" t="s">
        <v>255</v>
      </c>
      <c r="K84" s="2"/>
      <c r="L84">
        <f t="shared" si="1"/>
        <v>63</v>
      </c>
    </row>
    <row r="85" spans="1:12">
      <c r="A85" s="2">
        <v>1</v>
      </c>
      <c r="B85" s="2"/>
      <c r="C85" s="3" t="s">
        <v>215</v>
      </c>
      <c r="D85" s="3" t="s">
        <v>256</v>
      </c>
      <c r="E85" s="3" t="s">
        <v>257</v>
      </c>
      <c r="F85" s="2" t="s">
        <v>18</v>
      </c>
      <c r="I85" s="11"/>
      <c r="K85" s="2"/>
    </row>
    <row r="86" spans="1:12">
      <c r="A86" s="2">
        <v>1</v>
      </c>
      <c r="B86" s="2"/>
      <c r="C86" s="3" t="s">
        <v>215</v>
      </c>
      <c r="D86" s="3" t="s">
        <v>258</v>
      </c>
      <c r="E86" s="3" t="s">
        <v>14</v>
      </c>
      <c r="F86" s="2" t="s">
        <v>15</v>
      </c>
      <c r="G86" s="4" t="s">
        <v>259</v>
      </c>
      <c r="H86">
        <f>2014-1946</f>
        <v>68</v>
      </c>
      <c r="I86" s="2">
        <v>3</v>
      </c>
      <c r="J86" s="3" t="s">
        <v>97</v>
      </c>
      <c r="K86" s="2" t="s">
        <v>18</v>
      </c>
      <c r="L86">
        <f t="shared" si="1"/>
        <v>64</v>
      </c>
    </row>
    <row r="88" spans="1:12">
      <c r="I88" t="s">
        <v>287</v>
      </c>
      <c r="J88" s="2">
        <v>7</v>
      </c>
      <c r="K88" t="s">
        <v>286</v>
      </c>
      <c r="L88">
        <v>8</v>
      </c>
    </row>
    <row r="89" spans="1:12">
      <c r="D89" s="8" t="s">
        <v>260</v>
      </c>
      <c r="E89" s="8"/>
      <c r="F89" s="9"/>
      <c r="G89" s="10"/>
      <c r="J89" s="11"/>
    </row>
    <row r="90" spans="1:12">
      <c r="D90" s="12" t="s">
        <v>261</v>
      </c>
      <c r="E90" s="13">
        <f>SUMIF(F2:F86,"F",A2:A86)</f>
        <v>40</v>
      </c>
      <c r="F90" s="9"/>
      <c r="G90" s="10"/>
    </row>
    <row r="91" spans="1:12">
      <c r="D91" s="12" t="s">
        <v>262</v>
      </c>
      <c r="E91" s="13">
        <f>SUMIF(F2:F86,"H",A2:A86)</f>
        <v>45</v>
      </c>
      <c r="F91" s="9"/>
      <c r="G91" s="10"/>
    </row>
    <row r="92" spans="1:12">
      <c r="F92" s="9"/>
      <c r="G92" s="10"/>
    </row>
    <row r="93" spans="1:12">
      <c r="F93" s="14" t="s">
        <v>263</v>
      </c>
      <c r="G93" s="15"/>
    </row>
    <row r="94" spans="1:12">
      <c r="F94" s="16" t="s">
        <v>264</v>
      </c>
      <c r="G94" s="17">
        <f>SUMIF(L2:L86,"&lt;30",A2:A86)</f>
        <v>0</v>
      </c>
      <c r="H94">
        <f>SUM(G94:G99)</f>
        <v>77</v>
      </c>
    </row>
    <row r="95" spans="1:12">
      <c r="F95" s="16" t="s">
        <v>266</v>
      </c>
      <c r="G95" s="18">
        <f>SUMIF(L2:L86,"&lt;45",A2:A86)-G94</f>
        <v>24</v>
      </c>
    </row>
    <row r="96" spans="1:12">
      <c r="F96" s="16" t="s">
        <v>267</v>
      </c>
      <c r="G96" s="18">
        <f>SUMIF(L2:L86,"&lt;60",A2:A86)-SUM(G94:G95)</f>
        <v>36</v>
      </c>
      <c r="J96" s="11"/>
    </row>
    <row r="97" spans="3:11">
      <c r="F97" s="16" t="s">
        <v>268</v>
      </c>
      <c r="G97" s="18">
        <f>SUMIF(L2:L86,"&lt;75",A2:A86)-SUM(G94:G96)</f>
        <v>17</v>
      </c>
      <c r="J97" s="11"/>
    </row>
    <row r="98" spans="3:11">
      <c r="F98" s="16" t="s">
        <v>269</v>
      </c>
      <c r="G98" s="18">
        <f>SUMIF(L2:L86,"&lt;90",A2:A86)-SUM(G94:G97)</f>
        <v>0</v>
      </c>
      <c r="J98" s="11"/>
    </row>
    <row r="99" spans="3:11">
      <c r="F99" s="16" t="s">
        <v>270</v>
      </c>
      <c r="G99" s="17">
        <f>SUMIF(L2:L86,"&gt;=90",A2:A86)</f>
        <v>0</v>
      </c>
      <c r="J99" s="11"/>
    </row>
    <row r="100" spans="3:11">
      <c r="F100" s="9"/>
      <c r="G100" s="10"/>
      <c r="J100" s="11"/>
    </row>
    <row r="101" spans="3:11">
      <c r="F101" s="9"/>
      <c r="G101" s="10"/>
      <c r="H101" s="19" t="s">
        <v>271</v>
      </c>
      <c r="I101" s="20" t="s">
        <v>272</v>
      </c>
      <c r="J101" s="21"/>
    </row>
    <row r="102" spans="3:11">
      <c r="F102" s="9"/>
      <c r="G102" s="10"/>
      <c r="H102" s="19">
        <v>1</v>
      </c>
      <c r="I102" s="22" t="s">
        <v>273</v>
      </c>
      <c r="J102" s="23">
        <f>SUMIF(I2:I86,"1",A2:A86)</f>
        <v>3</v>
      </c>
    </row>
    <row r="103" spans="3:11" ht="26.25">
      <c r="C103" s="24" t="s">
        <v>261</v>
      </c>
      <c r="D103" s="24" t="s">
        <v>264</v>
      </c>
      <c r="E103" s="25">
        <f>SUMIFS(A2:A86,F2:F86,"F",L2:L86,"&lt;30")</f>
        <v>0</v>
      </c>
      <c r="F103" s="10"/>
      <c r="G103" s="10"/>
      <c r="H103" s="19">
        <v>2</v>
      </c>
      <c r="I103" s="26" t="s">
        <v>274</v>
      </c>
      <c r="J103" s="23">
        <f>SUMIF(I2:I86,"2",A2:A86)</f>
        <v>6</v>
      </c>
      <c r="K103">
        <f>SUM(J102:J109)</f>
        <v>78</v>
      </c>
    </row>
    <row r="104" spans="3:11" ht="39">
      <c r="C104" s="27"/>
      <c r="D104" s="24" t="s">
        <v>266</v>
      </c>
      <c r="E104" s="25">
        <f>SUMIFS(A2:A86,F2:F86,"F",L2:L86,"&lt;45")-E103</f>
        <v>8</v>
      </c>
      <c r="F104" s="39">
        <f>SUM(E103:E114)</f>
        <v>77</v>
      </c>
      <c r="G104" s="10"/>
      <c r="H104" s="19">
        <v>3</v>
      </c>
      <c r="I104" s="26" t="s">
        <v>275</v>
      </c>
      <c r="J104" s="23">
        <f>SUMIF(I2:I86,"3",A2:A86)</f>
        <v>46</v>
      </c>
    </row>
    <row r="105" spans="3:11" ht="26.25">
      <c r="C105" s="27"/>
      <c r="D105" s="24" t="s">
        <v>267</v>
      </c>
      <c r="E105" s="25">
        <f>SUMIFS(A2:A86,F2:F86,"F",L2:L86,"&lt;60")-SUM(E103:E104)</f>
        <v>23</v>
      </c>
      <c r="F105" s="9"/>
      <c r="G105" s="10"/>
      <c r="H105" s="19">
        <v>4</v>
      </c>
      <c r="I105" s="26" t="s">
        <v>276</v>
      </c>
      <c r="J105" s="23">
        <f>SUMIF(I2:I86,"4",A2:A86)</f>
        <v>11</v>
      </c>
    </row>
    <row r="106" spans="3:11">
      <c r="C106" s="27"/>
      <c r="D106" s="24" t="s">
        <v>268</v>
      </c>
      <c r="E106" s="25">
        <f>SUMIFS(A2:A86,F2:F86,"F",L2:L86,"&lt;75")-SUM(E103:E105)</f>
        <v>4</v>
      </c>
      <c r="F106" s="9"/>
      <c r="G106" s="10"/>
      <c r="H106" s="19">
        <v>5</v>
      </c>
      <c r="I106" s="22" t="s">
        <v>277</v>
      </c>
      <c r="J106" s="23">
        <f>SUMIF(I2:I86,"5",A2:A86)</f>
        <v>0</v>
      </c>
    </row>
    <row r="107" spans="3:11">
      <c r="C107" s="27"/>
      <c r="D107" s="24" t="s">
        <v>269</v>
      </c>
      <c r="E107" s="25">
        <f>SUMIFS(A2:A86,F2:F86,"F",L2:L86,"&lt;90")-SUM(E103:E106)</f>
        <v>0</v>
      </c>
      <c r="F107" s="9"/>
      <c r="G107" s="10"/>
      <c r="H107" s="19">
        <v>6</v>
      </c>
      <c r="I107" s="22" t="s">
        <v>278</v>
      </c>
      <c r="J107" s="23">
        <f>SUMIF(I2:I86,"6",A2:A86)</f>
        <v>0</v>
      </c>
    </row>
    <row r="108" spans="3:11">
      <c r="C108" s="28"/>
      <c r="D108" s="29" t="s">
        <v>270</v>
      </c>
      <c r="E108" s="30">
        <f>SUMIFS(A2:A86,F2:F86,"F",L2:L86,"&gt;=90")</f>
        <v>0</v>
      </c>
      <c r="F108" s="9"/>
      <c r="G108" s="10"/>
      <c r="H108" s="19">
        <v>7</v>
      </c>
      <c r="I108" s="22" t="s">
        <v>279</v>
      </c>
      <c r="J108" s="23">
        <f>SUMIF(I2:I86,"7",A2:A86)</f>
        <v>12</v>
      </c>
    </row>
    <row r="109" spans="3:11">
      <c r="C109" s="24" t="s">
        <v>262</v>
      </c>
      <c r="D109" s="24" t="s">
        <v>264</v>
      </c>
      <c r="E109" s="25">
        <f>SUMIFS(A2:A86,F2:F86,"H",L2:L86,"&lt;30")</f>
        <v>0</v>
      </c>
      <c r="F109" s="10"/>
      <c r="G109" s="10"/>
      <c r="H109" s="19">
        <v>8</v>
      </c>
      <c r="I109" s="22" t="s">
        <v>265</v>
      </c>
      <c r="J109" s="23">
        <f>SUMIF(I2:I86,"8",A2:A86)</f>
        <v>0</v>
      </c>
    </row>
    <row r="110" spans="3:11">
      <c r="C110" s="27"/>
      <c r="D110" s="24" t="s">
        <v>266</v>
      </c>
      <c r="E110" s="25">
        <f>SUMIFS(A2:A86,F2:F86,"H",L2:L86,"&lt;45")-E109</f>
        <v>16</v>
      </c>
      <c r="F110" s="9"/>
      <c r="G110" s="10"/>
      <c r="J110" s="11"/>
    </row>
    <row r="111" spans="3:11">
      <c r="C111" s="27"/>
      <c r="D111" s="24" t="s">
        <v>267</v>
      </c>
      <c r="E111" s="25">
        <f>SUMIFS(A2:A86,F2:F86,"H",L2:L86,"&lt;60")-SUM(E109:E110)</f>
        <v>13</v>
      </c>
      <c r="F111" s="9"/>
      <c r="G111" s="10"/>
      <c r="J111" s="11"/>
    </row>
    <row r="112" spans="3:11">
      <c r="C112" s="27"/>
      <c r="D112" s="24" t="s">
        <v>268</v>
      </c>
      <c r="E112" s="25">
        <f>SUMIFS(A2:A86,F2:F86,"H",L2:L86,"&lt;75")-SUM(E109:E111)</f>
        <v>13</v>
      </c>
      <c r="F112" s="9"/>
      <c r="G112" s="10"/>
      <c r="H112" s="31" t="s">
        <v>280</v>
      </c>
      <c r="I112" s="26" t="s">
        <v>273</v>
      </c>
      <c r="J112" s="32">
        <f>SUMIFS(A2:A86,F2:F86,"F",I2:I86,"1")</f>
        <v>1</v>
      </c>
    </row>
    <row r="113" spans="3:11" ht="26.25">
      <c r="C113" s="27"/>
      <c r="D113" s="24" t="s">
        <v>269</v>
      </c>
      <c r="E113" s="25">
        <f>SUMIFS(A2:A86,F2:F86,"H",L2:L86,"&lt;90")-SUM(E109:E112)</f>
        <v>0</v>
      </c>
      <c r="F113" s="9"/>
      <c r="G113" s="10"/>
      <c r="H113" s="33"/>
      <c r="I113" s="26" t="s">
        <v>274</v>
      </c>
      <c r="J113" s="32">
        <f>SUMIFS(A2:A86,F2:F86,"F",I2:I86,"2")</f>
        <v>2</v>
      </c>
      <c r="K113">
        <f>SUM(J112:J127)</f>
        <v>78</v>
      </c>
    </row>
    <row r="114" spans="3:11" ht="39">
      <c r="C114" s="28"/>
      <c r="D114" s="29" t="s">
        <v>270</v>
      </c>
      <c r="E114" s="30">
        <f>SUMIFS(A2:A86,F2:F86,"H",L2:L86,"&gt;=90")</f>
        <v>0</v>
      </c>
      <c r="F114" s="9"/>
      <c r="G114" s="10"/>
      <c r="H114" s="33"/>
      <c r="I114" s="26" t="s">
        <v>275</v>
      </c>
      <c r="J114" s="32">
        <f>SUMIFS(A2:A86,F2:F86,"F",I2:I86,"3")</f>
        <v>23</v>
      </c>
    </row>
    <row r="115" spans="3:11" ht="26.25">
      <c r="F115" s="9"/>
      <c r="G115" s="10"/>
      <c r="H115" s="33"/>
      <c r="I115" s="26" t="s">
        <v>276</v>
      </c>
      <c r="J115" s="32">
        <f>SUMIFS(A2:A86,F2:F86,"F",I2:I86,"4")</f>
        <v>5</v>
      </c>
    </row>
    <row r="116" spans="3:11">
      <c r="C116" s="34" t="s">
        <v>281</v>
      </c>
      <c r="D116" s="35"/>
      <c r="E116" s="36">
        <f>SUMIF(F2:F86,"F",L2:L86)/40</f>
        <v>44.4</v>
      </c>
      <c r="F116" s="9"/>
      <c r="G116" s="10"/>
      <c r="H116" s="33"/>
      <c r="I116" s="26" t="s">
        <v>277</v>
      </c>
      <c r="J116" s="32">
        <f>SUMIFS(A2:A86,F2:F86,"F",I2:I86,"5")</f>
        <v>0</v>
      </c>
    </row>
    <row r="117" spans="3:11">
      <c r="C117" s="34" t="s">
        <v>282</v>
      </c>
      <c r="D117" s="35"/>
      <c r="E117" s="36">
        <f>SUMIF(F2:F86,"H",L2:L86)/45</f>
        <v>47.266666666666666</v>
      </c>
      <c r="F117" s="9"/>
      <c r="G117" s="10"/>
      <c r="H117" s="33"/>
      <c r="I117" s="26" t="s">
        <v>278</v>
      </c>
      <c r="J117" s="32">
        <f>SUMIFS(A2:A86,F2:F86,"F",I2:I86,"6")</f>
        <v>0</v>
      </c>
    </row>
    <row r="118" spans="3:11">
      <c r="F118" s="9"/>
      <c r="G118" s="10"/>
      <c r="H118" s="33"/>
      <c r="I118" s="26" t="s">
        <v>279</v>
      </c>
      <c r="J118" s="32">
        <f>SUMIFS(A2:A86,F2:F86,"F",I2:I86,"7")</f>
        <v>4</v>
      </c>
    </row>
    <row r="119" spans="3:11">
      <c r="F119" s="9"/>
      <c r="G119" s="10"/>
      <c r="H119" s="37"/>
      <c r="I119" s="26" t="s">
        <v>265</v>
      </c>
      <c r="J119" s="32">
        <f>SUMIFS(A2:A86,F2:F86,"F",I2:I86,"8")</f>
        <v>0</v>
      </c>
    </row>
    <row r="120" spans="3:11">
      <c r="F120" s="9"/>
      <c r="G120" s="10"/>
      <c r="H120" s="31" t="s">
        <v>283</v>
      </c>
      <c r="I120" s="26" t="s">
        <v>273</v>
      </c>
      <c r="J120" s="32">
        <f>SUMIFS(A2:A86,F2:F86,"H",I2:I86,"1")</f>
        <v>2</v>
      </c>
    </row>
    <row r="121" spans="3:11" ht="26.25">
      <c r="F121" s="9"/>
      <c r="G121" s="10"/>
      <c r="H121" s="33"/>
      <c r="I121" s="26" t="s">
        <v>274</v>
      </c>
      <c r="J121" s="32">
        <f>SUMIFS(A2:A86,F2:F86,"H",I2:I86,"2")</f>
        <v>4</v>
      </c>
    </row>
    <row r="122" spans="3:11" ht="39">
      <c r="F122" s="9"/>
      <c r="G122" s="10"/>
      <c r="H122" s="33"/>
      <c r="I122" s="26" t="s">
        <v>275</v>
      </c>
      <c r="J122" s="32">
        <f>SUMIFS(A2:A86,F2:F86,"H",I2:I86,"3")</f>
        <v>23</v>
      </c>
    </row>
    <row r="123" spans="3:11" ht="26.25">
      <c r="F123" s="9"/>
      <c r="G123" s="10"/>
      <c r="H123" s="33"/>
      <c r="I123" s="26" t="s">
        <v>276</v>
      </c>
      <c r="J123" s="32">
        <f>SUMIFS(A2:A86,F2:F86,"H",I2:I86,"4")</f>
        <v>6</v>
      </c>
    </row>
    <row r="124" spans="3:11">
      <c r="F124" s="9"/>
      <c r="G124" s="10"/>
      <c r="H124" s="33"/>
      <c r="I124" s="26" t="s">
        <v>277</v>
      </c>
      <c r="J124" s="32">
        <f>SUMIFS(A2:A86,F2:F86,"H",I2:I86,"5")</f>
        <v>0</v>
      </c>
    </row>
    <row r="125" spans="3:11">
      <c r="F125" s="9"/>
      <c r="G125" s="10"/>
      <c r="H125" s="33"/>
      <c r="I125" s="26" t="s">
        <v>278</v>
      </c>
      <c r="J125" s="32">
        <f>SUMIFS(A2:A86,F2:F86,"H",I2:I86,"6")</f>
        <v>0</v>
      </c>
    </row>
    <row r="126" spans="3:11">
      <c r="F126" s="9"/>
      <c r="G126" s="10"/>
      <c r="H126" s="33"/>
      <c r="I126" s="26" t="s">
        <v>279</v>
      </c>
      <c r="J126" s="32">
        <f>SUMIFS(A2:A86,F2:F86,"H",I2:I86,"7")</f>
        <v>8</v>
      </c>
    </row>
    <row r="127" spans="3:11">
      <c r="F127" s="9"/>
      <c r="G127" s="10"/>
      <c r="H127" s="37"/>
      <c r="I127" s="26" t="s">
        <v>265</v>
      </c>
      <c r="J127" s="32">
        <f>SUMIFS(A2:A86,F2:F86,"H",I2:I86,"8")</f>
        <v>0</v>
      </c>
    </row>
  </sheetData>
  <mergeCells count="6">
    <mergeCell ref="H120:H127"/>
    <mergeCell ref="D89:E89"/>
    <mergeCell ref="F93:G93"/>
    <mergeCell ref="H112:H119"/>
    <mergeCell ref="C116:D116"/>
    <mergeCell ref="C117:D1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S2309"/>
  <sheetViews>
    <sheetView workbookViewId="0">
      <pane xSplit="8" ySplit="6" topLeftCell="BA2300" activePane="bottomRight" state="frozen"/>
      <selection pane="topRight" activeCell="I1" sqref="I1"/>
      <selection pane="bottomLeft" activeCell="A7" sqref="A7"/>
      <selection pane="bottomRight" activeCell="L16" sqref="L16"/>
    </sheetView>
  </sheetViews>
  <sheetFormatPr baseColWidth="10" defaultRowHeight="15"/>
  <cols>
    <col min="1" max="1" width="6" customWidth="1"/>
    <col min="2" max="2" width="4.5703125" customWidth="1"/>
    <col min="3" max="3" width="5.140625" customWidth="1"/>
    <col min="4" max="4" width="4.28515625" customWidth="1"/>
    <col min="5" max="5" width="5.7109375" customWidth="1"/>
    <col min="6" max="6" width="4.7109375" customWidth="1"/>
    <col min="7" max="7" width="7.5703125" customWidth="1"/>
    <col min="8" max="8" width="17" customWidth="1"/>
  </cols>
  <sheetData>
    <row r="1" spans="1:97">
      <c r="A1" s="43" t="s">
        <v>1463</v>
      </c>
    </row>
    <row r="2" spans="1:97">
      <c r="A2" s="44" t="s">
        <v>1464</v>
      </c>
      <c r="F2" s="44" t="s">
        <v>1465</v>
      </c>
      <c r="G2" s="44"/>
    </row>
    <row r="3" spans="1:97">
      <c r="A3" s="45" t="s">
        <v>1466</v>
      </c>
      <c r="F3" s="45"/>
      <c r="G3" s="45"/>
    </row>
    <row r="4" spans="1:97">
      <c r="A4" s="46" t="s">
        <v>1467</v>
      </c>
      <c r="B4" s="46" t="s">
        <v>1468</v>
      </c>
    </row>
    <row r="5" spans="1:97" ht="57" customHeight="1">
      <c r="A5" s="47" t="s">
        <v>1469</v>
      </c>
      <c r="B5" s="47" t="s">
        <v>1470</v>
      </c>
      <c r="C5" s="47" t="s">
        <v>1471</v>
      </c>
      <c r="D5" s="47" t="s">
        <v>1472</v>
      </c>
      <c r="E5" s="47" t="s">
        <v>1473</v>
      </c>
      <c r="F5" s="47" t="s">
        <v>1474</v>
      </c>
      <c r="G5" s="47" t="s">
        <v>1475</v>
      </c>
      <c r="H5" s="47" t="s">
        <v>1476</v>
      </c>
      <c r="I5" s="47" t="s">
        <v>1477</v>
      </c>
      <c r="J5" s="47" t="s">
        <v>1478</v>
      </c>
      <c r="K5" s="47" t="s">
        <v>1479</v>
      </c>
      <c r="L5" s="47" t="s">
        <v>1480</v>
      </c>
      <c r="M5" s="47" t="s">
        <v>1481</v>
      </c>
      <c r="N5" s="47" t="s">
        <v>1482</v>
      </c>
      <c r="O5" s="47" t="s">
        <v>1483</v>
      </c>
      <c r="P5" s="47" t="s">
        <v>1484</v>
      </c>
      <c r="Q5" s="47" t="s">
        <v>1485</v>
      </c>
      <c r="R5" s="47" t="s">
        <v>1486</v>
      </c>
      <c r="S5" s="47" t="s">
        <v>1487</v>
      </c>
      <c r="T5" s="47" t="s">
        <v>1488</v>
      </c>
      <c r="U5" s="47" t="s">
        <v>1489</v>
      </c>
      <c r="V5" s="47" t="s">
        <v>1490</v>
      </c>
      <c r="W5" s="47" t="s">
        <v>1491</v>
      </c>
      <c r="X5" s="47" t="s">
        <v>1492</v>
      </c>
      <c r="Y5" s="47" t="s">
        <v>1493</v>
      </c>
      <c r="Z5" s="47" t="s">
        <v>1494</v>
      </c>
      <c r="AA5" s="47" t="s">
        <v>1495</v>
      </c>
      <c r="AB5" s="47" t="s">
        <v>1496</v>
      </c>
      <c r="AC5" s="47" t="s">
        <v>1497</v>
      </c>
      <c r="AD5" s="47" t="s">
        <v>1498</v>
      </c>
      <c r="AE5" s="47" t="s">
        <v>1499</v>
      </c>
      <c r="AF5" s="47" t="s">
        <v>1500</v>
      </c>
      <c r="AG5" s="47" t="s">
        <v>1501</v>
      </c>
      <c r="AH5" s="47" t="s">
        <v>1502</v>
      </c>
      <c r="AI5" s="47" t="s">
        <v>1503</v>
      </c>
      <c r="AJ5" s="47" t="s">
        <v>1504</v>
      </c>
      <c r="AK5" s="47" t="s">
        <v>1505</v>
      </c>
      <c r="AL5" s="47" t="s">
        <v>1506</v>
      </c>
      <c r="AM5" s="47" t="s">
        <v>1507</v>
      </c>
      <c r="AN5" s="47" t="s">
        <v>1508</v>
      </c>
      <c r="AO5" s="47" t="s">
        <v>1509</v>
      </c>
      <c r="AP5" s="47" t="s">
        <v>1510</v>
      </c>
      <c r="AQ5" s="47" t="s">
        <v>1511</v>
      </c>
      <c r="AR5" s="47" t="s">
        <v>1512</v>
      </c>
      <c r="AS5" s="47" t="s">
        <v>1513</v>
      </c>
      <c r="AT5" s="47" t="s">
        <v>1514</v>
      </c>
      <c r="AU5" s="47" t="s">
        <v>1515</v>
      </c>
      <c r="AV5" s="47" t="s">
        <v>1516</v>
      </c>
      <c r="AW5" s="47" t="s">
        <v>1517</v>
      </c>
      <c r="AX5" s="47" t="s">
        <v>1518</v>
      </c>
      <c r="AY5" s="47" t="s">
        <v>1519</v>
      </c>
      <c r="AZ5" s="47" t="s">
        <v>1520</v>
      </c>
      <c r="BA5" s="47" t="s">
        <v>1521</v>
      </c>
      <c r="BB5" s="47" t="s">
        <v>1522</v>
      </c>
      <c r="BC5" s="47" t="s">
        <v>1523</v>
      </c>
      <c r="BD5" s="47" t="s">
        <v>1524</v>
      </c>
      <c r="BE5" s="47" t="s">
        <v>1525</v>
      </c>
      <c r="BF5" s="47" t="s">
        <v>1526</v>
      </c>
      <c r="BG5" s="47" t="s">
        <v>1527</v>
      </c>
      <c r="BH5" s="47" t="s">
        <v>1528</v>
      </c>
      <c r="BI5" s="47" t="s">
        <v>1529</v>
      </c>
      <c r="BJ5" s="47" t="s">
        <v>1530</v>
      </c>
      <c r="BK5" s="47" t="s">
        <v>1531</v>
      </c>
      <c r="BL5" s="47" t="s">
        <v>1532</v>
      </c>
      <c r="BM5" s="47" t="s">
        <v>1533</v>
      </c>
      <c r="BN5" s="47" t="s">
        <v>1534</v>
      </c>
      <c r="BO5" s="47" t="s">
        <v>1535</v>
      </c>
      <c r="BP5" s="47" t="s">
        <v>1536</v>
      </c>
      <c r="BQ5" s="47" t="s">
        <v>1537</v>
      </c>
      <c r="BR5" s="47" t="s">
        <v>1538</v>
      </c>
      <c r="BS5" s="47" t="s">
        <v>1539</v>
      </c>
      <c r="BT5" s="47" t="s">
        <v>1540</v>
      </c>
      <c r="BU5" s="47" t="s">
        <v>1541</v>
      </c>
      <c r="BV5" s="47" t="s">
        <v>1542</v>
      </c>
      <c r="BW5" s="47" t="s">
        <v>1543</v>
      </c>
      <c r="BX5" s="47" t="s">
        <v>1544</v>
      </c>
      <c r="BY5" s="47" t="s">
        <v>1545</v>
      </c>
      <c r="BZ5" s="47" t="s">
        <v>1546</v>
      </c>
      <c r="CA5" s="47" t="s">
        <v>1547</v>
      </c>
      <c r="CB5" s="47" t="s">
        <v>1548</v>
      </c>
      <c r="CC5" s="47" t="s">
        <v>1549</v>
      </c>
      <c r="CD5" s="47" t="s">
        <v>1550</v>
      </c>
      <c r="CE5" s="47" t="s">
        <v>1551</v>
      </c>
      <c r="CF5" s="47" t="s">
        <v>1552</v>
      </c>
      <c r="CG5" s="47" t="s">
        <v>1553</v>
      </c>
      <c r="CH5" s="47" t="s">
        <v>1554</v>
      </c>
      <c r="CI5" s="47" t="s">
        <v>1555</v>
      </c>
      <c r="CJ5" s="47" t="s">
        <v>1556</v>
      </c>
      <c r="CK5" s="47" t="s">
        <v>1557</v>
      </c>
      <c r="CL5" s="47" t="s">
        <v>1558</v>
      </c>
      <c r="CM5" s="47" t="s">
        <v>1559</v>
      </c>
      <c r="CN5" s="47" t="s">
        <v>1560</v>
      </c>
      <c r="CO5" s="47" t="s">
        <v>1561</v>
      </c>
      <c r="CP5" s="47" t="s">
        <v>1562</v>
      </c>
      <c r="CQ5" s="47" t="s">
        <v>1563</v>
      </c>
      <c r="CR5" s="47" t="s">
        <v>1564</v>
      </c>
      <c r="CS5" s="47" t="s">
        <v>1565</v>
      </c>
    </row>
    <row r="6" spans="1:97">
      <c r="A6" s="48" t="s">
        <v>1566</v>
      </c>
      <c r="B6" s="48" t="s">
        <v>1567</v>
      </c>
      <c r="C6" s="48" t="s">
        <v>1568</v>
      </c>
      <c r="D6" s="48" t="s">
        <v>1569</v>
      </c>
      <c r="E6" s="48" t="s">
        <v>1570</v>
      </c>
      <c r="F6" s="48" t="s">
        <v>1571</v>
      </c>
      <c r="G6" s="48" t="s">
        <v>1572</v>
      </c>
      <c r="H6" s="48" t="s">
        <v>1573</v>
      </c>
      <c r="I6" s="48" t="s">
        <v>1574</v>
      </c>
      <c r="J6" s="48" t="s">
        <v>1575</v>
      </c>
      <c r="K6" s="48" t="s">
        <v>1576</v>
      </c>
      <c r="L6" s="48" t="s">
        <v>1577</v>
      </c>
      <c r="M6" s="48" t="s">
        <v>1578</v>
      </c>
      <c r="N6" s="48" t="s">
        <v>1579</v>
      </c>
      <c r="O6" s="48" t="s">
        <v>1580</v>
      </c>
      <c r="P6" s="48" t="s">
        <v>1581</v>
      </c>
      <c r="Q6" s="48" t="s">
        <v>1582</v>
      </c>
      <c r="R6" s="48" t="s">
        <v>1583</v>
      </c>
      <c r="S6" s="48" t="s">
        <v>1584</v>
      </c>
      <c r="T6" s="48" t="s">
        <v>1585</v>
      </c>
      <c r="U6" s="48" t="s">
        <v>1586</v>
      </c>
      <c r="V6" s="48" t="s">
        <v>1587</v>
      </c>
      <c r="W6" s="48" t="s">
        <v>1588</v>
      </c>
      <c r="X6" s="48" t="s">
        <v>1589</v>
      </c>
      <c r="Y6" s="48" t="s">
        <v>1590</v>
      </c>
      <c r="Z6" s="48" t="s">
        <v>1591</v>
      </c>
      <c r="AA6" s="48" t="s">
        <v>1592</v>
      </c>
      <c r="AB6" s="48" t="s">
        <v>1593</v>
      </c>
      <c r="AC6" s="48" t="s">
        <v>1594</v>
      </c>
      <c r="AD6" s="48" t="s">
        <v>1595</v>
      </c>
      <c r="AE6" s="48" t="s">
        <v>1596</v>
      </c>
      <c r="AF6" s="48" t="s">
        <v>1597</v>
      </c>
      <c r="AG6" s="48" t="s">
        <v>1598</v>
      </c>
      <c r="AH6" s="48" t="s">
        <v>1599</v>
      </c>
      <c r="AI6" s="48" t="s">
        <v>1600</v>
      </c>
      <c r="AJ6" s="48" t="s">
        <v>1601</v>
      </c>
      <c r="AK6" s="48" t="s">
        <v>1602</v>
      </c>
      <c r="AL6" s="48" t="s">
        <v>1603</v>
      </c>
      <c r="AM6" s="48" t="s">
        <v>1604</v>
      </c>
      <c r="AN6" s="48" t="s">
        <v>1605</v>
      </c>
      <c r="AO6" s="48" t="s">
        <v>1606</v>
      </c>
      <c r="AP6" s="48" t="s">
        <v>1607</v>
      </c>
      <c r="AQ6" s="48" t="s">
        <v>1608</v>
      </c>
      <c r="AR6" s="48" t="s">
        <v>1609</v>
      </c>
      <c r="AS6" s="48" t="s">
        <v>1610</v>
      </c>
      <c r="AT6" s="48" t="s">
        <v>1611</v>
      </c>
      <c r="AU6" s="48" t="s">
        <v>1612</v>
      </c>
      <c r="AV6" s="48" t="s">
        <v>1613</v>
      </c>
      <c r="AW6" s="48" t="s">
        <v>1614</v>
      </c>
      <c r="AX6" s="48" t="s">
        <v>1615</v>
      </c>
      <c r="AY6" s="48" t="s">
        <v>1616</v>
      </c>
      <c r="AZ6" s="48" t="s">
        <v>1617</v>
      </c>
      <c r="BA6" s="48" t="s">
        <v>1618</v>
      </c>
      <c r="BB6" s="48" t="s">
        <v>1619</v>
      </c>
      <c r="BC6" s="48" t="s">
        <v>1620</v>
      </c>
      <c r="BD6" s="48" t="s">
        <v>1621</v>
      </c>
      <c r="BE6" s="48" t="s">
        <v>1622</v>
      </c>
      <c r="BF6" s="48" t="s">
        <v>1623</v>
      </c>
      <c r="BG6" s="48" t="s">
        <v>1624</v>
      </c>
      <c r="BH6" s="48" t="s">
        <v>1625</v>
      </c>
      <c r="BI6" s="48" t="s">
        <v>1626</v>
      </c>
      <c r="BJ6" s="48" t="s">
        <v>1627</v>
      </c>
      <c r="BK6" s="48" t="s">
        <v>1628</v>
      </c>
      <c r="BL6" s="48" t="s">
        <v>1629</v>
      </c>
      <c r="BM6" s="48" t="s">
        <v>1630</v>
      </c>
      <c r="BN6" s="48" t="s">
        <v>1631</v>
      </c>
      <c r="BO6" s="48" t="s">
        <v>1632</v>
      </c>
      <c r="BP6" s="48" t="s">
        <v>1633</v>
      </c>
      <c r="BQ6" s="48" t="s">
        <v>1634</v>
      </c>
      <c r="BR6" s="48" t="s">
        <v>1635</v>
      </c>
      <c r="BS6" s="48" t="s">
        <v>1636</v>
      </c>
      <c r="BT6" s="48" t="s">
        <v>1637</v>
      </c>
      <c r="BU6" s="48" t="s">
        <v>1638</v>
      </c>
      <c r="BV6" s="48" t="s">
        <v>1639</v>
      </c>
      <c r="BW6" s="48" t="s">
        <v>1640</v>
      </c>
      <c r="BX6" s="48" t="s">
        <v>1641</v>
      </c>
      <c r="BY6" s="48" t="s">
        <v>1642</v>
      </c>
      <c r="BZ6" s="48" t="s">
        <v>1643</v>
      </c>
      <c r="CA6" s="48" t="s">
        <v>1644</v>
      </c>
      <c r="CB6" s="48" t="s">
        <v>1645</v>
      </c>
      <c r="CC6" s="48" t="s">
        <v>1646</v>
      </c>
      <c r="CD6" s="48" t="s">
        <v>1647</v>
      </c>
      <c r="CE6" s="48" t="s">
        <v>1648</v>
      </c>
      <c r="CF6" s="48" t="s">
        <v>1649</v>
      </c>
      <c r="CG6" s="48" t="s">
        <v>1650</v>
      </c>
      <c r="CH6" s="48" t="s">
        <v>1651</v>
      </c>
      <c r="CI6" s="48" t="s">
        <v>1652</v>
      </c>
      <c r="CJ6" s="48" t="s">
        <v>1653</v>
      </c>
      <c r="CK6" s="48" t="s">
        <v>1654</v>
      </c>
      <c r="CL6" s="48" t="s">
        <v>1655</v>
      </c>
      <c r="CM6" s="48" t="s">
        <v>1656</v>
      </c>
      <c r="CN6" s="48" t="s">
        <v>1657</v>
      </c>
      <c r="CO6" s="48" t="s">
        <v>1658</v>
      </c>
      <c r="CP6" s="48" t="s">
        <v>1659</v>
      </c>
      <c r="CQ6" s="48" t="s">
        <v>1660</v>
      </c>
      <c r="CR6" s="48" t="s">
        <v>1661</v>
      </c>
      <c r="CS6" s="48" t="s">
        <v>1662</v>
      </c>
    </row>
    <row r="7" spans="1:97">
      <c r="A7" s="40" t="s">
        <v>288</v>
      </c>
      <c r="B7" s="40" t="s">
        <v>289</v>
      </c>
      <c r="C7" s="40" t="s">
        <v>290</v>
      </c>
      <c r="D7" s="40" t="s">
        <v>291</v>
      </c>
      <c r="E7" s="40" t="s">
        <v>292</v>
      </c>
      <c r="F7" s="40" t="s">
        <v>293</v>
      </c>
      <c r="G7" s="41" t="s">
        <v>294</v>
      </c>
      <c r="H7" s="40" t="s">
        <v>295</v>
      </c>
      <c r="I7" s="42">
        <v>650</v>
      </c>
      <c r="J7" s="42">
        <v>71</v>
      </c>
      <c r="K7" s="42">
        <v>72</v>
      </c>
      <c r="L7" s="42">
        <v>83</v>
      </c>
      <c r="M7" s="42">
        <v>127</v>
      </c>
      <c r="N7" s="42">
        <v>194</v>
      </c>
      <c r="O7" s="42">
        <v>103</v>
      </c>
      <c r="P7" s="42">
        <v>90</v>
      </c>
      <c r="Q7" s="42">
        <v>63</v>
      </c>
      <c r="R7" s="42">
        <v>112</v>
      </c>
      <c r="S7" s="42">
        <v>122</v>
      </c>
      <c r="T7" s="42">
        <v>135</v>
      </c>
      <c r="U7" s="42">
        <v>100</v>
      </c>
      <c r="V7" s="42">
        <v>316</v>
      </c>
      <c r="W7" s="42">
        <v>41</v>
      </c>
      <c r="X7" s="42">
        <v>32</v>
      </c>
      <c r="Y7" s="42">
        <v>43</v>
      </c>
      <c r="Z7" s="42">
        <v>54</v>
      </c>
      <c r="AA7" s="42">
        <v>104</v>
      </c>
      <c r="AB7" s="42">
        <v>42</v>
      </c>
      <c r="AC7" s="42">
        <v>0</v>
      </c>
      <c r="AD7" s="42">
        <v>52</v>
      </c>
      <c r="AE7" s="42">
        <v>159</v>
      </c>
      <c r="AF7" s="42">
        <v>105</v>
      </c>
      <c r="AG7" s="42">
        <v>334</v>
      </c>
      <c r="AH7" s="42">
        <v>30</v>
      </c>
      <c r="AI7" s="42">
        <v>40</v>
      </c>
      <c r="AJ7" s="42">
        <v>40</v>
      </c>
      <c r="AK7" s="42">
        <v>73</v>
      </c>
      <c r="AL7" s="42">
        <v>90</v>
      </c>
      <c r="AM7" s="42">
        <v>47</v>
      </c>
      <c r="AN7" s="42">
        <v>14</v>
      </c>
      <c r="AO7" s="42">
        <v>43</v>
      </c>
      <c r="AP7" s="42">
        <v>183</v>
      </c>
      <c r="AQ7" s="42">
        <v>108</v>
      </c>
      <c r="AR7" s="42">
        <v>564</v>
      </c>
      <c r="AS7" s="42">
        <v>4</v>
      </c>
      <c r="AT7" s="42">
        <v>48</v>
      </c>
      <c r="AU7" s="42">
        <v>28</v>
      </c>
      <c r="AV7" s="42">
        <v>44</v>
      </c>
      <c r="AW7" s="42">
        <v>40</v>
      </c>
      <c r="AX7" s="42">
        <v>48</v>
      </c>
      <c r="AY7" s="42">
        <v>300</v>
      </c>
      <c r="AZ7" s="42">
        <v>52</v>
      </c>
      <c r="BA7" s="42">
        <v>264</v>
      </c>
      <c r="BB7" s="42">
        <v>4</v>
      </c>
      <c r="BC7" s="42">
        <v>32</v>
      </c>
      <c r="BD7" s="42">
        <v>12</v>
      </c>
      <c r="BE7" s="42">
        <v>12</v>
      </c>
      <c r="BF7" s="42">
        <v>0</v>
      </c>
      <c r="BG7" s="42">
        <v>36</v>
      </c>
      <c r="BH7" s="42">
        <v>160</v>
      </c>
      <c r="BI7" s="42">
        <v>8</v>
      </c>
      <c r="BJ7" s="42">
        <v>300</v>
      </c>
      <c r="BK7" s="42">
        <v>0</v>
      </c>
      <c r="BL7" s="42">
        <v>16</v>
      </c>
      <c r="BM7" s="42">
        <v>16</v>
      </c>
      <c r="BN7" s="42">
        <v>32</v>
      </c>
      <c r="BO7" s="42">
        <v>40</v>
      </c>
      <c r="BP7" s="42">
        <v>12</v>
      </c>
      <c r="BQ7" s="42">
        <v>140</v>
      </c>
      <c r="BR7" s="42">
        <v>44</v>
      </c>
      <c r="BS7" s="42">
        <v>20</v>
      </c>
      <c r="BT7" s="42">
        <v>0</v>
      </c>
      <c r="BU7" s="42">
        <v>0</v>
      </c>
      <c r="BV7" s="42">
        <v>0</v>
      </c>
      <c r="BW7" s="42">
        <v>0</v>
      </c>
      <c r="BX7" s="42">
        <v>8</v>
      </c>
      <c r="BY7" s="42">
        <v>4</v>
      </c>
      <c r="BZ7" s="42">
        <v>0</v>
      </c>
      <c r="CA7" s="42">
        <v>8</v>
      </c>
      <c r="CB7" s="42">
        <v>200</v>
      </c>
      <c r="CC7" s="42">
        <v>0</v>
      </c>
      <c r="CD7" s="42">
        <v>40</v>
      </c>
      <c r="CE7" s="42">
        <v>24</v>
      </c>
      <c r="CF7" s="42">
        <v>36</v>
      </c>
      <c r="CG7" s="42">
        <v>24</v>
      </c>
      <c r="CH7" s="42">
        <v>44</v>
      </c>
      <c r="CI7" s="42">
        <v>8</v>
      </c>
      <c r="CJ7" s="42">
        <v>24</v>
      </c>
      <c r="CK7" s="42">
        <v>344</v>
      </c>
      <c r="CL7" s="42">
        <v>4</v>
      </c>
      <c r="CM7" s="42">
        <v>8</v>
      </c>
      <c r="CN7" s="42">
        <v>4</v>
      </c>
      <c r="CO7" s="42">
        <v>8</v>
      </c>
      <c r="CP7" s="42">
        <v>8</v>
      </c>
      <c r="CQ7" s="42">
        <v>0</v>
      </c>
      <c r="CR7" s="42">
        <v>292</v>
      </c>
      <c r="CS7" s="42">
        <v>20</v>
      </c>
    </row>
    <row r="8" spans="1:97">
      <c r="A8" s="40" t="s">
        <v>296</v>
      </c>
      <c r="B8" s="40" t="s">
        <v>289</v>
      </c>
      <c r="C8" s="40" t="s">
        <v>290</v>
      </c>
      <c r="D8" s="40" t="s">
        <v>297</v>
      </c>
      <c r="E8" s="40" t="s">
        <v>298</v>
      </c>
      <c r="F8" s="40" t="s">
        <v>293</v>
      </c>
      <c r="G8" s="41" t="s">
        <v>294</v>
      </c>
      <c r="H8" s="40" t="s">
        <v>299</v>
      </c>
      <c r="I8" s="42">
        <v>1643</v>
      </c>
      <c r="J8" s="42">
        <v>269.02120600000001</v>
      </c>
      <c r="K8" s="42">
        <v>214.81544</v>
      </c>
      <c r="L8" s="42">
        <v>318.207919</v>
      </c>
      <c r="M8" s="42">
        <v>393.49370399999998</v>
      </c>
      <c r="N8" s="42">
        <v>246.92673099999999</v>
      </c>
      <c r="O8" s="42">
        <v>200.535</v>
      </c>
      <c r="P8" s="42">
        <v>239</v>
      </c>
      <c r="Q8" s="42">
        <v>210</v>
      </c>
      <c r="R8" s="42">
        <v>336</v>
      </c>
      <c r="S8" s="42">
        <v>290</v>
      </c>
      <c r="T8" s="42">
        <v>216</v>
      </c>
      <c r="U8" s="42">
        <v>160</v>
      </c>
      <c r="V8" s="42">
        <v>779.91460600000005</v>
      </c>
      <c r="W8" s="42">
        <v>131.49917199999999</v>
      </c>
      <c r="X8" s="42">
        <v>106.40391</v>
      </c>
      <c r="Y8" s="42">
        <v>155.59062299999999</v>
      </c>
      <c r="Z8" s="42">
        <v>189.720179</v>
      </c>
      <c r="AA8" s="42">
        <v>122.464877</v>
      </c>
      <c r="AB8" s="42">
        <v>66.226652999999999</v>
      </c>
      <c r="AC8" s="42">
        <v>8.0091940000000008</v>
      </c>
      <c r="AD8" s="42">
        <v>170.64778000000001</v>
      </c>
      <c r="AE8" s="42">
        <v>476.80997300000001</v>
      </c>
      <c r="AF8" s="42">
        <v>132.45685399999999</v>
      </c>
      <c r="AG8" s="42">
        <v>863.08539399999995</v>
      </c>
      <c r="AH8" s="42">
        <v>137.52203399999999</v>
      </c>
      <c r="AI8" s="42">
        <v>108.411531</v>
      </c>
      <c r="AJ8" s="42">
        <v>162.61729600000001</v>
      </c>
      <c r="AK8" s="42">
        <v>203.77352500000001</v>
      </c>
      <c r="AL8" s="42">
        <v>124.461853</v>
      </c>
      <c r="AM8" s="42">
        <v>107.287077</v>
      </c>
      <c r="AN8" s="42">
        <v>19.012077000000001</v>
      </c>
      <c r="AO8" s="42">
        <v>179.682074</v>
      </c>
      <c r="AP8" s="42">
        <v>497.88644499999998</v>
      </c>
      <c r="AQ8" s="42">
        <v>185.516875</v>
      </c>
      <c r="AR8" s="42">
        <v>1360.92571</v>
      </c>
      <c r="AS8" s="42">
        <v>20.076208999999999</v>
      </c>
      <c r="AT8" s="42">
        <v>40.152419000000002</v>
      </c>
      <c r="AU8" s="42">
        <v>40.152419000000002</v>
      </c>
      <c r="AV8" s="42">
        <v>244.929755</v>
      </c>
      <c r="AW8" s="42">
        <v>220.838303</v>
      </c>
      <c r="AX8" s="42">
        <v>160.60967500000001</v>
      </c>
      <c r="AY8" s="42">
        <v>481.587738</v>
      </c>
      <c r="AZ8" s="42">
        <v>152.57919100000001</v>
      </c>
      <c r="BA8" s="42">
        <v>642.36773400000004</v>
      </c>
      <c r="BB8" s="42">
        <v>16.060967999999999</v>
      </c>
      <c r="BC8" s="42">
        <v>12.045726</v>
      </c>
      <c r="BD8" s="42">
        <v>24.091450999999999</v>
      </c>
      <c r="BE8" s="42">
        <v>116.442014</v>
      </c>
      <c r="BF8" s="42">
        <v>44.167661000000003</v>
      </c>
      <c r="BG8" s="42">
        <v>144.548708</v>
      </c>
      <c r="BH8" s="42">
        <v>236.828304</v>
      </c>
      <c r="BI8" s="42">
        <v>48.182903000000003</v>
      </c>
      <c r="BJ8" s="42">
        <v>718.55797600000005</v>
      </c>
      <c r="BK8" s="42">
        <v>4.0152419999999998</v>
      </c>
      <c r="BL8" s="42">
        <v>28.106693</v>
      </c>
      <c r="BM8" s="42">
        <v>16.060967999999999</v>
      </c>
      <c r="BN8" s="42">
        <v>128.48774</v>
      </c>
      <c r="BO8" s="42">
        <v>176.67064300000001</v>
      </c>
      <c r="BP8" s="42">
        <v>16.060967999999999</v>
      </c>
      <c r="BQ8" s="42">
        <v>244.759434</v>
      </c>
      <c r="BR8" s="42">
        <v>104.396289</v>
      </c>
      <c r="BS8" s="42">
        <v>124.472498</v>
      </c>
      <c r="BT8" s="42">
        <v>0</v>
      </c>
      <c r="BU8" s="42">
        <v>4.0152419999999998</v>
      </c>
      <c r="BV8" s="42">
        <v>0</v>
      </c>
      <c r="BW8" s="42">
        <v>20.076208999999999</v>
      </c>
      <c r="BX8" s="42">
        <v>28.106693</v>
      </c>
      <c r="BY8" s="42">
        <v>16.060967999999999</v>
      </c>
      <c r="BZ8" s="42">
        <v>0</v>
      </c>
      <c r="CA8" s="42">
        <v>56.213386</v>
      </c>
      <c r="CB8" s="42">
        <v>686.60636099999999</v>
      </c>
      <c r="CC8" s="42">
        <v>20.076208999999999</v>
      </c>
      <c r="CD8" s="42">
        <v>28.106693</v>
      </c>
      <c r="CE8" s="42">
        <v>40.152419000000002</v>
      </c>
      <c r="CF8" s="42">
        <v>212.80781999999999</v>
      </c>
      <c r="CG8" s="42">
        <v>180.68588500000001</v>
      </c>
      <c r="CH8" s="42">
        <v>136.518224</v>
      </c>
      <c r="CI8" s="42">
        <v>16.060967999999999</v>
      </c>
      <c r="CJ8" s="42">
        <v>52.198143999999999</v>
      </c>
      <c r="CK8" s="42">
        <v>549.84685000000002</v>
      </c>
      <c r="CL8" s="42">
        <v>0</v>
      </c>
      <c r="CM8" s="42">
        <v>8.0304839999999995</v>
      </c>
      <c r="CN8" s="42">
        <v>0</v>
      </c>
      <c r="CO8" s="42">
        <v>12.045726</v>
      </c>
      <c r="CP8" s="42">
        <v>12.045726</v>
      </c>
      <c r="CQ8" s="42">
        <v>8.0304839999999995</v>
      </c>
      <c r="CR8" s="42">
        <v>465.526771</v>
      </c>
      <c r="CS8" s="42">
        <v>44.167661000000003</v>
      </c>
    </row>
    <row r="9" spans="1:97">
      <c r="A9" s="40" t="s">
        <v>300</v>
      </c>
      <c r="B9" s="40" t="s">
        <v>289</v>
      </c>
      <c r="C9" s="40" t="s">
        <v>290</v>
      </c>
      <c r="D9" s="40" t="s">
        <v>297</v>
      </c>
      <c r="E9" s="40" t="s">
        <v>301</v>
      </c>
      <c r="F9" s="40" t="s">
        <v>293</v>
      </c>
      <c r="G9" s="41" t="s">
        <v>294</v>
      </c>
      <c r="H9" s="40" t="s">
        <v>302</v>
      </c>
      <c r="I9" s="42">
        <v>328</v>
      </c>
      <c r="J9" s="42">
        <v>56.802849000000002</v>
      </c>
      <c r="K9" s="42">
        <v>49.993290000000002</v>
      </c>
      <c r="L9" s="42">
        <v>61.570050000000002</v>
      </c>
      <c r="M9" s="42">
        <v>80.798237999999998</v>
      </c>
      <c r="N9" s="42">
        <v>50.954700000000003</v>
      </c>
      <c r="O9" s="42">
        <v>27.880873000000001</v>
      </c>
      <c r="P9" s="42">
        <v>46</v>
      </c>
      <c r="Q9" s="42">
        <v>39</v>
      </c>
      <c r="R9" s="42">
        <v>67</v>
      </c>
      <c r="S9" s="42">
        <v>46</v>
      </c>
      <c r="T9" s="42">
        <v>53</v>
      </c>
      <c r="U9" s="42">
        <v>30</v>
      </c>
      <c r="V9" s="42">
        <v>164.480705</v>
      </c>
      <c r="W9" s="42">
        <v>26.919464000000001</v>
      </c>
      <c r="X9" s="42">
        <v>27.880873000000001</v>
      </c>
      <c r="Y9" s="42">
        <v>28.882128999999999</v>
      </c>
      <c r="Z9" s="42">
        <v>49.071727000000003</v>
      </c>
      <c r="AA9" s="42">
        <v>21.151007</v>
      </c>
      <c r="AB9" s="42">
        <v>9.6140939999999997</v>
      </c>
      <c r="AC9" s="42">
        <v>0.96140899999999996</v>
      </c>
      <c r="AD9" s="42">
        <v>42.302014999999997</v>
      </c>
      <c r="AE9" s="42">
        <v>97.182045000000002</v>
      </c>
      <c r="AF9" s="42">
        <v>24.996645000000001</v>
      </c>
      <c r="AG9" s="42">
        <v>163.519295</v>
      </c>
      <c r="AH9" s="42">
        <v>29.883385000000001</v>
      </c>
      <c r="AI9" s="42">
        <v>22.112417000000001</v>
      </c>
      <c r="AJ9" s="42">
        <v>32.687921000000003</v>
      </c>
      <c r="AK9" s="42">
        <v>31.726510999999999</v>
      </c>
      <c r="AL9" s="42">
        <v>29.803692000000002</v>
      </c>
      <c r="AM9" s="42">
        <v>16.343959999999999</v>
      </c>
      <c r="AN9" s="42">
        <v>0.96140899999999996</v>
      </c>
      <c r="AO9" s="42">
        <v>38.536070000000002</v>
      </c>
      <c r="AP9" s="42">
        <v>95.179533000000006</v>
      </c>
      <c r="AQ9" s="42">
        <v>29.803692000000002</v>
      </c>
      <c r="AR9" s="42">
        <v>269.19463999999999</v>
      </c>
      <c r="AS9" s="42">
        <v>19.228189</v>
      </c>
      <c r="AT9" s="42">
        <v>0</v>
      </c>
      <c r="AU9" s="42">
        <v>11.536913</v>
      </c>
      <c r="AV9" s="42">
        <v>30.765101999999999</v>
      </c>
      <c r="AW9" s="42">
        <v>38.456377000000003</v>
      </c>
      <c r="AX9" s="42">
        <v>46.147652000000001</v>
      </c>
      <c r="AY9" s="42">
        <v>92.295304999999999</v>
      </c>
      <c r="AZ9" s="42">
        <v>30.765101999999999</v>
      </c>
      <c r="BA9" s="42">
        <v>126.90604399999999</v>
      </c>
      <c r="BB9" s="42">
        <v>3.8456380000000001</v>
      </c>
      <c r="BC9" s="42">
        <v>0</v>
      </c>
      <c r="BD9" s="42">
        <v>3.8456380000000001</v>
      </c>
      <c r="BE9" s="42">
        <v>23.073826</v>
      </c>
      <c r="BF9" s="42">
        <v>7.6912750000000001</v>
      </c>
      <c r="BG9" s="42">
        <v>38.456377000000003</v>
      </c>
      <c r="BH9" s="42">
        <v>38.456377000000003</v>
      </c>
      <c r="BI9" s="42">
        <v>11.536913</v>
      </c>
      <c r="BJ9" s="42">
        <v>142.28859499999999</v>
      </c>
      <c r="BK9" s="42">
        <v>15.382550999999999</v>
      </c>
      <c r="BL9" s="42">
        <v>0</v>
      </c>
      <c r="BM9" s="42">
        <v>7.6912750000000001</v>
      </c>
      <c r="BN9" s="42">
        <v>7.6912750000000001</v>
      </c>
      <c r="BO9" s="42">
        <v>30.765101999999999</v>
      </c>
      <c r="BP9" s="42">
        <v>7.6912750000000001</v>
      </c>
      <c r="BQ9" s="42">
        <v>53.838928000000003</v>
      </c>
      <c r="BR9" s="42">
        <v>19.228189</v>
      </c>
      <c r="BS9" s="42">
        <v>30.765101999999999</v>
      </c>
      <c r="BT9" s="42">
        <v>0</v>
      </c>
      <c r="BU9" s="42">
        <v>0</v>
      </c>
      <c r="BV9" s="42">
        <v>0</v>
      </c>
      <c r="BW9" s="42">
        <v>0</v>
      </c>
      <c r="BX9" s="42">
        <v>0</v>
      </c>
      <c r="BY9" s="42">
        <v>11.536913</v>
      </c>
      <c r="BZ9" s="42">
        <v>0</v>
      </c>
      <c r="CA9" s="42">
        <v>19.228189</v>
      </c>
      <c r="CB9" s="42">
        <v>115.369131</v>
      </c>
      <c r="CC9" s="42">
        <v>11.536913</v>
      </c>
      <c r="CD9" s="42">
        <v>0</v>
      </c>
      <c r="CE9" s="42">
        <v>11.536913</v>
      </c>
      <c r="CF9" s="42">
        <v>26.919464000000001</v>
      </c>
      <c r="CG9" s="42">
        <v>34.610739000000002</v>
      </c>
      <c r="CH9" s="42">
        <v>26.919464000000001</v>
      </c>
      <c r="CI9" s="42">
        <v>0</v>
      </c>
      <c r="CJ9" s="42">
        <v>3.8456380000000001</v>
      </c>
      <c r="CK9" s="42">
        <v>123.060407</v>
      </c>
      <c r="CL9" s="42">
        <v>7.6912750000000001</v>
      </c>
      <c r="CM9" s="42">
        <v>0</v>
      </c>
      <c r="CN9" s="42">
        <v>0</v>
      </c>
      <c r="CO9" s="42">
        <v>3.8456380000000001</v>
      </c>
      <c r="CP9" s="42">
        <v>3.8456380000000001</v>
      </c>
      <c r="CQ9" s="42">
        <v>7.6912750000000001</v>
      </c>
      <c r="CR9" s="42">
        <v>92.295304999999999</v>
      </c>
      <c r="CS9" s="42">
        <v>7.6912750000000001</v>
      </c>
    </row>
    <row r="10" spans="1:97">
      <c r="A10" s="40" t="s">
        <v>303</v>
      </c>
      <c r="B10" s="40" t="s">
        <v>289</v>
      </c>
      <c r="C10" s="40" t="s">
        <v>290</v>
      </c>
      <c r="D10" s="40" t="s">
        <v>304</v>
      </c>
      <c r="E10" s="40" t="s">
        <v>305</v>
      </c>
      <c r="F10" s="40" t="s">
        <v>306</v>
      </c>
      <c r="G10" s="41" t="s">
        <v>294</v>
      </c>
      <c r="H10" s="40" t="s">
        <v>307</v>
      </c>
      <c r="I10" s="42">
        <v>350</v>
      </c>
      <c r="J10" s="42">
        <v>54.143645999999997</v>
      </c>
      <c r="K10" s="42">
        <v>27.071822999999998</v>
      </c>
      <c r="L10" s="42">
        <v>56.077348000000001</v>
      </c>
      <c r="M10" s="42">
        <v>74.447513999999998</v>
      </c>
      <c r="N10" s="42">
        <v>66.712706999999995</v>
      </c>
      <c r="O10" s="42">
        <v>71.546960999999996</v>
      </c>
      <c r="P10" s="42">
        <v>43</v>
      </c>
      <c r="Q10" s="42">
        <v>27</v>
      </c>
      <c r="R10" s="42">
        <v>67</v>
      </c>
      <c r="S10" s="42">
        <v>42</v>
      </c>
      <c r="T10" s="42">
        <v>97</v>
      </c>
      <c r="U10" s="42">
        <v>46</v>
      </c>
      <c r="V10" s="42">
        <v>175.96685099999999</v>
      </c>
      <c r="W10" s="42">
        <v>28.038674</v>
      </c>
      <c r="X10" s="42">
        <v>14.502762000000001</v>
      </c>
      <c r="Y10" s="42">
        <v>24.171271000000001</v>
      </c>
      <c r="Z10" s="42">
        <v>42.541435999999997</v>
      </c>
      <c r="AA10" s="42">
        <v>33.839779</v>
      </c>
      <c r="AB10" s="42">
        <v>29.005524999999999</v>
      </c>
      <c r="AC10" s="42">
        <v>3.8674029999999999</v>
      </c>
      <c r="AD10" s="42">
        <v>34.806629999999998</v>
      </c>
      <c r="AE10" s="42">
        <v>88.950276000000002</v>
      </c>
      <c r="AF10" s="42">
        <v>52.209944999999998</v>
      </c>
      <c r="AG10" s="42">
        <v>174.03314900000001</v>
      </c>
      <c r="AH10" s="42">
        <v>26.104972</v>
      </c>
      <c r="AI10" s="42">
        <v>12.569061</v>
      </c>
      <c r="AJ10" s="42">
        <v>31.906077</v>
      </c>
      <c r="AK10" s="42">
        <v>31.906077</v>
      </c>
      <c r="AL10" s="42">
        <v>32.872928000000002</v>
      </c>
      <c r="AM10" s="42">
        <v>32.872928000000002</v>
      </c>
      <c r="AN10" s="42">
        <v>5.8011049999999997</v>
      </c>
      <c r="AO10" s="42">
        <v>29.972376000000001</v>
      </c>
      <c r="AP10" s="42">
        <v>85.082873000000006</v>
      </c>
      <c r="AQ10" s="42">
        <v>58.977901000000003</v>
      </c>
      <c r="AR10" s="42">
        <v>301.65745900000002</v>
      </c>
      <c r="AS10" s="42">
        <v>27.071822999999998</v>
      </c>
      <c r="AT10" s="42">
        <v>15.469613000000001</v>
      </c>
      <c r="AU10" s="42">
        <v>3.8674029999999999</v>
      </c>
      <c r="AV10" s="42">
        <v>15.469613000000001</v>
      </c>
      <c r="AW10" s="42">
        <v>54.143645999999997</v>
      </c>
      <c r="AX10" s="42">
        <v>38.674033000000001</v>
      </c>
      <c r="AY10" s="42">
        <v>123.756906</v>
      </c>
      <c r="AZ10" s="42">
        <v>23.204419999999999</v>
      </c>
      <c r="BA10" s="42">
        <v>154.696133</v>
      </c>
      <c r="BB10" s="42">
        <v>19.337016999999999</v>
      </c>
      <c r="BC10" s="42">
        <v>11.602209999999999</v>
      </c>
      <c r="BD10" s="42">
        <v>0</v>
      </c>
      <c r="BE10" s="42">
        <v>3.8674029999999999</v>
      </c>
      <c r="BF10" s="42">
        <v>7.734807</v>
      </c>
      <c r="BG10" s="42">
        <v>30.939226999999999</v>
      </c>
      <c r="BH10" s="42">
        <v>73.480663000000007</v>
      </c>
      <c r="BI10" s="42">
        <v>7.734807</v>
      </c>
      <c r="BJ10" s="42">
        <v>146.96132600000001</v>
      </c>
      <c r="BK10" s="42">
        <v>7.734807</v>
      </c>
      <c r="BL10" s="42">
        <v>3.8674029999999999</v>
      </c>
      <c r="BM10" s="42">
        <v>3.8674029999999999</v>
      </c>
      <c r="BN10" s="42">
        <v>11.602209999999999</v>
      </c>
      <c r="BO10" s="42">
        <v>46.408839999999998</v>
      </c>
      <c r="BP10" s="42">
        <v>7.734807</v>
      </c>
      <c r="BQ10" s="42">
        <v>50.276243000000001</v>
      </c>
      <c r="BR10" s="42">
        <v>15.469613000000001</v>
      </c>
      <c r="BS10" s="42">
        <v>19.337016999999999</v>
      </c>
      <c r="BT10" s="42">
        <v>0</v>
      </c>
      <c r="BU10" s="42">
        <v>0</v>
      </c>
      <c r="BV10" s="42">
        <v>0</v>
      </c>
      <c r="BW10" s="42">
        <v>3.8674029999999999</v>
      </c>
      <c r="BX10" s="42">
        <v>0</v>
      </c>
      <c r="BY10" s="42">
        <v>11.602209999999999</v>
      </c>
      <c r="BZ10" s="42">
        <v>0</v>
      </c>
      <c r="CA10" s="42">
        <v>3.8674029999999999</v>
      </c>
      <c r="CB10" s="42">
        <v>116.022099</v>
      </c>
      <c r="CC10" s="42">
        <v>11.602209999999999</v>
      </c>
      <c r="CD10" s="42">
        <v>7.734807</v>
      </c>
      <c r="CE10" s="42">
        <v>3.8674029999999999</v>
      </c>
      <c r="CF10" s="42">
        <v>11.602209999999999</v>
      </c>
      <c r="CG10" s="42">
        <v>42.541435999999997</v>
      </c>
      <c r="CH10" s="42">
        <v>27.071822999999998</v>
      </c>
      <c r="CI10" s="42">
        <v>3.8674029999999999</v>
      </c>
      <c r="CJ10" s="42">
        <v>7.734807</v>
      </c>
      <c r="CK10" s="42">
        <v>166.29834299999999</v>
      </c>
      <c r="CL10" s="42">
        <v>15.469613000000001</v>
      </c>
      <c r="CM10" s="42">
        <v>7.734807</v>
      </c>
      <c r="CN10" s="42">
        <v>0</v>
      </c>
      <c r="CO10" s="42">
        <v>0</v>
      </c>
      <c r="CP10" s="42">
        <v>11.602209999999999</v>
      </c>
      <c r="CQ10" s="42">
        <v>0</v>
      </c>
      <c r="CR10" s="42">
        <v>119.889503</v>
      </c>
      <c r="CS10" s="42">
        <v>11.602209999999999</v>
      </c>
    </row>
    <row r="11" spans="1:97">
      <c r="A11" s="40" t="s">
        <v>308</v>
      </c>
      <c r="B11" s="40" t="s">
        <v>289</v>
      </c>
      <c r="C11" s="40" t="s">
        <v>290</v>
      </c>
      <c r="D11" s="40" t="s">
        <v>309</v>
      </c>
      <c r="E11" s="40" t="s">
        <v>310</v>
      </c>
      <c r="F11" s="40" t="s">
        <v>306</v>
      </c>
      <c r="G11" s="41" t="s">
        <v>294</v>
      </c>
      <c r="H11" s="40" t="s">
        <v>311</v>
      </c>
      <c r="I11" s="42">
        <v>204</v>
      </c>
      <c r="J11" s="42">
        <v>20</v>
      </c>
      <c r="K11" s="42">
        <v>17</v>
      </c>
      <c r="L11" s="42">
        <v>29</v>
      </c>
      <c r="M11" s="42">
        <v>48</v>
      </c>
      <c r="N11" s="42">
        <v>54</v>
      </c>
      <c r="O11" s="42">
        <v>36</v>
      </c>
      <c r="P11" s="42">
        <v>23</v>
      </c>
      <c r="Q11" s="42">
        <v>37</v>
      </c>
      <c r="R11" s="42">
        <v>36</v>
      </c>
      <c r="S11" s="42">
        <v>37</v>
      </c>
      <c r="T11" s="42">
        <v>52</v>
      </c>
      <c r="U11" s="42">
        <v>39</v>
      </c>
      <c r="V11" s="42">
        <v>107</v>
      </c>
      <c r="W11" s="42">
        <v>12</v>
      </c>
      <c r="X11" s="42">
        <v>10</v>
      </c>
      <c r="Y11" s="42">
        <v>18</v>
      </c>
      <c r="Z11" s="42">
        <v>22</v>
      </c>
      <c r="AA11" s="42">
        <v>30</v>
      </c>
      <c r="AB11" s="42">
        <v>15</v>
      </c>
      <c r="AC11" s="42">
        <v>0</v>
      </c>
      <c r="AD11" s="42">
        <v>15</v>
      </c>
      <c r="AE11" s="42">
        <v>59</v>
      </c>
      <c r="AF11" s="42">
        <v>33</v>
      </c>
      <c r="AG11" s="42">
        <v>97</v>
      </c>
      <c r="AH11" s="42">
        <v>8</v>
      </c>
      <c r="AI11" s="42">
        <v>7</v>
      </c>
      <c r="AJ11" s="42">
        <v>11</v>
      </c>
      <c r="AK11" s="42">
        <v>26</v>
      </c>
      <c r="AL11" s="42">
        <v>24</v>
      </c>
      <c r="AM11" s="42">
        <v>19</v>
      </c>
      <c r="AN11" s="42">
        <v>2</v>
      </c>
      <c r="AO11" s="42">
        <v>12</v>
      </c>
      <c r="AP11" s="42">
        <v>48</v>
      </c>
      <c r="AQ11" s="42">
        <v>37</v>
      </c>
      <c r="AR11" s="42">
        <v>184</v>
      </c>
      <c r="AS11" s="42">
        <v>0</v>
      </c>
      <c r="AT11" s="42">
        <v>8</v>
      </c>
      <c r="AU11" s="42">
        <v>8</v>
      </c>
      <c r="AV11" s="42">
        <v>16</v>
      </c>
      <c r="AW11" s="42">
        <v>24</v>
      </c>
      <c r="AX11" s="42">
        <v>16</v>
      </c>
      <c r="AY11" s="42">
        <v>84</v>
      </c>
      <c r="AZ11" s="42">
        <v>28</v>
      </c>
      <c r="BA11" s="42">
        <v>96</v>
      </c>
      <c r="BB11" s="42">
        <v>0</v>
      </c>
      <c r="BC11" s="42">
        <v>4</v>
      </c>
      <c r="BD11" s="42">
        <v>0</v>
      </c>
      <c r="BE11" s="42">
        <v>12</v>
      </c>
      <c r="BF11" s="42">
        <v>8</v>
      </c>
      <c r="BG11" s="42">
        <v>16</v>
      </c>
      <c r="BH11" s="42">
        <v>48</v>
      </c>
      <c r="BI11" s="42">
        <v>8</v>
      </c>
      <c r="BJ11" s="42">
        <v>88</v>
      </c>
      <c r="BK11" s="42">
        <v>0</v>
      </c>
      <c r="BL11" s="42">
        <v>4</v>
      </c>
      <c r="BM11" s="42">
        <v>8</v>
      </c>
      <c r="BN11" s="42">
        <v>4</v>
      </c>
      <c r="BO11" s="42">
        <v>16</v>
      </c>
      <c r="BP11" s="42">
        <v>0</v>
      </c>
      <c r="BQ11" s="42">
        <v>36</v>
      </c>
      <c r="BR11" s="42">
        <v>20</v>
      </c>
      <c r="BS11" s="42">
        <v>24</v>
      </c>
      <c r="BT11" s="42">
        <v>0</v>
      </c>
      <c r="BU11" s="42">
        <v>0</v>
      </c>
      <c r="BV11" s="42">
        <v>0</v>
      </c>
      <c r="BW11" s="42">
        <v>0</v>
      </c>
      <c r="BX11" s="42">
        <v>4</v>
      </c>
      <c r="BY11" s="42">
        <v>4</v>
      </c>
      <c r="BZ11" s="42">
        <v>0</v>
      </c>
      <c r="CA11" s="42">
        <v>16</v>
      </c>
      <c r="CB11" s="42">
        <v>52</v>
      </c>
      <c r="CC11" s="42">
        <v>0</v>
      </c>
      <c r="CD11" s="42">
        <v>8</v>
      </c>
      <c r="CE11" s="42">
        <v>4</v>
      </c>
      <c r="CF11" s="42">
        <v>8</v>
      </c>
      <c r="CG11" s="42">
        <v>20</v>
      </c>
      <c r="CH11" s="42">
        <v>12</v>
      </c>
      <c r="CI11" s="42">
        <v>0</v>
      </c>
      <c r="CJ11" s="42">
        <v>0</v>
      </c>
      <c r="CK11" s="42">
        <v>108</v>
      </c>
      <c r="CL11" s="42">
        <v>0</v>
      </c>
      <c r="CM11" s="42">
        <v>0</v>
      </c>
      <c r="CN11" s="42">
        <v>4</v>
      </c>
      <c r="CO11" s="42">
        <v>8</v>
      </c>
      <c r="CP11" s="42">
        <v>0</v>
      </c>
      <c r="CQ11" s="42">
        <v>0</v>
      </c>
      <c r="CR11" s="42">
        <v>84</v>
      </c>
      <c r="CS11" s="42">
        <v>12</v>
      </c>
    </row>
    <row r="12" spans="1:97">
      <c r="A12" s="40" t="s">
        <v>312</v>
      </c>
      <c r="B12" s="40" t="s">
        <v>289</v>
      </c>
      <c r="C12" s="40" t="s">
        <v>290</v>
      </c>
      <c r="D12" s="40" t="s">
        <v>297</v>
      </c>
      <c r="E12" s="40" t="s">
        <v>313</v>
      </c>
      <c r="F12" s="40" t="s">
        <v>293</v>
      </c>
      <c r="G12" s="41" t="s">
        <v>294</v>
      </c>
      <c r="H12" s="40" t="s">
        <v>314</v>
      </c>
      <c r="I12" s="42">
        <v>578</v>
      </c>
      <c r="J12" s="42">
        <v>88.580623000000003</v>
      </c>
      <c r="K12" s="42">
        <v>74.499325999999996</v>
      </c>
      <c r="L12" s="42">
        <v>92.634994000000006</v>
      </c>
      <c r="M12" s="42">
        <v>138.978138</v>
      </c>
      <c r="N12" s="42">
        <v>106.761173</v>
      </c>
      <c r="O12" s="42">
        <v>76.545747000000006</v>
      </c>
      <c r="P12" s="42">
        <v>82</v>
      </c>
      <c r="Q12" s="42">
        <v>81</v>
      </c>
      <c r="R12" s="42">
        <v>120</v>
      </c>
      <c r="S12" s="42">
        <v>96</v>
      </c>
      <c r="T12" s="42">
        <v>115</v>
      </c>
      <c r="U12" s="42">
        <v>46</v>
      </c>
      <c r="V12" s="42">
        <v>296.04705999999999</v>
      </c>
      <c r="W12" s="42">
        <v>47.305441999999999</v>
      </c>
      <c r="X12" s="42">
        <v>42.288772999999999</v>
      </c>
      <c r="Y12" s="42">
        <v>46.317497000000003</v>
      </c>
      <c r="Z12" s="42">
        <v>73.517792</v>
      </c>
      <c r="AA12" s="42">
        <v>56.402129000000002</v>
      </c>
      <c r="AB12" s="42">
        <v>27.193884000000001</v>
      </c>
      <c r="AC12" s="42">
        <v>3.0215429999999999</v>
      </c>
      <c r="AD12" s="42">
        <v>72.478551999999993</v>
      </c>
      <c r="AE12" s="42">
        <v>162.13047399999999</v>
      </c>
      <c r="AF12" s="42">
        <v>61.438034000000002</v>
      </c>
      <c r="AG12" s="42">
        <v>281.95294000000001</v>
      </c>
      <c r="AH12" s="42">
        <v>41.275181000000003</v>
      </c>
      <c r="AI12" s="42">
        <v>32.210552999999997</v>
      </c>
      <c r="AJ12" s="42">
        <v>46.317497000000003</v>
      </c>
      <c r="AK12" s="42">
        <v>65.460345000000004</v>
      </c>
      <c r="AL12" s="42">
        <v>50.359043999999997</v>
      </c>
      <c r="AM12" s="42">
        <v>43.308777999999997</v>
      </c>
      <c r="AN12" s="42">
        <v>3.0215429999999999</v>
      </c>
      <c r="AO12" s="42">
        <v>53.354939000000002</v>
      </c>
      <c r="AP12" s="42">
        <v>155.07379599999999</v>
      </c>
      <c r="AQ12" s="42">
        <v>73.524203999999997</v>
      </c>
      <c r="AR12" s="42">
        <v>515.67660999999998</v>
      </c>
      <c r="AS12" s="42">
        <v>16.114894</v>
      </c>
      <c r="AT12" s="42">
        <v>24.172340999999999</v>
      </c>
      <c r="AU12" s="42">
        <v>16.114894</v>
      </c>
      <c r="AV12" s="42">
        <v>48.344681999999999</v>
      </c>
      <c r="AW12" s="42">
        <v>64.459575999999998</v>
      </c>
      <c r="AX12" s="42">
        <v>72.517022999999995</v>
      </c>
      <c r="AY12" s="42">
        <v>193.37872899999999</v>
      </c>
      <c r="AZ12" s="42">
        <v>80.574470000000005</v>
      </c>
      <c r="BA12" s="42">
        <v>257.83830499999999</v>
      </c>
      <c r="BB12" s="42">
        <v>8.0574469999999998</v>
      </c>
      <c r="BC12" s="42">
        <v>20.143618</v>
      </c>
      <c r="BD12" s="42">
        <v>16.114894</v>
      </c>
      <c r="BE12" s="42">
        <v>8.0574469999999998</v>
      </c>
      <c r="BF12" s="42">
        <v>20.143618</v>
      </c>
      <c r="BG12" s="42">
        <v>60.430852999999999</v>
      </c>
      <c r="BH12" s="42">
        <v>80.574470000000005</v>
      </c>
      <c r="BI12" s="42">
        <v>44.315958999999999</v>
      </c>
      <c r="BJ12" s="42">
        <v>257.83830499999999</v>
      </c>
      <c r="BK12" s="42">
        <v>8.0574469999999998</v>
      </c>
      <c r="BL12" s="42">
        <v>4.0287240000000004</v>
      </c>
      <c r="BM12" s="42">
        <v>0</v>
      </c>
      <c r="BN12" s="42">
        <v>40.287235000000003</v>
      </c>
      <c r="BO12" s="42">
        <v>44.315958999999999</v>
      </c>
      <c r="BP12" s="42">
        <v>12.086171</v>
      </c>
      <c r="BQ12" s="42">
        <v>112.804258</v>
      </c>
      <c r="BR12" s="42">
        <v>36.258512000000003</v>
      </c>
      <c r="BS12" s="42">
        <v>80.574470000000005</v>
      </c>
      <c r="BT12" s="42">
        <v>0</v>
      </c>
      <c r="BU12" s="42">
        <v>0</v>
      </c>
      <c r="BV12" s="42">
        <v>0</v>
      </c>
      <c r="BW12" s="42">
        <v>4.0287240000000004</v>
      </c>
      <c r="BX12" s="42">
        <v>8.0574469999999998</v>
      </c>
      <c r="BY12" s="42">
        <v>12.086171</v>
      </c>
      <c r="BZ12" s="42">
        <v>0</v>
      </c>
      <c r="CA12" s="42">
        <v>56.402129000000002</v>
      </c>
      <c r="CB12" s="42">
        <v>213.522346</v>
      </c>
      <c r="CC12" s="42">
        <v>12.086171</v>
      </c>
      <c r="CD12" s="42">
        <v>16.114894</v>
      </c>
      <c r="CE12" s="42">
        <v>12.086171</v>
      </c>
      <c r="CF12" s="42">
        <v>44.315958999999999</v>
      </c>
      <c r="CG12" s="42">
        <v>56.402129000000002</v>
      </c>
      <c r="CH12" s="42">
        <v>56.402129000000002</v>
      </c>
      <c r="CI12" s="42">
        <v>0</v>
      </c>
      <c r="CJ12" s="42">
        <v>16.114894</v>
      </c>
      <c r="CK12" s="42">
        <v>221.579793</v>
      </c>
      <c r="CL12" s="42">
        <v>4.0287240000000004</v>
      </c>
      <c r="CM12" s="42">
        <v>8.0574469999999998</v>
      </c>
      <c r="CN12" s="42">
        <v>4.0287240000000004</v>
      </c>
      <c r="CO12" s="42">
        <v>0</v>
      </c>
      <c r="CP12" s="42">
        <v>0</v>
      </c>
      <c r="CQ12" s="42">
        <v>4.0287240000000004</v>
      </c>
      <c r="CR12" s="42">
        <v>193.37872899999999</v>
      </c>
      <c r="CS12" s="42">
        <v>8.0574469999999998</v>
      </c>
    </row>
    <row r="13" spans="1:97">
      <c r="A13" s="40" t="s">
        <v>315</v>
      </c>
      <c r="B13" s="40" t="s">
        <v>289</v>
      </c>
      <c r="C13" s="40" t="s">
        <v>290</v>
      </c>
      <c r="D13" s="40" t="s">
        <v>291</v>
      </c>
      <c r="E13" s="40" t="s">
        <v>316</v>
      </c>
      <c r="F13" s="40" t="s">
        <v>293</v>
      </c>
      <c r="G13" s="41" t="s">
        <v>294</v>
      </c>
      <c r="H13" s="40" t="s">
        <v>317</v>
      </c>
      <c r="I13" s="42">
        <v>616</v>
      </c>
      <c r="J13" s="42">
        <v>95.447923000000003</v>
      </c>
      <c r="K13" s="42">
        <v>88.559927999999999</v>
      </c>
      <c r="L13" s="42">
        <v>110.207911</v>
      </c>
      <c r="M13" s="42">
        <v>134.82438999999999</v>
      </c>
      <c r="N13" s="42">
        <v>107.25591300000001</v>
      </c>
      <c r="O13" s="42">
        <v>79.703935000000001</v>
      </c>
      <c r="P13" s="42">
        <v>92</v>
      </c>
      <c r="Q13" s="42">
        <v>73</v>
      </c>
      <c r="R13" s="42">
        <v>136</v>
      </c>
      <c r="S13" s="42">
        <v>80</v>
      </c>
      <c r="T13" s="42">
        <v>134</v>
      </c>
      <c r="U13" s="42">
        <v>58</v>
      </c>
      <c r="V13" s="42">
        <v>297.184258</v>
      </c>
      <c r="W13" s="42">
        <v>44.279964</v>
      </c>
      <c r="X13" s="42">
        <v>39.359968000000002</v>
      </c>
      <c r="Y13" s="42">
        <v>58.055953000000002</v>
      </c>
      <c r="Z13" s="42">
        <v>67.912443999999994</v>
      </c>
      <c r="AA13" s="42">
        <v>52.151958</v>
      </c>
      <c r="AB13" s="42">
        <v>33.455973</v>
      </c>
      <c r="AC13" s="42">
        <v>1.9679979999999999</v>
      </c>
      <c r="AD13" s="42">
        <v>62.975949</v>
      </c>
      <c r="AE13" s="42">
        <v>169.26436200000001</v>
      </c>
      <c r="AF13" s="42">
        <v>64.943946999999994</v>
      </c>
      <c r="AG13" s="42">
        <v>318.815742</v>
      </c>
      <c r="AH13" s="42">
        <v>51.167959000000003</v>
      </c>
      <c r="AI13" s="42">
        <v>49.199959999999997</v>
      </c>
      <c r="AJ13" s="42">
        <v>52.151958</v>
      </c>
      <c r="AK13" s="42">
        <v>66.911946</v>
      </c>
      <c r="AL13" s="42">
        <v>55.103954999999999</v>
      </c>
      <c r="AM13" s="42">
        <v>42.311965999999998</v>
      </c>
      <c r="AN13" s="42">
        <v>1.9679979999999999</v>
      </c>
      <c r="AO13" s="42">
        <v>69.863943000000006</v>
      </c>
      <c r="AP13" s="42">
        <v>176.13585699999999</v>
      </c>
      <c r="AQ13" s="42">
        <v>72.815940999999995</v>
      </c>
      <c r="AR13" s="42">
        <v>507.74358799999999</v>
      </c>
      <c r="AS13" s="42">
        <v>27.551977999999998</v>
      </c>
      <c r="AT13" s="42">
        <v>23.615981000000001</v>
      </c>
      <c r="AU13" s="42">
        <v>0</v>
      </c>
      <c r="AV13" s="42">
        <v>27.551977999999998</v>
      </c>
      <c r="AW13" s="42">
        <v>70.847943000000001</v>
      </c>
      <c r="AX13" s="42">
        <v>137.75988799999999</v>
      </c>
      <c r="AY13" s="42">
        <v>149.567879</v>
      </c>
      <c r="AZ13" s="42">
        <v>70.847943000000001</v>
      </c>
      <c r="BA13" s="42">
        <v>216.47982500000001</v>
      </c>
      <c r="BB13" s="42">
        <v>15.743987000000001</v>
      </c>
      <c r="BC13" s="42">
        <v>23.615981000000001</v>
      </c>
      <c r="BD13" s="42">
        <v>0</v>
      </c>
      <c r="BE13" s="42">
        <v>7.8719939999999999</v>
      </c>
      <c r="BF13" s="42">
        <v>11.80799</v>
      </c>
      <c r="BG13" s="42">
        <v>86.591930000000005</v>
      </c>
      <c r="BH13" s="42">
        <v>51.167959000000003</v>
      </c>
      <c r="BI13" s="42">
        <v>19.679984000000001</v>
      </c>
      <c r="BJ13" s="42">
        <v>291.26376399999998</v>
      </c>
      <c r="BK13" s="42">
        <v>11.80799</v>
      </c>
      <c r="BL13" s="42">
        <v>0</v>
      </c>
      <c r="BM13" s="42">
        <v>0</v>
      </c>
      <c r="BN13" s="42">
        <v>19.679984000000001</v>
      </c>
      <c r="BO13" s="42">
        <v>59.039952</v>
      </c>
      <c r="BP13" s="42">
        <v>51.167959000000003</v>
      </c>
      <c r="BQ13" s="42">
        <v>98.399919999999995</v>
      </c>
      <c r="BR13" s="42">
        <v>51.167959000000003</v>
      </c>
      <c r="BS13" s="42">
        <v>70.847943000000001</v>
      </c>
      <c r="BT13" s="42">
        <v>0</v>
      </c>
      <c r="BU13" s="42">
        <v>0</v>
      </c>
      <c r="BV13" s="42">
        <v>0</v>
      </c>
      <c r="BW13" s="42">
        <v>3.935997</v>
      </c>
      <c r="BX13" s="42">
        <v>3.935997</v>
      </c>
      <c r="BY13" s="42">
        <v>19.679984000000001</v>
      </c>
      <c r="BZ13" s="42">
        <v>0</v>
      </c>
      <c r="CA13" s="42">
        <v>43.295965000000002</v>
      </c>
      <c r="CB13" s="42">
        <v>240.09580500000001</v>
      </c>
      <c r="CC13" s="42">
        <v>23.615981000000001</v>
      </c>
      <c r="CD13" s="42">
        <v>19.679984000000001</v>
      </c>
      <c r="CE13" s="42">
        <v>0</v>
      </c>
      <c r="CF13" s="42">
        <v>23.615981000000001</v>
      </c>
      <c r="CG13" s="42">
        <v>51.167959000000003</v>
      </c>
      <c r="CH13" s="42">
        <v>98.399919999999995</v>
      </c>
      <c r="CI13" s="42">
        <v>0</v>
      </c>
      <c r="CJ13" s="42">
        <v>23.615981000000001</v>
      </c>
      <c r="CK13" s="42">
        <v>196.79983999999999</v>
      </c>
      <c r="CL13" s="42">
        <v>3.935997</v>
      </c>
      <c r="CM13" s="42">
        <v>3.935997</v>
      </c>
      <c r="CN13" s="42">
        <v>0</v>
      </c>
      <c r="CO13" s="42">
        <v>0</v>
      </c>
      <c r="CP13" s="42">
        <v>15.743987000000001</v>
      </c>
      <c r="CQ13" s="42">
        <v>19.679984000000001</v>
      </c>
      <c r="CR13" s="42">
        <v>149.567879</v>
      </c>
      <c r="CS13" s="42">
        <v>3.935997</v>
      </c>
    </row>
    <row r="14" spans="1:97">
      <c r="A14" s="40" t="s">
        <v>318</v>
      </c>
      <c r="B14" s="40" t="s">
        <v>289</v>
      </c>
      <c r="C14" s="40" t="s">
        <v>290</v>
      </c>
      <c r="D14" s="40" t="s">
        <v>297</v>
      </c>
      <c r="E14" s="40" t="s">
        <v>319</v>
      </c>
      <c r="F14" s="40" t="s">
        <v>293</v>
      </c>
      <c r="G14" s="41" t="s">
        <v>294</v>
      </c>
      <c r="H14" s="40" t="s">
        <v>320</v>
      </c>
      <c r="I14" s="42">
        <v>290</v>
      </c>
      <c r="J14" s="42">
        <v>40</v>
      </c>
      <c r="K14" s="42">
        <v>23</v>
      </c>
      <c r="L14" s="42">
        <v>49</v>
      </c>
      <c r="M14" s="42">
        <v>77</v>
      </c>
      <c r="N14" s="42">
        <v>58</v>
      </c>
      <c r="O14" s="42">
        <v>43</v>
      </c>
      <c r="P14" s="42">
        <v>42</v>
      </c>
      <c r="Q14" s="42">
        <v>45</v>
      </c>
      <c r="R14" s="42">
        <v>62</v>
      </c>
      <c r="S14" s="42">
        <v>56</v>
      </c>
      <c r="T14" s="42">
        <v>68</v>
      </c>
      <c r="U14" s="42">
        <v>27</v>
      </c>
      <c r="V14" s="42">
        <v>141</v>
      </c>
      <c r="W14" s="42">
        <v>22</v>
      </c>
      <c r="X14" s="42">
        <v>9</v>
      </c>
      <c r="Y14" s="42">
        <v>21</v>
      </c>
      <c r="Z14" s="42">
        <v>45</v>
      </c>
      <c r="AA14" s="42">
        <v>25</v>
      </c>
      <c r="AB14" s="42">
        <v>18</v>
      </c>
      <c r="AC14" s="42">
        <v>1</v>
      </c>
      <c r="AD14" s="42">
        <v>24</v>
      </c>
      <c r="AE14" s="42">
        <v>81</v>
      </c>
      <c r="AF14" s="42">
        <v>36</v>
      </c>
      <c r="AG14" s="42">
        <v>149</v>
      </c>
      <c r="AH14" s="42">
        <v>18</v>
      </c>
      <c r="AI14" s="42">
        <v>14</v>
      </c>
      <c r="AJ14" s="42">
        <v>28</v>
      </c>
      <c r="AK14" s="42">
        <v>32</v>
      </c>
      <c r="AL14" s="42">
        <v>33</v>
      </c>
      <c r="AM14" s="42">
        <v>23</v>
      </c>
      <c r="AN14" s="42">
        <v>1</v>
      </c>
      <c r="AO14" s="42">
        <v>26</v>
      </c>
      <c r="AP14" s="42">
        <v>84</v>
      </c>
      <c r="AQ14" s="42">
        <v>39</v>
      </c>
      <c r="AR14" s="42">
        <v>244</v>
      </c>
      <c r="AS14" s="42">
        <v>12</v>
      </c>
      <c r="AT14" s="42">
        <v>16</v>
      </c>
      <c r="AU14" s="42">
        <v>0</v>
      </c>
      <c r="AV14" s="42">
        <v>16</v>
      </c>
      <c r="AW14" s="42">
        <v>40</v>
      </c>
      <c r="AX14" s="42">
        <v>32</v>
      </c>
      <c r="AY14" s="42">
        <v>112</v>
      </c>
      <c r="AZ14" s="42">
        <v>16</v>
      </c>
      <c r="BA14" s="42">
        <v>124</v>
      </c>
      <c r="BB14" s="42">
        <v>8</v>
      </c>
      <c r="BC14" s="42">
        <v>16</v>
      </c>
      <c r="BD14" s="42">
        <v>0</v>
      </c>
      <c r="BE14" s="42">
        <v>8</v>
      </c>
      <c r="BF14" s="42">
        <v>12</v>
      </c>
      <c r="BG14" s="42">
        <v>24</v>
      </c>
      <c r="BH14" s="42">
        <v>52</v>
      </c>
      <c r="BI14" s="42">
        <v>4</v>
      </c>
      <c r="BJ14" s="42">
        <v>120</v>
      </c>
      <c r="BK14" s="42">
        <v>4</v>
      </c>
      <c r="BL14" s="42">
        <v>0</v>
      </c>
      <c r="BM14" s="42">
        <v>0</v>
      </c>
      <c r="BN14" s="42">
        <v>8</v>
      </c>
      <c r="BO14" s="42">
        <v>28</v>
      </c>
      <c r="BP14" s="42">
        <v>8</v>
      </c>
      <c r="BQ14" s="42">
        <v>60</v>
      </c>
      <c r="BR14" s="42">
        <v>12</v>
      </c>
      <c r="BS14" s="42">
        <v>16</v>
      </c>
      <c r="BT14" s="42">
        <v>0</v>
      </c>
      <c r="BU14" s="42">
        <v>0</v>
      </c>
      <c r="BV14" s="42">
        <v>0</v>
      </c>
      <c r="BW14" s="42">
        <v>0</v>
      </c>
      <c r="BX14" s="42">
        <v>8</v>
      </c>
      <c r="BY14" s="42">
        <v>4</v>
      </c>
      <c r="BZ14" s="42">
        <v>0</v>
      </c>
      <c r="CA14" s="42">
        <v>4</v>
      </c>
      <c r="CB14" s="42">
        <v>96</v>
      </c>
      <c r="CC14" s="42">
        <v>12</v>
      </c>
      <c r="CD14" s="42">
        <v>12</v>
      </c>
      <c r="CE14" s="42">
        <v>0</v>
      </c>
      <c r="CF14" s="42">
        <v>16</v>
      </c>
      <c r="CG14" s="42">
        <v>28</v>
      </c>
      <c r="CH14" s="42">
        <v>24</v>
      </c>
      <c r="CI14" s="42">
        <v>0</v>
      </c>
      <c r="CJ14" s="42">
        <v>4</v>
      </c>
      <c r="CK14" s="42">
        <v>132</v>
      </c>
      <c r="CL14" s="42">
        <v>0</v>
      </c>
      <c r="CM14" s="42">
        <v>4</v>
      </c>
      <c r="CN14" s="42">
        <v>0</v>
      </c>
      <c r="CO14" s="42">
        <v>0</v>
      </c>
      <c r="CP14" s="42">
        <v>4</v>
      </c>
      <c r="CQ14" s="42">
        <v>4</v>
      </c>
      <c r="CR14" s="42">
        <v>112</v>
      </c>
      <c r="CS14" s="42">
        <v>8</v>
      </c>
    </row>
    <row r="15" spans="1:97">
      <c r="A15" s="40" t="s">
        <v>321</v>
      </c>
      <c r="B15" s="40" t="s">
        <v>289</v>
      </c>
      <c r="C15" s="40" t="s">
        <v>290</v>
      </c>
      <c r="D15" s="40" t="s">
        <v>297</v>
      </c>
      <c r="E15" s="40" t="s">
        <v>322</v>
      </c>
      <c r="F15" s="40" t="s">
        <v>293</v>
      </c>
      <c r="G15" s="41" t="s">
        <v>294</v>
      </c>
      <c r="H15" s="40" t="s">
        <v>323</v>
      </c>
      <c r="I15" s="42">
        <v>1486</v>
      </c>
      <c r="J15" s="42">
        <v>232.267483</v>
      </c>
      <c r="K15" s="42">
        <v>190.80086600000001</v>
      </c>
      <c r="L15" s="42">
        <v>272.41616199999999</v>
      </c>
      <c r="M15" s="42">
        <v>340.810654</v>
      </c>
      <c r="N15" s="42">
        <v>279.33029599999998</v>
      </c>
      <c r="O15" s="42">
        <v>170.374539</v>
      </c>
      <c r="P15" s="42">
        <v>196</v>
      </c>
      <c r="Q15" s="42">
        <v>172</v>
      </c>
      <c r="R15" s="42">
        <v>281</v>
      </c>
      <c r="S15" s="42">
        <v>275</v>
      </c>
      <c r="T15" s="42">
        <v>187</v>
      </c>
      <c r="U15" s="42">
        <v>139</v>
      </c>
      <c r="V15" s="42">
        <v>728.17097000000001</v>
      </c>
      <c r="W15" s="42">
        <v>115.14114499999999</v>
      </c>
      <c r="X15" s="42">
        <v>94.519046000000003</v>
      </c>
      <c r="Y15" s="42">
        <v>135.215485</v>
      </c>
      <c r="Z15" s="42">
        <v>163.572506</v>
      </c>
      <c r="AA15" s="42">
        <v>155.277649</v>
      </c>
      <c r="AB15" s="42">
        <v>61.467350000000003</v>
      </c>
      <c r="AC15" s="42">
        <v>2.9777879999999999</v>
      </c>
      <c r="AD15" s="42">
        <v>162.89696599999999</v>
      </c>
      <c r="AE15" s="42">
        <v>410.07824699999998</v>
      </c>
      <c r="AF15" s="42">
        <v>155.19575699999999</v>
      </c>
      <c r="AG15" s="42">
        <v>757.82902999999999</v>
      </c>
      <c r="AH15" s="42">
        <v>117.126338</v>
      </c>
      <c r="AI15" s="42">
        <v>96.281819999999996</v>
      </c>
      <c r="AJ15" s="42">
        <v>137.20067700000001</v>
      </c>
      <c r="AK15" s="42">
        <v>177.238148</v>
      </c>
      <c r="AL15" s="42">
        <v>124.05264699999999</v>
      </c>
      <c r="AM15" s="42">
        <v>94.903745999999998</v>
      </c>
      <c r="AN15" s="42">
        <v>11.025656</v>
      </c>
      <c r="AO15" s="42">
        <v>171.719122</v>
      </c>
      <c r="AP15" s="42">
        <v>404.98748699999999</v>
      </c>
      <c r="AQ15" s="42">
        <v>181.122422</v>
      </c>
      <c r="AR15" s="42">
        <v>1271.550211</v>
      </c>
      <c r="AS15" s="42">
        <v>3.9703840000000001</v>
      </c>
      <c r="AT15" s="42">
        <v>83.378071000000006</v>
      </c>
      <c r="AU15" s="42">
        <v>47.644612000000002</v>
      </c>
      <c r="AV15" s="42">
        <v>215.290426</v>
      </c>
      <c r="AW15" s="42">
        <v>226.756743</v>
      </c>
      <c r="AX15" s="42">
        <v>140.29795999999999</v>
      </c>
      <c r="AY15" s="42">
        <v>390.536585</v>
      </c>
      <c r="AZ15" s="42">
        <v>163.67543000000001</v>
      </c>
      <c r="BA15" s="42">
        <v>619.76594399999999</v>
      </c>
      <c r="BB15" s="42">
        <v>3.9703840000000001</v>
      </c>
      <c r="BC15" s="42">
        <v>63.526148999999997</v>
      </c>
      <c r="BD15" s="42">
        <v>27.79269</v>
      </c>
      <c r="BE15" s="42">
        <v>96.178895999999995</v>
      </c>
      <c r="BF15" s="42">
        <v>63.526148999999997</v>
      </c>
      <c r="BG15" s="42">
        <v>100.594117</v>
      </c>
      <c r="BH15" s="42">
        <v>188.74025599999999</v>
      </c>
      <c r="BI15" s="42">
        <v>75.437302000000003</v>
      </c>
      <c r="BJ15" s="42">
        <v>651.784267</v>
      </c>
      <c r="BK15" s="42">
        <v>0</v>
      </c>
      <c r="BL15" s="42">
        <v>19.851921999999998</v>
      </c>
      <c r="BM15" s="42">
        <v>19.851921999999998</v>
      </c>
      <c r="BN15" s="42">
        <v>119.11153</v>
      </c>
      <c r="BO15" s="42">
        <v>163.230594</v>
      </c>
      <c r="BP15" s="42">
        <v>39.703842999999999</v>
      </c>
      <c r="BQ15" s="42">
        <v>201.79633000000001</v>
      </c>
      <c r="BR15" s="42">
        <v>88.238128000000003</v>
      </c>
      <c r="BS15" s="42">
        <v>171.17136199999999</v>
      </c>
      <c r="BT15" s="42">
        <v>0</v>
      </c>
      <c r="BU15" s="42">
        <v>3.9703840000000001</v>
      </c>
      <c r="BV15" s="42">
        <v>0</v>
      </c>
      <c r="BW15" s="42">
        <v>7.9407690000000004</v>
      </c>
      <c r="BX15" s="42">
        <v>27.79269</v>
      </c>
      <c r="BY15" s="42">
        <v>20.296758000000001</v>
      </c>
      <c r="BZ15" s="42">
        <v>0</v>
      </c>
      <c r="CA15" s="42">
        <v>111.170761</v>
      </c>
      <c r="CB15" s="42">
        <v>577.04023600000005</v>
      </c>
      <c r="CC15" s="42">
        <v>0</v>
      </c>
      <c r="CD15" s="42">
        <v>71.466918000000007</v>
      </c>
      <c r="CE15" s="42">
        <v>39.703842999999999</v>
      </c>
      <c r="CF15" s="42">
        <v>159.260209</v>
      </c>
      <c r="CG15" s="42">
        <v>175.14174700000001</v>
      </c>
      <c r="CH15" s="42">
        <v>99.704443999999995</v>
      </c>
      <c r="CI15" s="42">
        <v>3.9703840000000001</v>
      </c>
      <c r="CJ15" s="42">
        <v>27.79269</v>
      </c>
      <c r="CK15" s="42">
        <v>523.33861300000001</v>
      </c>
      <c r="CL15" s="42">
        <v>3.9703840000000001</v>
      </c>
      <c r="CM15" s="42">
        <v>7.9407690000000004</v>
      </c>
      <c r="CN15" s="42">
        <v>7.9407690000000004</v>
      </c>
      <c r="CO15" s="42">
        <v>48.089447999999997</v>
      </c>
      <c r="CP15" s="42">
        <v>23.822306000000001</v>
      </c>
      <c r="CQ15" s="42">
        <v>20.296758000000001</v>
      </c>
      <c r="CR15" s="42">
        <v>386.56620099999998</v>
      </c>
      <c r="CS15" s="42">
        <v>24.711977999999998</v>
      </c>
    </row>
    <row r="16" spans="1:97">
      <c r="A16" s="40" t="s">
        <v>324</v>
      </c>
      <c r="B16" s="40" t="s">
        <v>289</v>
      </c>
      <c r="C16" s="40" t="s">
        <v>290</v>
      </c>
      <c r="D16" s="40" t="s">
        <v>297</v>
      </c>
      <c r="E16" s="40" t="s">
        <v>325</v>
      </c>
      <c r="F16" s="40" t="s">
        <v>293</v>
      </c>
      <c r="G16" s="41" t="s">
        <v>294</v>
      </c>
      <c r="H16" s="40" t="s">
        <v>326</v>
      </c>
      <c r="I16" s="42">
        <v>1211</v>
      </c>
      <c r="J16" s="42">
        <v>202.70013800000001</v>
      </c>
      <c r="K16" s="42">
        <v>124.612155</v>
      </c>
      <c r="L16" s="42">
        <v>228.47510299999999</v>
      </c>
      <c r="M16" s="42">
        <v>280.77223199999997</v>
      </c>
      <c r="N16" s="42">
        <v>215.953731</v>
      </c>
      <c r="O16" s="42">
        <v>158.48664099999999</v>
      </c>
      <c r="P16" s="42">
        <v>178</v>
      </c>
      <c r="Q16" s="42">
        <v>183</v>
      </c>
      <c r="R16" s="42">
        <v>268</v>
      </c>
      <c r="S16" s="42">
        <v>233</v>
      </c>
      <c r="T16" s="42">
        <v>134</v>
      </c>
      <c r="U16" s="42">
        <v>84</v>
      </c>
      <c r="V16" s="42">
        <v>555.22451000000001</v>
      </c>
      <c r="W16" s="42">
        <v>94.110777999999996</v>
      </c>
      <c r="X16" s="42">
        <v>55.583879000000003</v>
      </c>
      <c r="Y16" s="42">
        <v>108.261763</v>
      </c>
      <c r="Z16" s="42">
        <v>140.73113799999999</v>
      </c>
      <c r="AA16" s="42">
        <v>107.62742</v>
      </c>
      <c r="AB16" s="42">
        <v>42.168816999999997</v>
      </c>
      <c r="AC16" s="42">
        <v>6.7407139999999997</v>
      </c>
      <c r="AD16" s="42">
        <v>110.65772800000001</v>
      </c>
      <c r="AE16" s="42">
        <v>337.142672</v>
      </c>
      <c r="AF16" s="42">
        <v>107.42411</v>
      </c>
      <c r="AG16" s="42">
        <v>655.77548999999999</v>
      </c>
      <c r="AH16" s="42">
        <v>108.58936</v>
      </c>
      <c r="AI16" s="42">
        <v>69.028276000000005</v>
      </c>
      <c r="AJ16" s="42">
        <v>120.21334</v>
      </c>
      <c r="AK16" s="42">
        <v>140.04109399999999</v>
      </c>
      <c r="AL16" s="42">
        <v>108.326311</v>
      </c>
      <c r="AM16" s="42">
        <v>90.523532000000003</v>
      </c>
      <c r="AN16" s="42">
        <v>19.053578000000002</v>
      </c>
      <c r="AO16" s="42">
        <v>132.37559999999999</v>
      </c>
      <c r="AP16" s="42">
        <v>355.62518699999998</v>
      </c>
      <c r="AQ16" s="42">
        <v>167.77470299999999</v>
      </c>
      <c r="AR16" s="42">
        <v>989.97992299999999</v>
      </c>
      <c r="AS16" s="42">
        <v>4.1367380000000002</v>
      </c>
      <c r="AT16" s="42">
        <v>20.683688</v>
      </c>
      <c r="AU16" s="42">
        <v>33.093899999999998</v>
      </c>
      <c r="AV16" s="42">
        <v>115.82865</v>
      </c>
      <c r="AW16" s="42">
        <v>169.60623799999999</v>
      </c>
      <c r="AX16" s="42">
        <v>183.53241499999999</v>
      </c>
      <c r="AY16" s="42">
        <v>392.77375599999999</v>
      </c>
      <c r="AZ16" s="42">
        <v>70.324538000000004</v>
      </c>
      <c r="BA16" s="42">
        <v>468.591339</v>
      </c>
      <c r="BB16" s="42">
        <v>0</v>
      </c>
      <c r="BC16" s="42">
        <v>16.546949999999999</v>
      </c>
      <c r="BD16" s="42">
        <v>20.683688</v>
      </c>
      <c r="BE16" s="42">
        <v>53.777588000000002</v>
      </c>
      <c r="BF16" s="42">
        <v>33.093899999999998</v>
      </c>
      <c r="BG16" s="42">
        <v>151.74890099999999</v>
      </c>
      <c r="BH16" s="42">
        <v>172.056625</v>
      </c>
      <c r="BI16" s="42">
        <v>20.683688</v>
      </c>
      <c r="BJ16" s="42">
        <v>521.38858300000004</v>
      </c>
      <c r="BK16" s="42">
        <v>4.1367380000000002</v>
      </c>
      <c r="BL16" s="42">
        <v>4.1367380000000002</v>
      </c>
      <c r="BM16" s="42">
        <v>12.410213000000001</v>
      </c>
      <c r="BN16" s="42">
        <v>62.051062999999999</v>
      </c>
      <c r="BO16" s="42">
        <v>136.512338</v>
      </c>
      <c r="BP16" s="42">
        <v>31.783514</v>
      </c>
      <c r="BQ16" s="42">
        <v>220.71713099999999</v>
      </c>
      <c r="BR16" s="42">
        <v>49.64085</v>
      </c>
      <c r="BS16" s="42">
        <v>57.652248</v>
      </c>
      <c r="BT16" s="42">
        <v>0</v>
      </c>
      <c r="BU16" s="42">
        <v>0</v>
      </c>
      <c r="BV16" s="42">
        <v>0</v>
      </c>
      <c r="BW16" s="42">
        <v>4.1367380000000002</v>
      </c>
      <c r="BX16" s="42">
        <v>12.410213000000001</v>
      </c>
      <c r="BY16" s="42">
        <v>16.284873000000001</v>
      </c>
      <c r="BZ16" s="42">
        <v>0</v>
      </c>
      <c r="CA16" s="42">
        <v>24.820425</v>
      </c>
      <c r="CB16" s="42">
        <v>391.15552300000002</v>
      </c>
      <c r="CC16" s="42">
        <v>0</v>
      </c>
      <c r="CD16" s="42">
        <v>16.546949999999999</v>
      </c>
      <c r="CE16" s="42">
        <v>12.410213000000001</v>
      </c>
      <c r="CF16" s="42">
        <v>70.324538000000004</v>
      </c>
      <c r="CG16" s="42">
        <v>136.512338</v>
      </c>
      <c r="CH16" s="42">
        <v>134.677797</v>
      </c>
      <c r="CI16" s="42">
        <v>4.1367380000000002</v>
      </c>
      <c r="CJ16" s="42">
        <v>16.546949999999999</v>
      </c>
      <c r="CK16" s="42">
        <v>541.17215199999998</v>
      </c>
      <c r="CL16" s="42">
        <v>4.1367380000000002</v>
      </c>
      <c r="CM16" s="42">
        <v>4.1367380000000002</v>
      </c>
      <c r="CN16" s="42">
        <v>20.683688</v>
      </c>
      <c r="CO16" s="42">
        <v>41.367375000000003</v>
      </c>
      <c r="CP16" s="42">
        <v>20.683688</v>
      </c>
      <c r="CQ16" s="42">
        <v>32.569746000000002</v>
      </c>
      <c r="CR16" s="42">
        <v>388.63701900000001</v>
      </c>
      <c r="CS16" s="42">
        <v>28.957163000000001</v>
      </c>
    </row>
    <row r="17" spans="1:97">
      <c r="A17" s="40" t="s">
        <v>327</v>
      </c>
      <c r="B17" s="40" t="s">
        <v>289</v>
      </c>
      <c r="C17" s="40" t="s">
        <v>290</v>
      </c>
      <c r="D17" s="40" t="s">
        <v>309</v>
      </c>
      <c r="E17" s="40" t="s">
        <v>328</v>
      </c>
      <c r="F17" s="40" t="s">
        <v>306</v>
      </c>
      <c r="G17" s="41" t="s">
        <v>294</v>
      </c>
      <c r="H17" s="40" t="s">
        <v>329</v>
      </c>
      <c r="I17" s="42">
        <v>340</v>
      </c>
      <c r="J17" s="42">
        <v>57.507418000000001</v>
      </c>
      <c r="K17" s="42">
        <v>40.356082999999998</v>
      </c>
      <c r="L17" s="42">
        <v>64.569732999999999</v>
      </c>
      <c r="M17" s="42">
        <v>82.729969999999994</v>
      </c>
      <c r="N17" s="42">
        <v>62.551929000000001</v>
      </c>
      <c r="O17" s="42">
        <v>32.284866000000001</v>
      </c>
      <c r="P17" s="42">
        <v>41</v>
      </c>
      <c r="Q17" s="42">
        <v>44</v>
      </c>
      <c r="R17" s="42">
        <v>53</v>
      </c>
      <c r="S17" s="42">
        <v>68</v>
      </c>
      <c r="T17" s="42">
        <v>49</v>
      </c>
      <c r="U17" s="42">
        <v>42</v>
      </c>
      <c r="V17" s="42">
        <v>173.53115700000001</v>
      </c>
      <c r="W17" s="42">
        <v>31.275963999999998</v>
      </c>
      <c r="X17" s="42">
        <v>22.195846</v>
      </c>
      <c r="Y17" s="42">
        <v>32.284866000000001</v>
      </c>
      <c r="Z17" s="42">
        <v>38.338279</v>
      </c>
      <c r="AA17" s="42">
        <v>36.320475000000002</v>
      </c>
      <c r="AB17" s="42">
        <v>12.106825000000001</v>
      </c>
      <c r="AC17" s="42">
        <v>1.008902</v>
      </c>
      <c r="AD17" s="42">
        <v>42.373887000000003</v>
      </c>
      <c r="AE17" s="42">
        <v>100.890208</v>
      </c>
      <c r="AF17" s="42">
        <v>30.267061999999999</v>
      </c>
      <c r="AG17" s="42">
        <v>166.46884299999999</v>
      </c>
      <c r="AH17" s="42">
        <v>26.231453999999999</v>
      </c>
      <c r="AI17" s="42">
        <v>18.160236999999999</v>
      </c>
      <c r="AJ17" s="42">
        <v>32.284866000000001</v>
      </c>
      <c r="AK17" s="42">
        <v>44.391691000000002</v>
      </c>
      <c r="AL17" s="42">
        <v>26.231453999999999</v>
      </c>
      <c r="AM17" s="42">
        <v>16.142433</v>
      </c>
      <c r="AN17" s="42">
        <v>3.0267059999999999</v>
      </c>
      <c r="AO17" s="42">
        <v>33.293768999999998</v>
      </c>
      <c r="AP17" s="42">
        <v>101.89910999999999</v>
      </c>
      <c r="AQ17" s="42">
        <v>31.275963999999998</v>
      </c>
      <c r="AR17" s="42">
        <v>254.243323</v>
      </c>
      <c r="AS17" s="42">
        <v>36.320475000000002</v>
      </c>
      <c r="AT17" s="42">
        <v>16.142433</v>
      </c>
      <c r="AU17" s="42">
        <v>0</v>
      </c>
      <c r="AV17" s="42">
        <v>32.284866000000001</v>
      </c>
      <c r="AW17" s="42">
        <v>40.356082999999998</v>
      </c>
      <c r="AX17" s="42">
        <v>32.284866000000001</v>
      </c>
      <c r="AY17" s="42">
        <v>80.712165999999996</v>
      </c>
      <c r="AZ17" s="42">
        <v>16.142433</v>
      </c>
      <c r="BA17" s="42">
        <v>129.139466</v>
      </c>
      <c r="BB17" s="42">
        <v>16.142433</v>
      </c>
      <c r="BC17" s="42">
        <v>16.142433</v>
      </c>
      <c r="BD17" s="42">
        <v>0</v>
      </c>
      <c r="BE17" s="42">
        <v>12.106825000000001</v>
      </c>
      <c r="BF17" s="42">
        <v>8.0712170000000008</v>
      </c>
      <c r="BG17" s="42">
        <v>24.213650000000001</v>
      </c>
      <c r="BH17" s="42">
        <v>44.391691000000002</v>
      </c>
      <c r="BI17" s="42">
        <v>8.0712170000000008</v>
      </c>
      <c r="BJ17" s="42">
        <v>125.103858</v>
      </c>
      <c r="BK17" s="42">
        <v>20.178042000000001</v>
      </c>
      <c r="BL17" s="42">
        <v>0</v>
      </c>
      <c r="BM17" s="42">
        <v>0</v>
      </c>
      <c r="BN17" s="42">
        <v>20.178042000000001</v>
      </c>
      <c r="BO17" s="42">
        <v>32.284866000000001</v>
      </c>
      <c r="BP17" s="42">
        <v>8.0712170000000008</v>
      </c>
      <c r="BQ17" s="42">
        <v>36.320475000000002</v>
      </c>
      <c r="BR17" s="42">
        <v>8.0712170000000008</v>
      </c>
      <c r="BS17" s="42">
        <v>8.0712170000000008</v>
      </c>
      <c r="BT17" s="42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8.0712170000000008</v>
      </c>
      <c r="CB17" s="42">
        <v>145.28189900000001</v>
      </c>
      <c r="CC17" s="42">
        <v>16.142433</v>
      </c>
      <c r="CD17" s="42">
        <v>16.142433</v>
      </c>
      <c r="CE17" s="42">
        <v>0</v>
      </c>
      <c r="CF17" s="42">
        <v>32.284866000000001</v>
      </c>
      <c r="CG17" s="42">
        <v>40.356082999999998</v>
      </c>
      <c r="CH17" s="42">
        <v>32.284866000000001</v>
      </c>
      <c r="CI17" s="42">
        <v>0</v>
      </c>
      <c r="CJ17" s="42">
        <v>8.0712170000000008</v>
      </c>
      <c r="CK17" s="42">
        <v>100.890208</v>
      </c>
      <c r="CL17" s="42">
        <v>20.178042000000001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80.712165999999996</v>
      </c>
      <c r="CS17" s="42">
        <v>0</v>
      </c>
    </row>
    <row r="18" spans="1:97">
      <c r="A18" s="40" t="s">
        <v>330</v>
      </c>
      <c r="B18" s="40" t="s">
        <v>289</v>
      </c>
      <c r="C18" s="40" t="s">
        <v>290</v>
      </c>
      <c r="D18" s="40" t="s">
        <v>297</v>
      </c>
      <c r="E18" s="40" t="s">
        <v>331</v>
      </c>
      <c r="F18" s="40" t="s">
        <v>293</v>
      </c>
      <c r="G18" s="41" t="s">
        <v>294</v>
      </c>
      <c r="H18" s="40" t="s">
        <v>332</v>
      </c>
      <c r="I18" s="42">
        <v>1787</v>
      </c>
      <c r="J18" s="42">
        <v>330.49261999999999</v>
      </c>
      <c r="K18" s="42">
        <v>228.123377</v>
      </c>
      <c r="L18" s="42">
        <v>373.00787800000001</v>
      </c>
      <c r="M18" s="42">
        <v>395.69500599999998</v>
      </c>
      <c r="N18" s="42">
        <v>316.26072299999998</v>
      </c>
      <c r="O18" s="42">
        <v>143.42039600000001</v>
      </c>
      <c r="P18" s="42">
        <v>291</v>
      </c>
      <c r="Q18" s="42">
        <v>220</v>
      </c>
      <c r="R18" s="42">
        <v>355</v>
      </c>
      <c r="S18" s="42">
        <v>350</v>
      </c>
      <c r="T18" s="42">
        <v>203</v>
      </c>
      <c r="U18" s="42">
        <v>71</v>
      </c>
      <c r="V18" s="42">
        <v>879.51876200000004</v>
      </c>
      <c r="W18" s="42">
        <v>171.99433300000001</v>
      </c>
      <c r="X18" s="42">
        <v>113.098428</v>
      </c>
      <c r="Y18" s="42">
        <v>173.651174</v>
      </c>
      <c r="Z18" s="42">
        <v>202.03997200000001</v>
      </c>
      <c r="AA18" s="42">
        <v>153.71760699999999</v>
      </c>
      <c r="AB18" s="42">
        <v>63.104973999999999</v>
      </c>
      <c r="AC18" s="42">
        <v>1.912272</v>
      </c>
      <c r="AD18" s="42">
        <v>222.31821500000001</v>
      </c>
      <c r="AE18" s="42">
        <v>508.04333500000001</v>
      </c>
      <c r="AF18" s="42">
        <v>149.15721199999999</v>
      </c>
      <c r="AG18" s="42">
        <v>907.48123799999996</v>
      </c>
      <c r="AH18" s="42">
        <v>158.498287</v>
      </c>
      <c r="AI18" s="42">
        <v>115.02494799999999</v>
      </c>
      <c r="AJ18" s="42">
        <v>199.35670300000001</v>
      </c>
      <c r="AK18" s="42">
        <v>193.655033</v>
      </c>
      <c r="AL18" s="42">
        <v>162.543116</v>
      </c>
      <c r="AM18" s="42">
        <v>67.885654000000002</v>
      </c>
      <c r="AN18" s="42">
        <v>10.517496</v>
      </c>
      <c r="AO18" s="42">
        <v>210.418261</v>
      </c>
      <c r="AP18" s="42">
        <v>535.47599700000001</v>
      </c>
      <c r="AQ18" s="42">
        <v>161.58698000000001</v>
      </c>
      <c r="AR18" s="42">
        <v>1452.4834490000001</v>
      </c>
      <c r="AS18" s="42">
        <v>7.6490879999999999</v>
      </c>
      <c r="AT18" s="42">
        <v>80.315421999999998</v>
      </c>
      <c r="AU18" s="42">
        <v>99.438141999999999</v>
      </c>
      <c r="AV18" s="42">
        <v>286.84079300000002</v>
      </c>
      <c r="AW18" s="42">
        <v>294.48988100000003</v>
      </c>
      <c r="AX18" s="42">
        <v>137.683581</v>
      </c>
      <c r="AY18" s="42">
        <v>397.752566</v>
      </c>
      <c r="AZ18" s="42">
        <v>148.31397699999999</v>
      </c>
      <c r="BA18" s="42">
        <v>700.63208999999995</v>
      </c>
      <c r="BB18" s="42">
        <v>3.8245439999999999</v>
      </c>
      <c r="BC18" s="42">
        <v>61.192701999999997</v>
      </c>
      <c r="BD18" s="42">
        <v>61.192701999999997</v>
      </c>
      <c r="BE18" s="42">
        <v>145.33266800000001</v>
      </c>
      <c r="BF18" s="42">
        <v>65.017246</v>
      </c>
      <c r="BG18" s="42">
        <v>118.560861</v>
      </c>
      <c r="BH18" s="42">
        <v>187.40265099999999</v>
      </c>
      <c r="BI18" s="42">
        <v>58.108713999999999</v>
      </c>
      <c r="BJ18" s="42">
        <v>751.851359</v>
      </c>
      <c r="BK18" s="42">
        <v>3.8245439999999999</v>
      </c>
      <c r="BL18" s="42">
        <v>19.122720000000001</v>
      </c>
      <c r="BM18" s="42">
        <v>38.245438999999998</v>
      </c>
      <c r="BN18" s="42">
        <v>141.50812400000001</v>
      </c>
      <c r="BO18" s="42">
        <v>229.472634</v>
      </c>
      <c r="BP18" s="42">
        <v>19.122720000000001</v>
      </c>
      <c r="BQ18" s="42">
        <v>210.34991500000001</v>
      </c>
      <c r="BR18" s="42">
        <v>90.205263000000002</v>
      </c>
      <c r="BS18" s="42">
        <v>152.719675</v>
      </c>
      <c r="BT18" s="42">
        <v>0</v>
      </c>
      <c r="BU18" s="42">
        <v>0</v>
      </c>
      <c r="BV18" s="42">
        <v>0</v>
      </c>
      <c r="BW18" s="42">
        <v>34.420895000000002</v>
      </c>
      <c r="BX18" s="42">
        <v>30.596350999999999</v>
      </c>
      <c r="BY18" s="42">
        <v>7.6490879999999999</v>
      </c>
      <c r="BZ18" s="42">
        <v>0</v>
      </c>
      <c r="CA18" s="42">
        <v>80.053341000000003</v>
      </c>
      <c r="CB18" s="42">
        <v>779.62580300000002</v>
      </c>
      <c r="CC18" s="42">
        <v>7.6490879999999999</v>
      </c>
      <c r="CD18" s="42">
        <v>65.017246</v>
      </c>
      <c r="CE18" s="42">
        <v>87.964510000000004</v>
      </c>
      <c r="CF18" s="42">
        <v>225.64809</v>
      </c>
      <c r="CG18" s="42">
        <v>225.64809</v>
      </c>
      <c r="CH18" s="42">
        <v>107.08722899999999</v>
      </c>
      <c r="CI18" s="42">
        <v>0</v>
      </c>
      <c r="CJ18" s="42">
        <v>60.611548999999997</v>
      </c>
      <c r="CK18" s="42">
        <v>520.13797099999999</v>
      </c>
      <c r="CL18" s="42">
        <v>0</v>
      </c>
      <c r="CM18" s="42">
        <v>15.298176</v>
      </c>
      <c r="CN18" s="42">
        <v>11.473632</v>
      </c>
      <c r="CO18" s="42">
        <v>26.771806999999999</v>
      </c>
      <c r="CP18" s="42">
        <v>38.245438999999998</v>
      </c>
      <c r="CQ18" s="42">
        <v>22.947263</v>
      </c>
      <c r="CR18" s="42">
        <v>397.752566</v>
      </c>
      <c r="CS18" s="42">
        <v>7.6490879999999999</v>
      </c>
    </row>
    <row r="19" spans="1:97">
      <c r="A19" s="40" t="s">
        <v>333</v>
      </c>
      <c r="B19" s="40" t="s">
        <v>289</v>
      </c>
      <c r="C19" s="40" t="s">
        <v>290</v>
      </c>
      <c r="D19" s="40" t="s">
        <v>309</v>
      </c>
      <c r="E19" s="40" t="s">
        <v>334</v>
      </c>
      <c r="F19" s="40" t="s">
        <v>293</v>
      </c>
      <c r="G19" s="41" t="s">
        <v>294</v>
      </c>
      <c r="H19" s="40" t="s">
        <v>335</v>
      </c>
      <c r="I19" s="42">
        <v>616</v>
      </c>
      <c r="J19" s="42">
        <v>117.89473700000001</v>
      </c>
      <c r="K19" s="42">
        <v>67.789473999999998</v>
      </c>
      <c r="L19" s="42">
        <v>126.736842</v>
      </c>
      <c r="M19" s="42">
        <v>143.43859599999999</v>
      </c>
      <c r="N19" s="42">
        <v>116.91228099999999</v>
      </c>
      <c r="O19" s="42">
        <v>43.228070000000002</v>
      </c>
      <c r="P19" s="42">
        <v>75</v>
      </c>
      <c r="Q19" s="42">
        <v>78</v>
      </c>
      <c r="R19" s="42">
        <v>108</v>
      </c>
      <c r="S19" s="42">
        <v>113</v>
      </c>
      <c r="T19" s="42">
        <v>87</v>
      </c>
      <c r="U19" s="42">
        <v>27</v>
      </c>
      <c r="V19" s="42">
        <v>292.77193</v>
      </c>
      <c r="W19" s="42">
        <v>55.017544000000001</v>
      </c>
      <c r="X19" s="42">
        <v>33.403509</v>
      </c>
      <c r="Y19" s="42">
        <v>57.964911999999998</v>
      </c>
      <c r="Z19" s="42">
        <v>72.701753999999994</v>
      </c>
      <c r="AA19" s="42">
        <v>56</v>
      </c>
      <c r="AB19" s="42">
        <v>17.684211000000001</v>
      </c>
      <c r="AC19" s="42">
        <v>0</v>
      </c>
      <c r="AD19" s="42">
        <v>72.701753999999994</v>
      </c>
      <c r="AE19" s="42">
        <v>169.964912</v>
      </c>
      <c r="AF19" s="42">
        <v>50.105263000000001</v>
      </c>
      <c r="AG19" s="42">
        <v>323.22807</v>
      </c>
      <c r="AH19" s="42">
        <v>62.877192999999998</v>
      </c>
      <c r="AI19" s="42">
        <v>34.385964999999999</v>
      </c>
      <c r="AJ19" s="42">
        <v>68.771929999999998</v>
      </c>
      <c r="AK19" s="42">
        <v>70.736841999999996</v>
      </c>
      <c r="AL19" s="42">
        <v>60.912281</v>
      </c>
      <c r="AM19" s="42">
        <v>20.631578999999999</v>
      </c>
      <c r="AN19" s="42">
        <v>4.9122810000000001</v>
      </c>
      <c r="AO19" s="42">
        <v>81.543859999999995</v>
      </c>
      <c r="AP19" s="42">
        <v>187.649123</v>
      </c>
      <c r="AQ19" s="42">
        <v>54.035088000000002</v>
      </c>
      <c r="AR19" s="42">
        <v>487.29824600000001</v>
      </c>
      <c r="AS19" s="42">
        <v>23.578946999999999</v>
      </c>
      <c r="AT19" s="42">
        <v>39.298245999999999</v>
      </c>
      <c r="AU19" s="42">
        <v>11.789474</v>
      </c>
      <c r="AV19" s="42">
        <v>23.578946999999999</v>
      </c>
      <c r="AW19" s="42">
        <v>94.315788999999995</v>
      </c>
      <c r="AX19" s="42">
        <v>86.456140000000005</v>
      </c>
      <c r="AY19" s="42">
        <v>161.12280699999999</v>
      </c>
      <c r="AZ19" s="42">
        <v>47.157895000000003</v>
      </c>
      <c r="BA19" s="42">
        <v>224</v>
      </c>
      <c r="BB19" s="42">
        <v>15.719298</v>
      </c>
      <c r="BC19" s="42">
        <v>27.508772</v>
      </c>
      <c r="BD19" s="42">
        <v>7.8596490000000001</v>
      </c>
      <c r="BE19" s="42">
        <v>11.789474</v>
      </c>
      <c r="BF19" s="42">
        <v>19.649122999999999</v>
      </c>
      <c r="BG19" s="42">
        <v>55.017544000000001</v>
      </c>
      <c r="BH19" s="42">
        <v>78.596491</v>
      </c>
      <c r="BI19" s="42">
        <v>7.8596490000000001</v>
      </c>
      <c r="BJ19" s="42">
        <v>263.29824600000001</v>
      </c>
      <c r="BK19" s="42">
        <v>7.8596490000000001</v>
      </c>
      <c r="BL19" s="42">
        <v>11.789474</v>
      </c>
      <c r="BM19" s="42">
        <v>3.9298250000000001</v>
      </c>
      <c r="BN19" s="42">
        <v>11.789474</v>
      </c>
      <c r="BO19" s="42">
        <v>74.666667000000004</v>
      </c>
      <c r="BP19" s="42">
        <v>31.438596</v>
      </c>
      <c r="BQ19" s="42">
        <v>82.526315999999994</v>
      </c>
      <c r="BR19" s="42">
        <v>39.298245999999999</v>
      </c>
      <c r="BS19" s="42">
        <v>47.157895000000003</v>
      </c>
      <c r="BT19" s="42">
        <v>0</v>
      </c>
      <c r="BU19" s="42">
        <v>0</v>
      </c>
      <c r="BV19" s="42">
        <v>0</v>
      </c>
      <c r="BW19" s="42">
        <v>0</v>
      </c>
      <c r="BX19" s="42">
        <v>3.9298250000000001</v>
      </c>
      <c r="BY19" s="42">
        <v>19.649122999999999</v>
      </c>
      <c r="BZ19" s="42">
        <v>0</v>
      </c>
      <c r="CA19" s="42">
        <v>23.578946999999999</v>
      </c>
      <c r="CB19" s="42">
        <v>231.85964899999999</v>
      </c>
      <c r="CC19" s="42">
        <v>11.789474</v>
      </c>
      <c r="CD19" s="42">
        <v>39.298245999999999</v>
      </c>
      <c r="CE19" s="42">
        <v>11.789474</v>
      </c>
      <c r="CF19" s="42">
        <v>19.649122999999999</v>
      </c>
      <c r="CG19" s="42">
        <v>78.596491</v>
      </c>
      <c r="CH19" s="42">
        <v>55.017544000000001</v>
      </c>
      <c r="CI19" s="42">
        <v>3.9298250000000001</v>
      </c>
      <c r="CJ19" s="42">
        <v>11.789474</v>
      </c>
      <c r="CK19" s="42">
        <v>208.28070199999999</v>
      </c>
      <c r="CL19" s="42">
        <v>11.789474</v>
      </c>
      <c r="CM19" s="42">
        <v>0</v>
      </c>
      <c r="CN19" s="42">
        <v>0</v>
      </c>
      <c r="CO19" s="42">
        <v>3.9298250000000001</v>
      </c>
      <c r="CP19" s="42">
        <v>11.789474</v>
      </c>
      <c r="CQ19" s="42">
        <v>11.789474</v>
      </c>
      <c r="CR19" s="42">
        <v>157.192982</v>
      </c>
      <c r="CS19" s="42">
        <v>11.789474</v>
      </c>
    </row>
    <row r="20" spans="1:97">
      <c r="A20" s="40" t="s">
        <v>336</v>
      </c>
      <c r="B20" s="40" t="s">
        <v>289</v>
      </c>
      <c r="C20" s="40" t="s">
        <v>290</v>
      </c>
      <c r="D20" s="40" t="s">
        <v>309</v>
      </c>
      <c r="E20" s="40" t="s">
        <v>310</v>
      </c>
      <c r="F20" s="40" t="s">
        <v>306</v>
      </c>
      <c r="G20" s="41" t="s">
        <v>294</v>
      </c>
      <c r="H20" s="40" t="s">
        <v>337</v>
      </c>
      <c r="I20" s="42">
        <v>290</v>
      </c>
      <c r="J20" s="42">
        <v>60.582191999999999</v>
      </c>
      <c r="K20" s="42">
        <v>33.767122999999998</v>
      </c>
      <c r="L20" s="42">
        <v>64.554794999999999</v>
      </c>
      <c r="M20" s="42">
        <v>57.602739999999997</v>
      </c>
      <c r="N20" s="42">
        <v>50.650685000000003</v>
      </c>
      <c r="O20" s="42">
        <v>22.842466000000002</v>
      </c>
      <c r="P20" s="42">
        <v>45</v>
      </c>
      <c r="Q20" s="42">
        <v>34</v>
      </c>
      <c r="R20" s="42">
        <v>55</v>
      </c>
      <c r="S20" s="42">
        <v>41</v>
      </c>
      <c r="T20" s="42">
        <v>48</v>
      </c>
      <c r="U20" s="42">
        <v>16</v>
      </c>
      <c r="V20" s="42">
        <v>152.94520499999999</v>
      </c>
      <c r="W20" s="42">
        <v>34.760274000000003</v>
      </c>
      <c r="X20" s="42">
        <v>21.849315000000001</v>
      </c>
      <c r="Y20" s="42">
        <v>28.801369999999999</v>
      </c>
      <c r="Z20" s="42">
        <v>30.787671</v>
      </c>
      <c r="AA20" s="42">
        <v>24.828766999999999</v>
      </c>
      <c r="AB20" s="42">
        <v>11.917808000000001</v>
      </c>
      <c r="AC20" s="42">
        <v>0</v>
      </c>
      <c r="AD20" s="42">
        <v>43.698630000000001</v>
      </c>
      <c r="AE20" s="42">
        <v>78.458904000000004</v>
      </c>
      <c r="AF20" s="42">
        <v>30.787671</v>
      </c>
      <c r="AG20" s="42">
        <v>137.05479500000001</v>
      </c>
      <c r="AH20" s="42">
        <v>25.821918</v>
      </c>
      <c r="AI20" s="42">
        <v>11.917808000000001</v>
      </c>
      <c r="AJ20" s="42">
        <v>35.753425</v>
      </c>
      <c r="AK20" s="42">
        <v>26.815068</v>
      </c>
      <c r="AL20" s="42">
        <v>25.821918</v>
      </c>
      <c r="AM20" s="42">
        <v>10.924658000000001</v>
      </c>
      <c r="AN20" s="42">
        <v>0</v>
      </c>
      <c r="AO20" s="42">
        <v>32.773972999999998</v>
      </c>
      <c r="AP20" s="42">
        <v>79.452055000000001</v>
      </c>
      <c r="AQ20" s="42">
        <v>24.828766999999999</v>
      </c>
      <c r="AR20" s="42">
        <v>242.328767</v>
      </c>
      <c r="AS20" s="42">
        <v>3.9726029999999999</v>
      </c>
      <c r="AT20" s="42">
        <v>31.780822000000001</v>
      </c>
      <c r="AU20" s="42">
        <v>7.9452049999999996</v>
      </c>
      <c r="AV20" s="42">
        <v>31.780822000000001</v>
      </c>
      <c r="AW20" s="42">
        <v>35.753425</v>
      </c>
      <c r="AX20" s="42">
        <v>39.726027000000002</v>
      </c>
      <c r="AY20" s="42">
        <v>59.589041000000002</v>
      </c>
      <c r="AZ20" s="42">
        <v>31.780822000000001</v>
      </c>
      <c r="BA20" s="42">
        <v>131.09589</v>
      </c>
      <c r="BB20" s="42">
        <v>3.9726029999999999</v>
      </c>
      <c r="BC20" s="42">
        <v>23.835616000000002</v>
      </c>
      <c r="BD20" s="42">
        <v>7.9452049999999996</v>
      </c>
      <c r="BE20" s="42">
        <v>11.917808000000001</v>
      </c>
      <c r="BF20" s="42">
        <v>0</v>
      </c>
      <c r="BG20" s="42">
        <v>27.808219000000001</v>
      </c>
      <c r="BH20" s="42">
        <v>39.726027000000002</v>
      </c>
      <c r="BI20" s="42">
        <v>15.890411</v>
      </c>
      <c r="BJ20" s="42">
        <v>111.232877</v>
      </c>
      <c r="BK20" s="42">
        <v>0</v>
      </c>
      <c r="BL20" s="42">
        <v>7.9452049999999996</v>
      </c>
      <c r="BM20" s="42">
        <v>0</v>
      </c>
      <c r="BN20" s="42">
        <v>19.863014</v>
      </c>
      <c r="BO20" s="42">
        <v>35.753425</v>
      </c>
      <c r="BP20" s="42">
        <v>11.917808000000001</v>
      </c>
      <c r="BQ20" s="42">
        <v>19.863014</v>
      </c>
      <c r="BR20" s="42">
        <v>15.890411</v>
      </c>
      <c r="BS20" s="42">
        <v>43.698630000000001</v>
      </c>
      <c r="BT20" s="42">
        <v>0</v>
      </c>
      <c r="BU20" s="42">
        <v>0</v>
      </c>
      <c r="BV20" s="42">
        <v>0</v>
      </c>
      <c r="BW20" s="42">
        <v>3.9726029999999999</v>
      </c>
      <c r="BX20" s="42">
        <v>3.9726029999999999</v>
      </c>
      <c r="BY20" s="42">
        <v>15.890411</v>
      </c>
      <c r="BZ20" s="42">
        <v>0</v>
      </c>
      <c r="CA20" s="42">
        <v>19.863014</v>
      </c>
      <c r="CB20" s="42">
        <v>111.232877</v>
      </c>
      <c r="CC20" s="42">
        <v>3.9726029999999999</v>
      </c>
      <c r="CD20" s="42">
        <v>23.835616000000002</v>
      </c>
      <c r="CE20" s="42">
        <v>7.9452049999999996</v>
      </c>
      <c r="CF20" s="42">
        <v>27.808219000000001</v>
      </c>
      <c r="CG20" s="42">
        <v>23.835616000000002</v>
      </c>
      <c r="CH20" s="42">
        <v>15.890411</v>
      </c>
      <c r="CI20" s="42">
        <v>3.9726029999999999</v>
      </c>
      <c r="CJ20" s="42">
        <v>3.9726029999999999</v>
      </c>
      <c r="CK20" s="42">
        <v>87.397260000000003</v>
      </c>
      <c r="CL20" s="42">
        <v>0</v>
      </c>
      <c r="CM20" s="42">
        <v>7.9452049999999996</v>
      </c>
      <c r="CN20" s="42">
        <v>0</v>
      </c>
      <c r="CO20" s="42">
        <v>0</v>
      </c>
      <c r="CP20" s="42">
        <v>7.9452049999999996</v>
      </c>
      <c r="CQ20" s="42">
        <v>7.9452049999999996</v>
      </c>
      <c r="CR20" s="42">
        <v>55.616438000000002</v>
      </c>
      <c r="CS20" s="42">
        <v>7.9452049999999996</v>
      </c>
    </row>
    <row r="21" spans="1:97">
      <c r="A21" s="40" t="s">
        <v>338</v>
      </c>
      <c r="B21" s="40" t="s">
        <v>289</v>
      </c>
      <c r="C21" s="40" t="s">
        <v>290</v>
      </c>
      <c r="D21" s="40" t="s">
        <v>291</v>
      </c>
      <c r="E21" s="40" t="s">
        <v>292</v>
      </c>
      <c r="F21" s="40" t="s">
        <v>293</v>
      </c>
      <c r="G21" s="41" t="s">
        <v>294</v>
      </c>
      <c r="H21" s="40" t="s">
        <v>339</v>
      </c>
      <c r="I21" s="42">
        <v>836</v>
      </c>
      <c r="J21" s="42">
        <v>130</v>
      </c>
      <c r="K21" s="42">
        <v>71</v>
      </c>
      <c r="L21" s="42">
        <v>158</v>
      </c>
      <c r="M21" s="42">
        <v>209</v>
      </c>
      <c r="N21" s="42">
        <v>157</v>
      </c>
      <c r="O21" s="42">
        <v>111</v>
      </c>
      <c r="P21" s="42">
        <v>110</v>
      </c>
      <c r="Q21" s="42">
        <v>94</v>
      </c>
      <c r="R21" s="42">
        <v>161</v>
      </c>
      <c r="S21" s="42">
        <v>174</v>
      </c>
      <c r="T21" s="42">
        <v>153</v>
      </c>
      <c r="U21" s="42">
        <v>99</v>
      </c>
      <c r="V21" s="42">
        <v>402</v>
      </c>
      <c r="W21" s="42">
        <v>60</v>
      </c>
      <c r="X21" s="42">
        <v>38</v>
      </c>
      <c r="Y21" s="42">
        <v>84</v>
      </c>
      <c r="Z21" s="42">
        <v>101</v>
      </c>
      <c r="AA21" s="42">
        <v>78</v>
      </c>
      <c r="AB21" s="42">
        <v>36</v>
      </c>
      <c r="AC21" s="42">
        <v>5</v>
      </c>
      <c r="AD21" s="42">
        <v>73</v>
      </c>
      <c r="AE21" s="42">
        <v>250</v>
      </c>
      <c r="AF21" s="42">
        <v>79</v>
      </c>
      <c r="AG21" s="42">
        <v>434</v>
      </c>
      <c r="AH21" s="42">
        <v>70</v>
      </c>
      <c r="AI21" s="42">
        <v>33</v>
      </c>
      <c r="AJ21" s="42">
        <v>74</v>
      </c>
      <c r="AK21" s="42">
        <v>108</v>
      </c>
      <c r="AL21" s="42">
        <v>79</v>
      </c>
      <c r="AM21" s="42">
        <v>65</v>
      </c>
      <c r="AN21" s="42">
        <v>5</v>
      </c>
      <c r="AO21" s="42">
        <v>84</v>
      </c>
      <c r="AP21" s="42">
        <v>236</v>
      </c>
      <c r="AQ21" s="42">
        <v>114</v>
      </c>
      <c r="AR21" s="42">
        <v>728</v>
      </c>
      <c r="AS21" s="42">
        <v>20</v>
      </c>
      <c r="AT21" s="42">
        <v>64</v>
      </c>
      <c r="AU21" s="42">
        <v>32</v>
      </c>
      <c r="AV21" s="42">
        <v>56</v>
      </c>
      <c r="AW21" s="42">
        <v>92</v>
      </c>
      <c r="AX21" s="42">
        <v>144</v>
      </c>
      <c r="AY21" s="42">
        <v>264</v>
      </c>
      <c r="AZ21" s="42">
        <v>56</v>
      </c>
      <c r="BA21" s="42">
        <v>356</v>
      </c>
      <c r="BB21" s="42">
        <v>12</v>
      </c>
      <c r="BC21" s="42">
        <v>44</v>
      </c>
      <c r="BD21" s="42">
        <v>16</v>
      </c>
      <c r="BE21" s="42">
        <v>32</v>
      </c>
      <c r="BF21" s="42">
        <v>4</v>
      </c>
      <c r="BG21" s="42">
        <v>116</v>
      </c>
      <c r="BH21" s="42">
        <v>104</v>
      </c>
      <c r="BI21" s="42">
        <v>28</v>
      </c>
      <c r="BJ21" s="42">
        <v>372</v>
      </c>
      <c r="BK21" s="42">
        <v>8</v>
      </c>
      <c r="BL21" s="42">
        <v>20</v>
      </c>
      <c r="BM21" s="42">
        <v>16</v>
      </c>
      <c r="BN21" s="42">
        <v>24</v>
      </c>
      <c r="BO21" s="42">
        <v>88</v>
      </c>
      <c r="BP21" s="42">
        <v>28</v>
      </c>
      <c r="BQ21" s="42">
        <v>160</v>
      </c>
      <c r="BR21" s="42">
        <v>28</v>
      </c>
      <c r="BS21" s="42">
        <v>52</v>
      </c>
      <c r="BT21" s="42">
        <v>0</v>
      </c>
      <c r="BU21" s="42">
        <v>0</v>
      </c>
      <c r="BV21" s="42">
        <v>0</v>
      </c>
      <c r="BW21" s="42">
        <v>0</v>
      </c>
      <c r="BX21" s="42">
        <v>8</v>
      </c>
      <c r="BY21" s="42">
        <v>24</v>
      </c>
      <c r="BZ21" s="42">
        <v>0</v>
      </c>
      <c r="CA21" s="42">
        <v>20</v>
      </c>
      <c r="CB21" s="42">
        <v>344</v>
      </c>
      <c r="CC21" s="42">
        <v>12</v>
      </c>
      <c r="CD21" s="42">
        <v>44</v>
      </c>
      <c r="CE21" s="42">
        <v>32</v>
      </c>
      <c r="CF21" s="42">
        <v>56</v>
      </c>
      <c r="CG21" s="42">
        <v>72</v>
      </c>
      <c r="CH21" s="42">
        <v>108</v>
      </c>
      <c r="CI21" s="42">
        <v>0</v>
      </c>
      <c r="CJ21" s="42">
        <v>20</v>
      </c>
      <c r="CK21" s="42">
        <v>332</v>
      </c>
      <c r="CL21" s="42">
        <v>8</v>
      </c>
      <c r="CM21" s="42">
        <v>20</v>
      </c>
      <c r="CN21" s="42">
        <v>0</v>
      </c>
      <c r="CO21" s="42">
        <v>0</v>
      </c>
      <c r="CP21" s="42">
        <v>12</v>
      </c>
      <c r="CQ21" s="42">
        <v>12</v>
      </c>
      <c r="CR21" s="42">
        <v>264</v>
      </c>
      <c r="CS21" s="42">
        <v>16</v>
      </c>
    </row>
    <row r="22" spans="1:97">
      <c r="A22" s="40" t="s">
        <v>340</v>
      </c>
      <c r="B22" s="40" t="s">
        <v>289</v>
      </c>
      <c r="C22" s="40" t="s">
        <v>290</v>
      </c>
      <c r="D22" s="40" t="s">
        <v>309</v>
      </c>
      <c r="E22" s="40" t="s">
        <v>334</v>
      </c>
      <c r="F22" s="40" t="s">
        <v>293</v>
      </c>
      <c r="G22" s="41" t="s">
        <v>294</v>
      </c>
      <c r="H22" s="40" t="s">
        <v>341</v>
      </c>
      <c r="I22" s="42">
        <v>419</v>
      </c>
      <c r="J22" s="42">
        <v>62</v>
      </c>
      <c r="K22" s="42">
        <v>57</v>
      </c>
      <c r="L22" s="42">
        <v>74</v>
      </c>
      <c r="M22" s="42">
        <v>109</v>
      </c>
      <c r="N22" s="42">
        <v>72</v>
      </c>
      <c r="O22" s="42">
        <v>45</v>
      </c>
      <c r="P22" s="42">
        <v>88</v>
      </c>
      <c r="Q22" s="42">
        <v>50</v>
      </c>
      <c r="R22" s="42">
        <v>97</v>
      </c>
      <c r="S22" s="42">
        <v>62</v>
      </c>
      <c r="T22" s="42">
        <v>73</v>
      </c>
      <c r="U22" s="42">
        <v>26</v>
      </c>
      <c r="V22" s="42">
        <v>205</v>
      </c>
      <c r="W22" s="42">
        <v>30</v>
      </c>
      <c r="X22" s="42">
        <v>33</v>
      </c>
      <c r="Y22" s="42">
        <v>37</v>
      </c>
      <c r="Z22" s="42">
        <v>55</v>
      </c>
      <c r="AA22" s="42">
        <v>35</v>
      </c>
      <c r="AB22" s="42">
        <v>14</v>
      </c>
      <c r="AC22" s="42">
        <v>1</v>
      </c>
      <c r="AD22" s="42">
        <v>48</v>
      </c>
      <c r="AE22" s="42">
        <v>122</v>
      </c>
      <c r="AF22" s="42">
        <v>35</v>
      </c>
      <c r="AG22" s="42">
        <v>214</v>
      </c>
      <c r="AH22" s="42">
        <v>32</v>
      </c>
      <c r="AI22" s="42">
        <v>24</v>
      </c>
      <c r="AJ22" s="42">
        <v>37</v>
      </c>
      <c r="AK22" s="42">
        <v>54</v>
      </c>
      <c r="AL22" s="42">
        <v>37</v>
      </c>
      <c r="AM22" s="42">
        <v>29</v>
      </c>
      <c r="AN22" s="42">
        <v>1</v>
      </c>
      <c r="AO22" s="42">
        <v>45</v>
      </c>
      <c r="AP22" s="42">
        <v>116</v>
      </c>
      <c r="AQ22" s="42">
        <v>53</v>
      </c>
      <c r="AR22" s="42">
        <v>344</v>
      </c>
      <c r="AS22" s="42">
        <v>12</v>
      </c>
      <c r="AT22" s="42">
        <v>20</v>
      </c>
      <c r="AU22" s="42">
        <v>8</v>
      </c>
      <c r="AV22" s="42">
        <v>28</v>
      </c>
      <c r="AW22" s="42">
        <v>32</v>
      </c>
      <c r="AX22" s="42">
        <v>68</v>
      </c>
      <c r="AY22" s="42">
        <v>108</v>
      </c>
      <c r="AZ22" s="42">
        <v>68</v>
      </c>
      <c r="BA22" s="42">
        <v>172</v>
      </c>
      <c r="BB22" s="42">
        <v>12</v>
      </c>
      <c r="BC22" s="42">
        <v>16</v>
      </c>
      <c r="BD22" s="42">
        <v>0</v>
      </c>
      <c r="BE22" s="42">
        <v>24</v>
      </c>
      <c r="BF22" s="42">
        <v>4</v>
      </c>
      <c r="BG22" s="42">
        <v>48</v>
      </c>
      <c r="BH22" s="42">
        <v>48</v>
      </c>
      <c r="BI22" s="42">
        <v>20</v>
      </c>
      <c r="BJ22" s="42">
        <v>172</v>
      </c>
      <c r="BK22" s="42">
        <v>0</v>
      </c>
      <c r="BL22" s="42">
        <v>4</v>
      </c>
      <c r="BM22" s="42">
        <v>8</v>
      </c>
      <c r="BN22" s="42">
        <v>4</v>
      </c>
      <c r="BO22" s="42">
        <v>28</v>
      </c>
      <c r="BP22" s="42">
        <v>20</v>
      </c>
      <c r="BQ22" s="42">
        <v>60</v>
      </c>
      <c r="BR22" s="42">
        <v>48</v>
      </c>
      <c r="BS22" s="42">
        <v>48</v>
      </c>
      <c r="BT22" s="42">
        <v>0</v>
      </c>
      <c r="BU22" s="42">
        <v>4</v>
      </c>
      <c r="BV22" s="42">
        <v>0</v>
      </c>
      <c r="BW22" s="42">
        <v>8</v>
      </c>
      <c r="BX22" s="42">
        <v>0</v>
      </c>
      <c r="BY22" s="42">
        <v>4</v>
      </c>
      <c r="BZ22" s="42">
        <v>0</v>
      </c>
      <c r="CA22" s="42">
        <v>32</v>
      </c>
      <c r="CB22" s="42">
        <v>168</v>
      </c>
      <c r="CC22" s="42">
        <v>12</v>
      </c>
      <c r="CD22" s="42">
        <v>12</v>
      </c>
      <c r="CE22" s="42">
        <v>8</v>
      </c>
      <c r="CF22" s="42">
        <v>16</v>
      </c>
      <c r="CG22" s="42">
        <v>28</v>
      </c>
      <c r="CH22" s="42">
        <v>60</v>
      </c>
      <c r="CI22" s="42">
        <v>4</v>
      </c>
      <c r="CJ22" s="42">
        <v>28</v>
      </c>
      <c r="CK22" s="42">
        <v>128</v>
      </c>
      <c r="CL22" s="42">
        <v>0</v>
      </c>
      <c r="CM22" s="42">
        <v>4</v>
      </c>
      <c r="CN22" s="42">
        <v>0</v>
      </c>
      <c r="CO22" s="42">
        <v>4</v>
      </c>
      <c r="CP22" s="42">
        <v>4</v>
      </c>
      <c r="CQ22" s="42">
        <v>4</v>
      </c>
      <c r="CR22" s="42">
        <v>104</v>
      </c>
      <c r="CS22" s="42">
        <v>8</v>
      </c>
    </row>
    <row r="23" spans="1:97">
      <c r="A23" s="40" t="s">
        <v>342</v>
      </c>
      <c r="B23" s="40" t="s">
        <v>289</v>
      </c>
      <c r="C23" s="40" t="s">
        <v>290</v>
      </c>
      <c r="D23" s="40" t="s">
        <v>297</v>
      </c>
      <c r="E23" s="40" t="s">
        <v>301</v>
      </c>
      <c r="F23" s="40" t="s">
        <v>293</v>
      </c>
      <c r="G23" s="41" t="s">
        <v>294</v>
      </c>
      <c r="H23" s="40" t="s">
        <v>343</v>
      </c>
      <c r="I23" s="42">
        <v>422</v>
      </c>
      <c r="J23" s="42">
        <v>63.698112999999999</v>
      </c>
      <c r="K23" s="42">
        <v>54.740566000000001</v>
      </c>
      <c r="L23" s="42">
        <v>73.650942999999998</v>
      </c>
      <c r="M23" s="42">
        <v>112.466981</v>
      </c>
      <c r="N23" s="42">
        <v>68.674527999999995</v>
      </c>
      <c r="O23" s="42">
        <v>48.768867999999998</v>
      </c>
      <c r="P23" s="42">
        <v>51</v>
      </c>
      <c r="Q23" s="42">
        <v>67</v>
      </c>
      <c r="R23" s="42">
        <v>87</v>
      </c>
      <c r="S23" s="42">
        <v>70</v>
      </c>
      <c r="T23" s="42">
        <v>79</v>
      </c>
      <c r="U23" s="42">
        <v>56</v>
      </c>
      <c r="V23" s="42">
        <v>212.990566</v>
      </c>
      <c r="W23" s="42">
        <v>32.844340000000003</v>
      </c>
      <c r="X23" s="42">
        <v>29.858491000000001</v>
      </c>
      <c r="Y23" s="42">
        <v>38.816037999999999</v>
      </c>
      <c r="Z23" s="42">
        <v>58.721698000000004</v>
      </c>
      <c r="AA23" s="42">
        <v>33.839623000000003</v>
      </c>
      <c r="AB23" s="42">
        <v>17.915094</v>
      </c>
      <c r="AC23" s="42">
        <v>0.99528300000000003</v>
      </c>
      <c r="AD23" s="42">
        <v>45.783019000000003</v>
      </c>
      <c r="AE23" s="42">
        <v>130.38207499999999</v>
      </c>
      <c r="AF23" s="42">
        <v>36.825471999999998</v>
      </c>
      <c r="AG23" s="42">
        <v>209.009434</v>
      </c>
      <c r="AH23" s="42">
        <v>30.853774000000001</v>
      </c>
      <c r="AI23" s="42">
        <v>24.882075</v>
      </c>
      <c r="AJ23" s="42">
        <v>34.834905999999997</v>
      </c>
      <c r="AK23" s="42">
        <v>53.745283000000001</v>
      </c>
      <c r="AL23" s="42">
        <v>34.834905999999997</v>
      </c>
      <c r="AM23" s="42">
        <v>25.877358000000001</v>
      </c>
      <c r="AN23" s="42">
        <v>3.9811320000000001</v>
      </c>
      <c r="AO23" s="42">
        <v>36.825471999999998</v>
      </c>
      <c r="AP23" s="42">
        <v>121.424528</v>
      </c>
      <c r="AQ23" s="42">
        <v>50.759433999999999</v>
      </c>
      <c r="AR23" s="42">
        <v>354.32075500000002</v>
      </c>
      <c r="AS23" s="42">
        <v>0</v>
      </c>
      <c r="AT23" s="42">
        <v>23.886792</v>
      </c>
      <c r="AU23" s="42">
        <v>3.9811320000000001</v>
      </c>
      <c r="AV23" s="42">
        <v>47.773584999999997</v>
      </c>
      <c r="AW23" s="42">
        <v>39.811321</v>
      </c>
      <c r="AX23" s="42">
        <v>51.754716999999999</v>
      </c>
      <c r="AY23" s="42">
        <v>139.33962299999999</v>
      </c>
      <c r="AZ23" s="42">
        <v>47.773584999999997</v>
      </c>
      <c r="BA23" s="42">
        <v>179.15094300000001</v>
      </c>
      <c r="BB23" s="42">
        <v>0</v>
      </c>
      <c r="BC23" s="42">
        <v>15.924528</v>
      </c>
      <c r="BD23" s="42">
        <v>0</v>
      </c>
      <c r="BE23" s="42">
        <v>27.867925</v>
      </c>
      <c r="BF23" s="42">
        <v>3.9811320000000001</v>
      </c>
      <c r="BG23" s="42">
        <v>39.811321</v>
      </c>
      <c r="BH23" s="42">
        <v>75.641508999999999</v>
      </c>
      <c r="BI23" s="42">
        <v>15.924528</v>
      </c>
      <c r="BJ23" s="42">
        <v>175.16981100000001</v>
      </c>
      <c r="BK23" s="42">
        <v>0</v>
      </c>
      <c r="BL23" s="42">
        <v>7.9622640000000002</v>
      </c>
      <c r="BM23" s="42">
        <v>3.9811320000000001</v>
      </c>
      <c r="BN23" s="42">
        <v>19.905660000000001</v>
      </c>
      <c r="BO23" s="42">
        <v>35.830188999999997</v>
      </c>
      <c r="BP23" s="42">
        <v>11.943396</v>
      </c>
      <c r="BQ23" s="42">
        <v>63.698112999999999</v>
      </c>
      <c r="BR23" s="42">
        <v>31.849056999999998</v>
      </c>
      <c r="BS23" s="42">
        <v>31.849056999999998</v>
      </c>
      <c r="BT23" s="42">
        <v>0</v>
      </c>
      <c r="BU23" s="42">
        <v>0</v>
      </c>
      <c r="BV23" s="42">
        <v>0</v>
      </c>
      <c r="BW23" s="42">
        <v>0</v>
      </c>
      <c r="BX23" s="42">
        <v>11.943396</v>
      </c>
      <c r="BY23" s="42">
        <v>7.9622640000000002</v>
      </c>
      <c r="BZ23" s="42">
        <v>0</v>
      </c>
      <c r="CA23" s="42">
        <v>11.943396</v>
      </c>
      <c r="CB23" s="42">
        <v>155.264151</v>
      </c>
      <c r="CC23" s="42">
        <v>0</v>
      </c>
      <c r="CD23" s="42">
        <v>23.886792</v>
      </c>
      <c r="CE23" s="42">
        <v>3.9811320000000001</v>
      </c>
      <c r="CF23" s="42">
        <v>43.792453000000002</v>
      </c>
      <c r="CG23" s="42">
        <v>23.886792</v>
      </c>
      <c r="CH23" s="42">
        <v>39.811321</v>
      </c>
      <c r="CI23" s="42">
        <v>0</v>
      </c>
      <c r="CJ23" s="42">
        <v>19.905660000000001</v>
      </c>
      <c r="CK23" s="42">
        <v>167.20754700000001</v>
      </c>
      <c r="CL23" s="42">
        <v>0</v>
      </c>
      <c r="CM23" s="42">
        <v>0</v>
      </c>
      <c r="CN23" s="42">
        <v>0</v>
      </c>
      <c r="CO23" s="42">
        <v>3.9811320000000001</v>
      </c>
      <c r="CP23" s="42">
        <v>3.9811320000000001</v>
      </c>
      <c r="CQ23" s="42">
        <v>3.9811320000000001</v>
      </c>
      <c r="CR23" s="42">
        <v>139.33962299999999</v>
      </c>
      <c r="CS23" s="42">
        <v>15.924528</v>
      </c>
    </row>
    <row r="24" spans="1:97">
      <c r="A24" s="40" t="s">
        <v>344</v>
      </c>
      <c r="B24" s="40" t="s">
        <v>289</v>
      </c>
      <c r="C24" s="40" t="s">
        <v>290</v>
      </c>
      <c r="D24" s="40" t="s">
        <v>309</v>
      </c>
      <c r="E24" s="40" t="s">
        <v>345</v>
      </c>
      <c r="F24" s="40" t="s">
        <v>293</v>
      </c>
      <c r="G24" s="41" t="s">
        <v>294</v>
      </c>
      <c r="H24" s="40" t="s">
        <v>346</v>
      </c>
      <c r="I24" s="42">
        <v>903</v>
      </c>
      <c r="J24" s="42">
        <v>180.402838</v>
      </c>
      <c r="K24" s="42">
        <v>119.282751</v>
      </c>
      <c r="L24" s="42">
        <v>187.303493</v>
      </c>
      <c r="M24" s="42">
        <v>181.38864599999999</v>
      </c>
      <c r="N24" s="42">
        <v>146.88537099999999</v>
      </c>
      <c r="O24" s="42">
        <v>87.736900000000006</v>
      </c>
      <c r="P24" s="42">
        <v>102</v>
      </c>
      <c r="Q24" s="42">
        <v>93</v>
      </c>
      <c r="R24" s="42">
        <v>128</v>
      </c>
      <c r="S24" s="42">
        <v>138</v>
      </c>
      <c r="T24" s="42">
        <v>122</v>
      </c>
      <c r="U24" s="42">
        <v>81</v>
      </c>
      <c r="V24" s="42">
        <v>448.542576</v>
      </c>
      <c r="W24" s="42">
        <v>100.552402</v>
      </c>
      <c r="X24" s="42">
        <v>58.162663999999999</v>
      </c>
      <c r="Y24" s="42">
        <v>96.609170000000006</v>
      </c>
      <c r="Z24" s="42">
        <v>87.736900000000006</v>
      </c>
      <c r="AA24" s="42">
        <v>72.949781999999999</v>
      </c>
      <c r="AB24" s="42">
        <v>31.545852</v>
      </c>
      <c r="AC24" s="42">
        <v>0.98580800000000002</v>
      </c>
      <c r="AD24" s="42">
        <v>118.296943</v>
      </c>
      <c r="AE24" s="42">
        <v>259.26746700000001</v>
      </c>
      <c r="AF24" s="42">
        <v>70.978166000000002</v>
      </c>
      <c r="AG24" s="42">
        <v>454.457424</v>
      </c>
      <c r="AH24" s="42">
        <v>79.850436999999999</v>
      </c>
      <c r="AI24" s="42">
        <v>61.120086999999998</v>
      </c>
      <c r="AJ24" s="42">
        <v>90.694322999999997</v>
      </c>
      <c r="AK24" s="42">
        <v>93.651747</v>
      </c>
      <c r="AL24" s="42">
        <v>73.935590000000005</v>
      </c>
      <c r="AM24" s="42">
        <v>52.247816999999998</v>
      </c>
      <c r="AN24" s="42">
        <v>2.9574240000000001</v>
      </c>
      <c r="AO24" s="42">
        <v>99.566593999999995</v>
      </c>
      <c r="AP24" s="42">
        <v>266.16812199999998</v>
      </c>
      <c r="AQ24" s="42">
        <v>88.722707</v>
      </c>
      <c r="AR24" s="42">
        <v>737.38427899999999</v>
      </c>
      <c r="AS24" s="42">
        <v>7.886463</v>
      </c>
      <c r="AT24" s="42">
        <v>35.489083000000001</v>
      </c>
      <c r="AU24" s="42">
        <v>39.432313999999998</v>
      </c>
      <c r="AV24" s="42">
        <v>82.807860000000005</v>
      </c>
      <c r="AW24" s="42">
        <v>98.580786000000003</v>
      </c>
      <c r="AX24" s="42">
        <v>94.637555000000006</v>
      </c>
      <c r="AY24" s="42">
        <v>260.25327499999997</v>
      </c>
      <c r="AZ24" s="42">
        <v>118.296943</v>
      </c>
      <c r="BA24" s="42">
        <v>350.94759800000003</v>
      </c>
      <c r="BB24" s="42">
        <v>3.9432309999999999</v>
      </c>
      <c r="BC24" s="42">
        <v>27.602620000000002</v>
      </c>
      <c r="BD24" s="42">
        <v>11.829694</v>
      </c>
      <c r="BE24" s="42">
        <v>47.318776999999997</v>
      </c>
      <c r="BF24" s="42">
        <v>23.659389000000001</v>
      </c>
      <c r="BG24" s="42">
        <v>78.864628999999994</v>
      </c>
      <c r="BH24" s="42">
        <v>118.296943</v>
      </c>
      <c r="BI24" s="42">
        <v>39.432313999999998</v>
      </c>
      <c r="BJ24" s="42">
        <v>386.43668100000002</v>
      </c>
      <c r="BK24" s="42">
        <v>3.9432309999999999</v>
      </c>
      <c r="BL24" s="42">
        <v>7.886463</v>
      </c>
      <c r="BM24" s="42">
        <v>27.602620000000002</v>
      </c>
      <c r="BN24" s="42">
        <v>35.489083000000001</v>
      </c>
      <c r="BO24" s="42">
        <v>74.921396999999999</v>
      </c>
      <c r="BP24" s="42">
        <v>15.772926</v>
      </c>
      <c r="BQ24" s="42">
        <v>141.956332</v>
      </c>
      <c r="BR24" s="42">
        <v>78.864628999999994</v>
      </c>
      <c r="BS24" s="42">
        <v>67.034934000000007</v>
      </c>
      <c r="BT24" s="42">
        <v>0</v>
      </c>
      <c r="BU24" s="42">
        <v>0</v>
      </c>
      <c r="BV24" s="42">
        <v>0</v>
      </c>
      <c r="BW24" s="42">
        <v>3.9432309999999999</v>
      </c>
      <c r="BX24" s="42">
        <v>19.716156999999999</v>
      </c>
      <c r="BY24" s="42">
        <v>3.9432309999999999</v>
      </c>
      <c r="BZ24" s="42">
        <v>0</v>
      </c>
      <c r="CA24" s="42">
        <v>39.432313999999998</v>
      </c>
      <c r="CB24" s="42">
        <v>307.57205199999999</v>
      </c>
      <c r="CC24" s="42">
        <v>0</v>
      </c>
      <c r="CD24" s="42">
        <v>23.659389000000001</v>
      </c>
      <c r="CE24" s="42">
        <v>31.545852</v>
      </c>
      <c r="CF24" s="42">
        <v>59.148471999999998</v>
      </c>
      <c r="CG24" s="42">
        <v>67.034934000000007</v>
      </c>
      <c r="CH24" s="42">
        <v>82.807860000000005</v>
      </c>
      <c r="CI24" s="42">
        <v>0</v>
      </c>
      <c r="CJ24" s="42">
        <v>43.375546</v>
      </c>
      <c r="CK24" s="42">
        <v>362.77729299999999</v>
      </c>
      <c r="CL24" s="42">
        <v>7.886463</v>
      </c>
      <c r="CM24" s="42">
        <v>11.829694</v>
      </c>
      <c r="CN24" s="42">
        <v>7.886463</v>
      </c>
      <c r="CO24" s="42">
        <v>19.716156999999999</v>
      </c>
      <c r="CP24" s="42">
        <v>11.829694</v>
      </c>
      <c r="CQ24" s="42">
        <v>7.886463</v>
      </c>
      <c r="CR24" s="42">
        <v>260.25327499999997</v>
      </c>
      <c r="CS24" s="42">
        <v>35.489083000000001</v>
      </c>
    </row>
    <row r="25" spans="1:97">
      <c r="A25" s="40" t="s">
        <v>347</v>
      </c>
      <c r="B25" s="40" t="s">
        <v>289</v>
      </c>
      <c r="C25" s="40" t="s">
        <v>290</v>
      </c>
      <c r="D25" s="40" t="s">
        <v>297</v>
      </c>
      <c r="E25" s="40" t="s">
        <v>348</v>
      </c>
      <c r="F25" s="40" t="s">
        <v>293</v>
      </c>
      <c r="G25" s="41" t="s">
        <v>294</v>
      </c>
      <c r="H25" s="40" t="s">
        <v>349</v>
      </c>
      <c r="I25" s="42">
        <v>471</v>
      </c>
      <c r="J25" s="42">
        <v>50.955837000000002</v>
      </c>
      <c r="K25" s="42">
        <v>45.715504000000003</v>
      </c>
      <c r="L25" s="42">
        <v>73.793210000000002</v>
      </c>
      <c r="M25" s="42">
        <v>125.82972100000001</v>
      </c>
      <c r="N25" s="42">
        <v>109.19108</v>
      </c>
      <c r="O25" s="42">
        <v>65.514647999999994</v>
      </c>
      <c r="P25" s="42">
        <v>55</v>
      </c>
      <c r="Q25" s="42">
        <v>79</v>
      </c>
      <c r="R25" s="42">
        <v>83</v>
      </c>
      <c r="S25" s="42">
        <v>90</v>
      </c>
      <c r="T25" s="42">
        <v>104</v>
      </c>
      <c r="U25" s="42">
        <v>46</v>
      </c>
      <c r="V25" s="42">
        <v>228.699794</v>
      </c>
      <c r="W25" s="42">
        <v>23.918046</v>
      </c>
      <c r="X25" s="42">
        <v>22.837372999999999</v>
      </c>
      <c r="Y25" s="42">
        <v>47.795333999999997</v>
      </c>
      <c r="Z25" s="42">
        <v>49.915922000000002</v>
      </c>
      <c r="AA25" s="42">
        <v>59.275157999999998</v>
      </c>
      <c r="AB25" s="42">
        <v>22.878131</v>
      </c>
      <c r="AC25" s="42">
        <v>2.0798299999999998</v>
      </c>
      <c r="AD25" s="42">
        <v>35.357112000000001</v>
      </c>
      <c r="AE25" s="42">
        <v>140.30701500000001</v>
      </c>
      <c r="AF25" s="42">
        <v>53.035666999999997</v>
      </c>
      <c r="AG25" s="42">
        <v>242.300206</v>
      </c>
      <c r="AH25" s="42">
        <v>27.037790999999999</v>
      </c>
      <c r="AI25" s="42">
        <v>22.878131</v>
      </c>
      <c r="AJ25" s="42">
        <v>25.997876000000002</v>
      </c>
      <c r="AK25" s="42">
        <v>75.913798999999997</v>
      </c>
      <c r="AL25" s="42">
        <v>49.915922000000002</v>
      </c>
      <c r="AM25" s="42">
        <v>39.516772000000003</v>
      </c>
      <c r="AN25" s="42">
        <v>1.0399149999999999</v>
      </c>
      <c r="AO25" s="42">
        <v>36.397027000000001</v>
      </c>
      <c r="AP25" s="42">
        <v>140.388532</v>
      </c>
      <c r="AQ25" s="42">
        <v>65.514647999999994</v>
      </c>
      <c r="AR25" s="42">
        <v>428.44499999999999</v>
      </c>
      <c r="AS25" s="42">
        <v>24.957961000000001</v>
      </c>
      <c r="AT25" s="42">
        <v>16.638641</v>
      </c>
      <c r="AU25" s="42">
        <v>0</v>
      </c>
      <c r="AV25" s="42">
        <v>29.117621</v>
      </c>
      <c r="AW25" s="42">
        <v>79.033544000000006</v>
      </c>
      <c r="AX25" s="42">
        <v>58.235242999999997</v>
      </c>
      <c r="AY25" s="42">
        <v>162.22674799999999</v>
      </c>
      <c r="AZ25" s="42">
        <v>58.235242999999997</v>
      </c>
      <c r="BA25" s="42">
        <v>224.62164999999999</v>
      </c>
      <c r="BB25" s="42">
        <v>16.638641</v>
      </c>
      <c r="BC25" s="42">
        <v>16.638641</v>
      </c>
      <c r="BD25" s="42">
        <v>0</v>
      </c>
      <c r="BE25" s="42">
        <v>8.3193199999999994</v>
      </c>
      <c r="BF25" s="42">
        <v>20.798300999999999</v>
      </c>
      <c r="BG25" s="42">
        <v>58.235242999999997</v>
      </c>
      <c r="BH25" s="42">
        <v>79.033544000000006</v>
      </c>
      <c r="BI25" s="42">
        <v>24.957961000000001</v>
      </c>
      <c r="BJ25" s="42">
        <v>203.82334900000001</v>
      </c>
      <c r="BK25" s="42">
        <v>8.3193199999999994</v>
      </c>
      <c r="BL25" s="42">
        <v>0</v>
      </c>
      <c r="BM25" s="42">
        <v>0</v>
      </c>
      <c r="BN25" s="42">
        <v>20.798300999999999</v>
      </c>
      <c r="BO25" s="42">
        <v>58.235242999999997</v>
      </c>
      <c r="BP25" s="42">
        <v>0</v>
      </c>
      <c r="BQ25" s="42">
        <v>83.193203999999994</v>
      </c>
      <c r="BR25" s="42">
        <v>33.277282</v>
      </c>
      <c r="BS25" s="42">
        <v>29.117621</v>
      </c>
      <c r="BT25" s="42">
        <v>0</v>
      </c>
      <c r="BU25" s="42">
        <v>0</v>
      </c>
      <c r="BV25" s="42">
        <v>0</v>
      </c>
      <c r="BW25" s="42">
        <v>0</v>
      </c>
      <c r="BX25" s="42">
        <v>4.1596599999999997</v>
      </c>
      <c r="BY25" s="42">
        <v>12.478980999999999</v>
      </c>
      <c r="BZ25" s="42">
        <v>0</v>
      </c>
      <c r="CA25" s="42">
        <v>12.478980999999999</v>
      </c>
      <c r="CB25" s="42">
        <v>153.90742700000001</v>
      </c>
      <c r="CC25" s="42">
        <v>8.3193199999999994</v>
      </c>
      <c r="CD25" s="42">
        <v>12.478980999999999</v>
      </c>
      <c r="CE25" s="42">
        <v>0</v>
      </c>
      <c r="CF25" s="42">
        <v>24.957961000000001</v>
      </c>
      <c r="CG25" s="42">
        <v>54.075583000000002</v>
      </c>
      <c r="CH25" s="42">
        <v>33.277282</v>
      </c>
      <c r="CI25" s="42">
        <v>0</v>
      </c>
      <c r="CJ25" s="42">
        <v>20.798300999999999</v>
      </c>
      <c r="CK25" s="42">
        <v>245.419951</v>
      </c>
      <c r="CL25" s="42">
        <v>16.638641</v>
      </c>
      <c r="CM25" s="42">
        <v>4.1596599999999997</v>
      </c>
      <c r="CN25" s="42">
        <v>0</v>
      </c>
      <c r="CO25" s="42">
        <v>4.1596599999999997</v>
      </c>
      <c r="CP25" s="42">
        <v>20.798300999999999</v>
      </c>
      <c r="CQ25" s="42">
        <v>12.478980999999999</v>
      </c>
      <c r="CR25" s="42">
        <v>162.22674799999999</v>
      </c>
      <c r="CS25" s="42">
        <v>24.957961000000001</v>
      </c>
    </row>
    <row r="26" spans="1:97">
      <c r="A26" s="40" t="s">
        <v>350</v>
      </c>
      <c r="B26" s="40" t="s">
        <v>289</v>
      </c>
      <c r="C26" s="40" t="s">
        <v>290</v>
      </c>
      <c r="D26" s="40" t="s">
        <v>304</v>
      </c>
      <c r="E26" s="40" t="s">
        <v>305</v>
      </c>
      <c r="F26" s="40" t="s">
        <v>351</v>
      </c>
      <c r="G26" s="41" t="s">
        <v>294</v>
      </c>
      <c r="H26" s="40" t="s">
        <v>352</v>
      </c>
      <c r="I26" s="42">
        <v>216</v>
      </c>
      <c r="J26" s="42">
        <v>44.018957</v>
      </c>
      <c r="K26" s="42">
        <v>29.687204000000001</v>
      </c>
      <c r="L26" s="42">
        <v>36.853081000000003</v>
      </c>
      <c r="M26" s="42">
        <v>47.090046999999998</v>
      </c>
      <c r="N26" s="42">
        <v>41.971564000000001</v>
      </c>
      <c r="O26" s="42">
        <v>16.379147</v>
      </c>
      <c r="P26" s="42">
        <v>35</v>
      </c>
      <c r="Q26" s="42">
        <v>25</v>
      </c>
      <c r="R26" s="42">
        <v>35</v>
      </c>
      <c r="S26" s="42">
        <v>32</v>
      </c>
      <c r="T26" s="42">
        <v>44</v>
      </c>
      <c r="U26" s="42">
        <v>16</v>
      </c>
      <c r="V26" s="42">
        <v>117.72511799999999</v>
      </c>
      <c r="W26" s="42">
        <v>27.639810000000001</v>
      </c>
      <c r="X26" s="42">
        <v>19.450237000000001</v>
      </c>
      <c r="Y26" s="42">
        <v>16.379147</v>
      </c>
      <c r="Z26" s="42">
        <v>25.592417000000001</v>
      </c>
      <c r="AA26" s="42">
        <v>22.521326999999999</v>
      </c>
      <c r="AB26" s="42">
        <v>6.1421799999999998</v>
      </c>
      <c r="AC26" s="42">
        <v>0</v>
      </c>
      <c r="AD26" s="42">
        <v>38.900474000000003</v>
      </c>
      <c r="AE26" s="42">
        <v>54.255924</v>
      </c>
      <c r="AF26" s="42">
        <v>24.568719999999999</v>
      </c>
      <c r="AG26" s="42">
        <v>98.274882000000005</v>
      </c>
      <c r="AH26" s="42">
        <v>16.379147</v>
      </c>
      <c r="AI26" s="42">
        <v>10.236967</v>
      </c>
      <c r="AJ26" s="42">
        <v>20.473934</v>
      </c>
      <c r="AK26" s="42">
        <v>21.497630000000001</v>
      </c>
      <c r="AL26" s="42">
        <v>19.450237000000001</v>
      </c>
      <c r="AM26" s="42">
        <v>8.1895729999999993</v>
      </c>
      <c r="AN26" s="42">
        <v>2.047393</v>
      </c>
      <c r="AO26" s="42">
        <v>22.521326999999999</v>
      </c>
      <c r="AP26" s="42">
        <v>54.255924</v>
      </c>
      <c r="AQ26" s="42">
        <v>21.497630000000001</v>
      </c>
      <c r="AR26" s="42">
        <v>180.170616</v>
      </c>
      <c r="AS26" s="42">
        <v>0</v>
      </c>
      <c r="AT26" s="42">
        <v>12.28436</v>
      </c>
      <c r="AU26" s="42">
        <v>12.28436</v>
      </c>
      <c r="AV26" s="42">
        <v>24.568719999999999</v>
      </c>
      <c r="AW26" s="42">
        <v>12.28436</v>
      </c>
      <c r="AX26" s="42">
        <v>36.853081000000003</v>
      </c>
      <c r="AY26" s="42">
        <v>53.232227000000002</v>
      </c>
      <c r="AZ26" s="42">
        <v>28.663506999999999</v>
      </c>
      <c r="BA26" s="42">
        <v>94.180094999999994</v>
      </c>
      <c r="BB26" s="42">
        <v>0</v>
      </c>
      <c r="BC26" s="42">
        <v>8.1895729999999993</v>
      </c>
      <c r="BD26" s="42">
        <v>8.1895729999999993</v>
      </c>
      <c r="BE26" s="42">
        <v>8.1895729999999993</v>
      </c>
      <c r="BF26" s="42">
        <v>0</v>
      </c>
      <c r="BG26" s="42">
        <v>32.758293999999999</v>
      </c>
      <c r="BH26" s="42">
        <v>24.568719999999999</v>
      </c>
      <c r="BI26" s="42">
        <v>12.28436</v>
      </c>
      <c r="BJ26" s="42">
        <v>85.990521000000001</v>
      </c>
      <c r="BK26" s="42">
        <v>0</v>
      </c>
      <c r="BL26" s="42">
        <v>4.0947870000000002</v>
      </c>
      <c r="BM26" s="42">
        <v>4.0947870000000002</v>
      </c>
      <c r="BN26" s="42">
        <v>16.379147</v>
      </c>
      <c r="BO26" s="42">
        <v>12.28436</v>
      </c>
      <c r="BP26" s="42">
        <v>4.0947870000000002</v>
      </c>
      <c r="BQ26" s="42">
        <v>28.663506999999999</v>
      </c>
      <c r="BR26" s="42">
        <v>16.379147</v>
      </c>
      <c r="BS26" s="42">
        <v>16.379147</v>
      </c>
      <c r="BT26" s="42">
        <v>0</v>
      </c>
      <c r="BU26" s="42">
        <v>0</v>
      </c>
      <c r="BV26" s="42">
        <v>0</v>
      </c>
      <c r="BW26" s="42">
        <v>4.0947870000000002</v>
      </c>
      <c r="BX26" s="42">
        <v>0</v>
      </c>
      <c r="BY26" s="42">
        <v>4.0947870000000002</v>
      </c>
      <c r="BZ26" s="42">
        <v>0</v>
      </c>
      <c r="CA26" s="42">
        <v>8.1895729999999993</v>
      </c>
      <c r="CB26" s="42">
        <v>77.800948000000005</v>
      </c>
      <c r="CC26" s="42">
        <v>0</v>
      </c>
      <c r="CD26" s="42">
        <v>4.0947870000000002</v>
      </c>
      <c r="CE26" s="42">
        <v>4.0947870000000002</v>
      </c>
      <c r="CF26" s="42">
        <v>20.473934</v>
      </c>
      <c r="CG26" s="42">
        <v>8.1895729999999993</v>
      </c>
      <c r="CH26" s="42">
        <v>28.663506999999999</v>
      </c>
      <c r="CI26" s="42">
        <v>0</v>
      </c>
      <c r="CJ26" s="42">
        <v>12.28436</v>
      </c>
      <c r="CK26" s="42">
        <v>85.990521000000001</v>
      </c>
      <c r="CL26" s="42">
        <v>0</v>
      </c>
      <c r="CM26" s="42">
        <v>8.1895729999999993</v>
      </c>
      <c r="CN26" s="42">
        <v>8.1895729999999993</v>
      </c>
      <c r="CO26" s="42">
        <v>0</v>
      </c>
      <c r="CP26" s="42">
        <v>4.0947870000000002</v>
      </c>
      <c r="CQ26" s="42">
        <v>4.0947870000000002</v>
      </c>
      <c r="CR26" s="42">
        <v>53.232227000000002</v>
      </c>
      <c r="CS26" s="42">
        <v>8.1895729999999993</v>
      </c>
    </row>
    <row r="27" spans="1:97">
      <c r="A27" s="40" t="s">
        <v>353</v>
      </c>
      <c r="B27" s="40" t="s">
        <v>289</v>
      </c>
      <c r="C27" s="40" t="s">
        <v>290</v>
      </c>
      <c r="D27" s="40" t="s">
        <v>304</v>
      </c>
      <c r="E27" s="40" t="s">
        <v>354</v>
      </c>
      <c r="F27" s="40" t="s">
        <v>351</v>
      </c>
      <c r="G27" s="41" t="s">
        <v>294</v>
      </c>
      <c r="H27" s="40" t="s">
        <v>355</v>
      </c>
      <c r="I27" s="42">
        <v>345</v>
      </c>
      <c r="J27" s="42">
        <v>51.551724</v>
      </c>
      <c r="K27" s="42">
        <v>48.577585999999997</v>
      </c>
      <c r="L27" s="42">
        <v>69.396552</v>
      </c>
      <c r="M27" s="42">
        <v>82.284482999999994</v>
      </c>
      <c r="N27" s="42">
        <v>57.5</v>
      </c>
      <c r="O27" s="42">
        <v>35.689655000000002</v>
      </c>
      <c r="P27" s="42">
        <v>53</v>
      </c>
      <c r="Q27" s="42">
        <v>45</v>
      </c>
      <c r="R27" s="42">
        <v>80</v>
      </c>
      <c r="S27" s="42">
        <v>44</v>
      </c>
      <c r="T27" s="42">
        <v>57</v>
      </c>
      <c r="U27" s="42">
        <v>23</v>
      </c>
      <c r="V27" s="42">
        <v>171.50862100000001</v>
      </c>
      <c r="W27" s="42">
        <v>24.784483000000002</v>
      </c>
      <c r="X27" s="42">
        <v>22.801724</v>
      </c>
      <c r="Y27" s="42">
        <v>32.715516999999998</v>
      </c>
      <c r="Z27" s="42">
        <v>47.586207000000002</v>
      </c>
      <c r="AA27" s="42">
        <v>27.758621000000002</v>
      </c>
      <c r="AB27" s="42">
        <v>15.862069</v>
      </c>
      <c r="AC27" s="42">
        <v>0</v>
      </c>
      <c r="AD27" s="42">
        <v>37.672414000000003</v>
      </c>
      <c r="AE27" s="42">
        <v>98.146552</v>
      </c>
      <c r="AF27" s="42">
        <v>35.689655000000002</v>
      </c>
      <c r="AG27" s="42">
        <v>173.49137899999999</v>
      </c>
      <c r="AH27" s="42">
        <v>26.767240999999999</v>
      </c>
      <c r="AI27" s="42">
        <v>25.775862</v>
      </c>
      <c r="AJ27" s="42">
        <v>36.681033999999997</v>
      </c>
      <c r="AK27" s="42">
        <v>34.698276</v>
      </c>
      <c r="AL27" s="42">
        <v>29.741378999999998</v>
      </c>
      <c r="AM27" s="42">
        <v>19.827586</v>
      </c>
      <c r="AN27" s="42">
        <v>0</v>
      </c>
      <c r="AO27" s="42">
        <v>40.646552</v>
      </c>
      <c r="AP27" s="42">
        <v>96.163792999999998</v>
      </c>
      <c r="AQ27" s="42">
        <v>36.681033999999997</v>
      </c>
      <c r="AR27" s="42">
        <v>281.55172399999998</v>
      </c>
      <c r="AS27" s="42">
        <v>11.896552</v>
      </c>
      <c r="AT27" s="42">
        <v>15.862069</v>
      </c>
      <c r="AU27" s="42">
        <v>7.9310340000000004</v>
      </c>
      <c r="AV27" s="42">
        <v>31.724138</v>
      </c>
      <c r="AW27" s="42">
        <v>35.689655000000002</v>
      </c>
      <c r="AX27" s="42">
        <v>43.620690000000003</v>
      </c>
      <c r="AY27" s="42">
        <v>79.310344999999998</v>
      </c>
      <c r="AZ27" s="42">
        <v>55.517240999999999</v>
      </c>
      <c r="BA27" s="42">
        <v>130.86206899999999</v>
      </c>
      <c r="BB27" s="42">
        <v>3.9655170000000002</v>
      </c>
      <c r="BC27" s="42">
        <v>11.896552</v>
      </c>
      <c r="BD27" s="42">
        <v>7.9310340000000004</v>
      </c>
      <c r="BE27" s="42">
        <v>15.862069</v>
      </c>
      <c r="BF27" s="42">
        <v>3.9655170000000002</v>
      </c>
      <c r="BG27" s="42">
        <v>35.689655000000002</v>
      </c>
      <c r="BH27" s="42">
        <v>31.724138</v>
      </c>
      <c r="BI27" s="42">
        <v>19.827586</v>
      </c>
      <c r="BJ27" s="42">
        <v>150.68965499999999</v>
      </c>
      <c r="BK27" s="42">
        <v>7.9310340000000004</v>
      </c>
      <c r="BL27" s="42">
        <v>3.9655170000000002</v>
      </c>
      <c r="BM27" s="42">
        <v>0</v>
      </c>
      <c r="BN27" s="42">
        <v>15.862069</v>
      </c>
      <c r="BO27" s="42">
        <v>31.724138</v>
      </c>
      <c r="BP27" s="42">
        <v>7.9310340000000004</v>
      </c>
      <c r="BQ27" s="42">
        <v>47.586207000000002</v>
      </c>
      <c r="BR27" s="42">
        <v>35.689655000000002</v>
      </c>
      <c r="BS27" s="42">
        <v>31.724138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3.9655170000000002</v>
      </c>
      <c r="BZ27" s="42">
        <v>0</v>
      </c>
      <c r="CA27" s="42">
        <v>27.758621000000002</v>
      </c>
      <c r="CB27" s="42">
        <v>138.793103</v>
      </c>
      <c r="CC27" s="42">
        <v>11.896552</v>
      </c>
      <c r="CD27" s="42">
        <v>11.896552</v>
      </c>
      <c r="CE27" s="42">
        <v>7.9310340000000004</v>
      </c>
      <c r="CF27" s="42">
        <v>31.724138</v>
      </c>
      <c r="CG27" s="42">
        <v>27.758621000000002</v>
      </c>
      <c r="CH27" s="42">
        <v>35.689655000000002</v>
      </c>
      <c r="CI27" s="42">
        <v>0</v>
      </c>
      <c r="CJ27" s="42">
        <v>11.896552</v>
      </c>
      <c r="CK27" s="42">
        <v>111.03448299999999</v>
      </c>
      <c r="CL27" s="42">
        <v>0</v>
      </c>
      <c r="CM27" s="42">
        <v>3.9655170000000002</v>
      </c>
      <c r="CN27" s="42">
        <v>0</v>
      </c>
      <c r="CO27" s="42">
        <v>0</v>
      </c>
      <c r="CP27" s="42">
        <v>7.9310340000000004</v>
      </c>
      <c r="CQ27" s="42">
        <v>3.9655170000000002</v>
      </c>
      <c r="CR27" s="42">
        <v>79.310344999999998</v>
      </c>
      <c r="CS27" s="42">
        <v>15.862069</v>
      </c>
    </row>
    <row r="28" spans="1:97">
      <c r="A28" s="40" t="s">
        <v>356</v>
      </c>
      <c r="B28" s="40" t="s">
        <v>289</v>
      </c>
      <c r="C28" s="40" t="s">
        <v>290</v>
      </c>
      <c r="D28" s="40" t="s">
        <v>304</v>
      </c>
      <c r="E28" s="40" t="s">
        <v>357</v>
      </c>
      <c r="F28" s="40" t="s">
        <v>351</v>
      </c>
      <c r="G28" s="41" t="s">
        <v>294</v>
      </c>
      <c r="H28" s="40" t="s">
        <v>358</v>
      </c>
      <c r="I28" s="42">
        <v>42</v>
      </c>
      <c r="J28" s="42">
        <v>4</v>
      </c>
      <c r="K28" s="42">
        <v>0</v>
      </c>
      <c r="L28" s="42">
        <v>5</v>
      </c>
      <c r="M28" s="42">
        <v>12</v>
      </c>
      <c r="N28" s="42">
        <v>17</v>
      </c>
      <c r="O28" s="42">
        <v>4</v>
      </c>
      <c r="P28" s="42">
        <v>1</v>
      </c>
      <c r="Q28" s="42">
        <v>9</v>
      </c>
      <c r="R28" s="42">
        <v>3</v>
      </c>
      <c r="S28" s="42">
        <v>9</v>
      </c>
      <c r="T28" s="42">
        <v>10</v>
      </c>
      <c r="U28" s="42">
        <v>1</v>
      </c>
      <c r="V28" s="42">
        <v>20</v>
      </c>
      <c r="W28" s="42">
        <v>3</v>
      </c>
      <c r="X28" s="42">
        <v>0</v>
      </c>
      <c r="Y28" s="42">
        <v>3</v>
      </c>
      <c r="Z28" s="42">
        <v>5</v>
      </c>
      <c r="AA28" s="42">
        <v>7</v>
      </c>
      <c r="AB28" s="42">
        <v>2</v>
      </c>
      <c r="AC28" s="42">
        <v>0</v>
      </c>
      <c r="AD28" s="42">
        <v>3</v>
      </c>
      <c r="AE28" s="42">
        <v>12</v>
      </c>
      <c r="AF28" s="42">
        <v>5</v>
      </c>
      <c r="AG28" s="42">
        <v>22</v>
      </c>
      <c r="AH28" s="42">
        <v>1</v>
      </c>
      <c r="AI28" s="42">
        <v>0</v>
      </c>
      <c r="AJ28" s="42">
        <v>2</v>
      </c>
      <c r="AK28" s="42">
        <v>7</v>
      </c>
      <c r="AL28" s="42">
        <v>10</v>
      </c>
      <c r="AM28" s="42">
        <v>2</v>
      </c>
      <c r="AN28" s="42">
        <v>0</v>
      </c>
      <c r="AO28" s="42">
        <v>1</v>
      </c>
      <c r="AP28" s="42">
        <v>15</v>
      </c>
      <c r="AQ28" s="42">
        <v>6</v>
      </c>
      <c r="AR28" s="42">
        <v>40</v>
      </c>
      <c r="AS28" s="42">
        <v>8</v>
      </c>
      <c r="AT28" s="42">
        <v>4</v>
      </c>
      <c r="AU28" s="42">
        <v>0</v>
      </c>
      <c r="AV28" s="42">
        <v>0</v>
      </c>
      <c r="AW28" s="42">
        <v>4</v>
      </c>
      <c r="AX28" s="42">
        <v>4</v>
      </c>
      <c r="AY28" s="42">
        <v>20</v>
      </c>
      <c r="AZ28" s="42">
        <v>0</v>
      </c>
      <c r="BA28" s="42">
        <v>20</v>
      </c>
      <c r="BB28" s="42">
        <v>4</v>
      </c>
      <c r="BC28" s="42">
        <v>4</v>
      </c>
      <c r="BD28" s="42">
        <v>0</v>
      </c>
      <c r="BE28" s="42">
        <v>0</v>
      </c>
      <c r="BF28" s="42">
        <v>0</v>
      </c>
      <c r="BG28" s="42">
        <v>4</v>
      </c>
      <c r="BH28" s="42">
        <v>8</v>
      </c>
      <c r="BI28" s="42">
        <v>0</v>
      </c>
      <c r="BJ28" s="42">
        <v>20</v>
      </c>
      <c r="BK28" s="42">
        <v>4</v>
      </c>
      <c r="BL28" s="42">
        <v>0</v>
      </c>
      <c r="BM28" s="42">
        <v>0</v>
      </c>
      <c r="BN28" s="42">
        <v>0</v>
      </c>
      <c r="BO28" s="42">
        <v>4</v>
      </c>
      <c r="BP28" s="42">
        <v>0</v>
      </c>
      <c r="BQ28" s="42">
        <v>12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12</v>
      </c>
      <c r="CC28" s="42">
        <v>0</v>
      </c>
      <c r="CD28" s="42">
        <v>4</v>
      </c>
      <c r="CE28" s="42">
        <v>0</v>
      </c>
      <c r="CF28" s="42">
        <v>0</v>
      </c>
      <c r="CG28" s="42">
        <v>4</v>
      </c>
      <c r="CH28" s="42">
        <v>4</v>
      </c>
      <c r="CI28" s="42">
        <v>0</v>
      </c>
      <c r="CJ28" s="42">
        <v>0</v>
      </c>
      <c r="CK28" s="42">
        <v>28</v>
      </c>
      <c r="CL28" s="42">
        <v>8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20</v>
      </c>
      <c r="CS28" s="42">
        <v>0</v>
      </c>
    </row>
    <row r="29" spans="1:97">
      <c r="A29" s="40" t="s">
        <v>359</v>
      </c>
      <c r="B29" s="40" t="s">
        <v>289</v>
      </c>
      <c r="C29" s="40" t="s">
        <v>290</v>
      </c>
      <c r="D29" s="40" t="s">
        <v>297</v>
      </c>
      <c r="E29" s="40" t="s">
        <v>301</v>
      </c>
      <c r="F29" s="40" t="s">
        <v>293</v>
      </c>
      <c r="G29" s="41" t="s">
        <v>294</v>
      </c>
      <c r="H29" s="40" t="s">
        <v>360</v>
      </c>
      <c r="I29" s="42">
        <v>232</v>
      </c>
      <c r="J29" s="42">
        <v>34.902655000000003</v>
      </c>
      <c r="K29" s="42">
        <v>17.451326999999999</v>
      </c>
      <c r="L29" s="42">
        <v>41.061947000000004</v>
      </c>
      <c r="M29" s="42">
        <v>65.699115000000006</v>
      </c>
      <c r="N29" s="42">
        <v>47.221238999999997</v>
      </c>
      <c r="O29" s="42">
        <v>25.663716999999998</v>
      </c>
      <c r="P29" s="42">
        <v>38</v>
      </c>
      <c r="Q29" s="42">
        <v>21</v>
      </c>
      <c r="R29" s="42">
        <v>51</v>
      </c>
      <c r="S29" s="42">
        <v>47</v>
      </c>
      <c r="T29" s="42">
        <v>36</v>
      </c>
      <c r="U29" s="42">
        <v>21</v>
      </c>
      <c r="V29" s="42">
        <v>109.84070800000001</v>
      </c>
      <c r="W29" s="42">
        <v>13.345133000000001</v>
      </c>
      <c r="X29" s="42">
        <v>10.265487</v>
      </c>
      <c r="Y29" s="42">
        <v>17.451326999999999</v>
      </c>
      <c r="Z29" s="42">
        <v>34.902655000000003</v>
      </c>
      <c r="AA29" s="42">
        <v>22.584071000000002</v>
      </c>
      <c r="AB29" s="42">
        <v>11.292035</v>
      </c>
      <c r="AC29" s="42">
        <v>0</v>
      </c>
      <c r="AD29" s="42">
        <v>18.477875999999998</v>
      </c>
      <c r="AE29" s="42">
        <v>67.752212</v>
      </c>
      <c r="AF29" s="42">
        <v>23.610619</v>
      </c>
      <c r="AG29" s="42">
        <v>122.15929199999999</v>
      </c>
      <c r="AH29" s="42">
        <v>21.557521999999999</v>
      </c>
      <c r="AI29" s="42">
        <v>7.1858409999999999</v>
      </c>
      <c r="AJ29" s="42">
        <v>23.610619</v>
      </c>
      <c r="AK29" s="42">
        <v>30.79646</v>
      </c>
      <c r="AL29" s="42">
        <v>24.637167999999999</v>
      </c>
      <c r="AM29" s="42">
        <v>12.318584</v>
      </c>
      <c r="AN29" s="42">
        <v>2.0530970000000002</v>
      </c>
      <c r="AO29" s="42">
        <v>25.663716999999998</v>
      </c>
      <c r="AP29" s="42">
        <v>67.752212</v>
      </c>
      <c r="AQ29" s="42">
        <v>28.743362999999999</v>
      </c>
      <c r="AR29" s="42">
        <v>197.09734499999999</v>
      </c>
      <c r="AS29" s="42">
        <v>24.637167999999999</v>
      </c>
      <c r="AT29" s="42">
        <v>4.1061949999999996</v>
      </c>
      <c r="AU29" s="42">
        <v>24.637167999999999</v>
      </c>
      <c r="AV29" s="42">
        <v>24.637167999999999</v>
      </c>
      <c r="AW29" s="42">
        <v>12.318584</v>
      </c>
      <c r="AX29" s="42">
        <v>20.530972999999999</v>
      </c>
      <c r="AY29" s="42">
        <v>57.486725999999997</v>
      </c>
      <c r="AZ29" s="42">
        <v>28.743362999999999</v>
      </c>
      <c r="BA29" s="42">
        <v>94.442477999999994</v>
      </c>
      <c r="BB29" s="42">
        <v>16.424779000000001</v>
      </c>
      <c r="BC29" s="42">
        <v>4.1061949999999996</v>
      </c>
      <c r="BD29" s="42">
        <v>8.2123889999999999</v>
      </c>
      <c r="BE29" s="42">
        <v>8.2123889999999999</v>
      </c>
      <c r="BF29" s="42">
        <v>8.2123889999999999</v>
      </c>
      <c r="BG29" s="42">
        <v>16.424779000000001</v>
      </c>
      <c r="BH29" s="42">
        <v>20.530972999999999</v>
      </c>
      <c r="BI29" s="42">
        <v>12.318584</v>
      </c>
      <c r="BJ29" s="42">
        <v>102.654867</v>
      </c>
      <c r="BK29" s="42">
        <v>8.2123889999999999</v>
      </c>
      <c r="BL29" s="42">
        <v>0</v>
      </c>
      <c r="BM29" s="42">
        <v>16.424779000000001</v>
      </c>
      <c r="BN29" s="42">
        <v>16.424779000000001</v>
      </c>
      <c r="BO29" s="42">
        <v>4.1061949999999996</v>
      </c>
      <c r="BP29" s="42">
        <v>4.1061949999999996</v>
      </c>
      <c r="BQ29" s="42">
        <v>36.955751999999997</v>
      </c>
      <c r="BR29" s="42">
        <v>16.424779000000001</v>
      </c>
      <c r="BS29" s="42">
        <v>20.530972999999999</v>
      </c>
      <c r="BT29" s="42">
        <v>0</v>
      </c>
      <c r="BU29" s="42">
        <v>0</v>
      </c>
      <c r="BV29" s="42">
        <v>0</v>
      </c>
      <c r="BW29" s="42">
        <v>0</v>
      </c>
      <c r="BX29" s="42">
        <v>0</v>
      </c>
      <c r="BY29" s="42">
        <v>4.1061949999999996</v>
      </c>
      <c r="BZ29" s="42">
        <v>0</v>
      </c>
      <c r="CA29" s="42">
        <v>16.424779000000001</v>
      </c>
      <c r="CB29" s="42">
        <v>86.230087999999995</v>
      </c>
      <c r="CC29" s="42">
        <v>8.2123889999999999</v>
      </c>
      <c r="CD29" s="42">
        <v>4.1061949999999996</v>
      </c>
      <c r="CE29" s="42">
        <v>16.424779000000001</v>
      </c>
      <c r="CF29" s="42">
        <v>16.424779000000001</v>
      </c>
      <c r="CG29" s="42">
        <v>12.318584</v>
      </c>
      <c r="CH29" s="42">
        <v>16.424779000000001</v>
      </c>
      <c r="CI29" s="42">
        <v>4.1061949999999996</v>
      </c>
      <c r="CJ29" s="42">
        <v>8.2123889999999999</v>
      </c>
      <c r="CK29" s="42">
        <v>90.336282999999995</v>
      </c>
      <c r="CL29" s="42">
        <v>16.424779000000001</v>
      </c>
      <c r="CM29" s="42">
        <v>0</v>
      </c>
      <c r="CN29" s="42">
        <v>8.2123889999999999</v>
      </c>
      <c r="CO29" s="42">
        <v>8.2123889999999999</v>
      </c>
      <c r="CP29" s="42">
        <v>0</v>
      </c>
      <c r="CQ29" s="42">
        <v>0</v>
      </c>
      <c r="CR29" s="42">
        <v>53.380530999999998</v>
      </c>
      <c r="CS29" s="42">
        <v>4.1061949999999996</v>
      </c>
    </row>
    <row r="30" spans="1:97">
      <c r="A30" s="40" t="s">
        <v>361</v>
      </c>
      <c r="B30" s="40" t="s">
        <v>289</v>
      </c>
      <c r="C30" s="40" t="s">
        <v>290</v>
      </c>
      <c r="D30" s="40" t="s">
        <v>297</v>
      </c>
      <c r="E30" s="40" t="s">
        <v>331</v>
      </c>
      <c r="F30" s="40" t="s">
        <v>293</v>
      </c>
      <c r="G30" s="41" t="s">
        <v>294</v>
      </c>
      <c r="H30" s="40" t="s">
        <v>362</v>
      </c>
      <c r="I30" s="42">
        <v>1795</v>
      </c>
      <c r="J30" s="42">
        <v>287.378218</v>
      </c>
      <c r="K30" s="42">
        <v>186.596273</v>
      </c>
      <c r="L30" s="42">
        <v>377.04081400000001</v>
      </c>
      <c r="M30" s="42">
        <v>404.02340700000002</v>
      </c>
      <c r="N30" s="42">
        <v>344.35987799999998</v>
      </c>
      <c r="O30" s="42">
        <v>195.60140899999999</v>
      </c>
      <c r="P30" s="42">
        <v>313</v>
      </c>
      <c r="Q30" s="42">
        <v>323</v>
      </c>
      <c r="R30" s="42">
        <v>385</v>
      </c>
      <c r="S30" s="42">
        <v>405</v>
      </c>
      <c r="T30" s="42">
        <v>208</v>
      </c>
      <c r="U30" s="42">
        <v>121</v>
      </c>
      <c r="V30" s="42">
        <v>872.17755699999998</v>
      </c>
      <c r="W30" s="42">
        <v>142.69126800000001</v>
      </c>
      <c r="X30" s="42">
        <v>93.797056999999995</v>
      </c>
      <c r="Y30" s="42">
        <v>190.499054</v>
      </c>
      <c r="Z30" s="42">
        <v>194.497232</v>
      </c>
      <c r="AA30" s="42">
        <v>183.651704</v>
      </c>
      <c r="AB30" s="42">
        <v>60.979838000000001</v>
      </c>
      <c r="AC30" s="42">
        <v>6.0614030000000003</v>
      </c>
      <c r="AD30" s="42">
        <v>178.61354499999999</v>
      </c>
      <c r="AE30" s="42">
        <v>540.65948700000001</v>
      </c>
      <c r="AF30" s="42">
        <v>152.90452400000001</v>
      </c>
      <c r="AG30" s="42">
        <v>922.82244300000002</v>
      </c>
      <c r="AH30" s="42">
        <v>144.68695</v>
      </c>
      <c r="AI30" s="42">
        <v>92.799216000000001</v>
      </c>
      <c r="AJ30" s="42">
        <v>186.54176000000001</v>
      </c>
      <c r="AK30" s="42">
        <v>209.52617499999999</v>
      </c>
      <c r="AL30" s="42">
        <v>160.70817400000001</v>
      </c>
      <c r="AM30" s="42">
        <v>108.38027599999999</v>
      </c>
      <c r="AN30" s="42">
        <v>20.179891000000001</v>
      </c>
      <c r="AO30" s="42">
        <v>180.609227</v>
      </c>
      <c r="AP30" s="42">
        <v>548.75620300000003</v>
      </c>
      <c r="AQ30" s="42">
        <v>193.45701399999999</v>
      </c>
      <c r="AR30" s="42">
        <v>1509.605689</v>
      </c>
      <c r="AS30" s="42">
        <v>11.974092000000001</v>
      </c>
      <c r="AT30" s="42">
        <v>63.861826000000001</v>
      </c>
      <c r="AU30" s="42">
        <v>95.738225999999997</v>
      </c>
      <c r="AV30" s="42">
        <v>223.516392</v>
      </c>
      <c r="AW30" s="42">
        <v>215.47915</v>
      </c>
      <c r="AX30" s="42">
        <v>211.46053000000001</v>
      </c>
      <c r="AY30" s="42">
        <v>559.87907700000005</v>
      </c>
      <c r="AZ30" s="42">
        <v>127.69639599999999</v>
      </c>
      <c r="BA30" s="42">
        <v>718.708303</v>
      </c>
      <c r="BB30" s="42">
        <v>7.9827279999999998</v>
      </c>
      <c r="BC30" s="42">
        <v>43.905006</v>
      </c>
      <c r="BD30" s="42">
        <v>63.807313000000001</v>
      </c>
      <c r="BE30" s="42">
        <v>95.792738999999997</v>
      </c>
      <c r="BF30" s="42">
        <v>27.939549</v>
      </c>
      <c r="BG30" s="42">
        <v>159.65456599999999</v>
      </c>
      <c r="BH30" s="42">
        <v>275.74865399999999</v>
      </c>
      <c r="BI30" s="42">
        <v>43.877749000000001</v>
      </c>
      <c r="BJ30" s="42">
        <v>790.89738599999998</v>
      </c>
      <c r="BK30" s="42">
        <v>3.9913639999999999</v>
      </c>
      <c r="BL30" s="42">
        <v>19.956821000000001</v>
      </c>
      <c r="BM30" s="42">
        <v>31.930913</v>
      </c>
      <c r="BN30" s="42">
        <v>127.723652</v>
      </c>
      <c r="BO30" s="42">
        <v>187.539601</v>
      </c>
      <c r="BP30" s="42">
        <v>51.805964000000003</v>
      </c>
      <c r="BQ30" s="42">
        <v>284.13042300000001</v>
      </c>
      <c r="BR30" s="42">
        <v>83.818646999999999</v>
      </c>
      <c r="BS30" s="42">
        <v>135.70638099999999</v>
      </c>
      <c r="BT30" s="42">
        <v>0</v>
      </c>
      <c r="BU30" s="42">
        <v>0</v>
      </c>
      <c r="BV30" s="42">
        <v>0</v>
      </c>
      <c r="BW30" s="42">
        <v>0</v>
      </c>
      <c r="BX30" s="42">
        <v>19.956821000000001</v>
      </c>
      <c r="BY30" s="42">
        <v>43.905006</v>
      </c>
      <c r="BZ30" s="42">
        <v>0</v>
      </c>
      <c r="CA30" s="42">
        <v>71.844554000000002</v>
      </c>
      <c r="CB30" s="42">
        <v>662.37565099999995</v>
      </c>
      <c r="CC30" s="42">
        <v>3.9913639999999999</v>
      </c>
      <c r="CD30" s="42">
        <v>39.913640999999998</v>
      </c>
      <c r="CE30" s="42">
        <v>79.772769999999994</v>
      </c>
      <c r="CF30" s="42">
        <v>183.60274999999999</v>
      </c>
      <c r="CG30" s="42">
        <v>171.60140100000001</v>
      </c>
      <c r="CH30" s="42">
        <v>147.598703</v>
      </c>
      <c r="CI30" s="42">
        <v>11.974092000000001</v>
      </c>
      <c r="CJ30" s="42">
        <v>23.920928</v>
      </c>
      <c r="CK30" s="42">
        <v>711.52365699999996</v>
      </c>
      <c r="CL30" s="42">
        <v>7.9827279999999998</v>
      </c>
      <c r="CM30" s="42">
        <v>23.948184999999999</v>
      </c>
      <c r="CN30" s="42">
        <v>15.965457000000001</v>
      </c>
      <c r="CO30" s="42">
        <v>39.913640999999998</v>
      </c>
      <c r="CP30" s="42">
        <v>23.920928</v>
      </c>
      <c r="CQ30" s="42">
        <v>19.956821000000001</v>
      </c>
      <c r="CR30" s="42">
        <v>547.90498400000001</v>
      </c>
      <c r="CS30" s="42">
        <v>31.930913</v>
      </c>
    </row>
    <row r="31" spans="1:97">
      <c r="A31" s="40" t="s">
        <v>363</v>
      </c>
      <c r="B31" s="40" t="s">
        <v>289</v>
      </c>
      <c r="C31" s="40" t="s">
        <v>290</v>
      </c>
      <c r="D31" s="40" t="s">
        <v>304</v>
      </c>
      <c r="E31" s="40" t="s">
        <v>364</v>
      </c>
      <c r="F31" s="40" t="s">
        <v>351</v>
      </c>
      <c r="G31" s="41" t="s">
        <v>294</v>
      </c>
      <c r="H31" s="40" t="s">
        <v>365</v>
      </c>
      <c r="I31" s="42">
        <v>357</v>
      </c>
      <c r="J31" s="42">
        <v>71.596152000000004</v>
      </c>
      <c r="K31" s="42">
        <v>41.768965999999999</v>
      </c>
      <c r="L31" s="42">
        <v>84.523235</v>
      </c>
      <c r="M31" s="42">
        <v>69.616457999999994</v>
      </c>
      <c r="N31" s="42">
        <v>59.663460000000001</v>
      </c>
      <c r="O31" s="42">
        <v>29.83173</v>
      </c>
      <c r="P31" s="42">
        <v>53</v>
      </c>
      <c r="Q31" s="42">
        <v>46</v>
      </c>
      <c r="R31" s="42">
        <v>69</v>
      </c>
      <c r="S31" s="42">
        <v>68</v>
      </c>
      <c r="T31" s="42">
        <v>65</v>
      </c>
      <c r="U31" s="42">
        <v>24</v>
      </c>
      <c r="V31" s="42">
        <v>176.01629500000001</v>
      </c>
      <c r="W31" s="42">
        <v>35.798076000000002</v>
      </c>
      <c r="X31" s="42">
        <v>22.875537000000001</v>
      </c>
      <c r="Y31" s="42">
        <v>43.753203999999997</v>
      </c>
      <c r="Z31" s="42">
        <v>34.808228999999997</v>
      </c>
      <c r="AA31" s="42">
        <v>28.837339</v>
      </c>
      <c r="AB31" s="42">
        <v>9.9439100000000007</v>
      </c>
      <c r="AC31" s="42">
        <v>0</v>
      </c>
      <c r="AD31" s="42">
        <v>44.747594999999997</v>
      </c>
      <c r="AE31" s="42">
        <v>104.420143</v>
      </c>
      <c r="AF31" s="42">
        <v>26.848557</v>
      </c>
      <c r="AG31" s="42">
        <v>180.98370499999999</v>
      </c>
      <c r="AH31" s="42">
        <v>35.798076000000002</v>
      </c>
      <c r="AI31" s="42">
        <v>18.893429000000001</v>
      </c>
      <c r="AJ31" s="42">
        <v>40.770031000000003</v>
      </c>
      <c r="AK31" s="42">
        <v>34.808228999999997</v>
      </c>
      <c r="AL31" s="42">
        <v>30.826121000000001</v>
      </c>
      <c r="AM31" s="42">
        <v>17.899038000000001</v>
      </c>
      <c r="AN31" s="42">
        <v>1.988782</v>
      </c>
      <c r="AO31" s="42">
        <v>40.770031000000003</v>
      </c>
      <c r="AP31" s="42">
        <v>106.404381</v>
      </c>
      <c r="AQ31" s="42">
        <v>33.809294000000001</v>
      </c>
      <c r="AR31" s="42">
        <v>278.48400800000002</v>
      </c>
      <c r="AS31" s="42">
        <v>3.9775640000000001</v>
      </c>
      <c r="AT31" s="42">
        <v>7.9551280000000002</v>
      </c>
      <c r="AU31" s="42">
        <v>3.9775640000000001</v>
      </c>
      <c r="AV31" s="42">
        <v>43.753203999999997</v>
      </c>
      <c r="AW31" s="42">
        <v>47.730767999999998</v>
      </c>
      <c r="AX31" s="42">
        <v>51.708331999999999</v>
      </c>
      <c r="AY31" s="42">
        <v>75.573716000000005</v>
      </c>
      <c r="AZ31" s="42">
        <v>43.807732000000001</v>
      </c>
      <c r="BA31" s="42">
        <v>139.251092</v>
      </c>
      <c r="BB31" s="42">
        <v>3.9775640000000001</v>
      </c>
      <c r="BC31" s="42">
        <v>3.9775640000000001</v>
      </c>
      <c r="BD31" s="42">
        <v>3.9775640000000001</v>
      </c>
      <c r="BE31" s="42">
        <v>19.887820000000001</v>
      </c>
      <c r="BF31" s="42">
        <v>3.9775640000000001</v>
      </c>
      <c r="BG31" s="42">
        <v>51.708331999999999</v>
      </c>
      <c r="BH31" s="42">
        <v>35.798076000000002</v>
      </c>
      <c r="BI31" s="42">
        <v>15.946607999999999</v>
      </c>
      <c r="BJ31" s="42">
        <v>139.23291599999999</v>
      </c>
      <c r="BK31" s="42">
        <v>0</v>
      </c>
      <c r="BL31" s="42">
        <v>3.9775640000000001</v>
      </c>
      <c r="BM31" s="42">
        <v>0</v>
      </c>
      <c r="BN31" s="42">
        <v>23.865383999999999</v>
      </c>
      <c r="BO31" s="42">
        <v>43.753203999999997</v>
      </c>
      <c r="BP31" s="42">
        <v>0</v>
      </c>
      <c r="BQ31" s="42">
        <v>39.775640000000003</v>
      </c>
      <c r="BR31" s="42">
        <v>27.861124</v>
      </c>
      <c r="BS31" s="42">
        <v>35.816251999999999</v>
      </c>
      <c r="BT31" s="42">
        <v>0</v>
      </c>
      <c r="BU31" s="42">
        <v>0</v>
      </c>
      <c r="BV31" s="42">
        <v>0</v>
      </c>
      <c r="BW31" s="42">
        <v>3.9775640000000001</v>
      </c>
      <c r="BX31" s="42">
        <v>3.9775640000000001</v>
      </c>
      <c r="BY31" s="42">
        <v>11.932691999999999</v>
      </c>
      <c r="BZ31" s="42">
        <v>0</v>
      </c>
      <c r="CA31" s="42">
        <v>15.928432000000001</v>
      </c>
      <c r="CB31" s="42">
        <v>143.21047999999999</v>
      </c>
      <c r="CC31" s="42">
        <v>3.9775640000000001</v>
      </c>
      <c r="CD31" s="42">
        <v>7.9551280000000002</v>
      </c>
      <c r="CE31" s="42">
        <v>0</v>
      </c>
      <c r="CF31" s="42">
        <v>39.775640000000003</v>
      </c>
      <c r="CG31" s="42">
        <v>39.775640000000003</v>
      </c>
      <c r="CH31" s="42">
        <v>35.798076000000002</v>
      </c>
      <c r="CI31" s="42">
        <v>0</v>
      </c>
      <c r="CJ31" s="42">
        <v>15.928432000000001</v>
      </c>
      <c r="CK31" s="42">
        <v>99.457275999999993</v>
      </c>
      <c r="CL31" s="42">
        <v>0</v>
      </c>
      <c r="CM31" s="42">
        <v>0</v>
      </c>
      <c r="CN31" s="42">
        <v>3.9775640000000001</v>
      </c>
      <c r="CO31" s="42">
        <v>0</v>
      </c>
      <c r="CP31" s="42">
        <v>3.9775640000000001</v>
      </c>
      <c r="CQ31" s="42">
        <v>3.9775640000000001</v>
      </c>
      <c r="CR31" s="42">
        <v>75.573716000000005</v>
      </c>
      <c r="CS31" s="42">
        <v>11.950868</v>
      </c>
    </row>
    <row r="32" spans="1:97">
      <c r="A32" s="40" t="s">
        <v>366</v>
      </c>
      <c r="B32" s="40" t="s">
        <v>289</v>
      </c>
      <c r="C32" s="40" t="s">
        <v>290</v>
      </c>
      <c r="D32" s="40" t="s">
        <v>304</v>
      </c>
      <c r="E32" s="40" t="s">
        <v>364</v>
      </c>
      <c r="F32" s="40" t="s">
        <v>351</v>
      </c>
      <c r="G32" s="41" t="s">
        <v>294</v>
      </c>
      <c r="H32" s="40" t="s">
        <v>367</v>
      </c>
      <c r="I32" s="42">
        <v>1115</v>
      </c>
      <c r="J32" s="42">
        <v>133.588787</v>
      </c>
      <c r="K32" s="42">
        <v>101.203627</v>
      </c>
      <c r="L32" s="42">
        <v>172.046165</v>
      </c>
      <c r="M32" s="42">
        <v>201.395217</v>
      </c>
      <c r="N32" s="42">
        <v>273.39183100000002</v>
      </c>
      <c r="O32" s="42">
        <v>233.37437299999999</v>
      </c>
      <c r="P32" s="42">
        <v>162</v>
      </c>
      <c r="Q32" s="42">
        <v>194</v>
      </c>
      <c r="R32" s="42">
        <v>195</v>
      </c>
      <c r="S32" s="42">
        <v>193</v>
      </c>
      <c r="T32" s="42">
        <v>243</v>
      </c>
      <c r="U32" s="42">
        <v>167</v>
      </c>
      <c r="V32" s="42">
        <v>543.76649099999997</v>
      </c>
      <c r="W32" s="42">
        <v>71.854574999999997</v>
      </c>
      <c r="X32" s="42">
        <v>50.601813</v>
      </c>
      <c r="Y32" s="42">
        <v>92.095299999999995</v>
      </c>
      <c r="Z32" s="42">
        <v>99.179553999999996</v>
      </c>
      <c r="AA32" s="42">
        <v>135.688614</v>
      </c>
      <c r="AB32" s="42">
        <v>86.202997999999994</v>
      </c>
      <c r="AC32" s="42">
        <v>8.1436360000000008</v>
      </c>
      <c r="AD32" s="42">
        <v>89.059191999999996</v>
      </c>
      <c r="AE32" s="42">
        <v>278.328912</v>
      </c>
      <c r="AF32" s="42">
        <v>176.378388</v>
      </c>
      <c r="AG32" s="42">
        <v>571.23350900000003</v>
      </c>
      <c r="AH32" s="42">
        <v>61.734211999999999</v>
      </c>
      <c r="AI32" s="42">
        <v>50.601813</v>
      </c>
      <c r="AJ32" s="42">
        <v>79.950864999999993</v>
      </c>
      <c r="AK32" s="42">
        <v>102.21566300000001</v>
      </c>
      <c r="AL32" s="42">
        <v>137.703217</v>
      </c>
      <c r="AM32" s="42">
        <v>115.599396</v>
      </c>
      <c r="AN32" s="42">
        <v>23.428342000000001</v>
      </c>
      <c r="AO32" s="42">
        <v>79.950864999999993</v>
      </c>
      <c r="AP32" s="42">
        <v>281.36502100000001</v>
      </c>
      <c r="AQ32" s="42">
        <v>209.91762299999999</v>
      </c>
      <c r="AR32" s="42">
        <v>992.55308100000002</v>
      </c>
      <c r="AS32" s="42">
        <v>20.240725000000001</v>
      </c>
      <c r="AT32" s="42">
        <v>68.818466000000001</v>
      </c>
      <c r="AU32" s="42">
        <v>52.625886000000001</v>
      </c>
      <c r="AV32" s="42">
        <v>56.674030999999999</v>
      </c>
      <c r="AW32" s="42">
        <v>113.348062</v>
      </c>
      <c r="AX32" s="42">
        <v>89.059191999999996</v>
      </c>
      <c r="AY32" s="42">
        <v>494.631237</v>
      </c>
      <c r="AZ32" s="42">
        <v>97.155482000000006</v>
      </c>
      <c r="BA32" s="42">
        <v>433.34090700000002</v>
      </c>
      <c r="BB32" s="42">
        <v>16.19258</v>
      </c>
      <c r="BC32" s="42">
        <v>40.481451</v>
      </c>
      <c r="BD32" s="42">
        <v>24.288869999999999</v>
      </c>
      <c r="BE32" s="42">
        <v>20.240725000000001</v>
      </c>
      <c r="BF32" s="42">
        <v>12.144435</v>
      </c>
      <c r="BG32" s="42">
        <v>76.914755999999997</v>
      </c>
      <c r="BH32" s="42">
        <v>210.69292799999999</v>
      </c>
      <c r="BI32" s="42">
        <v>32.385160999999997</v>
      </c>
      <c r="BJ32" s="42">
        <v>559.212174</v>
      </c>
      <c r="BK32" s="42">
        <v>4.0481449999999999</v>
      </c>
      <c r="BL32" s="42">
        <v>28.337015000000001</v>
      </c>
      <c r="BM32" s="42">
        <v>28.337015000000001</v>
      </c>
      <c r="BN32" s="42">
        <v>36.433306000000002</v>
      </c>
      <c r="BO32" s="42">
        <v>101.203627</v>
      </c>
      <c r="BP32" s="42">
        <v>12.144435</v>
      </c>
      <c r="BQ32" s="42">
        <v>283.938309</v>
      </c>
      <c r="BR32" s="42">
        <v>64.770320999999996</v>
      </c>
      <c r="BS32" s="42">
        <v>72.866611000000006</v>
      </c>
      <c r="BT32" s="42">
        <v>0</v>
      </c>
      <c r="BU32" s="42">
        <v>0</v>
      </c>
      <c r="BV32" s="42">
        <v>0</v>
      </c>
      <c r="BW32" s="42">
        <v>0</v>
      </c>
      <c r="BX32" s="42">
        <v>16.19258</v>
      </c>
      <c r="BY32" s="42">
        <v>12.144435</v>
      </c>
      <c r="BZ32" s="42">
        <v>0</v>
      </c>
      <c r="CA32" s="42">
        <v>44.529595999999998</v>
      </c>
      <c r="CB32" s="42">
        <v>303.61088000000001</v>
      </c>
      <c r="CC32" s="42">
        <v>8.0962899999999998</v>
      </c>
      <c r="CD32" s="42">
        <v>40.481451</v>
      </c>
      <c r="CE32" s="42">
        <v>40.481451</v>
      </c>
      <c r="CF32" s="42">
        <v>36.433306000000002</v>
      </c>
      <c r="CG32" s="42">
        <v>85.011045999999993</v>
      </c>
      <c r="CH32" s="42">
        <v>68.818466000000001</v>
      </c>
      <c r="CI32" s="42">
        <v>0</v>
      </c>
      <c r="CJ32" s="42">
        <v>24.288869999999999</v>
      </c>
      <c r="CK32" s="42">
        <v>616.07558900000004</v>
      </c>
      <c r="CL32" s="42">
        <v>12.144435</v>
      </c>
      <c r="CM32" s="42">
        <v>28.337015000000001</v>
      </c>
      <c r="CN32" s="42">
        <v>12.144435</v>
      </c>
      <c r="CO32" s="42">
        <v>20.240725000000001</v>
      </c>
      <c r="CP32" s="42">
        <v>12.144435</v>
      </c>
      <c r="CQ32" s="42">
        <v>8.0962899999999998</v>
      </c>
      <c r="CR32" s="42">
        <v>494.631237</v>
      </c>
      <c r="CS32" s="42">
        <v>28.337015000000001</v>
      </c>
    </row>
    <row r="33" spans="1:97">
      <c r="A33" s="40" t="s">
        <v>368</v>
      </c>
      <c r="B33" s="40" t="s">
        <v>289</v>
      </c>
      <c r="C33" s="40" t="s">
        <v>290</v>
      </c>
      <c r="D33" s="40" t="s">
        <v>297</v>
      </c>
      <c r="E33" s="40" t="s">
        <v>369</v>
      </c>
      <c r="F33" s="40" t="s">
        <v>293</v>
      </c>
      <c r="G33" s="41" t="s">
        <v>294</v>
      </c>
      <c r="H33" s="40" t="s">
        <v>370</v>
      </c>
      <c r="I33" s="42">
        <v>471</v>
      </c>
      <c r="J33" s="42">
        <v>75.839070000000007</v>
      </c>
      <c r="K33" s="42">
        <v>46.902743000000001</v>
      </c>
      <c r="L33" s="42">
        <v>82.822726000000003</v>
      </c>
      <c r="M33" s="42">
        <v>120.746116</v>
      </c>
      <c r="N33" s="42">
        <v>101.780567</v>
      </c>
      <c r="O33" s="42">
        <v>42.908779000000003</v>
      </c>
      <c r="P33" s="42">
        <v>63</v>
      </c>
      <c r="Q33" s="42">
        <v>76</v>
      </c>
      <c r="R33" s="42">
        <v>80</v>
      </c>
      <c r="S33" s="42">
        <v>104</v>
      </c>
      <c r="T33" s="42">
        <v>93</v>
      </c>
      <c r="U33" s="42">
        <v>46</v>
      </c>
      <c r="V33" s="42">
        <v>233.50430299999999</v>
      </c>
      <c r="W33" s="42">
        <v>35.923838000000003</v>
      </c>
      <c r="X33" s="42">
        <v>17.962561000000001</v>
      </c>
      <c r="Y33" s="42">
        <v>40.911796000000002</v>
      </c>
      <c r="Z33" s="42">
        <v>64.864018999999999</v>
      </c>
      <c r="AA33" s="42">
        <v>55.879527000000003</v>
      </c>
      <c r="AB33" s="42">
        <v>16.964713</v>
      </c>
      <c r="AC33" s="42">
        <v>0.99784899999999999</v>
      </c>
      <c r="AD33" s="42">
        <v>38.918669000000001</v>
      </c>
      <c r="AE33" s="42">
        <v>144.69191499999999</v>
      </c>
      <c r="AF33" s="42">
        <v>49.893718999999997</v>
      </c>
      <c r="AG33" s="42">
        <v>237.49569700000001</v>
      </c>
      <c r="AH33" s="42">
        <v>39.915232000000003</v>
      </c>
      <c r="AI33" s="42">
        <v>28.940182</v>
      </c>
      <c r="AJ33" s="42">
        <v>41.91093</v>
      </c>
      <c r="AK33" s="42">
        <v>55.882095999999997</v>
      </c>
      <c r="AL33" s="42">
        <v>45.901040000000002</v>
      </c>
      <c r="AM33" s="42">
        <v>20.954823000000001</v>
      </c>
      <c r="AN33" s="42">
        <v>3.9913949999999998</v>
      </c>
      <c r="AO33" s="42">
        <v>51.890701999999997</v>
      </c>
      <c r="AP33" s="42">
        <v>134.71471299999999</v>
      </c>
      <c r="AQ33" s="42">
        <v>50.890282999999997</v>
      </c>
      <c r="AR33" s="42">
        <v>407.13254499999999</v>
      </c>
      <c r="AS33" s="42">
        <v>23.948369</v>
      </c>
      <c r="AT33" s="42">
        <v>35.932831</v>
      </c>
      <c r="AU33" s="42">
        <v>3.9913949999999998</v>
      </c>
      <c r="AV33" s="42">
        <v>23.948369</v>
      </c>
      <c r="AW33" s="42">
        <v>67.853711000000004</v>
      </c>
      <c r="AX33" s="42">
        <v>51.888131999999999</v>
      </c>
      <c r="AY33" s="42">
        <v>175.62137000000001</v>
      </c>
      <c r="AZ33" s="42">
        <v>23.948369</v>
      </c>
      <c r="BA33" s="42">
        <v>211.54906199999999</v>
      </c>
      <c r="BB33" s="42">
        <v>15.965579</v>
      </c>
      <c r="BC33" s="42">
        <v>27.944903</v>
      </c>
      <c r="BD33" s="42">
        <v>3.9913949999999998</v>
      </c>
      <c r="BE33" s="42">
        <v>11.974183999999999</v>
      </c>
      <c r="BF33" s="42">
        <v>0</v>
      </c>
      <c r="BG33" s="42">
        <v>47.896737000000002</v>
      </c>
      <c r="BH33" s="42">
        <v>99.784869</v>
      </c>
      <c r="BI33" s="42">
        <v>3.9913949999999998</v>
      </c>
      <c r="BJ33" s="42">
        <v>195.583483</v>
      </c>
      <c r="BK33" s="42">
        <v>7.9827899999999996</v>
      </c>
      <c r="BL33" s="42">
        <v>7.9879290000000003</v>
      </c>
      <c r="BM33" s="42">
        <v>0</v>
      </c>
      <c r="BN33" s="42">
        <v>11.974183999999999</v>
      </c>
      <c r="BO33" s="42">
        <v>67.853711000000004</v>
      </c>
      <c r="BP33" s="42">
        <v>3.9913949999999998</v>
      </c>
      <c r="BQ33" s="42">
        <v>75.836500999999998</v>
      </c>
      <c r="BR33" s="42">
        <v>19.956973999999999</v>
      </c>
      <c r="BS33" s="42">
        <v>35.922553000000001</v>
      </c>
      <c r="BT33" s="42">
        <v>0</v>
      </c>
      <c r="BU33" s="42">
        <v>0</v>
      </c>
      <c r="BV33" s="42">
        <v>0</v>
      </c>
      <c r="BW33" s="42">
        <v>3.9913949999999998</v>
      </c>
      <c r="BX33" s="42">
        <v>11.974183999999999</v>
      </c>
      <c r="BY33" s="42">
        <v>7.9827899999999996</v>
      </c>
      <c r="BZ33" s="42">
        <v>0</v>
      </c>
      <c r="CA33" s="42">
        <v>11.974183999999999</v>
      </c>
      <c r="CB33" s="42">
        <v>167.64885899999999</v>
      </c>
      <c r="CC33" s="42">
        <v>19.956973999999999</v>
      </c>
      <c r="CD33" s="42">
        <v>35.932831</v>
      </c>
      <c r="CE33" s="42">
        <v>3.9913949999999998</v>
      </c>
      <c r="CF33" s="42">
        <v>19.956973999999999</v>
      </c>
      <c r="CG33" s="42">
        <v>47.896737000000002</v>
      </c>
      <c r="CH33" s="42">
        <v>31.931158</v>
      </c>
      <c r="CI33" s="42">
        <v>7.9827899999999996</v>
      </c>
      <c r="CJ33" s="42">
        <v>0</v>
      </c>
      <c r="CK33" s="42">
        <v>203.56113300000001</v>
      </c>
      <c r="CL33" s="42">
        <v>3.9913949999999998</v>
      </c>
      <c r="CM33" s="42">
        <v>0</v>
      </c>
      <c r="CN33" s="42">
        <v>0</v>
      </c>
      <c r="CO33" s="42">
        <v>0</v>
      </c>
      <c r="CP33" s="42">
        <v>7.9827899999999996</v>
      </c>
      <c r="CQ33" s="42">
        <v>11.974183999999999</v>
      </c>
      <c r="CR33" s="42">
        <v>167.63857999999999</v>
      </c>
      <c r="CS33" s="42">
        <v>11.974183999999999</v>
      </c>
    </row>
    <row r="34" spans="1:97">
      <c r="A34" s="40" t="s">
        <v>371</v>
      </c>
      <c r="B34" s="40" t="s">
        <v>289</v>
      </c>
      <c r="C34" s="40" t="s">
        <v>290</v>
      </c>
      <c r="D34" s="40" t="s">
        <v>309</v>
      </c>
      <c r="E34" s="40" t="s">
        <v>345</v>
      </c>
      <c r="F34" s="40" t="s">
        <v>293</v>
      </c>
      <c r="G34" s="41" t="s">
        <v>294</v>
      </c>
      <c r="H34" s="40" t="s">
        <v>372</v>
      </c>
      <c r="I34" s="42">
        <v>708</v>
      </c>
      <c r="J34" s="42">
        <v>122.420749</v>
      </c>
      <c r="K34" s="42">
        <v>83.654178999999999</v>
      </c>
      <c r="L34" s="42">
        <v>159.146974</v>
      </c>
      <c r="M34" s="42">
        <v>138.743516</v>
      </c>
      <c r="N34" s="42">
        <v>126.501441</v>
      </c>
      <c r="O34" s="42">
        <v>77.533141000000001</v>
      </c>
      <c r="P34" s="42">
        <v>123</v>
      </c>
      <c r="Q34" s="42">
        <v>103</v>
      </c>
      <c r="R34" s="42">
        <v>142</v>
      </c>
      <c r="S34" s="42">
        <v>115</v>
      </c>
      <c r="T34" s="42">
        <v>111</v>
      </c>
      <c r="U34" s="42">
        <v>60</v>
      </c>
      <c r="V34" s="42">
        <v>339.717579</v>
      </c>
      <c r="W34" s="42">
        <v>59.170029</v>
      </c>
      <c r="X34" s="42">
        <v>41.827089000000001</v>
      </c>
      <c r="Y34" s="42">
        <v>78.553314</v>
      </c>
      <c r="Z34" s="42">
        <v>64.270893000000001</v>
      </c>
      <c r="AA34" s="42">
        <v>66.311239</v>
      </c>
      <c r="AB34" s="42">
        <v>26.524495999999999</v>
      </c>
      <c r="AC34" s="42">
        <v>3.0605190000000002</v>
      </c>
      <c r="AD34" s="42">
        <v>75.492795000000001</v>
      </c>
      <c r="AE34" s="42">
        <v>189.752161</v>
      </c>
      <c r="AF34" s="42">
        <v>74.472622000000001</v>
      </c>
      <c r="AG34" s="42">
        <v>368.282421</v>
      </c>
      <c r="AH34" s="42">
        <v>63.250720000000001</v>
      </c>
      <c r="AI34" s="42">
        <v>41.827089000000001</v>
      </c>
      <c r="AJ34" s="42">
        <v>80.59366</v>
      </c>
      <c r="AK34" s="42">
        <v>74.472622000000001</v>
      </c>
      <c r="AL34" s="42">
        <v>60.190201999999999</v>
      </c>
      <c r="AM34" s="42">
        <v>42.847262000000001</v>
      </c>
      <c r="AN34" s="42">
        <v>5.1008649999999998</v>
      </c>
      <c r="AO34" s="42">
        <v>82.634005999999999</v>
      </c>
      <c r="AP34" s="42">
        <v>198.933718</v>
      </c>
      <c r="AQ34" s="42">
        <v>86.714697000000001</v>
      </c>
      <c r="AR34" s="42">
        <v>595.78098</v>
      </c>
      <c r="AS34" s="42">
        <v>4.080692</v>
      </c>
      <c r="AT34" s="42">
        <v>12.242075</v>
      </c>
      <c r="AU34" s="42">
        <v>12.242075</v>
      </c>
      <c r="AV34" s="42">
        <v>24.48415</v>
      </c>
      <c r="AW34" s="42">
        <v>85.694524000000001</v>
      </c>
      <c r="AX34" s="42">
        <v>122.420749</v>
      </c>
      <c r="AY34" s="42">
        <v>240.760807</v>
      </c>
      <c r="AZ34" s="42">
        <v>93.855907999999999</v>
      </c>
      <c r="BA34" s="42">
        <v>273.40634</v>
      </c>
      <c r="BB34" s="42">
        <v>4.080692</v>
      </c>
      <c r="BC34" s="42">
        <v>0</v>
      </c>
      <c r="BD34" s="42">
        <v>8.1613830000000007</v>
      </c>
      <c r="BE34" s="42">
        <v>16.322766999999999</v>
      </c>
      <c r="BF34" s="42">
        <v>8.1613830000000007</v>
      </c>
      <c r="BG34" s="42">
        <v>93.855907999999999</v>
      </c>
      <c r="BH34" s="42">
        <v>118.340058</v>
      </c>
      <c r="BI34" s="42">
        <v>24.48415</v>
      </c>
      <c r="BJ34" s="42">
        <v>322.37464</v>
      </c>
      <c r="BK34" s="42">
        <v>0</v>
      </c>
      <c r="BL34" s="42">
        <v>12.242075</v>
      </c>
      <c r="BM34" s="42">
        <v>4.080692</v>
      </c>
      <c r="BN34" s="42">
        <v>8.1613830000000007</v>
      </c>
      <c r="BO34" s="42">
        <v>77.533141000000001</v>
      </c>
      <c r="BP34" s="42">
        <v>28.564841000000001</v>
      </c>
      <c r="BQ34" s="42">
        <v>122.420749</v>
      </c>
      <c r="BR34" s="42">
        <v>69.371758</v>
      </c>
      <c r="BS34" s="42">
        <v>53.048991000000001</v>
      </c>
      <c r="BT34" s="42">
        <v>0</v>
      </c>
      <c r="BU34" s="42">
        <v>0</v>
      </c>
      <c r="BV34" s="42">
        <v>0</v>
      </c>
      <c r="BW34" s="42">
        <v>0</v>
      </c>
      <c r="BX34" s="42">
        <v>4.080692</v>
      </c>
      <c r="BY34" s="42">
        <v>12.242075</v>
      </c>
      <c r="BZ34" s="42">
        <v>0</v>
      </c>
      <c r="CA34" s="42">
        <v>36.726224999999999</v>
      </c>
      <c r="CB34" s="42">
        <v>244.841499</v>
      </c>
      <c r="CC34" s="42">
        <v>0</v>
      </c>
      <c r="CD34" s="42">
        <v>12.242075</v>
      </c>
      <c r="CE34" s="42">
        <v>12.242075</v>
      </c>
      <c r="CF34" s="42">
        <v>20.403458000000001</v>
      </c>
      <c r="CG34" s="42">
        <v>65.291066000000001</v>
      </c>
      <c r="CH34" s="42">
        <v>110.178674</v>
      </c>
      <c r="CI34" s="42">
        <v>0</v>
      </c>
      <c r="CJ34" s="42">
        <v>24.48415</v>
      </c>
      <c r="CK34" s="42">
        <v>297.89049</v>
      </c>
      <c r="CL34" s="42">
        <v>4.080692</v>
      </c>
      <c r="CM34" s="42">
        <v>0</v>
      </c>
      <c r="CN34" s="42">
        <v>0</v>
      </c>
      <c r="CO34" s="42">
        <v>4.080692</v>
      </c>
      <c r="CP34" s="42">
        <v>16.322766999999999</v>
      </c>
      <c r="CQ34" s="42">
        <v>0</v>
      </c>
      <c r="CR34" s="42">
        <v>240.760807</v>
      </c>
      <c r="CS34" s="42">
        <v>32.645533</v>
      </c>
    </row>
    <row r="35" spans="1:97">
      <c r="A35" s="40" t="s">
        <v>373</v>
      </c>
      <c r="B35" s="40" t="s">
        <v>289</v>
      </c>
      <c r="C35" s="40" t="s">
        <v>290</v>
      </c>
      <c r="D35" s="40" t="s">
        <v>304</v>
      </c>
      <c r="E35" s="40" t="s">
        <v>374</v>
      </c>
      <c r="F35" s="40" t="s">
        <v>293</v>
      </c>
      <c r="G35" s="41" t="s">
        <v>294</v>
      </c>
      <c r="H35" s="40" t="s">
        <v>375</v>
      </c>
      <c r="I35" s="42">
        <v>282</v>
      </c>
      <c r="J35" s="42">
        <v>59.265791999999998</v>
      </c>
      <c r="K35" s="42">
        <v>42.916607999999997</v>
      </c>
      <c r="L35" s="42">
        <v>60.287616</v>
      </c>
      <c r="M35" s="42">
        <v>57.222144</v>
      </c>
      <c r="N35" s="42">
        <v>43.915007000000003</v>
      </c>
      <c r="O35" s="42">
        <v>18.392831999999999</v>
      </c>
      <c r="P35" s="42">
        <v>40</v>
      </c>
      <c r="Q35" s="42">
        <v>22</v>
      </c>
      <c r="R35" s="42">
        <v>42</v>
      </c>
      <c r="S35" s="42">
        <v>39</v>
      </c>
      <c r="T35" s="42">
        <v>28</v>
      </c>
      <c r="U35" s="42">
        <v>26</v>
      </c>
      <c r="V35" s="42">
        <v>142.01011099999999</v>
      </c>
      <c r="W35" s="42">
        <v>29.632895999999999</v>
      </c>
      <c r="X35" s="42">
        <v>25.5456</v>
      </c>
      <c r="Y35" s="42">
        <v>26.567423999999999</v>
      </c>
      <c r="Z35" s="42">
        <v>28.611072</v>
      </c>
      <c r="AA35" s="42">
        <v>25.522175000000001</v>
      </c>
      <c r="AB35" s="42">
        <v>6.1309440000000004</v>
      </c>
      <c r="AC35" s="42">
        <v>0</v>
      </c>
      <c r="AD35" s="42">
        <v>39.851135999999997</v>
      </c>
      <c r="AE35" s="42">
        <v>79.702271999999994</v>
      </c>
      <c r="AF35" s="42">
        <v>22.456703000000001</v>
      </c>
      <c r="AG35" s="42">
        <v>139.98988900000001</v>
      </c>
      <c r="AH35" s="42">
        <v>29.632895999999999</v>
      </c>
      <c r="AI35" s="42">
        <v>17.371008</v>
      </c>
      <c r="AJ35" s="42">
        <v>33.720191999999997</v>
      </c>
      <c r="AK35" s="42">
        <v>28.611072</v>
      </c>
      <c r="AL35" s="42">
        <v>18.392831999999999</v>
      </c>
      <c r="AM35" s="42">
        <v>12.261888000000001</v>
      </c>
      <c r="AN35" s="42">
        <v>0</v>
      </c>
      <c r="AO35" s="42">
        <v>34.742016</v>
      </c>
      <c r="AP35" s="42">
        <v>79.702271999999994</v>
      </c>
      <c r="AQ35" s="42">
        <v>25.5456</v>
      </c>
      <c r="AR35" s="42">
        <v>224.80128099999999</v>
      </c>
      <c r="AS35" s="42">
        <v>8.1745920000000005</v>
      </c>
      <c r="AT35" s="42">
        <v>8.1745920000000005</v>
      </c>
      <c r="AU35" s="42">
        <v>0</v>
      </c>
      <c r="AV35" s="42">
        <v>12.261888000000001</v>
      </c>
      <c r="AW35" s="42">
        <v>44.960256000000001</v>
      </c>
      <c r="AX35" s="42">
        <v>49.047552000000003</v>
      </c>
      <c r="AY35" s="42">
        <v>73.571327999999994</v>
      </c>
      <c r="AZ35" s="42">
        <v>28.611072</v>
      </c>
      <c r="BA35" s="42">
        <v>110.356993</v>
      </c>
      <c r="BB35" s="42">
        <v>8.1745920000000005</v>
      </c>
      <c r="BC35" s="42">
        <v>8.1745920000000005</v>
      </c>
      <c r="BD35" s="42">
        <v>0</v>
      </c>
      <c r="BE35" s="42">
        <v>8.1745920000000005</v>
      </c>
      <c r="BF35" s="42">
        <v>4.0872960000000003</v>
      </c>
      <c r="BG35" s="42">
        <v>40.872959999999999</v>
      </c>
      <c r="BH35" s="42">
        <v>28.611072</v>
      </c>
      <c r="BI35" s="42">
        <v>12.261888000000001</v>
      </c>
      <c r="BJ35" s="42">
        <v>114.444289</v>
      </c>
      <c r="BK35" s="42">
        <v>0</v>
      </c>
      <c r="BL35" s="42">
        <v>0</v>
      </c>
      <c r="BM35" s="42">
        <v>0</v>
      </c>
      <c r="BN35" s="42">
        <v>4.0872960000000003</v>
      </c>
      <c r="BO35" s="42">
        <v>40.872959999999999</v>
      </c>
      <c r="BP35" s="42">
        <v>8.1745920000000005</v>
      </c>
      <c r="BQ35" s="42">
        <v>44.960256000000001</v>
      </c>
      <c r="BR35" s="42">
        <v>16.349184000000001</v>
      </c>
      <c r="BS35" s="42">
        <v>36.785663999999997</v>
      </c>
      <c r="BT35" s="42">
        <v>0</v>
      </c>
      <c r="BU35" s="42">
        <v>0</v>
      </c>
      <c r="BV35" s="42">
        <v>0</v>
      </c>
      <c r="BW35" s="42">
        <v>4.0872960000000003</v>
      </c>
      <c r="BX35" s="42">
        <v>4.0872960000000003</v>
      </c>
      <c r="BY35" s="42">
        <v>8.1745920000000005</v>
      </c>
      <c r="BZ35" s="42">
        <v>0</v>
      </c>
      <c r="CA35" s="42">
        <v>20.43648</v>
      </c>
      <c r="CB35" s="42">
        <v>110.356993</v>
      </c>
      <c r="CC35" s="42">
        <v>8.1745920000000005</v>
      </c>
      <c r="CD35" s="42">
        <v>8.1745920000000005</v>
      </c>
      <c r="CE35" s="42">
        <v>0</v>
      </c>
      <c r="CF35" s="42">
        <v>8.1745920000000005</v>
      </c>
      <c r="CG35" s="42">
        <v>40.872959999999999</v>
      </c>
      <c r="CH35" s="42">
        <v>36.785663999999997</v>
      </c>
      <c r="CI35" s="42">
        <v>0</v>
      </c>
      <c r="CJ35" s="42">
        <v>8.1745920000000005</v>
      </c>
      <c r="CK35" s="42">
        <v>77.658624000000003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4.0872960000000003</v>
      </c>
      <c r="CR35" s="42">
        <v>73.571327999999994</v>
      </c>
      <c r="CS35" s="42">
        <v>0</v>
      </c>
    </row>
    <row r="36" spans="1:97">
      <c r="A36" s="40" t="s">
        <v>376</v>
      </c>
      <c r="B36" s="40" t="s">
        <v>289</v>
      </c>
      <c r="C36" s="40" t="s">
        <v>290</v>
      </c>
      <c r="D36" s="40" t="s">
        <v>297</v>
      </c>
      <c r="E36" s="40" t="s">
        <v>377</v>
      </c>
      <c r="F36" s="40" t="s">
        <v>293</v>
      </c>
      <c r="G36" s="41" t="s">
        <v>294</v>
      </c>
      <c r="H36" s="40" t="s">
        <v>378</v>
      </c>
      <c r="I36" s="42">
        <v>331</v>
      </c>
      <c r="J36" s="42">
        <v>41</v>
      </c>
      <c r="K36" s="42">
        <v>45</v>
      </c>
      <c r="L36" s="42">
        <v>54</v>
      </c>
      <c r="M36" s="42">
        <v>79</v>
      </c>
      <c r="N36" s="42">
        <v>64</v>
      </c>
      <c r="O36" s="42">
        <v>48</v>
      </c>
      <c r="P36" s="42">
        <v>44</v>
      </c>
      <c r="Q36" s="42">
        <v>44</v>
      </c>
      <c r="R36" s="42">
        <v>62</v>
      </c>
      <c r="S36" s="42">
        <v>65</v>
      </c>
      <c r="T36" s="42">
        <v>58</v>
      </c>
      <c r="U36" s="42">
        <v>37</v>
      </c>
      <c r="V36" s="42">
        <v>158</v>
      </c>
      <c r="W36" s="42">
        <v>16</v>
      </c>
      <c r="X36" s="42">
        <v>23</v>
      </c>
      <c r="Y36" s="42">
        <v>29</v>
      </c>
      <c r="Z36" s="42">
        <v>38</v>
      </c>
      <c r="AA36" s="42">
        <v>35</v>
      </c>
      <c r="AB36" s="42">
        <v>17</v>
      </c>
      <c r="AC36" s="42">
        <v>0</v>
      </c>
      <c r="AD36" s="42">
        <v>23</v>
      </c>
      <c r="AE36" s="42">
        <v>99</v>
      </c>
      <c r="AF36" s="42">
        <v>36</v>
      </c>
      <c r="AG36" s="42">
        <v>173</v>
      </c>
      <c r="AH36" s="42">
        <v>25</v>
      </c>
      <c r="AI36" s="42">
        <v>22</v>
      </c>
      <c r="AJ36" s="42">
        <v>25</v>
      </c>
      <c r="AK36" s="42">
        <v>41</v>
      </c>
      <c r="AL36" s="42">
        <v>29</v>
      </c>
      <c r="AM36" s="42">
        <v>30</v>
      </c>
      <c r="AN36" s="42">
        <v>1</v>
      </c>
      <c r="AO36" s="42">
        <v>29</v>
      </c>
      <c r="AP36" s="42">
        <v>99</v>
      </c>
      <c r="AQ36" s="42">
        <v>45</v>
      </c>
      <c r="AR36" s="42">
        <v>280</v>
      </c>
      <c r="AS36" s="42">
        <v>8</v>
      </c>
      <c r="AT36" s="42">
        <v>12</v>
      </c>
      <c r="AU36" s="42">
        <v>8</v>
      </c>
      <c r="AV36" s="42">
        <v>24</v>
      </c>
      <c r="AW36" s="42">
        <v>52</v>
      </c>
      <c r="AX36" s="42">
        <v>44</v>
      </c>
      <c r="AY36" s="42">
        <v>100</v>
      </c>
      <c r="AZ36" s="42">
        <v>32</v>
      </c>
      <c r="BA36" s="42">
        <v>124</v>
      </c>
      <c r="BB36" s="42">
        <v>4</v>
      </c>
      <c r="BC36" s="42">
        <v>4</v>
      </c>
      <c r="BD36" s="42">
        <v>4</v>
      </c>
      <c r="BE36" s="42">
        <v>12</v>
      </c>
      <c r="BF36" s="42">
        <v>0</v>
      </c>
      <c r="BG36" s="42">
        <v>44</v>
      </c>
      <c r="BH36" s="42">
        <v>44</v>
      </c>
      <c r="BI36" s="42">
        <v>12</v>
      </c>
      <c r="BJ36" s="42">
        <v>156</v>
      </c>
      <c r="BK36" s="42">
        <v>4</v>
      </c>
      <c r="BL36" s="42">
        <v>8</v>
      </c>
      <c r="BM36" s="42">
        <v>4</v>
      </c>
      <c r="BN36" s="42">
        <v>12</v>
      </c>
      <c r="BO36" s="42">
        <v>52</v>
      </c>
      <c r="BP36" s="42">
        <v>0</v>
      </c>
      <c r="BQ36" s="42">
        <v>56</v>
      </c>
      <c r="BR36" s="42">
        <v>20</v>
      </c>
      <c r="BS36" s="42">
        <v>32</v>
      </c>
      <c r="BT36" s="42">
        <v>0</v>
      </c>
      <c r="BU36" s="42">
        <v>0</v>
      </c>
      <c r="BV36" s="42">
        <v>0</v>
      </c>
      <c r="BW36" s="42">
        <v>4</v>
      </c>
      <c r="BX36" s="42">
        <v>12</v>
      </c>
      <c r="BY36" s="42">
        <v>4</v>
      </c>
      <c r="BZ36" s="42">
        <v>0</v>
      </c>
      <c r="CA36" s="42">
        <v>12</v>
      </c>
      <c r="CB36" s="42">
        <v>116</v>
      </c>
      <c r="CC36" s="42">
        <v>0</v>
      </c>
      <c r="CD36" s="42">
        <v>4</v>
      </c>
      <c r="CE36" s="42">
        <v>8</v>
      </c>
      <c r="CF36" s="42">
        <v>12</v>
      </c>
      <c r="CG36" s="42">
        <v>36</v>
      </c>
      <c r="CH36" s="42">
        <v>40</v>
      </c>
      <c r="CI36" s="42">
        <v>4</v>
      </c>
      <c r="CJ36" s="42">
        <v>12</v>
      </c>
      <c r="CK36" s="42">
        <v>132</v>
      </c>
      <c r="CL36" s="42">
        <v>8</v>
      </c>
      <c r="CM36" s="42">
        <v>8</v>
      </c>
      <c r="CN36" s="42">
        <v>0</v>
      </c>
      <c r="CO36" s="42">
        <v>8</v>
      </c>
      <c r="CP36" s="42">
        <v>4</v>
      </c>
      <c r="CQ36" s="42">
        <v>0</v>
      </c>
      <c r="CR36" s="42">
        <v>96</v>
      </c>
      <c r="CS36" s="42">
        <v>8</v>
      </c>
    </row>
    <row r="37" spans="1:97">
      <c r="A37" s="40" t="s">
        <v>379</v>
      </c>
      <c r="B37" s="40" t="s">
        <v>289</v>
      </c>
      <c r="C37" s="40" t="s">
        <v>290</v>
      </c>
      <c r="D37" s="40" t="s">
        <v>291</v>
      </c>
      <c r="E37" s="40" t="s">
        <v>380</v>
      </c>
      <c r="F37" s="40" t="s">
        <v>293</v>
      </c>
      <c r="G37" s="41" t="s">
        <v>294</v>
      </c>
      <c r="H37" s="40" t="s">
        <v>381</v>
      </c>
      <c r="I37" s="42">
        <v>185</v>
      </c>
      <c r="J37" s="42">
        <v>24</v>
      </c>
      <c r="K37" s="42">
        <v>31</v>
      </c>
      <c r="L37" s="42">
        <v>27</v>
      </c>
      <c r="M37" s="42">
        <v>43</v>
      </c>
      <c r="N37" s="42">
        <v>34</v>
      </c>
      <c r="O37" s="42">
        <v>26</v>
      </c>
      <c r="P37" s="42">
        <v>33</v>
      </c>
      <c r="Q37" s="42">
        <v>20</v>
      </c>
      <c r="R37" s="42">
        <v>42</v>
      </c>
      <c r="S37" s="42">
        <v>31</v>
      </c>
      <c r="T37" s="42">
        <v>36</v>
      </c>
      <c r="U37" s="42">
        <v>25</v>
      </c>
      <c r="V37" s="42">
        <v>92</v>
      </c>
      <c r="W37" s="42">
        <v>10</v>
      </c>
      <c r="X37" s="42">
        <v>18</v>
      </c>
      <c r="Y37" s="42">
        <v>10</v>
      </c>
      <c r="Z37" s="42">
        <v>25</v>
      </c>
      <c r="AA37" s="42">
        <v>18</v>
      </c>
      <c r="AB37" s="42">
        <v>11</v>
      </c>
      <c r="AC37" s="42">
        <v>0</v>
      </c>
      <c r="AD37" s="42">
        <v>17</v>
      </c>
      <c r="AE37" s="42">
        <v>52</v>
      </c>
      <c r="AF37" s="42">
        <v>23</v>
      </c>
      <c r="AG37" s="42">
        <v>93</v>
      </c>
      <c r="AH37" s="42">
        <v>14</v>
      </c>
      <c r="AI37" s="42">
        <v>13</v>
      </c>
      <c r="AJ37" s="42">
        <v>17</v>
      </c>
      <c r="AK37" s="42">
        <v>18</v>
      </c>
      <c r="AL37" s="42">
        <v>16</v>
      </c>
      <c r="AM37" s="42">
        <v>14</v>
      </c>
      <c r="AN37" s="42">
        <v>1</v>
      </c>
      <c r="AO37" s="42">
        <v>20</v>
      </c>
      <c r="AP37" s="42">
        <v>48</v>
      </c>
      <c r="AQ37" s="42">
        <v>25</v>
      </c>
      <c r="AR37" s="42">
        <v>156</v>
      </c>
      <c r="AS37" s="42">
        <v>12</v>
      </c>
      <c r="AT37" s="42">
        <v>8</v>
      </c>
      <c r="AU37" s="42">
        <v>8</v>
      </c>
      <c r="AV37" s="42">
        <v>8</v>
      </c>
      <c r="AW37" s="42">
        <v>20</v>
      </c>
      <c r="AX37" s="42">
        <v>24</v>
      </c>
      <c r="AY37" s="42">
        <v>56</v>
      </c>
      <c r="AZ37" s="42">
        <v>20</v>
      </c>
      <c r="BA37" s="42">
        <v>80</v>
      </c>
      <c r="BB37" s="42">
        <v>4</v>
      </c>
      <c r="BC37" s="42">
        <v>4</v>
      </c>
      <c r="BD37" s="42">
        <v>4</v>
      </c>
      <c r="BE37" s="42">
        <v>4</v>
      </c>
      <c r="BF37" s="42">
        <v>0</v>
      </c>
      <c r="BG37" s="42">
        <v>24</v>
      </c>
      <c r="BH37" s="42">
        <v>32</v>
      </c>
      <c r="BI37" s="42">
        <v>8</v>
      </c>
      <c r="BJ37" s="42">
        <v>76</v>
      </c>
      <c r="BK37" s="42">
        <v>8</v>
      </c>
      <c r="BL37" s="42">
        <v>4</v>
      </c>
      <c r="BM37" s="42">
        <v>4</v>
      </c>
      <c r="BN37" s="42">
        <v>4</v>
      </c>
      <c r="BO37" s="42">
        <v>20</v>
      </c>
      <c r="BP37" s="42">
        <v>0</v>
      </c>
      <c r="BQ37" s="42">
        <v>24</v>
      </c>
      <c r="BR37" s="42">
        <v>12</v>
      </c>
      <c r="BS37" s="42">
        <v>20</v>
      </c>
      <c r="BT37" s="42">
        <v>0</v>
      </c>
      <c r="BU37" s="42">
        <v>4</v>
      </c>
      <c r="BV37" s="42">
        <v>0</v>
      </c>
      <c r="BW37" s="42">
        <v>0</v>
      </c>
      <c r="BX37" s="42">
        <v>0</v>
      </c>
      <c r="BY37" s="42">
        <v>8</v>
      </c>
      <c r="BZ37" s="42">
        <v>0</v>
      </c>
      <c r="CA37" s="42">
        <v>8</v>
      </c>
      <c r="CB37" s="42">
        <v>64</v>
      </c>
      <c r="CC37" s="42">
        <v>4</v>
      </c>
      <c r="CD37" s="42">
        <v>4</v>
      </c>
      <c r="CE37" s="42">
        <v>8</v>
      </c>
      <c r="CF37" s="42">
        <v>8</v>
      </c>
      <c r="CG37" s="42">
        <v>12</v>
      </c>
      <c r="CH37" s="42">
        <v>16</v>
      </c>
      <c r="CI37" s="42">
        <v>0</v>
      </c>
      <c r="CJ37" s="42">
        <v>12</v>
      </c>
      <c r="CK37" s="42">
        <v>72</v>
      </c>
      <c r="CL37" s="42">
        <v>8</v>
      </c>
      <c r="CM37" s="42">
        <v>0</v>
      </c>
      <c r="CN37" s="42">
        <v>0</v>
      </c>
      <c r="CO37" s="42">
        <v>0</v>
      </c>
      <c r="CP37" s="42">
        <v>8</v>
      </c>
      <c r="CQ37" s="42">
        <v>0</v>
      </c>
      <c r="CR37" s="42">
        <v>56</v>
      </c>
      <c r="CS37" s="42">
        <v>0</v>
      </c>
    </row>
    <row r="38" spans="1:97">
      <c r="A38" s="40" t="s">
        <v>382</v>
      </c>
      <c r="B38" s="40" t="s">
        <v>289</v>
      </c>
      <c r="C38" s="40" t="s">
        <v>290</v>
      </c>
      <c r="D38" s="40" t="s">
        <v>304</v>
      </c>
      <c r="E38" s="40" t="s">
        <v>374</v>
      </c>
      <c r="F38" s="40" t="s">
        <v>351</v>
      </c>
      <c r="G38" s="41" t="s">
        <v>294</v>
      </c>
      <c r="H38" s="40" t="s">
        <v>383</v>
      </c>
      <c r="I38" s="42">
        <v>249</v>
      </c>
      <c r="J38" s="42">
        <v>31.618829000000002</v>
      </c>
      <c r="K38" s="42">
        <v>28.312566</v>
      </c>
      <c r="L38" s="42">
        <v>64.974350000000001</v>
      </c>
      <c r="M38" s="42">
        <v>62.896521</v>
      </c>
      <c r="N38" s="42">
        <v>32.638790999999998</v>
      </c>
      <c r="O38" s="42">
        <v>28.558942999999999</v>
      </c>
      <c r="P38" s="42">
        <v>22</v>
      </c>
      <c r="Q38" s="42">
        <v>46</v>
      </c>
      <c r="R38" s="42">
        <v>65</v>
      </c>
      <c r="S38" s="42">
        <v>43</v>
      </c>
      <c r="T38" s="42">
        <v>36</v>
      </c>
      <c r="U38" s="42">
        <v>12</v>
      </c>
      <c r="V38" s="42">
        <v>135.12431900000001</v>
      </c>
      <c r="W38" s="42">
        <v>20.399245000000001</v>
      </c>
      <c r="X38" s="42">
        <v>15.147817</v>
      </c>
      <c r="Y38" s="42">
        <v>32.506126999999999</v>
      </c>
      <c r="Z38" s="42">
        <v>36.472262999999998</v>
      </c>
      <c r="AA38" s="42">
        <v>16.319396000000001</v>
      </c>
      <c r="AB38" s="42">
        <v>12.239547</v>
      </c>
      <c r="AC38" s="42">
        <v>2.0399240000000001</v>
      </c>
      <c r="AD38" s="42">
        <v>24.479094</v>
      </c>
      <c r="AE38" s="42">
        <v>87.186093999999997</v>
      </c>
      <c r="AF38" s="42">
        <v>23.459130999999999</v>
      </c>
      <c r="AG38" s="42">
        <v>113.875681</v>
      </c>
      <c r="AH38" s="42">
        <v>11.219585</v>
      </c>
      <c r="AI38" s="42">
        <v>13.164749</v>
      </c>
      <c r="AJ38" s="42">
        <v>32.468223000000002</v>
      </c>
      <c r="AK38" s="42">
        <v>26.424257999999998</v>
      </c>
      <c r="AL38" s="42">
        <v>16.319396000000001</v>
      </c>
      <c r="AM38" s="42">
        <v>12.239547</v>
      </c>
      <c r="AN38" s="42">
        <v>2.0399240000000001</v>
      </c>
      <c r="AO38" s="42">
        <v>14.279470999999999</v>
      </c>
      <c r="AP38" s="42">
        <v>74.097154000000003</v>
      </c>
      <c r="AQ38" s="42">
        <v>25.499056</v>
      </c>
      <c r="AR38" s="42">
        <v>223.48199199999999</v>
      </c>
      <c r="AS38" s="42">
        <v>4.0798490000000003</v>
      </c>
      <c r="AT38" s="42">
        <v>8.1596980000000006</v>
      </c>
      <c r="AU38" s="42">
        <v>12.239547</v>
      </c>
      <c r="AV38" s="42">
        <v>24.403285</v>
      </c>
      <c r="AW38" s="42">
        <v>32.638790999999998</v>
      </c>
      <c r="AX38" s="42">
        <v>36.415407000000002</v>
      </c>
      <c r="AY38" s="42">
        <v>40.798488999999996</v>
      </c>
      <c r="AZ38" s="42">
        <v>64.746925000000005</v>
      </c>
      <c r="BA38" s="42">
        <v>133.95274000000001</v>
      </c>
      <c r="BB38" s="42">
        <v>4.0798490000000003</v>
      </c>
      <c r="BC38" s="42">
        <v>8.1596980000000006</v>
      </c>
      <c r="BD38" s="42">
        <v>12.239547</v>
      </c>
      <c r="BE38" s="42">
        <v>16.243587000000002</v>
      </c>
      <c r="BF38" s="42">
        <v>4.0798490000000003</v>
      </c>
      <c r="BG38" s="42">
        <v>32.411366999999998</v>
      </c>
      <c r="BH38" s="42">
        <v>20.399245000000001</v>
      </c>
      <c r="BI38" s="42">
        <v>36.339599</v>
      </c>
      <c r="BJ38" s="42">
        <v>89.529252</v>
      </c>
      <c r="BK38" s="42">
        <v>0</v>
      </c>
      <c r="BL38" s="42">
        <v>0</v>
      </c>
      <c r="BM38" s="42">
        <v>0</v>
      </c>
      <c r="BN38" s="42">
        <v>8.1596980000000006</v>
      </c>
      <c r="BO38" s="42">
        <v>28.558942999999999</v>
      </c>
      <c r="BP38" s="42">
        <v>4.004041</v>
      </c>
      <c r="BQ38" s="42">
        <v>20.399245000000001</v>
      </c>
      <c r="BR38" s="42">
        <v>28.407326000000001</v>
      </c>
      <c r="BS38" s="42">
        <v>24.327476999999998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4.0798490000000003</v>
      </c>
      <c r="BZ38" s="42">
        <v>0</v>
      </c>
      <c r="CA38" s="42">
        <v>20.247627999999999</v>
      </c>
      <c r="CB38" s="42">
        <v>125.793042</v>
      </c>
      <c r="CC38" s="42">
        <v>4.0798490000000003</v>
      </c>
      <c r="CD38" s="42">
        <v>4.0798490000000003</v>
      </c>
      <c r="CE38" s="42">
        <v>4.0798490000000003</v>
      </c>
      <c r="CF38" s="42">
        <v>20.399245000000001</v>
      </c>
      <c r="CG38" s="42">
        <v>28.558942999999999</v>
      </c>
      <c r="CH38" s="42">
        <v>28.255709</v>
      </c>
      <c r="CI38" s="42">
        <v>0</v>
      </c>
      <c r="CJ38" s="42">
        <v>36.339599</v>
      </c>
      <c r="CK38" s="42">
        <v>73.361473000000004</v>
      </c>
      <c r="CL38" s="42">
        <v>0</v>
      </c>
      <c r="CM38" s="42">
        <v>4.0798490000000003</v>
      </c>
      <c r="CN38" s="42">
        <v>8.1596980000000006</v>
      </c>
      <c r="CO38" s="42">
        <v>4.004041</v>
      </c>
      <c r="CP38" s="42">
        <v>4.0798490000000003</v>
      </c>
      <c r="CQ38" s="42">
        <v>4.0798490000000003</v>
      </c>
      <c r="CR38" s="42">
        <v>40.798488999999996</v>
      </c>
      <c r="CS38" s="42">
        <v>8.1596980000000006</v>
      </c>
    </row>
    <row r="39" spans="1:97">
      <c r="A39" s="40" t="s">
        <v>384</v>
      </c>
      <c r="B39" s="40" t="s">
        <v>289</v>
      </c>
      <c r="C39" s="40" t="s">
        <v>290</v>
      </c>
      <c r="D39" s="40" t="s">
        <v>309</v>
      </c>
      <c r="E39" s="40" t="s">
        <v>385</v>
      </c>
      <c r="F39" s="40" t="s">
        <v>306</v>
      </c>
      <c r="G39" s="41" t="s">
        <v>294</v>
      </c>
      <c r="H39" s="40" t="s">
        <v>386</v>
      </c>
      <c r="I39" s="42">
        <v>1450</v>
      </c>
      <c r="J39" s="42">
        <v>227.937837</v>
      </c>
      <c r="K39" s="42">
        <v>185.41074499999999</v>
      </c>
      <c r="L39" s="42">
        <v>231.97743399999999</v>
      </c>
      <c r="M39" s="42">
        <v>300.91252100000003</v>
      </c>
      <c r="N39" s="42">
        <v>270.46492799999999</v>
      </c>
      <c r="O39" s="42">
        <v>233.29653400000001</v>
      </c>
      <c r="P39" s="42">
        <v>212</v>
      </c>
      <c r="Q39" s="42">
        <v>215</v>
      </c>
      <c r="R39" s="42">
        <v>275</v>
      </c>
      <c r="S39" s="42">
        <v>242</v>
      </c>
      <c r="T39" s="42">
        <v>271</v>
      </c>
      <c r="U39" s="42">
        <v>213</v>
      </c>
      <c r="V39" s="42">
        <v>684.59093600000006</v>
      </c>
      <c r="W39" s="42">
        <v>122.567796</v>
      </c>
      <c r="X39" s="42">
        <v>91.185613000000004</v>
      </c>
      <c r="Y39" s="42">
        <v>105.343847</v>
      </c>
      <c r="Z39" s="42">
        <v>152.989194</v>
      </c>
      <c r="AA39" s="42">
        <v>124.594143</v>
      </c>
      <c r="AB39" s="42">
        <v>81.883690999999999</v>
      </c>
      <c r="AC39" s="42">
        <v>6.0266520000000003</v>
      </c>
      <c r="AD39" s="42">
        <v>159.04204100000001</v>
      </c>
      <c r="AE39" s="42">
        <v>364.71625599999999</v>
      </c>
      <c r="AF39" s="42">
        <v>160.832639</v>
      </c>
      <c r="AG39" s="42">
        <v>765.40906399999994</v>
      </c>
      <c r="AH39" s="42">
        <v>105.370041</v>
      </c>
      <c r="AI39" s="42">
        <v>94.225133</v>
      </c>
      <c r="AJ39" s="42">
        <v>126.63358700000001</v>
      </c>
      <c r="AK39" s="42">
        <v>147.923327</v>
      </c>
      <c r="AL39" s="42">
        <v>145.87078600000001</v>
      </c>
      <c r="AM39" s="42">
        <v>127.293137</v>
      </c>
      <c r="AN39" s="42">
        <v>18.093053999999999</v>
      </c>
      <c r="AO39" s="42">
        <v>132.72572500000001</v>
      </c>
      <c r="AP39" s="42">
        <v>396.13773099999997</v>
      </c>
      <c r="AQ39" s="42">
        <v>236.54560900000001</v>
      </c>
      <c r="AR39" s="42">
        <v>1235.285807</v>
      </c>
      <c r="AS39" s="42">
        <v>44.579633000000001</v>
      </c>
      <c r="AT39" s="42">
        <v>101.317347</v>
      </c>
      <c r="AU39" s="42">
        <v>32.421551000000001</v>
      </c>
      <c r="AV39" s="42">
        <v>109.422735</v>
      </c>
      <c r="AW39" s="42">
        <v>190.47661299999999</v>
      </c>
      <c r="AX39" s="42">
        <v>190.47661299999999</v>
      </c>
      <c r="AY39" s="42">
        <v>436.90511099999998</v>
      </c>
      <c r="AZ39" s="42">
        <v>129.686204</v>
      </c>
      <c r="BA39" s="42">
        <v>599.48436400000003</v>
      </c>
      <c r="BB39" s="42">
        <v>24.316163</v>
      </c>
      <c r="BC39" s="42">
        <v>72.948490000000007</v>
      </c>
      <c r="BD39" s="42">
        <v>16.210775999999999</v>
      </c>
      <c r="BE39" s="42">
        <v>48.632326999999997</v>
      </c>
      <c r="BF39" s="42">
        <v>40.526938999999999</v>
      </c>
      <c r="BG39" s="42">
        <v>133.73889800000001</v>
      </c>
      <c r="BH39" s="42">
        <v>214.478444</v>
      </c>
      <c r="BI39" s="42">
        <v>48.632326999999997</v>
      </c>
      <c r="BJ39" s="42">
        <v>635.80144299999995</v>
      </c>
      <c r="BK39" s="42">
        <v>20.263469000000001</v>
      </c>
      <c r="BL39" s="42">
        <v>28.368856999999998</v>
      </c>
      <c r="BM39" s="42">
        <v>16.210775999999999</v>
      </c>
      <c r="BN39" s="42">
        <v>60.790407999999999</v>
      </c>
      <c r="BO39" s="42">
        <v>149.94967399999999</v>
      </c>
      <c r="BP39" s="42">
        <v>56.737713999999997</v>
      </c>
      <c r="BQ39" s="42">
        <v>222.42666600000001</v>
      </c>
      <c r="BR39" s="42">
        <v>81.053877999999997</v>
      </c>
      <c r="BS39" s="42">
        <v>149.94967399999999</v>
      </c>
      <c r="BT39" s="42">
        <v>0</v>
      </c>
      <c r="BU39" s="42">
        <v>0</v>
      </c>
      <c r="BV39" s="42">
        <v>0</v>
      </c>
      <c r="BW39" s="42">
        <v>28.368856999999998</v>
      </c>
      <c r="BX39" s="42">
        <v>12.158082</v>
      </c>
      <c r="BY39" s="42">
        <v>44.579633000000001</v>
      </c>
      <c r="BZ39" s="42">
        <v>0</v>
      </c>
      <c r="CA39" s="42">
        <v>64.843102000000002</v>
      </c>
      <c r="CB39" s="42">
        <v>526.85020599999996</v>
      </c>
      <c r="CC39" s="42">
        <v>32.421551000000001</v>
      </c>
      <c r="CD39" s="42">
        <v>89.159266000000002</v>
      </c>
      <c r="CE39" s="42">
        <v>20.263469000000001</v>
      </c>
      <c r="CF39" s="42">
        <v>68.895796000000004</v>
      </c>
      <c r="CG39" s="42">
        <v>158.05506199999999</v>
      </c>
      <c r="CH39" s="42">
        <v>129.686204</v>
      </c>
      <c r="CI39" s="42">
        <v>0</v>
      </c>
      <c r="CJ39" s="42">
        <v>28.368856999999998</v>
      </c>
      <c r="CK39" s="42">
        <v>558.48592699999995</v>
      </c>
      <c r="CL39" s="42">
        <v>12.158082</v>
      </c>
      <c r="CM39" s="42">
        <v>12.158082</v>
      </c>
      <c r="CN39" s="42">
        <v>12.158082</v>
      </c>
      <c r="CO39" s="42">
        <v>12.158082</v>
      </c>
      <c r="CP39" s="42">
        <v>20.263469000000001</v>
      </c>
      <c r="CQ39" s="42">
        <v>16.210775999999999</v>
      </c>
      <c r="CR39" s="42">
        <v>436.90511099999998</v>
      </c>
      <c r="CS39" s="42">
        <v>36.474245000000003</v>
      </c>
    </row>
    <row r="40" spans="1:97">
      <c r="A40" s="40" t="s">
        <v>387</v>
      </c>
      <c r="B40" s="40" t="s">
        <v>289</v>
      </c>
      <c r="C40" s="40" t="s">
        <v>290</v>
      </c>
      <c r="D40" s="40" t="s">
        <v>309</v>
      </c>
      <c r="E40" s="40" t="s">
        <v>310</v>
      </c>
      <c r="F40" s="40" t="s">
        <v>306</v>
      </c>
      <c r="G40" s="41" t="s">
        <v>294</v>
      </c>
      <c r="H40" s="40" t="s">
        <v>388</v>
      </c>
      <c r="I40" s="42">
        <v>173</v>
      </c>
      <c r="J40" s="42">
        <v>19</v>
      </c>
      <c r="K40" s="42">
        <v>18</v>
      </c>
      <c r="L40" s="42">
        <v>19</v>
      </c>
      <c r="M40" s="42">
        <v>57</v>
      </c>
      <c r="N40" s="42">
        <v>43</v>
      </c>
      <c r="O40" s="42">
        <v>17</v>
      </c>
      <c r="P40" s="42">
        <v>19</v>
      </c>
      <c r="Q40" s="42">
        <v>32</v>
      </c>
      <c r="R40" s="42">
        <v>37</v>
      </c>
      <c r="S40" s="42">
        <v>44</v>
      </c>
      <c r="T40" s="42">
        <v>38</v>
      </c>
      <c r="U40" s="42">
        <v>7</v>
      </c>
      <c r="V40" s="42">
        <v>86</v>
      </c>
      <c r="W40" s="42">
        <v>10</v>
      </c>
      <c r="X40" s="42">
        <v>10</v>
      </c>
      <c r="Y40" s="42">
        <v>13</v>
      </c>
      <c r="Z40" s="42">
        <v>28</v>
      </c>
      <c r="AA40" s="42">
        <v>17</v>
      </c>
      <c r="AB40" s="42">
        <v>8</v>
      </c>
      <c r="AC40" s="42">
        <v>0</v>
      </c>
      <c r="AD40" s="42">
        <v>13</v>
      </c>
      <c r="AE40" s="42">
        <v>57</v>
      </c>
      <c r="AF40" s="42">
        <v>16</v>
      </c>
      <c r="AG40" s="42">
        <v>87</v>
      </c>
      <c r="AH40" s="42">
        <v>9</v>
      </c>
      <c r="AI40" s="42">
        <v>8</v>
      </c>
      <c r="AJ40" s="42">
        <v>6</v>
      </c>
      <c r="AK40" s="42">
        <v>29</v>
      </c>
      <c r="AL40" s="42">
        <v>26</v>
      </c>
      <c r="AM40" s="42">
        <v>9</v>
      </c>
      <c r="AN40" s="42">
        <v>0</v>
      </c>
      <c r="AO40" s="42">
        <v>13</v>
      </c>
      <c r="AP40" s="42">
        <v>51</v>
      </c>
      <c r="AQ40" s="42">
        <v>23</v>
      </c>
      <c r="AR40" s="42">
        <v>164</v>
      </c>
      <c r="AS40" s="42">
        <v>0</v>
      </c>
      <c r="AT40" s="42">
        <v>8</v>
      </c>
      <c r="AU40" s="42">
        <v>16</v>
      </c>
      <c r="AV40" s="42">
        <v>24</v>
      </c>
      <c r="AW40" s="42">
        <v>24</v>
      </c>
      <c r="AX40" s="42">
        <v>12</v>
      </c>
      <c r="AY40" s="42">
        <v>60</v>
      </c>
      <c r="AZ40" s="42">
        <v>20</v>
      </c>
      <c r="BA40" s="42">
        <v>92</v>
      </c>
      <c r="BB40" s="42">
        <v>0</v>
      </c>
      <c r="BC40" s="42">
        <v>8</v>
      </c>
      <c r="BD40" s="42">
        <v>12</v>
      </c>
      <c r="BE40" s="42">
        <v>16</v>
      </c>
      <c r="BF40" s="42">
        <v>4</v>
      </c>
      <c r="BG40" s="42">
        <v>12</v>
      </c>
      <c r="BH40" s="42">
        <v>36</v>
      </c>
      <c r="BI40" s="42">
        <v>4</v>
      </c>
      <c r="BJ40" s="42">
        <v>72</v>
      </c>
      <c r="BK40" s="42">
        <v>0</v>
      </c>
      <c r="BL40" s="42">
        <v>0</v>
      </c>
      <c r="BM40" s="42">
        <v>4</v>
      </c>
      <c r="BN40" s="42">
        <v>8</v>
      </c>
      <c r="BO40" s="42">
        <v>20</v>
      </c>
      <c r="BP40" s="42">
        <v>0</v>
      </c>
      <c r="BQ40" s="42">
        <v>24</v>
      </c>
      <c r="BR40" s="42">
        <v>16</v>
      </c>
      <c r="BS40" s="42">
        <v>4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4</v>
      </c>
      <c r="BZ40" s="42">
        <v>0</v>
      </c>
      <c r="CA40" s="42">
        <v>0</v>
      </c>
      <c r="CB40" s="42">
        <v>72</v>
      </c>
      <c r="CC40" s="42">
        <v>0</v>
      </c>
      <c r="CD40" s="42">
        <v>4</v>
      </c>
      <c r="CE40" s="42">
        <v>12</v>
      </c>
      <c r="CF40" s="42">
        <v>20</v>
      </c>
      <c r="CG40" s="42">
        <v>20</v>
      </c>
      <c r="CH40" s="42">
        <v>8</v>
      </c>
      <c r="CI40" s="42">
        <v>0</v>
      </c>
      <c r="CJ40" s="42">
        <v>8</v>
      </c>
      <c r="CK40" s="42">
        <v>88</v>
      </c>
      <c r="CL40" s="42">
        <v>0</v>
      </c>
      <c r="CM40" s="42">
        <v>4</v>
      </c>
      <c r="CN40" s="42">
        <v>4</v>
      </c>
      <c r="CO40" s="42">
        <v>4</v>
      </c>
      <c r="CP40" s="42">
        <v>4</v>
      </c>
      <c r="CQ40" s="42">
        <v>0</v>
      </c>
      <c r="CR40" s="42">
        <v>60</v>
      </c>
      <c r="CS40" s="42">
        <v>12</v>
      </c>
    </row>
    <row r="41" spans="1:97">
      <c r="A41" s="40" t="s">
        <v>389</v>
      </c>
      <c r="B41" s="40" t="s">
        <v>289</v>
      </c>
      <c r="C41" s="40" t="s">
        <v>290</v>
      </c>
      <c r="D41" s="40" t="s">
        <v>304</v>
      </c>
      <c r="E41" s="40" t="s">
        <v>390</v>
      </c>
      <c r="F41" s="40" t="s">
        <v>351</v>
      </c>
      <c r="G41" s="41" t="s">
        <v>294</v>
      </c>
      <c r="H41" s="40" t="s">
        <v>391</v>
      </c>
      <c r="I41" s="42">
        <v>27648</v>
      </c>
      <c r="J41" s="42">
        <v>4119.1065369999997</v>
      </c>
      <c r="K41" s="42">
        <v>4284.493622</v>
      </c>
      <c r="L41" s="42">
        <v>4328.9220530000002</v>
      </c>
      <c r="M41" s="42">
        <v>5577.0185240000001</v>
      </c>
      <c r="N41" s="42">
        <v>4964.4208179999996</v>
      </c>
      <c r="O41" s="42">
        <v>4374.0384469999999</v>
      </c>
      <c r="P41" s="42">
        <v>3972</v>
      </c>
      <c r="Q41" s="42">
        <v>4396</v>
      </c>
      <c r="R41" s="42">
        <v>4796</v>
      </c>
      <c r="S41" s="42">
        <v>4731</v>
      </c>
      <c r="T41" s="42">
        <v>4787</v>
      </c>
      <c r="U41" s="42">
        <v>3389</v>
      </c>
      <c r="V41" s="42">
        <v>12507.867365</v>
      </c>
      <c r="W41" s="42">
        <v>2137.9106649999999</v>
      </c>
      <c r="X41" s="42">
        <v>1987.9156330000001</v>
      </c>
      <c r="Y41" s="42">
        <v>1961.2844150000001</v>
      </c>
      <c r="Z41" s="42">
        <v>2640.0991640000002</v>
      </c>
      <c r="AA41" s="42">
        <v>2219.7324180000001</v>
      </c>
      <c r="AB41" s="42">
        <v>1476.315247</v>
      </c>
      <c r="AC41" s="42">
        <v>84.609824000000003</v>
      </c>
      <c r="AD41" s="42">
        <v>2854.5285739999999</v>
      </c>
      <c r="AE41" s="42">
        <v>6726.2812450000001</v>
      </c>
      <c r="AF41" s="42">
        <v>2927.0575450000001</v>
      </c>
      <c r="AG41" s="42">
        <v>15140.132635</v>
      </c>
      <c r="AH41" s="42">
        <v>1981.195872</v>
      </c>
      <c r="AI41" s="42">
        <v>2296.5779889999999</v>
      </c>
      <c r="AJ41" s="42">
        <v>2367.6376380000002</v>
      </c>
      <c r="AK41" s="42">
        <v>2936.919359</v>
      </c>
      <c r="AL41" s="42">
        <v>2744.6884</v>
      </c>
      <c r="AM41" s="42">
        <v>2505.276805</v>
      </c>
      <c r="AN41" s="42">
        <v>307.83657099999999</v>
      </c>
      <c r="AO41" s="42">
        <v>2794.208584</v>
      </c>
      <c r="AP41" s="42">
        <v>7795.4462670000003</v>
      </c>
      <c r="AQ41" s="42">
        <v>4550.4777839999997</v>
      </c>
      <c r="AR41" s="42">
        <v>23517.98834</v>
      </c>
      <c r="AS41" s="42">
        <v>63.790581000000003</v>
      </c>
      <c r="AT41" s="42">
        <v>854.24183200000004</v>
      </c>
      <c r="AU41" s="42">
        <v>1060.342382</v>
      </c>
      <c r="AV41" s="42">
        <v>2329.7628140000002</v>
      </c>
      <c r="AW41" s="42">
        <v>4016.2406500000002</v>
      </c>
      <c r="AX41" s="42">
        <v>2964.4115660000002</v>
      </c>
      <c r="AY41" s="42">
        <v>8842.4642139999996</v>
      </c>
      <c r="AZ41" s="42">
        <v>3386.734301</v>
      </c>
      <c r="BA41" s="42">
        <v>10381.625284</v>
      </c>
      <c r="BB41" s="42">
        <v>46.595854000000003</v>
      </c>
      <c r="BC41" s="42">
        <v>610.36251800000002</v>
      </c>
      <c r="BD41" s="42">
        <v>612.90236100000004</v>
      </c>
      <c r="BE41" s="42">
        <v>1035.2998319999999</v>
      </c>
      <c r="BF41" s="42">
        <v>829.18700200000001</v>
      </c>
      <c r="BG41" s="42">
        <v>2295.9304459999998</v>
      </c>
      <c r="BH41" s="42">
        <v>3778.1632330000002</v>
      </c>
      <c r="BI41" s="42">
        <v>1173.1840380000001</v>
      </c>
      <c r="BJ41" s="42">
        <v>13136.363057</v>
      </c>
      <c r="BK41" s="42">
        <v>17.194727</v>
      </c>
      <c r="BL41" s="42">
        <v>243.87931399999999</v>
      </c>
      <c r="BM41" s="42">
        <v>447.440021</v>
      </c>
      <c r="BN41" s="42">
        <v>1294.462982</v>
      </c>
      <c r="BO41" s="42">
        <v>3187.0536480000001</v>
      </c>
      <c r="BP41" s="42">
        <v>668.48112000000003</v>
      </c>
      <c r="BQ41" s="42">
        <v>5064.3009810000003</v>
      </c>
      <c r="BR41" s="42">
        <v>2213.5502630000001</v>
      </c>
      <c r="BS41" s="42">
        <v>2936.637749</v>
      </c>
      <c r="BT41" s="42">
        <v>0</v>
      </c>
      <c r="BU41" s="42">
        <v>31.505019000000001</v>
      </c>
      <c r="BV41" s="42">
        <v>22.088272</v>
      </c>
      <c r="BW41" s="42">
        <v>236.18743900000001</v>
      </c>
      <c r="BX41" s="42">
        <v>627.15506500000004</v>
      </c>
      <c r="BY41" s="42">
        <v>519.52742999999998</v>
      </c>
      <c r="BZ41" s="42">
        <v>0</v>
      </c>
      <c r="CA41" s="42">
        <v>1500.1745229999999</v>
      </c>
      <c r="CB41" s="42">
        <v>9417.5097970000006</v>
      </c>
      <c r="CC41" s="42">
        <v>35.209167000000001</v>
      </c>
      <c r="CD41" s="42">
        <v>660.06214599999998</v>
      </c>
      <c r="CE41" s="42">
        <v>803.12413100000003</v>
      </c>
      <c r="CF41" s="42">
        <v>1734.3831290000001</v>
      </c>
      <c r="CG41" s="42">
        <v>2787.2682530000002</v>
      </c>
      <c r="CH41" s="42">
        <v>2137.6709470000001</v>
      </c>
      <c r="CI41" s="42">
        <v>57.667391000000002</v>
      </c>
      <c r="CJ41" s="42">
        <v>1202.1246329999999</v>
      </c>
      <c r="CK41" s="42">
        <v>11163.840794</v>
      </c>
      <c r="CL41" s="42">
        <v>28.581413999999999</v>
      </c>
      <c r="CM41" s="42">
        <v>162.674668</v>
      </c>
      <c r="CN41" s="42">
        <v>235.12997899999999</v>
      </c>
      <c r="CO41" s="42">
        <v>359.19224500000001</v>
      </c>
      <c r="CP41" s="42">
        <v>601.81733099999997</v>
      </c>
      <c r="CQ41" s="42">
        <v>307.213189</v>
      </c>
      <c r="CR41" s="42">
        <v>8784.7968230000006</v>
      </c>
      <c r="CS41" s="42">
        <v>684.43514500000003</v>
      </c>
    </row>
    <row r="42" spans="1:97">
      <c r="A42" s="40" t="s">
        <v>392</v>
      </c>
      <c r="B42" s="40" t="s">
        <v>289</v>
      </c>
      <c r="C42" s="40" t="s">
        <v>290</v>
      </c>
      <c r="D42" s="40" t="s">
        <v>297</v>
      </c>
      <c r="E42" s="40" t="s">
        <v>393</v>
      </c>
      <c r="F42" s="40" t="s">
        <v>293</v>
      </c>
      <c r="G42" s="41" t="s">
        <v>294</v>
      </c>
      <c r="H42" s="40" t="s">
        <v>394</v>
      </c>
      <c r="I42" s="42">
        <v>421</v>
      </c>
      <c r="J42" s="42">
        <v>65.877751000000004</v>
      </c>
      <c r="K42" s="42">
        <v>52.496333</v>
      </c>
      <c r="L42" s="42">
        <v>80.288509000000005</v>
      </c>
      <c r="M42" s="42">
        <v>85.435208000000003</v>
      </c>
      <c r="N42" s="42">
        <v>78.229828999999995</v>
      </c>
      <c r="O42" s="42">
        <v>58.672372000000003</v>
      </c>
      <c r="P42" s="42">
        <v>77</v>
      </c>
      <c r="Q42" s="42">
        <v>50</v>
      </c>
      <c r="R42" s="42">
        <v>79</v>
      </c>
      <c r="S42" s="42">
        <v>76</v>
      </c>
      <c r="T42" s="42">
        <v>84</v>
      </c>
      <c r="U42" s="42">
        <v>27</v>
      </c>
      <c r="V42" s="42">
        <v>202.77995100000001</v>
      </c>
      <c r="W42" s="42">
        <v>26.762836</v>
      </c>
      <c r="X42" s="42">
        <v>25.733495999999999</v>
      </c>
      <c r="Y42" s="42">
        <v>43.232273999999997</v>
      </c>
      <c r="Z42" s="42">
        <v>43.232273999999997</v>
      </c>
      <c r="AA42" s="42">
        <v>41.173594000000001</v>
      </c>
      <c r="AB42" s="42">
        <v>22.645477</v>
      </c>
      <c r="AC42" s="42">
        <v>0</v>
      </c>
      <c r="AD42" s="42">
        <v>42.202933999999999</v>
      </c>
      <c r="AE42" s="42">
        <v>118.374083</v>
      </c>
      <c r="AF42" s="42">
        <v>42.202933999999999</v>
      </c>
      <c r="AG42" s="42">
        <v>218.22004899999999</v>
      </c>
      <c r="AH42" s="42">
        <v>39.114913999999999</v>
      </c>
      <c r="AI42" s="42">
        <v>26.762836</v>
      </c>
      <c r="AJ42" s="42">
        <v>37.056235000000001</v>
      </c>
      <c r="AK42" s="42">
        <v>42.202933999999999</v>
      </c>
      <c r="AL42" s="42">
        <v>37.056235000000001</v>
      </c>
      <c r="AM42" s="42">
        <v>34.997554999999998</v>
      </c>
      <c r="AN42" s="42">
        <v>1.0293399999999999</v>
      </c>
      <c r="AO42" s="42">
        <v>47.349632999999997</v>
      </c>
      <c r="AP42" s="42">
        <v>115.286064</v>
      </c>
      <c r="AQ42" s="42">
        <v>55.584352000000003</v>
      </c>
      <c r="AR42" s="42">
        <v>354.09291000000002</v>
      </c>
      <c r="AS42" s="42">
        <v>16.469438</v>
      </c>
      <c r="AT42" s="42">
        <v>24.704156000000001</v>
      </c>
      <c r="AU42" s="42">
        <v>8.2347190000000001</v>
      </c>
      <c r="AV42" s="42">
        <v>37.056235000000001</v>
      </c>
      <c r="AW42" s="42">
        <v>57.643031999999998</v>
      </c>
      <c r="AX42" s="42">
        <v>37.056235000000001</v>
      </c>
      <c r="AY42" s="42">
        <v>127.638142</v>
      </c>
      <c r="AZ42" s="42">
        <v>45.290953999999999</v>
      </c>
      <c r="BA42" s="42">
        <v>168.811736</v>
      </c>
      <c r="BB42" s="42">
        <v>12.352078000000001</v>
      </c>
      <c r="BC42" s="42">
        <v>20.586797000000001</v>
      </c>
      <c r="BD42" s="42">
        <v>4.1173590000000004</v>
      </c>
      <c r="BE42" s="42">
        <v>12.352078000000001</v>
      </c>
      <c r="BF42" s="42">
        <v>12.352078000000001</v>
      </c>
      <c r="BG42" s="42">
        <v>32.938875000000003</v>
      </c>
      <c r="BH42" s="42">
        <v>61.760390999999998</v>
      </c>
      <c r="BI42" s="42">
        <v>12.352078000000001</v>
      </c>
      <c r="BJ42" s="42">
        <v>185.28117399999999</v>
      </c>
      <c r="BK42" s="42">
        <v>4.1173590000000004</v>
      </c>
      <c r="BL42" s="42">
        <v>4.1173590000000004</v>
      </c>
      <c r="BM42" s="42">
        <v>4.1173590000000004</v>
      </c>
      <c r="BN42" s="42">
        <v>24.704156000000001</v>
      </c>
      <c r="BO42" s="42">
        <v>45.290953999999999</v>
      </c>
      <c r="BP42" s="42">
        <v>4.1173590000000004</v>
      </c>
      <c r="BQ42" s="42">
        <v>65.877751000000004</v>
      </c>
      <c r="BR42" s="42">
        <v>32.938875000000003</v>
      </c>
      <c r="BS42" s="42">
        <v>32.938875000000003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4.1173590000000004</v>
      </c>
      <c r="BZ42" s="42">
        <v>0</v>
      </c>
      <c r="CA42" s="42">
        <v>28.821515999999999</v>
      </c>
      <c r="CB42" s="42">
        <v>148.22493900000001</v>
      </c>
      <c r="CC42" s="42">
        <v>12.352078000000001</v>
      </c>
      <c r="CD42" s="42">
        <v>20.586797000000001</v>
      </c>
      <c r="CE42" s="42">
        <v>0</v>
      </c>
      <c r="CF42" s="42">
        <v>28.821515999999999</v>
      </c>
      <c r="CG42" s="42">
        <v>41.173594000000001</v>
      </c>
      <c r="CH42" s="42">
        <v>28.821515999999999</v>
      </c>
      <c r="CI42" s="42">
        <v>0</v>
      </c>
      <c r="CJ42" s="42">
        <v>16.469438</v>
      </c>
      <c r="CK42" s="42">
        <v>172.92909499999999</v>
      </c>
      <c r="CL42" s="42">
        <v>4.1173590000000004</v>
      </c>
      <c r="CM42" s="42">
        <v>4.1173590000000004</v>
      </c>
      <c r="CN42" s="42">
        <v>8.2347190000000001</v>
      </c>
      <c r="CO42" s="42">
        <v>8.2347190000000001</v>
      </c>
      <c r="CP42" s="42">
        <v>16.469438</v>
      </c>
      <c r="CQ42" s="42">
        <v>4.1173590000000004</v>
      </c>
      <c r="CR42" s="42">
        <v>127.638142</v>
      </c>
      <c r="CS42" s="42">
        <v>0</v>
      </c>
    </row>
    <row r="43" spans="1:97">
      <c r="A43" s="40" t="s">
        <v>395</v>
      </c>
      <c r="B43" s="40" t="s">
        <v>289</v>
      </c>
      <c r="C43" s="40" t="s">
        <v>290</v>
      </c>
      <c r="D43" s="40" t="s">
        <v>309</v>
      </c>
      <c r="E43" s="40" t="s">
        <v>396</v>
      </c>
      <c r="F43" s="40" t="s">
        <v>397</v>
      </c>
      <c r="G43" s="41" t="s">
        <v>294</v>
      </c>
      <c r="H43" s="40" t="s">
        <v>398</v>
      </c>
      <c r="I43" s="42">
        <v>154</v>
      </c>
      <c r="J43" s="42">
        <v>12.833333</v>
      </c>
      <c r="K43" s="42">
        <v>12.833333</v>
      </c>
      <c r="L43" s="42">
        <v>26.653846000000001</v>
      </c>
      <c r="M43" s="42">
        <v>43.435896999999997</v>
      </c>
      <c r="N43" s="42">
        <v>33.564103000000003</v>
      </c>
      <c r="O43" s="42">
        <v>24.679487000000002</v>
      </c>
      <c r="P43" s="42">
        <v>24</v>
      </c>
      <c r="Q43" s="42">
        <v>18</v>
      </c>
      <c r="R43" s="42">
        <v>39</v>
      </c>
      <c r="S43" s="42">
        <v>27</v>
      </c>
      <c r="T43" s="42">
        <v>43</v>
      </c>
      <c r="U43" s="42">
        <v>12</v>
      </c>
      <c r="V43" s="42">
        <v>73.051282</v>
      </c>
      <c r="W43" s="42">
        <v>4.9358969999999998</v>
      </c>
      <c r="X43" s="42">
        <v>5.9230770000000001</v>
      </c>
      <c r="Y43" s="42">
        <v>16.782050999999999</v>
      </c>
      <c r="Z43" s="42">
        <v>20.730768999999999</v>
      </c>
      <c r="AA43" s="42">
        <v>15.794872</v>
      </c>
      <c r="AB43" s="42">
        <v>7.8974359999999999</v>
      </c>
      <c r="AC43" s="42">
        <v>0.98717900000000003</v>
      </c>
      <c r="AD43" s="42">
        <v>5.9230770000000001</v>
      </c>
      <c r="AE43" s="42">
        <v>49.358974000000003</v>
      </c>
      <c r="AF43" s="42">
        <v>17.769231000000001</v>
      </c>
      <c r="AG43" s="42">
        <v>80.948718</v>
      </c>
      <c r="AH43" s="42">
        <v>7.8974359999999999</v>
      </c>
      <c r="AI43" s="42">
        <v>6.9102560000000004</v>
      </c>
      <c r="AJ43" s="42">
        <v>9.8717950000000005</v>
      </c>
      <c r="AK43" s="42">
        <v>22.705127999999998</v>
      </c>
      <c r="AL43" s="42">
        <v>17.769231000000001</v>
      </c>
      <c r="AM43" s="42">
        <v>14.807691999999999</v>
      </c>
      <c r="AN43" s="42">
        <v>0.98717900000000003</v>
      </c>
      <c r="AO43" s="42">
        <v>11.846154</v>
      </c>
      <c r="AP43" s="42">
        <v>44.423076999999999</v>
      </c>
      <c r="AQ43" s="42">
        <v>24.679487000000002</v>
      </c>
      <c r="AR43" s="42">
        <v>146.102564</v>
      </c>
      <c r="AS43" s="42">
        <v>23.692308000000001</v>
      </c>
      <c r="AT43" s="42">
        <v>3.948718</v>
      </c>
      <c r="AU43" s="42">
        <v>0</v>
      </c>
      <c r="AV43" s="42">
        <v>7.8974359999999999</v>
      </c>
      <c r="AW43" s="42">
        <v>11.846154</v>
      </c>
      <c r="AX43" s="42">
        <v>23.692308000000001</v>
      </c>
      <c r="AY43" s="42">
        <v>55.282051000000003</v>
      </c>
      <c r="AZ43" s="42">
        <v>19.743590000000001</v>
      </c>
      <c r="BA43" s="42">
        <v>59.230769000000002</v>
      </c>
      <c r="BB43" s="42">
        <v>15.794872</v>
      </c>
      <c r="BC43" s="42">
        <v>3.948718</v>
      </c>
      <c r="BD43" s="42">
        <v>0</v>
      </c>
      <c r="BE43" s="42">
        <v>0</v>
      </c>
      <c r="BF43" s="42">
        <v>0</v>
      </c>
      <c r="BG43" s="42">
        <v>11.846154</v>
      </c>
      <c r="BH43" s="42">
        <v>23.692308000000001</v>
      </c>
      <c r="BI43" s="42">
        <v>3.948718</v>
      </c>
      <c r="BJ43" s="42">
        <v>86.871795000000006</v>
      </c>
      <c r="BK43" s="42">
        <v>7.8974359999999999</v>
      </c>
      <c r="BL43" s="42">
        <v>0</v>
      </c>
      <c r="BM43" s="42">
        <v>0</v>
      </c>
      <c r="BN43" s="42">
        <v>7.8974359999999999</v>
      </c>
      <c r="BO43" s="42">
        <v>11.846154</v>
      </c>
      <c r="BP43" s="42">
        <v>11.846154</v>
      </c>
      <c r="BQ43" s="42">
        <v>31.589744</v>
      </c>
      <c r="BR43" s="42">
        <v>15.794872</v>
      </c>
      <c r="BS43" s="42">
        <v>7.8974359999999999</v>
      </c>
      <c r="BT43" s="42">
        <v>0</v>
      </c>
      <c r="BU43" s="42">
        <v>0</v>
      </c>
      <c r="BV43" s="42">
        <v>0</v>
      </c>
      <c r="BW43" s="42">
        <v>0</v>
      </c>
      <c r="BX43" s="42">
        <v>0</v>
      </c>
      <c r="BY43" s="42">
        <v>0</v>
      </c>
      <c r="BZ43" s="42">
        <v>0</v>
      </c>
      <c r="CA43" s="42">
        <v>7.8974359999999999</v>
      </c>
      <c r="CB43" s="42">
        <v>63.179487000000002</v>
      </c>
      <c r="CC43" s="42">
        <v>11.846154</v>
      </c>
      <c r="CD43" s="42">
        <v>3.948718</v>
      </c>
      <c r="CE43" s="42">
        <v>0</v>
      </c>
      <c r="CF43" s="42">
        <v>7.8974359999999999</v>
      </c>
      <c r="CG43" s="42">
        <v>7.8974359999999999</v>
      </c>
      <c r="CH43" s="42">
        <v>19.743590000000001</v>
      </c>
      <c r="CI43" s="42">
        <v>0</v>
      </c>
      <c r="CJ43" s="42">
        <v>11.846154</v>
      </c>
      <c r="CK43" s="42">
        <v>75.025640999999993</v>
      </c>
      <c r="CL43" s="42">
        <v>11.846154</v>
      </c>
      <c r="CM43" s="42">
        <v>0</v>
      </c>
      <c r="CN43" s="42">
        <v>0</v>
      </c>
      <c r="CO43" s="42">
        <v>0</v>
      </c>
      <c r="CP43" s="42">
        <v>3.948718</v>
      </c>
      <c r="CQ43" s="42">
        <v>3.948718</v>
      </c>
      <c r="CR43" s="42">
        <v>55.282051000000003</v>
      </c>
      <c r="CS43" s="42">
        <v>0</v>
      </c>
    </row>
    <row r="44" spans="1:97">
      <c r="A44" s="40" t="s">
        <v>399</v>
      </c>
      <c r="B44" s="40" t="s">
        <v>289</v>
      </c>
      <c r="C44" s="40" t="s">
        <v>290</v>
      </c>
      <c r="D44" s="40" t="s">
        <v>309</v>
      </c>
      <c r="E44" s="40" t="s">
        <v>400</v>
      </c>
      <c r="F44" s="40" t="s">
        <v>306</v>
      </c>
      <c r="G44" s="41" t="s">
        <v>294</v>
      </c>
      <c r="H44" s="40" t="s">
        <v>401</v>
      </c>
      <c r="I44" s="42">
        <v>532</v>
      </c>
      <c r="J44" s="42">
        <v>66.495491999999999</v>
      </c>
      <c r="K44" s="42">
        <v>60.713275000000003</v>
      </c>
      <c r="L44" s="42">
        <v>77.132288000000003</v>
      </c>
      <c r="M44" s="42">
        <v>123.353956</v>
      </c>
      <c r="N44" s="42">
        <v>127.20876699999999</v>
      </c>
      <c r="O44" s="42">
        <v>77.096221999999997</v>
      </c>
      <c r="P44" s="42">
        <v>68</v>
      </c>
      <c r="Q44" s="42">
        <v>76</v>
      </c>
      <c r="R44" s="42">
        <v>115</v>
      </c>
      <c r="S44" s="42">
        <v>97</v>
      </c>
      <c r="T44" s="42">
        <v>118</v>
      </c>
      <c r="U44" s="42">
        <v>32</v>
      </c>
      <c r="V44" s="42">
        <v>263.12692399999997</v>
      </c>
      <c r="W44" s="42">
        <v>34.693300000000001</v>
      </c>
      <c r="X44" s="42">
        <v>36.620705999999998</v>
      </c>
      <c r="Y44" s="42">
        <v>37.620474000000002</v>
      </c>
      <c r="Z44" s="42">
        <v>63.604382999999999</v>
      </c>
      <c r="AA44" s="42">
        <v>62.640681000000001</v>
      </c>
      <c r="AB44" s="42">
        <v>27.947381</v>
      </c>
      <c r="AC44" s="42">
        <v>0</v>
      </c>
      <c r="AD44" s="42">
        <v>55.894761000000003</v>
      </c>
      <c r="AE44" s="42">
        <v>145.55518499999999</v>
      </c>
      <c r="AF44" s="42">
        <v>61.676977999999998</v>
      </c>
      <c r="AG44" s="42">
        <v>268.87307600000003</v>
      </c>
      <c r="AH44" s="42">
        <v>31.802192000000002</v>
      </c>
      <c r="AI44" s="42">
        <v>24.092569000000001</v>
      </c>
      <c r="AJ44" s="42">
        <v>39.511814000000001</v>
      </c>
      <c r="AK44" s="42">
        <v>59.749572000000001</v>
      </c>
      <c r="AL44" s="42">
        <v>64.568085999999994</v>
      </c>
      <c r="AM44" s="42">
        <v>46.257733000000002</v>
      </c>
      <c r="AN44" s="42">
        <v>2.891108</v>
      </c>
      <c r="AO44" s="42">
        <v>41.439219999999999</v>
      </c>
      <c r="AP44" s="42">
        <v>146.482823</v>
      </c>
      <c r="AQ44" s="42">
        <v>80.951034000000007</v>
      </c>
      <c r="AR44" s="42">
        <v>477.996579</v>
      </c>
      <c r="AS44" s="42">
        <v>11.564432999999999</v>
      </c>
      <c r="AT44" s="42">
        <v>42.402921999999997</v>
      </c>
      <c r="AU44" s="42">
        <v>26.983678000000001</v>
      </c>
      <c r="AV44" s="42">
        <v>30.838488999999999</v>
      </c>
      <c r="AW44" s="42">
        <v>42.402921999999997</v>
      </c>
      <c r="AX44" s="42">
        <v>80.951034000000007</v>
      </c>
      <c r="AY44" s="42">
        <v>165.756878</v>
      </c>
      <c r="AZ44" s="42">
        <v>77.096221999999997</v>
      </c>
      <c r="BA44" s="42">
        <v>238.998289</v>
      </c>
      <c r="BB44" s="42">
        <v>11.564432999999999</v>
      </c>
      <c r="BC44" s="42">
        <v>26.983678000000001</v>
      </c>
      <c r="BD44" s="42">
        <v>7.7096220000000004</v>
      </c>
      <c r="BE44" s="42">
        <v>19.274056000000002</v>
      </c>
      <c r="BF44" s="42">
        <v>3.8548110000000002</v>
      </c>
      <c r="BG44" s="42">
        <v>65.531789000000003</v>
      </c>
      <c r="BH44" s="42">
        <v>80.951034000000007</v>
      </c>
      <c r="BI44" s="42">
        <v>23.128867</v>
      </c>
      <c r="BJ44" s="42">
        <v>238.998289</v>
      </c>
      <c r="BK44" s="42">
        <v>0</v>
      </c>
      <c r="BL44" s="42">
        <v>15.419244000000001</v>
      </c>
      <c r="BM44" s="42">
        <v>19.274056000000002</v>
      </c>
      <c r="BN44" s="42">
        <v>11.564432999999999</v>
      </c>
      <c r="BO44" s="42">
        <v>38.548110999999999</v>
      </c>
      <c r="BP44" s="42">
        <v>15.419244000000001</v>
      </c>
      <c r="BQ44" s="42">
        <v>84.805845000000005</v>
      </c>
      <c r="BR44" s="42">
        <v>53.967356000000002</v>
      </c>
      <c r="BS44" s="42">
        <v>61.676977999999998</v>
      </c>
      <c r="BT44" s="42">
        <v>0</v>
      </c>
      <c r="BU44" s="42">
        <v>7.7096220000000004</v>
      </c>
      <c r="BV44" s="42">
        <v>0</v>
      </c>
      <c r="BW44" s="42">
        <v>3.8548110000000002</v>
      </c>
      <c r="BX44" s="42">
        <v>0</v>
      </c>
      <c r="BY44" s="42">
        <v>7.7096220000000004</v>
      </c>
      <c r="BZ44" s="42">
        <v>0</v>
      </c>
      <c r="CA44" s="42">
        <v>42.402921999999997</v>
      </c>
      <c r="CB44" s="42">
        <v>177.32131100000001</v>
      </c>
      <c r="CC44" s="42">
        <v>11.564432999999999</v>
      </c>
      <c r="CD44" s="42">
        <v>23.128867</v>
      </c>
      <c r="CE44" s="42">
        <v>19.274056000000002</v>
      </c>
      <c r="CF44" s="42">
        <v>26.983678000000001</v>
      </c>
      <c r="CG44" s="42">
        <v>30.838488999999999</v>
      </c>
      <c r="CH44" s="42">
        <v>46.257733000000002</v>
      </c>
      <c r="CI44" s="42">
        <v>3.8548110000000002</v>
      </c>
      <c r="CJ44" s="42">
        <v>15.419244000000001</v>
      </c>
      <c r="CK44" s="42">
        <v>238.998289</v>
      </c>
      <c r="CL44" s="42">
        <v>0</v>
      </c>
      <c r="CM44" s="42">
        <v>11.564432999999999</v>
      </c>
      <c r="CN44" s="42">
        <v>7.7096220000000004</v>
      </c>
      <c r="CO44" s="42">
        <v>0</v>
      </c>
      <c r="CP44" s="42">
        <v>11.564432999999999</v>
      </c>
      <c r="CQ44" s="42">
        <v>26.983678000000001</v>
      </c>
      <c r="CR44" s="42">
        <v>161.90206699999999</v>
      </c>
      <c r="CS44" s="42">
        <v>19.274056000000002</v>
      </c>
    </row>
    <row r="45" spans="1:97">
      <c r="A45" s="40" t="s">
        <v>402</v>
      </c>
      <c r="B45" s="40" t="s">
        <v>289</v>
      </c>
      <c r="C45" s="40" t="s">
        <v>290</v>
      </c>
      <c r="D45" s="40" t="s">
        <v>309</v>
      </c>
      <c r="E45" s="40" t="s">
        <v>310</v>
      </c>
      <c r="F45" s="40" t="s">
        <v>306</v>
      </c>
      <c r="G45" s="41" t="s">
        <v>294</v>
      </c>
      <c r="H45" s="40" t="s">
        <v>403</v>
      </c>
      <c r="I45" s="42">
        <v>132</v>
      </c>
      <c r="J45" s="42">
        <v>18.137405000000001</v>
      </c>
      <c r="K45" s="42">
        <v>11.083969</v>
      </c>
      <c r="L45" s="42">
        <v>29.221374000000001</v>
      </c>
      <c r="M45" s="42">
        <v>19.145038</v>
      </c>
      <c r="N45" s="42">
        <v>34.259542000000003</v>
      </c>
      <c r="O45" s="42">
        <v>20.152671999999999</v>
      </c>
      <c r="P45" s="42">
        <v>17</v>
      </c>
      <c r="Q45" s="42">
        <v>25</v>
      </c>
      <c r="R45" s="42">
        <v>24</v>
      </c>
      <c r="S45" s="42">
        <v>23</v>
      </c>
      <c r="T45" s="42">
        <v>26</v>
      </c>
      <c r="U45" s="42">
        <v>14</v>
      </c>
      <c r="V45" s="42">
        <v>65.496183000000002</v>
      </c>
      <c r="W45" s="42">
        <v>10.076336</v>
      </c>
      <c r="X45" s="42">
        <v>8.0610689999999998</v>
      </c>
      <c r="Y45" s="42">
        <v>15.114504</v>
      </c>
      <c r="Z45" s="42">
        <v>9.068702</v>
      </c>
      <c r="AA45" s="42">
        <v>15.114504</v>
      </c>
      <c r="AB45" s="42">
        <v>8.0610689999999998</v>
      </c>
      <c r="AC45" s="42">
        <v>0</v>
      </c>
      <c r="AD45" s="42">
        <v>14.106870000000001</v>
      </c>
      <c r="AE45" s="42">
        <v>33.251908</v>
      </c>
      <c r="AF45" s="42">
        <v>18.137405000000001</v>
      </c>
      <c r="AG45" s="42">
        <v>66.503816999999998</v>
      </c>
      <c r="AH45" s="42">
        <v>8.0610689999999998</v>
      </c>
      <c r="AI45" s="42">
        <v>3.0229010000000001</v>
      </c>
      <c r="AJ45" s="42">
        <v>14.106870000000001</v>
      </c>
      <c r="AK45" s="42">
        <v>10.076336</v>
      </c>
      <c r="AL45" s="42">
        <v>19.145038</v>
      </c>
      <c r="AM45" s="42">
        <v>11.083969</v>
      </c>
      <c r="AN45" s="42">
        <v>1.0076339999999999</v>
      </c>
      <c r="AO45" s="42">
        <v>9.068702</v>
      </c>
      <c r="AP45" s="42">
        <v>34.259542000000003</v>
      </c>
      <c r="AQ45" s="42">
        <v>23.175573</v>
      </c>
      <c r="AR45" s="42">
        <v>133.007634</v>
      </c>
      <c r="AS45" s="42">
        <v>0</v>
      </c>
      <c r="AT45" s="42">
        <v>12.091602999999999</v>
      </c>
      <c r="AU45" s="42">
        <v>0</v>
      </c>
      <c r="AV45" s="42">
        <v>8.0610689999999998</v>
      </c>
      <c r="AW45" s="42">
        <v>20.152671999999999</v>
      </c>
      <c r="AX45" s="42">
        <v>4.0305340000000003</v>
      </c>
      <c r="AY45" s="42">
        <v>80.610686999999999</v>
      </c>
      <c r="AZ45" s="42">
        <v>8.0610689999999998</v>
      </c>
      <c r="BA45" s="42">
        <v>60.458015000000003</v>
      </c>
      <c r="BB45" s="42">
        <v>0</v>
      </c>
      <c r="BC45" s="42">
        <v>8.0610689999999998</v>
      </c>
      <c r="BD45" s="42">
        <v>0</v>
      </c>
      <c r="BE45" s="42">
        <v>4.0305340000000003</v>
      </c>
      <c r="BF45" s="42">
        <v>4.0305340000000003</v>
      </c>
      <c r="BG45" s="42">
        <v>4.0305340000000003</v>
      </c>
      <c r="BH45" s="42">
        <v>40.305343999999998</v>
      </c>
      <c r="BI45" s="42">
        <v>0</v>
      </c>
      <c r="BJ45" s="42">
        <v>72.549617999999995</v>
      </c>
      <c r="BK45" s="42">
        <v>0</v>
      </c>
      <c r="BL45" s="42">
        <v>4.0305340000000003</v>
      </c>
      <c r="BM45" s="42">
        <v>0</v>
      </c>
      <c r="BN45" s="42">
        <v>4.0305340000000003</v>
      </c>
      <c r="BO45" s="42">
        <v>16.122136999999999</v>
      </c>
      <c r="BP45" s="42">
        <v>0</v>
      </c>
      <c r="BQ45" s="42">
        <v>40.305343999999998</v>
      </c>
      <c r="BR45" s="42">
        <v>8.0610689999999998</v>
      </c>
      <c r="BS45" s="42">
        <v>12.091602999999999</v>
      </c>
      <c r="BT45" s="42">
        <v>0</v>
      </c>
      <c r="BU45" s="42">
        <v>0</v>
      </c>
      <c r="BV45" s="42">
        <v>0</v>
      </c>
      <c r="BW45" s="42">
        <v>0</v>
      </c>
      <c r="BX45" s="42">
        <v>4.0305340000000003</v>
      </c>
      <c r="BY45" s="42">
        <v>4.0305340000000003</v>
      </c>
      <c r="BZ45" s="42">
        <v>0</v>
      </c>
      <c r="CA45" s="42">
        <v>4.0305340000000003</v>
      </c>
      <c r="CB45" s="42">
        <v>36.274808999999998</v>
      </c>
      <c r="CC45" s="42">
        <v>0</v>
      </c>
      <c r="CD45" s="42">
        <v>12.091602999999999</v>
      </c>
      <c r="CE45" s="42">
        <v>0</v>
      </c>
      <c r="CF45" s="42">
        <v>8.0610689999999998</v>
      </c>
      <c r="CG45" s="42">
        <v>12.091602999999999</v>
      </c>
      <c r="CH45" s="42">
        <v>0</v>
      </c>
      <c r="CI45" s="42">
        <v>0</v>
      </c>
      <c r="CJ45" s="42">
        <v>4.0305340000000003</v>
      </c>
      <c r="CK45" s="42">
        <v>84.641221000000002</v>
      </c>
      <c r="CL45" s="42">
        <v>0</v>
      </c>
      <c r="CM45" s="42">
        <v>0</v>
      </c>
      <c r="CN45" s="42">
        <v>0</v>
      </c>
      <c r="CO45" s="42">
        <v>0</v>
      </c>
      <c r="CP45" s="42">
        <v>4.0305340000000003</v>
      </c>
      <c r="CQ45" s="42">
        <v>0</v>
      </c>
      <c r="CR45" s="42">
        <v>80.610686999999999</v>
      </c>
      <c r="CS45" s="42">
        <v>0</v>
      </c>
    </row>
    <row r="46" spans="1:97">
      <c r="A46" s="40" t="s">
        <v>404</v>
      </c>
      <c r="B46" s="40" t="s">
        <v>289</v>
      </c>
      <c r="C46" s="40" t="s">
        <v>290</v>
      </c>
      <c r="D46" s="40" t="s">
        <v>297</v>
      </c>
      <c r="E46" s="40" t="s">
        <v>298</v>
      </c>
      <c r="F46" s="40" t="s">
        <v>293</v>
      </c>
      <c r="G46" s="41" t="s">
        <v>294</v>
      </c>
      <c r="H46" s="40" t="s">
        <v>405</v>
      </c>
      <c r="I46" s="42">
        <v>586</v>
      </c>
      <c r="J46" s="42">
        <v>118.082863</v>
      </c>
      <c r="K46" s="42">
        <v>103.73634699999999</v>
      </c>
      <c r="L46" s="42">
        <v>132.42937900000001</v>
      </c>
      <c r="M46" s="42">
        <v>107.04708100000001</v>
      </c>
      <c r="N46" s="42">
        <v>81.664783</v>
      </c>
      <c r="O46" s="42">
        <v>43.039548000000003</v>
      </c>
      <c r="P46" s="42">
        <v>55</v>
      </c>
      <c r="Q46" s="42">
        <v>67</v>
      </c>
      <c r="R46" s="42">
        <v>69</v>
      </c>
      <c r="S46" s="42">
        <v>70</v>
      </c>
      <c r="T46" s="42">
        <v>68</v>
      </c>
      <c r="U46" s="42">
        <v>33</v>
      </c>
      <c r="V46" s="42">
        <v>309.00188300000002</v>
      </c>
      <c r="W46" s="42">
        <v>75.043315000000007</v>
      </c>
      <c r="X46" s="42">
        <v>54.075330000000001</v>
      </c>
      <c r="Y46" s="42">
        <v>67.318267000000006</v>
      </c>
      <c r="Z46" s="42">
        <v>55.178908</v>
      </c>
      <c r="AA46" s="42">
        <v>36.418078999999999</v>
      </c>
      <c r="AB46" s="42">
        <v>19.864407</v>
      </c>
      <c r="AC46" s="42">
        <v>1.1035779999999999</v>
      </c>
      <c r="AD46" s="42">
        <v>91.596986999999999</v>
      </c>
      <c r="AE46" s="42">
        <v>175.46892700000001</v>
      </c>
      <c r="AF46" s="42">
        <v>41.935969999999998</v>
      </c>
      <c r="AG46" s="42">
        <v>276.99811699999998</v>
      </c>
      <c r="AH46" s="42">
        <v>43.039548000000003</v>
      </c>
      <c r="AI46" s="42">
        <v>49.661017000000001</v>
      </c>
      <c r="AJ46" s="42">
        <v>65.111110999999994</v>
      </c>
      <c r="AK46" s="42">
        <v>51.868172999999999</v>
      </c>
      <c r="AL46" s="42">
        <v>45.246704000000001</v>
      </c>
      <c r="AM46" s="42">
        <v>19.864407</v>
      </c>
      <c r="AN46" s="42">
        <v>2.2071559999999999</v>
      </c>
      <c r="AO46" s="42">
        <v>56.282485999999999</v>
      </c>
      <c r="AP46" s="42">
        <v>165.53672299999999</v>
      </c>
      <c r="AQ46" s="42">
        <v>55.178908</v>
      </c>
      <c r="AR46" s="42">
        <v>498.81732599999998</v>
      </c>
      <c r="AS46" s="42">
        <v>8.8286250000000006</v>
      </c>
      <c r="AT46" s="42">
        <v>26.485876000000001</v>
      </c>
      <c r="AU46" s="42">
        <v>0</v>
      </c>
      <c r="AV46" s="42">
        <v>61.800376999999997</v>
      </c>
      <c r="AW46" s="42">
        <v>92.700564999999997</v>
      </c>
      <c r="AX46" s="42">
        <v>97.114878000000004</v>
      </c>
      <c r="AY46" s="42">
        <v>154.50094200000001</v>
      </c>
      <c r="AZ46" s="42">
        <v>57.386063999999998</v>
      </c>
      <c r="BA46" s="42">
        <v>233.95856900000001</v>
      </c>
      <c r="BB46" s="42">
        <v>8.8286250000000006</v>
      </c>
      <c r="BC46" s="42">
        <v>17.657250000000001</v>
      </c>
      <c r="BD46" s="42">
        <v>0</v>
      </c>
      <c r="BE46" s="42">
        <v>39.728814</v>
      </c>
      <c r="BF46" s="42">
        <v>13.242938000000001</v>
      </c>
      <c r="BG46" s="42">
        <v>70.629002</v>
      </c>
      <c r="BH46" s="42">
        <v>70.629002</v>
      </c>
      <c r="BI46" s="42">
        <v>13.242938000000001</v>
      </c>
      <c r="BJ46" s="42">
        <v>264.85875700000003</v>
      </c>
      <c r="BK46" s="42">
        <v>0</v>
      </c>
      <c r="BL46" s="42">
        <v>8.8286250000000006</v>
      </c>
      <c r="BM46" s="42">
        <v>0</v>
      </c>
      <c r="BN46" s="42">
        <v>22.071563000000001</v>
      </c>
      <c r="BO46" s="42">
        <v>79.457627000000002</v>
      </c>
      <c r="BP46" s="42">
        <v>26.485876000000001</v>
      </c>
      <c r="BQ46" s="42">
        <v>83.871939999999995</v>
      </c>
      <c r="BR46" s="42">
        <v>44.143126000000002</v>
      </c>
      <c r="BS46" s="42">
        <v>70.629002</v>
      </c>
      <c r="BT46" s="42">
        <v>0</v>
      </c>
      <c r="BU46" s="42">
        <v>0</v>
      </c>
      <c r="BV46" s="42">
        <v>0</v>
      </c>
      <c r="BW46" s="42">
        <v>8.8286250000000006</v>
      </c>
      <c r="BX46" s="42">
        <v>8.8286250000000006</v>
      </c>
      <c r="BY46" s="42">
        <v>8.8286250000000006</v>
      </c>
      <c r="BZ46" s="42">
        <v>0</v>
      </c>
      <c r="CA46" s="42">
        <v>44.143126000000002</v>
      </c>
      <c r="CB46" s="42">
        <v>233.95856900000001</v>
      </c>
      <c r="CC46" s="42">
        <v>4.4143129999999999</v>
      </c>
      <c r="CD46" s="42">
        <v>17.657250000000001</v>
      </c>
      <c r="CE46" s="42">
        <v>0</v>
      </c>
      <c r="CF46" s="42">
        <v>52.971750999999998</v>
      </c>
      <c r="CG46" s="42">
        <v>75.043315000000007</v>
      </c>
      <c r="CH46" s="42">
        <v>75.043315000000007</v>
      </c>
      <c r="CI46" s="42">
        <v>4.4143129999999999</v>
      </c>
      <c r="CJ46" s="42">
        <v>4.4143129999999999</v>
      </c>
      <c r="CK46" s="42">
        <v>194.22975500000001</v>
      </c>
      <c r="CL46" s="42">
        <v>4.4143129999999999</v>
      </c>
      <c r="CM46" s="42">
        <v>8.8286250000000006</v>
      </c>
      <c r="CN46" s="42">
        <v>0</v>
      </c>
      <c r="CO46" s="42">
        <v>0</v>
      </c>
      <c r="CP46" s="42">
        <v>8.8286250000000006</v>
      </c>
      <c r="CQ46" s="42">
        <v>13.242938000000001</v>
      </c>
      <c r="CR46" s="42">
        <v>150.08662899999999</v>
      </c>
      <c r="CS46" s="42">
        <v>8.8286250000000006</v>
      </c>
    </row>
    <row r="47" spans="1:97">
      <c r="A47" s="40" t="s">
        <v>406</v>
      </c>
      <c r="B47" s="40" t="s">
        <v>289</v>
      </c>
      <c r="C47" s="40" t="s">
        <v>290</v>
      </c>
      <c r="D47" s="40" t="s">
        <v>304</v>
      </c>
      <c r="E47" s="40" t="s">
        <v>407</v>
      </c>
      <c r="F47" s="40" t="s">
        <v>397</v>
      </c>
      <c r="G47" s="41" t="s">
        <v>294</v>
      </c>
      <c r="H47" s="40" t="s">
        <v>408</v>
      </c>
      <c r="I47" s="42">
        <v>185</v>
      </c>
      <c r="J47" s="42">
        <v>46.502732000000002</v>
      </c>
      <c r="K47" s="42">
        <v>14.153005</v>
      </c>
      <c r="L47" s="42">
        <v>31.338798000000001</v>
      </c>
      <c r="M47" s="42">
        <v>44.480874</v>
      </c>
      <c r="N47" s="42">
        <v>36.393442999999998</v>
      </c>
      <c r="O47" s="42">
        <v>12.131148</v>
      </c>
      <c r="P47" s="42">
        <v>25</v>
      </c>
      <c r="Q47" s="42">
        <v>27</v>
      </c>
      <c r="R47" s="42">
        <v>27</v>
      </c>
      <c r="S47" s="42">
        <v>26</v>
      </c>
      <c r="T47" s="42">
        <v>26</v>
      </c>
      <c r="U47" s="42">
        <v>9</v>
      </c>
      <c r="V47" s="42">
        <v>96.038251000000002</v>
      </c>
      <c r="W47" s="42">
        <v>25.273223999999999</v>
      </c>
      <c r="X47" s="42">
        <v>7.0765029999999998</v>
      </c>
      <c r="Y47" s="42">
        <v>12.131148</v>
      </c>
      <c r="Z47" s="42">
        <v>23.251366000000001</v>
      </c>
      <c r="AA47" s="42">
        <v>19.207650000000001</v>
      </c>
      <c r="AB47" s="42">
        <v>9.0983610000000006</v>
      </c>
      <c r="AC47" s="42">
        <v>0</v>
      </c>
      <c r="AD47" s="42">
        <v>27.295082000000001</v>
      </c>
      <c r="AE47" s="42">
        <v>48.524590000000003</v>
      </c>
      <c r="AF47" s="42">
        <v>20.218578999999998</v>
      </c>
      <c r="AG47" s="42">
        <v>88.961748999999998</v>
      </c>
      <c r="AH47" s="42">
        <v>21.229507999999999</v>
      </c>
      <c r="AI47" s="42">
        <v>7.0765029999999998</v>
      </c>
      <c r="AJ47" s="42">
        <v>19.207650000000001</v>
      </c>
      <c r="AK47" s="42">
        <v>21.229507999999999</v>
      </c>
      <c r="AL47" s="42">
        <v>17.185791999999999</v>
      </c>
      <c r="AM47" s="42">
        <v>3.0327869999999999</v>
      </c>
      <c r="AN47" s="42">
        <v>0</v>
      </c>
      <c r="AO47" s="42">
        <v>23.251366000000001</v>
      </c>
      <c r="AP47" s="42">
        <v>54.590164000000001</v>
      </c>
      <c r="AQ47" s="42">
        <v>11.120219000000001</v>
      </c>
      <c r="AR47" s="42">
        <v>129.39890700000001</v>
      </c>
      <c r="AS47" s="42">
        <v>12.131148</v>
      </c>
      <c r="AT47" s="42">
        <v>8.0874319999999997</v>
      </c>
      <c r="AU47" s="42">
        <v>12.131148</v>
      </c>
      <c r="AV47" s="42">
        <v>12.131148</v>
      </c>
      <c r="AW47" s="42">
        <v>12.131148</v>
      </c>
      <c r="AX47" s="42">
        <v>20.218578999999998</v>
      </c>
      <c r="AY47" s="42">
        <v>24.262295000000002</v>
      </c>
      <c r="AZ47" s="42">
        <v>28.306011000000002</v>
      </c>
      <c r="BA47" s="42">
        <v>68.743168999999995</v>
      </c>
      <c r="BB47" s="42">
        <v>8.0874319999999997</v>
      </c>
      <c r="BC47" s="42">
        <v>8.0874319999999997</v>
      </c>
      <c r="BD47" s="42">
        <v>8.0874319999999997</v>
      </c>
      <c r="BE47" s="42">
        <v>0</v>
      </c>
      <c r="BF47" s="42">
        <v>0</v>
      </c>
      <c r="BG47" s="42">
        <v>20.218578999999998</v>
      </c>
      <c r="BH47" s="42">
        <v>12.131148</v>
      </c>
      <c r="BI47" s="42">
        <v>12.131148</v>
      </c>
      <c r="BJ47" s="42">
        <v>60.655737999999999</v>
      </c>
      <c r="BK47" s="42">
        <v>4.0437159999999999</v>
      </c>
      <c r="BL47" s="42">
        <v>0</v>
      </c>
      <c r="BM47" s="42">
        <v>4.0437159999999999</v>
      </c>
      <c r="BN47" s="42">
        <v>12.131148</v>
      </c>
      <c r="BO47" s="42">
        <v>12.131148</v>
      </c>
      <c r="BP47" s="42">
        <v>0</v>
      </c>
      <c r="BQ47" s="42">
        <v>12.131148</v>
      </c>
      <c r="BR47" s="42">
        <v>16.174862999999998</v>
      </c>
      <c r="BS47" s="42">
        <v>8.0874319999999997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8.0874319999999997</v>
      </c>
      <c r="CB47" s="42">
        <v>80.874317000000005</v>
      </c>
      <c r="CC47" s="42">
        <v>12.131148</v>
      </c>
      <c r="CD47" s="42">
        <v>8.0874319999999997</v>
      </c>
      <c r="CE47" s="42">
        <v>8.0874319999999997</v>
      </c>
      <c r="CF47" s="42">
        <v>12.131148</v>
      </c>
      <c r="CG47" s="42">
        <v>12.131148</v>
      </c>
      <c r="CH47" s="42">
        <v>16.174862999999998</v>
      </c>
      <c r="CI47" s="42">
        <v>0</v>
      </c>
      <c r="CJ47" s="42">
        <v>12.131148</v>
      </c>
      <c r="CK47" s="42">
        <v>40.437157999999997</v>
      </c>
      <c r="CL47" s="42">
        <v>0</v>
      </c>
      <c r="CM47" s="42">
        <v>0</v>
      </c>
      <c r="CN47" s="42">
        <v>4.0437159999999999</v>
      </c>
      <c r="CO47" s="42">
        <v>0</v>
      </c>
      <c r="CP47" s="42">
        <v>0</v>
      </c>
      <c r="CQ47" s="42">
        <v>4.0437159999999999</v>
      </c>
      <c r="CR47" s="42">
        <v>24.262295000000002</v>
      </c>
      <c r="CS47" s="42">
        <v>8.0874319999999997</v>
      </c>
    </row>
    <row r="48" spans="1:97">
      <c r="A48" s="40" t="s">
        <v>409</v>
      </c>
      <c r="B48" s="40" t="s">
        <v>289</v>
      </c>
      <c r="C48" s="40" t="s">
        <v>290</v>
      </c>
      <c r="D48" s="40" t="s">
        <v>297</v>
      </c>
      <c r="E48" s="40" t="s">
        <v>331</v>
      </c>
      <c r="F48" s="40" t="s">
        <v>293</v>
      </c>
      <c r="G48" s="41" t="s">
        <v>294</v>
      </c>
      <c r="H48" s="40" t="s">
        <v>410</v>
      </c>
      <c r="I48" s="42">
        <v>417</v>
      </c>
      <c r="J48" s="42">
        <v>88.701711000000003</v>
      </c>
      <c r="K48" s="42">
        <v>53.017114999999997</v>
      </c>
      <c r="L48" s="42">
        <v>102.97555</v>
      </c>
      <c r="M48" s="42">
        <v>93.799510999999995</v>
      </c>
      <c r="N48" s="42">
        <v>48.938875000000003</v>
      </c>
      <c r="O48" s="42">
        <v>29.567236999999999</v>
      </c>
      <c r="P48" s="42">
        <v>54</v>
      </c>
      <c r="Q48" s="42">
        <v>63</v>
      </c>
      <c r="R48" s="42">
        <v>79</v>
      </c>
      <c r="S48" s="42">
        <v>62</v>
      </c>
      <c r="T48" s="42">
        <v>48</v>
      </c>
      <c r="U48" s="42">
        <v>26</v>
      </c>
      <c r="V48" s="42">
        <v>211.0489</v>
      </c>
      <c r="W48" s="42">
        <v>40.782395999999999</v>
      </c>
      <c r="X48" s="42">
        <v>26.508557</v>
      </c>
      <c r="Y48" s="42">
        <v>57.095354999999998</v>
      </c>
      <c r="Z48" s="42">
        <v>48.938875000000003</v>
      </c>
      <c r="AA48" s="42">
        <v>21.410758000000001</v>
      </c>
      <c r="AB48" s="42">
        <v>16.312957999999998</v>
      </c>
      <c r="AC48" s="42">
        <v>0</v>
      </c>
      <c r="AD48" s="42">
        <v>47.919314999999997</v>
      </c>
      <c r="AE48" s="42">
        <v>136.621027</v>
      </c>
      <c r="AF48" s="42">
        <v>26.508557</v>
      </c>
      <c r="AG48" s="42">
        <v>205.9511</v>
      </c>
      <c r="AH48" s="42">
        <v>47.919314999999997</v>
      </c>
      <c r="AI48" s="42">
        <v>26.508557</v>
      </c>
      <c r="AJ48" s="42">
        <v>45.880195999999998</v>
      </c>
      <c r="AK48" s="42">
        <v>44.860636</v>
      </c>
      <c r="AL48" s="42">
        <v>27.528117000000002</v>
      </c>
      <c r="AM48" s="42">
        <v>11.215159</v>
      </c>
      <c r="AN48" s="42">
        <v>2.03912</v>
      </c>
      <c r="AO48" s="42">
        <v>53.017114999999997</v>
      </c>
      <c r="AP48" s="42">
        <v>125.405868</v>
      </c>
      <c r="AQ48" s="42">
        <v>27.528117000000002</v>
      </c>
      <c r="AR48" s="42">
        <v>334.41564799999998</v>
      </c>
      <c r="AS48" s="42">
        <v>12.234719</v>
      </c>
      <c r="AT48" s="42">
        <v>8.1564789999999991</v>
      </c>
      <c r="AU48" s="42">
        <v>16.312957999999998</v>
      </c>
      <c r="AV48" s="42">
        <v>57.095354999999998</v>
      </c>
      <c r="AW48" s="42">
        <v>61.173594000000001</v>
      </c>
      <c r="AX48" s="42">
        <v>48.938875000000003</v>
      </c>
      <c r="AY48" s="42">
        <v>93.799510999999995</v>
      </c>
      <c r="AZ48" s="42">
        <v>36.704155999999998</v>
      </c>
      <c r="BA48" s="42">
        <v>183.520782</v>
      </c>
      <c r="BB48" s="42">
        <v>8.1564789999999991</v>
      </c>
      <c r="BC48" s="42">
        <v>0</v>
      </c>
      <c r="BD48" s="42">
        <v>12.234719</v>
      </c>
      <c r="BE48" s="42">
        <v>32.625917000000001</v>
      </c>
      <c r="BF48" s="42">
        <v>12.234719</v>
      </c>
      <c r="BG48" s="42">
        <v>48.938875000000003</v>
      </c>
      <c r="BH48" s="42">
        <v>48.938875000000003</v>
      </c>
      <c r="BI48" s="42">
        <v>20.391197999999999</v>
      </c>
      <c r="BJ48" s="42">
        <v>150.89486600000001</v>
      </c>
      <c r="BK48" s="42">
        <v>4.0782400000000001</v>
      </c>
      <c r="BL48" s="42">
        <v>8.1564789999999991</v>
      </c>
      <c r="BM48" s="42">
        <v>4.0782400000000001</v>
      </c>
      <c r="BN48" s="42">
        <v>24.469438</v>
      </c>
      <c r="BO48" s="42">
        <v>48.938875000000003</v>
      </c>
      <c r="BP48" s="42">
        <v>0</v>
      </c>
      <c r="BQ48" s="42">
        <v>44.860636</v>
      </c>
      <c r="BR48" s="42">
        <v>16.312957999999998</v>
      </c>
      <c r="BS48" s="42">
        <v>40.782395999999999</v>
      </c>
      <c r="BT48" s="42">
        <v>0</v>
      </c>
      <c r="BU48" s="42">
        <v>0</v>
      </c>
      <c r="BV48" s="42">
        <v>0</v>
      </c>
      <c r="BW48" s="42">
        <v>8.1564789999999991</v>
      </c>
      <c r="BX48" s="42">
        <v>12.234719</v>
      </c>
      <c r="BY48" s="42">
        <v>8.1564789999999991</v>
      </c>
      <c r="BZ48" s="42">
        <v>0</v>
      </c>
      <c r="CA48" s="42">
        <v>12.234719</v>
      </c>
      <c r="CB48" s="42">
        <v>179.442543</v>
      </c>
      <c r="CC48" s="42">
        <v>12.234719</v>
      </c>
      <c r="CD48" s="42">
        <v>8.1564789999999991</v>
      </c>
      <c r="CE48" s="42">
        <v>12.234719</v>
      </c>
      <c r="CF48" s="42">
        <v>44.860636</v>
      </c>
      <c r="CG48" s="42">
        <v>40.782395999999999</v>
      </c>
      <c r="CH48" s="42">
        <v>36.704155999999998</v>
      </c>
      <c r="CI48" s="42">
        <v>4.0782400000000001</v>
      </c>
      <c r="CJ48" s="42">
        <v>20.391197999999999</v>
      </c>
      <c r="CK48" s="42">
        <v>114.190709</v>
      </c>
      <c r="CL48" s="42">
        <v>0</v>
      </c>
      <c r="CM48" s="42">
        <v>0</v>
      </c>
      <c r="CN48" s="42">
        <v>4.0782400000000001</v>
      </c>
      <c r="CO48" s="42">
        <v>4.0782400000000001</v>
      </c>
      <c r="CP48" s="42">
        <v>8.1564789999999991</v>
      </c>
      <c r="CQ48" s="42">
        <v>4.0782400000000001</v>
      </c>
      <c r="CR48" s="42">
        <v>89.721271000000002</v>
      </c>
      <c r="CS48" s="42">
        <v>4.0782400000000001</v>
      </c>
    </row>
    <row r="49" spans="1:97">
      <c r="A49" s="40" t="s">
        <v>411</v>
      </c>
      <c r="B49" s="40" t="s">
        <v>289</v>
      </c>
      <c r="C49" s="40" t="s">
        <v>290</v>
      </c>
      <c r="D49" s="40" t="s">
        <v>304</v>
      </c>
      <c r="E49" s="40" t="s">
        <v>357</v>
      </c>
      <c r="F49" s="40" t="s">
        <v>351</v>
      </c>
      <c r="G49" s="41" t="s">
        <v>294</v>
      </c>
      <c r="H49" s="40" t="s">
        <v>412</v>
      </c>
      <c r="I49" s="42">
        <v>244</v>
      </c>
      <c r="J49" s="42">
        <v>48.016064</v>
      </c>
      <c r="K49" s="42">
        <v>21.558233000000001</v>
      </c>
      <c r="L49" s="42">
        <v>49.975904</v>
      </c>
      <c r="M49" s="42">
        <v>41.156627</v>
      </c>
      <c r="N49" s="42">
        <v>60.755020000000002</v>
      </c>
      <c r="O49" s="42">
        <v>22.538153000000001</v>
      </c>
      <c r="P49" s="42">
        <v>37</v>
      </c>
      <c r="Q49" s="42">
        <v>31</v>
      </c>
      <c r="R49" s="42">
        <v>36</v>
      </c>
      <c r="S49" s="42">
        <v>46</v>
      </c>
      <c r="T49" s="42">
        <v>34</v>
      </c>
      <c r="U49" s="42">
        <v>12</v>
      </c>
      <c r="V49" s="42">
        <v>123.46988</v>
      </c>
      <c r="W49" s="42">
        <v>19.598393999999999</v>
      </c>
      <c r="X49" s="42">
        <v>9.7991969999999995</v>
      </c>
      <c r="Y49" s="42">
        <v>25.477912</v>
      </c>
      <c r="Z49" s="42">
        <v>21.558233000000001</v>
      </c>
      <c r="AA49" s="42">
        <v>31.357430000000001</v>
      </c>
      <c r="AB49" s="42">
        <v>15.678715</v>
      </c>
      <c r="AC49" s="42">
        <v>0</v>
      </c>
      <c r="AD49" s="42">
        <v>26.457830999999999</v>
      </c>
      <c r="AE49" s="42">
        <v>62.714858999999997</v>
      </c>
      <c r="AF49" s="42">
        <v>34.297189000000003</v>
      </c>
      <c r="AG49" s="42">
        <v>120.53012</v>
      </c>
      <c r="AH49" s="42">
        <v>28.417670999999999</v>
      </c>
      <c r="AI49" s="42">
        <v>11.759036</v>
      </c>
      <c r="AJ49" s="42">
        <v>24.497992</v>
      </c>
      <c r="AK49" s="42">
        <v>19.598393999999999</v>
      </c>
      <c r="AL49" s="42">
        <v>29.397590000000001</v>
      </c>
      <c r="AM49" s="42">
        <v>6.8594379999999999</v>
      </c>
      <c r="AN49" s="42">
        <v>0</v>
      </c>
      <c r="AO49" s="42">
        <v>35.277107999999998</v>
      </c>
      <c r="AP49" s="42">
        <v>62.714858999999997</v>
      </c>
      <c r="AQ49" s="42">
        <v>22.538153000000001</v>
      </c>
      <c r="AR49" s="42">
        <v>227.341365</v>
      </c>
      <c r="AS49" s="42">
        <v>27.437750999999999</v>
      </c>
      <c r="AT49" s="42">
        <v>15.678715</v>
      </c>
      <c r="AU49" s="42">
        <v>3.9196789999999999</v>
      </c>
      <c r="AV49" s="42">
        <v>19.598393999999999</v>
      </c>
      <c r="AW49" s="42">
        <v>39.196787</v>
      </c>
      <c r="AX49" s="42">
        <v>27.437750999999999</v>
      </c>
      <c r="AY49" s="42">
        <v>62.714858999999997</v>
      </c>
      <c r="AZ49" s="42">
        <v>31.357430000000001</v>
      </c>
      <c r="BA49" s="42">
        <v>109.75100399999999</v>
      </c>
      <c r="BB49" s="42">
        <v>19.598393999999999</v>
      </c>
      <c r="BC49" s="42">
        <v>3.9196789999999999</v>
      </c>
      <c r="BD49" s="42">
        <v>3.9196789999999999</v>
      </c>
      <c r="BE49" s="42">
        <v>15.678715</v>
      </c>
      <c r="BF49" s="42">
        <v>0</v>
      </c>
      <c r="BG49" s="42">
        <v>19.598393999999999</v>
      </c>
      <c r="BH49" s="42">
        <v>35.277107999999998</v>
      </c>
      <c r="BI49" s="42">
        <v>11.759036</v>
      </c>
      <c r="BJ49" s="42">
        <v>117.590361</v>
      </c>
      <c r="BK49" s="42">
        <v>7.8393569999999997</v>
      </c>
      <c r="BL49" s="42">
        <v>11.759036</v>
      </c>
      <c r="BM49" s="42">
        <v>0</v>
      </c>
      <c r="BN49" s="42">
        <v>3.9196789999999999</v>
      </c>
      <c r="BO49" s="42">
        <v>39.196787</v>
      </c>
      <c r="BP49" s="42">
        <v>7.8393569999999997</v>
      </c>
      <c r="BQ49" s="42">
        <v>27.437750999999999</v>
      </c>
      <c r="BR49" s="42">
        <v>19.598393999999999</v>
      </c>
      <c r="BS49" s="42">
        <v>47.036144999999998</v>
      </c>
      <c r="BT49" s="42">
        <v>0</v>
      </c>
      <c r="BU49" s="42">
        <v>0</v>
      </c>
      <c r="BV49" s="42">
        <v>0</v>
      </c>
      <c r="BW49" s="42">
        <v>0</v>
      </c>
      <c r="BX49" s="42">
        <v>11.759036</v>
      </c>
      <c r="BY49" s="42">
        <v>19.598393999999999</v>
      </c>
      <c r="BZ49" s="42">
        <v>0</v>
      </c>
      <c r="CA49" s="42">
        <v>15.678715</v>
      </c>
      <c r="CB49" s="42">
        <v>86.232932000000005</v>
      </c>
      <c r="CC49" s="42">
        <v>23.518072</v>
      </c>
      <c r="CD49" s="42">
        <v>7.8393569999999997</v>
      </c>
      <c r="CE49" s="42">
        <v>0</v>
      </c>
      <c r="CF49" s="42">
        <v>15.678715</v>
      </c>
      <c r="CG49" s="42">
        <v>27.437750999999999</v>
      </c>
      <c r="CH49" s="42">
        <v>7.8393569999999997</v>
      </c>
      <c r="CI49" s="42">
        <v>0</v>
      </c>
      <c r="CJ49" s="42">
        <v>3.9196789999999999</v>
      </c>
      <c r="CK49" s="42">
        <v>94.072288999999998</v>
      </c>
      <c r="CL49" s="42">
        <v>3.9196789999999999</v>
      </c>
      <c r="CM49" s="42">
        <v>7.8393569999999997</v>
      </c>
      <c r="CN49" s="42">
        <v>3.9196789999999999</v>
      </c>
      <c r="CO49" s="42">
        <v>3.9196789999999999</v>
      </c>
      <c r="CP49" s="42">
        <v>0</v>
      </c>
      <c r="CQ49" s="42">
        <v>0</v>
      </c>
      <c r="CR49" s="42">
        <v>62.714858999999997</v>
      </c>
      <c r="CS49" s="42">
        <v>11.759036</v>
      </c>
    </row>
    <row r="50" spans="1:97">
      <c r="A50" s="40" t="s">
        <v>413</v>
      </c>
      <c r="B50" s="40" t="s">
        <v>289</v>
      </c>
      <c r="C50" s="40" t="s">
        <v>290</v>
      </c>
      <c r="D50" s="40" t="s">
        <v>297</v>
      </c>
      <c r="E50" s="40" t="s">
        <v>348</v>
      </c>
      <c r="F50" s="40" t="s">
        <v>293</v>
      </c>
      <c r="G50" s="41" t="s">
        <v>294</v>
      </c>
      <c r="H50" s="40" t="s">
        <v>414</v>
      </c>
      <c r="I50" s="42">
        <v>119</v>
      </c>
      <c r="J50" s="42">
        <v>9.0762710000000002</v>
      </c>
      <c r="K50" s="42">
        <v>10.084746000000001</v>
      </c>
      <c r="L50" s="42">
        <v>17.144068000000001</v>
      </c>
      <c r="M50" s="42">
        <v>29.245763</v>
      </c>
      <c r="N50" s="42">
        <v>31.262712000000001</v>
      </c>
      <c r="O50" s="42">
        <v>22.186440999999999</v>
      </c>
      <c r="P50" s="42">
        <v>16</v>
      </c>
      <c r="Q50" s="42">
        <v>10</v>
      </c>
      <c r="R50" s="42">
        <v>21</v>
      </c>
      <c r="S50" s="42">
        <v>25</v>
      </c>
      <c r="T50" s="42">
        <v>30</v>
      </c>
      <c r="U50" s="42">
        <v>12</v>
      </c>
      <c r="V50" s="42">
        <v>55.466101999999999</v>
      </c>
      <c r="W50" s="42">
        <v>3.0254240000000001</v>
      </c>
      <c r="X50" s="42">
        <v>6.0508470000000001</v>
      </c>
      <c r="Y50" s="42">
        <v>10.084746000000001</v>
      </c>
      <c r="Z50" s="42">
        <v>14.118644</v>
      </c>
      <c r="AA50" s="42">
        <v>13.110169000000001</v>
      </c>
      <c r="AB50" s="42">
        <v>8.0677970000000006</v>
      </c>
      <c r="AC50" s="42">
        <v>1.008475</v>
      </c>
      <c r="AD50" s="42">
        <v>7.0593219999999999</v>
      </c>
      <c r="AE50" s="42">
        <v>28.237287999999999</v>
      </c>
      <c r="AF50" s="42">
        <v>20.169492000000002</v>
      </c>
      <c r="AG50" s="42">
        <v>63.533898000000001</v>
      </c>
      <c r="AH50" s="42">
        <v>6.0508470000000001</v>
      </c>
      <c r="AI50" s="42">
        <v>4.0338979999999998</v>
      </c>
      <c r="AJ50" s="42">
        <v>7.0593219999999999</v>
      </c>
      <c r="AK50" s="42">
        <v>15.127119</v>
      </c>
      <c r="AL50" s="42">
        <v>18.152542</v>
      </c>
      <c r="AM50" s="42">
        <v>13.110169000000001</v>
      </c>
      <c r="AN50" s="42">
        <v>0</v>
      </c>
      <c r="AO50" s="42">
        <v>8.0677970000000006</v>
      </c>
      <c r="AP50" s="42">
        <v>30.254237</v>
      </c>
      <c r="AQ50" s="42">
        <v>25.211863999999998</v>
      </c>
      <c r="AR50" s="42">
        <v>112.949153</v>
      </c>
      <c r="AS50" s="42">
        <v>8.0677970000000006</v>
      </c>
      <c r="AT50" s="42">
        <v>8.0677970000000006</v>
      </c>
      <c r="AU50" s="42">
        <v>4.0338979999999998</v>
      </c>
      <c r="AV50" s="42">
        <v>4.0338979999999998</v>
      </c>
      <c r="AW50" s="42">
        <v>0</v>
      </c>
      <c r="AX50" s="42">
        <v>12.101694999999999</v>
      </c>
      <c r="AY50" s="42">
        <v>68.576271000000006</v>
      </c>
      <c r="AZ50" s="42">
        <v>8.0677970000000006</v>
      </c>
      <c r="BA50" s="42">
        <v>64.542372999999998</v>
      </c>
      <c r="BB50" s="42">
        <v>8.0677970000000006</v>
      </c>
      <c r="BC50" s="42">
        <v>4.0338979999999998</v>
      </c>
      <c r="BD50" s="42">
        <v>4.0338979999999998</v>
      </c>
      <c r="BE50" s="42">
        <v>4.0338979999999998</v>
      </c>
      <c r="BF50" s="42">
        <v>0</v>
      </c>
      <c r="BG50" s="42">
        <v>0</v>
      </c>
      <c r="BH50" s="42">
        <v>36.305084999999998</v>
      </c>
      <c r="BI50" s="42">
        <v>8.0677970000000006</v>
      </c>
      <c r="BJ50" s="42">
        <v>48.406779999999998</v>
      </c>
      <c r="BK50" s="42">
        <v>0</v>
      </c>
      <c r="BL50" s="42">
        <v>4.0338979999999998</v>
      </c>
      <c r="BM50" s="42">
        <v>0</v>
      </c>
      <c r="BN50" s="42">
        <v>0</v>
      </c>
      <c r="BO50" s="42">
        <v>0</v>
      </c>
      <c r="BP50" s="42">
        <v>12.101694999999999</v>
      </c>
      <c r="BQ50" s="42">
        <v>32.271186</v>
      </c>
      <c r="BR50" s="42">
        <v>0</v>
      </c>
      <c r="BS50" s="42">
        <v>8.0677970000000006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8.0677970000000006</v>
      </c>
      <c r="CB50" s="42">
        <v>36.305084999999998</v>
      </c>
      <c r="CC50" s="42">
        <v>8.0677970000000006</v>
      </c>
      <c r="CD50" s="42">
        <v>8.0677970000000006</v>
      </c>
      <c r="CE50" s="42">
        <v>4.0338979999999998</v>
      </c>
      <c r="CF50" s="42">
        <v>4.0338979999999998</v>
      </c>
      <c r="CG50" s="42">
        <v>0</v>
      </c>
      <c r="CH50" s="42">
        <v>12.101694999999999</v>
      </c>
      <c r="CI50" s="42">
        <v>0</v>
      </c>
      <c r="CJ50" s="42">
        <v>0</v>
      </c>
      <c r="CK50" s="42">
        <v>68.576271000000006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68.576271000000006</v>
      </c>
      <c r="CS50" s="42">
        <v>0</v>
      </c>
    </row>
    <row r="51" spans="1:97">
      <c r="A51" s="40" t="s">
        <v>415</v>
      </c>
      <c r="B51" s="40" t="s">
        <v>289</v>
      </c>
      <c r="C51" s="40" t="s">
        <v>290</v>
      </c>
      <c r="D51" s="40" t="s">
        <v>297</v>
      </c>
      <c r="E51" s="40" t="s">
        <v>301</v>
      </c>
      <c r="F51" s="40" t="s">
        <v>293</v>
      </c>
      <c r="G51" s="41" t="s">
        <v>294</v>
      </c>
      <c r="H51" s="40" t="s">
        <v>416</v>
      </c>
      <c r="I51" s="42">
        <v>230</v>
      </c>
      <c r="J51" s="42">
        <v>26</v>
      </c>
      <c r="K51" s="42">
        <v>34</v>
      </c>
      <c r="L51" s="42">
        <v>45</v>
      </c>
      <c r="M51" s="42">
        <v>52</v>
      </c>
      <c r="N51" s="42">
        <v>49</v>
      </c>
      <c r="O51" s="42">
        <v>24</v>
      </c>
      <c r="P51" s="42">
        <v>29</v>
      </c>
      <c r="Q51" s="42">
        <v>32</v>
      </c>
      <c r="R51" s="42">
        <v>47</v>
      </c>
      <c r="S51" s="42">
        <v>40</v>
      </c>
      <c r="T51" s="42">
        <v>47</v>
      </c>
      <c r="U51" s="42">
        <v>24</v>
      </c>
      <c r="V51" s="42">
        <v>115</v>
      </c>
      <c r="W51" s="42">
        <v>10</v>
      </c>
      <c r="X51" s="42">
        <v>23</v>
      </c>
      <c r="Y51" s="42">
        <v>19</v>
      </c>
      <c r="Z51" s="42">
        <v>26</v>
      </c>
      <c r="AA51" s="42">
        <v>24</v>
      </c>
      <c r="AB51" s="42">
        <v>13</v>
      </c>
      <c r="AC51" s="42">
        <v>0</v>
      </c>
      <c r="AD51" s="42">
        <v>17</v>
      </c>
      <c r="AE51" s="42">
        <v>72</v>
      </c>
      <c r="AF51" s="42">
        <v>26</v>
      </c>
      <c r="AG51" s="42">
        <v>115</v>
      </c>
      <c r="AH51" s="42">
        <v>16</v>
      </c>
      <c r="AI51" s="42">
        <v>11</v>
      </c>
      <c r="AJ51" s="42">
        <v>26</v>
      </c>
      <c r="AK51" s="42">
        <v>26</v>
      </c>
      <c r="AL51" s="42">
        <v>25</v>
      </c>
      <c r="AM51" s="42">
        <v>11</v>
      </c>
      <c r="AN51" s="42">
        <v>0</v>
      </c>
      <c r="AO51" s="42">
        <v>19</v>
      </c>
      <c r="AP51" s="42">
        <v>68</v>
      </c>
      <c r="AQ51" s="42">
        <v>28</v>
      </c>
      <c r="AR51" s="42">
        <v>212</v>
      </c>
      <c r="AS51" s="42">
        <v>0</v>
      </c>
      <c r="AT51" s="42">
        <v>16</v>
      </c>
      <c r="AU51" s="42">
        <v>12</v>
      </c>
      <c r="AV51" s="42">
        <v>12</v>
      </c>
      <c r="AW51" s="42">
        <v>32</v>
      </c>
      <c r="AX51" s="42">
        <v>36</v>
      </c>
      <c r="AY51" s="42">
        <v>88</v>
      </c>
      <c r="AZ51" s="42">
        <v>16</v>
      </c>
      <c r="BA51" s="42">
        <v>112</v>
      </c>
      <c r="BB51" s="42">
        <v>0</v>
      </c>
      <c r="BC51" s="42">
        <v>4</v>
      </c>
      <c r="BD51" s="42">
        <v>0</v>
      </c>
      <c r="BE51" s="42">
        <v>0</v>
      </c>
      <c r="BF51" s="42">
        <v>12</v>
      </c>
      <c r="BG51" s="42">
        <v>36</v>
      </c>
      <c r="BH51" s="42">
        <v>52</v>
      </c>
      <c r="BI51" s="42">
        <v>8</v>
      </c>
      <c r="BJ51" s="42">
        <v>100</v>
      </c>
      <c r="BK51" s="42">
        <v>0</v>
      </c>
      <c r="BL51" s="42">
        <v>12</v>
      </c>
      <c r="BM51" s="42">
        <v>12</v>
      </c>
      <c r="BN51" s="42">
        <v>12</v>
      </c>
      <c r="BO51" s="42">
        <v>20</v>
      </c>
      <c r="BP51" s="42">
        <v>0</v>
      </c>
      <c r="BQ51" s="42">
        <v>36</v>
      </c>
      <c r="BR51" s="42">
        <v>8</v>
      </c>
      <c r="BS51" s="42">
        <v>8</v>
      </c>
      <c r="BT51" s="42">
        <v>0</v>
      </c>
      <c r="BU51" s="42">
        <v>0</v>
      </c>
      <c r="BV51" s="42">
        <v>0</v>
      </c>
      <c r="BW51" s="42">
        <v>0</v>
      </c>
      <c r="BX51" s="42">
        <v>4</v>
      </c>
      <c r="BY51" s="42">
        <v>4</v>
      </c>
      <c r="BZ51" s="42">
        <v>0</v>
      </c>
      <c r="CA51" s="42">
        <v>0</v>
      </c>
      <c r="CB51" s="42">
        <v>96</v>
      </c>
      <c r="CC51" s="42">
        <v>0</v>
      </c>
      <c r="CD51" s="42">
        <v>16</v>
      </c>
      <c r="CE51" s="42">
        <v>8</v>
      </c>
      <c r="CF51" s="42">
        <v>12</v>
      </c>
      <c r="CG51" s="42">
        <v>20</v>
      </c>
      <c r="CH51" s="42">
        <v>24</v>
      </c>
      <c r="CI51" s="42">
        <v>4</v>
      </c>
      <c r="CJ51" s="42">
        <v>12</v>
      </c>
      <c r="CK51" s="42">
        <v>108</v>
      </c>
      <c r="CL51" s="42">
        <v>0</v>
      </c>
      <c r="CM51" s="42">
        <v>0</v>
      </c>
      <c r="CN51" s="42">
        <v>4</v>
      </c>
      <c r="CO51" s="42">
        <v>0</v>
      </c>
      <c r="CP51" s="42">
        <v>8</v>
      </c>
      <c r="CQ51" s="42">
        <v>8</v>
      </c>
      <c r="CR51" s="42">
        <v>84</v>
      </c>
      <c r="CS51" s="42">
        <v>4</v>
      </c>
    </row>
    <row r="52" spans="1:97">
      <c r="A52" s="40" t="s">
        <v>417</v>
      </c>
      <c r="B52" s="40" t="s">
        <v>289</v>
      </c>
      <c r="C52" s="40" t="s">
        <v>290</v>
      </c>
      <c r="D52" s="40" t="s">
        <v>304</v>
      </c>
      <c r="E52" s="40" t="s">
        <v>418</v>
      </c>
      <c r="F52" s="40" t="s">
        <v>419</v>
      </c>
      <c r="G52" s="41" t="s">
        <v>294</v>
      </c>
      <c r="H52" s="40" t="s">
        <v>420</v>
      </c>
      <c r="I52" s="42">
        <v>308</v>
      </c>
      <c r="J52" s="42">
        <v>66.299301999999997</v>
      </c>
      <c r="K52" s="42">
        <v>24.461362999999999</v>
      </c>
      <c r="L52" s="42">
        <v>87.700698000000003</v>
      </c>
      <c r="M52" s="42">
        <v>45.899517000000003</v>
      </c>
      <c r="N52" s="42">
        <v>56.099409999999999</v>
      </c>
      <c r="O52" s="42">
        <v>27.539709999999999</v>
      </c>
      <c r="P52" s="42">
        <v>37</v>
      </c>
      <c r="Q52" s="42">
        <v>37</v>
      </c>
      <c r="R52" s="42">
        <v>41</v>
      </c>
      <c r="S52" s="42">
        <v>44</v>
      </c>
      <c r="T52" s="42">
        <v>36</v>
      </c>
      <c r="U52" s="42">
        <v>21</v>
      </c>
      <c r="V52" s="42">
        <v>148.90005400000001</v>
      </c>
      <c r="W52" s="42">
        <v>29.579688999999998</v>
      </c>
      <c r="X52" s="42">
        <v>11.219882</v>
      </c>
      <c r="Y52" s="42">
        <v>45.881138</v>
      </c>
      <c r="Z52" s="42">
        <v>23.459752999999999</v>
      </c>
      <c r="AA52" s="42">
        <v>28.559698999999998</v>
      </c>
      <c r="AB52" s="42">
        <v>10.199892999999999</v>
      </c>
      <c r="AC52" s="42">
        <v>0</v>
      </c>
      <c r="AD52" s="42">
        <v>37.739603000000002</v>
      </c>
      <c r="AE52" s="42">
        <v>86.680708999999993</v>
      </c>
      <c r="AF52" s="42">
        <v>24.479742000000002</v>
      </c>
      <c r="AG52" s="42">
        <v>159.09994599999999</v>
      </c>
      <c r="AH52" s="42">
        <v>36.719614</v>
      </c>
      <c r="AI52" s="42">
        <v>13.241482</v>
      </c>
      <c r="AJ52" s="42">
        <v>41.819560000000003</v>
      </c>
      <c r="AK52" s="42">
        <v>22.439764</v>
      </c>
      <c r="AL52" s="42">
        <v>27.539709999999999</v>
      </c>
      <c r="AM52" s="42">
        <v>15.299839</v>
      </c>
      <c r="AN52" s="42">
        <v>2.0399790000000002</v>
      </c>
      <c r="AO52" s="42">
        <v>41.819560000000003</v>
      </c>
      <c r="AP52" s="42">
        <v>85.660719</v>
      </c>
      <c r="AQ52" s="42">
        <v>31.619667</v>
      </c>
      <c r="AR52" s="42">
        <v>265.05017800000002</v>
      </c>
      <c r="AS52" s="42">
        <v>12.166356</v>
      </c>
      <c r="AT52" s="42">
        <v>16.319828000000001</v>
      </c>
      <c r="AU52" s="42">
        <v>8.1599140000000006</v>
      </c>
      <c r="AV52" s="42">
        <v>20.399785000000001</v>
      </c>
      <c r="AW52" s="42">
        <v>36.719614</v>
      </c>
      <c r="AX52" s="42">
        <v>57.045883000000003</v>
      </c>
      <c r="AY52" s="42">
        <v>73.439227000000002</v>
      </c>
      <c r="AZ52" s="42">
        <v>40.799571</v>
      </c>
      <c r="BA52" s="42">
        <v>134.565067</v>
      </c>
      <c r="BB52" s="42">
        <v>8.1599140000000006</v>
      </c>
      <c r="BC52" s="42">
        <v>8.1599140000000006</v>
      </c>
      <c r="BD52" s="42">
        <v>4.0799570000000003</v>
      </c>
      <c r="BE52" s="42">
        <v>16.319828000000001</v>
      </c>
      <c r="BF52" s="42">
        <v>4.0799570000000003</v>
      </c>
      <c r="BG52" s="42">
        <v>44.806012000000003</v>
      </c>
      <c r="BH52" s="42">
        <v>32.639656000000002</v>
      </c>
      <c r="BI52" s="42">
        <v>16.319828000000001</v>
      </c>
      <c r="BJ52" s="42">
        <v>130.48510999999999</v>
      </c>
      <c r="BK52" s="42">
        <v>4.0064409999999997</v>
      </c>
      <c r="BL52" s="42">
        <v>8.1599140000000006</v>
      </c>
      <c r="BM52" s="42">
        <v>4.0799570000000003</v>
      </c>
      <c r="BN52" s="42">
        <v>4.0799570000000003</v>
      </c>
      <c r="BO52" s="42">
        <v>32.639656000000002</v>
      </c>
      <c r="BP52" s="42">
        <v>12.239871000000001</v>
      </c>
      <c r="BQ52" s="42">
        <v>40.799571</v>
      </c>
      <c r="BR52" s="42">
        <v>24.479742000000002</v>
      </c>
      <c r="BS52" s="42">
        <v>36.719614</v>
      </c>
      <c r="BT52" s="42">
        <v>0</v>
      </c>
      <c r="BU52" s="42">
        <v>4.0799570000000003</v>
      </c>
      <c r="BV52" s="42">
        <v>0</v>
      </c>
      <c r="BW52" s="42">
        <v>0</v>
      </c>
      <c r="BX52" s="42">
        <v>0</v>
      </c>
      <c r="BY52" s="42">
        <v>8.1599140000000006</v>
      </c>
      <c r="BZ52" s="42">
        <v>0</v>
      </c>
      <c r="CA52" s="42">
        <v>24.479742000000002</v>
      </c>
      <c r="CB52" s="42">
        <v>126.331638</v>
      </c>
      <c r="CC52" s="42">
        <v>12.166356</v>
      </c>
      <c r="CD52" s="42">
        <v>8.1599140000000006</v>
      </c>
      <c r="CE52" s="42">
        <v>4.0799570000000003</v>
      </c>
      <c r="CF52" s="42">
        <v>12.239871000000001</v>
      </c>
      <c r="CG52" s="42">
        <v>36.719614</v>
      </c>
      <c r="CH52" s="42">
        <v>40.726055000000002</v>
      </c>
      <c r="CI52" s="42">
        <v>0</v>
      </c>
      <c r="CJ52" s="42">
        <v>12.239871000000001</v>
      </c>
      <c r="CK52" s="42">
        <v>101.998926</v>
      </c>
      <c r="CL52" s="42">
        <v>0</v>
      </c>
      <c r="CM52" s="42">
        <v>4.0799570000000003</v>
      </c>
      <c r="CN52" s="42">
        <v>4.0799570000000003</v>
      </c>
      <c r="CO52" s="42">
        <v>8.1599140000000006</v>
      </c>
      <c r="CP52" s="42">
        <v>0</v>
      </c>
      <c r="CQ52" s="42">
        <v>8.1599140000000006</v>
      </c>
      <c r="CR52" s="42">
        <v>73.439227000000002</v>
      </c>
      <c r="CS52" s="42">
        <v>4.0799570000000003</v>
      </c>
    </row>
    <row r="53" spans="1:97">
      <c r="A53" s="40" t="s">
        <v>421</v>
      </c>
      <c r="B53" s="40" t="s">
        <v>289</v>
      </c>
      <c r="C53" s="40" t="s">
        <v>290</v>
      </c>
      <c r="D53" s="40" t="s">
        <v>309</v>
      </c>
      <c r="E53" s="40" t="s">
        <v>328</v>
      </c>
      <c r="F53" s="40" t="s">
        <v>306</v>
      </c>
      <c r="G53" s="41" t="s">
        <v>294</v>
      </c>
      <c r="H53" s="40" t="s">
        <v>422</v>
      </c>
      <c r="I53" s="42">
        <v>341</v>
      </c>
      <c r="J53" s="42">
        <v>53.787438999999999</v>
      </c>
      <c r="K53" s="42">
        <v>59.596387999999997</v>
      </c>
      <c r="L53" s="42">
        <v>57.907846999999997</v>
      </c>
      <c r="M53" s="42">
        <v>81.297402000000005</v>
      </c>
      <c r="N53" s="42">
        <v>50.810876</v>
      </c>
      <c r="O53" s="42">
        <v>37.600048000000001</v>
      </c>
      <c r="P53" s="42">
        <v>64</v>
      </c>
      <c r="Q53" s="42">
        <v>37</v>
      </c>
      <c r="R53" s="42">
        <v>66</v>
      </c>
      <c r="S53" s="42">
        <v>46</v>
      </c>
      <c r="T53" s="42">
        <v>61</v>
      </c>
      <c r="U53" s="42">
        <v>29</v>
      </c>
      <c r="V53" s="42">
        <v>177.53315699999999</v>
      </c>
      <c r="W53" s="42">
        <v>31.430654000000001</v>
      </c>
      <c r="X53" s="42">
        <v>32.302692999999998</v>
      </c>
      <c r="Y53" s="42">
        <v>32.502408000000003</v>
      </c>
      <c r="Z53" s="42">
        <v>38.616266000000003</v>
      </c>
      <c r="AA53" s="42">
        <v>23.373003000000001</v>
      </c>
      <c r="AB53" s="42">
        <v>19.308133000000002</v>
      </c>
      <c r="AC53" s="42">
        <v>0</v>
      </c>
      <c r="AD53" s="42">
        <v>43.408996999999999</v>
      </c>
      <c r="AE53" s="42">
        <v>105.67007</v>
      </c>
      <c r="AF53" s="42">
        <v>28.454090999999998</v>
      </c>
      <c r="AG53" s="42">
        <v>163.46684300000001</v>
      </c>
      <c r="AH53" s="42">
        <v>22.356784999999999</v>
      </c>
      <c r="AI53" s="42">
        <v>27.293695</v>
      </c>
      <c r="AJ53" s="42">
        <v>25.405438</v>
      </c>
      <c r="AK53" s="42">
        <v>42.681136000000002</v>
      </c>
      <c r="AL53" s="42">
        <v>27.437873</v>
      </c>
      <c r="AM53" s="42">
        <v>17.275697999999998</v>
      </c>
      <c r="AN53" s="42">
        <v>1.0162180000000001</v>
      </c>
      <c r="AO53" s="42">
        <v>33.390999999999998</v>
      </c>
      <c r="AP53" s="42">
        <v>93.492012000000003</v>
      </c>
      <c r="AQ53" s="42">
        <v>36.583831000000004</v>
      </c>
      <c r="AR53" s="42">
        <v>292.316081</v>
      </c>
      <c r="AS53" s="42">
        <v>28.454090999999998</v>
      </c>
      <c r="AT53" s="42">
        <v>4.06487</v>
      </c>
      <c r="AU53" s="42">
        <v>8.12974</v>
      </c>
      <c r="AV53" s="42">
        <v>32.452751999999997</v>
      </c>
      <c r="AW53" s="42">
        <v>44.713571000000002</v>
      </c>
      <c r="AX53" s="42">
        <v>36.583831000000004</v>
      </c>
      <c r="AY53" s="42">
        <v>113.816362</v>
      </c>
      <c r="AZ53" s="42">
        <v>24.100864000000001</v>
      </c>
      <c r="BA53" s="42">
        <v>154.11049800000001</v>
      </c>
      <c r="BB53" s="42">
        <v>20.324349999999999</v>
      </c>
      <c r="BC53" s="42">
        <v>4.06487</v>
      </c>
      <c r="BD53" s="42">
        <v>0</v>
      </c>
      <c r="BE53" s="42">
        <v>20.258141999999999</v>
      </c>
      <c r="BF53" s="42">
        <v>4.06487</v>
      </c>
      <c r="BG53" s="42">
        <v>28.454090999999998</v>
      </c>
      <c r="BH53" s="42">
        <v>65.037920999999997</v>
      </c>
      <c r="BI53" s="42">
        <v>11.906254000000001</v>
      </c>
      <c r="BJ53" s="42">
        <v>138.20558299999999</v>
      </c>
      <c r="BK53" s="42">
        <v>8.12974</v>
      </c>
      <c r="BL53" s="42">
        <v>0</v>
      </c>
      <c r="BM53" s="42">
        <v>8.12974</v>
      </c>
      <c r="BN53" s="42">
        <v>12.194610000000001</v>
      </c>
      <c r="BO53" s="42">
        <v>40.648701000000003</v>
      </c>
      <c r="BP53" s="42">
        <v>8.12974</v>
      </c>
      <c r="BQ53" s="42">
        <v>48.778441000000001</v>
      </c>
      <c r="BR53" s="42">
        <v>12.194610000000001</v>
      </c>
      <c r="BS53" s="42">
        <v>36.295473999999999</v>
      </c>
      <c r="BT53" s="42">
        <v>4.06487</v>
      </c>
      <c r="BU53" s="42">
        <v>0</v>
      </c>
      <c r="BV53" s="42">
        <v>0</v>
      </c>
      <c r="BW53" s="42">
        <v>0</v>
      </c>
      <c r="BX53" s="42">
        <v>4.06487</v>
      </c>
      <c r="BY53" s="42">
        <v>16.25948</v>
      </c>
      <c r="BZ53" s="42">
        <v>0</v>
      </c>
      <c r="CA53" s="42">
        <v>11.906254000000001</v>
      </c>
      <c r="CB53" s="42">
        <v>113.75015399999999</v>
      </c>
      <c r="CC53" s="42">
        <v>12.194610000000001</v>
      </c>
      <c r="CD53" s="42">
        <v>4.06487</v>
      </c>
      <c r="CE53" s="42">
        <v>8.12974</v>
      </c>
      <c r="CF53" s="42">
        <v>24.323011999999999</v>
      </c>
      <c r="CG53" s="42">
        <v>32.518960999999997</v>
      </c>
      <c r="CH53" s="42">
        <v>20.324349999999999</v>
      </c>
      <c r="CI53" s="42">
        <v>0</v>
      </c>
      <c r="CJ53" s="42">
        <v>12.194610000000001</v>
      </c>
      <c r="CK53" s="42">
        <v>142.270453</v>
      </c>
      <c r="CL53" s="42">
        <v>12.194610000000001</v>
      </c>
      <c r="CM53" s="42">
        <v>0</v>
      </c>
      <c r="CN53" s="42">
        <v>0</v>
      </c>
      <c r="CO53" s="42">
        <v>8.12974</v>
      </c>
      <c r="CP53" s="42">
        <v>8.12974</v>
      </c>
      <c r="CQ53" s="42">
        <v>0</v>
      </c>
      <c r="CR53" s="42">
        <v>113.816362</v>
      </c>
      <c r="CS53" s="42">
        <v>0</v>
      </c>
    </row>
    <row r="54" spans="1:97">
      <c r="A54" s="40" t="s">
        <v>423</v>
      </c>
      <c r="B54" s="40" t="s">
        <v>289</v>
      </c>
      <c r="C54" s="40" t="s">
        <v>290</v>
      </c>
      <c r="D54" s="40" t="s">
        <v>304</v>
      </c>
      <c r="E54" s="40" t="s">
        <v>424</v>
      </c>
      <c r="F54" s="40" t="s">
        <v>351</v>
      </c>
      <c r="G54" s="41" t="s">
        <v>294</v>
      </c>
      <c r="H54" s="40" t="s">
        <v>425</v>
      </c>
      <c r="I54" s="42">
        <v>199</v>
      </c>
      <c r="J54" s="42">
        <v>23.233502999999999</v>
      </c>
      <c r="K54" s="42">
        <v>25.253806999999998</v>
      </c>
      <c r="L54" s="42">
        <v>32.324872999999997</v>
      </c>
      <c r="M54" s="42">
        <v>57.578679999999999</v>
      </c>
      <c r="N54" s="42">
        <v>38.385787000000001</v>
      </c>
      <c r="O54" s="42">
        <v>22.22335</v>
      </c>
      <c r="P54" s="42">
        <v>39</v>
      </c>
      <c r="Q54" s="42">
        <v>33</v>
      </c>
      <c r="R54" s="42">
        <v>52</v>
      </c>
      <c r="S54" s="42">
        <v>35</v>
      </c>
      <c r="T54" s="42">
        <v>31</v>
      </c>
      <c r="U54" s="42">
        <v>16</v>
      </c>
      <c r="V54" s="42">
        <v>93.944162000000006</v>
      </c>
      <c r="W54" s="42">
        <v>10.101523</v>
      </c>
      <c r="X54" s="42">
        <v>13.13198</v>
      </c>
      <c r="Y54" s="42">
        <v>15.152284</v>
      </c>
      <c r="Z54" s="42">
        <v>27.274111999999999</v>
      </c>
      <c r="AA54" s="42">
        <v>19.192893000000002</v>
      </c>
      <c r="AB54" s="42">
        <v>8.0812179999999998</v>
      </c>
      <c r="AC54" s="42">
        <v>1.0101519999999999</v>
      </c>
      <c r="AD54" s="42">
        <v>16.162437000000001</v>
      </c>
      <c r="AE54" s="42">
        <v>57.578679999999999</v>
      </c>
      <c r="AF54" s="42">
        <v>20.203046000000001</v>
      </c>
      <c r="AG54" s="42">
        <v>105.05583799999999</v>
      </c>
      <c r="AH54" s="42">
        <v>13.13198</v>
      </c>
      <c r="AI54" s="42">
        <v>12.121827</v>
      </c>
      <c r="AJ54" s="42">
        <v>17.172588999999999</v>
      </c>
      <c r="AK54" s="42">
        <v>30.304569000000001</v>
      </c>
      <c r="AL54" s="42">
        <v>19.192893000000002</v>
      </c>
      <c r="AM54" s="42">
        <v>11.111675</v>
      </c>
      <c r="AN54" s="42">
        <v>2.020305</v>
      </c>
      <c r="AO54" s="42">
        <v>18.182741</v>
      </c>
      <c r="AP54" s="42">
        <v>62.629441999999997</v>
      </c>
      <c r="AQ54" s="42">
        <v>24.243655</v>
      </c>
      <c r="AR54" s="42">
        <v>165.664975</v>
      </c>
      <c r="AS54" s="42">
        <v>0</v>
      </c>
      <c r="AT54" s="42">
        <v>4.0406089999999999</v>
      </c>
      <c r="AU54" s="42">
        <v>8.0812179999999998</v>
      </c>
      <c r="AV54" s="42">
        <v>12.121827</v>
      </c>
      <c r="AW54" s="42">
        <v>48.487310000000001</v>
      </c>
      <c r="AX54" s="42">
        <v>20.203046000000001</v>
      </c>
      <c r="AY54" s="42">
        <v>56.568528000000001</v>
      </c>
      <c r="AZ54" s="42">
        <v>16.162437000000001</v>
      </c>
      <c r="BA54" s="42">
        <v>80.812183000000005</v>
      </c>
      <c r="BB54" s="42">
        <v>0</v>
      </c>
      <c r="BC54" s="42">
        <v>4.0406089999999999</v>
      </c>
      <c r="BD54" s="42">
        <v>4.0406089999999999</v>
      </c>
      <c r="BE54" s="42">
        <v>4.0406089999999999</v>
      </c>
      <c r="BF54" s="42">
        <v>24.243655</v>
      </c>
      <c r="BG54" s="42">
        <v>12.121827</v>
      </c>
      <c r="BH54" s="42">
        <v>28.284264</v>
      </c>
      <c r="BI54" s="42">
        <v>4.0406089999999999</v>
      </c>
      <c r="BJ54" s="42">
        <v>84.852791999999994</v>
      </c>
      <c r="BK54" s="42">
        <v>0</v>
      </c>
      <c r="BL54" s="42">
        <v>0</v>
      </c>
      <c r="BM54" s="42">
        <v>4.0406089999999999</v>
      </c>
      <c r="BN54" s="42">
        <v>8.0812179999999998</v>
      </c>
      <c r="BO54" s="42">
        <v>24.243655</v>
      </c>
      <c r="BP54" s="42">
        <v>8.0812179999999998</v>
      </c>
      <c r="BQ54" s="42">
        <v>28.284264</v>
      </c>
      <c r="BR54" s="42">
        <v>12.121827</v>
      </c>
      <c r="BS54" s="42">
        <v>16.162437000000001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4.0406089999999999</v>
      </c>
      <c r="BZ54" s="42">
        <v>0</v>
      </c>
      <c r="CA54" s="42">
        <v>12.121827</v>
      </c>
      <c r="CB54" s="42">
        <v>72.730964</v>
      </c>
      <c r="CC54" s="42">
        <v>0</v>
      </c>
      <c r="CD54" s="42">
        <v>0</v>
      </c>
      <c r="CE54" s="42">
        <v>4.0406089999999999</v>
      </c>
      <c r="CF54" s="42">
        <v>12.121827</v>
      </c>
      <c r="CG54" s="42">
        <v>44.446700999999997</v>
      </c>
      <c r="CH54" s="42">
        <v>12.121827</v>
      </c>
      <c r="CI54" s="42">
        <v>0</v>
      </c>
      <c r="CJ54" s="42">
        <v>0</v>
      </c>
      <c r="CK54" s="42">
        <v>76.771574000000001</v>
      </c>
      <c r="CL54" s="42">
        <v>0</v>
      </c>
      <c r="CM54" s="42">
        <v>4.0406089999999999</v>
      </c>
      <c r="CN54" s="42">
        <v>4.0406089999999999</v>
      </c>
      <c r="CO54" s="42">
        <v>0</v>
      </c>
      <c r="CP54" s="42">
        <v>4.0406089999999999</v>
      </c>
      <c r="CQ54" s="42">
        <v>4.0406089999999999</v>
      </c>
      <c r="CR54" s="42">
        <v>56.568528000000001</v>
      </c>
      <c r="CS54" s="42">
        <v>4.0406089999999999</v>
      </c>
    </row>
    <row r="55" spans="1:97">
      <c r="A55" s="40" t="s">
        <v>426</v>
      </c>
      <c r="B55" s="40" t="s">
        <v>289</v>
      </c>
      <c r="C55" s="40" t="s">
        <v>290</v>
      </c>
      <c r="D55" s="40" t="s">
        <v>304</v>
      </c>
      <c r="E55" s="40" t="s">
        <v>305</v>
      </c>
      <c r="F55" s="40" t="s">
        <v>306</v>
      </c>
      <c r="G55" s="41" t="s">
        <v>294</v>
      </c>
      <c r="H55" s="40" t="s">
        <v>427</v>
      </c>
      <c r="I55" s="42">
        <v>125</v>
      </c>
      <c r="J55" s="42">
        <v>17.307691999999999</v>
      </c>
      <c r="K55" s="42">
        <v>17.307691999999999</v>
      </c>
      <c r="L55" s="42">
        <v>17.307691999999999</v>
      </c>
      <c r="M55" s="42">
        <v>32.692307999999997</v>
      </c>
      <c r="N55" s="42">
        <v>21.153846000000001</v>
      </c>
      <c r="O55" s="42">
        <v>19.230768999999999</v>
      </c>
      <c r="P55" s="42">
        <v>29</v>
      </c>
      <c r="Q55" s="42">
        <v>18</v>
      </c>
      <c r="R55" s="42">
        <v>29</v>
      </c>
      <c r="S55" s="42">
        <v>10</v>
      </c>
      <c r="T55" s="42">
        <v>22</v>
      </c>
      <c r="U55" s="42">
        <v>11</v>
      </c>
      <c r="V55" s="42">
        <v>62.5</v>
      </c>
      <c r="W55" s="42">
        <v>6.7307689999999996</v>
      </c>
      <c r="X55" s="42">
        <v>11.538462000000001</v>
      </c>
      <c r="Y55" s="42">
        <v>7.6923079999999997</v>
      </c>
      <c r="Z55" s="42">
        <v>11.538462000000001</v>
      </c>
      <c r="AA55" s="42">
        <v>12.5</v>
      </c>
      <c r="AB55" s="42">
        <v>10.576923000000001</v>
      </c>
      <c r="AC55" s="42">
        <v>1.9230769999999999</v>
      </c>
      <c r="AD55" s="42">
        <v>13.461537999999999</v>
      </c>
      <c r="AE55" s="42">
        <v>30.769231000000001</v>
      </c>
      <c r="AF55" s="42">
        <v>18.269231000000001</v>
      </c>
      <c r="AG55" s="42">
        <v>62.5</v>
      </c>
      <c r="AH55" s="42">
        <v>10.576923000000001</v>
      </c>
      <c r="AI55" s="42">
        <v>5.7692310000000004</v>
      </c>
      <c r="AJ55" s="42">
        <v>9.6153849999999998</v>
      </c>
      <c r="AK55" s="42">
        <v>21.153846000000001</v>
      </c>
      <c r="AL55" s="42">
        <v>8.6538459999999997</v>
      </c>
      <c r="AM55" s="42">
        <v>6.7307689999999996</v>
      </c>
      <c r="AN55" s="42">
        <v>0</v>
      </c>
      <c r="AO55" s="42">
        <v>16.346153999999999</v>
      </c>
      <c r="AP55" s="42">
        <v>32.692307999999997</v>
      </c>
      <c r="AQ55" s="42">
        <v>13.461537999999999</v>
      </c>
      <c r="AR55" s="42">
        <v>123.07692299999999</v>
      </c>
      <c r="AS55" s="42">
        <v>15.384615</v>
      </c>
      <c r="AT55" s="42">
        <v>11.538462000000001</v>
      </c>
      <c r="AU55" s="42">
        <v>0</v>
      </c>
      <c r="AV55" s="42">
        <v>3.8461539999999999</v>
      </c>
      <c r="AW55" s="42">
        <v>7.6923079999999997</v>
      </c>
      <c r="AX55" s="42">
        <v>23.076923000000001</v>
      </c>
      <c r="AY55" s="42">
        <v>53.846153999999999</v>
      </c>
      <c r="AZ55" s="42">
        <v>7.6923079999999997</v>
      </c>
      <c r="BA55" s="42">
        <v>65.384614999999997</v>
      </c>
      <c r="BB55" s="42">
        <v>11.538462000000001</v>
      </c>
      <c r="BC55" s="42">
        <v>3.8461539999999999</v>
      </c>
      <c r="BD55" s="42">
        <v>0</v>
      </c>
      <c r="BE55" s="42">
        <v>0</v>
      </c>
      <c r="BF55" s="42">
        <v>0</v>
      </c>
      <c r="BG55" s="42">
        <v>23.076923000000001</v>
      </c>
      <c r="BH55" s="42">
        <v>23.076923000000001</v>
      </c>
      <c r="BI55" s="42">
        <v>3.8461539999999999</v>
      </c>
      <c r="BJ55" s="42">
        <v>57.692307999999997</v>
      </c>
      <c r="BK55" s="42">
        <v>3.8461539999999999</v>
      </c>
      <c r="BL55" s="42">
        <v>7.6923079999999997</v>
      </c>
      <c r="BM55" s="42">
        <v>0</v>
      </c>
      <c r="BN55" s="42">
        <v>3.8461539999999999</v>
      </c>
      <c r="BO55" s="42">
        <v>7.6923079999999997</v>
      </c>
      <c r="BP55" s="42">
        <v>0</v>
      </c>
      <c r="BQ55" s="42">
        <v>30.769231000000001</v>
      </c>
      <c r="BR55" s="42">
        <v>3.8461539999999999</v>
      </c>
      <c r="BS55" s="42">
        <v>23.076923000000001</v>
      </c>
      <c r="BT55" s="42">
        <v>0</v>
      </c>
      <c r="BU55" s="42">
        <v>0</v>
      </c>
      <c r="BV55" s="42">
        <v>0</v>
      </c>
      <c r="BW55" s="42">
        <v>0</v>
      </c>
      <c r="BX55" s="42">
        <v>0</v>
      </c>
      <c r="BY55" s="42">
        <v>15.384615</v>
      </c>
      <c r="BZ55" s="42">
        <v>0</v>
      </c>
      <c r="CA55" s="42">
        <v>7.6923079999999997</v>
      </c>
      <c r="CB55" s="42">
        <v>34.615385000000003</v>
      </c>
      <c r="CC55" s="42">
        <v>11.538462000000001</v>
      </c>
      <c r="CD55" s="42">
        <v>3.8461539999999999</v>
      </c>
      <c r="CE55" s="42">
        <v>0</v>
      </c>
      <c r="CF55" s="42">
        <v>3.8461539999999999</v>
      </c>
      <c r="CG55" s="42">
        <v>7.6923079999999997</v>
      </c>
      <c r="CH55" s="42">
        <v>7.6923079999999997</v>
      </c>
      <c r="CI55" s="42">
        <v>0</v>
      </c>
      <c r="CJ55" s="42">
        <v>0</v>
      </c>
      <c r="CK55" s="42">
        <v>65.384614999999997</v>
      </c>
      <c r="CL55" s="42">
        <v>3.8461539999999999</v>
      </c>
      <c r="CM55" s="42">
        <v>7.6923079999999997</v>
      </c>
      <c r="CN55" s="42">
        <v>0</v>
      </c>
      <c r="CO55" s="42">
        <v>0</v>
      </c>
      <c r="CP55" s="42">
        <v>0</v>
      </c>
      <c r="CQ55" s="42">
        <v>0</v>
      </c>
      <c r="CR55" s="42">
        <v>53.846153999999999</v>
      </c>
      <c r="CS55" s="42">
        <v>0</v>
      </c>
    </row>
    <row r="56" spans="1:97">
      <c r="A56" s="40" t="s">
        <v>428</v>
      </c>
      <c r="B56" s="40" t="s">
        <v>289</v>
      </c>
      <c r="C56" s="40" t="s">
        <v>290</v>
      </c>
      <c r="D56" s="40" t="s">
        <v>297</v>
      </c>
      <c r="E56" s="40" t="s">
        <v>331</v>
      </c>
      <c r="F56" s="40" t="s">
        <v>293</v>
      </c>
      <c r="G56" s="41" t="s">
        <v>294</v>
      </c>
      <c r="H56" s="40" t="s">
        <v>429</v>
      </c>
      <c r="I56" s="42">
        <v>6606</v>
      </c>
      <c r="J56" s="42">
        <v>1203</v>
      </c>
      <c r="K56" s="42">
        <v>1107</v>
      </c>
      <c r="L56" s="42">
        <v>1275</v>
      </c>
      <c r="M56" s="42">
        <v>1475</v>
      </c>
      <c r="N56" s="42">
        <v>1027</v>
      </c>
      <c r="O56" s="42">
        <v>519</v>
      </c>
      <c r="P56" s="42">
        <v>1165</v>
      </c>
      <c r="Q56" s="42">
        <v>1150</v>
      </c>
      <c r="R56" s="42">
        <v>1337</v>
      </c>
      <c r="S56" s="42">
        <v>1262</v>
      </c>
      <c r="T56" s="42">
        <v>808</v>
      </c>
      <c r="U56" s="42">
        <v>329</v>
      </c>
      <c r="V56" s="42">
        <v>3236</v>
      </c>
      <c r="W56" s="42">
        <v>665</v>
      </c>
      <c r="X56" s="42">
        <v>589</v>
      </c>
      <c r="Y56" s="42">
        <v>606</v>
      </c>
      <c r="Z56" s="42">
        <v>687</v>
      </c>
      <c r="AA56" s="42">
        <v>492</v>
      </c>
      <c r="AB56" s="42">
        <v>187</v>
      </c>
      <c r="AC56" s="42">
        <v>10</v>
      </c>
      <c r="AD56" s="42">
        <v>902</v>
      </c>
      <c r="AE56" s="42">
        <v>1874</v>
      </c>
      <c r="AF56" s="42">
        <v>460</v>
      </c>
      <c r="AG56" s="42">
        <v>3370</v>
      </c>
      <c r="AH56" s="42">
        <v>538</v>
      </c>
      <c r="AI56" s="42">
        <v>518</v>
      </c>
      <c r="AJ56" s="42">
        <v>669</v>
      </c>
      <c r="AK56" s="42">
        <v>788</v>
      </c>
      <c r="AL56" s="42">
        <v>535</v>
      </c>
      <c r="AM56" s="42">
        <v>299</v>
      </c>
      <c r="AN56" s="42">
        <v>23</v>
      </c>
      <c r="AO56" s="42">
        <v>707</v>
      </c>
      <c r="AP56" s="42">
        <v>2054</v>
      </c>
      <c r="AQ56" s="42">
        <v>609</v>
      </c>
      <c r="AR56" s="42">
        <v>5392</v>
      </c>
      <c r="AS56" s="42">
        <v>24</v>
      </c>
      <c r="AT56" s="42">
        <v>220</v>
      </c>
      <c r="AU56" s="42">
        <v>300</v>
      </c>
      <c r="AV56" s="42">
        <v>808</v>
      </c>
      <c r="AW56" s="42">
        <v>984</v>
      </c>
      <c r="AX56" s="42">
        <v>808</v>
      </c>
      <c r="AY56" s="42">
        <v>1504</v>
      </c>
      <c r="AZ56" s="42">
        <v>744</v>
      </c>
      <c r="BA56" s="42">
        <v>2572</v>
      </c>
      <c r="BB56" s="42">
        <v>20</v>
      </c>
      <c r="BC56" s="42">
        <v>140</v>
      </c>
      <c r="BD56" s="42">
        <v>168</v>
      </c>
      <c r="BE56" s="42">
        <v>412</v>
      </c>
      <c r="BF56" s="42">
        <v>224</v>
      </c>
      <c r="BG56" s="42">
        <v>628</v>
      </c>
      <c r="BH56" s="42">
        <v>684</v>
      </c>
      <c r="BI56" s="42">
        <v>296</v>
      </c>
      <c r="BJ56" s="42">
        <v>2820</v>
      </c>
      <c r="BK56" s="42">
        <v>4</v>
      </c>
      <c r="BL56" s="42">
        <v>80</v>
      </c>
      <c r="BM56" s="42">
        <v>132</v>
      </c>
      <c r="BN56" s="42">
        <v>396</v>
      </c>
      <c r="BO56" s="42">
        <v>760</v>
      </c>
      <c r="BP56" s="42">
        <v>180</v>
      </c>
      <c r="BQ56" s="42">
        <v>820</v>
      </c>
      <c r="BR56" s="42">
        <v>448</v>
      </c>
      <c r="BS56" s="42">
        <v>756</v>
      </c>
      <c r="BT56" s="42">
        <v>0</v>
      </c>
      <c r="BU56" s="42">
        <v>8</v>
      </c>
      <c r="BV56" s="42">
        <v>0</v>
      </c>
      <c r="BW56" s="42">
        <v>44</v>
      </c>
      <c r="BX56" s="42">
        <v>128</v>
      </c>
      <c r="BY56" s="42">
        <v>184</v>
      </c>
      <c r="BZ56" s="42">
        <v>0</v>
      </c>
      <c r="CA56" s="42">
        <v>392</v>
      </c>
      <c r="CB56" s="42">
        <v>2620</v>
      </c>
      <c r="CC56" s="42">
        <v>8</v>
      </c>
      <c r="CD56" s="42">
        <v>180</v>
      </c>
      <c r="CE56" s="42">
        <v>224</v>
      </c>
      <c r="CF56" s="42">
        <v>680</v>
      </c>
      <c r="CG56" s="42">
        <v>740</v>
      </c>
      <c r="CH56" s="42">
        <v>552</v>
      </c>
      <c r="CI56" s="42">
        <v>16</v>
      </c>
      <c r="CJ56" s="42">
        <v>220</v>
      </c>
      <c r="CK56" s="42">
        <v>2016</v>
      </c>
      <c r="CL56" s="42">
        <v>16</v>
      </c>
      <c r="CM56" s="42">
        <v>32</v>
      </c>
      <c r="CN56" s="42">
        <v>76</v>
      </c>
      <c r="CO56" s="42">
        <v>84</v>
      </c>
      <c r="CP56" s="42">
        <v>116</v>
      </c>
      <c r="CQ56" s="42">
        <v>72</v>
      </c>
      <c r="CR56" s="42">
        <v>1488</v>
      </c>
      <c r="CS56" s="42">
        <v>132</v>
      </c>
    </row>
    <row r="57" spans="1:97">
      <c r="A57" s="40" t="s">
        <v>430</v>
      </c>
      <c r="B57" s="40" t="s">
        <v>289</v>
      </c>
      <c r="C57" s="40" t="s">
        <v>290</v>
      </c>
      <c r="D57" s="40" t="s">
        <v>304</v>
      </c>
      <c r="E57" s="40" t="s">
        <v>357</v>
      </c>
      <c r="F57" s="40" t="s">
        <v>351</v>
      </c>
      <c r="G57" s="41" t="s">
        <v>294</v>
      </c>
      <c r="H57" s="40" t="s">
        <v>431</v>
      </c>
      <c r="I57" s="42">
        <v>517</v>
      </c>
      <c r="J57" s="42">
        <v>102.088768</v>
      </c>
      <c r="K57" s="42">
        <v>73.990942000000004</v>
      </c>
      <c r="L57" s="42">
        <v>104.898551</v>
      </c>
      <c r="M57" s="42">
        <v>111.45471000000001</v>
      </c>
      <c r="N57" s="42">
        <v>73.054348000000005</v>
      </c>
      <c r="O57" s="42">
        <v>51.512681000000001</v>
      </c>
      <c r="P57" s="42">
        <v>75</v>
      </c>
      <c r="Q57" s="42">
        <v>76</v>
      </c>
      <c r="R57" s="42">
        <v>104</v>
      </c>
      <c r="S57" s="42">
        <v>92</v>
      </c>
      <c r="T57" s="42">
        <v>88</v>
      </c>
      <c r="U57" s="42">
        <v>41</v>
      </c>
      <c r="V57" s="42">
        <v>263.18297100000001</v>
      </c>
      <c r="W57" s="42">
        <v>55.259058000000003</v>
      </c>
      <c r="X57" s="42">
        <v>41.210144999999997</v>
      </c>
      <c r="Y57" s="42">
        <v>52.449275</v>
      </c>
      <c r="Z57" s="42">
        <v>55.259058000000003</v>
      </c>
      <c r="AA57" s="42">
        <v>35.590580000000003</v>
      </c>
      <c r="AB57" s="42">
        <v>22.478261</v>
      </c>
      <c r="AC57" s="42">
        <v>0.93659400000000004</v>
      </c>
      <c r="AD57" s="42">
        <v>76.800725</v>
      </c>
      <c r="AE57" s="42">
        <v>148.91847799999999</v>
      </c>
      <c r="AF57" s="42">
        <v>37.463768000000002</v>
      </c>
      <c r="AG57" s="42">
        <v>253.81702899999999</v>
      </c>
      <c r="AH57" s="42">
        <v>46.829709999999999</v>
      </c>
      <c r="AI57" s="42">
        <v>32.780797</v>
      </c>
      <c r="AJ57" s="42">
        <v>52.449275</v>
      </c>
      <c r="AK57" s="42">
        <v>56.195652000000003</v>
      </c>
      <c r="AL57" s="42">
        <v>37.463768000000002</v>
      </c>
      <c r="AM57" s="42">
        <v>27.161231999999998</v>
      </c>
      <c r="AN57" s="42">
        <v>0.93659400000000004</v>
      </c>
      <c r="AO57" s="42">
        <v>60.878622999999997</v>
      </c>
      <c r="AP57" s="42">
        <v>145.172101</v>
      </c>
      <c r="AQ57" s="42">
        <v>47.766303999999998</v>
      </c>
      <c r="AR57" s="42">
        <v>400.86231900000001</v>
      </c>
      <c r="AS57" s="42">
        <v>11.239129999999999</v>
      </c>
      <c r="AT57" s="42">
        <v>18.731884000000001</v>
      </c>
      <c r="AU57" s="42">
        <v>22.478261</v>
      </c>
      <c r="AV57" s="42">
        <v>37.463768000000002</v>
      </c>
      <c r="AW57" s="42">
        <v>78.673912999999999</v>
      </c>
      <c r="AX57" s="42">
        <v>89.913043000000002</v>
      </c>
      <c r="AY57" s="42">
        <v>93.659419999999997</v>
      </c>
      <c r="AZ57" s="42">
        <v>48.702899000000002</v>
      </c>
      <c r="BA57" s="42">
        <v>194.81159400000001</v>
      </c>
      <c r="BB57" s="42">
        <v>11.239129999999999</v>
      </c>
      <c r="BC57" s="42">
        <v>11.239129999999999</v>
      </c>
      <c r="BD57" s="42">
        <v>18.731884000000001</v>
      </c>
      <c r="BE57" s="42">
        <v>18.731884000000001</v>
      </c>
      <c r="BF57" s="42">
        <v>11.239129999999999</v>
      </c>
      <c r="BG57" s="42">
        <v>67.434782999999996</v>
      </c>
      <c r="BH57" s="42">
        <v>41.210144999999997</v>
      </c>
      <c r="BI57" s="42">
        <v>14.985507</v>
      </c>
      <c r="BJ57" s="42">
        <v>206.050725</v>
      </c>
      <c r="BK57" s="42">
        <v>0</v>
      </c>
      <c r="BL57" s="42">
        <v>7.4927539999999997</v>
      </c>
      <c r="BM57" s="42">
        <v>3.7463769999999998</v>
      </c>
      <c r="BN57" s="42">
        <v>18.731884000000001</v>
      </c>
      <c r="BO57" s="42">
        <v>67.434782999999996</v>
      </c>
      <c r="BP57" s="42">
        <v>22.478261</v>
      </c>
      <c r="BQ57" s="42">
        <v>52.449275</v>
      </c>
      <c r="BR57" s="42">
        <v>33.717390999999999</v>
      </c>
      <c r="BS57" s="42">
        <v>37.463768000000002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11.239129999999999</v>
      </c>
      <c r="BZ57" s="42">
        <v>0</v>
      </c>
      <c r="CA57" s="42">
        <v>26.224637999999999</v>
      </c>
      <c r="CB57" s="42">
        <v>224.78260900000001</v>
      </c>
      <c r="CC57" s="42">
        <v>7.4927539999999997</v>
      </c>
      <c r="CD57" s="42">
        <v>18.731884000000001</v>
      </c>
      <c r="CE57" s="42">
        <v>14.985507</v>
      </c>
      <c r="CF57" s="42">
        <v>37.463768000000002</v>
      </c>
      <c r="CG57" s="42">
        <v>63.688406000000001</v>
      </c>
      <c r="CH57" s="42">
        <v>59.942028999999998</v>
      </c>
      <c r="CI57" s="42">
        <v>3.7463769999999998</v>
      </c>
      <c r="CJ57" s="42">
        <v>18.731884000000001</v>
      </c>
      <c r="CK57" s="42">
        <v>138.61594199999999</v>
      </c>
      <c r="CL57" s="42">
        <v>3.7463769999999998</v>
      </c>
      <c r="CM57" s="42">
        <v>0</v>
      </c>
      <c r="CN57" s="42">
        <v>7.4927539999999997</v>
      </c>
      <c r="CO57" s="42">
        <v>0</v>
      </c>
      <c r="CP57" s="42">
        <v>14.985507</v>
      </c>
      <c r="CQ57" s="42">
        <v>18.731884000000001</v>
      </c>
      <c r="CR57" s="42">
        <v>89.913043000000002</v>
      </c>
      <c r="CS57" s="42">
        <v>3.7463769999999998</v>
      </c>
    </row>
    <row r="58" spans="1:97">
      <c r="A58" s="40" t="s">
        <v>432</v>
      </c>
      <c r="B58" s="40" t="s">
        <v>289</v>
      </c>
      <c r="C58" s="40" t="s">
        <v>290</v>
      </c>
      <c r="D58" s="40" t="s">
        <v>297</v>
      </c>
      <c r="E58" s="40" t="s">
        <v>298</v>
      </c>
      <c r="F58" s="40" t="s">
        <v>293</v>
      </c>
      <c r="G58" s="41" t="s">
        <v>294</v>
      </c>
      <c r="H58" s="40" t="s">
        <v>433</v>
      </c>
      <c r="I58" s="42">
        <v>769</v>
      </c>
      <c r="J58" s="42">
        <v>92.716103000000004</v>
      </c>
      <c r="K58" s="42">
        <v>81.771630000000002</v>
      </c>
      <c r="L58" s="42">
        <v>131.64094399999999</v>
      </c>
      <c r="M58" s="42">
        <v>158.570716</v>
      </c>
      <c r="N58" s="42">
        <v>156.58657500000001</v>
      </c>
      <c r="O58" s="42">
        <v>147.714032</v>
      </c>
      <c r="P58" s="42">
        <v>99</v>
      </c>
      <c r="Q58" s="42">
        <v>95</v>
      </c>
      <c r="R58" s="42">
        <v>130</v>
      </c>
      <c r="S58" s="42">
        <v>153</v>
      </c>
      <c r="T58" s="42">
        <v>155</v>
      </c>
      <c r="U58" s="42">
        <v>145</v>
      </c>
      <c r="V58" s="42">
        <v>373.033886</v>
      </c>
      <c r="W58" s="42">
        <v>52.838208999999999</v>
      </c>
      <c r="X58" s="42">
        <v>41.891297000000002</v>
      </c>
      <c r="Y58" s="42">
        <v>63.836331999999999</v>
      </c>
      <c r="Z58" s="42">
        <v>78.783225999999999</v>
      </c>
      <c r="AA58" s="42">
        <v>74.805190999999994</v>
      </c>
      <c r="AB58" s="42">
        <v>55.894893000000003</v>
      </c>
      <c r="AC58" s="42">
        <v>4.984737</v>
      </c>
      <c r="AD58" s="42">
        <v>60.813788000000002</v>
      </c>
      <c r="AE58" s="42">
        <v>199.47969699999999</v>
      </c>
      <c r="AF58" s="42">
        <v>112.74040100000001</v>
      </c>
      <c r="AG58" s="42">
        <v>395.966114</v>
      </c>
      <c r="AH58" s="42">
        <v>39.877893999999998</v>
      </c>
      <c r="AI58" s="42">
        <v>39.880332000000003</v>
      </c>
      <c r="AJ58" s="42">
        <v>67.804612000000006</v>
      </c>
      <c r="AK58" s="42">
        <v>79.787488999999994</v>
      </c>
      <c r="AL58" s="42">
        <v>81.781384000000003</v>
      </c>
      <c r="AM58" s="42">
        <v>69.849717999999996</v>
      </c>
      <c r="AN58" s="42">
        <v>16.984684000000001</v>
      </c>
      <c r="AO58" s="42">
        <v>57.822946000000002</v>
      </c>
      <c r="AP58" s="42">
        <v>192.46448699999999</v>
      </c>
      <c r="AQ58" s="42">
        <v>145.67868100000001</v>
      </c>
      <c r="AR58" s="42">
        <v>646.38279199999999</v>
      </c>
      <c r="AS58" s="42">
        <v>11.963367999999999</v>
      </c>
      <c r="AT58" s="42">
        <v>27.914525999999999</v>
      </c>
      <c r="AU58" s="42">
        <v>31.902315000000002</v>
      </c>
      <c r="AV58" s="42">
        <v>35.890104000000001</v>
      </c>
      <c r="AW58" s="42">
        <v>99.694734999999994</v>
      </c>
      <c r="AX58" s="42">
        <v>55.868068999999998</v>
      </c>
      <c r="AY58" s="42">
        <v>295.33051999999998</v>
      </c>
      <c r="AZ58" s="42">
        <v>87.819156000000007</v>
      </c>
      <c r="BA58" s="42">
        <v>331.19136099999997</v>
      </c>
      <c r="BB58" s="42">
        <v>3.9877889999999998</v>
      </c>
      <c r="BC58" s="42">
        <v>23.926735999999998</v>
      </c>
      <c r="BD58" s="42">
        <v>15.951158</v>
      </c>
      <c r="BE58" s="42">
        <v>19.938946999999999</v>
      </c>
      <c r="BF58" s="42">
        <v>7.9755789999999998</v>
      </c>
      <c r="BG58" s="42">
        <v>43.885192000000004</v>
      </c>
      <c r="BH58" s="42">
        <v>159.62862799999999</v>
      </c>
      <c r="BI58" s="42">
        <v>55.897331999999999</v>
      </c>
      <c r="BJ58" s="42">
        <v>315.19143100000002</v>
      </c>
      <c r="BK58" s="42">
        <v>7.9755789999999998</v>
      </c>
      <c r="BL58" s="42">
        <v>3.9877889999999998</v>
      </c>
      <c r="BM58" s="42">
        <v>15.951158</v>
      </c>
      <c r="BN58" s="42">
        <v>15.951158</v>
      </c>
      <c r="BO58" s="42">
        <v>91.719155999999998</v>
      </c>
      <c r="BP58" s="42">
        <v>11.982877</v>
      </c>
      <c r="BQ58" s="42">
        <v>135.70189199999999</v>
      </c>
      <c r="BR58" s="42">
        <v>31.921824000000001</v>
      </c>
      <c r="BS58" s="42">
        <v>35.909613</v>
      </c>
      <c r="BT58" s="42">
        <v>0</v>
      </c>
      <c r="BU58" s="42">
        <v>0</v>
      </c>
      <c r="BV58" s="42">
        <v>0</v>
      </c>
      <c r="BW58" s="42">
        <v>0</v>
      </c>
      <c r="BX58" s="42">
        <v>11.963367999999999</v>
      </c>
      <c r="BY58" s="42">
        <v>3.9877889999999998</v>
      </c>
      <c r="BZ58" s="42">
        <v>0</v>
      </c>
      <c r="CA58" s="42">
        <v>19.958456000000002</v>
      </c>
      <c r="CB58" s="42">
        <v>283.24034399999999</v>
      </c>
      <c r="CC58" s="42">
        <v>7.9755789999999998</v>
      </c>
      <c r="CD58" s="42">
        <v>19.938946999999999</v>
      </c>
      <c r="CE58" s="42">
        <v>27.914525999999999</v>
      </c>
      <c r="CF58" s="42">
        <v>35.890104000000001</v>
      </c>
      <c r="CG58" s="42">
        <v>67.792420000000007</v>
      </c>
      <c r="CH58" s="42">
        <v>51.880279999999999</v>
      </c>
      <c r="CI58" s="42">
        <v>11.963367999999999</v>
      </c>
      <c r="CJ58" s="42">
        <v>59.885120999999998</v>
      </c>
      <c r="CK58" s="42">
        <v>327.23283500000002</v>
      </c>
      <c r="CL58" s="42">
        <v>3.9877889999999998</v>
      </c>
      <c r="CM58" s="42">
        <v>7.9755789999999998</v>
      </c>
      <c r="CN58" s="42">
        <v>3.9877889999999998</v>
      </c>
      <c r="CO58" s="42">
        <v>0</v>
      </c>
      <c r="CP58" s="42">
        <v>19.938946999999999</v>
      </c>
      <c r="CQ58" s="42">
        <v>0</v>
      </c>
      <c r="CR58" s="42">
        <v>283.36715099999998</v>
      </c>
      <c r="CS58" s="42">
        <v>7.9755789999999998</v>
      </c>
    </row>
    <row r="59" spans="1:97">
      <c r="A59" s="40" t="s">
        <v>434</v>
      </c>
      <c r="B59" s="40" t="s">
        <v>289</v>
      </c>
      <c r="C59" s="40" t="s">
        <v>290</v>
      </c>
      <c r="D59" s="40" t="s">
        <v>291</v>
      </c>
      <c r="E59" s="40" t="s">
        <v>292</v>
      </c>
      <c r="F59" s="40" t="s">
        <v>293</v>
      </c>
      <c r="G59" s="41" t="s">
        <v>294</v>
      </c>
      <c r="H59" s="40" t="s">
        <v>435</v>
      </c>
      <c r="I59" s="42">
        <v>252</v>
      </c>
      <c r="J59" s="42">
        <v>44.1</v>
      </c>
      <c r="K59" s="42">
        <v>24.15</v>
      </c>
      <c r="L59" s="42">
        <v>35.700000000000003</v>
      </c>
      <c r="M59" s="42">
        <v>59.85</v>
      </c>
      <c r="N59" s="42">
        <v>40.950000000000003</v>
      </c>
      <c r="O59" s="42">
        <v>47.25</v>
      </c>
      <c r="P59" s="42">
        <v>28</v>
      </c>
      <c r="Q59" s="42">
        <v>37</v>
      </c>
      <c r="R59" s="42">
        <v>47</v>
      </c>
      <c r="S59" s="42">
        <v>35</v>
      </c>
      <c r="T59" s="42">
        <v>55</v>
      </c>
      <c r="U59" s="42">
        <v>27</v>
      </c>
      <c r="V59" s="42">
        <v>119.7</v>
      </c>
      <c r="W59" s="42">
        <v>21</v>
      </c>
      <c r="X59" s="42">
        <v>13.65</v>
      </c>
      <c r="Y59" s="42">
        <v>17.850000000000001</v>
      </c>
      <c r="Z59" s="42">
        <v>24.15</v>
      </c>
      <c r="AA59" s="42">
        <v>25.2</v>
      </c>
      <c r="AB59" s="42">
        <v>17.850000000000001</v>
      </c>
      <c r="AC59" s="42">
        <v>0</v>
      </c>
      <c r="AD59" s="42">
        <v>26.25</v>
      </c>
      <c r="AE59" s="42">
        <v>61.95</v>
      </c>
      <c r="AF59" s="42">
        <v>31.5</v>
      </c>
      <c r="AG59" s="42">
        <v>132.30000000000001</v>
      </c>
      <c r="AH59" s="42">
        <v>23.1</v>
      </c>
      <c r="AI59" s="42">
        <v>10.5</v>
      </c>
      <c r="AJ59" s="42">
        <v>17.850000000000001</v>
      </c>
      <c r="AK59" s="42">
        <v>35.700000000000003</v>
      </c>
      <c r="AL59" s="42">
        <v>15.75</v>
      </c>
      <c r="AM59" s="42">
        <v>25.2</v>
      </c>
      <c r="AN59" s="42">
        <v>4.2</v>
      </c>
      <c r="AO59" s="42">
        <v>25.2</v>
      </c>
      <c r="AP59" s="42">
        <v>70.349999999999994</v>
      </c>
      <c r="AQ59" s="42">
        <v>36.75</v>
      </c>
      <c r="AR59" s="42">
        <v>197.4</v>
      </c>
      <c r="AS59" s="42">
        <v>12.6</v>
      </c>
      <c r="AT59" s="42">
        <v>8.4</v>
      </c>
      <c r="AU59" s="42">
        <v>4.2</v>
      </c>
      <c r="AV59" s="42">
        <v>12.6</v>
      </c>
      <c r="AW59" s="42">
        <v>33.6</v>
      </c>
      <c r="AX59" s="42">
        <v>50.4</v>
      </c>
      <c r="AY59" s="42">
        <v>67.2</v>
      </c>
      <c r="AZ59" s="42">
        <v>8.4</v>
      </c>
      <c r="BA59" s="42">
        <v>88.2</v>
      </c>
      <c r="BB59" s="42">
        <v>8.4</v>
      </c>
      <c r="BC59" s="42">
        <v>8.4</v>
      </c>
      <c r="BD59" s="42">
        <v>0</v>
      </c>
      <c r="BE59" s="42">
        <v>0</v>
      </c>
      <c r="BF59" s="42">
        <v>0</v>
      </c>
      <c r="BG59" s="42">
        <v>42</v>
      </c>
      <c r="BH59" s="42">
        <v>25.2</v>
      </c>
      <c r="BI59" s="42">
        <v>4.2</v>
      </c>
      <c r="BJ59" s="42">
        <v>109.2</v>
      </c>
      <c r="BK59" s="42">
        <v>4.2</v>
      </c>
      <c r="BL59" s="42">
        <v>0</v>
      </c>
      <c r="BM59" s="42">
        <v>4.2</v>
      </c>
      <c r="BN59" s="42">
        <v>12.6</v>
      </c>
      <c r="BO59" s="42">
        <v>33.6</v>
      </c>
      <c r="BP59" s="42">
        <v>8.4</v>
      </c>
      <c r="BQ59" s="42">
        <v>42</v>
      </c>
      <c r="BR59" s="42">
        <v>4.2</v>
      </c>
      <c r="BS59" s="42">
        <v>8.4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4.2</v>
      </c>
      <c r="BZ59" s="42">
        <v>0</v>
      </c>
      <c r="CA59" s="42">
        <v>4.2</v>
      </c>
      <c r="CB59" s="42">
        <v>109.2</v>
      </c>
      <c r="CC59" s="42">
        <v>8.4</v>
      </c>
      <c r="CD59" s="42">
        <v>8.4</v>
      </c>
      <c r="CE59" s="42">
        <v>4.2</v>
      </c>
      <c r="CF59" s="42">
        <v>12.6</v>
      </c>
      <c r="CG59" s="42">
        <v>33.6</v>
      </c>
      <c r="CH59" s="42">
        <v>42</v>
      </c>
      <c r="CI59" s="42">
        <v>0</v>
      </c>
      <c r="CJ59" s="42">
        <v>0</v>
      </c>
      <c r="CK59" s="42">
        <v>79.8</v>
      </c>
      <c r="CL59" s="42">
        <v>4.2</v>
      </c>
      <c r="CM59" s="42">
        <v>0</v>
      </c>
      <c r="CN59" s="42">
        <v>0</v>
      </c>
      <c r="CO59" s="42">
        <v>0</v>
      </c>
      <c r="CP59" s="42">
        <v>0</v>
      </c>
      <c r="CQ59" s="42">
        <v>4.2</v>
      </c>
      <c r="CR59" s="42">
        <v>67.2</v>
      </c>
      <c r="CS59" s="42">
        <v>4.2</v>
      </c>
    </row>
    <row r="60" spans="1:97">
      <c r="A60" s="40" t="s">
        <v>436</v>
      </c>
      <c r="B60" s="40" t="s">
        <v>289</v>
      </c>
      <c r="C60" s="40" t="s">
        <v>290</v>
      </c>
      <c r="D60" s="40" t="s">
        <v>297</v>
      </c>
      <c r="E60" s="40" t="s">
        <v>393</v>
      </c>
      <c r="F60" s="40" t="s">
        <v>293</v>
      </c>
      <c r="G60" s="41" t="s">
        <v>294</v>
      </c>
      <c r="H60" s="40" t="s">
        <v>437</v>
      </c>
      <c r="I60" s="42">
        <v>64</v>
      </c>
      <c r="J60" s="42">
        <v>7.2258060000000004</v>
      </c>
      <c r="K60" s="42">
        <v>6.1935479999999998</v>
      </c>
      <c r="L60" s="42">
        <v>7.2258060000000004</v>
      </c>
      <c r="M60" s="42">
        <v>12.387097000000001</v>
      </c>
      <c r="N60" s="42">
        <v>21.677419</v>
      </c>
      <c r="O60" s="42">
        <v>9.2903230000000008</v>
      </c>
      <c r="P60" s="42">
        <v>18</v>
      </c>
      <c r="Q60" s="42">
        <v>7</v>
      </c>
      <c r="R60" s="42">
        <v>12</v>
      </c>
      <c r="S60" s="42">
        <v>12</v>
      </c>
      <c r="T60" s="42">
        <v>19</v>
      </c>
      <c r="U60" s="42">
        <v>10</v>
      </c>
      <c r="V60" s="42">
        <v>34.064515999999998</v>
      </c>
      <c r="W60" s="42">
        <v>1.0322579999999999</v>
      </c>
      <c r="X60" s="42">
        <v>5.1612900000000002</v>
      </c>
      <c r="Y60" s="42">
        <v>6.1935479999999998</v>
      </c>
      <c r="Z60" s="42">
        <v>4.1290319999999996</v>
      </c>
      <c r="AA60" s="42">
        <v>12.387097000000001</v>
      </c>
      <c r="AB60" s="42">
        <v>5.1612900000000002</v>
      </c>
      <c r="AC60" s="42">
        <v>0</v>
      </c>
      <c r="AD60" s="42">
        <v>3.0967739999999999</v>
      </c>
      <c r="AE60" s="42">
        <v>17.548387000000002</v>
      </c>
      <c r="AF60" s="42">
        <v>13.419354999999999</v>
      </c>
      <c r="AG60" s="42">
        <v>29.935483999999999</v>
      </c>
      <c r="AH60" s="42">
        <v>6.1935479999999998</v>
      </c>
      <c r="AI60" s="42">
        <v>1.0322579999999999</v>
      </c>
      <c r="AJ60" s="42">
        <v>1.0322579999999999</v>
      </c>
      <c r="AK60" s="42">
        <v>8.2580650000000002</v>
      </c>
      <c r="AL60" s="42">
        <v>9.2903230000000008</v>
      </c>
      <c r="AM60" s="42">
        <v>4.1290319999999996</v>
      </c>
      <c r="AN60" s="42">
        <v>0</v>
      </c>
      <c r="AO60" s="42">
        <v>7.2258060000000004</v>
      </c>
      <c r="AP60" s="42">
        <v>12.387097000000001</v>
      </c>
      <c r="AQ60" s="42">
        <v>10.322581</v>
      </c>
      <c r="AR60" s="42">
        <v>66.064515999999998</v>
      </c>
      <c r="AS60" s="42">
        <v>12.387097000000001</v>
      </c>
      <c r="AT60" s="42">
        <v>0</v>
      </c>
      <c r="AU60" s="42">
        <v>0</v>
      </c>
      <c r="AV60" s="42">
        <v>0</v>
      </c>
      <c r="AW60" s="42">
        <v>0</v>
      </c>
      <c r="AX60" s="42">
        <v>0</v>
      </c>
      <c r="AY60" s="42">
        <v>45.419355000000003</v>
      </c>
      <c r="AZ60" s="42">
        <v>8.2580650000000002</v>
      </c>
      <c r="BA60" s="42">
        <v>37.161290000000001</v>
      </c>
      <c r="BB60" s="42">
        <v>8.2580650000000002</v>
      </c>
      <c r="BC60" s="42">
        <v>0</v>
      </c>
      <c r="BD60" s="42">
        <v>0</v>
      </c>
      <c r="BE60" s="42">
        <v>0</v>
      </c>
      <c r="BF60" s="42">
        <v>0</v>
      </c>
      <c r="BG60" s="42">
        <v>0</v>
      </c>
      <c r="BH60" s="42">
        <v>24.774194000000001</v>
      </c>
      <c r="BI60" s="42">
        <v>4.1290319999999996</v>
      </c>
      <c r="BJ60" s="42">
        <v>28.903226</v>
      </c>
      <c r="BK60" s="42">
        <v>4.1290319999999996</v>
      </c>
      <c r="BL60" s="42">
        <v>0</v>
      </c>
      <c r="BM60" s="42">
        <v>0</v>
      </c>
      <c r="BN60" s="42">
        <v>0</v>
      </c>
      <c r="BO60" s="42">
        <v>0</v>
      </c>
      <c r="BP60" s="42">
        <v>0</v>
      </c>
      <c r="BQ60" s="42">
        <v>20.645161000000002</v>
      </c>
      <c r="BR60" s="42">
        <v>4.1290319999999996</v>
      </c>
      <c r="BS60" s="42">
        <v>4.1290319999999996</v>
      </c>
      <c r="BT60" s="42">
        <v>0</v>
      </c>
      <c r="BU60" s="42">
        <v>0</v>
      </c>
      <c r="BV60" s="42">
        <v>0</v>
      </c>
      <c r="BW60" s="42">
        <v>0</v>
      </c>
      <c r="BX60" s="42">
        <v>0</v>
      </c>
      <c r="BY60" s="42">
        <v>0</v>
      </c>
      <c r="BZ60" s="42">
        <v>0</v>
      </c>
      <c r="CA60" s="42">
        <v>4.1290319999999996</v>
      </c>
      <c r="CB60" s="42">
        <v>16.516128999999999</v>
      </c>
      <c r="CC60" s="42">
        <v>12.387097000000001</v>
      </c>
      <c r="CD60" s="42">
        <v>0</v>
      </c>
      <c r="CE60" s="42">
        <v>0</v>
      </c>
      <c r="CF60" s="42">
        <v>0</v>
      </c>
      <c r="CG60" s="42">
        <v>0</v>
      </c>
      <c r="CH60" s="42">
        <v>0</v>
      </c>
      <c r="CI60" s="42">
        <v>0</v>
      </c>
      <c r="CJ60" s="42">
        <v>4.1290319999999996</v>
      </c>
      <c r="CK60" s="42">
        <v>45.419355000000003</v>
      </c>
      <c r="CL60" s="42">
        <v>0</v>
      </c>
      <c r="CM60" s="42">
        <v>0</v>
      </c>
      <c r="CN60" s="42">
        <v>0</v>
      </c>
      <c r="CO60" s="42">
        <v>0</v>
      </c>
      <c r="CP60" s="42">
        <v>0</v>
      </c>
      <c r="CQ60" s="42">
        <v>0</v>
      </c>
      <c r="CR60" s="42">
        <v>45.419355000000003</v>
      </c>
      <c r="CS60" s="42">
        <v>0</v>
      </c>
    </row>
    <row r="61" spans="1:97">
      <c r="A61" s="40" t="s">
        <v>438</v>
      </c>
      <c r="B61" s="40" t="s">
        <v>289</v>
      </c>
      <c r="C61" s="40" t="s">
        <v>290</v>
      </c>
      <c r="D61" s="40" t="s">
        <v>297</v>
      </c>
      <c r="E61" s="40" t="s">
        <v>313</v>
      </c>
      <c r="F61" s="40" t="s">
        <v>293</v>
      </c>
      <c r="G61" s="41" t="s">
        <v>294</v>
      </c>
      <c r="H61" s="40" t="s">
        <v>439</v>
      </c>
      <c r="I61" s="42">
        <v>240</v>
      </c>
      <c r="J61" s="42">
        <v>49.205021000000002</v>
      </c>
      <c r="K61" s="42">
        <v>21.087866000000002</v>
      </c>
      <c r="L61" s="42">
        <v>47.196652999999998</v>
      </c>
      <c r="M61" s="42">
        <v>46.192469000000003</v>
      </c>
      <c r="N61" s="42">
        <v>53.221756999999997</v>
      </c>
      <c r="O61" s="42">
        <v>23.096233999999999</v>
      </c>
      <c r="P61" s="42">
        <v>30</v>
      </c>
      <c r="Q61" s="42">
        <v>28</v>
      </c>
      <c r="R61" s="42">
        <v>44</v>
      </c>
      <c r="S61" s="42">
        <v>39</v>
      </c>
      <c r="T61" s="42">
        <v>37</v>
      </c>
      <c r="U61" s="42">
        <v>22</v>
      </c>
      <c r="V61" s="42">
        <v>119.497908</v>
      </c>
      <c r="W61" s="42">
        <v>27.112971000000002</v>
      </c>
      <c r="X61" s="42">
        <v>12.050209000000001</v>
      </c>
      <c r="Y61" s="42">
        <v>22.09205</v>
      </c>
      <c r="Z61" s="42">
        <v>20.083682</v>
      </c>
      <c r="AA61" s="42">
        <v>27.112971000000002</v>
      </c>
      <c r="AB61" s="42">
        <v>10.041841</v>
      </c>
      <c r="AC61" s="42">
        <v>1.004184</v>
      </c>
      <c r="AD61" s="42">
        <v>35.146444000000002</v>
      </c>
      <c r="AE61" s="42">
        <v>55.230125999999998</v>
      </c>
      <c r="AF61" s="42">
        <v>29.121338999999999</v>
      </c>
      <c r="AG61" s="42">
        <v>120.502092</v>
      </c>
      <c r="AH61" s="42">
        <v>22.09205</v>
      </c>
      <c r="AI61" s="42">
        <v>9.0376569999999994</v>
      </c>
      <c r="AJ61" s="42">
        <v>25.104603000000001</v>
      </c>
      <c r="AK61" s="42">
        <v>26.108787</v>
      </c>
      <c r="AL61" s="42">
        <v>26.108787</v>
      </c>
      <c r="AM61" s="42">
        <v>11.046025</v>
      </c>
      <c r="AN61" s="42">
        <v>1.004184</v>
      </c>
      <c r="AO61" s="42">
        <v>27.112971000000002</v>
      </c>
      <c r="AP61" s="42">
        <v>64.267781999999997</v>
      </c>
      <c r="AQ61" s="42">
        <v>29.121338999999999</v>
      </c>
      <c r="AR61" s="42">
        <v>180.75313800000001</v>
      </c>
      <c r="AS61" s="42">
        <v>4.0167359999999999</v>
      </c>
      <c r="AT61" s="42">
        <v>8.0334730000000008</v>
      </c>
      <c r="AU61" s="42">
        <v>0</v>
      </c>
      <c r="AV61" s="42">
        <v>12.050209000000001</v>
      </c>
      <c r="AW61" s="42">
        <v>16.066946000000002</v>
      </c>
      <c r="AX61" s="42">
        <v>28.117155</v>
      </c>
      <c r="AY61" s="42">
        <v>84.351464000000007</v>
      </c>
      <c r="AZ61" s="42">
        <v>28.117155</v>
      </c>
      <c r="BA61" s="42">
        <v>76.317992000000004</v>
      </c>
      <c r="BB61" s="42">
        <v>4.0167359999999999</v>
      </c>
      <c r="BC61" s="42">
        <v>0</v>
      </c>
      <c r="BD61" s="42">
        <v>0</v>
      </c>
      <c r="BE61" s="42">
        <v>4.0167359999999999</v>
      </c>
      <c r="BF61" s="42">
        <v>4.0167359999999999</v>
      </c>
      <c r="BG61" s="42">
        <v>20.083682</v>
      </c>
      <c r="BH61" s="42">
        <v>44.184100000000001</v>
      </c>
      <c r="BI61" s="42">
        <v>0</v>
      </c>
      <c r="BJ61" s="42">
        <v>104.435146</v>
      </c>
      <c r="BK61" s="42">
        <v>0</v>
      </c>
      <c r="BL61" s="42">
        <v>8.0334730000000008</v>
      </c>
      <c r="BM61" s="42">
        <v>0</v>
      </c>
      <c r="BN61" s="42">
        <v>8.0334730000000008</v>
      </c>
      <c r="BO61" s="42">
        <v>12.050209000000001</v>
      </c>
      <c r="BP61" s="42">
        <v>8.0334730000000008</v>
      </c>
      <c r="BQ61" s="42">
        <v>40.167363999999999</v>
      </c>
      <c r="BR61" s="42">
        <v>28.117155</v>
      </c>
      <c r="BS61" s="42">
        <v>12.050209000000001</v>
      </c>
      <c r="BT61" s="42">
        <v>0</v>
      </c>
      <c r="BU61" s="42">
        <v>0</v>
      </c>
      <c r="BV61" s="42">
        <v>0</v>
      </c>
      <c r="BW61" s="42">
        <v>0</v>
      </c>
      <c r="BX61" s="42">
        <v>0</v>
      </c>
      <c r="BY61" s="42">
        <v>8.0334730000000008</v>
      </c>
      <c r="BZ61" s="42">
        <v>0</v>
      </c>
      <c r="CA61" s="42">
        <v>4.0167359999999999</v>
      </c>
      <c r="CB61" s="42">
        <v>72.301254999999998</v>
      </c>
      <c r="CC61" s="42">
        <v>0</v>
      </c>
      <c r="CD61" s="42">
        <v>8.0334730000000008</v>
      </c>
      <c r="CE61" s="42">
        <v>0</v>
      </c>
      <c r="CF61" s="42">
        <v>12.050209000000001</v>
      </c>
      <c r="CG61" s="42">
        <v>12.050209000000001</v>
      </c>
      <c r="CH61" s="42">
        <v>20.083682</v>
      </c>
      <c r="CI61" s="42">
        <v>0</v>
      </c>
      <c r="CJ61" s="42">
        <v>20.083682</v>
      </c>
      <c r="CK61" s="42">
        <v>96.401674</v>
      </c>
      <c r="CL61" s="42">
        <v>4.0167359999999999</v>
      </c>
      <c r="CM61" s="42">
        <v>0</v>
      </c>
      <c r="CN61" s="42">
        <v>0</v>
      </c>
      <c r="CO61" s="42">
        <v>0</v>
      </c>
      <c r="CP61" s="42">
        <v>4.0167359999999999</v>
      </c>
      <c r="CQ61" s="42">
        <v>0</v>
      </c>
      <c r="CR61" s="42">
        <v>84.351464000000007</v>
      </c>
      <c r="CS61" s="42">
        <v>4.0167359999999999</v>
      </c>
    </row>
    <row r="62" spans="1:97">
      <c r="A62" s="40" t="s">
        <v>440</v>
      </c>
      <c r="B62" s="40" t="s">
        <v>289</v>
      </c>
      <c r="C62" s="40" t="s">
        <v>290</v>
      </c>
      <c r="D62" s="40" t="s">
        <v>297</v>
      </c>
      <c r="E62" s="40" t="s">
        <v>369</v>
      </c>
      <c r="F62" s="40" t="s">
        <v>293</v>
      </c>
      <c r="G62" s="41" t="s">
        <v>294</v>
      </c>
      <c r="H62" s="40" t="s">
        <v>441</v>
      </c>
      <c r="I62" s="42">
        <v>307</v>
      </c>
      <c r="J62" s="42">
        <v>56.406627</v>
      </c>
      <c r="K62" s="42">
        <v>36.987952</v>
      </c>
      <c r="L62" s="42">
        <v>46.234940000000002</v>
      </c>
      <c r="M62" s="42">
        <v>69.352410000000006</v>
      </c>
      <c r="N62" s="42">
        <v>68.427711000000002</v>
      </c>
      <c r="O62" s="42">
        <v>29.590361000000001</v>
      </c>
      <c r="P62" s="42">
        <v>46</v>
      </c>
      <c r="Q62" s="42">
        <v>37</v>
      </c>
      <c r="R62" s="42">
        <v>50</v>
      </c>
      <c r="S62" s="42">
        <v>76</v>
      </c>
      <c r="T62" s="42">
        <v>60</v>
      </c>
      <c r="U62" s="42">
        <v>26</v>
      </c>
      <c r="V62" s="42">
        <v>149.80120500000001</v>
      </c>
      <c r="W62" s="42">
        <v>25.891566000000001</v>
      </c>
      <c r="X62" s="42">
        <v>17.569277</v>
      </c>
      <c r="Y62" s="42">
        <v>21.268072</v>
      </c>
      <c r="Z62" s="42">
        <v>36.987952</v>
      </c>
      <c r="AA62" s="42">
        <v>35.138553999999999</v>
      </c>
      <c r="AB62" s="42">
        <v>12.945783</v>
      </c>
      <c r="AC62" s="42">
        <v>0</v>
      </c>
      <c r="AD62" s="42">
        <v>31.439758999999999</v>
      </c>
      <c r="AE62" s="42">
        <v>85.996988000000002</v>
      </c>
      <c r="AF62" s="42">
        <v>32.364457999999999</v>
      </c>
      <c r="AG62" s="42">
        <v>157.19879499999999</v>
      </c>
      <c r="AH62" s="42">
        <v>30.515059999999998</v>
      </c>
      <c r="AI62" s="42">
        <v>19.418675</v>
      </c>
      <c r="AJ62" s="42">
        <v>24.966867000000001</v>
      </c>
      <c r="AK62" s="42">
        <v>32.364457999999999</v>
      </c>
      <c r="AL62" s="42">
        <v>33.289157000000003</v>
      </c>
      <c r="AM62" s="42">
        <v>15.71988</v>
      </c>
      <c r="AN62" s="42">
        <v>0.92469900000000005</v>
      </c>
      <c r="AO62" s="42">
        <v>35.138553999999999</v>
      </c>
      <c r="AP62" s="42">
        <v>87.846385999999995</v>
      </c>
      <c r="AQ62" s="42">
        <v>34.213855000000002</v>
      </c>
      <c r="AR62" s="42">
        <v>251.51807199999999</v>
      </c>
      <c r="AS62" s="42">
        <v>0</v>
      </c>
      <c r="AT62" s="42">
        <v>25.891566000000001</v>
      </c>
      <c r="AU62" s="42">
        <v>0</v>
      </c>
      <c r="AV62" s="42">
        <v>40.686746999999997</v>
      </c>
      <c r="AW62" s="42">
        <v>48.084336999999998</v>
      </c>
      <c r="AX62" s="42">
        <v>29.590361000000001</v>
      </c>
      <c r="AY62" s="42">
        <v>85.072288999999998</v>
      </c>
      <c r="AZ62" s="42">
        <v>22.192771</v>
      </c>
      <c r="BA62" s="42">
        <v>114.662651</v>
      </c>
      <c r="BB62" s="42">
        <v>0</v>
      </c>
      <c r="BC62" s="42">
        <v>14.795180999999999</v>
      </c>
      <c r="BD62" s="42">
        <v>0</v>
      </c>
      <c r="BE62" s="42">
        <v>18.493976</v>
      </c>
      <c r="BF62" s="42">
        <v>7.3975900000000001</v>
      </c>
      <c r="BG62" s="42">
        <v>29.590361000000001</v>
      </c>
      <c r="BH62" s="42">
        <v>33.289157000000003</v>
      </c>
      <c r="BI62" s="42">
        <v>11.096386000000001</v>
      </c>
      <c r="BJ62" s="42">
        <v>136.855422</v>
      </c>
      <c r="BK62" s="42">
        <v>0</v>
      </c>
      <c r="BL62" s="42">
        <v>11.096386000000001</v>
      </c>
      <c r="BM62" s="42">
        <v>0</v>
      </c>
      <c r="BN62" s="42">
        <v>22.192771</v>
      </c>
      <c r="BO62" s="42">
        <v>40.686746999999997</v>
      </c>
      <c r="BP62" s="42">
        <v>0</v>
      </c>
      <c r="BQ62" s="42">
        <v>51.783132999999999</v>
      </c>
      <c r="BR62" s="42">
        <v>11.096386000000001</v>
      </c>
      <c r="BS62" s="42">
        <v>33.289157000000003</v>
      </c>
      <c r="BT62" s="42">
        <v>0</v>
      </c>
      <c r="BU62" s="42">
        <v>0</v>
      </c>
      <c r="BV62" s="42">
        <v>0</v>
      </c>
      <c r="BW62" s="42">
        <v>0</v>
      </c>
      <c r="BX62" s="42">
        <v>7.3975900000000001</v>
      </c>
      <c r="BY62" s="42">
        <v>14.795180999999999</v>
      </c>
      <c r="BZ62" s="42">
        <v>0</v>
      </c>
      <c r="CA62" s="42">
        <v>11.096386000000001</v>
      </c>
      <c r="CB62" s="42">
        <v>103.566265</v>
      </c>
      <c r="CC62" s="42">
        <v>0</v>
      </c>
      <c r="CD62" s="42">
        <v>25.891566000000001</v>
      </c>
      <c r="CE62" s="42">
        <v>0</v>
      </c>
      <c r="CF62" s="42">
        <v>25.891566000000001</v>
      </c>
      <c r="CG62" s="42">
        <v>33.289157000000003</v>
      </c>
      <c r="CH62" s="42">
        <v>14.795180999999999</v>
      </c>
      <c r="CI62" s="42">
        <v>0</v>
      </c>
      <c r="CJ62" s="42">
        <v>3.6987950000000001</v>
      </c>
      <c r="CK62" s="42">
        <v>114.662651</v>
      </c>
      <c r="CL62" s="42">
        <v>0</v>
      </c>
      <c r="CM62" s="42">
        <v>0</v>
      </c>
      <c r="CN62" s="42">
        <v>0</v>
      </c>
      <c r="CO62" s="42">
        <v>14.795180999999999</v>
      </c>
      <c r="CP62" s="42">
        <v>7.3975900000000001</v>
      </c>
      <c r="CQ62" s="42">
        <v>0</v>
      </c>
      <c r="CR62" s="42">
        <v>85.072288999999998</v>
      </c>
      <c r="CS62" s="42">
        <v>7.3975900000000001</v>
      </c>
    </row>
    <row r="63" spans="1:97">
      <c r="A63" s="40" t="s">
        <v>442</v>
      </c>
      <c r="B63" s="40" t="s">
        <v>289</v>
      </c>
      <c r="C63" s="40" t="s">
        <v>290</v>
      </c>
      <c r="D63" s="40" t="s">
        <v>304</v>
      </c>
      <c r="E63" s="40" t="s">
        <v>364</v>
      </c>
      <c r="F63" s="40" t="s">
        <v>351</v>
      </c>
      <c r="G63" s="41" t="s">
        <v>294</v>
      </c>
      <c r="H63" s="40" t="s">
        <v>443</v>
      </c>
      <c r="I63" s="42">
        <v>68</v>
      </c>
      <c r="J63" s="42">
        <v>6.375</v>
      </c>
      <c r="K63" s="42">
        <v>8.5</v>
      </c>
      <c r="L63" s="42">
        <v>11.6875</v>
      </c>
      <c r="M63" s="42">
        <v>15.9375</v>
      </c>
      <c r="N63" s="42">
        <v>15.9375</v>
      </c>
      <c r="O63" s="42">
        <v>9.5625</v>
      </c>
      <c r="P63" s="42">
        <v>8</v>
      </c>
      <c r="Q63" s="42">
        <v>8</v>
      </c>
      <c r="R63" s="42">
        <v>9</v>
      </c>
      <c r="S63" s="42">
        <v>14</v>
      </c>
      <c r="T63" s="42">
        <v>13</v>
      </c>
      <c r="U63" s="42">
        <v>9</v>
      </c>
      <c r="V63" s="42">
        <v>34</v>
      </c>
      <c r="W63" s="42">
        <v>2.125</v>
      </c>
      <c r="X63" s="42">
        <v>5.3125</v>
      </c>
      <c r="Y63" s="42">
        <v>5.3125</v>
      </c>
      <c r="Z63" s="42">
        <v>7.4375</v>
      </c>
      <c r="AA63" s="42">
        <v>10.625</v>
      </c>
      <c r="AB63" s="42">
        <v>3.1875</v>
      </c>
      <c r="AC63" s="42">
        <v>0</v>
      </c>
      <c r="AD63" s="42">
        <v>3.1875</v>
      </c>
      <c r="AE63" s="42">
        <v>20.1875</v>
      </c>
      <c r="AF63" s="42">
        <v>10.625</v>
      </c>
      <c r="AG63" s="42">
        <v>34</v>
      </c>
      <c r="AH63" s="42">
        <v>4.25</v>
      </c>
      <c r="AI63" s="42">
        <v>3.1875</v>
      </c>
      <c r="AJ63" s="42">
        <v>6.375</v>
      </c>
      <c r="AK63" s="42">
        <v>8.5</v>
      </c>
      <c r="AL63" s="42">
        <v>5.3125</v>
      </c>
      <c r="AM63" s="42">
        <v>6.375</v>
      </c>
      <c r="AN63" s="42">
        <v>0</v>
      </c>
      <c r="AO63" s="42">
        <v>6.375</v>
      </c>
      <c r="AP63" s="42">
        <v>19.125</v>
      </c>
      <c r="AQ63" s="42">
        <v>8.5</v>
      </c>
      <c r="AR63" s="42">
        <v>63.75</v>
      </c>
      <c r="AS63" s="42">
        <v>0</v>
      </c>
      <c r="AT63" s="42">
        <v>0</v>
      </c>
      <c r="AU63" s="42">
        <v>12.75</v>
      </c>
      <c r="AV63" s="42">
        <v>12.75</v>
      </c>
      <c r="AW63" s="42">
        <v>8.5</v>
      </c>
      <c r="AX63" s="42">
        <v>12.75</v>
      </c>
      <c r="AY63" s="42">
        <v>4.25</v>
      </c>
      <c r="AZ63" s="42">
        <v>12.75</v>
      </c>
      <c r="BA63" s="42">
        <v>29.75</v>
      </c>
      <c r="BB63" s="42">
        <v>0</v>
      </c>
      <c r="BC63" s="42">
        <v>0</v>
      </c>
      <c r="BD63" s="42">
        <v>8.5</v>
      </c>
      <c r="BE63" s="42">
        <v>8.5</v>
      </c>
      <c r="BF63" s="42">
        <v>0</v>
      </c>
      <c r="BG63" s="42">
        <v>8.5</v>
      </c>
      <c r="BH63" s="42">
        <v>0</v>
      </c>
      <c r="BI63" s="42">
        <v>4.25</v>
      </c>
      <c r="BJ63" s="42">
        <v>34</v>
      </c>
      <c r="BK63" s="42">
        <v>0</v>
      </c>
      <c r="BL63" s="42">
        <v>0</v>
      </c>
      <c r="BM63" s="42">
        <v>4.25</v>
      </c>
      <c r="BN63" s="42">
        <v>4.25</v>
      </c>
      <c r="BO63" s="42">
        <v>8.5</v>
      </c>
      <c r="BP63" s="42">
        <v>4.25</v>
      </c>
      <c r="BQ63" s="42">
        <v>4.25</v>
      </c>
      <c r="BR63" s="42">
        <v>8.5</v>
      </c>
      <c r="BS63" s="42">
        <v>4.25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4.25</v>
      </c>
      <c r="CB63" s="42">
        <v>34</v>
      </c>
      <c r="CC63" s="42">
        <v>0</v>
      </c>
      <c r="CD63" s="42">
        <v>0</v>
      </c>
      <c r="CE63" s="42">
        <v>0</v>
      </c>
      <c r="CF63" s="42">
        <v>12.75</v>
      </c>
      <c r="CG63" s="42">
        <v>4.25</v>
      </c>
      <c r="CH63" s="42">
        <v>12.75</v>
      </c>
      <c r="CI63" s="42">
        <v>0</v>
      </c>
      <c r="CJ63" s="42">
        <v>4.25</v>
      </c>
      <c r="CK63" s="42">
        <v>25.5</v>
      </c>
      <c r="CL63" s="42">
        <v>0</v>
      </c>
      <c r="CM63" s="42">
        <v>0</v>
      </c>
      <c r="CN63" s="42">
        <v>12.75</v>
      </c>
      <c r="CO63" s="42">
        <v>0</v>
      </c>
      <c r="CP63" s="42">
        <v>4.25</v>
      </c>
      <c r="CQ63" s="42">
        <v>0</v>
      </c>
      <c r="CR63" s="42">
        <v>4.25</v>
      </c>
      <c r="CS63" s="42">
        <v>4.25</v>
      </c>
    </row>
    <row r="64" spans="1:97">
      <c r="A64" s="40" t="s">
        <v>444</v>
      </c>
      <c r="B64" s="40" t="s">
        <v>289</v>
      </c>
      <c r="C64" s="40" t="s">
        <v>290</v>
      </c>
      <c r="D64" s="40" t="s">
        <v>297</v>
      </c>
      <c r="E64" s="40" t="s">
        <v>445</v>
      </c>
      <c r="F64" s="40" t="s">
        <v>293</v>
      </c>
      <c r="G64" s="41" t="s">
        <v>294</v>
      </c>
      <c r="H64" s="40" t="s">
        <v>446</v>
      </c>
      <c r="I64" s="42">
        <v>142</v>
      </c>
      <c r="J64" s="42">
        <v>24.799178000000001</v>
      </c>
      <c r="K64" s="42">
        <v>9.9196709999999992</v>
      </c>
      <c r="L64" s="42">
        <v>34.741726</v>
      </c>
      <c r="M64" s="42">
        <v>30.808174000000001</v>
      </c>
      <c r="N64" s="42">
        <v>21.846153999999999</v>
      </c>
      <c r="O64" s="42">
        <v>19.885096999999998</v>
      </c>
      <c r="P64" s="42">
        <v>28</v>
      </c>
      <c r="Q64" s="42">
        <v>23</v>
      </c>
      <c r="R64" s="42">
        <v>32</v>
      </c>
      <c r="S64" s="42">
        <v>31</v>
      </c>
      <c r="T64" s="42">
        <v>29</v>
      </c>
      <c r="U64" s="42">
        <v>10</v>
      </c>
      <c r="V64" s="42">
        <v>63.508772</v>
      </c>
      <c r="W64" s="42">
        <v>13.887539</v>
      </c>
      <c r="X64" s="42">
        <v>4.9598360000000001</v>
      </c>
      <c r="Y64" s="42">
        <v>16.863441000000002</v>
      </c>
      <c r="Z64" s="42">
        <v>11.915044</v>
      </c>
      <c r="AA64" s="42">
        <v>6.9437699999999998</v>
      </c>
      <c r="AB64" s="42">
        <v>8.9391429999999996</v>
      </c>
      <c r="AC64" s="42">
        <v>0</v>
      </c>
      <c r="AD64" s="42">
        <v>14.879507</v>
      </c>
      <c r="AE64" s="42">
        <v>37.706189000000002</v>
      </c>
      <c r="AF64" s="42">
        <v>10.923076999999999</v>
      </c>
      <c r="AG64" s="42">
        <v>78.491228000000007</v>
      </c>
      <c r="AH64" s="42">
        <v>10.911638</v>
      </c>
      <c r="AI64" s="42">
        <v>4.9598360000000001</v>
      </c>
      <c r="AJ64" s="42">
        <v>17.878285000000002</v>
      </c>
      <c r="AK64" s="42">
        <v>18.893129999999999</v>
      </c>
      <c r="AL64" s="42">
        <v>14.902384</v>
      </c>
      <c r="AM64" s="42">
        <v>10.945954</v>
      </c>
      <c r="AN64" s="42">
        <v>0</v>
      </c>
      <c r="AO64" s="42">
        <v>13.887539</v>
      </c>
      <c r="AP64" s="42">
        <v>48.675021000000001</v>
      </c>
      <c r="AQ64" s="42">
        <v>15.928668</v>
      </c>
      <c r="AR64" s="42">
        <v>146.99415200000001</v>
      </c>
      <c r="AS64" s="42">
        <v>3.9678680000000002</v>
      </c>
      <c r="AT64" s="42">
        <v>3.9678680000000002</v>
      </c>
      <c r="AU64" s="42">
        <v>3.9678680000000002</v>
      </c>
      <c r="AV64" s="42">
        <v>15.871473999999999</v>
      </c>
      <c r="AW64" s="42">
        <v>8.0272469999999991</v>
      </c>
      <c r="AX64" s="42">
        <v>19.839341999999998</v>
      </c>
      <c r="AY64" s="42">
        <v>59.563780999999999</v>
      </c>
      <c r="AZ64" s="42">
        <v>31.788702000000001</v>
      </c>
      <c r="BA64" s="42">
        <v>59.563780999999999</v>
      </c>
      <c r="BB64" s="42">
        <v>3.9678680000000002</v>
      </c>
      <c r="BC64" s="42">
        <v>0</v>
      </c>
      <c r="BD64" s="42">
        <v>0</v>
      </c>
      <c r="BE64" s="42">
        <v>11.903605000000001</v>
      </c>
      <c r="BF64" s="42">
        <v>0</v>
      </c>
      <c r="BG64" s="42">
        <v>15.871473999999999</v>
      </c>
      <c r="BH64" s="42">
        <v>27.820834000000001</v>
      </c>
      <c r="BI64" s="42">
        <v>0</v>
      </c>
      <c r="BJ64" s="42">
        <v>87.430369999999996</v>
      </c>
      <c r="BK64" s="42">
        <v>0</v>
      </c>
      <c r="BL64" s="42">
        <v>3.9678680000000002</v>
      </c>
      <c r="BM64" s="42">
        <v>3.9678680000000002</v>
      </c>
      <c r="BN64" s="42">
        <v>3.9678680000000002</v>
      </c>
      <c r="BO64" s="42">
        <v>8.0272469999999991</v>
      </c>
      <c r="BP64" s="42">
        <v>3.9678680000000002</v>
      </c>
      <c r="BQ64" s="42">
        <v>31.742947000000001</v>
      </c>
      <c r="BR64" s="42">
        <v>31.788702000000001</v>
      </c>
      <c r="BS64" s="42">
        <v>19.839341999999998</v>
      </c>
      <c r="BT64" s="42">
        <v>0</v>
      </c>
      <c r="BU64" s="42">
        <v>0</v>
      </c>
      <c r="BV64" s="42">
        <v>0</v>
      </c>
      <c r="BW64" s="42">
        <v>3.9678680000000002</v>
      </c>
      <c r="BX64" s="42">
        <v>0</v>
      </c>
      <c r="BY64" s="42">
        <v>3.9678680000000002</v>
      </c>
      <c r="BZ64" s="42">
        <v>0</v>
      </c>
      <c r="CA64" s="42">
        <v>11.903605000000001</v>
      </c>
      <c r="CB64" s="42">
        <v>55.687423000000003</v>
      </c>
      <c r="CC64" s="42">
        <v>0</v>
      </c>
      <c r="CD64" s="42">
        <v>3.9678680000000002</v>
      </c>
      <c r="CE64" s="42">
        <v>3.9678680000000002</v>
      </c>
      <c r="CF64" s="42">
        <v>11.903605000000001</v>
      </c>
      <c r="CG64" s="42">
        <v>8.0272469999999991</v>
      </c>
      <c r="CH64" s="42">
        <v>15.871473999999999</v>
      </c>
      <c r="CI64" s="42">
        <v>0</v>
      </c>
      <c r="CJ64" s="42">
        <v>11.94936</v>
      </c>
      <c r="CK64" s="42">
        <v>71.467387000000002</v>
      </c>
      <c r="CL64" s="42">
        <v>3.9678680000000002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59.563780999999999</v>
      </c>
      <c r="CS64" s="42">
        <v>7.9357369999999996</v>
      </c>
    </row>
    <row r="65" spans="1:97">
      <c r="A65" s="40" t="s">
        <v>447</v>
      </c>
      <c r="B65" s="40" t="s">
        <v>289</v>
      </c>
      <c r="C65" s="40" t="s">
        <v>290</v>
      </c>
      <c r="D65" s="40" t="s">
        <v>297</v>
      </c>
      <c r="E65" s="40" t="s">
        <v>393</v>
      </c>
      <c r="F65" s="40" t="s">
        <v>293</v>
      </c>
      <c r="G65" s="41" t="s">
        <v>294</v>
      </c>
      <c r="H65" s="40" t="s">
        <v>448</v>
      </c>
      <c r="I65" s="42">
        <v>192</v>
      </c>
      <c r="J65" s="42">
        <v>29.460317</v>
      </c>
      <c r="K65" s="42">
        <v>22.349205999999999</v>
      </c>
      <c r="L65" s="42">
        <v>34.539682999999997</v>
      </c>
      <c r="M65" s="42">
        <v>38.603175</v>
      </c>
      <c r="N65" s="42">
        <v>42.666666999999997</v>
      </c>
      <c r="O65" s="42">
        <v>24.380952000000001</v>
      </c>
      <c r="P65" s="42">
        <v>20</v>
      </c>
      <c r="Q65" s="42">
        <v>26</v>
      </c>
      <c r="R65" s="42">
        <v>38</v>
      </c>
      <c r="S65" s="42">
        <v>42</v>
      </c>
      <c r="T65" s="42">
        <v>42</v>
      </c>
      <c r="U65" s="42">
        <v>23</v>
      </c>
      <c r="V65" s="42">
        <v>94.476190000000003</v>
      </c>
      <c r="W65" s="42">
        <v>15.238095</v>
      </c>
      <c r="X65" s="42">
        <v>11.174602999999999</v>
      </c>
      <c r="Y65" s="42">
        <v>19.301587000000001</v>
      </c>
      <c r="Z65" s="42">
        <v>20.317460000000001</v>
      </c>
      <c r="AA65" s="42">
        <v>18.285713999999999</v>
      </c>
      <c r="AB65" s="42">
        <v>10.15873</v>
      </c>
      <c r="AC65" s="42">
        <v>0</v>
      </c>
      <c r="AD65" s="42">
        <v>19.301587000000001</v>
      </c>
      <c r="AE65" s="42">
        <v>55.873016</v>
      </c>
      <c r="AF65" s="42">
        <v>19.301587000000001</v>
      </c>
      <c r="AG65" s="42">
        <v>97.523809999999997</v>
      </c>
      <c r="AH65" s="42">
        <v>14.222222</v>
      </c>
      <c r="AI65" s="42">
        <v>11.174602999999999</v>
      </c>
      <c r="AJ65" s="42">
        <v>15.238095</v>
      </c>
      <c r="AK65" s="42">
        <v>18.285713999999999</v>
      </c>
      <c r="AL65" s="42">
        <v>24.380952000000001</v>
      </c>
      <c r="AM65" s="42">
        <v>14.222222</v>
      </c>
      <c r="AN65" s="42">
        <v>0</v>
      </c>
      <c r="AO65" s="42">
        <v>16.253968</v>
      </c>
      <c r="AP65" s="42">
        <v>51.809524000000003</v>
      </c>
      <c r="AQ65" s="42">
        <v>29.460317</v>
      </c>
      <c r="AR65" s="42">
        <v>166.60317499999999</v>
      </c>
      <c r="AS65" s="42">
        <v>4.0634920000000001</v>
      </c>
      <c r="AT65" s="42">
        <v>12.190476</v>
      </c>
      <c r="AU65" s="42">
        <v>12.190476</v>
      </c>
      <c r="AV65" s="42">
        <v>12.190476</v>
      </c>
      <c r="AW65" s="42">
        <v>20.317460000000001</v>
      </c>
      <c r="AX65" s="42">
        <v>24.380952000000001</v>
      </c>
      <c r="AY65" s="42">
        <v>69.079364999999996</v>
      </c>
      <c r="AZ65" s="42">
        <v>12.190476</v>
      </c>
      <c r="BA65" s="42">
        <v>77.206349000000003</v>
      </c>
      <c r="BB65" s="42">
        <v>4.0634920000000001</v>
      </c>
      <c r="BC65" s="42">
        <v>12.190476</v>
      </c>
      <c r="BD65" s="42">
        <v>8.1269840000000002</v>
      </c>
      <c r="BE65" s="42">
        <v>0</v>
      </c>
      <c r="BF65" s="42">
        <v>8.1269840000000002</v>
      </c>
      <c r="BG65" s="42">
        <v>12.190476</v>
      </c>
      <c r="BH65" s="42">
        <v>28.444444000000001</v>
      </c>
      <c r="BI65" s="42">
        <v>4.0634920000000001</v>
      </c>
      <c r="BJ65" s="42">
        <v>89.396825000000007</v>
      </c>
      <c r="BK65" s="42">
        <v>0</v>
      </c>
      <c r="BL65" s="42">
        <v>0</v>
      </c>
      <c r="BM65" s="42">
        <v>4.0634920000000001</v>
      </c>
      <c r="BN65" s="42">
        <v>12.190476</v>
      </c>
      <c r="BO65" s="42">
        <v>12.190476</v>
      </c>
      <c r="BP65" s="42">
        <v>12.190476</v>
      </c>
      <c r="BQ65" s="42">
        <v>40.634920999999999</v>
      </c>
      <c r="BR65" s="42">
        <v>8.1269840000000002</v>
      </c>
      <c r="BS65" s="42">
        <v>8.1269840000000002</v>
      </c>
      <c r="BT65" s="42">
        <v>0</v>
      </c>
      <c r="BU65" s="42">
        <v>0</v>
      </c>
      <c r="BV65" s="42">
        <v>0</v>
      </c>
      <c r="BW65" s="42">
        <v>0</v>
      </c>
      <c r="BX65" s="42">
        <v>4.0634920000000001</v>
      </c>
      <c r="BY65" s="42">
        <v>4.0634920000000001</v>
      </c>
      <c r="BZ65" s="42">
        <v>0</v>
      </c>
      <c r="CA65" s="42">
        <v>0</v>
      </c>
      <c r="CB65" s="42">
        <v>69.079364999999996</v>
      </c>
      <c r="CC65" s="42">
        <v>4.0634920000000001</v>
      </c>
      <c r="CD65" s="42">
        <v>8.1269840000000002</v>
      </c>
      <c r="CE65" s="42">
        <v>8.1269840000000002</v>
      </c>
      <c r="CF65" s="42">
        <v>12.190476</v>
      </c>
      <c r="CG65" s="42">
        <v>12.190476</v>
      </c>
      <c r="CH65" s="42">
        <v>16.253968</v>
      </c>
      <c r="CI65" s="42">
        <v>0</v>
      </c>
      <c r="CJ65" s="42">
        <v>8.1269840000000002</v>
      </c>
      <c r="CK65" s="42">
        <v>89.396825000000007</v>
      </c>
      <c r="CL65" s="42">
        <v>0</v>
      </c>
      <c r="CM65" s="42">
        <v>4.0634920000000001</v>
      </c>
      <c r="CN65" s="42">
        <v>4.0634920000000001</v>
      </c>
      <c r="CO65" s="42">
        <v>0</v>
      </c>
      <c r="CP65" s="42">
        <v>4.0634920000000001</v>
      </c>
      <c r="CQ65" s="42">
        <v>4.0634920000000001</v>
      </c>
      <c r="CR65" s="42">
        <v>69.079364999999996</v>
      </c>
      <c r="CS65" s="42">
        <v>4.0634920000000001</v>
      </c>
    </row>
    <row r="66" spans="1:97">
      <c r="A66" s="40" t="s">
        <v>449</v>
      </c>
      <c r="B66" s="40" t="s">
        <v>289</v>
      </c>
      <c r="C66" s="40" t="s">
        <v>290</v>
      </c>
      <c r="D66" s="40" t="s">
        <v>309</v>
      </c>
      <c r="E66" s="40" t="s">
        <v>450</v>
      </c>
      <c r="F66" s="40" t="s">
        <v>306</v>
      </c>
      <c r="G66" s="41" t="s">
        <v>294</v>
      </c>
      <c r="H66" s="40" t="s">
        <v>451</v>
      </c>
      <c r="I66" s="42">
        <v>140</v>
      </c>
      <c r="J66" s="42">
        <v>17.629629999999999</v>
      </c>
      <c r="K66" s="42">
        <v>12.444444000000001</v>
      </c>
      <c r="L66" s="42">
        <v>21.777778000000001</v>
      </c>
      <c r="M66" s="42">
        <v>28</v>
      </c>
      <c r="N66" s="42">
        <v>38.370370000000001</v>
      </c>
      <c r="O66" s="42">
        <v>21.777778000000001</v>
      </c>
      <c r="P66" s="42">
        <v>12</v>
      </c>
      <c r="Q66" s="42">
        <v>11</v>
      </c>
      <c r="R66" s="42">
        <v>17</v>
      </c>
      <c r="S66" s="42">
        <v>31</v>
      </c>
      <c r="T66" s="42">
        <v>43</v>
      </c>
      <c r="U66" s="42">
        <v>18</v>
      </c>
      <c r="V66" s="42">
        <v>64.296295999999998</v>
      </c>
      <c r="W66" s="42">
        <v>7.2592590000000001</v>
      </c>
      <c r="X66" s="42">
        <v>4.1481479999999999</v>
      </c>
      <c r="Y66" s="42">
        <v>9.3333329999999997</v>
      </c>
      <c r="Z66" s="42">
        <v>13.481481</v>
      </c>
      <c r="AA66" s="42">
        <v>17.629629999999999</v>
      </c>
      <c r="AB66" s="42">
        <v>12.444444000000001</v>
      </c>
      <c r="AC66" s="42">
        <v>0</v>
      </c>
      <c r="AD66" s="42">
        <v>8.2962959999999999</v>
      </c>
      <c r="AE66" s="42">
        <v>32.148147999999999</v>
      </c>
      <c r="AF66" s="42">
        <v>23.851852000000001</v>
      </c>
      <c r="AG66" s="42">
        <v>75.703704000000002</v>
      </c>
      <c r="AH66" s="42">
        <v>10.370369999999999</v>
      </c>
      <c r="AI66" s="42">
        <v>8.2962959999999999</v>
      </c>
      <c r="AJ66" s="42">
        <v>12.444444000000001</v>
      </c>
      <c r="AK66" s="42">
        <v>14.518519</v>
      </c>
      <c r="AL66" s="42">
        <v>20.740741</v>
      </c>
      <c r="AM66" s="42">
        <v>9.3333329999999997</v>
      </c>
      <c r="AN66" s="42">
        <v>0</v>
      </c>
      <c r="AO66" s="42">
        <v>14.518519</v>
      </c>
      <c r="AP66" s="42">
        <v>40.444443999999997</v>
      </c>
      <c r="AQ66" s="42">
        <v>20.740741</v>
      </c>
      <c r="AR66" s="42">
        <v>128.59259299999999</v>
      </c>
      <c r="AS66" s="42">
        <v>16.592593000000001</v>
      </c>
      <c r="AT66" s="42">
        <v>0</v>
      </c>
      <c r="AU66" s="42">
        <v>12.444444000000001</v>
      </c>
      <c r="AV66" s="42">
        <v>4.1481479999999999</v>
      </c>
      <c r="AW66" s="42">
        <v>12.444444000000001</v>
      </c>
      <c r="AX66" s="42">
        <v>4.1481479999999999</v>
      </c>
      <c r="AY66" s="42">
        <v>70.518518999999998</v>
      </c>
      <c r="AZ66" s="42">
        <v>8.2962959999999999</v>
      </c>
      <c r="BA66" s="42">
        <v>66.370369999999994</v>
      </c>
      <c r="BB66" s="42">
        <v>8.2962959999999999</v>
      </c>
      <c r="BC66" s="42">
        <v>0</v>
      </c>
      <c r="BD66" s="42">
        <v>12.444444000000001</v>
      </c>
      <c r="BE66" s="42">
        <v>4.1481479999999999</v>
      </c>
      <c r="BF66" s="42">
        <v>0</v>
      </c>
      <c r="BG66" s="42">
        <v>4.1481479999999999</v>
      </c>
      <c r="BH66" s="42">
        <v>37.333333000000003</v>
      </c>
      <c r="BI66" s="42">
        <v>0</v>
      </c>
      <c r="BJ66" s="42">
        <v>62.222222000000002</v>
      </c>
      <c r="BK66" s="42">
        <v>8.2962959999999999</v>
      </c>
      <c r="BL66" s="42">
        <v>0</v>
      </c>
      <c r="BM66" s="42">
        <v>0</v>
      </c>
      <c r="BN66" s="42">
        <v>0</v>
      </c>
      <c r="BO66" s="42">
        <v>12.444444000000001</v>
      </c>
      <c r="BP66" s="42">
        <v>0</v>
      </c>
      <c r="BQ66" s="42">
        <v>33.185184999999997</v>
      </c>
      <c r="BR66" s="42">
        <v>8.2962959999999999</v>
      </c>
      <c r="BS66" s="42">
        <v>4.1481479999999999</v>
      </c>
      <c r="BT66" s="42">
        <v>0</v>
      </c>
      <c r="BU66" s="42">
        <v>0</v>
      </c>
      <c r="BV66" s="42">
        <v>0</v>
      </c>
      <c r="BW66" s="42">
        <v>0</v>
      </c>
      <c r="BX66" s="42">
        <v>0</v>
      </c>
      <c r="BY66" s="42">
        <v>0</v>
      </c>
      <c r="BZ66" s="42">
        <v>0</v>
      </c>
      <c r="CA66" s="42">
        <v>4.1481479999999999</v>
      </c>
      <c r="CB66" s="42">
        <v>41.481481000000002</v>
      </c>
      <c r="CC66" s="42">
        <v>12.444444000000001</v>
      </c>
      <c r="CD66" s="42">
        <v>0</v>
      </c>
      <c r="CE66" s="42">
        <v>8.2962959999999999</v>
      </c>
      <c r="CF66" s="42">
        <v>4.1481479999999999</v>
      </c>
      <c r="CG66" s="42">
        <v>8.2962959999999999</v>
      </c>
      <c r="CH66" s="42">
        <v>4.1481479999999999</v>
      </c>
      <c r="CI66" s="42">
        <v>4.1481479999999999</v>
      </c>
      <c r="CJ66" s="42">
        <v>0</v>
      </c>
      <c r="CK66" s="42">
        <v>82.962963000000002</v>
      </c>
      <c r="CL66" s="42">
        <v>4.1481479999999999</v>
      </c>
      <c r="CM66" s="42">
        <v>0</v>
      </c>
      <c r="CN66" s="42">
        <v>4.1481479999999999</v>
      </c>
      <c r="CO66" s="42">
        <v>0</v>
      </c>
      <c r="CP66" s="42">
        <v>4.1481479999999999</v>
      </c>
      <c r="CQ66" s="42">
        <v>0</v>
      </c>
      <c r="CR66" s="42">
        <v>66.370369999999994</v>
      </c>
      <c r="CS66" s="42">
        <v>4.1481479999999999</v>
      </c>
    </row>
    <row r="67" spans="1:97">
      <c r="A67" s="40" t="s">
        <v>452</v>
      </c>
      <c r="B67" s="40" t="s">
        <v>289</v>
      </c>
      <c r="C67" s="40" t="s">
        <v>290</v>
      </c>
      <c r="D67" s="40" t="s">
        <v>297</v>
      </c>
      <c r="E67" s="40" t="s">
        <v>298</v>
      </c>
      <c r="F67" s="40" t="s">
        <v>293</v>
      </c>
      <c r="G67" s="41" t="s">
        <v>294</v>
      </c>
      <c r="H67" s="40" t="s">
        <v>453</v>
      </c>
      <c r="I67" s="42">
        <v>2152</v>
      </c>
      <c r="J67" s="42">
        <v>281.29809699999998</v>
      </c>
      <c r="K67" s="42">
        <v>237.05278000000001</v>
      </c>
      <c r="L67" s="42">
        <v>319.05504999999999</v>
      </c>
      <c r="M67" s="42">
        <v>447.68800299999998</v>
      </c>
      <c r="N67" s="42">
        <v>471.09898800000002</v>
      </c>
      <c r="O67" s="42">
        <v>395.80708099999998</v>
      </c>
      <c r="P67" s="42">
        <v>265</v>
      </c>
      <c r="Q67" s="42">
        <v>292</v>
      </c>
      <c r="R67" s="42">
        <v>398</v>
      </c>
      <c r="S67" s="42">
        <v>364</v>
      </c>
      <c r="T67" s="42">
        <v>427</v>
      </c>
      <c r="U67" s="42">
        <v>298</v>
      </c>
      <c r="V67" s="42">
        <v>1000.876501</v>
      </c>
      <c r="W67" s="42">
        <v>142.633453</v>
      </c>
      <c r="X67" s="42">
        <v>116.51746799999999</v>
      </c>
      <c r="Y67" s="42">
        <v>167.496883</v>
      </c>
      <c r="Z67" s="42">
        <v>212.875013</v>
      </c>
      <c r="AA67" s="42">
        <v>219.98250300000001</v>
      </c>
      <c r="AB67" s="42">
        <v>127.450276</v>
      </c>
      <c r="AC67" s="42">
        <v>13.920904</v>
      </c>
      <c r="AD67" s="42">
        <v>179.798507</v>
      </c>
      <c r="AE67" s="42">
        <v>558.592938</v>
      </c>
      <c r="AF67" s="42">
        <v>262.48505599999999</v>
      </c>
      <c r="AG67" s="42">
        <v>1151.123499</v>
      </c>
      <c r="AH67" s="42">
        <v>138.66464500000001</v>
      </c>
      <c r="AI67" s="42">
        <v>120.535312</v>
      </c>
      <c r="AJ67" s="42">
        <v>151.558167</v>
      </c>
      <c r="AK67" s="42">
        <v>234.81299000000001</v>
      </c>
      <c r="AL67" s="42">
        <v>251.11648600000001</v>
      </c>
      <c r="AM67" s="42">
        <v>211.12502900000001</v>
      </c>
      <c r="AN67" s="42">
        <v>43.310872000000003</v>
      </c>
      <c r="AO67" s="42">
        <v>180.85200399999999</v>
      </c>
      <c r="AP67" s="42">
        <v>565.64569500000005</v>
      </c>
      <c r="AQ67" s="42">
        <v>404.62580100000002</v>
      </c>
      <c r="AR67" s="42">
        <v>1882.0222650000001</v>
      </c>
      <c r="AS67" s="42">
        <v>20.089219</v>
      </c>
      <c r="AT67" s="42">
        <v>152.67806200000001</v>
      </c>
      <c r="AU67" s="42">
        <v>68.303343999999996</v>
      </c>
      <c r="AV67" s="42">
        <v>132.588843</v>
      </c>
      <c r="AW67" s="42">
        <v>237.05278000000001</v>
      </c>
      <c r="AX67" s="42">
        <v>245.08846800000001</v>
      </c>
      <c r="AY67" s="42">
        <v>840.54615899999999</v>
      </c>
      <c r="AZ67" s="42">
        <v>185.67538999999999</v>
      </c>
      <c r="BA67" s="42">
        <v>895.11736699999994</v>
      </c>
      <c r="BB67" s="42">
        <v>12.053531</v>
      </c>
      <c r="BC67" s="42">
        <v>100.446093</v>
      </c>
      <c r="BD67" s="42">
        <v>48.214125000000003</v>
      </c>
      <c r="BE67" s="42">
        <v>52.231968999999999</v>
      </c>
      <c r="BF67" s="42">
        <v>64.285499999999999</v>
      </c>
      <c r="BG67" s="42">
        <v>188.83865599999999</v>
      </c>
      <c r="BH67" s="42">
        <v>345.59625</v>
      </c>
      <c r="BI67" s="42">
        <v>83.451244000000003</v>
      </c>
      <c r="BJ67" s="42">
        <v>986.904898</v>
      </c>
      <c r="BK67" s="42">
        <v>8.0356869999999994</v>
      </c>
      <c r="BL67" s="42">
        <v>52.231968999999999</v>
      </c>
      <c r="BM67" s="42">
        <v>20.089219</v>
      </c>
      <c r="BN67" s="42">
        <v>80.356875000000002</v>
      </c>
      <c r="BO67" s="42">
        <v>172.767281</v>
      </c>
      <c r="BP67" s="42">
        <v>56.249811999999999</v>
      </c>
      <c r="BQ67" s="42">
        <v>494.94990899999999</v>
      </c>
      <c r="BR67" s="42">
        <v>102.224147</v>
      </c>
      <c r="BS67" s="42">
        <v>156.69590600000001</v>
      </c>
      <c r="BT67" s="42">
        <v>0</v>
      </c>
      <c r="BU67" s="42">
        <v>4.0178440000000002</v>
      </c>
      <c r="BV67" s="42">
        <v>0</v>
      </c>
      <c r="BW67" s="42">
        <v>12.053531</v>
      </c>
      <c r="BX67" s="42">
        <v>20.089219</v>
      </c>
      <c r="BY67" s="42">
        <v>44.196280999999999</v>
      </c>
      <c r="BZ67" s="42">
        <v>0</v>
      </c>
      <c r="CA67" s="42">
        <v>76.339031000000006</v>
      </c>
      <c r="CB67" s="42">
        <v>685.22155399999997</v>
      </c>
      <c r="CC67" s="42">
        <v>12.053531</v>
      </c>
      <c r="CD67" s="42">
        <v>104.463937</v>
      </c>
      <c r="CE67" s="42">
        <v>52.231968999999999</v>
      </c>
      <c r="CF67" s="42">
        <v>88.392561999999998</v>
      </c>
      <c r="CG67" s="42">
        <v>196.87434300000001</v>
      </c>
      <c r="CH67" s="42">
        <v>164.731593</v>
      </c>
      <c r="CI67" s="42">
        <v>13.387071000000001</v>
      </c>
      <c r="CJ67" s="42">
        <v>53.086547000000003</v>
      </c>
      <c r="CK67" s="42">
        <v>1040.1048060000001</v>
      </c>
      <c r="CL67" s="42">
        <v>8.0356869999999994</v>
      </c>
      <c r="CM67" s="42">
        <v>44.196280999999999</v>
      </c>
      <c r="CN67" s="42">
        <v>16.071375</v>
      </c>
      <c r="CO67" s="42">
        <v>32.142749999999999</v>
      </c>
      <c r="CP67" s="42">
        <v>20.089219</v>
      </c>
      <c r="CQ67" s="42">
        <v>36.160594000000003</v>
      </c>
      <c r="CR67" s="42">
        <v>827.159088</v>
      </c>
      <c r="CS67" s="42">
        <v>56.249811999999999</v>
      </c>
    </row>
    <row r="68" spans="1:97">
      <c r="A68" s="40" t="s">
        <v>454</v>
      </c>
      <c r="B68" s="40" t="s">
        <v>289</v>
      </c>
      <c r="C68" s="40" t="s">
        <v>290</v>
      </c>
      <c r="D68" s="40" t="s">
        <v>297</v>
      </c>
      <c r="E68" s="40" t="s">
        <v>445</v>
      </c>
      <c r="F68" s="40" t="s">
        <v>293</v>
      </c>
      <c r="G68" s="41" t="s">
        <v>294</v>
      </c>
      <c r="H68" s="40" t="s">
        <v>455</v>
      </c>
      <c r="I68" s="42">
        <v>238</v>
      </c>
      <c r="J68" s="42">
        <v>62.486485999999999</v>
      </c>
      <c r="K68" s="42">
        <v>34</v>
      </c>
      <c r="L68" s="42">
        <v>64.324324000000004</v>
      </c>
      <c r="M68" s="42">
        <v>45.027026999999997</v>
      </c>
      <c r="N68" s="42">
        <v>22.972973</v>
      </c>
      <c r="O68" s="42">
        <v>9.1891890000000007</v>
      </c>
      <c r="P68" s="42">
        <v>52</v>
      </c>
      <c r="Q68" s="42">
        <v>41</v>
      </c>
      <c r="R68" s="42">
        <v>53</v>
      </c>
      <c r="S68" s="42">
        <v>30</v>
      </c>
      <c r="T68" s="42">
        <v>17</v>
      </c>
      <c r="U68" s="42">
        <v>6</v>
      </c>
      <c r="V68" s="42">
        <v>120.378378</v>
      </c>
      <c r="W68" s="42">
        <v>30.324324000000001</v>
      </c>
      <c r="X68" s="42">
        <v>16.540541000000001</v>
      </c>
      <c r="Y68" s="42">
        <v>34</v>
      </c>
      <c r="Z68" s="42">
        <v>22.054054000000001</v>
      </c>
      <c r="AA68" s="42">
        <v>13.783784000000001</v>
      </c>
      <c r="AB68" s="42">
        <v>3.6756760000000002</v>
      </c>
      <c r="AC68" s="42">
        <v>0</v>
      </c>
      <c r="AD68" s="42">
        <v>34.918919000000002</v>
      </c>
      <c r="AE68" s="42">
        <v>73.513514000000001</v>
      </c>
      <c r="AF68" s="42">
        <v>11.945945999999999</v>
      </c>
      <c r="AG68" s="42">
        <v>117.621622</v>
      </c>
      <c r="AH68" s="42">
        <v>32.162162000000002</v>
      </c>
      <c r="AI68" s="42">
        <v>17.459458999999999</v>
      </c>
      <c r="AJ68" s="42">
        <v>30.324324000000001</v>
      </c>
      <c r="AK68" s="42">
        <v>22.972973</v>
      </c>
      <c r="AL68" s="42">
        <v>9.1891890000000007</v>
      </c>
      <c r="AM68" s="42">
        <v>5.5135139999999998</v>
      </c>
      <c r="AN68" s="42">
        <v>0</v>
      </c>
      <c r="AO68" s="42">
        <v>35.837837999999998</v>
      </c>
      <c r="AP68" s="42">
        <v>71.675675999999996</v>
      </c>
      <c r="AQ68" s="42">
        <v>10.108108</v>
      </c>
      <c r="AR68" s="42">
        <v>183.783784</v>
      </c>
      <c r="AS68" s="42">
        <v>3.6756760000000002</v>
      </c>
      <c r="AT68" s="42">
        <v>7.3513510000000002</v>
      </c>
      <c r="AU68" s="42">
        <v>18.378378000000001</v>
      </c>
      <c r="AV68" s="42">
        <v>44.108108000000001</v>
      </c>
      <c r="AW68" s="42">
        <v>25.72973</v>
      </c>
      <c r="AX68" s="42">
        <v>40.432431999999999</v>
      </c>
      <c r="AY68" s="42">
        <v>22.054054000000001</v>
      </c>
      <c r="AZ68" s="42">
        <v>22.054054000000001</v>
      </c>
      <c r="BA68" s="42">
        <v>99.243243000000007</v>
      </c>
      <c r="BB68" s="42">
        <v>3.6756760000000002</v>
      </c>
      <c r="BC68" s="42">
        <v>7.3513510000000002</v>
      </c>
      <c r="BD68" s="42">
        <v>11.027027</v>
      </c>
      <c r="BE68" s="42">
        <v>14.702703</v>
      </c>
      <c r="BF68" s="42">
        <v>11.027027</v>
      </c>
      <c r="BG68" s="42">
        <v>36.756757</v>
      </c>
      <c r="BH68" s="42">
        <v>7.3513510000000002</v>
      </c>
      <c r="BI68" s="42">
        <v>7.3513510000000002</v>
      </c>
      <c r="BJ68" s="42">
        <v>84.540541000000005</v>
      </c>
      <c r="BK68" s="42">
        <v>0</v>
      </c>
      <c r="BL68" s="42">
        <v>0</v>
      </c>
      <c r="BM68" s="42">
        <v>7.3513510000000002</v>
      </c>
      <c r="BN68" s="42">
        <v>29.405404999999998</v>
      </c>
      <c r="BO68" s="42">
        <v>14.702703</v>
      </c>
      <c r="BP68" s="42">
        <v>3.6756760000000002</v>
      </c>
      <c r="BQ68" s="42">
        <v>14.702703</v>
      </c>
      <c r="BR68" s="42">
        <v>14.702703</v>
      </c>
      <c r="BS68" s="42">
        <v>22.054054000000001</v>
      </c>
      <c r="BT68" s="42">
        <v>0</v>
      </c>
      <c r="BU68" s="42">
        <v>0</v>
      </c>
      <c r="BV68" s="42">
        <v>0</v>
      </c>
      <c r="BW68" s="42">
        <v>3.6756760000000002</v>
      </c>
      <c r="BX68" s="42">
        <v>3.6756760000000002</v>
      </c>
      <c r="BY68" s="42">
        <v>3.6756760000000002</v>
      </c>
      <c r="BZ68" s="42">
        <v>0</v>
      </c>
      <c r="CA68" s="42">
        <v>11.027027</v>
      </c>
      <c r="CB68" s="42">
        <v>124.972973</v>
      </c>
      <c r="CC68" s="42">
        <v>3.6756760000000002</v>
      </c>
      <c r="CD68" s="42">
        <v>7.3513510000000002</v>
      </c>
      <c r="CE68" s="42">
        <v>14.702703</v>
      </c>
      <c r="CF68" s="42">
        <v>36.756757</v>
      </c>
      <c r="CG68" s="42">
        <v>22.054054000000001</v>
      </c>
      <c r="CH68" s="42">
        <v>33.081080999999998</v>
      </c>
      <c r="CI68" s="42">
        <v>0</v>
      </c>
      <c r="CJ68" s="42">
        <v>7.3513510000000002</v>
      </c>
      <c r="CK68" s="42">
        <v>36.756757</v>
      </c>
      <c r="CL68" s="42">
        <v>0</v>
      </c>
      <c r="CM68" s="42">
        <v>0</v>
      </c>
      <c r="CN68" s="42">
        <v>3.6756760000000002</v>
      </c>
      <c r="CO68" s="42">
        <v>3.6756760000000002</v>
      </c>
      <c r="CP68" s="42">
        <v>0</v>
      </c>
      <c r="CQ68" s="42">
        <v>3.6756760000000002</v>
      </c>
      <c r="CR68" s="42">
        <v>22.054054000000001</v>
      </c>
      <c r="CS68" s="42">
        <v>3.6756760000000002</v>
      </c>
    </row>
    <row r="69" spans="1:97">
      <c r="A69" s="40" t="s">
        <v>456</v>
      </c>
      <c r="B69" s="40" t="s">
        <v>289</v>
      </c>
      <c r="C69" s="40" t="s">
        <v>290</v>
      </c>
      <c r="D69" s="40" t="s">
        <v>297</v>
      </c>
      <c r="E69" s="40" t="s">
        <v>301</v>
      </c>
      <c r="F69" s="40" t="s">
        <v>293</v>
      </c>
      <c r="G69" s="41" t="s">
        <v>294</v>
      </c>
      <c r="H69" s="40" t="s">
        <v>457</v>
      </c>
      <c r="I69" s="42">
        <v>209</v>
      </c>
      <c r="J69" s="42">
        <v>28.322430000000001</v>
      </c>
      <c r="K69" s="42">
        <v>19.532710000000002</v>
      </c>
      <c r="L69" s="42">
        <v>34.182243</v>
      </c>
      <c r="M69" s="42">
        <v>53.714953000000001</v>
      </c>
      <c r="N69" s="42">
        <v>43.948597999999997</v>
      </c>
      <c r="O69" s="42">
        <v>29.299064999999999</v>
      </c>
      <c r="P69" s="42">
        <v>27</v>
      </c>
      <c r="Q69" s="42">
        <v>16</v>
      </c>
      <c r="R69" s="42">
        <v>37</v>
      </c>
      <c r="S69" s="42">
        <v>31</v>
      </c>
      <c r="T69" s="42">
        <v>42</v>
      </c>
      <c r="U69" s="42">
        <v>25</v>
      </c>
      <c r="V69" s="42">
        <v>103.523364</v>
      </c>
      <c r="W69" s="42">
        <v>13.672897000000001</v>
      </c>
      <c r="X69" s="42">
        <v>9.7663550000000008</v>
      </c>
      <c r="Y69" s="42">
        <v>16.602803999999999</v>
      </c>
      <c r="Z69" s="42">
        <v>28.322430000000001</v>
      </c>
      <c r="AA69" s="42">
        <v>20.509346000000001</v>
      </c>
      <c r="AB69" s="42">
        <v>14.649533</v>
      </c>
      <c r="AC69" s="42">
        <v>0</v>
      </c>
      <c r="AD69" s="42">
        <v>17.579439000000001</v>
      </c>
      <c r="AE69" s="42">
        <v>56.644860000000001</v>
      </c>
      <c r="AF69" s="42">
        <v>29.299064999999999</v>
      </c>
      <c r="AG69" s="42">
        <v>105.476636</v>
      </c>
      <c r="AH69" s="42">
        <v>14.649533</v>
      </c>
      <c r="AI69" s="42">
        <v>9.7663550000000008</v>
      </c>
      <c r="AJ69" s="42">
        <v>17.579439000000001</v>
      </c>
      <c r="AK69" s="42">
        <v>25.392523000000001</v>
      </c>
      <c r="AL69" s="42">
        <v>23.439252</v>
      </c>
      <c r="AM69" s="42">
        <v>14.649533</v>
      </c>
      <c r="AN69" s="42">
        <v>0</v>
      </c>
      <c r="AO69" s="42">
        <v>21.485980999999999</v>
      </c>
      <c r="AP69" s="42">
        <v>49.808411</v>
      </c>
      <c r="AQ69" s="42">
        <v>34.182243</v>
      </c>
      <c r="AR69" s="42">
        <v>167.98130800000001</v>
      </c>
      <c r="AS69" s="42">
        <v>0</v>
      </c>
      <c r="AT69" s="42">
        <v>7.8130839999999999</v>
      </c>
      <c r="AU69" s="42">
        <v>7.8130839999999999</v>
      </c>
      <c r="AV69" s="42">
        <v>27.345794000000001</v>
      </c>
      <c r="AW69" s="42">
        <v>27.345794000000001</v>
      </c>
      <c r="AX69" s="42">
        <v>11.719626</v>
      </c>
      <c r="AY69" s="42">
        <v>70.317757</v>
      </c>
      <c r="AZ69" s="42">
        <v>15.626168</v>
      </c>
      <c r="BA69" s="42">
        <v>85.943924999999993</v>
      </c>
      <c r="BB69" s="42">
        <v>0</v>
      </c>
      <c r="BC69" s="42">
        <v>7.8130839999999999</v>
      </c>
      <c r="BD69" s="42">
        <v>7.8130839999999999</v>
      </c>
      <c r="BE69" s="42">
        <v>11.719626</v>
      </c>
      <c r="BF69" s="42">
        <v>3.906542</v>
      </c>
      <c r="BG69" s="42">
        <v>11.719626</v>
      </c>
      <c r="BH69" s="42">
        <v>31.252336</v>
      </c>
      <c r="BI69" s="42">
        <v>11.719626</v>
      </c>
      <c r="BJ69" s="42">
        <v>82.037383000000005</v>
      </c>
      <c r="BK69" s="42">
        <v>0</v>
      </c>
      <c r="BL69" s="42">
        <v>0</v>
      </c>
      <c r="BM69" s="42">
        <v>0</v>
      </c>
      <c r="BN69" s="42">
        <v>15.626168</v>
      </c>
      <c r="BO69" s="42">
        <v>23.439252</v>
      </c>
      <c r="BP69" s="42">
        <v>0</v>
      </c>
      <c r="BQ69" s="42">
        <v>39.065421000000001</v>
      </c>
      <c r="BR69" s="42">
        <v>3.906542</v>
      </c>
      <c r="BS69" s="42">
        <v>7.8130839999999999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7.8130839999999999</v>
      </c>
      <c r="BZ69" s="42">
        <v>0</v>
      </c>
      <c r="CA69" s="42">
        <v>0</v>
      </c>
      <c r="CB69" s="42">
        <v>74.224299000000002</v>
      </c>
      <c r="CC69" s="42">
        <v>0</v>
      </c>
      <c r="CD69" s="42">
        <v>3.906542</v>
      </c>
      <c r="CE69" s="42">
        <v>7.8130839999999999</v>
      </c>
      <c r="CF69" s="42">
        <v>23.439252</v>
      </c>
      <c r="CG69" s="42">
        <v>27.345794000000001</v>
      </c>
      <c r="CH69" s="42">
        <v>3.906542</v>
      </c>
      <c r="CI69" s="42">
        <v>0</v>
      </c>
      <c r="CJ69" s="42">
        <v>7.8130839999999999</v>
      </c>
      <c r="CK69" s="42">
        <v>85.943924999999993</v>
      </c>
      <c r="CL69" s="42">
        <v>0</v>
      </c>
      <c r="CM69" s="42">
        <v>3.906542</v>
      </c>
      <c r="CN69" s="42">
        <v>0</v>
      </c>
      <c r="CO69" s="42">
        <v>3.906542</v>
      </c>
      <c r="CP69" s="42">
        <v>0</v>
      </c>
      <c r="CQ69" s="42">
        <v>0</v>
      </c>
      <c r="CR69" s="42">
        <v>70.317757</v>
      </c>
      <c r="CS69" s="42">
        <v>7.8130839999999999</v>
      </c>
    </row>
    <row r="70" spans="1:97">
      <c r="A70" s="40" t="s">
        <v>458</v>
      </c>
      <c r="B70" s="40" t="s">
        <v>289</v>
      </c>
      <c r="C70" s="40" t="s">
        <v>290</v>
      </c>
      <c r="D70" s="40" t="s">
        <v>309</v>
      </c>
      <c r="E70" s="40" t="s">
        <v>459</v>
      </c>
      <c r="F70" s="40" t="s">
        <v>306</v>
      </c>
      <c r="G70" s="41" t="s">
        <v>294</v>
      </c>
      <c r="H70" s="40" t="s">
        <v>460</v>
      </c>
      <c r="I70" s="42">
        <v>2762</v>
      </c>
      <c r="J70" s="42">
        <v>301.47678000000002</v>
      </c>
      <c r="K70" s="42">
        <v>332.35971499999999</v>
      </c>
      <c r="L70" s="42">
        <v>325.18300699999998</v>
      </c>
      <c r="M70" s="42">
        <v>509.26346999999998</v>
      </c>
      <c r="N70" s="42">
        <v>700.58777999999995</v>
      </c>
      <c r="O70" s="42">
        <v>593.12924899999996</v>
      </c>
      <c r="P70" s="42">
        <v>384</v>
      </c>
      <c r="Q70" s="42">
        <v>367</v>
      </c>
      <c r="R70" s="42">
        <v>458</v>
      </c>
      <c r="S70" s="42">
        <v>480</v>
      </c>
      <c r="T70" s="42">
        <v>645</v>
      </c>
      <c r="U70" s="42">
        <v>447</v>
      </c>
      <c r="V70" s="42">
        <v>1279.0222900000001</v>
      </c>
      <c r="W70" s="42">
        <v>160.503331</v>
      </c>
      <c r="X70" s="42">
        <v>166.709228</v>
      </c>
      <c r="Y70" s="42">
        <v>159.50321</v>
      </c>
      <c r="Z70" s="42">
        <v>243.808052</v>
      </c>
      <c r="AA70" s="42">
        <v>335.09003200000001</v>
      </c>
      <c r="AB70" s="42">
        <v>192.42400699999999</v>
      </c>
      <c r="AC70" s="42">
        <v>20.98443</v>
      </c>
      <c r="AD70" s="42">
        <v>227.387046</v>
      </c>
      <c r="AE70" s="42">
        <v>622.550791</v>
      </c>
      <c r="AF70" s="42">
        <v>429.084453</v>
      </c>
      <c r="AG70" s="42">
        <v>1482.9777099999999</v>
      </c>
      <c r="AH70" s="42">
        <v>140.97344899999999</v>
      </c>
      <c r="AI70" s="42">
        <v>165.650487</v>
      </c>
      <c r="AJ70" s="42">
        <v>165.67979700000001</v>
      </c>
      <c r="AK70" s="42">
        <v>265.45541700000001</v>
      </c>
      <c r="AL70" s="42">
        <v>365.497748</v>
      </c>
      <c r="AM70" s="42">
        <v>321.627386</v>
      </c>
      <c r="AN70" s="42">
        <v>58.093426000000001</v>
      </c>
      <c r="AO70" s="42">
        <v>204.76887099999999</v>
      </c>
      <c r="AP70" s="42">
        <v>669.66701499999999</v>
      </c>
      <c r="AQ70" s="42">
        <v>608.54182400000002</v>
      </c>
      <c r="AR70" s="42">
        <v>2458.209292</v>
      </c>
      <c r="AS70" s="42">
        <v>32.941797000000001</v>
      </c>
      <c r="AT70" s="42">
        <v>143.76863800000001</v>
      </c>
      <c r="AU70" s="42">
        <v>86.472217999999998</v>
      </c>
      <c r="AV70" s="42">
        <v>140.00263899999999</v>
      </c>
      <c r="AW70" s="42">
        <v>329.41797400000002</v>
      </c>
      <c r="AX70" s="42">
        <v>218.239408</v>
      </c>
      <c r="AY70" s="42">
        <v>1256.419897</v>
      </c>
      <c r="AZ70" s="42">
        <v>250.946721</v>
      </c>
      <c r="BA70" s="42">
        <v>1148.8094329999999</v>
      </c>
      <c r="BB70" s="42">
        <v>28.824072999999999</v>
      </c>
      <c r="BC70" s="42">
        <v>94.473184000000003</v>
      </c>
      <c r="BD70" s="42">
        <v>41.177247000000001</v>
      </c>
      <c r="BE70" s="42">
        <v>65.883595</v>
      </c>
      <c r="BF70" s="42">
        <v>78.236768999999995</v>
      </c>
      <c r="BG70" s="42">
        <v>181.17988600000001</v>
      </c>
      <c r="BH70" s="42">
        <v>564.444255</v>
      </c>
      <c r="BI70" s="42">
        <v>94.590425999999994</v>
      </c>
      <c r="BJ70" s="42">
        <v>1309.399858</v>
      </c>
      <c r="BK70" s="42">
        <v>4.1177250000000001</v>
      </c>
      <c r="BL70" s="42">
        <v>49.295453999999999</v>
      </c>
      <c r="BM70" s="42">
        <v>45.294970999999997</v>
      </c>
      <c r="BN70" s="42">
        <v>74.119044000000002</v>
      </c>
      <c r="BO70" s="42">
        <v>251.18120500000001</v>
      </c>
      <c r="BP70" s="42">
        <v>37.059522000000001</v>
      </c>
      <c r="BQ70" s="42">
        <v>691.975641</v>
      </c>
      <c r="BR70" s="42">
        <v>156.35629599999999</v>
      </c>
      <c r="BS70" s="42">
        <v>222.122649</v>
      </c>
      <c r="BT70" s="42">
        <v>0</v>
      </c>
      <c r="BU70" s="42">
        <v>0</v>
      </c>
      <c r="BV70" s="42">
        <v>0</v>
      </c>
      <c r="BW70" s="42">
        <v>16.470898999999999</v>
      </c>
      <c r="BX70" s="42">
        <v>49.412695999999997</v>
      </c>
      <c r="BY70" s="42">
        <v>49.412695999999997</v>
      </c>
      <c r="BZ70" s="42">
        <v>0</v>
      </c>
      <c r="CA70" s="42">
        <v>106.826358</v>
      </c>
      <c r="CB70" s="42">
        <v>691.10920699999997</v>
      </c>
      <c r="CC70" s="42">
        <v>32.941797000000001</v>
      </c>
      <c r="CD70" s="42">
        <v>110.826841</v>
      </c>
      <c r="CE70" s="42">
        <v>57.648145</v>
      </c>
      <c r="CF70" s="42">
        <v>86.472217999999998</v>
      </c>
      <c r="CG70" s="42">
        <v>205.886234</v>
      </c>
      <c r="CH70" s="42">
        <v>127.64946500000001</v>
      </c>
      <c r="CI70" s="42">
        <v>3.8009119999999998</v>
      </c>
      <c r="CJ70" s="42">
        <v>65.883595</v>
      </c>
      <c r="CK70" s="42">
        <v>1544.9774359999999</v>
      </c>
      <c r="CL70" s="42">
        <v>0</v>
      </c>
      <c r="CM70" s="42">
        <v>32.941797000000001</v>
      </c>
      <c r="CN70" s="42">
        <v>28.824072999999999</v>
      </c>
      <c r="CO70" s="42">
        <v>37.059522000000001</v>
      </c>
      <c r="CP70" s="42">
        <v>74.119044000000002</v>
      </c>
      <c r="CQ70" s="42">
        <v>41.177247000000001</v>
      </c>
      <c r="CR70" s="42">
        <v>1252.6189850000001</v>
      </c>
      <c r="CS70" s="42">
        <v>78.236768999999995</v>
      </c>
    </row>
    <row r="71" spans="1:97">
      <c r="A71" s="40" t="s">
        <v>461</v>
      </c>
      <c r="B71" s="40" t="s">
        <v>289</v>
      </c>
      <c r="C71" s="40" t="s">
        <v>290</v>
      </c>
      <c r="D71" s="40" t="s">
        <v>304</v>
      </c>
      <c r="E71" s="40" t="s">
        <v>305</v>
      </c>
      <c r="F71" s="40" t="s">
        <v>306</v>
      </c>
      <c r="G71" s="41" t="s">
        <v>294</v>
      </c>
      <c r="H71" s="40" t="s">
        <v>462</v>
      </c>
      <c r="I71" s="42">
        <v>2119</v>
      </c>
      <c r="J71" s="42">
        <v>278.74340000000001</v>
      </c>
      <c r="K71" s="42">
        <v>240.22613000000001</v>
      </c>
      <c r="L71" s="42">
        <v>301.04287199999999</v>
      </c>
      <c r="M71" s="42">
        <v>458.11155100000002</v>
      </c>
      <c r="N71" s="42">
        <v>473.041403</v>
      </c>
      <c r="O71" s="42">
        <v>367.83464400000003</v>
      </c>
      <c r="P71" s="42">
        <v>298</v>
      </c>
      <c r="Q71" s="42">
        <v>227</v>
      </c>
      <c r="R71" s="42">
        <v>382</v>
      </c>
      <c r="S71" s="42">
        <v>393</v>
      </c>
      <c r="T71" s="42">
        <v>423</v>
      </c>
      <c r="U71" s="42">
        <v>352</v>
      </c>
      <c r="V71" s="42">
        <v>981.07697599999995</v>
      </c>
      <c r="W71" s="42">
        <v>130.75599500000001</v>
      </c>
      <c r="X71" s="42">
        <v>115.55180900000001</v>
      </c>
      <c r="Y71" s="42">
        <v>151.02824200000001</v>
      </c>
      <c r="Z71" s="42">
        <v>221.93987000000001</v>
      </c>
      <c r="AA71" s="42">
        <v>222.788534</v>
      </c>
      <c r="AB71" s="42">
        <v>123.165862</v>
      </c>
      <c r="AC71" s="42">
        <v>15.846662999999999</v>
      </c>
      <c r="AD71" s="42">
        <v>180.423001</v>
      </c>
      <c r="AE71" s="42">
        <v>524.96873000000005</v>
      </c>
      <c r="AF71" s="42">
        <v>275.68524600000001</v>
      </c>
      <c r="AG71" s="42">
        <v>1137.9230239999999</v>
      </c>
      <c r="AH71" s="42">
        <v>147.987405</v>
      </c>
      <c r="AI71" s="42">
        <v>124.67432100000001</v>
      </c>
      <c r="AJ71" s="42">
        <v>150.01463000000001</v>
      </c>
      <c r="AK71" s="42">
        <v>236.17168100000001</v>
      </c>
      <c r="AL71" s="42">
        <v>250.252869</v>
      </c>
      <c r="AM71" s="42">
        <v>190.198455</v>
      </c>
      <c r="AN71" s="42">
        <v>38.623663999999998</v>
      </c>
      <c r="AO71" s="42">
        <v>199.681636</v>
      </c>
      <c r="AP71" s="42">
        <v>553.43235000000004</v>
      </c>
      <c r="AQ71" s="42">
        <v>384.80903799999999</v>
      </c>
      <c r="AR71" s="42">
        <v>1893.9646</v>
      </c>
      <c r="AS71" s="42">
        <v>60.816741999999998</v>
      </c>
      <c r="AT71" s="42">
        <v>158.12352899999999</v>
      </c>
      <c r="AU71" s="42">
        <v>60.816741999999998</v>
      </c>
      <c r="AV71" s="42">
        <v>154.06907899999999</v>
      </c>
      <c r="AW71" s="42">
        <v>202.72247300000001</v>
      </c>
      <c r="AX71" s="42">
        <v>243.26696699999999</v>
      </c>
      <c r="AY71" s="42">
        <v>726.28315799999996</v>
      </c>
      <c r="AZ71" s="42">
        <v>287.86591099999998</v>
      </c>
      <c r="BA71" s="42">
        <v>918.71053800000004</v>
      </c>
      <c r="BB71" s="42">
        <v>44.598944000000003</v>
      </c>
      <c r="BC71" s="42">
        <v>93.252336999999997</v>
      </c>
      <c r="BD71" s="42">
        <v>32.435595999999997</v>
      </c>
      <c r="BE71" s="42">
        <v>68.925640999999999</v>
      </c>
      <c r="BF71" s="42">
        <v>16.217797999999998</v>
      </c>
      <c r="BG71" s="42">
        <v>210.83137199999999</v>
      </c>
      <c r="BH71" s="42">
        <v>351.08761500000003</v>
      </c>
      <c r="BI71" s="42">
        <v>101.36123600000001</v>
      </c>
      <c r="BJ71" s="42">
        <v>975.25406199999998</v>
      </c>
      <c r="BK71" s="42">
        <v>16.217797999999998</v>
      </c>
      <c r="BL71" s="42">
        <v>64.871190999999996</v>
      </c>
      <c r="BM71" s="42">
        <v>28.381146000000001</v>
      </c>
      <c r="BN71" s="42">
        <v>85.143438000000003</v>
      </c>
      <c r="BO71" s="42">
        <v>186.50467499999999</v>
      </c>
      <c r="BP71" s="42">
        <v>32.435595999999997</v>
      </c>
      <c r="BQ71" s="42">
        <v>375.19554299999999</v>
      </c>
      <c r="BR71" s="42">
        <v>186.50467499999999</v>
      </c>
      <c r="BS71" s="42">
        <v>235.15806799999999</v>
      </c>
      <c r="BT71" s="42">
        <v>0</v>
      </c>
      <c r="BU71" s="42">
        <v>0</v>
      </c>
      <c r="BV71" s="42">
        <v>4.054449</v>
      </c>
      <c r="BW71" s="42">
        <v>12.163347999999999</v>
      </c>
      <c r="BX71" s="42">
        <v>44.598944000000003</v>
      </c>
      <c r="BY71" s="42">
        <v>56.762292000000002</v>
      </c>
      <c r="BZ71" s="42">
        <v>0</v>
      </c>
      <c r="CA71" s="42">
        <v>117.57903399999999</v>
      </c>
      <c r="CB71" s="42">
        <v>676.92810999999995</v>
      </c>
      <c r="CC71" s="42">
        <v>36.490045000000002</v>
      </c>
      <c r="CD71" s="42">
        <v>97.306787</v>
      </c>
      <c r="CE71" s="42">
        <v>28.381146000000001</v>
      </c>
      <c r="CF71" s="42">
        <v>121.633484</v>
      </c>
      <c r="CG71" s="42">
        <v>137.851281</v>
      </c>
      <c r="CH71" s="42">
        <v>162.177978</v>
      </c>
      <c r="CI71" s="42">
        <v>11.9984</v>
      </c>
      <c r="CJ71" s="42">
        <v>81.088988999999998</v>
      </c>
      <c r="CK71" s="42">
        <v>981.878422</v>
      </c>
      <c r="CL71" s="42">
        <v>24.326696999999999</v>
      </c>
      <c r="CM71" s="42">
        <v>60.816741999999998</v>
      </c>
      <c r="CN71" s="42">
        <v>28.381146000000001</v>
      </c>
      <c r="CO71" s="42">
        <v>20.272247</v>
      </c>
      <c r="CP71" s="42">
        <v>20.272247</v>
      </c>
      <c r="CQ71" s="42">
        <v>24.326696999999999</v>
      </c>
      <c r="CR71" s="42">
        <v>714.28475900000001</v>
      </c>
      <c r="CS71" s="42">
        <v>89.197888000000006</v>
      </c>
    </row>
    <row r="72" spans="1:97">
      <c r="A72" s="40" t="s">
        <v>463</v>
      </c>
      <c r="B72" s="40" t="s">
        <v>289</v>
      </c>
      <c r="C72" s="40" t="s">
        <v>290</v>
      </c>
      <c r="D72" s="40" t="s">
        <v>297</v>
      </c>
      <c r="E72" s="40" t="s">
        <v>298</v>
      </c>
      <c r="F72" s="40" t="s">
        <v>293</v>
      </c>
      <c r="G72" s="41" t="s">
        <v>294</v>
      </c>
      <c r="H72" s="40" t="s">
        <v>464</v>
      </c>
      <c r="I72" s="42">
        <v>370</v>
      </c>
      <c r="J72" s="42">
        <v>68.743168999999995</v>
      </c>
      <c r="K72" s="42">
        <v>45.491802999999997</v>
      </c>
      <c r="L72" s="42">
        <v>79.863388</v>
      </c>
      <c r="M72" s="42">
        <v>94.016392999999994</v>
      </c>
      <c r="N72" s="42">
        <v>45.491802999999997</v>
      </c>
      <c r="O72" s="42">
        <v>36.393442999999998</v>
      </c>
      <c r="P72" s="42">
        <v>58</v>
      </c>
      <c r="Q72" s="42">
        <v>51</v>
      </c>
      <c r="R72" s="42">
        <v>82</v>
      </c>
      <c r="S72" s="42">
        <v>62</v>
      </c>
      <c r="T72" s="42">
        <v>46</v>
      </c>
      <c r="U72" s="42">
        <v>22</v>
      </c>
      <c r="V72" s="42">
        <v>190.05464499999999</v>
      </c>
      <c r="W72" s="42">
        <v>34.371585000000003</v>
      </c>
      <c r="X72" s="42">
        <v>27.295082000000001</v>
      </c>
      <c r="Y72" s="42">
        <v>40.437157999999997</v>
      </c>
      <c r="Z72" s="42">
        <v>47.513660999999999</v>
      </c>
      <c r="AA72" s="42">
        <v>21.229507999999999</v>
      </c>
      <c r="AB72" s="42">
        <v>18.196721</v>
      </c>
      <c r="AC72" s="42">
        <v>1.010929</v>
      </c>
      <c r="AD72" s="42">
        <v>45.491802999999997</v>
      </c>
      <c r="AE72" s="42">
        <v>115.245902</v>
      </c>
      <c r="AF72" s="42">
        <v>29.316939999999999</v>
      </c>
      <c r="AG72" s="42">
        <v>179.94535500000001</v>
      </c>
      <c r="AH72" s="42">
        <v>34.371585000000003</v>
      </c>
      <c r="AI72" s="42">
        <v>18.196721</v>
      </c>
      <c r="AJ72" s="42">
        <v>39.426229999999997</v>
      </c>
      <c r="AK72" s="42">
        <v>46.502732000000002</v>
      </c>
      <c r="AL72" s="42">
        <v>24.262295000000002</v>
      </c>
      <c r="AM72" s="42">
        <v>17.185791999999999</v>
      </c>
      <c r="AN72" s="42">
        <v>0</v>
      </c>
      <c r="AO72" s="42">
        <v>41.448087000000001</v>
      </c>
      <c r="AP72" s="42">
        <v>105.136612</v>
      </c>
      <c r="AQ72" s="42">
        <v>33.360655999999999</v>
      </c>
      <c r="AR72" s="42">
        <v>299.23497300000002</v>
      </c>
      <c r="AS72" s="42">
        <v>20.218578999999998</v>
      </c>
      <c r="AT72" s="42">
        <v>8.0874319999999997</v>
      </c>
      <c r="AU72" s="42">
        <v>24.262295000000002</v>
      </c>
      <c r="AV72" s="42">
        <v>48.524590000000003</v>
      </c>
      <c r="AW72" s="42">
        <v>36.393442999999998</v>
      </c>
      <c r="AX72" s="42">
        <v>64.699454000000003</v>
      </c>
      <c r="AY72" s="42">
        <v>72.786884999999998</v>
      </c>
      <c r="AZ72" s="42">
        <v>24.262295000000002</v>
      </c>
      <c r="BA72" s="42">
        <v>161.74863400000001</v>
      </c>
      <c r="BB72" s="42">
        <v>8.0874319999999997</v>
      </c>
      <c r="BC72" s="42">
        <v>0</v>
      </c>
      <c r="BD72" s="42">
        <v>16.174862999999998</v>
      </c>
      <c r="BE72" s="42">
        <v>16.174862999999998</v>
      </c>
      <c r="BF72" s="42">
        <v>20.218578999999998</v>
      </c>
      <c r="BG72" s="42">
        <v>44.480874</v>
      </c>
      <c r="BH72" s="42">
        <v>44.480874</v>
      </c>
      <c r="BI72" s="42">
        <v>12.131148</v>
      </c>
      <c r="BJ72" s="42">
        <v>137.48633899999999</v>
      </c>
      <c r="BK72" s="42">
        <v>12.131148</v>
      </c>
      <c r="BL72" s="42">
        <v>8.0874319999999997</v>
      </c>
      <c r="BM72" s="42">
        <v>8.0874319999999997</v>
      </c>
      <c r="BN72" s="42">
        <v>32.349727000000001</v>
      </c>
      <c r="BO72" s="42">
        <v>16.174862999999998</v>
      </c>
      <c r="BP72" s="42">
        <v>20.218578999999998</v>
      </c>
      <c r="BQ72" s="42">
        <v>28.306011000000002</v>
      </c>
      <c r="BR72" s="42">
        <v>12.131148</v>
      </c>
      <c r="BS72" s="42">
        <v>24.262295000000002</v>
      </c>
      <c r="BT72" s="42">
        <v>4.0437159999999999</v>
      </c>
      <c r="BU72" s="42">
        <v>0</v>
      </c>
      <c r="BV72" s="42">
        <v>0</v>
      </c>
      <c r="BW72" s="42">
        <v>0</v>
      </c>
      <c r="BX72" s="42">
        <v>0</v>
      </c>
      <c r="BY72" s="42">
        <v>16.174862999999998</v>
      </c>
      <c r="BZ72" s="42">
        <v>0</v>
      </c>
      <c r="CA72" s="42">
        <v>4.0437159999999999</v>
      </c>
      <c r="CB72" s="42">
        <v>161.74863400000001</v>
      </c>
      <c r="CC72" s="42">
        <v>16.174862999999998</v>
      </c>
      <c r="CD72" s="42">
        <v>4.0437159999999999</v>
      </c>
      <c r="CE72" s="42">
        <v>8.0874319999999997</v>
      </c>
      <c r="CF72" s="42">
        <v>40.437157999999997</v>
      </c>
      <c r="CG72" s="42">
        <v>36.393442999999998</v>
      </c>
      <c r="CH72" s="42">
        <v>44.480874</v>
      </c>
      <c r="CI72" s="42">
        <v>0</v>
      </c>
      <c r="CJ72" s="42">
        <v>12.131148</v>
      </c>
      <c r="CK72" s="42">
        <v>113.22404400000001</v>
      </c>
      <c r="CL72" s="42">
        <v>0</v>
      </c>
      <c r="CM72" s="42">
        <v>4.0437159999999999</v>
      </c>
      <c r="CN72" s="42">
        <v>16.174862999999998</v>
      </c>
      <c r="CO72" s="42">
        <v>8.0874319999999997</v>
      </c>
      <c r="CP72" s="42">
        <v>0</v>
      </c>
      <c r="CQ72" s="42">
        <v>4.0437159999999999</v>
      </c>
      <c r="CR72" s="42">
        <v>72.786884999999998</v>
      </c>
      <c r="CS72" s="42">
        <v>8.0874319999999997</v>
      </c>
    </row>
    <row r="73" spans="1:97">
      <c r="A73" s="40" t="s">
        <v>465</v>
      </c>
      <c r="B73" s="40" t="s">
        <v>289</v>
      </c>
      <c r="C73" s="40" t="s">
        <v>290</v>
      </c>
      <c r="D73" s="40" t="s">
        <v>291</v>
      </c>
      <c r="E73" s="40" t="s">
        <v>466</v>
      </c>
      <c r="F73" s="40" t="s">
        <v>293</v>
      </c>
      <c r="G73" s="41" t="s">
        <v>294</v>
      </c>
      <c r="H73" s="40" t="s">
        <v>467</v>
      </c>
      <c r="I73" s="42">
        <v>561</v>
      </c>
      <c r="J73" s="42">
        <v>70.125</v>
      </c>
      <c r="K73" s="42">
        <v>64.114286000000007</v>
      </c>
      <c r="L73" s="42">
        <v>85.151786000000001</v>
      </c>
      <c r="M73" s="42">
        <v>122.217857</v>
      </c>
      <c r="N73" s="42">
        <v>139.24821399999999</v>
      </c>
      <c r="O73" s="42">
        <v>80.142857000000006</v>
      </c>
      <c r="P73" s="42">
        <v>66</v>
      </c>
      <c r="Q73" s="42">
        <v>54</v>
      </c>
      <c r="R73" s="42">
        <v>81</v>
      </c>
      <c r="S73" s="42">
        <v>101</v>
      </c>
      <c r="T73" s="42">
        <v>137</v>
      </c>
      <c r="U73" s="42">
        <v>68</v>
      </c>
      <c r="V73" s="42">
        <v>270.48214300000001</v>
      </c>
      <c r="W73" s="42">
        <v>32.057143000000003</v>
      </c>
      <c r="X73" s="42">
        <v>35.0625</v>
      </c>
      <c r="Y73" s="42">
        <v>41.073214</v>
      </c>
      <c r="Z73" s="42">
        <v>58.103571000000002</v>
      </c>
      <c r="AA73" s="42">
        <v>68.121429000000006</v>
      </c>
      <c r="AB73" s="42">
        <v>35.0625</v>
      </c>
      <c r="AC73" s="42">
        <v>1.0017860000000001</v>
      </c>
      <c r="AD73" s="42">
        <v>46.082143000000002</v>
      </c>
      <c r="AE73" s="42">
        <v>147.26249999999999</v>
      </c>
      <c r="AF73" s="42">
        <v>77.137500000000003</v>
      </c>
      <c r="AG73" s="42">
        <v>290.51785699999999</v>
      </c>
      <c r="AH73" s="42">
        <v>38.067856999999997</v>
      </c>
      <c r="AI73" s="42">
        <v>29.051786</v>
      </c>
      <c r="AJ73" s="42">
        <v>44.078570999999997</v>
      </c>
      <c r="AK73" s="42">
        <v>64.114286000000007</v>
      </c>
      <c r="AL73" s="42">
        <v>71.126785999999996</v>
      </c>
      <c r="AM73" s="42">
        <v>38.067856999999997</v>
      </c>
      <c r="AN73" s="42">
        <v>6.0107140000000001</v>
      </c>
      <c r="AO73" s="42">
        <v>52.092857000000002</v>
      </c>
      <c r="AP73" s="42">
        <v>152.27142900000001</v>
      </c>
      <c r="AQ73" s="42">
        <v>86.153570999999999</v>
      </c>
      <c r="AR73" s="42">
        <v>488.87142899999998</v>
      </c>
      <c r="AS73" s="42">
        <v>16.028570999999999</v>
      </c>
      <c r="AT73" s="42">
        <v>64.114286000000007</v>
      </c>
      <c r="AU73" s="42">
        <v>12.021428999999999</v>
      </c>
      <c r="AV73" s="42">
        <v>28.05</v>
      </c>
      <c r="AW73" s="42">
        <v>48.085714000000003</v>
      </c>
      <c r="AX73" s="42">
        <v>52.092857000000002</v>
      </c>
      <c r="AY73" s="42">
        <v>200.35714300000001</v>
      </c>
      <c r="AZ73" s="42">
        <v>68.121429000000006</v>
      </c>
      <c r="BA73" s="42">
        <v>252.45</v>
      </c>
      <c r="BB73" s="42">
        <v>16.028570999999999</v>
      </c>
      <c r="BC73" s="42">
        <v>44.078570999999997</v>
      </c>
      <c r="BD73" s="42">
        <v>12.021428999999999</v>
      </c>
      <c r="BE73" s="42">
        <v>8.0142860000000002</v>
      </c>
      <c r="BF73" s="42">
        <v>8.0142860000000002</v>
      </c>
      <c r="BG73" s="42">
        <v>32.057143000000003</v>
      </c>
      <c r="BH73" s="42">
        <v>100.17857100000001</v>
      </c>
      <c r="BI73" s="42">
        <v>32.057143000000003</v>
      </c>
      <c r="BJ73" s="42">
        <v>236.42142899999999</v>
      </c>
      <c r="BK73" s="42">
        <v>0</v>
      </c>
      <c r="BL73" s="42">
        <v>20.035713999999999</v>
      </c>
      <c r="BM73" s="42">
        <v>0</v>
      </c>
      <c r="BN73" s="42">
        <v>20.035713999999999</v>
      </c>
      <c r="BO73" s="42">
        <v>40.071429000000002</v>
      </c>
      <c r="BP73" s="42">
        <v>20.035713999999999</v>
      </c>
      <c r="BQ73" s="42">
        <v>100.17857100000001</v>
      </c>
      <c r="BR73" s="42">
        <v>36.064286000000003</v>
      </c>
      <c r="BS73" s="42">
        <v>52.092857000000002</v>
      </c>
      <c r="BT73" s="42">
        <v>4.0071430000000001</v>
      </c>
      <c r="BU73" s="42">
        <v>0</v>
      </c>
      <c r="BV73" s="42">
        <v>0</v>
      </c>
      <c r="BW73" s="42">
        <v>0</v>
      </c>
      <c r="BX73" s="42">
        <v>8.0142860000000002</v>
      </c>
      <c r="BY73" s="42">
        <v>12.021428999999999</v>
      </c>
      <c r="BZ73" s="42">
        <v>0</v>
      </c>
      <c r="CA73" s="42">
        <v>28.05</v>
      </c>
      <c r="CB73" s="42">
        <v>188.335714</v>
      </c>
      <c r="CC73" s="42">
        <v>12.021428999999999</v>
      </c>
      <c r="CD73" s="42">
        <v>48.085714000000003</v>
      </c>
      <c r="CE73" s="42">
        <v>12.021428999999999</v>
      </c>
      <c r="CF73" s="42">
        <v>20.035713999999999</v>
      </c>
      <c r="CG73" s="42">
        <v>28.05</v>
      </c>
      <c r="CH73" s="42">
        <v>40.071429000000002</v>
      </c>
      <c r="CI73" s="42">
        <v>4.0071430000000001</v>
      </c>
      <c r="CJ73" s="42">
        <v>24.042857000000001</v>
      </c>
      <c r="CK73" s="42">
        <v>248.442857</v>
      </c>
      <c r="CL73" s="42">
        <v>0</v>
      </c>
      <c r="CM73" s="42">
        <v>16.028570999999999</v>
      </c>
      <c r="CN73" s="42">
        <v>0</v>
      </c>
      <c r="CO73" s="42">
        <v>8.0142860000000002</v>
      </c>
      <c r="CP73" s="42">
        <v>12.021428999999999</v>
      </c>
      <c r="CQ73" s="42">
        <v>0</v>
      </c>
      <c r="CR73" s="42">
        <v>196.35</v>
      </c>
      <c r="CS73" s="42">
        <v>16.028570999999999</v>
      </c>
    </row>
    <row r="74" spans="1:97">
      <c r="A74" s="40" t="s">
        <v>468</v>
      </c>
      <c r="B74" s="40" t="s">
        <v>289</v>
      </c>
      <c r="C74" s="40" t="s">
        <v>290</v>
      </c>
      <c r="D74" s="40" t="s">
        <v>291</v>
      </c>
      <c r="E74" s="40" t="s">
        <v>466</v>
      </c>
      <c r="F74" s="40" t="s">
        <v>293</v>
      </c>
      <c r="G74" s="41" t="s">
        <v>294</v>
      </c>
      <c r="H74" s="40" t="s">
        <v>469</v>
      </c>
      <c r="I74" s="42">
        <v>466</v>
      </c>
      <c r="J74" s="42">
        <v>50.781571999999997</v>
      </c>
      <c r="K74" s="42">
        <v>54.764440999999998</v>
      </c>
      <c r="L74" s="42">
        <v>71.691631000000001</v>
      </c>
      <c r="M74" s="42">
        <v>92.601690000000005</v>
      </c>
      <c r="N74" s="42">
        <v>127.456186</v>
      </c>
      <c r="O74" s="42">
        <v>68.704480000000004</v>
      </c>
      <c r="P74" s="42">
        <v>64</v>
      </c>
      <c r="Q74" s="42">
        <v>71</v>
      </c>
      <c r="R74" s="42">
        <v>84</v>
      </c>
      <c r="S74" s="42">
        <v>126</v>
      </c>
      <c r="T74" s="42">
        <v>112</v>
      </c>
      <c r="U74" s="42">
        <v>66</v>
      </c>
      <c r="V74" s="42">
        <v>231.01076399999999</v>
      </c>
      <c r="W74" s="42">
        <v>28.875796000000001</v>
      </c>
      <c r="X74" s="42">
        <v>29.871513</v>
      </c>
      <c r="Y74" s="42">
        <v>37.837249999999997</v>
      </c>
      <c r="Z74" s="42">
        <v>46.798704000000001</v>
      </c>
      <c r="AA74" s="42">
        <v>59.747422999999998</v>
      </c>
      <c r="AB74" s="42">
        <v>24.892928000000001</v>
      </c>
      <c r="AC74" s="42">
        <v>2.9871509999999999</v>
      </c>
      <c r="AD74" s="42">
        <v>38.832966999999996</v>
      </c>
      <c r="AE74" s="42">
        <v>125.464752</v>
      </c>
      <c r="AF74" s="42">
        <v>66.713046000000006</v>
      </c>
      <c r="AG74" s="42">
        <v>234.98923600000001</v>
      </c>
      <c r="AH74" s="42">
        <v>21.905775999999999</v>
      </c>
      <c r="AI74" s="42">
        <v>24.892928000000001</v>
      </c>
      <c r="AJ74" s="42">
        <v>33.854380999999997</v>
      </c>
      <c r="AK74" s="42">
        <v>45.802987000000002</v>
      </c>
      <c r="AL74" s="42">
        <v>67.708763000000005</v>
      </c>
      <c r="AM74" s="42">
        <v>36.841532999999998</v>
      </c>
      <c r="AN74" s="42">
        <v>3.9828679999999999</v>
      </c>
      <c r="AO74" s="42">
        <v>32.858663999999997</v>
      </c>
      <c r="AP74" s="42">
        <v>119.486052</v>
      </c>
      <c r="AQ74" s="42">
        <v>82.644519000000003</v>
      </c>
      <c r="AR74" s="42">
        <v>402.26970899999998</v>
      </c>
      <c r="AS74" s="42">
        <v>27.880078999999999</v>
      </c>
      <c r="AT74" s="42">
        <v>31.862946999999998</v>
      </c>
      <c r="AU74" s="42">
        <v>7.9657369999999998</v>
      </c>
      <c r="AV74" s="42">
        <v>31.862946999999998</v>
      </c>
      <c r="AW74" s="42">
        <v>39.828684000000003</v>
      </c>
      <c r="AX74" s="42">
        <v>19.914342000000001</v>
      </c>
      <c r="AY74" s="42">
        <v>211.09202500000001</v>
      </c>
      <c r="AZ74" s="42">
        <v>31.862946999999998</v>
      </c>
      <c r="BA74" s="42">
        <v>195.160552</v>
      </c>
      <c r="BB74" s="42">
        <v>23.897210000000001</v>
      </c>
      <c r="BC74" s="42">
        <v>23.897210000000001</v>
      </c>
      <c r="BD74" s="42">
        <v>7.9657369999999998</v>
      </c>
      <c r="BE74" s="42">
        <v>15.931474</v>
      </c>
      <c r="BF74" s="42">
        <v>3.9828679999999999</v>
      </c>
      <c r="BG74" s="42">
        <v>11.948605000000001</v>
      </c>
      <c r="BH74" s="42">
        <v>103.55457800000001</v>
      </c>
      <c r="BI74" s="42">
        <v>3.9828679999999999</v>
      </c>
      <c r="BJ74" s="42">
        <v>207.10915700000001</v>
      </c>
      <c r="BK74" s="42">
        <v>3.9828679999999999</v>
      </c>
      <c r="BL74" s="42">
        <v>7.9657369999999998</v>
      </c>
      <c r="BM74" s="42">
        <v>0</v>
      </c>
      <c r="BN74" s="42">
        <v>15.931474</v>
      </c>
      <c r="BO74" s="42">
        <v>35.845815999999999</v>
      </c>
      <c r="BP74" s="42">
        <v>7.9657369999999998</v>
      </c>
      <c r="BQ74" s="42">
        <v>107.537447</v>
      </c>
      <c r="BR74" s="42">
        <v>27.880078999999999</v>
      </c>
      <c r="BS74" s="42">
        <v>19.914342000000001</v>
      </c>
      <c r="BT74" s="42">
        <v>0</v>
      </c>
      <c r="BU74" s="42">
        <v>0</v>
      </c>
      <c r="BV74" s="42">
        <v>0</v>
      </c>
      <c r="BW74" s="42">
        <v>0</v>
      </c>
      <c r="BX74" s="42">
        <v>3.9828679999999999</v>
      </c>
      <c r="BY74" s="42">
        <v>3.9828679999999999</v>
      </c>
      <c r="BZ74" s="42">
        <v>0</v>
      </c>
      <c r="CA74" s="42">
        <v>11.948605000000001</v>
      </c>
      <c r="CB74" s="42">
        <v>131.43465699999999</v>
      </c>
      <c r="CC74" s="42">
        <v>23.897210000000001</v>
      </c>
      <c r="CD74" s="42">
        <v>23.897210000000001</v>
      </c>
      <c r="CE74" s="42">
        <v>3.9828679999999999</v>
      </c>
      <c r="CF74" s="42">
        <v>31.862946999999998</v>
      </c>
      <c r="CG74" s="42">
        <v>27.880078999999999</v>
      </c>
      <c r="CH74" s="42">
        <v>7.9657369999999998</v>
      </c>
      <c r="CI74" s="42">
        <v>0</v>
      </c>
      <c r="CJ74" s="42">
        <v>11.948605000000001</v>
      </c>
      <c r="CK74" s="42">
        <v>250.92070899999999</v>
      </c>
      <c r="CL74" s="42">
        <v>3.9828679999999999</v>
      </c>
      <c r="CM74" s="42">
        <v>7.9657369999999998</v>
      </c>
      <c r="CN74" s="42">
        <v>3.9828679999999999</v>
      </c>
      <c r="CO74" s="42">
        <v>0</v>
      </c>
      <c r="CP74" s="42">
        <v>7.9657369999999998</v>
      </c>
      <c r="CQ74" s="42">
        <v>7.9657369999999998</v>
      </c>
      <c r="CR74" s="42">
        <v>211.09202500000001</v>
      </c>
      <c r="CS74" s="42">
        <v>7.9657369999999998</v>
      </c>
    </row>
    <row r="75" spans="1:97">
      <c r="A75" s="40" t="s">
        <v>470</v>
      </c>
      <c r="B75" s="40" t="s">
        <v>289</v>
      </c>
      <c r="C75" s="40" t="s">
        <v>290</v>
      </c>
      <c r="D75" s="40" t="s">
        <v>304</v>
      </c>
      <c r="E75" s="40" t="s">
        <v>305</v>
      </c>
      <c r="F75" s="40" t="s">
        <v>351</v>
      </c>
      <c r="G75" s="41" t="s">
        <v>294</v>
      </c>
      <c r="H75" s="40" t="s">
        <v>471</v>
      </c>
      <c r="I75" s="42">
        <v>374</v>
      </c>
      <c r="J75" s="42">
        <v>52.401099000000002</v>
      </c>
      <c r="K75" s="42">
        <v>35.961537999999997</v>
      </c>
      <c r="L75" s="42">
        <v>65.758241999999996</v>
      </c>
      <c r="M75" s="42">
        <v>82.197801999999996</v>
      </c>
      <c r="N75" s="42">
        <v>84.252746999999999</v>
      </c>
      <c r="O75" s="42">
        <v>53.428570999999998</v>
      </c>
      <c r="P75" s="42">
        <v>43</v>
      </c>
      <c r="Q75" s="42">
        <v>38</v>
      </c>
      <c r="R75" s="42">
        <v>60</v>
      </c>
      <c r="S75" s="42">
        <v>51</v>
      </c>
      <c r="T75" s="42">
        <v>82</v>
      </c>
      <c r="U75" s="42">
        <v>30</v>
      </c>
      <c r="V75" s="42">
        <v>190.08241799999999</v>
      </c>
      <c r="W75" s="42">
        <v>28.769231000000001</v>
      </c>
      <c r="X75" s="42">
        <v>20.549451000000001</v>
      </c>
      <c r="Y75" s="42">
        <v>33.906593000000001</v>
      </c>
      <c r="Z75" s="42">
        <v>41.098900999999998</v>
      </c>
      <c r="AA75" s="42">
        <v>41.098900999999998</v>
      </c>
      <c r="AB75" s="42">
        <v>23.631868000000001</v>
      </c>
      <c r="AC75" s="42">
        <v>1.0274730000000001</v>
      </c>
      <c r="AD75" s="42">
        <v>39.043956000000001</v>
      </c>
      <c r="AE75" s="42">
        <v>97.609889999999993</v>
      </c>
      <c r="AF75" s="42">
        <v>53.428570999999998</v>
      </c>
      <c r="AG75" s="42">
        <v>183.91758200000001</v>
      </c>
      <c r="AH75" s="42">
        <v>23.631868000000001</v>
      </c>
      <c r="AI75" s="42">
        <v>15.412088000000001</v>
      </c>
      <c r="AJ75" s="42">
        <v>31.851648000000001</v>
      </c>
      <c r="AK75" s="42">
        <v>41.098900999999998</v>
      </c>
      <c r="AL75" s="42">
        <v>43.153846000000001</v>
      </c>
      <c r="AM75" s="42">
        <v>25.686813000000001</v>
      </c>
      <c r="AN75" s="42">
        <v>3.0824180000000001</v>
      </c>
      <c r="AO75" s="42">
        <v>27.741758000000001</v>
      </c>
      <c r="AP75" s="42">
        <v>96.582418000000004</v>
      </c>
      <c r="AQ75" s="42">
        <v>59.593406999999999</v>
      </c>
      <c r="AR75" s="42">
        <v>324.68131899999997</v>
      </c>
      <c r="AS75" s="42">
        <v>0</v>
      </c>
      <c r="AT75" s="42">
        <v>20.549451000000001</v>
      </c>
      <c r="AU75" s="42">
        <v>4.10989</v>
      </c>
      <c r="AV75" s="42">
        <v>12.32967</v>
      </c>
      <c r="AW75" s="42">
        <v>53.428570999999998</v>
      </c>
      <c r="AX75" s="42">
        <v>45.208790999999998</v>
      </c>
      <c r="AY75" s="42">
        <v>127.406593</v>
      </c>
      <c r="AZ75" s="42">
        <v>61.648352000000003</v>
      </c>
      <c r="BA75" s="42">
        <v>164.39560399999999</v>
      </c>
      <c r="BB75" s="42">
        <v>0</v>
      </c>
      <c r="BC75" s="42">
        <v>16.43956</v>
      </c>
      <c r="BD75" s="42">
        <v>0</v>
      </c>
      <c r="BE75" s="42">
        <v>4.10989</v>
      </c>
      <c r="BF75" s="42">
        <v>12.32967</v>
      </c>
      <c r="BG75" s="42">
        <v>41.098900999999998</v>
      </c>
      <c r="BH75" s="42">
        <v>69.868132000000003</v>
      </c>
      <c r="BI75" s="42">
        <v>20.549451000000001</v>
      </c>
      <c r="BJ75" s="42">
        <v>160.28571400000001</v>
      </c>
      <c r="BK75" s="42">
        <v>0</v>
      </c>
      <c r="BL75" s="42">
        <v>4.10989</v>
      </c>
      <c r="BM75" s="42">
        <v>4.10989</v>
      </c>
      <c r="BN75" s="42">
        <v>8.2197800000000001</v>
      </c>
      <c r="BO75" s="42">
        <v>41.098900999999998</v>
      </c>
      <c r="BP75" s="42">
        <v>4.10989</v>
      </c>
      <c r="BQ75" s="42">
        <v>57.538462000000003</v>
      </c>
      <c r="BR75" s="42">
        <v>41.098900999999998</v>
      </c>
      <c r="BS75" s="42">
        <v>24.659341000000001</v>
      </c>
      <c r="BT75" s="42">
        <v>0</v>
      </c>
      <c r="BU75" s="42">
        <v>0</v>
      </c>
      <c r="BV75" s="42">
        <v>0</v>
      </c>
      <c r="BW75" s="42">
        <v>4.10989</v>
      </c>
      <c r="BX75" s="42">
        <v>0</v>
      </c>
      <c r="BY75" s="42">
        <v>4.10989</v>
      </c>
      <c r="BZ75" s="42">
        <v>0</v>
      </c>
      <c r="CA75" s="42">
        <v>16.43956</v>
      </c>
      <c r="CB75" s="42">
        <v>139.73626400000001</v>
      </c>
      <c r="CC75" s="42">
        <v>0</v>
      </c>
      <c r="CD75" s="42">
        <v>20.549451000000001</v>
      </c>
      <c r="CE75" s="42">
        <v>0</v>
      </c>
      <c r="CF75" s="42">
        <v>8.2197800000000001</v>
      </c>
      <c r="CG75" s="42">
        <v>45.208790999999998</v>
      </c>
      <c r="CH75" s="42">
        <v>41.098900999999998</v>
      </c>
      <c r="CI75" s="42">
        <v>0</v>
      </c>
      <c r="CJ75" s="42">
        <v>24.659341000000001</v>
      </c>
      <c r="CK75" s="42">
        <v>160.28571400000001</v>
      </c>
      <c r="CL75" s="42">
        <v>0</v>
      </c>
      <c r="CM75" s="42">
        <v>0</v>
      </c>
      <c r="CN75" s="42">
        <v>4.10989</v>
      </c>
      <c r="CO75" s="42">
        <v>0</v>
      </c>
      <c r="CP75" s="42">
        <v>8.2197800000000001</v>
      </c>
      <c r="CQ75" s="42">
        <v>0</v>
      </c>
      <c r="CR75" s="42">
        <v>127.406593</v>
      </c>
      <c r="CS75" s="42">
        <v>20.549451000000001</v>
      </c>
    </row>
    <row r="76" spans="1:97">
      <c r="A76" s="40" t="s">
        <v>472</v>
      </c>
      <c r="B76" s="40" t="s">
        <v>289</v>
      </c>
      <c r="C76" s="40" t="s">
        <v>290</v>
      </c>
      <c r="D76" s="40" t="s">
        <v>309</v>
      </c>
      <c r="E76" s="40" t="s">
        <v>473</v>
      </c>
      <c r="F76" s="40" t="s">
        <v>306</v>
      </c>
      <c r="G76" s="41" t="s">
        <v>294</v>
      </c>
      <c r="H76" s="40" t="s">
        <v>474</v>
      </c>
      <c r="I76" s="42">
        <v>501</v>
      </c>
      <c r="J76" s="42">
        <v>82.818366999999995</v>
      </c>
      <c r="K76" s="42">
        <v>41.920408000000002</v>
      </c>
      <c r="L76" s="42">
        <v>101.222449</v>
      </c>
      <c r="M76" s="42">
        <v>112.469388</v>
      </c>
      <c r="N76" s="42">
        <v>93.042856999999998</v>
      </c>
      <c r="O76" s="42">
        <v>69.526531000000006</v>
      </c>
      <c r="P76" s="42">
        <v>58</v>
      </c>
      <c r="Q76" s="42">
        <v>76</v>
      </c>
      <c r="R76" s="42">
        <v>91</v>
      </c>
      <c r="S76" s="42">
        <v>82</v>
      </c>
      <c r="T76" s="42">
        <v>101</v>
      </c>
      <c r="U76" s="42">
        <v>59</v>
      </c>
      <c r="V76" s="42">
        <v>254.58979600000001</v>
      </c>
      <c r="W76" s="42">
        <v>39.875509999999998</v>
      </c>
      <c r="X76" s="42">
        <v>23.516327</v>
      </c>
      <c r="Y76" s="42">
        <v>50.1</v>
      </c>
      <c r="Z76" s="42">
        <v>60.324489999999997</v>
      </c>
      <c r="AA76" s="42">
        <v>47.032653000000003</v>
      </c>
      <c r="AB76" s="42">
        <v>32.718367000000001</v>
      </c>
      <c r="AC76" s="42">
        <v>1.0224489999999999</v>
      </c>
      <c r="AD76" s="42">
        <v>50.1</v>
      </c>
      <c r="AE76" s="42">
        <v>141.097959</v>
      </c>
      <c r="AF76" s="42">
        <v>63.391837000000002</v>
      </c>
      <c r="AG76" s="42">
        <v>246.41020399999999</v>
      </c>
      <c r="AH76" s="42">
        <v>42.942856999999997</v>
      </c>
      <c r="AI76" s="42">
        <v>18.404081999999999</v>
      </c>
      <c r="AJ76" s="42">
        <v>51.122449000000003</v>
      </c>
      <c r="AK76" s="42">
        <v>52.144897999999998</v>
      </c>
      <c r="AL76" s="42">
        <v>46.010204000000002</v>
      </c>
      <c r="AM76" s="42">
        <v>33.740816000000002</v>
      </c>
      <c r="AN76" s="42">
        <v>2.0448979999999999</v>
      </c>
      <c r="AO76" s="42">
        <v>48.055101999999998</v>
      </c>
      <c r="AP76" s="42">
        <v>138.03061199999999</v>
      </c>
      <c r="AQ76" s="42">
        <v>60.324489999999997</v>
      </c>
      <c r="AR76" s="42">
        <v>413.069388</v>
      </c>
      <c r="AS76" s="42">
        <v>36.808163</v>
      </c>
      <c r="AT76" s="42">
        <v>8.1795919999999995</v>
      </c>
      <c r="AU76" s="42">
        <v>32.718367000000001</v>
      </c>
      <c r="AV76" s="42">
        <v>69.526531000000006</v>
      </c>
      <c r="AW76" s="42">
        <v>49.077551</v>
      </c>
      <c r="AX76" s="42">
        <v>53.167346999999999</v>
      </c>
      <c r="AY76" s="42">
        <v>134.96326500000001</v>
      </c>
      <c r="AZ76" s="42">
        <v>28.628571000000001</v>
      </c>
      <c r="BA76" s="42">
        <v>216.759184</v>
      </c>
      <c r="BB76" s="42">
        <v>28.628571000000001</v>
      </c>
      <c r="BC76" s="42">
        <v>8.1795919999999995</v>
      </c>
      <c r="BD76" s="42">
        <v>20.448979999999999</v>
      </c>
      <c r="BE76" s="42">
        <v>32.718367000000001</v>
      </c>
      <c r="BF76" s="42">
        <v>8.1795919999999995</v>
      </c>
      <c r="BG76" s="42">
        <v>40.897959</v>
      </c>
      <c r="BH76" s="42">
        <v>65.436734999999999</v>
      </c>
      <c r="BI76" s="42">
        <v>12.269387999999999</v>
      </c>
      <c r="BJ76" s="42">
        <v>196.310204</v>
      </c>
      <c r="BK76" s="42">
        <v>8.1795919999999995</v>
      </c>
      <c r="BL76" s="42">
        <v>0</v>
      </c>
      <c r="BM76" s="42">
        <v>12.269387999999999</v>
      </c>
      <c r="BN76" s="42">
        <v>36.808163</v>
      </c>
      <c r="BO76" s="42">
        <v>40.897959</v>
      </c>
      <c r="BP76" s="42">
        <v>12.269387999999999</v>
      </c>
      <c r="BQ76" s="42">
        <v>69.526531000000006</v>
      </c>
      <c r="BR76" s="42">
        <v>16.359183999999999</v>
      </c>
      <c r="BS76" s="42">
        <v>36.808163</v>
      </c>
      <c r="BT76" s="42">
        <v>4.0897959999999998</v>
      </c>
      <c r="BU76" s="42">
        <v>0</v>
      </c>
      <c r="BV76" s="42">
        <v>0</v>
      </c>
      <c r="BW76" s="42">
        <v>0</v>
      </c>
      <c r="BX76" s="42">
        <v>12.269387999999999</v>
      </c>
      <c r="BY76" s="42">
        <v>4.0897959999999998</v>
      </c>
      <c r="BZ76" s="42">
        <v>0</v>
      </c>
      <c r="CA76" s="42">
        <v>16.359183999999999</v>
      </c>
      <c r="CB76" s="42">
        <v>184.04081600000001</v>
      </c>
      <c r="CC76" s="42">
        <v>20.448979999999999</v>
      </c>
      <c r="CD76" s="42">
        <v>4.0897959999999998</v>
      </c>
      <c r="CE76" s="42">
        <v>24.538775999999999</v>
      </c>
      <c r="CF76" s="42">
        <v>61.346938999999999</v>
      </c>
      <c r="CG76" s="42">
        <v>32.718367000000001</v>
      </c>
      <c r="CH76" s="42">
        <v>32.718367000000001</v>
      </c>
      <c r="CI76" s="42">
        <v>0</v>
      </c>
      <c r="CJ76" s="42">
        <v>8.1795919999999995</v>
      </c>
      <c r="CK76" s="42">
        <v>192.22040799999999</v>
      </c>
      <c r="CL76" s="42">
        <v>12.269387999999999</v>
      </c>
      <c r="CM76" s="42">
        <v>4.0897959999999998</v>
      </c>
      <c r="CN76" s="42">
        <v>8.1795919999999995</v>
      </c>
      <c r="CO76" s="42">
        <v>8.1795919999999995</v>
      </c>
      <c r="CP76" s="42">
        <v>4.0897959999999998</v>
      </c>
      <c r="CQ76" s="42">
        <v>16.359183999999999</v>
      </c>
      <c r="CR76" s="42">
        <v>134.96326500000001</v>
      </c>
      <c r="CS76" s="42">
        <v>4.0897959999999998</v>
      </c>
    </row>
    <row r="77" spans="1:97">
      <c r="A77" s="40" t="s">
        <v>475</v>
      </c>
      <c r="B77" s="40" t="s">
        <v>289</v>
      </c>
      <c r="C77" s="40" t="s">
        <v>290</v>
      </c>
      <c r="D77" s="40" t="s">
        <v>309</v>
      </c>
      <c r="E77" s="40" t="s">
        <v>396</v>
      </c>
      <c r="F77" s="40" t="s">
        <v>306</v>
      </c>
      <c r="G77" s="41" t="s">
        <v>294</v>
      </c>
      <c r="H77" s="40" t="s">
        <v>476</v>
      </c>
      <c r="I77" s="42">
        <v>310</v>
      </c>
      <c r="J77" s="42">
        <v>33.890675000000002</v>
      </c>
      <c r="K77" s="42">
        <v>38.874597999999999</v>
      </c>
      <c r="L77" s="42">
        <v>56.816719999999997</v>
      </c>
      <c r="M77" s="42">
        <v>69.774919999999995</v>
      </c>
      <c r="N77" s="42">
        <v>63.794212000000002</v>
      </c>
      <c r="O77" s="42">
        <v>46.848875</v>
      </c>
      <c r="P77" s="42">
        <v>33</v>
      </c>
      <c r="Q77" s="42">
        <v>38</v>
      </c>
      <c r="R77" s="42">
        <v>57</v>
      </c>
      <c r="S77" s="42">
        <v>50</v>
      </c>
      <c r="T77" s="42">
        <v>79</v>
      </c>
      <c r="U77" s="42">
        <v>36</v>
      </c>
      <c r="V77" s="42">
        <v>158.48874599999999</v>
      </c>
      <c r="W77" s="42">
        <v>15.948553</v>
      </c>
      <c r="X77" s="42">
        <v>20.932476000000001</v>
      </c>
      <c r="Y77" s="42">
        <v>29.903537</v>
      </c>
      <c r="Z77" s="42">
        <v>37.877814000000001</v>
      </c>
      <c r="AA77" s="42">
        <v>27.909967999999999</v>
      </c>
      <c r="AB77" s="42">
        <v>25.916398999999998</v>
      </c>
      <c r="AC77" s="42">
        <v>0</v>
      </c>
      <c r="AD77" s="42">
        <v>25.916398999999998</v>
      </c>
      <c r="AE77" s="42">
        <v>84.726687999999996</v>
      </c>
      <c r="AF77" s="42">
        <v>47.845658999999998</v>
      </c>
      <c r="AG77" s="42">
        <v>151.51125400000001</v>
      </c>
      <c r="AH77" s="42">
        <v>17.942122000000001</v>
      </c>
      <c r="AI77" s="42">
        <v>17.942122000000001</v>
      </c>
      <c r="AJ77" s="42">
        <v>26.913183</v>
      </c>
      <c r="AK77" s="42">
        <v>31.897106000000001</v>
      </c>
      <c r="AL77" s="42">
        <v>35.884244000000002</v>
      </c>
      <c r="AM77" s="42">
        <v>19.935690999999998</v>
      </c>
      <c r="AN77" s="42">
        <v>0.99678500000000003</v>
      </c>
      <c r="AO77" s="42">
        <v>24.919613999999999</v>
      </c>
      <c r="AP77" s="42">
        <v>81.736333999999999</v>
      </c>
      <c r="AQ77" s="42">
        <v>44.855305000000001</v>
      </c>
      <c r="AR77" s="42">
        <v>271.12540200000001</v>
      </c>
      <c r="AS77" s="42">
        <v>27.909967999999999</v>
      </c>
      <c r="AT77" s="42">
        <v>19.935690999999998</v>
      </c>
      <c r="AU77" s="42">
        <v>7.9742769999999998</v>
      </c>
      <c r="AV77" s="42">
        <v>19.935690999999998</v>
      </c>
      <c r="AW77" s="42">
        <v>27.909967999999999</v>
      </c>
      <c r="AX77" s="42">
        <v>27.909967999999999</v>
      </c>
      <c r="AY77" s="42">
        <v>99.678456999999995</v>
      </c>
      <c r="AZ77" s="42">
        <v>39.871383000000002</v>
      </c>
      <c r="BA77" s="42">
        <v>155.498392</v>
      </c>
      <c r="BB77" s="42">
        <v>11.961415000000001</v>
      </c>
      <c r="BC77" s="42">
        <v>11.961415000000001</v>
      </c>
      <c r="BD77" s="42">
        <v>3.9871379999999998</v>
      </c>
      <c r="BE77" s="42">
        <v>7.9742769999999998</v>
      </c>
      <c r="BF77" s="42">
        <v>3.9871379999999998</v>
      </c>
      <c r="BG77" s="42">
        <v>23.922830000000001</v>
      </c>
      <c r="BH77" s="42">
        <v>55.819935999999998</v>
      </c>
      <c r="BI77" s="42">
        <v>35.884244000000002</v>
      </c>
      <c r="BJ77" s="42">
        <v>115.62701</v>
      </c>
      <c r="BK77" s="42">
        <v>15.948553</v>
      </c>
      <c r="BL77" s="42">
        <v>7.9742769999999998</v>
      </c>
      <c r="BM77" s="42">
        <v>3.9871379999999998</v>
      </c>
      <c r="BN77" s="42">
        <v>11.961415000000001</v>
      </c>
      <c r="BO77" s="42">
        <v>23.922830000000001</v>
      </c>
      <c r="BP77" s="42">
        <v>3.9871379999999998</v>
      </c>
      <c r="BQ77" s="42">
        <v>43.858521000000003</v>
      </c>
      <c r="BR77" s="42">
        <v>3.9871379999999998</v>
      </c>
      <c r="BS77" s="42">
        <v>23.922830000000001</v>
      </c>
      <c r="BT77" s="42">
        <v>0</v>
      </c>
      <c r="BU77" s="42">
        <v>0</v>
      </c>
      <c r="BV77" s="42">
        <v>0</v>
      </c>
      <c r="BW77" s="42">
        <v>0</v>
      </c>
      <c r="BX77" s="42">
        <v>0</v>
      </c>
      <c r="BY77" s="42">
        <v>3.9871379999999998</v>
      </c>
      <c r="BZ77" s="42">
        <v>0</v>
      </c>
      <c r="CA77" s="42">
        <v>19.935690999999998</v>
      </c>
      <c r="CB77" s="42">
        <v>135.562701</v>
      </c>
      <c r="CC77" s="42">
        <v>19.935690999999998</v>
      </c>
      <c r="CD77" s="42">
        <v>15.948553</v>
      </c>
      <c r="CE77" s="42">
        <v>7.9742769999999998</v>
      </c>
      <c r="CF77" s="42">
        <v>19.935690999999998</v>
      </c>
      <c r="CG77" s="42">
        <v>27.909967999999999</v>
      </c>
      <c r="CH77" s="42">
        <v>19.935690999999998</v>
      </c>
      <c r="CI77" s="42">
        <v>7.9742769999999998</v>
      </c>
      <c r="CJ77" s="42">
        <v>15.948553</v>
      </c>
      <c r="CK77" s="42">
        <v>111.639871</v>
      </c>
      <c r="CL77" s="42">
        <v>7.9742769999999998</v>
      </c>
      <c r="CM77" s="42">
        <v>3.9871379999999998</v>
      </c>
      <c r="CN77" s="42">
        <v>0</v>
      </c>
      <c r="CO77" s="42">
        <v>0</v>
      </c>
      <c r="CP77" s="42">
        <v>0</v>
      </c>
      <c r="CQ77" s="42">
        <v>3.9871379999999998</v>
      </c>
      <c r="CR77" s="42">
        <v>91.704179999999994</v>
      </c>
      <c r="CS77" s="42">
        <v>3.9871379999999998</v>
      </c>
    </row>
    <row r="78" spans="1:97">
      <c r="A78" s="40" t="s">
        <v>477</v>
      </c>
      <c r="B78" s="40" t="s">
        <v>289</v>
      </c>
      <c r="C78" s="40" t="s">
        <v>290</v>
      </c>
      <c r="D78" s="40" t="s">
        <v>309</v>
      </c>
      <c r="E78" s="40" t="s">
        <v>459</v>
      </c>
      <c r="F78" s="40" t="s">
        <v>306</v>
      </c>
      <c r="G78" s="41" t="s">
        <v>294</v>
      </c>
      <c r="H78" s="40" t="s">
        <v>478</v>
      </c>
      <c r="I78" s="42">
        <v>388</v>
      </c>
      <c r="J78" s="42">
        <v>64</v>
      </c>
      <c r="K78" s="42">
        <v>57</v>
      </c>
      <c r="L78" s="42">
        <v>75</v>
      </c>
      <c r="M78" s="42">
        <v>85</v>
      </c>
      <c r="N78" s="42">
        <v>67</v>
      </c>
      <c r="O78" s="42">
        <v>40</v>
      </c>
      <c r="P78" s="42">
        <v>45</v>
      </c>
      <c r="Q78" s="42">
        <v>43</v>
      </c>
      <c r="R78" s="42">
        <v>66</v>
      </c>
      <c r="S78" s="42">
        <v>60</v>
      </c>
      <c r="T78" s="42">
        <v>73</v>
      </c>
      <c r="U78" s="42">
        <v>23</v>
      </c>
      <c r="V78" s="42">
        <v>189</v>
      </c>
      <c r="W78" s="42">
        <v>33</v>
      </c>
      <c r="X78" s="42">
        <v>29</v>
      </c>
      <c r="Y78" s="42">
        <v>37</v>
      </c>
      <c r="Z78" s="42">
        <v>41</v>
      </c>
      <c r="AA78" s="42">
        <v>34</v>
      </c>
      <c r="AB78" s="42">
        <v>15</v>
      </c>
      <c r="AC78" s="42">
        <v>0</v>
      </c>
      <c r="AD78" s="42">
        <v>41</v>
      </c>
      <c r="AE78" s="42">
        <v>110</v>
      </c>
      <c r="AF78" s="42">
        <v>38</v>
      </c>
      <c r="AG78" s="42">
        <v>199</v>
      </c>
      <c r="AH78" s="42">
        <v>31</v>
      </c>
      <c r="AI78" s="42">
        <v>28</v>
      </c>
      <c r="AJ78" s="42">
        <v>38</v>
      </c>
      <c r="AK78" s="42">
        <v>44</v>
      </c>
      <c r="AL78" s="42">
        <v>33</v>
      </c>
      <c r="AM78" s="42">
        <v>24</v>
      </c>
      <c r="AN78" s="42">
        <v>1</v>
      </c>
      <c r="AO78" s="42">
        <v>39</v>
      </c>
      <c r="AP78" s="42">
        <v>116</v>
      </c>
      <c r="AQ78" s="42">
        <v>44</v>
      </c>
      <c r="AR78" s="42">
        <v>328</v>
      </c>
      <c r="AS78" s="42">
        <v>12</v>
      </c>
      <c r="AT78" s="42">
        <v>16</v>
      </c>
      <c r="AU78" s="42">
        <v>0</v>
      </c>
      <c r="AV78" s="42">
        <v>20</v>
      </c>
      <c r="AW78" s="42">
        <v>56</v>
      </c>
      <c r="AX78" s="42">
        <v>56</v>
      </c>
      <c r="AY78" s="42">
        <v>128</v>
      </c>
      <c r="AZ78" s="42">
        <v>40</v>
      </c>
      <c r="BA78" s="42">
        <v>156</v>
      </c>
      <c r="BB78" s="42">
        <v>12</v>
      </c>
      <c r="BC78" s="42">
        <v>12</v>
      </c>
      <c r="BD78" s="42">
        <v>0</v>
      </c>
      <c r="BE78" s="42">
        <v>12</v>
      </c>
      <c r="BF78" s="42">
        <v>8</v>
      </c>
      <c r="BG78" s="42">
        <v>48</v>
      </c>
      <c r="BH78" s="42">
        <v>52</v>
      </c>
      <c r="BI78" s="42">
        <v>12</v>
      </c>
      <c r="BJ78" s="42">
        <v>172</v>
      </c>
      <c r="BK78" s="42">
        <v>0</v>
      </c>
      <c r="BL78" s="42">
        <v>4</v>
      </c>
      <c r="BM78" s="42">
        <v>0</v>
      </c>
      <c r="BN78" s="42">
        <v>8</v>
      </c>
      <c r="BO78" s="42">
        <v>48</v>
      </c>
      <c r="BP78" s="42">
        <v>8</v>
      </c>
      <c r="BQ78" s="42">
        <v>76</v>
      </c>
      <c r="BR78" s="42">
        <v>28</v>
      </c>
      <c r="BS78" s="42">
        <v>24</v>
      </c>
      <c r="BT78" s="42">
        <v>0</v>
      </c>
      <c r="BU78" s="42">
        <v>0</v>
      </c>
      <c r="BV78" s="42">
        <v>0</v>
      </c>
      <c r="BW78" s="42">
        <v>0</v>
      </c>
      <c r="BX78" s="42">
        <v>8</v>
      </c>
      <c r="BY78" s="42">
        <v>0</v>
      </c>
      <c r="BZ78" s="42">
        <v>0</v>
      </c>
      <c r="CA78" s="42">
        <v>16</v>
      </c>
      <c r="CB78" s="42">
        <v>144</v>
      </c>
      <c r="CC78" s="42">
        <v>8</v>
      </c>
      <c r="CD78" s="42">
        <v>16</v>
      </c>
      <c r="CE78" s="42">
        <v>0</v>
      </c>
      <c r="CF78" s="42">
        <v>16</v>
      </c>
      <c r="CG78" s="42">
        <v>36</v>
      </c>
      <c r="CH78" s="42">
        <v>48</v>
      </c>
      <c r="CI78" s="42">
        <v>0</v>
      </c>
      <c r="CJ78" s="42">
        <v>20</v>
      </c>
      <c r="CK78" s="42">
        <v>160</v>
      </c>
      <c r="CL78" s="42">
        <v>4</v>
      </c>
      <c r="CM78" s="42">
        <v>0</v>
      </c>
      <c r="CN78" s="42">
        <v>0</v>
      </c>
      <c r="CO78" s="42">
        <v>4</v>
      </c>
      <c r="CP78" s="42">
        <v>12</v>
      </c>
      <c r="CQ78" s="42">
        <v>8</v>
      </c>
      <c r="CR78" s="42">
        <v>128</v>
      </c>
      <c r="CS78" s="42">
        <v>4</v>
      </c>
    </row>
    <row r="79" spans="1:97">
      <c r="A79" s="40" t="s">
        <v>479</v>
      </c>
      <c r="B79" s="40" t="s">
        <v>289</v>
      </c>
      <c r="C79" s="40" t="s">
        <v>290</v>
      </c>
      <c r="D79" s="40" t="s">
        <v>304</v>
      </c>
      <c r="E79" s="40" t="s">
        <v>374</v>
      </c>
      <c r="F79" s="40" t="s">
        <v>351</v>
      </c>
      <c r="G79" s="41" t="s">
        <v>294</v>
      </c>
      <c r="H79" s="40" t="s">
        <v>480</v>
      </c>
      <c r="I79" s="42">
        <v>398</v>
      </c>
      <c r="J79" s="42">
        <v>67.829573999999994</v>
      </c>
      <c r="K79" s="42">
        <v>47.879699000000002</v>
      </c>
      <c r="L79" s="42">
        <v>75.809523999999996</v>
      </c>
      <c r="M79" s="42">
        <v>90.771929999999998</v>
      </c>
      <c r="N79" s="42">
        <v>70.822055000000006</v>
      </c>
      <c r="O79" s="42">
        <v>44.887217999999997</v>
      </c>
      <c r="P79" s="42">
        <v>48</v>
      </c>
      <c r="Q79" s="42">
        <v>60</v>
      </c>
      <c r="R79" s="42">
        <v>71</v>
      </c>
      <c r="S79" s="42">
        <v>70</v>
      </c>
      <c r="T79" s="42">
        <v>64</v>
      </c>
      <c r="U79" s="42">
        <v>38</v>
      </c>
      <c r="V79" s="42">
        <v>205.483709</v>
      </c>
      <c r="W79" s="42">
        <v>40.897243000000003</v>
      </c>
      <c r="X79" s="42">
        <v>22.942356</v>
      </c>
      <c r="Y79" s="42">
        <v>37.904761999999998</v>
      </c>
      <c r="Z79" s="42">
        <v>49.874687000000002</v>
      </c>
      <c r="AA79" s="42">
        <v>34.912281</v>
      </c>
      <c r="AB79" s="42">
        <v>15.959899999999999</v>
      </c>
      <c r="AC79" s="42">
        <v>2.9924810000000002</v>
      </c>
      <c r="AD79" s="42">
        <v>53.864662000000003</v>
      </c>
      <c r="AE79" s="42">
        <v>114.71177900000001</v>
      </c>
      <c r="AF79" s="42">
        <v>36.907268000000002</v>
      </c>
      <c r="AG79" s="42">
        <v>192.516291</v>
      </c>
      <c r="AH79" s="42">
        <v>26.932331000000001</v>
      </c>
      <c r="AI79" s="42">
        <v>24.937342999999998</v>
      </c>
      <c r="AJ79" s="42">
        <v>37.904761999999998</v>
      </c>
      <c r="AK79" s="42">
        <v>40.897243000000003</v>
      </c>
      <c r="AL79" s="42">
        <v>35.909773999999999</v>
      </c>
      <c r="AM79" s="42">
        <v>21.944862000000001</v>
      </c>
      <c r="AN79" s="42">
        <v>3.9899749999999998</v>
      </c>
      <c r="AO79" s="42">
        <v>32.917293000000001</v>
      </c>
      <c r="AP79" s="42">
        <v>111.71929799999999</v>
      </c>
      <c r="AQ79" s="42">
        <v>47.879699000000002</v>
      </c>
      <c r="AR79" s="42">
        <v>327.17794500000002</v>
      </c>
      <c r="AS79" s="42">
        <v>11.969925</v>
      </c>
      <c r="AT79" s="42">
        <v>31.919799000000001</v>
      </c>
      <c r="AU79" s="42">
        <v>7.9799499999999997</v>
      </c>
      <c r="AV79" s="42">
        <v>35.909773999999999</v>
      </c>
      <c r="AW79" s="42">
        <v>59.849623999999999</v>
      </c>
      <c r="AX79" s="42">
        <v>31.919799000000001</v>
      </c>
      <c r="AY79" s="42">
        <v>111.71929799999999</v>
      </c>
      <c r="AZ79" s="42">
        <v>35.909773999999999</v>
      </c>
      <c r="BA79" s="42">
        <v>171.56892199999999</v>
      </c>
      <c r="BB79" s="42">
        <v>7.9799499999999997</v>
      </c>
      <c r="BC79" s="42">
        <v>27.929825000000001</v>
      </c>
      <c r="BD79" s="42">
        <v>7.9799499999999997</v>
      </c>
      <c r="BE79" s="42">
        <v>19.949874999999999</v>
      </c>
      <c r="BF79" s="42">
        <v>11.969925</v>
      </c>
      <c r="BG79" s="42">
        <v>27.929825000000001</v>
      </c>
      <c r="BH79" s="42">
        <v>51.869674000000003</v>
      </c>
      <c r="BI79" s="42">
        <v>15.959899999999999</v>
      </c>
      <c r="BJ79" s="42">
        <v>155.60902300000001</v>
      </c>
      <c r="BK79" s="42">
        <v>3.9899749999999998</v>
      </c>
      <c r="BL79" s="42">
        <v>3.9899749999999998</v>
      </c>
      <c r="BM79" s="42">
        <v>0</v>
      </c>
      <c r="BN79" s="42">
        <v>15.959899999999999</v>
      </c>
      <c r="BO79" s="42">
        <v>47.879699000000002</v>
      </c>
      <c r="BP79" s="42">
        <v>3.9899749999999998</v>
      </c>
      <c r="BQ79" s="42">
        <v>59.849623999999999</v>
      </c>
      <c r="BR79" s="42">
        <v>19.949874999999999</v>
      </c>
      <c r="BS79" s="42">
        <v>19.949874999999999</v>
      </c>
      <c r="BT79" s="42">
        <v>0</v>
      </c>
      <c r="BU79" s="42">
        <v>0</v>
      </c>
      <c r="BV79" s="42">
        <v>0</v>
      </c>
      <c r="BW79" s="42">
        <v>0</v>
      </c>
      <c r="BX79" s="42">
        <v>0</v>
      </c>
      <c r="BY79" s="42">
        <v>3.9899749999999998</v>
      </c>
      <c r="BZ79" s="42">
        <v>0</v>
      </c>
      <c r="CA79" s="42">
        <v>15.959899999999999</v>
      </c>
      <c r="CB79" s="42">
        <v>175.558897</v>
      </c>
      <c r="CC79" s="42">
        <v>7.9799499999999997</v>
      </c>
      <c r="CD79" s="42">
        <v>27.929825000000001</v>
      </c>
      <c r="CE79" s="42">
        <v>7.9799499999999997</v>
      </c>
      <c r="CF79" s="42">
        <v>35.909773999999999</v>
      </c>
      <c r="CG79" s="42">
        <v>51.869674000000003</v>
      </c>
      <c r="CH79" s="42">
        <v>27.929825000000001</v>
      </c>
      <c r="CI79" s="42">
        <v>0</v>
      </c>
      <c r="CJ79" s="42">
        <v>15.959899999999999</v>
      </c>
      <c r="CK79" s="42">
        <v>131.669173</v>
      </c>
      <c r="CL79" s="42">
        <v>3.9899749999999998</v>
      </c>
      <c r="CM79" s="42">
        <v>3.9899749999999998</v>
      </c>
      <c r="CN79" s="42">
        <v>0</v>
      </c>
      <c r="CO79" s="42">
        <v>0</v>
      </c>
      <c r="CP79" s="42">
        <v>7.9799499999999997</v>
      </c>
      <c r="CQ79" s="42">
        <v>0</v>
      </c>
      <c r="CR79" s="42">
        <v>111.71929799999999</v>
      </c>
      <c r="CS79" s="42">
        <v>3.9899749999999998</v>
      </c>
    </row>
    <row r="80" spans="1:97">
      <c r="A80" s="40" t="s">
        <v>481</v>
      </c>
      <c r="B80" s="40" t="s">
        <v>289</v>
      </c>
      <c r="C80" s="40" t="s">
        <v>290</v>
      </c>
      <c r="D80" s="40" t="s">
        <v>291</v>
      </c>
      <c r="E80" s="40" t="s">
        <v>482</v>
      </c>
      <c r="F80" s="40" t="s">
        <v>293</v>
      </c>
      <c r="G80" s="41" t="s">
        <v>294</v>
      </c>
      <c r="H80" s="40" t="s">
        <v>483</v>
      </c>
      <c r="I80" s="42">
        <v>194</v>
      </c>
      <c r="J80" s="42">
        <v>33.873016</v>
      </c>
      <c r="K80" s="42">
        <v>21.555555999999999</v>
      </c>
      <c r="L80" s="42">
        <v>46.190475999999997</v>
      </c>
      <c r="M80" s="42">
        <v>43.111111000000001</v>
      </c>
      <c r="N80" s="42">
        <v>35.925925999999997</v>
      </c>
      <c r="O80" s="42">
        <v>13.343915000000001</v>
      </c>
      <c r="P80" s="42">
        <v>31</v>
      </c>
      <c r="Q80" s="42">
        <v>29</v>
      </c>
      <c r="R80" s="42">
        <v>40</v>
      </c>
      <c r="S80" s="42">
        <v>34</v>
      </c>
      <c r="T80" s="42">
        <v>18</v>
      </c>
      <c r="U80" s="42">
        <v>15</v>
      </c>
      <c r="V80" s="42">
        <v>100.59259299999999</v>
      </c>
      <c r="W80" s="42">
        <v>19.502645999999999</v>
      </c>
      <c r="X80" s="42">
        <v>12.317460000000001</v>
      </c>
      <c r="Y80" s="42">
        <v>23.608466</v>
      </c>
      <c r="Z80" s="42">
        <v>19.502645999999999</v>
      </c>
      <c r="AA80" s="42">
        <v>22.582011000000001</v>
      </c>
      <c r="AB80" s="42">
        <v>2.0529099999999998</v>
      </c>
      <c r="AC80" s="42">
        <v>1.0264549999999999</v>
      </c>
      <c r="AD80" s="42">
        <v>26.687830999999999</v>
      </c>
      <c r="AE80" s="42">
        <v>58.507936999999998</v>
      </c>
      <c r="AF80" s="42">
        <v>15.396825</v>
      </c>
      <c r="AG80" s="42">
        <v>93.407407000000006</v>
      </c>
      <c r="AH80" s="42">
        <v>14.370369999999999</v>
      </c>
      <c r="AI80" s="42">
        <v>9.2380949999999995</v>
      </c>
      <c r="AJ80" s="42">
        <v>22.582011000000001</v>
      </c>
      <c r="AK80" s="42">
        <v>23.608466</v>
      </c>
      <c r="AL80" s="42">
        <v>13.343915000000001</v>
      </c>
      <c r="AM80" s="42">
        <v>7.1851849999999997</v>
      </c>
      <c r="AN80" s="42">
        <v>3.0793650000000001</v>
      </c>
      <c r="AO80" s="42">
        <v>17.449735</v>
      </c>
      <c r="AP80" s="42">
        <v>58.507936999999998</v>
      </c>
      <c r="AQ80" s="42">
        <v>17.449735</v>
      </c>
      <c r="AR80" s="42">
        <v>151.915344</v>
      </c>
      <c r="AS80" s="42">
        <v>0</v>
      </c>
      <c r="AT80" s="42">
        <v>8.2116399999999992</v>
      </c>
      <c r="AU80" s="42">
        <v>0</v>
      </c>
      <c r="AV80" s="42">
        <v>12.317460000000001</v>
      </c>
      <c r="AW80" s="42">
        <v>36.952381000000003</v>
      </c>
      <c r="AX80" s="42">
        <v>28.740741</v>
      </c>
      <c r="AY80" s="42">
        <v>49.269841</v>
      </c>
      <c r="AZ80" s="42">
        <v>16.423279999999998</v>
      </c>
      <c r="BA80" s="42">
        <v>69.798941999999997</v>
      </c>
      <c r="BB80" s="42">
        <v>0</v>
      </c>
      <c r="BC80" s="42">
        <v>8.2116399999999992</v>
      </c>
      <c r="BD80" s="42">
        <v>0</v>
      </c>
      <c r="BE80" s="42">
        <v>8.2116399999999992</v>
      </c>
      <c r="BF80" s="42">
        <v>0</v>
      </c>
      <c r="BG80" s="42">
        <v>28.740741</v>
      </c>
      <c r="BH80" s="42">
        <v>16.423279999999998</v>
      </c>
      <c r="BI80" s="42">
        <v>8.2116399999999992</v>
      </c>
      <c r="BJ80" s="42">
        <v>82.116401999999994</v>
      </c>
      <c r="BK80" s="42">
        <v>0</v>
      </c>
      <c r="BL80" s="42">
        <v>0</v>
      </c>
      <c r="BM80" s="42">
        <v>0</v>
      </c>
      <c r="BN80" s="42">
        <v>4.1058199999999996</v>
      </c>
      <c r="BO80" s="42">
        <v>36.952381000000003</v>
      </c>
      <c r="BP80" s="42">
        <v>0</v>
      </c>
      <c r="BQ80" s="42">
        <v>32.846561000000001</v>
      </c>
      <c r="BR80" s="42">
        <v>8.2116399999999992</v>
      </c>
      <c r="BS80" s="42">
        <v>20.529101000000001</v>
      </c>
      <c r="BT80" s="42">
        <v>0</v>
      </c>
      <c r="BU80" s="42">
        <v>0</v>
      </c>
      <c r="BV80" s="42">
        <v>0</v>
      </c>
      <c r="BW80" s="42">
        <v>0</v>
      </c>
      <c r="BX80" s="42">
        <v>0</v>
      </c>
      <c r="BY80" s="42">
        <v>4.1058199999999996</v>
      </c>
      <c r="BZ80" s="42">
        <v>0</v>
      </c>
      <c r="CA80" s="42">
        <v>16.423279999999998</v>
      </c>
      <c r="CB80" s="42">
        <v>69.798941999999997</v>
      </c>
      <c r="CC80" s="42">
        <v>0</v>
      </c>
      <c r="CD80" s="42">
        <v>8.2116399999999992</v>
      </c>
      <c r="CE80" s="42">
        <v>0</v>
      </c>
      <c r="CF80" s="42">
        <v>12.317460000000001</v>
      </c>
      <c r="CG80" s="42">
        <v>28.740741</v>
      </c>
      <c r="CH80" s="42">
        <v>20.529101000000001</v>
      </c>
      <c r="CI80" s="42">
        <v>0</v>
      </c>
      <c r="CJ80" s="42">
        <v>0</v>
      </c>
      <c r="CK80" s="42">
        <v>61.587302000000001</v>
      </c>
      <c r="CL80" s="42">
        <v>0</v>
      </c>
      <c r="CM80" s="42">
        <v>0</v>
      </c>
      <c r="CN80" s="42">
        <v>0</v>
      </c>
      <c r="CO80" s="42">
        <v>0</v>
      </c>
      <c r="CP80" s="42">
        <v>8.2116399999999992</v>
      </c>
      <c r="CQ80" s="42">
        <v>4.1058199999999996</v>
      </c>
      <c r="CR80" s="42">
        <v>49.269841</v>
      </c>
      <c r="CS80" s="42">
        <v>0</v>
      </c>
    </row>
    <row r="81" spans="1:97">
      <c r="A81" s="40" t="s">
        <v>484</v>
      </c>
      <c r="B81" s="40" t="s">
        <v>289</v>
      </c>
      <c r="C81" s="40" t="s">
        <v>290</v>
      </c>
      <c r="D81" s="40" t="s">
        <v>304</v>
      </c>
      <c r="E81" s="40" t="s">
        <v>407</v>
      </c>
      <c r="F81" s="40" t="s">
        <v>397</v>
      </c>
      <c r="G81" s="41" t="s">
        <v>294</v>
      </c>
      <c r="H81" s="40" t="s">
        <v>485</v>
      </c>
      <c r="I81" s="42">
        <v>508</v>
      </c>
      <c r="J81" s="42">
        <v>47</v>
      </c>
      <c r="K81" s="42">
        <v>36</v>
      </c>
      <c r="L81" s="42">
        <v>75</v>
      </c>
      <c r="M81" s="42">
        <v>113</v>
      </c>
      <c r="N81" s="42">
        <v>102</v>
      </c>
      <c r="O81" s="42">
        <v>135</v>
      </c>
      <c r="P81" s="42">
        <v>55</v>
      </c>
      <c r="Q81" s="42">
        <v>82</v>
      </c>
      <c r="R81" s="42">
        <v>105</v>
      </c>
      <c r="S81" s="42">
        <v>81</v>
      </c>
      <c r="T81" s="42">
        <v>88</v>
      </c>
      <c r="U81" s="42">
        <v>96</v>
      </c>
      <c r="V81" s="42">
        <v>227</v>
      </c>
      <c r="W81" s="42">
        <v>18</v>
      </c>
      <c r="X81" s="42">
        <v>13</v>
      </c>
      <c r="Y81" s="42">
        <v>47</v>
      </c>
      <c r="Z81" s="42">
        <v>50</v>
      </c>
      <c r="AA81" s="42">
        <v>60</v>
      </c>
      <c r="AB81" s="42">
        <v>38</v>
      </c>
      <c r="AC81" s="42">
        <v>1</v>
      </c>
      <c r="AD81" s="42">
        <v>20</v>
      </c>
      <c r="AE81" s="42">
        <v>132</v>
      </c>
      <c r="AF81" s="42">
        <v>75</v>
      </c>
      <c r="AG81" s="42">
        <v>281</v>
      </c>
      <c r="AH81" s="42">
        <v>29</v>
      </c>
      <c r="AI81" s="42">
        <v>23</v>
      </c>
      <c r="AJ81" s="42">
        <v>28</v>
      </c>
      <c r="AK81" s="42">
        <v>63</v>
      </c>
      <c r="AL81" s="42">
        <v>42</v>
      </c>
      <c r="AM81" s="42">
        <v>82</v>
      </c>
      <c r="AN81" s="42">
        <v>14</v>
      </c>
      <c r="AO81" s="42">
        <v>34</v>
      </c>
      <c r="AP81" s="42">
        <v>132</v>
      </c>
      <c r="AQ81" s="42">
        <v>115</v>
      </c>
      <c r="AR81" s="42">
        <v>472</v>
      </c>
      <c r="AS81" s="42">
        <v>36</v>
      </c>
      <c r="AT81" s="42">
        <v>20</v>
      </c>
      <c r="AU81" s="42">
        <v>16</v>
      </c>
      <c r="AV81" s="42">
        <v>36</v>
      </c>
      <c r="AW81" s="42">
        <v>56</v>
      </c>
      <c r="AX81" s="42">
        <v>28</v>
      </c>
      <c r="AY81" s="42">
        <v>244</v>
      </c>
      <c r="AZ81" s="42">
        <v>36</v>
      </c>
      <c r="BA81" s="42">
        <v>188</v>
      </c>
      <c r="BB81" s="42">
        <v>20</v>
      </c>
      <c r="BC81" s="42">
        <v>8</v>
      </c>
      <c r="BD81" s="42">
        <v>8</v>
      </c>
      <c r="BE81" s="42">
        <v>16</v>
      </c>
      <c r="BF81" s="42">
        <v>12</v>
      </c>
      <c r="BG81" s="42">
        <v>24</v>
      </c>
      <c r="BH81" s="42">
        <v>88</v>
      </c>
      <c r="BI81" s="42">
        <v>12</v>
      </c>
      <c r="BJ81" s="42">
        <v>284</v>
      </c>
      <c r="BK81" s="42">
        <v>16</v>
      </c>
      <c r="BL81" s="42">
        <v>12</v>
      </c>
      <c r="BM81" s="42">
        <v>8</v>
      </c>
      <c r="BN81" s="42">
        <v>20</v>
      </c>
      <c r="BO81" s="42">
        <v>44</v>
      </c>
      <c r="BP81" s="42">
        <v>4</v>
      </c>
      <c r="BQ81" s="42">
        <v>156</v>
      </c>
      <c r="BR81" s="42">
        <v>24</v>
      </c>
      <c r="BS81" s="42">
        <v>16</v>
      </c>
      <c r="BT81" s="42">
        <v>0</v>
      </c>
      <c r="BU81" s="42">
        <v>0</v>
      </c>
      <c r="BV81" s="42">
        <v>0</v>
      </c>
      <c r="BW81" s="42">
        <v>0</v>
      </c>
      <c r="BX81" s="42">
        <v>12</v>
      </c>
      <c r="BY81" s="42">
        <v>0</v>
      </c>
      <c r="BZ81" s="42">
        <v>0</v>
      </c>
      <c r="CA81" s="42">
        <v>4</v>
      </c>
      <c r="CB81" s="42">
        <v>152</v>
      </c>
      <c r="CC81" s="42">
        <v>28</v>
      </c>
      <c r="CD81" s="42">
        <v>8</v>
      </c>
      <c r="CE81" s="42">
        <v>12</v>
      </c>
      <c r="CF81" s="42">
        <v>20</v>
      </c>
      <c r="CG81" s="42">
        <v>40</v>
      </c>
      <c r="CH81" s="42">
        <v>24</v>
      </c>
      <c r="CI81" s="42">
        <v>0</v>
      </c>
      <c r="CJ81" s="42">
        <v>20</v>
      </c>
      <c r="CK81" s="42">
        <v>304</v>
      </c>
      <c r="CL81" s="42">
        <v>8</v>
      </c>
      <c r="CM81" s="42">
        <v>12</v>
      </c>
      <c r="CN81" s="42">
        <v>4</v>
      </c>
      <c r="CO81" s="42">
        <v>16</v>
      </c>
      <c r="CP81" s="42">
        <v>4</v>
      </c>
      <c r="CQ81" s="42">
        <v>4</v>
      </c>
      <c r="CR81" s="42">
        <v>244</v>
      </c>
      <c r="CS81" s="42">
        <v>12</v>
      </c>
    </row>
    <row r="82" spans="1:97">
      <c r="A82" s="40" t="s">
        <v>486</v>
      </c>
      <c r="B82" s="40" t="s">
        <v>289</v>
      </c>
      <c r="C82" s="40" t="s">
        <v>290</v>
      </c>
      <c r="D82" s="40" t="s">
        <v>309</v>
      </c>
      <c r="E82" s="40" t="s">
        <v>473</v>
      </c>
      <c r="F82" s="40" t="s">
        <v>306</v>
      </c>
      <c r="G82" s="41" t="s">
        <v>294</v>
      </c>
      <c r="H82" s="40" t="s">
        <v>487</v>
      </c>
      <c r="I82" s="42">
        <v>652</v>
      </c>
      <c r="J82" s="42">
        <v>90.107249999999993</v>
      </c>
      <c r="K82" s="42">
        <v>77.957958000000005</v>
      </c>
      <c r="L82" s="42">
        <v>109.34362900000001</v>
      </c>
      <c r="M82" s="42">
        <v>151.854141</v>
      </c>
      <c r="N82" s="42">
        <v>136.67953600000001</v>
      </c>
      <c r="O82" s="42">
        <v>86.057485999999997</v>
      </c>
      <c r="P82" s="42">
        <v>99</v>
      </c>
      <c r="Q82" s="42">
        <v>83</v>
      </c>
      <c r="R82" s="42">
        <v>133</v>
      </c>
      <c r="S82" s="42">
        <v>119</v>
      </c>
      <c r="T82" s="42">
        <v>117</v>
      </c>
      <c r="U82" s="42">
        <v>73</v>
      </c>
      <c r="V82" s="42">
        <v>320.94380000000001</v>
      </c>
      <c r="W82" s="42">
        <v>50.622050999999999</v>
      </c>
      <c r="X82" s="42">
        <v>39.485199000000001</v>
      </c>
      <c r="Y82" s="42">
        <v>52.646932999999997</v>
      </c>
      <c r="Z82" s="42">
        <v>76.945516999999995</v>
      </c>
      <c r="AA82" s="42">
        <v>69.858429999999998</v>
      </c>
      <c r="AB82" s="42">
        <v>30.37323</v>
      </c>
      <c r="AC82" s="42">
        <v>1.0124409999999999</v>
      </c>
      <c r="AD82" s="42">
        <v>67.833547999999993</v>
      </c>
      <c r="AE82" s="42">
        <v>179.20205899999999</v>
      </c>
      <c r="AF82" s="42">
        <v>73.908193999999995</v>
      </c>
      <c r="AG82" s="42">
        <v>331.05619999999999</v>
      </c>
      <c r="AH82" s="42">
        <v>39.485199000000001</v>
      </c>
      <c r="AI82" s="42">
        <v>38.472757999999999</v>
      </c>
      <c r="AJ82" s="42">
        <v>56.696697</v>
      </c>
      <c r="AK82" s="42">
        <v>74.908624000000003</v>
      </c>
      <c r="AL82" s="42">
        <v>66.821106999999998</v>
      </c>
      <c r="AM82" s="42">
        <v>50.622050999999999</v>
      </c>
      <c r="AN82" s="42">
        <v>4.0497639999999997</v>
      </c>
      <c r="AO82" s="42">
        <v>54.671815000000002</v>
      </c>
      <c r="AP82" s="42">
        <v>186.27713499999999</v>
      </c>
      <c r="AQ82" s="42">
        <v>90.107249999999993</v>
      </c>
      <c r="AR82" s="42">
        <v>571.01673000000005</v>
      </c>
      <c r="AS82" s="42">
        <v>12.149292000000001</v>
      </c>
      <c r="AT82" s="42">
        <v>12.149292000000001</v>
      </c>
      <c r="AU82" s="42">
        <v>40.497639999999997</v>
      </c>
      <c r="AV82" s="42">
        <v>20.248819999999998</v>
      </c>
      <c r="AW82" s="42">
        <v>72.895752999999999</v>
      </c>
      <c r="AX82" s="42">
        <v>105.293865</v>
      </c>
      <c r="AY82" s="42">
        <v>238.93607800000001</v>
      </c>
      <c r="AZ82" s="42">
        <v>68.845989000000003</v>
      </c>
      <c r="BA82" s="42">
        <v>271.33419099999998</v>
      </c>
      <c r="BB82" s="42">
        <v>8.0995279999999994</v>
      </c>
      <c r="BC82" s="42">
        <v>12.149292000000001</v>
      </c>
      <c r="BD82" s="42">
        <v>20.248819999999998</v>
      </c>
      <c r="BE82" s="42">
        <v>8.0995279999999994</v>
      </c>
      <c r="BF82" s="42">
        <v>8.0995279999999994</v>
      </c>
      <c r="BG82" s="42">
        <v>80.995281000000006</v>
      </c>
      <c r="BH82" s="42">
        <v>113.393393</v>
      </c>
      <c r="BI82" s="42">
        <v>20.248819999999998</v>
      </c>
      <c r="BJ82" s="42">
        <v>299.68253900000002</v>
      </c>
      <c r="BK82" s="42">
        <v>4.0497639999999997</v>
      </c>
      <c r="BL82" s="42">
        <v>0</v>
      </c>
      <c r="BM82" s="42">
        <v>20.248819999999998</v>
      </c>
      <c r="BN82" s="42">
        <v>12.149292000000001</v>
      </c>
      <c r="BO82" s="42">
        <v>64.796225000000007</v>
      </c>
      <c r="BP82" s="42">
        <v>24.298584000000002</v>
      </c>
      <c r="BQ82" s="42">
        <v>125.54268500000001</v>
      </c>
      <c r="BR82" s="42">
        <v>48.597168000000003</v>
      </c>
      <c r="BS82" s="42">
        <v>60.746460999999996</v>
      </c>
      <c r="BT82" s="42">
        <v>0</v>
      </c>
      <c r="BU82" s="42">
        <v>4.0497639999999997</v>
      </c>
      <c r="BV82" s="42">
        <v>0</v>
      </c>
      <c r="BW82" s="42">
        <v>4.0497639999999997</v>
      </c>
      <c r="BX82" s="42">
        <v>4.0497639999999997</v>
      </c>
      <c r="BY82" s="42">
        <v>24.298584000000002</v>
      </c>
      <c r="BZ82" s="42">
        <v>0</v>
      </c>
      <c r="CA82" s="42">
        <v>24.298584000000002</v>
      </c>
      <c r="CB82" s="42">
        <v>210.58772999999999</v>
      </c>
      <c r="CC82" s="42">
        <v>8.0995279999999994</v>
      </c>
      <c r="CD82" s="42">
        <v>8.0995279999999994</v>
      </c>
      <c r="CE82" s="42">
        <v>32.398111999999998</v>
      </c>
      <c r="CF82" s="42">
        <v>16.199055999999999</v>
      </c>
      <c r="CG82" s="42">
        <v>48.597168000000003</v>
      </c>
      <c r="CH82" s="42">
        <v>64.796225000000007</v>
      </c>
      <c r="CI82" s="42">
        <v>0</v>
      </c>
      <c r="CJ82" s="42">
        <v>32.398111999999998</v>
      </c>
      <c r="CK82" s="42">
        <v>299.68253900000002</v>
      </c>
      <c r="CL82" s="42">
        <v>4.0497639999999997</v>
      </c>
      <c r="CM82" s="42">
        <v>0</v>
      </c>
      <c r="CN82" s="42">
        <v>8.0995279999999994</v>
      </c>
      <c r="CO82" s="42">
        <v>0</v>
      </c>
      <c r="CP82" s="42">
        <v>20.248819999999998</v>
      </c>
      <c r="CQ82" s="42">
        <v>16.199055999999999</v>
      </c>
      <c r="CR82" s="42">
        <v>238.93607800000001</v>
      </c>
      <c r="CS82" s="42">
        <v>12.149292000000001</v>
      </c>
    </row>
    <row r="83" spans="1:97">
      <c r="A83" s="40" t="s">
        <v>488</v>
      </c>
      <c r="B83" s="40" t="s">
        <v>289</v>
      </c>
      <c r="C83" s="40" t="s">
        <v>290</v>
      </c>
      <c r="D83" s="40" t="s">
        <v>309</v>
      </c>
      <c r="E83" s="40" t="s">
        <v>473</v>
      </c>
      <c r="F83" s="40" t="s">
        <v>306</v>
      </c>
      <c r="G83" s="41" t="s">
        <v>294</v>
      </c>
      <c r="H83" s="40" t="s">
        <v>489</v>
      </c>
      <c r="I83" s="42">
        <v>1502</v>
      </c>
      <c r="J83" s="42">
        <v>232.829936</v>
      </c>
      <c r="K83" s="42">
        <v>161.65921299999999</v>
      </c>
      <c r="L83" s="42">
        <v>272.48219599999999</v>
      </c>
      <c r="M83" s="42">
        <v>381.27172899999999</v>
      </c>
      <c r="N83" s="42">
        <v>244.843448</v>
      </c>
      <c r="O83" s="42">
        <v>208.913479</v>
      </c>
      <c r="P83" s="42">
        <v>179</v>
      </c>
      <c r="Q83" s="42">
        <v>176</v>
      </c>
      <c r="R83" s="42">
        <v>277</v>
      </c>
      <c r="S83" s="42">
        <v>248</v>
      </c>
      <c r="T83" s="42">
        <v>196</v>
      </c>
      <c r="U83" s="42">
        <v>157</v>
      </c>
      <c r="V83" s="42">
        <v>693.96345899999994</v>
      </c>
      <c r="W83" s="42">
        <v>112.856432</v>
      </c>
      <c r="X83" s="42">
        <v>87.438316</v>
      </c>
      <c r="Y83" s="42">
        <v>123.023678</v>
      </c>
      <c r="Z83" s="42">
        <v>173.85990799999999</v>
      </c>
      <c r="AA83" s="42">
        <v>121.887837</v>
      </c>
      <c r="AB83" s="42">
        <v>67.865298999999993</v>
      </c>
      <c r="AC83" s="42">
        <v>7.0319890000000003</v>
      </c>
      <c r="AD83" s="42">
        <v>148.44179299999999</v>
      </c>
      <c r="AE83" s="42">
        <v>412.79019199999999</v>
      </c>
      <c r="AF83" s="42">
        <v>132.73147399999999</v>
      </c>
      <c r="AG83" s="42">
        <v>808.03654100000006</v>
      </c>
      <c r="AH83" s="42">
        <v>119.97350400000001</v>
      </c>
      <c r="AI83" s="42">
        <v>74.220896999999994</v>
      </c>
      <c r="AJ83" s="42">
        <v>149.458518</v>
      </c>
      <c r="AK83" s="42">
        <v>207.411821</v>
      </c>
      <c r="AL83" s="42">
        <v>122.955611</v>
      </c>
      <c r="AM83" s="42">
        <v>105.939285</v>
      </c>
      <c r="AN83" s="42">
        <v>28.076906000000001</v>
      </c>
      <c r="AO83" s="42">
        <v>154.54214099999999</v>
      </c>
      <c r="AP83" s="42">
        <v>448.35853700000001</v>
      </c>
      <c r="AQ83" s="42">
        <v>205.135863</v>
      </c>
      <c r="AR83" s="42">
        <v>1267.102582</v>
      </c>
      <c r="AS83" s="42">
        <v>4.0668980000000001</v>
      </c>
      <c r="AT83" s="42">
        <v>65.070374999999999</v>
      </c>
      <c r="AU83" s="42">
        <v>77.271069999999995</v>
      </c>
      <c r="AV83" s="42">
        <v>187.07732799999999</v>
      </c>
      <c r="AW83" s="42">
        <v>187.07732799999999</v>
      </c>
      <c r="AX83" s="42">
        <v>134.207649</v>
      </c>
      <c r="AY83" s="42">
        <v>461.85669000000001</v>
      </c>
      <c r="AZ83" s="42">
        <v>150.47524200000001</v>
      </c>
      <c r="BA83" s="42">
        <v>564.61821699999996</v>
      </c>
      <c r="BB83" s="42">
        <v>4.0668980000000001</v>
      </c>
      <c r="BC83" s="42">
        <v>56.936577999999997</v>
      </c>
      <c r="BD83" s="42">
        <v>52.869680000000002</v>
      </c>
      <c r="BE83" s="42">
        <v>81.337969000000001</v>
      </c>
      <c r="BF83" s="42">
        <v>32.535187999999998</v>
      </c>
      <c r="BG83" s="42">
        <v>85.404866999999996</v>
      </c>
      <c r="BH83" s="42">
        <v>210.79805300000001</v>
      </c>
      <c r="BI83" s="42">
        <v>40.668984000000002</v>
      </c>
      <c r="BJ83" s="42">
        <v>702.48436400000003</v>
      </c>
      <c r="BK83" s="42">
        <v>0</v>
      </c>
      <c r="BL83" s="42">
        <v>8.1337969999999995</v>
      </c>
      <c r="BM83" s="42">
        <v>24.401391</v>
      </c>
      <c r="BN83" s="42">
        <v>105.73935899999999</v>
      </c>
      <c r="BO83" s="42">
        <v>154.54214099999999</v>
      </c>
      <c r="BP83" s="42">
        <v>48.802781000000003</v>
      </c>
      <c r="BQ83" s="42">
        <v>251.058637</v>
      </c>
      <c r="BR83" s="42">
        <v>109.806258</v>
      </c>
      <c r="BS83" s="42">
        <v>97.605563000000004</v>
      </c>
      <c r="BT83" s="42">
        <v>0</v>
      </c>
      <c r="BU83" s="42">
        <v>0</v>
      </c>
      <c r="BV83" s="42">
        <v>0</v>
      </c>
      <c r="BW83" s="42">
        <v>0</v>
      </c>
      <c r="BX83" s="42">
        <v>12.200695</v>
      </c>
      <c r="BY83" s="42">
        <v>16.267593999999999</v>
      </c>
      <c r="BZ83" s="42">
        <v>0</v>
      </c>
      <c r="CA83" s="42">
        <v>69.137274000000005</v>
      </c>
      <c r="CB83" s="42">
        <v>605.96786799999995</v>
      </c>
      <c r="CC83" s="42">
        <v>4.0668980000000001</v>
      </c>
      <c r="CD83" s="42">
        <v>52.869680000000002</v>
      </c>
      <c r="CE83" s="42">
        <v>69.137274000000005</v>
      </c>
      <c r="CF83" s="42">
        <v>170.80973499999999</v>
      </c>
      <c r="CG83" s="42">
        <v>154.54214099999999</v>
      </c>
      <c r="CH83" s="42">
        <v>93.538663999999997</v>
      </c>
      <c r="CI83" s="42">
        <v>8.1337969999999995</v>
      </c>
      <c r="CJ83" s="42">
        <v>52.869680000000002</v>
      </c>
      <c r="CK83" s="42">
        <v>563.52915099999996</v>
      </c>
      <c r="CL83" s="42">
        <v>0</v>
      </c>
      <c r="CM83" s="42">
        <v>12.200695</v>
      </c>
      <c r="CN83" s="42">
        <v>8.1337969999999995</v>
      </c>
      <c r="CO83" s="42">
        <v>16.267593999999999</v>
      </c>
      <c r="CP83" s="42">
        <v>20.334492000000001</v>
      </c>
      <c r="CQ83" s="42">
        <v>24.401391</v>
      </c>
      <c r="CR83" s="42">
        <v>453.722893</v>
      </c>
      <c r="CS83" s="42">
        <v>28.468288999999999</v>
      </c>
    </row>
    <row r="84" spans="1:97">
      <c r="A84" s="40" t="s">
        <v>490</v>
      </c>
      <c r="B84" s="40" t="s">
        <v>289</v>
      </c>
      <c r="C84" s="40" t="s">
        <v>290</v>
      </c>
      <c r="D84" s="40" t="s">
        <v>304</v>
      </c>
      <c r="E84" s="40" t="s">
        <v>491</v>
      </c>
      <c r="F84" s="40" t="s">
        <v>419</v>
      </c>
      <c r="G84" s="41" t="s">
        <v>294</v>
      </c>
      <c r="H84" s="40" t="s">
        <v>492</v>
      </c>
      <c r="I84" s="42">
        <v>196</v>
      </c>
      <c r="J84" s="42">
        <v>33.536298000000002</v>
      </c>
      <c r="K84" s="42">
        <v>19.308776999999999</v>
      </c>
      <c r="L84" s="42">
        <v>38.617555000000003</v>
      </c>
      <c r="M84" s="42">
        <v>36.585051999999997</v>
      </c>
      <c r="N84" s="42">
        <v>30.487542999999999</v>
      </c>
      <c r="O84" s="42">
        <v>37.464773999999998</v>
      </c>
      <c r="P84" s="42">
        <v>31</v>
      </c>
      <c r="Q84" s="42">
        <v>18</v>
      </c>
      <c r="R84" s="42">
        <v>44</v>
      </c>
      <c r="S84" s="42">
        <v>29</v>
      </c>
      <c r="T84" s="42">
        <v>47</v>
      </c>
      <c r="U84" s="42">
        <v>20</v>
      </c>
      <c r="V84" s="42">
        <v>92.463712000000001</v>
      </c>
      <c r="W84" s="42">
        <v>18.292525999999999</v>
      </c>
      <c r="X84" s="42">
        <v>7.1137600000000001</v>
      </c>
      <c r="Y84" s="42">
        <v>18.292525999999999</v>
      </c>
      <c r="Z84" s="42">
        <v>18.292525999999999</v>
      </c>
      <c r="AA84" s="42">
        <v>16.260023</v>
      </c>
      <c r="AB84" s="42">
        <v>13.196099</v>
      </c>
      <c r="AC84" s="42">
        <v>1.016251</v>
      </c>
      <c r="AD84" s="42">
        <v>20.325029000000001</v>
      </c>
      <c r="AE84" s="42">
        <v>48.780068999999997</v>
      </c>
      <c r="AF84" s="42">
        <v>23.358612999999998</v>
      </c>
      <c r="AG84" s="42">
        <v>103.536288</v>
      </c>
      <c r="AH84" s="42">
        <v>15.243772</v>
      </c>
      <c r="AI84" s="42">
        <v>12.195017</v>
      </c>
      <c r="AJ84" s="42">
        <v>20.325029000000001</v>
      </c>
      <c r="AK84" s="42">
        <v>18.292525999999999</v>
      </c>
      <c r="AL84" s="42">
        <v>14.22752</v>
      </c>
      <c r="AM84" s="42">
        <v>19.248097999999999</v>
      </c>
      <c r="AN84" s="42">
        <v>4.0043259999999998</v>
      </c>
      <c r="AO84" s="42">
        <v>19.308776999999999</v>
      </c>
      <c r="AP84" s="42">
        <v>49.796320999999999</v>
      </c>
      <c r="AQ84" s="42">
        <v>34.431190000000001</v>
      </c>
      <c r="AR84" s="42">
        <v>166.54387800000001</v>
      </c>
      <c r="AS84" s="42">
        <v>0</v>
      </c>
      <c r="AT84" s="42">
        <v>32.520046000000001</v>
      </c>
      <c r="AU84" s="42">
        <v>4.0650060000000003</v>
      </c>
      <c r="AV84" s="42">
        <v>16.260023</v>
      </c>
      <c r="AW84" s="42">
        <v>4.0650060000000003</v>
      </c>
      <c r="AX84" s="42">
        <v>28.45504</v>
      </c>
      <c r="AY84" s="42">
        <v>64.918733000000003</v>
      </c>
      <c r="AZ84" s="42">
        <v>16.260023</v>
      </c>
      <c r="BA84" s="42">
        <v>89.369448000000006</v>
      </c>
      <c r="BB84" s="42">
        <v>0</v>
      </c>
      <c r="BC84" s="42">
        <v>20.325029000000001</v>
      </c>
      <c r="BD84" s="42">
        <v>4.0650060000000003</v>
      </c>
      <c r="BE84" s="42">
        <v>8.1300120000000007</v>
      </c>
      <c r="BF84" s="42">
        <v>0</v>
      </c>
      <c r="BG84" s="42">
        <v>20.325029000000001</v>
      </c>
      <c r="BH84" s="42">
        <v>28.394361</v>
      </c>
      <c r="BI84" s="42">
        <v>8.1300120000000007</v>
      </c>
      <c r="BJ84" s="42">
        <v>77.174430000000001</v>
      </c>
      <c r="BK84" s="42">
        <v>0</v>
      </c>
      <c r="BL84" s="42">
        <v>12.195017</v>
      </c>
      <c r="BM84" s="42">
        <v>0</v>
      </c>
      <c r="BN84" s="42">
        <v>8.1300120000000007</v>
      </c>
      <c r="BO84" s="42">
        <v>4.0650060000000003</v>
      </c>
      <c r="BP84" s="42">
        <v>8.1300120000000007</v>
      </c>
      <c r="BQ84" s="42">
        <v>36.524372</v>
      </c>
      <c r="BR84" s="42">
        <v>8.1300120000000007</v>
      </c>
      <c r="BS84" s="42">
        <v>12.195017</v>
      </c>
      <c r="BT84" s="42">
        <v>0</v>
      </c>
      <c r="BU84" s="42">
        <v>0</v>
      </c>
      <c r="BV84" s="42">
        <v>0</v>
      </c>
      <c r="BW84" s="42">
        <v>4.0650060000000003</v>
      </c>
      <c r="BX84" s="42">
        <v>4.0650060000000003</v>
      </c>
      <c r="BY84" s="42">
        <v>4.0650060000000003</v>
      </c>
      <c r="BZ84" s="42">
        <v>0</v>
      </c>
      <c r="CA84" s="42">
        <v>0</v>
      </c>
      <c r="CB84" s="42">
        <v>77.235110000000006</v>
      </c>
      <c r="CC84" s="42">
        <v>0</v>
      </c>
      <c r="CD84" s="42">
        <v>32.520046000000001</v>
      </c>
      <c r="CE84" s="42">
        <v>4.0650060000000003</v>
      </c>
      <c r="CF84" s="42">
        <v>8.1300120000000007</v>
      </c>
      <c r="CG84" s="42">
        <v>0</v>
      </c>
      <c r="CH84" s="42">
        <v>16.260023</v>
      </c>
      <c r="CI84" s="42">
        <v>0</v>
      </c>
      <c r="CJ84" s="42">
        <v>16.260023</v>
      </c>
      <c r="CK84" s="42">
        <v>77.113750999999993</v>
      </c>
      <c r="CL84" s="42">
        <v>0</v>
      </c>
      <c r="CM84" s="42">
        <v>0</v>
      </c>
      <c r="CN84" s="42">
        <v>0</v>
      </c>
      <c r="CO84" s="42">
        <v>4.0650060000000003</v>
      </c>
      <c r="CP84" s="42">
        <v>0</v>
      </c>
      <c r="CQ84" s="42">
        <v>8.1300120000000007</v>
      </c>
      <c r="CR84" s="42">
        <v>64.918733000000003</v>
      </c>
      <c r="CS84" s="42">
        <v>0</v>
      </c>
    </row>
    <row r="85" spans="1:97">
      <c r="A85" s="40" t="s">
        <v>493</v>
      </c>
      <c r="B85" s="40" t="s">
        <v>289</v>
      </c>
      <c r="C85" s="40" t="s">
        <v>290</v>
      </c>
      <c r="D85" s="40" t="s">
        <v>309</v>
      </c>
      <c r="E85" s="40" t="s">
        <v>385</v>
      </c>
      <c r="F85" s="40" t="s">
        <v>306</v>
      </c>
      <c r="G85" s="41" t="s">
        <v>294</v>
      </c>
      <c r="H85" s="40" t="s">
        <v>494</v>
      </c>
      <c r="I85" s="42">
        <v>110</v>
      </c>
      <c r="J85" s="42">
        <v>11.785714</v>
      </c>
      <c r="K85" s="42">
        <v>5.8928570000000002</v>
      </c>
      <c r="L85" s="42">
        <v>17.678571000000002</v>
      </c>
      <c r="M85" s="42">
        <v>20.625</v>
      </c>
      <c r="N85" s="42">
        <v>36.339286000000001</v>
      </c>
      <c r="O85" s="42">
        <v>17.678571000000002</v>
      </c>
      <c r="P85" s="42">
        <v>11</v>
      </c>
      <c r="Q85" s="42">
        <v>11</v>
      </c>
      <c r="R85" s="42">
        <v>13</v>
      </c>
      <c r="S85" s="42">
        <v>25</v>
      </c>
      <c r="T85" s="42">
        <v>35</v>
      </c>
      <c r="U85" s="42">
        <v>17</v>
      </c>
      <c r="V85" s="42">
        <v>54.017856999999999</v>
      </c>
      <c r="W85" s="42">
        <v>6.875</v>
      </c>
      <c r="X85" s="42">
        <v>2.9464290000000002</v>
      </c>
      <c r="Y85" s="42">
        <v>8.8392859999999995</v>
      </c>
      <c r="Z85" s="42">
        <v>8.8392859999999995</v>
      </c>
      <c r="AA85" s="42">
        <v>17.678571000000002</v>
      </c>
      <c r="AB85" s="42">
        <v>8.8392859999999995</v>
      </c>
      <c r="AC85" s="42">
        <v>0</v>
      </c>
      <c r="AD85" s="42">
        <v>6.875</v>
      </c>
      <c r="AE85" s="42">
        <v>28.482143000000001</v>
      </c>
      <c r="AF85" s="42">
        <v>18.660713999999999</v>
      </c>
      <c r="AG85" s="42">
        <v>55.982143000000001</v>
      </c>
      <c r="AH85" s="42">
        <v>4.9107139999999996</v>
      </c>
      <c r="AI85" s="42">
        <v>2.9464290000000002</v>
      </c>
      <c r="AJ85" s="42">
        <v>8.8392859999999995</v>
      </c>
      <c r="AK85" s="42">
        <v>11.785714</v>
      </c>
      <c r="AL85" s="42">
        <v>18.660713999999999</v>
      </c>
      <c r="AM85" s="42">
        <v>8.8392859999999995</v>
      </c>
      <c r="AN85" s="42">
        <v>0</v>
      </c>
      <c r="AO85" s="42">
        <v>6.875</v>
      </c>
      <c r="AP85" s="42">
        <v>24.553571000000002</v>
      </c>
      <c r="AQ85" s="42">
        <v>24.553571000000002</v>
      </c>
      <c r="AR85" s="42">
        <v>90.357142999999994</v>
      </c>
      <c r="AS85" s="42">
        <v>15.714286</v>
      </c>
      <c r="AT85" s="42">
        <v>3.9285709999999998</v>
      </c>
      <c r="AU85" s="42">
        <v>3.9285709999999998</v>
      </c>
      <c r="AV85" s="42">
        <v>0</v>
      </c>
      <c r="AW85" s="42">
        <v>7.8571429999999998</v>
      </c>
      <c r="AX85" s="42">
        <v>7.8571429999999998</v>
      </c>
      <c r="AY85" s="42">
        <v>43.214286000000001</v>
      </c>
      <c r="AZ85" s="42">
        <v>7.8571429999999998</v>
      </c>
      <c r="BA85" s="42">
        <v>43.214286000000001</v>
      </c>
      <c r="BB85" s="42">
        <v>7.8571429999999998</v>
      </c>
      <c r="BC85" s="42">
        <v>3.9285709999999998</v>
      </c>
      <c r="BD85" s="42">
        <v>0</v>
      </c>
      <c r="BE85" s="42">
        <v>0</v>
      </c>
      <c r="BF85" s="42">
        <v>0</v>
      </c>
      <c r="BG85" s="42">
        <v>7.8571429999999998</v>
      </c>
      <c r="BH85" s="42">
        <v>19.642856999999999</v>
      </c>
      <c r="BI85" s="42">
        <v>3.9285709999999998</v>
      </c>
      <c r="BJ85" s="42">
        <v>47.142856999999999</v>
      </c>
      <c r="BK85" s="42">
        <v>7.8571429999999998</v>
      </c>
      <c r="BL85" s="42">
        <v>0</v>
      </c>
      <c r="BM85" s="42">
        <v>3.9285709999999998</v>
      </c>
      <c r="BN85" s="42">
        <v>0</v>
      </c>
      <c r="BO85" s="42">
        <v>7.8571429999999998</v>
      </c>
      <c r="BP85" s="42">
        <v>0</v>
      </c>
      <c r="BQ85" s="42">
        <v>23.571428999999998</v>
      </c>
      <c r="BR85" s="42">
        <v>3.9285709999999998</v>
      </c>
      <c r="BS85" s="42">
        <v>0</v>
      </c>
      <c r="BT85" s="42">
        <v>0</v>
      </c>
      <c r="BU85" s="42">
        <v>0</v>
      </c>
      <c r="BV85" s="42">
        <v>0</v>
      </c>
      <c r="BW85" s="42">
        <v>0</v>
      </c>
      <c r="BX85" s="42">
        <v>0</v>
      </c>
      <c r="BY85" s="42">
        <v>0</v>
      </c>
      <c r="BZ85" s="42">
        <v>0</v>
      </c>
      <c r="CA85" s="42">
        <v>0</v>
      </c>
      <c r="CB85" s="42">
        <v>35.357143000000001</v>
      </c>
      <c r="CC85" s="42">
        <v>7.8571429999999998</v>
      </c>
      <c r="CD85" s="42">
        <v>3.9285709999999998</v>
      </c>
      <c r="CE85" s="42">
        <v>0</v>
      </c>
      <c r="CF85" s="42">
        <v>0</v>
      </c>
      <c r="CG85" s="42">
        <v>7.8571429999999998</v>
      </c>
      <c r="CH85" s="42">
        <v>7.8571429999999998</v>
      </c>
      <c r="CI85" s="42">
        <v>0</v>
      </c>
      <c r="CJ85" s="42">
        <v>7.8571429999999998</v>
      </c>
      <c r="CK85" s="42">
        <v>55</v>
      </c>
      <c r="CL85" s="42">
        <v>7.8571429999999998</v>
      </c>
      <c r="CM85" s="42">
        <v>0</v>
      </c>
      <c r="CN85" s="42">
        <v>3.9285709999999998</v>
      </c>
      <c r="CO85" s="42">
        <v>0</v>
      </c>
      <c r="CP85" s="42">
        <v>0</v>
      </c>
      <c r="CQ85" s="42">
        <v>0</v>
      </c>
      <c r="CR85" s="42">
        <v>43.214286000000001</v>
      </c>
      <c r="CS85" s="42">
        <v>0</v>
      </c>
    </row>
    <row r="86" spans="1:97">
      <c r="A86" s="40" t="s">
        <v>495</v>
      </c>
      <c r="B86" s="40" t="s">
        <v>289</v>
      </c>
      <c r="C86" s="40" t="s">
        <v>290</v>
      </c>
      <c r="D86" s="40" t="s">
        <v>309</v>
      </c>
      <c r="E86" s="40" t="s">
        <v>345</v>
      </c>
      <c r="F86" s="40" t="s">
        <v>293</v>
      </c>
      <c r="G86" s="41" t="s">
        <v>294</v>
      </c>
      <c r="H86" s="40" t="s">
        <v>496</v>
      </c>
      <c r="I86" s="42">
        <v>157</v>
      </c>
      <c r="J86" s="42">
        <v>32.623376999999998</v>
      </c>
      <c r="K86" s="42">
        <v>19.37013</v>
      </c>
      <c r="L86" s="42">
        <v>37.720779</v>
      </c>
      <c r="M86" s="42">
        <v>22.428571000000002</v>
      </c>
      <c r="N86" s="42">
        <v>22.428571000000002</v>
      </c>
      <c r="O86" s="42">
        <v>22.428571000000002</v>
      </c>
      <c r="P86" s="42">
        <v>17</v>
      </c>
      <c r="Q86" s="42">
        <v>11</v>
      </c>
      <c r="R86" s="42">
        <v>18</v>
      </c>
      <c r="S86" s="42">
        <v>23</v>
      </c>
      <c r="T86" s="42">
        <v>36</v>
      </c>
      <c r="U86" s="42">
        <v>18</v>
      </c>
      <c r="V86" s="42">
        <v>78.5</v>
      </c>
      <c r="W86" s="42">
        <v>13.253247</v>
      </c>
      <c r="X86" s="42">
        <v>14.272727</v>
      </c>
      <c r="Y86" s="42">
        <v>20.389610000000001</v>
      </c>
      <c r="Z86" s="42">
        <v>10.194805000000001</v>
      </c>
      <c r="AA86" s="42">
        <v>10.194805000000001</v>
      </c>
      <c r="AB86" s="42">
        <v>9.1753250000000008</v>
      </c>
      <c r="AC86" s="42">
        <v>1.0194810000000001</v>
      </c>
      <c r="AD86" s="42">
        <v>19.37013</v>
      </c>
      <c r="AE86" s="42">
        <v>42.818182</v>
      </c>
      <c r="AF86" s="42">
        <v>16.311688</v>
      </c>
      <c r="AG86" s="42">
        <v>78.5</v>
      </c>
      <c r="AH86" s="42">
        <v>19.37013</v>
      </c>
      <c r="AI86" s="42">
        <v>5.0974029999999999</v>
      </c>
      <c r="AJ86" s="42">
        <v>17.331168999999999</v>
      </c>
      <c r="AK86" s="42">
        <v>12.233765999999999</v>
      </c>
      <c r="AL86" s="42">
        <v>12.233765999999999</v>
      </c>
      <c r="AM86" s="42">
        <v>11.214286</v>
      </c>
      <c r="AN86" s="42">
        <v>1.0194810000000001</v>
      </c>
      <c r="AO86" s="42">
        <v>21.409091</v>
      </c>
      <c r="AP86" s="42">
        <v>36.701298999999999</v>
      </c>
      <c r="AQ86" s="42">
        <v>20.389610000000001</v>
      </c>
      <c r="AR86" s="42">
        <v>126.415584</v>
      </c>
      <c r="AS86" s="42">
        <v>0</v>
      </c>
      <c r="AT86" s="42">
        <v>16.311688</v>
      </c>
      <c r="AU86" s="42">
        <v>0</v>
      </c>
      <c r="AV86" s="42">
        <v>12.233765999999999</v>
      </c>
      <c r="AW86" s="42">
        <v>20.389610000000001</v>
      </c>
      <c r="AX86" s="42">
        <v>24.467531999999999</v>
      </c>
      <c r="AY86" s="42">
        <v>48.935065000000002</v>
      </c>
      <c r="AZ86" s="42">
        <v>4.077922</v>
      </c>
      <c r="BA86" s="42">
        <v>65.246752999999998</v>
      </c>
      <c r="BB86" s="42">
        <v>0</v>
      </c>
      <c r="BC86" s="42">
        <v>8.1558440000000001</v>
      </c>
      <c r="BD86" s="42">
        <v>0</v>
      </c>
      <c r="BE86" s="42">
        <v>4.077922</v>
      </c>
      <c r="BF86" s="42">
        <v>4.077922</v>
      </c>
      <c r="BG86" s="42">
        <v>20.389610000000001</v>
      </c>
      <c r="BH86" s="42">
        <v>24.467531999999999</v>
      </c>
      <c r="BI86" s="42">
        <v>4.077922</v>
      </c>
      <c r="BJ86" s="42">
        <v>61.168830999999997</v>
      </c>
      <c r="BK86" s="42">
        <v>0</v>
      </c>
      <c r="BL86" s="42">
        <v>8.1558440000000001</v>
      </c>
      <c r="BM86" s="42">
        <v>0</v>
      </c>
      <c r="BN86" s="42">
        <v>8.1558440000000001</v>
      </c>
      <c r="BO86" s="42">
        <v>16.311688</v>
      </c>
      <c r="BP86" s="42">
        <v>4.077922</v>
      </c>
      <c r="BQ86" s="42">
        <v>24.467531999999999</v>
      </c>
      <c r="BR86" s="42">
        <v>0</v>
      </c>
      <c r="BS86" s="42">
        <v>20.389610000000001</v>
      </c>
      <c r="BT86" s="42">
        <v>0</v>
      </c>
      <c r="BU86" s="42">
        <v>0</v>
      </c>
      <c r="BV86" s="42">
        <v>0</v>
      </c>
      <c r="BW86" s="42">
        <v>4.077922</v>
      </c>
      <c r="BX86" s="42">
        <v>4.077922</v>
      </c>
      <c r="BY86" s="42">
        <v>8.1558440000000001</v>
      </c>
      <c r="BZ86" s="42">
        <v>0</v>
      </c>
      <c r="CA86" s="42">
        <v>4.077922</v>
      </c>
      <c r="CB86" s="42">
        <v>40.779221</v>
      </c>
      <c r="CC86" s="42">
        <v>0</v>
      </c>
      <c r="CD86" s="42">
        <v>16.311688</v>
      </c>
      <c r="CE86" s="42">
        <v>0</v>
      </c>
      <c r="CF86" s="42">
        <v>4.077922</v>
      </c>
      <c r="CG86" s="42">
        <v>4.077922</v>
      </c>
      <c r="CH86" s="42">
        <v>16.311688</v>
      </c>
      <c r="CI86" s="42">
        <v>0</v>
      </c>
      <c r="CJ86" s="42">
        <v>0</v>
      </c>
      <c r="CK86" s="42">
        <v>65.246752999999998</v>
      </c>
      <c r="CL86" s="42">
        <v>0</v>
      </c>
      <c r="CM86" s="42">
        <v>0</v>
      </c>
      <c r="CN86" s="42">
        <v>0</v>
      </c>
      <c r="CO86" s="42">
        <v>4.077922</v>
      </c>
      <c r="CP86" s="42">
        <v>12.233765999999999</v>
      </c>
      <c r="CQ86" s="42">
        <v>0</v>
      </c>
      <c r="CR86" s="42">
        <v>48.935065000000002</v>
      </c>
      <c r="CS86" s="42">
        <v>0</v>
      </c>
    </row>
    <row r="87" spans="1:97">
      <c r="A87" s="40" t="s">
        <v>497</v>
      </c>
      <c r="B87" s="40" t="s">
        <v>289</v>
      </c>
      <c r="C87" s="40" t="s">
        <v>290</v>
      </c>
      <c r="D87" s="40" t="s">
        <v>309</v>
      </c>
      <c r="E87" s="40" t="s">
        <v>450</v>
      </c>
      <c r="F87" s="40" t="s">
        <v>306</v>
      </c>
      <c r="G87" s="41" t="s">
        <v>294</v>
      </c>
      <c r="H87" s="40" t="s">
        <v>498</v>
      </c>
      <c r="I87" s="42">
        <v>475</v>
      </c>
      <c r="J87" s="42">
        <v>74.521761999999995</v>
      </c>
      <c r="K87" s="42">
        <v>52.345939999999999</v>
      </c>
      <c r="L87" s="42">
        <v>78.047359</v>
      </c>
      <c r="M87" s="42">
        <v>122.205733</v>
      </c>
      <c r="N87" s="42">
        <v>79.074297999999999</v>
      </c>
      <c r="O87" s="42">
        <v>68.804907999999998</v>
      </c>
      <c r="P87" s="42">
        <v>60</v>
      </c>
      <c r="Q87" s="42">
        <v>59</v>
      </c>
      <c r="R87" s="42">
        <v>89</v>
      </c>
      <c r="S87" s="42">
        <v>75</v>
      </c>
      <c r="T87" s="42">
        <v>85</v>
      </c>
      <c r="U87" s="42">
        <v>58</v>
      </c>
      <c r="V87" s="42">
        <v>234.419183</v>
      </c>
      <c r="W87" s="42">
        <v>36.219970000000004</v>
      </c>
      <c r="X87" s="42">
        <v>27.727350999999999</v>
      </c>
      <c r="Y87" s="42">
        <v>41.077556999999999</v>
      </c>
      <c r="Z87" s="42">
        <v>58.535519000000001</v>
      </c>
      <c r="AA87" s="42">
        <v>42.104495999999997</v>
      </c>
      <c r="AB87" s="42">
        <v>28.754290000000001</v>
      </c>
      <c r="AC87" s="42">
        <v>0</v>
      </c>
      <c r="AD87" s="42">
        <v>42.381602999999998</v>
      </c>
      <c r="AE87" s="42">
        <v>137.60981699999999</v>
      </c>
      <c r="AF87" s="42">
        <v>54.427762999999999</v>
      </c>
      <c r="AG87" s="42">
        <v>240.580817</v>
      </c>
      <c r="AH87" s="42">
        <v>38.301793000000004</v>
      </c>
      <c r="AI87" s="42">
        <v>24.618589</v>
      </c>
      <c r="AJ87" s="42">
        <v>36.969802000000001</v>
      </c>
      <c r="AK87" s="42">
        <v>63.670214000000001</v>
      </c>
      <c r="AL87" s="42">
        <v>36.969802000000001</v>
      </c>
      <c r="AM87" s="42">
        <v>36.969802000000001</v>
      </c>
      <c r="AN87" s="42">
        <v>3.0808170000000001</v>
      </c>
      <c r="AO87" s="42">
        <v>47.516297999999999</v>
      </c>
      <c r="AP87" s="42">
        <v>127.34042700000001</v>
      </c>
      <c r="AQ87" s="42">
        <v>65.724091999999999</v>
      </c>
      <c r="AR87" s="42">
        <v>402.56006100000002</v>
      </c>
      <c r="AS87" s="42">
        <v>16.431023</v>
      </c>
      <c r="AT87" s="42">
        <v>36.969802000000001</v>
      </c>
      <c r="AU87" s="42">
        <v>12.323267</v>
      </c>
      <c r="AV87" s="42">
        <v>45.185313000000001</v>
      </c>
      <c r="AW87" s="42">
        <v>61.616335999999997</v>
      </c>
      <c r="AX87" s="42">
        <v>32.862045999999999</v>
      </c>
      <c r="AY87" s="42">
        <v>127.34042700000001</v>
      </c>
      <c r="AZ87" s="42">
        <v>69.831846999999996</v>
      </c>
      <c r="BA87" s="42">
        <v>213.603298</v>
      </c>
      <c r="BB87" s="42">
        <v>12.323267</v>
      </c>
      <c r="BC87" s="42">
        <v>20.538779000000002</v>
      </c>
      <c r="BD87" s="42">
        <v>8.2155109999999993</v>
      </c>
      <c r="BE87" s="42">
        <v>24.646533999999999</v>
      </c>
      <c r="BF87" s="42">
        <v>20.538779000000002</v>
      </c>
      <c r="BG87" s="42">
        <v>32.862045999999999</v>
      </c>
      <c r="BH87" s="42">
        <v>73.939603000000005</v>
      </c>
      <c r="BI87" s="42">
        <v>20.538779000000002</v>
      </c>
      <c r="BJ87" s="42">
        <v>188.956763</v>
      </c>
      <c r="BK87" s="42">
        <v>4.1077560000000002</v>
      </c>
      <c r="BL87" s="42">
        <v>16.431023</v>
      </c>
      <c r="BM87" s="42">
        <v>4.1077560000000002</v>
      </c>
      <c r="BN87" s="42">
        <v>20.538779000000002</v>
      </c>
      <c r="BO87" s="42">
        <v>41.077556999999999</v>
      </c>
      <c r="BP87" s="42">
        <v>0</v>
      </c>
      <c r="BQ87" s="42">
        <v>53.400824</v>
      </c>
      <c r="BR87" s="42">
        <v>49.293069000000003</v>
      </c>
      <c r="BS87" s="42">
        <v>36.969802000000001</v>
      </c>
      <c r="BT87" s="42">
        <v>0</v>
      </c>
      <c r="BU87" s="42">
        <v>4.1077560000000002</v>
      </c>
      <c r="BV87" s="42">
        <v>0</v>
      </c>
      <c r="BW87" s="42">
        <v>8.2155109999999993</v>
      </c>
      <c r="BX87" s="42">
        <v>8.2155109999999993</v>
      </c>
      <c r="BY87" s="42">
        <v>4.1077560000000002</v>
      </c>
      <c r="BZ87" s="42">
        <v>0</v>
      </c>
      <c r="CA87" s="42">
        <v>12.323267</v>
      </c>
      <c r="CB87" s="42">
        <v>176.63349600000001</v>
      </c>
      <c r="CC87" s="42">
        <v>16.431023</v>
      </c>
      <c r="CD87" s="42">
        <v>28.754290000000001</v>
      </c>
      <c r="CE87" s="42">
        <v>12.323267</v>
      </c>
      <c r="CF87" s="42">
        <v>28.754290000000001</v>
      </c>
      <c r="CG87" s="42">
        <v>45.185313000000001</v>
      </c>
      <c r="CH87" s="42">
        <v>24.646533999999999</v>
      </c>
      <c r="CI87" s="42">
        <v>0</v>
      </c>
      <c r="CJ87" s="42">
        <v>20.538779000000002</v>
      </c>
      <c r="CK87" s="42">
        <v>188.956763</v>
      </c>
      <c r="CL87" s="42">
        <v>0</v>
      </c>
      <c r="CM87" s="42">
        <v>4.1077560000000002</v>
      </c>
      <c r="CN87" s="42">
        <v>0</v>
      </c>
      <c r="CO87" s="42">
        <v>8.2155109999999993</v>
      </c>
      <c r="CP87" s="42">
        <v>8.2155109999999993</v>
      </c>
      <c r="CQ87" s="42">
        <v>4.1077560000000002</v>
      </c>
      <c r="CR87" s="42">
        <v>127.34042700000001</v>
      </c>
      <c r="CS87" s="42">
        <v>36.969802000000001</v>
      </c>
    </row>
    <row r="88" spans="1:97">
      <c r="A88" s="40" t="s">
        <v>499</v>
      </c>
      <c r="B88" s="40" t="s">
        <v>289</v>
      </c>
      <c r="C88" s="40" t="s">
        <v>290</v>
      </c>
      <c r="D88" s="40" t="s">
        <v>309</v>
      </c>
      <c r="E88" s="40" t="s">
        <v>310</v>
      </c>
      <c r="F88" s="40" t="s">
        <v>306</v>
      </c>
      <c r="G88" s="41" t="s">
        <v>294</v>
      </c>
      <c r="H88" s="40" t="s">
        <v>500</v>
      </c>
      <c r="I88" s="42">
        <v>644</v>
      </c>
      <c r="J88" s="42">
        <v>59.978917000000003</v>
      </c>
      <c r="K88" s="42">
        <v>56.929141000000001</v>
      </c>
      <c r="L88" s="42">
        <v>78.277569</v>
      </c>
      <c r="M88" s="42">
        <v>150.33648199999999</v>
      </c>
      <c r="N88" s="42">
        <v>162.11871300000001</v>
      </c>
      <c r="O88" s="42">
        <v>136.35917699999999</v>
      </c>
      <c r="P88" s="42">
        <v>58</v>
      </c>
      <c r="Q88" s="42">
        <v>50</v>
      </c>
      <c r="R88" s="42">
        <v>100</v>
      </c>
      <c r="S88" s="42">
        <v>94</v>
      </c>
      <c r="T88" s="42">
        <v>97</v>
      </c>
      <c r="U88" s="42">
        <v>48</v>
      </c>
      <c r="V88" s="42">
        <v>320.770781</v>
      </c>
      <c r="W88" s="42">
        <v>33.547530000000002</v>
      </c>
      <c r="X88" s="42">
        <v>35.580713000000003</v>
      </c>
      <c r="Y88" s="42">
        <v>40.663671999999998</v>
      </c>
      <c r="Z88" s="42">
        <v>73.075505000000007</v>
      </c>
      <c r="AA88" s="42">
        <v>84.079356000000004</v>
      </c>
      <c r="AB88" s="42">
        <v>47.065179999999998</v>
      </c>
      <c r="AC88" s="42">
        <v>6.7588249999999999</v>
      </c>
      <c r="AD88" s="42">
        <v>50.829591000000001</v>
      </c>
      <c r="AE88" s="42">
        <v>166.54239799999999</v>
      </c>
      <c r="AF88" s="42">
        <v>103.398792</v>
      </c>
      <c r="AG88" s="42">
        <v>323.229219</v>
      </c>
      <c r="AH88" s="42">
        <v>26.431387000000001</v>
      </c>
      <c r="AI88" s="42">
        <v>21.348427999999998</v>
      </c>
      <c r="AJ88" s="42">
        <v>37.613897000000001</v>
      </c>
      <c r="AK88" s="42">
        <v>77.260977999999994</v>
      </c>
      <c r="AL88" s="42">
        <v>78.039357999999993</v>
      </c>
      <c r="AM88" s="42">
        <v>61.420763000000001</v>
      </c>
      <c r="AN88" s="42">
        <v>21.114408000000001</v>
      </c>
      <c r="AO88" s="42">
        <v>35.580713000000003</v>
      </c>
      <c r="AP88" s="42">
        <v>163.611729</v>
      </c>
      <c r="AQ88" s="42">
        <v>124.036777</v>
      </c>
      <c r="AR88" s="42">
        <v>588.92538300000001</v>
      </c>
      <c r="AS88" s="42">
        <v>12.199102</v>
      </c>
      <c r="AT88" s="42">
        <v>32.530937999999999</v>
      </c>
      <c r="AU88" s="42">
        <v>16.265469</v>
      </c>
      <c r="AV88" s="42">
        <v>48.796407000000002</v>
      </c>
      <c r="AW88" s="42">
        <v>77.260977999999994</v>
      </c>
      <c r="AX88" s="42">
        <v>44.730040000000002</v>
      </c>
      <c r="AY88" s="42">
        <v>312.41241100000002</v>
      </c>
      <c r="AZ88" s="42">
        <v>44.730040000000002</v>
      </c>
      <c r="BA88" s="42">
        <v>307.138217</v>
      </c>
      <c r="BB88" s="42">
        <v>12.199102</v>
      </c>
      <c r="BC88" s="42">
        <v>28.464570999999999</v>
      </c>
      <c r="BD88" s="42">
        <v>4.0663669999999996</v>
      </c>
      <c r="BE88" s="42">
        <v>24.398202999999999</v>
      </c>
      <c r="BF88" s="42">
        <v>20.331835999999999</v>
      </c>
      <c r="BG88" s="42">
        <v>40.663671999999998</v>
      </c>
      <c r="BH88" s="42">
        <v>156.68262899999999</v>
      </c>
      <c r="BI88" s="42">
        <v>20.331835999999999</v>
      </c>
      <c r="BJ88" s="42">
        <v>281.78716700000001</v>
      </c>
      <c r="BK88" s="42">
        <v>0</v>
      </c>
      <c r="BL88" s="42">
        <v>4.0663669999999996</v>
      </c>
      <c r="BM88" s="42">
        <v>12.199102</v>
      </c>
      <c r="BN88" s="42">
        <v>24.398202999999999</v>
      </c>
      <c r="BO88" s="42">
        <v>56.929141000000001</v>
      </c>
      <c r="BP88" s="42">
        <v>4.0663669999999996</v>
      </c>
      <c r="BQ88" s="42">
        <v>155.729782</v>
      </c>
      <c r="BR88" s="42">
        <v>24.398202999999999</v>
      </c>
      <c r="BS88" s="42">
        <v>36.597304999999999</v>
      </c>
      <c r="BT88" s="42">
        <v>0</v>
      </c>
      <c r="BU88" s="42">
        <v>0</v>
      </c>
      <c r="BV88" s="42">
        <v>0</v>
      </c>
      <c r="BW88" s="42">
        <v>4.0663669999999996</v>
      </c>
      <c r="BX88" s="42">
        <v>0</v>
      </c>
      <c r="BY88" s="42">
        <v>8.1327339999999992</v>
      </c>
      <c r="BZ88" s="42">
        <v>0</v>
      </c>
      <c r="CA88" s="42">
        <v>24.398202999999999</v>
      </c>
      <c r="CB88" s="42">
        <v>191.11926</v>
      </c>
      <c r="CC88" s="42">
        <v>8.1327339999999992</v>
      </c>
      <c r="CD88" s="42">
        <v>24.398202999999999</v>
      </c>
      <c r="CE88" s="42">
        <v>12.199102</v>
      </c>
      <c r="CF88" s="42">
        <v>28.464570999999999</v>
      </c>
      <c r="CG88" s="42">
        <v>69.128242999999998</v>
      </c>
      <c r="CH88" s="42">
        <v>36.597304999999999</v>
      </c>
      <c r="CI88" s="42">
        <v>0</v>
      </c>
      <c r="CJ88" s="42">
        <v>12.199102</v>
      </c>
      <c r="CK88" s="42">
        <v>361.20881800000001</v>
      </c>
      <c r="CL88" s="42">
        <v>4.0663669999999996</v>
      </c>
      <c r="CM88" s="42">
        <v>8.1327339999999992</v>
      </c>
      <c r="CN88" s="42">
        <v>4.0663669999999996</v>
      </c>
      <c r="CO88" s="42">
        <v>16.265469</v>
      </c>
      <c r="CP88" s="42">
        <v>8.1327339999999992</v>
      </c>
      <c r="CQ88" s="42">
        <v>0</v>
      </c>
      <c r="CR88" s="42">
        <v>312.41241100000002</v>
      </c>
      <c r="CS88" s="42">
        <v>8.1327339999999992</v>
      </c>
    </row>
    <row r="89" spans="1:97">
      <c r="A89" s="40" t="s">
        <v>501</v>
      </c>
      <c r="B89" s="40" t="s">
        <v>289</v>
      </c>
      <c r="C89" s="40" t="s">
        <v>290</v>
      </c>
      <c r="D89" s="40" t="s">
        <v>304</v>
      </c>
      <c r="E89" s="40" t="s">
        <v>354</v>
      </c>
      <c r="F89" s="40" t="s">
        <v>351</v>
      </c>
      <c r="G89" s="41" t="s">
        <v>294</v>
      </c>
      <c r="H89" s="40" t="s">
        <v>502</v>
      </c>
      <c r="I89" s="42">
        <v>326</v>
      </c>
      <c r="J89" s="42">
        <v>52.706586999999999</v>
      </c>
      <c r="K89" s="42">
        <v>48.802394999999997</v>
      </c>
      <c r="L89" s="42">
        <v>48.802394999999997</v>
      </c>
      <c r="M89" s="42">
        <v>68.323352999999997</v>
      </c>
      <c r="N89" s="42">
        <v>78.083832000000001</v>
      </c>
      <c r="O89" s="42">
        <v>29.281437</v>
      </c>
      <c r="P89" s="42">
        <v>49</v>
      </c>
      <c r="Q89" s="42">
        <v>38</v>
      </c>
      <c r="R89" s="42">
        <v>74</v>
      </c>
      <c r="S89" s="42">
        <v>57</v>
      </c>
      <c r="T89" s="42">
        <v>64</v>
      </c>
      <c r="U89" s="42">
        <v>28</v>
      </c>
      <c r="V89" s="42">
        <v>161.04790399999999</v>
      </c>
      <c r="W89" s="42">
        <v>24.401198000000001</v>
      </c>
      <c r="X89" s="42">
        <v>25.377246</v>
      </c>
      <c r="Y89" s="42">
        <v>28.305389000000002</v>
      </c>
      <c r="Z89" s="42">
        <v>37.089820000000003</v>
      </c>
      <c r="AA89" s="42">
        <v>37.089820000000003</v>
      </c>
      <c r="AB89" s="42">
        <v>8.7844309999999997</v>
      </c>
      <c r="AC89" s="42">
        <v>0</v>
      </c>
      <c r="AD89" s="42">
        <v>31.233533000000001</v>
      </c>
      <c r="AE89" s="42">
        <v>99.556886000000006</v>
      </c>
      <c r="AF89" s="42">
        <v>30.257484999999999</v>
      </c>
      <c r="AG89" s="42">
        <v>164.95209600000001</v>
      </c>
      <c r="AH89" s="42">
        <v>28.305389000000002</v>
      </c>
      <c r="AI89" s="42">
        <v>23.425149999999999</v>
      </c>
      <c r="AJ89" s="42">
        <v>20.497005999999999</v>
      </c>
      <c r="AK89" s="42">
        <v>31.233533000000001</v>
      </c>
      <c r="AL89" s="42">
        <v>40.994011999999998</v>
      </c>
      <c r="AM89" s="42">
        <v>20.497005999999999</v>
      </c>
      <c r="AN89" s="42">
        <v>0</v>
      </c>
      <c r="AO89" s="42">
        <v>33.185628999999999</v>
      </c>
      <c r="AP89" s="42">
        <v>92.724551000000005</v>
      </c>
      <c r="AQ89" s="42">
        <v>39.041916000000001</v>
      </c>
      <c r="AR89" s="42">
        <v>285.005988</v>
      </c>
      <c r="AS89" s="42">
        <v>3.9041920000000001</v>
      </c>
      <c r="AT89" s="42">
        <v>19.520958</v>
      </c>
      <c r="AU89" s="42">
        <v>3.9041920000000001</v>
      </c>
      <c r="AV89" s="42">
        <v>15.616766</v>
      </c>
      <c r="AW89" s="42">
        <v>50.754491000000002</v>
      </c>
      <c r="AX89" s="42">
        <v>42.946108000000002</v>
      </c>
      <c r="AY89" s="42">
        <v>109.317365</v>
      </c>
      <c r="AZ89" s="42">
        <v>39.041916000000001</v>
      </c>
      <c r="BA89" s="42">
        <v>136.64670699999999</v>
      </c>
      <c r="BB89" s="42">
        <v>3.9041920000000001</v>
      </c>
      <c r="BC89" s="42">
        <v>11.712574999999999</v>
      </c>
      <c r="BD89" s="42">
        <v>3.9041920000000001</v>
      </c>
      <c r="BE89" s="42">
        <v>3.9041920000000001</v>
      </c>
      <c r="BF89" s="42">
        <v>7.8083830000000001</v>
      </c>
      <c r="BG89" s="42">
        <v>42.946108000000002</v>
      </c>
      <c r="BH89" s="42">
        <v>46.850299</v>
      </c>
      <c r="BI89" s="42">
        <v>15.616766</v>
      </c>
      <c r="BJ89" s="42">
        <v>148.35928100000001</v>
      </c>
      <c r="BK89" s="42">
        <v>0</v>
      </c>
      <c r="BL89" s="42">
        <v>7.8083830000000001</v>
      </c>
      <c r="BM89" s="42">
        <v>0</v>
      </c>
      <c r="BN89" s="42">
        <v>11.712574999999999</v>
      </c>
      <c r="BO89" s="42">
        <v>42.946108000000002</v>
      </c>
      <c r="BP89" s="42">
        <v>0</v>
      </c>
      <c r="BQ89" s="42">
        <v>62.467066000000003</v>
      </c>
      <c r="BR89" s="42">
        <v>23.425149999999999</v>
      </c>
      <c r="BS89" s="42">
        <v>42.946108000000002</v>
      </c>
      <c r="BT89" s="42">
        <v>0</v>
      </c>
      <c r="BU89" s="42">
        <v>0</v>
      </c>
      <c r="BV89" s="42">
        <v>0</v>
      </c>
      <c r="BW89" s="42">
        <v>0</v>
      </c>
      <c r="BX89" s="42">
        <v>15.616766</v>
      </c>
      <c r="BY89" s="42">
        <v>11.712574999999999</v>
      </c>
      <c r="BZ89" s="42">
        <v>0</v>
      </c>
      <c r="CA89" s="42">
        <v>15.616766</v>
      </c>
      <c r="CB89" s="42">
        <v>113.221557</v>
      </c>
      <c r="CC89" s="42">
        <v>3.9041920000000001</v>
      </c>
      <c r="CD89" s="42">
        <v>7.8083830000000001</v>
      </c>
      <c r="CE89" s="42">
        <v>3.9041920000000001</v>
      </c>
      <c r="CF89" s="42">
        <v>15.616766</v>
      </c>
      <c r="CG89" s="42">
        <v>35.137725000000003</v>
      </c>
      <c r="CH89" s="42">
        <v>27.329340999999999</v>
      </c>
      <c r="CI89" s="42">
        <v>0</v>
      </c>
      <c r="CJ89" s="42">
        <v>19.520958</v>
      </c>
      <c r="CK89" s="42">
        <v>128.838323</v>
      </c>
      <c r="CL89" s="42">
        <v>0</v>
      </c>
      <c r="CM89" s="42">
        <v>11.712574999999999</v>
      </c>
      <c r="CN89" s="42">
        <v>0</v>
      </c>
      <c r="CO89" s="42">
        <v>0</v>
      </c>
      <c r="CP89" s="42">
        <v>0</v>
      </c>
      <c r="CQ89" s="42">
        <v>3.9041920000000001</v>
      </c>
      <c r="CR89" s="42">
        <v>109.317365</v>
      </c>
      <c r="CS89" s="42">
        <v>3.9041920000000001</v>
      </c>
    </row>
    <row r="90" spans="1:97">
      <c r="A90" s="40" t="s">
        <v>503</v>
      </c>
      <c r="B90" s="40" t="s">
        <v>289</v>
      </c>
      <c r="C90" s="40" t="s">
        <v>290</v>
      </c>
      <c r="D90" s="40" t="s">
        <v>309</v>
      </c>
      <c r="E90" s="40" t="s">
        <v>473</v>
      </c>
      <c r="F90" s="40" t="s">
        <v>306</v>
      </c>
      <c r="G90" s="41" t="s">
        <v>294</v>
      </c>
      <c r="H90" s="40" t="s">
        <v>504</v>
      </c>
      <c r="I90" s="42">
        <v>446</v>
      </c>
      <c r="J90" s="42">
        <v>54.204690999999997</v>
      </c>
      <c r="K90" s="42">
        <v>66.567164000000005</v>
      </c>
      <c r="L90" s="42">
        <v>67.518124</v>
      </c>
      <c r="M90" s="42">
        <v>100.801706</v>
      </c>
      <c r="N90" s="42">
        <v>96.046908000000002</v>
      </c>
      <c r="O90" s="42">
        <v>60.861407</v>
      </c>
      <c r="P90" s="42">
        <v>76</v>
      </c>
      <c r="Q90" s="42">
        <v>68</v>
      </c>
      <c r="R90" s="42">
        <v>87</v>
      </c>
      <c r="S90" s="42">
        <v>75</v>
      </c>
      <c r="T90" s="42">
        <v>84</v>
      </c>
      <c r="U90" s="42">
        <v>46</v>
      </c>
      <c r="V90" s="42">
        <v>223.47548</v>
      </c>
      <c r="W90" s="42">
        <v>29.479744</v>
      </c>
      <c r="X90" s="42">
        <v>38.038379999999997</v>
      </c>
      <c r="Y90" s="42">
        <v>29.479744</v>
      </c>
      <c r="Z90" s="42">
        <v>50.400852999999998</v>
      </c>
      <c r="AA90" s="42">
        <v>41.842216999999998</v>
      </c>
      <c r="AB90" s="42">
        <v>33.283582000000003</v>
      </c>
      <c r="AC90" s="42">
        <v>0.950959</v>
      </c>
      <c r="AD90" s="42">
        <v>46.597014999999999</v>
      </c>
      <c r="AE90" s="42">
        <v>120.771855</v>
      </c>
      <c r="AF90" s="42">
        <v>56.106610000000003</v>
      </c>
      <c r="AG90" s="42">
        <v>222.52452</v>
      </c>
      <c r="AH90" s="42">
        <v>24.724947</v>
      </c>
      <c r="AI90" s="42">
        <v>28.528784999999999</v>
      </c>
      <c r="AJ90" s="42">
        <v>38.038379999999997</v>
      </c>
      <c r="AK90" s="42">
        <v>50.400852999999998</v>
      </c>
      <c r="AL90" s="42">
        <v>54.204690999999997</v>
      </c>
      <c r="AM90" s="42">
        <v>23.773987000000002</v>
      </c>
      <c r="AN90" s="42">
        <v>2.852878</v>
      </c>
      <c r="AO90" s="42">
        <v>36.136460999999997</v>
      </c>
      <c r="AP90" s="42">
        <v>126.47761199999999</v>
      </c>
      <c r="AQ90" s="42">
        <v>59.910448000000002</v>
      </c>
      <c r="AR90" s="42">
        <v>407.01066100000003</v>
      </c>
      <c r="AS90" s="42">
        <v>0</v>
      </c>
      <c r="AT90" s="42">
        <v>15.215351999999999</v>
      </c>
      <c r="AU90" s="42">
        <v>15.215351999999999</v>
      </c>
      <c r="AV90" s="42">
        <v>45.646054999999997</v>
      </c>
      <c r="AW90" s="42">
        <v>45.646054999999997</v>
      </c>
      <c r="AX90" s="42">
        <v>72.272920999999997</v>
      </c>
      <c r="AY90" s="42">
        <v>171.172708</v>
      </c>
      <c r="AZ90" s="42">
        <v>41.842216999999998</v>
      </c>
      <c r="BA90" s="42">
        <v>201.60341199999999</v>
      </c>
      <c r="BB90" s="42">
        <v>0</v>
      </c>
      <c r="BC90" s="42">
        <v>15.215351999999999</v>
      </c>
      <c r="BD90" s="42">
        <v>11.411514</v>
      </c>
      <c r="BE90" s="42">
        <v>22.823028000000001</v>
      </c>
      <c r="BF90" s="42">
        <v>11.411514</v>
      </c>
      <c r="BG90" s="42">
        <v>49.449893000000003</v>
      </c>
      <c r="BH90" s="42">
        <v>79.880596999999995</v>
      </c>
      <c r="BI90" s="42">
        <v>11.411514</v>
      </c>
      <c r="BJ90" s="42">
        <v>205.40724900000001</v>
      </c>
      <c r="BK90" s="42">
        <v>0</v>
      </c>
      <c r="BL90" s="42">
        <v>0</v>
      </c>
      <c r="BM90" s="42">
        <v>3.8038379999999998</v>
      </c>
      <c r="BN90" s="42">
        <v>22.823028000000001</v>
      </c>
      <c r="BO90" s="42">
        <v>34.234541999999998</v>
      </c>
      <c r="BP90" s="42">
        <v>22.823028000000001</v>
      </c>
      <c r="BQ90" s="42">
        <v>91.292111000000006</v>
      </c>
      <c r="BR90" s="42">
        <v>30.430703999999999</v>
      </c>
      <c r="BS90" s="42">
        <v>49.449893000000003</v>
      </c>
      <c r="BT90" s="42">
        <v>0</v>
      </c>
      <c r="BU90" s="42">
        <v>0</v>
      </c>
      <c r="BV90" s="42">
        <v>0</v>
      </c>
      <c r="BW90" s="42">
        <v>0</v>
      </c>
      <c r="BX90" s="42">
        <v>11.411514</v>
      </c>
      <c r="BY90" s="42">
        <v>22.823028000000001</v>
      </c>
      <c r="BZ90" s="42">
        <v>0</v>
      </c>
      <c r="CA90" s="42">
        <v>15.215351999999999</v>
      </c>
      <c r="CB90" s="42">
        <v>163.565032</v>
      </c>
      <c r="CC90" s="42">
        <v>0</v>
      </c>
      <c r="CD90" s="42">
        <v>11.411514</v>
      </c>
      <c r="CE90" s="42">
        <v>15.215351999999999</v>
      </c>
      <c r="CF90" s="42">
        <v>38.038379999999997</v>
      </c>
      <c r="CG90" s="42">
        <v>26.626866</v>
      </c>
      <c r="CH90" s="42">
        <v>45.646054999999997</v>
      </c>
      <c r="CI90" s="42">
        <v>7.6076759999999997</v>
      </c>
      <c r="CJ90" s="42">
        <v>19.019189999999998</v>
      </c>
      <c r="CK90" s="42">
        <v>193.99573599999999</v>
      </c>
      <c r="CL90" s="42">
        <v>0</v>
      </c>
      <c r="CM90" s="42">
        <v>3.8038379999999998</v>
      </c>
      <c r="CN90" s="42">
        <v>0</v>
      </c>
      <c r="CO90" s="42">
        <v>7.6076759999999997</v>
      </c>
      <c r="CP90" s="42">
        <v>7.6076759999999997</v>
      </c>
      <c r="CQ90" s="42">
        <v>3.8038379999999998</v>
      </c>
      <c r="CR90" s="42">
        <v>163.565032</v>
      </c>
      <c r="CS90" s="42">
        <v>7.6076759999999997</v>
      </c>
    </row>
    <row r="91" spans="1:97">
      <c r="A91" s="40" t="s">
        <v>505</v>
      </c>
      <c r="B91" s="40" t="s">
        <v>289</v>
      </c>
      <c r="C91" s="40" t="s">
        <v>290</v>
      </c>
      <c r="D91" s="40" t="s">
        <v>297</v>
      </c>
      <c r="E91" s="40" t="s">
        <v>506</v>
      </c>
      <c r="F91" s="40" t="s">
        <v>293</v>
      </c>
      <c r="G91" s="41" t="s">
        <v>294</v>
      </c>
      <c r="H91" s="40" t="s">
        <v>507</v>
      </c>
      <c r="I91" s="42">
        <v>555</v>
      </c>
      <c r="J91" s="42">
        <v>74.920070999999993</v>
      </c>
      <c r="K91" s="42">
        <v>83.792185000000003</v>
      </c>
      <c r="L91" s="42">
        <v>84.777974999999998</v>
      </c>
      <c r="M91" s="42">
        <v>141.95381900000001</v>
      </c>
      <c r="N91" s="42">
        <v>97.593249999999998</v>
      </c>
      <c r="O91" s="42">
        <v>71.962699999999998</v>
      </c>
      <c r="P91" s="42">
        <v>85</v>
      </c>
      <c r="Q91" s="42">
        <v>82</v>
      </c>
      <c r="R91" s="42">
        <v>116</v>
      </c>
      <c r="S91" s="42">
        <v>90</v>
      </c>
      <c r="T91" s="42">
        <v>115</v>
      </c>
      <c r="U91" s="42">
        <v>64</v>
      </c>
      <c r="V91" s="42">
        <v>286.86500899999999</v>
      </c>
      <c r="W91" s="42">
        <v>42.388987999999998</v>
      </c>
      <c r="X91" s="42">
        <v>43.374777999999999</v>
      </c>
      <c r="Y91" s="42">
        <v>48.303730000000002</v>
      </c>
      <c r="Z91" s="42">
        <v>71.962699999999998</v>
      </c>
      <c r="AA91" s="42">
        <v>46.332149000000001</v>
      </c>
      <c r="AB91" s="42">
        <v>32.531083000000002</v>
      </c>
      <c r="AC91" s="42">
        <v>1.971581</v>
      </c>
      <c r="AD91" s="42">
        <v>56.190052999999999</v>
      </c>
      <c r="AE91" s="42">
        <v>172.51332099999999</v>
      </c>
      <c r="AF91" s="42">
        <v>58.161633999999999</v>
      </c>
      <c r="AG91" s="42">
        <v>268.13499100000001</v>
      </c>
      <c r="AH91" s="42">
        <v>32.531083000000002</v>
      </c>
      <c r="AI91" s="42">
        <v>40.417406999999997</v>
      </c>
      <c r="AJ91" s="42">
        <v>36.474245000000003</v>
      </c>
      <c r="AK91" s="42">
        <v>69.991118999999998</v>
      </c>
      <c r="AL91" s="42">
        <v>51.261100999999996</v>
      </c>
      <c r="AM91" s="42">
        <v>33.516874000000001</v>
      </c>
      <c r="AN91" s="42">
        <v>3.9431620000000001</v>
      </c>
      <c r="AO91" s="42">
        <v>39.431615999999998</v>
      </c>
      <c r="AP91" s="42">
        <v>164.62699799999999</v>
      </c>
      <c r="AQ91" s="42">
        <v>64.076376999999994</v>
      </c>
      <c r="AR91" s="42">
        <v>445.57726500000001</v>
      </c>
      <c r="AS91" s="42">
        <v>47.31794</v>
      </c>
      <c r="AT91" s="42">
        <v>15.772646999999999</v>
      </c>
      <c r="AU91" s="42">
        <v>3.9431620000000001</v>
      </c>
      <c r="AV91" s="42">
        <v>23.65897</v>
      </c>
      <c r="AW91" s="42">
        <v>67.033748000000003</v>
      </c>
      <c r="AX91" s="42">
        <v>70.976909000000006</v>
      </c>
      <c r="AY91" s="42">
        <v>173.499112</v>
      </c>
      <c r="AZ91" s="42">
        <v>43.374777999999999</v>
      </c>
      <c r="BA91" s="42">
        <v>212.93072799999999</v>
      </c>
      <c r="BB91" s="42">
        <v>27.602131</v>
      </c>
      <c r="BC91" s="42">
        <v>15.772646999999999</v>
      </c>
      <c r="BD91" s="42">
        <v>3.9431620000000001</v>
      </c>
      <c r="BE91" s="42">
        <v>7.886323</v>
      </c>
      <c r="BF91" s="42">
        <v>3.9431620000000001</v>
      </c>
      <c r="BG91" s="42">
        <v>55.204262999999997</v>
      </c>
      <c r="BH91" s="42">
        <v>86.749555999999998</v>
      </c>
      <c r="BI91" s="42">
        <v>11.829485</v>
      </c>
      <c r="BJ91" s="42">
        <v>232.646536</v>
      </c>
      <c r="BK91" s="42">
        <v>19.715807999999999</v>
      </c>
      <c r="BL91" s="42">
        <v>0</v>
      </c>
      <c r="BM91" s="42">
        <v>0</v>
      </c>
      <c r="BN91" s="42">
        <v>15.772646999999999</v>
      </c>
      <c r="BO91" s="42">
        <v>63.090586000000002</v>
      </c>
      <c r="BP91" s="42">
        <v>15.772646999999999</v>
      </c>
      <c r="BQ91" s="42">
        <v>86.749555999999998</v>
      </c>
      <c r="BR91" s="42">
        <v>31.545293000000001</v>
      </c>
      <c r="BS91" s="42">
        <v>31.545293000000001</v>
      </c>
      <c r="BT91" s="42">
        <v>0</v>
      </c>
      <c r="BU91" s="42">
        <v>0</v>
      </c>
      <c r="BV91" s="42">
        <v>0</v>
      </c>
      <c r="BW91" s="42">
        <v>0</v>
      </c>
      <c r="BX91" s="42">
        <v>0</v>
      </c>
      <c r="BY91" s="42">
        <v>7.886323</v>
      </c>
      <c r="BZ91" s="42">
        <v>0</v>
      </c>
      <c r="CA91" s="42">
        <v>23.65897</v>
      </c>
      <c r="CB91" s="42">
        <v>181.385435</v>
      </c>
      <c r="CC91" s="42">
        <v>35.488455000000002</v>
      </c>
      <c r="CD91" s="42">
        <v>15.772646999999999</v>
      </c>
      <c r="CE91" s="42">
        <v>0</v>
      </c>
      <c r="CF91" s="42">
        <v>15.772646999999999</v>
      </c>
      <c r="CG91" s="42">
        <v>59.147424999999998</v>
      </c>
      <c r="CH91" s="42">
        <v>47.31794</v>
      </c>
      <c r="CI91" s="42">
        <v>0</v>
      </c>
      <c r="CJ91" s="42">
        <v>7.886323</v>
      </c>
      <c r="CK91" s="42">
        <v>232.646536</v>
      </c>
      <c r="CL91" s="42">
        <v>11.829485</v>
      </c>
      <c r="CM91" s="42">
        <v>0</v>
      </c>
      <c r="CN91" s="42">
        <v>3.9431620000000001</v>
      </c>
      <c r="CO91" s="42">
        <v>7.886323</v>
      </c>
      <c r="CP91" s="42">
        <v>7.886323</v>
      </c>
      <c r="CQ91" s="42">
        <v>15.772646999999999</v>
      </c>
      <c r="CR91" s="42">
        <v>173.499112</v>
      </c>
      <c r="CS91" s="42">
        <v>11.829485</v>
      </c>
    </row>
    <row r="92" spans="1:97">
      <c r="A92" s="40" t="s">
        <v>508</v>
      </c>
      <c r="B92" s="40" t="s">
        <v>289</v>
      </c>
      <c r="C92" s="40" t="s">
        <v>290</v>
      </c>
      <c r="D92" s="40" t="s">
        <v>309</v>
      </c>
      <c r="E92" s="40" t="s">
        <v>450</v>
      </c>
      <c r="F92" s="40" t="s">
        <v>306</v>
      </c>
      <c r="G92" s="41" t="s">
        <v>294</v>
      </c>
      <c r="H92" s="40" t="s">
        <v>509</v>
      </c>
      <c r="I92" s="42">
        <v>1206</v>
      </c>
      <c r="J92" s="42">
        <v>205.040201</v>
      </c>
      <c r="K92" s="42">
        <v>131.306533</v>
      </c>
      <c r="L92" s="42">
        <v>221.20100500000001</v>
      </c>
      <c r="M92" s="42">
        <v>243.422111</v>
      </c>
      <c r="N92" s="42">
        <v>263.62311599999998</v>
      </c>
      <c r="O92" s="42">
        <v>141.40703500000001</v>
      </c>
      <c r="P92" s="42">
        <v>189</v>
      </c>
      <c r="Q92" s="42">
        <v>155</v>
      </c>
      <c r="R92" s="42">
        <v>232</v>
      </c>
      <c r="S92" s="42">
        <v>197</v>
      </c>
      <c r="T92" s="42">
        <v>204</v>
      </c>
      <c r="U92" s="42">
        <v>92</v>
      </c>
      <c r="V92" s="42">
        <v>592.899497</v>
      </c>
      <c r="W92" s="42">
        <v>113.12562800000001</v>
      </c>
      <c r="X92" s="42">
        <v>71.713567999999995</v>
      </c>
      <c r="Y92" s="42">
        <v>115.145729</v>
      </c>
      <c r="Z92" s="42">
        <v>104.03517600000001</v>
      </c>
      <c r="AA92" s="42">
        <v>125.24623099999999</v>
      </c>
      <c r="AB92" s="42">
        <v>62.623116000000003</v>
      </c>
      <c r="AC92" s="42">
        <v>1.0100499999999999</v>
      </c>
      <c r="AD92" s="42">
        <v>133.32663299999999</v>
      </c>
      <c r="AE92" s="42">
        <v>326.24623100000002</v>
      </c>
      <c r="AF92" s="42">
        <v>133.32663299999999</v>
      </c>
      <c r="AG92" s="42">
        <v>613.100503</v>
      </c>
      <c r="AH92" s="42">
        <v>91.914573000000004</v>
      </c>
      <c r="AI92" s="42">
        <v>59.592965</v>
      </c>
      <c r="AJ92" s="42">
        <v>106.05527600000001</v>
      </c>
      <c r="AK92" s="42">
        <v>139.38693499999999</v>
      </c>
      <c r="AL92" s="42">
        <v>138.37688399999999</v>
      </c>
      <c r="AM92" s="42">
        <v>74.743718999999999</v>
      </c>
      <c r="AN92" s="42">
        <v>3.030151</v>
      </c>
      <c r="AO92" s="42">
        <v>114.135678</v>
      </c>
      <c r="AP92" s="42">
        <v>342.40703500000001</v>
      </c>
      <c r="AQ92" s="42">
        <v>156.55778900000001</v>
      </c>
      <c r="AR92" s="42">
        <v>1006.01005</v>
      </c>
      <c r="AS92" s="42">
        <v>8.0804019999999994</v>
      </c>
      <c r="AT92" s="42">
        <v>68.683417000000006</v>
      </c>
      <c r="AU92" s="42">
        <v>48.482411999999997</v>
      </c>
      <c r="AV92" s="42">
        <v>96.964823999999993</v>
      </c>
      <c r="AW92" s="42">
        <v>157.56783899999999</v>
      </c>
      <c r="AX92" s="42">
        <v>109.085427</v>
      </c>
      <c r="AY92" s="42">
        <v>424.22110600000002</v>
      </c>
      <c r="AZ92" s="42">
        <v>92.924622999999997</v>
      </c>
      <c r="BA92" s="42">
        <v>496.94472400000001</v>
      </c>
      <c r="BB92" s="42">
        <v>8.0804019999999994</v>
      </c>
      <c r="BC92" s="42">
        <v>56.562814000000003</v>
      </c>
      <c r="BD92" s="42">
        <v>28.281407000000002</v>
      </c>
      <c r="BE92" s="42">
        <v>48.482411999999997</v>
      </c>
      <c r="BF92" s="42">
        <v>28.281407000000002</v>
      </c>
      <c r="BG92" s="42">
        <v>84.844221000000005</v>
      </c>
      <c r="BH92" s="42">
        <v>206.050251</v>
      </c>
      <c r="BI92" s="42">
        <v>36.361809000000001</v>
      </c>
      <c r="BJ92" s="42">
        <v>509.06532700000002</v>
      </c>
      <c r="BK92" s="42">
        <v>0</v>
      </c>
      <c r="BL92" s="42">
        <v>12.120602999999999</v>
      </c>
      <c r="BM92" s="42">
        <v>20.201004999999999</v>
      </c>
      <c r="BN92" s="42">
        <v>48.482411999999997</v>
      </c>
      <c r="BO92" s="42">
        <v>129.28643199999999</v>
      </c>
      <c r="BP92" s="42">
        <v>24.241205999999998</v>
      </c>
      <c r="BQ92" s="42">
        <v>218.17085399999999</v>
      </c>
      <c r="BR92" s="42">
        <v>56.562814000000003</v>
      </c>
      <c r="BS92" s="42">
        <v>76.763818999999998</v>
      </c>
      <c r="BT92" s="42">
        <v>0</v>
      </c>
      <c r="BU92" s="42">
        <v>0</v>
      </c>
      <c r="BV92" s="42">
        <v>0</v>
      </c>
      <c r="BW92" s="42">
        <v>8.0804019999999994</v>
      </c>
      <c r="BX92" s="42">
        <v>12.120602999999999</v>
      </c>
      <c r="BY92" s="42">
        <v>20.201004999999999</v>
      </c>
      <c r="BZ92" s="42">
        <v>0</v>
      </c>
      <c r="CA92" s="42">
        <v>36.361809000000001</v>
      </c>
      <c r="CB92" s="42">
        <v>395.93969800000002</v>
      </c>
      <c r="CC92" s="42">
        <v>4.0402009999999997</v>
      </c>
      <c r="CD92" s="42">
        <v>52.522613</v>
      </c>
      <c r="CE92" s="42">
        <v>36.361809000000001</v>
      </c>
      <c r="CF92" s="42">
        <v>72.723618000000002</v>
      </c>
      <c r="CG92" s="42">
        <v>109.085427</v>
      </c>
      <c r="CH92" s="42">
        <v>84.844221000000005</v>
      </c>
      <c r="CI92" s="42">
        <v>0</v>
      </c>
      <c r="CJ92" s="42">
        <v>36.361809000000001</v>
      </c>
      <c r="CK92" s="42">
        <v>533.30653299999994</v>
      </c>
      <c r="CL92" s="42">
        <v>4.0402009999999997</v>
      </c>
      <c r="CM92" s="42">
        <v>16.160803999999999</v>
      </c>
      <c r="CN92" s="42">
        <v>12.120602999999999</v>
      </c>
      <c r="CO92" s="42">
        <v>16.160803999999999</v>
      </c>
      <c r="CP92" s="42">
        <v>36.361809000000001</v>
      </c>
      <c r="CQ92" s="42">
        <v>4.0402009999999997</v>
      </c>
      <c r="CR92" s="42">
        <v>424.22110600000002</v>
      </c>
      <c r="CS92" s="42">
        <v>20.201004999999999</v>
      </c>
    </row>
    <row r="93" spans="1:97">
      <c r="A93" s="40" t="s">
        <v>510</v>
      </c>
      <c r="B93" s="40" t="s">
        <v>289</v>
      </c>
      <c r="C93" s="40" t="s">
        <v>290</v>
      </c>
      <c r="D93" s="40" t="s">
        <v>297</v>
      </c>
      <c r="E93" s="40" t="s">
        <v>445</v>
      </c>
      <c r="F93" s="40" t="s">
        <v>293</v>
      </c>
      <c r="G93" s="41" t="s">
        <v>294</v>
      </c>
      <c r="H93" s="40" t="s">
        <v>511</v>
      </c>
      <c r="I93" s="42">
        <v>566</v>
      </c>
      <c r="J93" s="42">
        <v>111</v>
      </c>
      <c r="K93" s="42">
        <v>77</v>
      </c>
      <c r="L93" s="42">
        <v>125</v>
      </c>
      <c r="M93" s="42">
        <v>103</v>
      </c>
      <c r="N93" s="42">
        <v>91</v>
      </c>
      <c r="O93" s="42">
        <v>59</v>
      </c>
      <c r="P93" s="42">
        <v>92</v>
      </c>
      <c r="Q93" s="42">
        <v>95</v>
      </c>
      <c r="R93" s="42">
        <v>130</v>
      </c>
      <c r="S93" s="42">
        <v>89</v>
      </c>
      <c r="T93" s="42">
        <v>101</v>
      </c>
      <c r="U93" s="42">
        <v>45</v>
      </c>
      <c r="V93" s="42">
        <v>288</v>
      </c>
      <c r="W93" s="42">
        <v>52</v>
      </c>
      <c r="X93" s="42">
        <v>46</v>
      </c>
      <c r="Y93" s="42">
        <v>63</v>
      </c>
      <c r="Z93" s="42">
        <v>53</v>
      </c>
      <c r="AA93" s="42">
        <v>48</v>
      </c>
      <c r="AB93" s="42">
        <v>22</v>
      </c>
      <c r="AC93" s="42">
        <v>4</v>
      </c>
      <c r="AD93" s="42">
        <v>71</v>
      </c>
      <c r="AE93" s="42">
        <v>160</v>
      </c>
      <c r="AF93" s="42">
        <v>57</v>
      </c>
      <c r="AG93" s="42">
        <v>278</v>
      </c>
      <c r="AH93" s="42">
        <v>59</v>
      </c>
      <c r="AI93" s="42">
        <v>31</v>
      </c>
      <c r="AJ93" s="42">
        <v>62</v>
      </c>
      <c r="AK93" s="42">
        <v>50</v>
      </c>
      <c r="AL93" s="42">
        <v>43</v>
      </c>
      <c r="AM93" s="42">
        <v>31</v>
      </c>
      <c r="AN93" s="42">
        <v>2</v>
      </c>
      <c r="AO93" s="42">
        <v>71</v>
      </c>
      <c r="AP93" s="42">
        <v>151</v>
      </c>
      <c r="AQ93" s="42">
        <v>56</v>
      </c>
      <c r="AR93" s="42">
        <v>452</v>
      </c>
      <c r="AS93" s="42">
        <v>28</v>
      </c>
      <c r="AT93" s="42">
        <v>16</v>
      </c>
      <c r="AU93" s="42">
        <v>4</v>
      </c>
      <c r="AV93" s="42">
        <v>56</v>
      </c>
      <c r="AW93" s="42">
        <v>32</v>
      </c>
      <c r="AX93" s="42">
        <v>104</v>
      </c>
      <c r="AY93" s="42">
        <v>140</v>
      </c>
      <c r="AZ93" s="42">
        <v>72</v>
      </c>
      <c r="BA93" s="42">
        <v>228</v>
      </c>
      <c r="BB93" s="42">
        <v>16</v>
      </c>
      <c r="BC93" s="42">
        <v>16</v>
      </c>
      <c r="BD93" s="42">
        <v>4</v>
      </c>
      <c r="BE93" s="42">
        <v>16</v>
      </c>
      <c r="BF93" s="42">
        <v>8</v>
      </c>
      <c r="BG93" s="42">
        <v>72</v>
      </c>
      <c r="BH93" s="42">
        <v>64</v>
      </c>
      <c r="BI93" s="42">
        <v>32</v>
      </c>
      <c r="BJ93" s="42">
        <v>224</v>
      </c>
      <c r="BK93" s="42">
        <v>12</v>
      </c>
      <c r="BL93" s="42">
        <v>0</v>
      </c>
      <c r="BM93" s="42">
        <v>0</v>
      </c>
      <c r="BN93" s="42">
        <v>40</v>
      </c>
      <c r="BO93" s="42">
        <v>24</v>
      </c>
      <c r="BP93" s="42">
        <v>32</v>
      </c>
      <c r="BQ93" s="42">
        <v>76</v>
      </c>
      <c r="BR93" s="42">
        <v>40</v>
      </c>
      <c r="BS93" s="42">
        <v>64</v>
      </c>
      <c r="BT93" s="42">
        <v>0</v>
      </c>
      <c r="BU93" s="42">
        <v>0</v>
      </c>
      <c r="BV93" s="42">
        <v>0</v>
      </c>
      <c r="BW93" s="42">
        <v>4</v>
      </c>
      <c r="BX93" s="42">
        <v>8</v>
      </c>
      <c r="BY93" s="42">
        <v>8</v>
      </c>
      <c r="BZ93" s="42">
        <v>0</v>
      </c>
      <c r="CA93" s="42">
        <v>44</v>
      </c>
      <c r="CB93" s="42">
        <v>216</v>
      </c>
      <c r="CC93" s="42">
        <v>20</v>
      </c>
      <c r="CD93" s="42">
        <v>16</v>
      </c>
      <c r="CE93" s="42">
        <v>4</v>
      </c>
      <c r="CF93" s="42">
        <v>36</v>
      </c>
      <c r="CG93" s="42">
        <v>20</v>
      </c>
      <c r="CH93" s="42">
        <v>96</v>
      </c>
      <c r="CI93" s="42">
        <v>0</v>
      </c>
      <c r="CJ93" s="42">
        <v>24</v>
      </c>
      <c r="CK93" s="42">
        <v>172</v>
      </c>
      <c r="CL93" s="42">
        <v>8</v>
      </c>
      <c r="CM93" s="42">
        <v>0</v>
      </c>
      <c r="CN93" s="42">
        <v>0</v>
      </c>
      <c r="CO93" s="42">
        <v>16</v>
      </c>
      <c r="CP93" s="42">
        <v>4</v>
      </c>
      <c r="CQ93" s="42">
        <v>0</v>
      </c>
      <c r="CR93" s="42">
        <v>140</v>
      </c>
      <c r="CS93" s="42">
        <v>4</v>
      </c>
    </row>
    <row r="94" spans="1:97">
      <c r="A94" s="40" t="s">
        <v>512</v>
      </c>
      <c r="B94" s="40" t="s">
        <v>289</v>
      </c>
      <c r="C94" s="40" t="s">
        <v>290</v>
      </c>
      <c r="D94" s="40" t="s">
        <v>297</v>
      </c>
      <c r="E94" s="40" t="s">
        <v>393</v>
      </c>
      <c r="F94" s="40" t="s">
        <v>293</v>
      </c>
      <c r="G94" s="41" t="s">
        <v>294</v>
      </c>
      <c r="H94" s="40" t="s">
        <v>513</v>
      </c>
      <c r="I94" s="42">
        <v>194</v>
      </c>
      <c r="J94" s="42">
        <v>34.574257000000003</v>
      </c>
      <c r="K94" s="42">
        <v>21.128713000000001</v>
      </c>
      <c r="L94" s="42">
        <v>38.415841999999998</v>
      </c>
      <c r="M94" s="42">
        <v>43.217821999999998</v>
      </c>
      <c r="N94" s="42">
        <v>31.693069000000001</v>
      </c>
      <c r="O94" s="42">
        <v>24.970296999999999</v>
      </c>
      <c r="P94" s="42">
        <v>23</v>
      </c>
      <c r="Q94" s="42">
        <v>31</v>
      </c>
      <c r="R94" s="42">
        <v>32</v>
      </c>
      <c r="S94" s="42">
        <v>34</v>
      </c>
      <c r="T94" s="42">
        <v>40</v>
      </c>
      <c r="U94" s="42">
        <v>13</v>
      </c>
      <c r="V94" s="42">
        <v>94.118812000000005</v>
      </c>
      <c r="W94" s="42">
        <v>16.326733000000001</v>
      </c>
      <c r="X94" s="42">
        <v>9.6039600000000007</v>
      </c>
      <c r="Y94" s="42">
        <v>20.168316999999998</v>
      </c>
      <c r="Z94" s="42">
        <v>23.049505</v>
      </c>
      <c r="AA94" s="42">
        <v>17.287129</v>
      </c>
      <c r="AB94" s="42">
        <v>7.6831680000000002</v>
      </c>
      <c r="AC94" s="42">
        <v>0</v>
      </c>
      <c r="AD94" s="42">
        <v>19.207920999999999</v>
      </c>
      <c r="AE94" s="42">
        <v>59.544553999999998</v>
      </c>
      <c r="AF94" s="42">
        <v>15.366337</v>
      </c>
      <c r="AG94" s="42">
        <v>99.881187999999995</v>
      </c>
      <c r="AH94" s="42">
        <v>18.247525</v>
      </c>
      <c r="AI94" s="42">
        <v>11.524751999999999</v>
      </c>
      <c r="AJ94" s="42">
        <v>18.247525</v>
      </c>
      <c r="AK94" s="42">
        <v>20.168316999999998</v>
      </c>
      <c r="AL94" s="42">
        <v>14.405941</v>
      </c>
      <c r="AM94" s="42">
        <v>15.366337</v>
      </c>
      <c r="AN94" s="42">
        <v>1.9207920000000001</v>
      </c>
      <c r="AO94" s="42">
        <v>22.089109000000001</v>
      </c>
      <c r="AP94" s="42">
        <v>55.702970000000001</v>
      </c>
      <c r="AQ94" s="42">
        <v>22.089109000000001</v>
      </c>
      <c r="AR94" s="42">
        <v>172.871287</v>
      </c>
      <c r="AS94" s="42">
        <v>0</v>
      </c>
      <c r="AT94" s="42">
        <v>7.6831680000000002</v>
      </c>
      <c r="AU94" s="42">
        <v>3.8415840000000001</v>
      </c>
      <c r="AV94" s="42">
        <v>15.366337</v>
      </c>
      <c r="AW94" s="42">
        <v>30.732672999999998</v>
      </c>
      <c r="AX94" s="42">
        <v>30.732672999999998</v>
      </c>
      <c r="AY94" s="42">
        <v>76.831682999999998</v>
      </c>
      <c r="AZ94" s="42">
        <v>7.6831680000000002</v>
      </c>
      <c r="BA94" s="42">
        <v>80.673266999999996</v>
      </c>
      <c r="BB94" s="42">
        <v>0</v>
      </c>
      <c r="BC94" s="42">
        <v>7.6831680000000002</v>
      </c>
      <c r="BD94" s="42">
        <v>3.8415840000000001</v>
      </c>
      <c r="BE94" s="42">
        <v>7.6831680000000002</v>
      </c>
      <c r="BF94" s="42">
        <v>3.8415840000000001</v>
      </c>
      <c r="BG94" s="42">
        <v>30.732672999999998</v>
      </c>
      <c r="BH94" s="42">
        <v>23.049505</v>
      </c>
      <c r="BI94" s="42">
        <v>3.8415840000000001</v>
      </c>
      <c r="BJ94" s="42">
        <v>92.19802</v>
      </c>
      <c r="BK94" s="42">
        <v>0</v>
      </c>
      <c r="BL94" s="42">
        <v>0</v>
      </c>
      <c r="BM94" s="42">
        <v>0</v>
      </c>
      <c r="BN94" s="42">
        <v>7.6831680000000002</v>
      </c>
      <c r="BO94" s="42">
        <v>26.891089000000001</v>
      </c>
      <c r="BP94" s="42">
        <v>0</v>
      </c>
      <c r="BQ94" s="42">
        <v>53.782178000000002</v>
      </c>
      <c r="BR94" s="42">
        <v>3.8415840000000001</v>
      </c>
      <c r="BS94" s="42">
        <v>3.8415840000000001</v>
      </c>
      <c r="BT94" s="42">
        <v>0</v>
      </c>
      <c r="BU94" s="42">
        <v>0</v>
      </c>
      <c r="BV94" s="42">
        <v>0</v>
      </c>
      <c r="BW94" s="42">
        <v>0</v>
      </c>
      <c r="BX94" s="42">
        <v>0</v>
      </c>
      <c r="BY94" s="42">
        <v>0</v>
      </c>
      <c r="BZ94" s="42">
        <v>0</v>
      </c>
      <c r="CA94" s="42">
        <v>3.8415840000000001</v>
      </c>
      <c r="CB94" s="42">
        <v>84.514850999999993</v>
      </c>
      <c r="CC94" s="42">
        <v>0</v>
      </c>
      <c r="CD94" s="42">
        <v>0</v>
      </c>
      <c r="CE94" s="42">
        <v>3.8415840000000001</v>
      </c>
      <c r="CF94" s="42">
        <v>15.366337</v>
      </c>
      <c r="CG94" s="42">
        <v>30.732672999999998</v>
      </c>
      <c r="CH94" s="42">
        <v>30.732672999999998</v>
      </c>
      <c r="CI94" s="42">
        <v>0</v>
      </c>
      <c r="CJ94" s="42">
        <v>3.8415840000000001</v>
      </c>
      <c r="CK94" s="42">
        <v>84.514850999999993</v>
      </c>
      <c r="CL94" s="42">
        <v>0</v>
      </c>
      <c r="CM94" s="42">
        <v>7.6831680000000002</v>
      </c>
      <c r="CN94" s="42">
        <v>0</v>
      </c>
      <c r="CO94" s="42">
        <v>0</v>
      </c>
      <c r="CP94" s="42">
        <v>0</v>
      </c>
      <c r="CQ94" s="42">
        <v>0</v>
      </c>
      <c r="CR94" s="42">
        <v>76.831682999999998</v>
      </c>
      <c r="CS94" s="42">
        <v>0</v>
      </c>
    </row>
    <row r="95" spans="1:97">
      <c r="A95" s="40" t="s">
        <v>514</v>
      </c>
      <c r="B95" s="40" t="s">
        <v>289</v>
      </c>
      <c r="C95" s="40" t="s">
        <v>290</v>
      </c>
      <c r="D95" s="40" t="s">
        <v>297</v>
      </c>
      <c r="E95" s="40" t="s">
        <v>445</v>
      </c>
      <c r="F95" s="40" t="s">
        <v>293</v>
      </c>
      <c r="G95" s="41" t="s">
        <v>294</v>
      </c>
      <c r="H95" s="40" t="s">
        <v>515</v>
      </c>
      <c r="I95" s="42">
        <v>392</v>
      </c>
      <c r="J95" s="42">
        <v>68.891088999999994</v>
      </c>
      <c r="K95" s="42">
        <v>55.306930999999999</v>
      </c>
      <c r="L95" s="42">
        <v>74.712871000000007</v>
      </c>
      <c r="M95" s="42">
        <v>98</v>
      </c>
      <c r="N95" s="42">
        <v>67.920792000000006</v>
      </c>
      <c r="O95" s="42">
        <v>27.168316999999998</v>
      </c>
      <c r="P95" s="42">
        <v>57</v>
      </c>
      <c r="Q95" s="42">
        <v>51</v>
      </c>
      <c r="R95" s="42">
        <v>95</v>
      </c>
      <c r="S95" s="42">
        <v>68</v>
      </c>
      <c r="T95" s="42">
        <v>40</v>
      </c>
      <c r="U95" s="42">
        <v>27</v>
      </c>
      <c r="V95" s="42">
        <v>198.91089099999999</v>
      </c>
      <c r="W95" s="42">
        <v>38.811881</v>
      </c>
      <c r="X95" s="42">
        <v>29.108910999999999</v>
      </c>
      <c r="Y95" s="42">
        <v>37.841583999999997</v>
      </c>
      <c r="Z95" s="42">
        <v>44.633662999999999</v>
      </c>
      <c r="AA95" s="42">
        <v>35.90099</v>
      </c>
      <c r="AB95" s="42">
        <v>12.613861</v>
      </c>
      <c r="AC95" s="42">
        <v>0</v>
      </c>
      <c r="AD95" s="42">
        <v>55.306930999999999</v>
      </c>
      <c r="AE95" s="42">
        <v>109.643564</v>
      </c>
      <c r="AF95" s="42">
        <v>33.960396000000003</v>
      </c>
      <c r="AG95" s="42">
        <v>193.08910900000001</v>
      </c>
      <c r="AH95" s="42">
        <v>30.079208000000001</v>
      </c>
      <c r="AI95" s="42">
        <v>26.19802</v>
      </c>
      <c r="AJ95" s="42">
        <v>36.871287000000002</v>
      </c>
      <c r="AK95" s="42">
        <v>53.366337000000001</v>
      </c>
      <c r="AL95" s="42">
        <v>32.019801999999999</v>
      </c>
      <c r="AM95" s="42">
        <v>13.584158</v>
      </c>
      <c r="AN95" s="42">
        <v>0.97029699999999997</v>
      </c>
      <c r="AO95" s="42">
        <v>38.811881</v>
      </c>
      <c r="AP95" s="42">
        <v>120.31683200000001</v>
      </c>
      <c r="AQ95" s="42">
        <v>33.960396000000003</v>
      </c>
      <c r="AR95" s="42">
        <v>314.376238</v>
      </c>
      <c r="AS95" s="42">
        <v>7.7623759999999997</v>
      </c>
      <c r="AT95" s="42">
        <v>11.643564</v>
      </c>
      <c r="AU95" s="42">
        <v>11.643564</v>
      </c>
      <c r="AV95" s="42">
        <v>62.09901</v>
      </c>
      <c r="AW95" s="42">
        <v>46.574257000000003</v>
      </c>
      <c r="AX95" s="42">
        <v>62.09901</v>
      </c>
      <c r="AY95" s="42">
        <v>81.504949999999994</v>
      </c>
      <c r="AZ95" s="42">
        <v>31.049505</v>
      </c>
      <c r="BA95" s="42">
        <v>166.89108899999999</v>
      </c>
      <c r="BB95" s="42">
        <v>7.7623759999999997</v>
      </c>
      <c r="BC95" s="42">
        <v>3.8811879999999999</v>
      </c>
      <c r="BD95" s="42">
        <v>7.7623759999999997</v>
      </c>
      <c r="BE95" s="42">
        <v>27.168316999999998</v>
      </c>
      <c r="BF95" s="42">
        <v>11.643564</v>
      </c>
      <c r="BG95" s="42">
        <v>58.217821999999998</v>
      </c>
      <c r="BH95" s="42">
        <v>38.811881</v>
      </c>
      <c r="BI95" s="42">
        <v>11.643564</v>
      </c>
      <c r="BJ95" s="42">
        <v>147.48514900000001</v>
      </c>
      <c r="BK95" s="42">
        <v>0</v>
      </c>
      <c r="BL95" s="42">
        <v>7.7623759999999997</v>
      </c>
      <c r="BM95" s="42">
        <v>3.8811879999999999</v>
      </c>
      <c r="BN95" s="42">
        <v>34.930692999999998</v>
      </c>
      <c r="BO95" s="42">
        <v>34.930692999999998</v>
      </c>
      <c r="BP95" s="42">
        <v>3.8811879999999999</v>
      </c>
      <c r="BQ95" s="42">
        <v>42.693069000000001</v>
      </c>
      <c r="BR95" s="42">
        <v>19.405940999999999</v>
      </c>
      <c r="BS95" s="42">
        <v>34.930692999999998</v>
      </c>
      <c r="BT95" s="42">
        <v>0</v>
      </c>
      <c r="BU95" s="42">
        <v>0</v>
      </c>
      <c r="BV95" s="42">
        <v>0</v>
      </c>
      <c r="BW95" s="42">
        <v>7.7623759999999997</v>
      </c>
      <c r="BX95" s="42">
        <v>0</v>
      </c>
      <c r="BY95" s="42">
        <v>3.8811879999999999</v>
      </c>
      <c r="BZ95" s="42">
        <v>0</v>
      </c>
      <c r="CA95" s="42">
        <v>23.287129</v>
      </c>
      <c r="CB95" s="42">
        <v>163.00990100000001</v>
      </c>
      <c r="CC95" s="42">
        <v>3.8811879999999999</v>
      </c>
      <c r="CD95" s="42">
        <v>7.7623759999999997</v>
      </c>
      <c r="CE95" s="42">
        <v>11.643564</v>
      </c>
      <c r="CF95" s="42">
        <v>46.574257000000003</v>
      </c>
      <c r="CG95" s="42">
        <v>38.811881</v>
      </c>
      <c r="CH95" s="42">
        <v>46.574257000000003</v>
      </c>
      <c r="CI95" s="42">
        <v>0</v>
      </c>
      <c r="CJ95" s="42">
        <v>7.7623759999999997</v>
      </c>
      <c r="CK95" s="42">
        <v>116.435644</v>
      </c>
      <c r="CL95" s="42">
        <v>3.8811879999999999</v>
      </c>
      <c r="CM95" s="42">
        <v>3.8811879999999999</v>
      </c>
      <c r="CN95" s="42">
        <v>0</v>
      </c>
      <c r="CO95" s="42">
        <v>7.7623759999999997</v>
      </c>
      <c r="CP95" s="42">
        <v>7.7623759999999997</v>
      </c>
      <c r="CQ95" s="42">
        <v>11.643564</v>
      </c>
      <c r="CR95" s="42">
        <v>81.504949999999994</v>
      </c>
      <c r="CS95" s="42">
        <v>0</v>
      </c>
    </row>
    <row r="96" spans="1:97">
      <c r="A96" s="40" t="s">
        <v>516</v>
      </c>
      <c r="B96" s="40" t="s">
        <v>289</v>
      </c>
      <c r="C96" s="40" t="s">
        <v>290</v>
      </c>
      <c r="D96" s="40" t="s">
        <v>291</v>
      </c>
      <c r="E96" s="40" t="s">
        <v>517</v>
      </c>
      <c r="F96" s="40" t="s">
        <v>293</v>
      </c>
      <c r="G96" s="41" t="s">
        <v>294</v>
      </c>
      <c r="H96" s="40" t="s">
        <v>518</v>
      </c>
      <c r="I96" s="42">
        <v>435</v>
      </c>
      <c r="J96" s="42">
        <v>48.702289999999998</v>
      </c>
      <c r="K96" s="42">
        <v>48.702289999999998</v>
      </c>
      <c r="L96" s="42">
        <v>57.557251999999998</v>
      </c>
      <c r="M96" s="42">
        <v>116.221374</v>
      </c>
      <c r="N96" s="42">
        <v>94.083968999999996</v>
      </c>
      <c r="O96" s="42">
        <v>69.732823999999994</v>
      </c>
      <c r="P96" s="42">
        <v>80</v>
      </c>
      <c r="Q96" s="42">
        <v>44</v>
      </c>
      <c r="R96" s="42">
        <v>80</v>
      </c>
      <c r="S96" s="42">
        <v>78</v>
      </c>
      <c r="T96" s="42">
        <v>95</v>
      </c>
      <c r="U96" s="42">
        <v>58</v>
      </c>
      <c r="V96" s="42">
        <v>219.16030499999999</v>
      </c>
      <c r="W96" s="42">
        <v>27.671755999999998</v>
      </c>
      <c r="X96" s="42">
        <v>24.351144999999999</v>
      </c>
      <c r="Y96" s="42">
        <v>28.778625999999999</v>
      </c>
      <c r="Z96" s="42">
        <v>63.091602999999999</v>
      </c>
      <c r="AA96" s="42">
        <v>45.381678999999998</v>
      </c>
      <c r="AB96" s="42">
        <v>27.671755999999998</v>
      </c>
      <c r="AC96" s="42">
        <v>2.21374</v>
      </c>
      <c r="AD96" s="42">
        <v>32.099237000000002</v>
      </c>
      <c r="AE96" s="42">
        <v>129.503817</v>
      </c>
      <c r="AF96" s="42">
        <v>57.557251999999998</v>
      </c>
      <c r="AG96" s="42">
        <v>215.83969500000001</v>
      </c>
      <c r="AH96" s="42">
        <v>21.030533999999999</v>
      </c>
      <c r="AI96" s="42">
        <v>24.351144999999999</v>
      </c>
      <c r="AJ96" s="42">
        <v>28.778625999999999</v>
      </c>
      <c r="AK96" s="42">
        <v>53.129770999999998</v>
      </c>
      <c r="AL96" s="42">
        <v>48.702289999999998</v>
      </c>
      <c r="AM96" s="42">
        <v>35.419846999999997</v>
      </c>
      <c r="AN96" s="42">
        <v>4.4274810000000002</v>
      </c>
      <c r="AO96" s="42">
        <v>32.099237000000002</v>
      </c>
      <c r="AP96" s="42">
        <v>119.541985</v>
      </c>
      <c r="AQ96" s="42">
        <v>64.198473000000007</v>
      </c>
      <c r="AR96" s="42">
        <v>380.76335899999998</v>
      </c>
      <c r="AS96" s="42">
        <v>4.4274810000000002</v>
      </c>
      <c r="AT96" s="42">
        <v>39.847327999999997</v>
      </c>
      <c r="AU96" s="42">
        <v>8.8549620000000004</v>
      </c>
      <c r="AV96" s="42">
        <v>26.564885</v>
      </c>
      <c r="AW96" s="42">
        <v>48.702289999999998</v>
      </c>
      <c r="AX96" s="42">
        <v>44.274808999999998</v>
      </c>
      <c r="AY96" s="42">
        <v>177.09923699999999</v>
      </c>
      <c r="AZ96" s="42">
        <v>30.992366000000001</v>
      </c>
      <c r="BA96" s="42">
        <v>190.38167899999999</v>
      </c>
      <c r="BB96" s="42">
        <v>4.4274810000000002</v>
      </c>
      <c r="BC96" s="42">
        <v>30.992366000000001</v>
      </c>
      <c r="BD96" s="42">
        <v>4.4274810000000002</v>
      </c>
      <c r="BE96" s="42">
        <v>13.282443000000001</v>
      </c>
      <c r="BF96" s="42">
        <v>8.8549620000000004</v>
      </c>
      <c r="BG96" s="42">
        <v>44.274808999999998</v>
      </c>
      <c r="BH96" s="42">
        <v>79.694655999999995</v>
      </c>
      <c r="BI96" s="42">
        <v>4.4274810000000002</v>
      </c>
      <c r="BJ96" s="42">
        <v>190.38167899999999</v>
      </c>
      <c r="BK96" s="42">
        <v>0</v>
      </c>
      <c r="BL96" s="42">
        <v>8.8549620000000004</v>
      </c>
      <c r="BM96" s="42">
        <v>4.4274810000000002</v>
      </c>
      <c r="BN96" s="42">
        <v>13.282443000000001</v>
      </c>
      <c r="BO96" s="42">
        <v>39.847327999999997</v>
      </c>
      <c r="BP96" s="42">
        <v>0</v>
      </c>
      <c r="BQ96" s="42">
        <v>97.404579999999996</v>
      </c>
      <c r="BR96" s="42">
        <v>26.564885</v>
      </c>
      <c r="BS96" s="42">
        <v>17.709924000000001</v>
      </c>
      <c r="BT96" s="42">
        <v>0</v>
      </c>
      <c r="BU96" s="42">
        <v>0</v>
      </c>
      <c r="BV96" s="42">
        <v>0</v>
      </c>
      <c r="BW96" s="42">
        <v>0</v>
      </c>
      <c r="BX96" s="42">
        <v>0</v>
      </c>
      <c r="BY96" s="42">
        <v>4.4274810000000002</v>
      </c>
      <c r="BZ96" s="42">
        <v>0</v>
      </c>
      <c r="CA96" s="42">
        <v>13.282443000000001</v>
      </c>
      <c r="CB96" s="42">
        <v>154.96183199999999</v>
      </c>
      <c r="CC96" s="42">
        <v>4.4274810000000002</v>
      </c>
      <c r="CD96" s="42">
        <v>30.992366000000001</v>
      </c>
      <c r="CE96" s="42">
        <v>8.8549620000000004</v>
      </c>
      <c r="CF96" s="42">
        <v>13.282443000000001</v>
      </c>
      <c r="CG96" s="42">
        <v>44.274808999999998</v>
      </c>
      <c r="CH96" s="42">
        <v>39.847327999999997</v>
      </c>
      <c r="CI96" s="42">
        <v>0</v>
      </c>
      <c r="CJ96" s="42">
        <v>13.282443000000001</v>
      </c>
      <c r="CK96" s="42">
        <v>208.09160299999999</v>
      </c>
      <c r="CL96" s="42">
        <v>0</v>
      </c>
      <c r="CM96" s="42">
        <v>8.8549620000000004</v>
      </c>
      <c r="CN96" s="42">
        <v>0</v>
      </c>
      <c r="CO96" s="42">
        <v>13.282443000000001</v>
      </c>
      <c r="CP96" s="42">
        <v>4.4274810000000002</v>
      </c>
      <c r="CQ96" s="42">
        <v>0</v>
      </c>
      <c r="CR96" s="42">
        <v>177.09923699999999</v>
      </c>
      <c r="CS96" s="42">
        <v>4.4274810000000002</v>
      </c>
    </row>
    <row r="97" spans="1:97">
      <c r="A97" s="40" t="s">
        <v>519</v>
      </c>
      <c r="B97" s="40" t="s">
        <v>289</v>
      </c>
      <c r="C97" s="40" t="s">
        <v>290</v>
      </c>
      <c r="D97" s="40" t="s">
        <v>291</v>
      </c>
      <c r="E97" s="40" t="s">
        <v>482</v>
      </c>
      <c r="F97" s="40" t="s">
        <v>293</v>
      </c>
      <c r="G97" s="41" t="s">
        <v>294</v>
      </c>
      <c r="H97" s="40" t="s">
        <v>520</v>
      </c>
      <c r="I97" s="42">
        <v>696</v>
      </c>
      <c r="J97" s="42">
        <v>118.48927</v>
      </c>
      <c r="K97" s="42">
        <v>93.596566999999993</v>
      </c>
      <c r="L97" s="42">
        <v>140.39484999999999</v>
      </c>
      <c r="M97" s="42">
        <v>156.32617999999999</v>
      </c>
      <c r="N97" s="42">
        <v>122.472103</v>
      </c>
      <c r="O97" s="42">
        <v>64.721029999999999</v>
      </c>
      <c r="P97" s="42">
        <v>120</v>
      </c>
      <c r="Q97" s="42">
        <v>113</v>
      </c>
      <c r="R97" s="42">
        <v>158</v>
      </c>
      <c r="S97" s="42">
        <v>125</v>
      </c>
      <c r="T97" s="42">
        <v>100</v>
      </c>
      <c r="U97" s="42">
        <v>67</v>
      </c>
      <c r="V97" s="42">
        <v>344.51502099999999</v>
      </c>
      <c r="W97" s="42">
        <v>65.716738000000007</v>
      </c>
      <c r="X97" s="42">
        <v>45.802574999999997</v>
      </c>
      <c r="Y97" s="42">
        <v>69.699571000000006</v>
      </c>
      <c r="Z97" s="42">
        <v>77.665235999999993</v>
      </c>
      <c r="AA97" s="42">
        <v>59.742488999999999</v>
      </c>
      <c r="AB97" s="42">
        <v>23.896996000000001</v>
      </c>
      <c r="AC97" s="42">
        <v>1.9914160000000001</v>
      </c>
      <c r="AD97" s="42">
        <v>81.648069000000007</v>
      </c>
      <c r="AE97" s="42">
        <v>207.10729599999999</v>
      </c>
      <c r="AF97" s="42">
        <v>55.759656999999997</v>
      </c>
      <c r="AG97" s="42">
        <v>351.48497900000001</v>
      </c>
      <c r="AH97" s="42">
        <v>52.772531999999998</v>
      </c>
      <c r="AI97" s="42">
        <v>47.793990999999998</v>
      </c>
      <c r="AJ97" s="42">
        <v>70.695278999999999</v>
      </c>
      <c r="AK97" s="42">
        <v>78.660944000000001</v>
      </c>
      <c r="AL97" s="42">
        <v>62.729613999999998</v>
      </c>
      <c r="AM97" s="42">
        <v>37.836910000000003</v>
      </c>
      <c r="AN97" s="42">
        <v>0.99570800000000004</v>
      </c>
      <c r="AO97" s="42">
        <v>69.699571000000006</v>
      </c>
      <c r="AP97" s="42">
        <v>210.09442100000001</v>
      </c>
      <c r="AQ97" s="42">
        <v>71.690987000000007</v>
      </c>
      <c r="AR97" s="42">
        <v>557.59656700000005</v>
      </c>
      <c r="AS97" s="42">
        <v>7.9656650000000004</v>
      </c>
      <c r="AT97" s="42">
        <v>15.931330000000001</v>
      </c>
      <c r="AU97" s="42">
        <v>35.845494000000002</v>
      </c>
      <c r="AV97" s="42">
        <v>47.793990999999998</v>
      </c>
      <c r="AW97" s="42">
        <v>59.742488999999999</v>
      </c>
      <c r="AX97" s="42">
        <v>123.467811</v>
      </c>
      <c r="AY97" s="42">
        <v>203.12446399999999</v>
      </c>
      <c r="AZ97" s="42">
        <v>63.725321999999998</v>
      </c>
      <c r="BA97" s="42">
        <v>258.88412</v>
      </c>
      <c r="BB97" s="42">
        <v>7.9656650000000004</v>
      </c>
      <c r="BC97" s="42">
        <v>11.948498000000001</v>
      </c>
      <c r="BD97" s="42">
        <v>19.914162999999999</v>
      </c>
      <c r="BE97" s="42">
        <v>19.914162999999999</v>
      </c>
      <c r="BF97" s="42">
        <v>15.931330000000001</v>
      </c>
      <c r="BG97" s="42">
        <v>83.639484999999993</v>
      </c>
      <c r="BH97" s="42">
        <v>87.622318000000007</v>
      </c>
      <c r="BI97" s="42">
        <v>11.948498000000001</v>
      </c>
      <c r="BJ97" s="42">
        <v>298.712446</v>
      </c>
      <c r="BK97" s="42">
        <v>0</v>
      </c>
      <c r="BL97" s="42">
        <v>3.9828329999999998</v>
      </c>
      <c r="BM97" s="42">
        <v>15.931330000000001</v>
      </c>
      <c r="BN97" s="42">
        <v>27.879828</v>
      </c>
      <c r="BO97" s="42">
        <v>43.811159000000004</v>
      </c>
      <c r="BP97" s="42">
        <v>39.828325999999997</v>
      </c>
      <c r="BQ97" s="42">
        <v>115.502146</v>
      </c>
      <c r="BR97" s="42">
        <v>51.776823999999998</v>
      </c>
      <c r="BS97" s="42">
        <v>59.742488999999999</v>
      </c>
      <c r="BT97" s="42">
        <v>0</v>
      </c>
      <c r="BU97" s="42">
        <v>0</v>
      </c>
      <c r="BV97" s="42">
        <v>0</v>
      </c>
      <c r="BW97" s="42">
        <v>3.9828329999999998</v>
      </c>
      <c r="BX97" s="42">
        <v>7.9656650000000004</v>
      </c>
      <c r="BY97" s="42">
        <v>11.948498000000001</v>
      </c>
      <c r="BZ97" s="42">
        <v>0</v>
      </c>
      <c r="CA97" s="42">
        <v>35.845494000000002</v>
      </c>
      <c r="CB97" s="42">
        <v>266.849785</v>
      </c>
      <c r="CC97" s="42">
        <v>7.9656650000000004</v>
      </c>
      <c r="CD97" s="42">
        <v>15.931330000000001</v>
      </c>
      <c r="CE97" s="42">
        <v>27.879828</v>
      </c>
      <c r="CF97" s="42">
        <v>31.862660999999999</v>
      </c>
      <c r="CG97" s="42">
        <v>51.776823999999998</v>
      </c>
      <c r="CH97" s="42">
        <v>103.553648</v>
      </c>
      <c r="CI97" s="42">
        <v>3.9828329999999998</v>
      </c>
      <c r="CJ97" s="42">
        <v>23.896996000000001</v>
      </c>
      <c r="CK97" s="42">
        <v>231.00429199999999</v>
      </c>
      <c r="CL97" s="42">
        <v>0</v>
      </c>
      <c r="CM97" s="42">
        <v>0</v>
      </c>
      <c r="CN97" s="42">
        <v>7.9656650000000004</v>
      </c>
      <c r="CO97" s="42">
        <v>11.948498000000001</v>
      </c>
      <c r="CP97" s="42">
        <v>0</v>
      </c>
      <c r="CQ97" s="42">
        <v>7.9656650000000004</v>
      </c>
      <c r="CR97" s="42">
        <v>199.14163099999999</v>
      </c>
      <c r="CS97" s="42">
        <v>3.9828329999999998</v>
      </c>
    </row>
    <row r="98" spans="1:97">
      <c r="A98" s="40" t="s">
        <v>521</v>
      </c>
      <c r="B98" s="40" t="s">
        <v>289</v>
      </c>
      <c r="C98" s="40" t="s">
        <v>290</v>
      </c>
      <c r="D98" s="40" t="s">
        <v>297</v>
      </c>
      <c r="E98" s="40" t="s">
        <v>393</v>
      </c>
      <c r="F98" s="40" t="s">
        <v>293</v>
      </c>
      <c r="G98" s="41" t="s">
        <v>294</v>
      </c>
      <c r="H98" s="40" t="s">
        <v>522</v>
      </c>
      <c r="I98" s="42">
        <v>395</v>
      </c>
      <c r="J98" s="42">
        <v>48.367347000000002</v>
      </c>
      <c r="K98" s="42">
        <v>43.329082</v>
      </c>
      <c r="L98" s="42">
        <v>51.390306000000002</v>
      </c>
      <c r="M98" s="42">
        <v>101.772959</v>
      </c>
      <c r="N98" s="42">
        <v>85.650509999999997</v>
      </c>
      <c r="O98" s="42">
        <v>64.489795999999998</v>
      </c>
      <c r="P98" s="42">
        <v>64</v>
      </c>
      <c r="Q98" s="42">
        <v>51</v>
      </c>
      <c r="R98" s="42">
        <v>92</v>
      </c>
      <c r="S98" s="42">
        <v>65</v>
      </c>
      <c r="T98" s="42">
        <v>108</v>
      </c>
      <c r="U98" s="42">
        <v>51</v>
      </c>
      <c r="V98" s="42">
        <v>196.492347</v>
      </c>
      <c r="W98" s="42">
        <v>25.191327000000001</v>
      </c>
      <c r="X98" s="42">
        <v>21.160713999999999</v>
      </c>
      <c r="Y98" s="42">
        <v>26.198979999999999</v>
      </c>
      <c r="Z98" s="42">
        <v>48.367347000000002</v>
      </c>
      <c r="AA98" s="42">
        <v>47.359693999999998</v>
      </c>
      <c r="AB98" s="42">
        <v>28.214286000000001</v>
      </c>
      <c r="AC98" s="42">
        <v>0</v>
      </c>
      <c r="AD98" s="42">
        <v>31.237245000000001</v>
      </c>
      <c r="AE98" s="42">
        <v>106.811224</v>
      </c>
      <c r="AF98" s="42">
        <v>58.443877999999998</v>
      </c>
      <c r="AG98" s="42">
        <v>198.507653</v>
      </c>
      <c r="AH98" s="42">
        <v>23.176020000000001</v>
      </c>
      <c r="AI98" s="42">
        <v>22.168367</v>
      </c>
      <c r="AJ98" s="42">
        <v>25.191327000000001</v>
      </c>
      <c r="AK98" s="42">
        <v>53.405611999999998</v>
      </c>
      <c r="AL98" s="42">
        <v>38.290816</v>
      </c>
      <c r="AM98" s="42">
        <v>33.252550999999997</v>
      </c>
      <c r="AN98" s="42">
        <v>3.0229590000000002</v>
      </c>
      <c r="AO98" s="42">
        <v>33.252550999999997</v>
      </c>
      <c r="AP98" s="42">
        <v>104.795918</v>
      </c>
      <c r="AQ98" s="42">
        <v>60.459184</v>
      </c>
      <c r="AR98" s="42">
        <v>346.632653</v>
      </c>
      <c r="AS98" s="42">
        <v>32.244897999999999</v>
      </c>
      <c r="AT98" s="42">
        <v>16.122449</v>
      </c>
      <c r="AU98" s="42">
        <v>8.0612239999999993</v>
      </c>
      <c r="AV98" s="42">
        <v>32.244897999999999</v>
      </c>
      <c r="AW98" s="42">
        <v>20.153061000000001</v>
      </c>
      <c r="AX98" s="42">
        <v>28.214286000000001</v>
      </c>
      <c r="AY98" s="42">
        <v>161.22449</v>
      </c>
      <c r="AZ98" s="42">
        <v>48.367347000000002</v>
      </c>
      <c r="BA98" s="42">
        <v>161.22449</v>
      </c>
      <c r="BB98" s="42">
        <v>24.183672999999999</v>
      </c>
      <c r="BC98" s="42">
        <v>12.091837</v>
      </c>
      <c r="BD98" s="42">
        <v>8.0612239999999993</v>
      </c>
      <c r="BE98" s="42">
        <v>8.0612239999999993</v>
      </c>
      <c r="BF98" s="42">
        <v>0</v>
      </c>
      <c r="BG98" s="42">
        <v>20.153061000000001</v>
      </c>
      <c r="BH98" s="42">
        <v>80.612245000000001</v>
      </c>
      <c r="BI98" s="42">
        <v>8.0612239999999993</v>
      </c>
      <c r="BJ98" s="42">
        <v>185.408163</v>
      </c>
      <c r="BK98" s="42">
        <v>8.0612239999999993</v>
      </c>
      <c r="BL98" s="42">
        <v>4.0306119999999996</v>
      </c>
      <c r="BM98" s="42">
        <v>0</v>
      </c>
      <c r="BN98" s="42">
        <v>24.183672999999999</v>
      </c>
      <c r="BO98" s="42">
        <v>20.153061000000001</v>
      </c>
      <c r="BP98" s="42">
        <v>8.0612239999999993</v>
      </c>
      <c r="BQ98" s="42">
        <v>80.612245000000001</v>
      </c>
      <c r="BR98" s="42">
        <v>40.306122000000002</v>
      </c>
      <c r="BS98" s="42">
        <v>20.153061000000001</v>
      </c>
      <c r="BT98" s="42">
        <v>0</v>
      </c>
      <c r="BU98" s="42">
        <v>0</v>
      </c>
      <c r="BV98" s="42">
        <v>0</v>
      </c>
      <c r="BW98" s="42">
        <v>4.0306119999999996</v>
      </c>
      <c r="BX98" s="42">
        <v>4.0306119999999996</v>
      </c>
      <c r="BY98" s="42">
        <v>4.0306119999999996</v>
      </c>
      <c r="BZ98" s="42">
        <v>0</v>
      </c>
      <c r="CA98" s="42">
        <v>8.0612239999999993</v>
      </c>
      <c r="CB98" s="42">
        <v>112.85714299999999</v>
      </c>
      <c r="CC98" s="42">
        <v>20.153061000000001</v>
      </c>
      <c r="CD98" s="42">
        <v>12.091837</v>
      </c>
      <c r="CE98" s="42">
        <v>8.0612239999999993</v>
      </c>
      <c r="CF98" s="42">
        <v>28.214286000000001</v>
      </c>
      <c r="CG98" s="42">
        <v>12.091837</v>
      </c>
      <c r="CH98" s="42">
        <v>24.183672999999999</v>
      </c>
      <c r="CI98" s="42">
        <v>4.0306119999999996</v>
      </c>
      <c r="CJ98" s="42">
        <v>4.0306119999999996</v>
      </c>
      <c r="CK98" s="42">
        <v>213.62244899999999</v>
      </c>
      <c r="CL98" s="42">
        <v>12.091837</v>
      </c>
      <c r="CM98" s="42">
        <v>4.0306119999999996</v>
      </c>
      <c r="CN98" s="42">
        <v>0</v>
      </c>
      <c r="CO98" s="42">
        <v>0</v>
      </c>
      <c r="CP98" s="42">
        <v>4.0306119999999996</v>
      </c>
      <c r="CQ98" s="42">
        <v>0</v>
      </c>
      <c r="CR98" s="42">
        <v>157.19387800000001</v>
      </c>
      <c r="CS98" s="42">
        <v>36.275509999999997</v>
      </c>
    </row>
    <row r="99" spans="1:97">
      <c r="A99" s="40" t="s">
        <v>523</v>
      </c>
      <c r="B99" s="40" t="s">
        <v>289</v>
      </c>
      <c r="C99" s="40" t="s">
        <v>290</v>
      </c>
      <c r="D99" s="40" t="s">
        <v>297</v>
      </c>
      <c r="E99" s="40" t="s">
        <v>524</v>
      </c>
      <c r="F99" s="40" t="s">
        <v>293</v>
      </c>
      <c r="G99" s="41" t="s">
        <v>294</v>
      </c>
      <c r="H99" s="40" t="s">
        <v>525</v>
      </c>
      <c r="I99" s="42">
        <v>2630</v>
      </c>
      <c r="J99" s="42">
        <v>412.17828900000001</v>
      </c>
      <c r="K99" s="42">
        <v>380.03594500000003</v>
      </c>
      <c r="L99" s="42">
        <v>443.37527</v>
      </c>
      <c r="M99" s="42">
        <v>655.13659199999995</v>
      </c>
      <c r="N99" s="42">
        <v>513.33213499999999</v>
      </c>
      <c r="O99" s="42">
        <v>225.94176899999999</v>
      </c>
      <c r="P99" s="42">
        <v>406</v>
      </c>
      <c r="Q99" s="42">
        <v>393</v>
      </c>
      <c r="R99" s="42">
        <v>503</v>
      </c>
      <c r="S99" s="42">
        <v>577</v>
      </c>
      <c r="T99" s="42">
        <v>337</v>
      </c>
      <c r="U99" s="42">
        <v>126</v>
      </c>
      <c r="V99" s="42">
        <v>1245.043134</v>
      </c>
      <c r="W99" s="42">
        <v>196.635514</v>
      </c>
      <c r="X99" s="42">
        <v>185.291157</v>
      </c>
      <c r="Y99" s="42">
        <v>202.307692</v>
      </c>
      <c r="Z99" s="42">
        <v>318.58734700000002</v>
      </c>
      <c r="AA99" s="42">
        <v>243.90366599999999</v>
      </c>
      <c r="AB99" s="42">
        <v>94.536304999999999</v>
      </c>
      <c r="AC99" s="42">
        <v>3.7814519999999998</v>
      </c>
      <c r="AD99" s="42">
        <v>270.37383199999999</v>
      </c>
      <c r="AE99" s="42">
        <v>761.01725399999998</v>
      </c>
      <c r="AF99" s="42">
        <v>213.65204900000001</v>
      </c>
      <c r="AG99" s="42">
        <v>1384.956866</v>
      </c>
      <c r="AH99" s="42">
        <v>215.54277500000001</v>
      </c>
      <c r="AI99" s="42">
        <v>194.744788</v>
      </c>
      <c r="AJ99" s="42">
        <v>241.067577</v>
      </c>
      <c r="AK99" s="42">
        <v>336.54924499999998</v>
      </c>
      <c r="AL99" s="42">
        <v>269.42846900000001</v>
      </c>
      <c r="AM99" s="42">
        <v>118.17038100000001</v>
      </c>
      <c r="AN99" s="42">
        <v>9.4536300000000004</v>
      </c>
      <c r="AO99" s="42">
        <v>299.68008600000002</v>
      </c>
      <c r="AP99" s="42">
        <v>820.57512599999995</v>
      </c>
      <c r="AQ99" s="42">
        <v>264.70165300000002</v>
      </c>
      <c r="AR99" s="42">
        <v>2238.619698</v>
      </c>
      <c r="AS99" s="42">
        <v>7.5629039999999996</v>
      </c>
      <c r="AT99" s="42">
        <v>68.066139000000007</v>
      </c>
      <c r="AU99" s="42">
        <v>230.66858400000001</v>
      </c>
      <c r="AV99" s="42">
        <v>344.11214999999999</v>
      </c>
      <c r="AW99" s="42">
        <v>442.42990700000001</v>
      </c>
      <c r="AX99" s="42">
        <v>166.38389599999999</v>
      </c>
      <c r="AY99" s="42">
        <v>707.13156000000004</v>
      </c>
      <c r="AZ99" s="42">
        <v>272.26455800000002</v>
      </c>
      <c r="BA99" s="42">
        <v>1055.0251619999999</v>
      </c>
      <c r="BB99" s="42">
        <v>7.5629039999999996</v>
      </c>
      <c r="BC99" s="42">
        <v>60.503234999999997</v>
      </c>
      <c r="BD99" s="42">
        <v>136.13227900000001</v>
      </c>
      <c r="BE99" s="42">
        <v>170.16534899999999</v>
      </c>
      <c r="BF99" s="42">
        <v>124.78792199999999</v>
      </c>
      <c r="BG99" s="42">
        <v>132.35082700000001</v>
      </c>
      <c r="BH99" s="42">
        <v>344.11214999999999</v>
      </c>
      <c r="BI99" s="42">
        <v>79.410495999999995</v>
      </c>
      <c r="BJ99" s="42">
        <v>1183.5945360000001</v>
      </c>
      <c r="BK99" s="42">
        <v>0</v>
      </c>
      <c r="BL99" s="42">
        <v>7.5629039999999996</v>
      </c>
      <c r="BM99" s="42">
        <v>94.536304999999999</v>
      </c>
      <c r="BN99" s="42">
        <v>173.94680099999999</v>
      </c>
      <c r="BO99" s="42">
        <v>317.64198399999998</v>
      </c>
      <c r="BP99" s="42">
        <v>34.033070000000002</v>
      </c>
      <c r="BQ99" s="42">
        <v>363.01940999999999</v>
      </c>
      <c r="BR99" s="42">
        <v>192.854062</v>
      </c>
      <c r="BS99" s="42">
        <v>310.07907999999998</v>
      </c>
      <c r="BT99" s="42">
        <v>0</v>
      </c>
      <c r="BU99" s="42">
        <v>0</v>
      </c>
      <c r="BV99" s="42">
        <v>0</v>
      </c>
      <c r="BW99" s="42">
        <v>26.470165000000001</v>
      </c>
      <c r="BX99" s="42">
        <v>68.066139000000007</v>
      </c>
      <c r="BY99" s="42">
        <v>26.470165000000001</v>
      </c>
      <c r="BZ99" s="42">
        <v>0</v>
      </c>
      <c r="CA99" s="42">
        <v>189.07261</v>
      </c>
      <c r="CB99" s="42">
        <v>998.30337899999995</v>
      </c>
      <c r="CC99" s="42">
        <v>0</v>
      </c>
      <c r="CD99" s="42">
        <v>60.503234999999997</v>
      </c>
      <c r="CE99" s="42">
        <v>181.509705</v>
      </c>
      <c r="CF99" s="42">
        <v>283.60891400000003</v>
      </c>
      <c r="CG99" s="42">
        <v>328.98634099999998</v>
      </c>
      <c r="CH99" s="42">
        <v>113.443566</v>
      </c>
      <c r="CI99" s="42">
        <v>0</v>
      </c>
      <c r="CJ99" s="42">
        <v>30.251618000000001</v>
      </c>
      <c r="CK99" s="42">
        <v>930.23723900000005</v>
      </c>
      <c r="CL99" s="42">
        <v>7.5629039999999996</v>
      </c>
      <c r="CM99" s="42">
        <v>7.5629039999999996</v>
      </c>
      <c r="CN99" s="42">
        <v>49.158878999999999</v>
      </c>
      <c r="CO99" s="42">
        <v>34.033070000000002</v>
      </c>
      <c r="CP99" s="42">
        <v>45.377426</v>
      </c>
      <c r="CQ99" s="42">
        <v>26.470165000000001</v>
      </c>
      <c r="CR99" s="42">
        <v>707.13156000000004</v>
      </c>
      <c r="CS99" s="42">
        <v>52.940331</v>
      </c>
    </row>
    <row r="100" spans="1:97">
      <c r="A100" s="40" t="s">
        <v>526</v>
      </c>
      <c r="B100" s="40" t="s">
        <v>289</v>
      </c>
      <c r="C100" s="40" t="s">
        <v>290</v>
      </c>
      <c r="D100" s="40" t="s">
        <v>291</v>
      </c>
      <c r="E100" s="40" t="s">
        <v>380</v>
      </c>
      <c r="F100" s="40" t="s">
        <v>293</v>
      </c>
      <c r="G100" s="41" t="s">
        <v>294</v>
      </c>
      <c r="H100" s="40" t="s">
        <v>527</v>
      </c>
      <c r="I100" s="42">
        <v>157</v>
      </c>
      <c r="J100" s="42">
        <v>10.466666999999999</v>
      </c>
      <c r="K100" s="42">
        <v>11.513332999999999</v>
      </c>
      <c r="L100" s="42">
        <v>24.073333000000002</v>
      </c>
      <c r="M100" s="42">
        <v>40.82</v>
      </c>
      <c r="N100" s="42">
        <v>46.053333000000002</v>
      </c>
      <c r="O100" s="42">
        <v>24.073333000000002</v>
      </c>
      <c r="P100" s="42">
        <v>17</v>
      </c>
      <c r="Q100" s="42">
        <v>28</v>
      </c>
      <c r="R100" s="42">
        <v>34</v>
      </c>
      <c r="S100" s="42">
        <v>29</v>
      </c>
      <c r="T100" s="42">
        <v>47</v>
      </c>
      <c r="U100" s="42">
        <v>18</v>
      </c>
      <c r="V100" s="42">
        <v>80.593333000000001</v>
      </c>
      <c r="W100" s="42">
        <v>5.233333</v>
      </c>
      <c r="X100" s="42">
        <v>4.1866669999999999</v>
      </c>
      <c r="Y100" s="42">
        <v>12.56</v>
      </c>
      <c r="Z100" s="42">
        <v>20.933333000000001</v>
      </c>
      <c r="AA100" s="42">
        <v>24.073333000000002</v>
      </c>
      <c r="AB100" s="42">
        <v>13.606667</v>
      </c>
      <c r="AC100" s="42">
        <v>0</v>
      </c>
      <c r="AD100" s="42">
        <v>7.3266669999999996</v>
      </c>
      <c r="AE100" s="42">
        <v>46.053333000000002</v>
      </c>
      <c r="AF100" s="42">
        <v>27.213332999999999</v>
      </c>
      <c r="AG100" s="42">
        <v>76.406666999999999</v>
      </c>
      <c r="AH100" s="42">
        <v>5.233333</v>
      </c>
      <c r="AI100" s="42">
        <v>7.3266669999999996</v>
      </c>
      <c r="AJ100" s="42">
        <v>11.513332999999999</v>
      </c>
      <c r="AK100" s="42">
        <v>19.886666999999999</v>
      </c>
      <c r="AL100" s="42">
        <v>21.98</v>
      </c>
      <c r="AM100" s="42">
        <v>9.42</v>
      </c>
      <c r="AN100" s="42">
        <v>1.046667</v>
      </c>
      <c r="AO100" s="42">
        <v>8.3733330000000006</v>
      </c>
      <c r="AP100" s="42">
        <v>42.913333000000002</v>
      </c>
      <c r="AQ100" s="42">
        <v>25.12</v>
      </c>
      <c r="AR100" s="42">
        <v>154.906667</v>
      </c>
      <c r="AS100" s="42">
        <v>8.3733330000000006</v>
      </c>
      <c r="AT100" s="42">
        <v>12.56</v>
      </c>
      <c r="AU100" s="42">
        <v>8.3733330000000006</v>
      </c>
      <c r="AV100" s="42">
        <v>29.306667000000001</v>
      </c>
      <c r="AW100" s="42">
        <v>12.56</v>
      </c>
      <c r="AX100" s="42">
        <v>12.56</v>
      </c>
      <c r="AY100" s="42">
        <v>66.986666999999997</v>
      </c>
      <c r="AZ100" s="42">
        <v>4.1866669999999999</v>
      </c>
      <c r="BA100" s="42">
        <v>71.173333</v>
      </c>
      <c r="BB100" s="42">
        <v>4.1866669999999999</v>
      </c>
      <c r="BC100" s="42">
        <v>8.3733330000000006</v>
      </c>
      <c r="BD100" s="42">
        <v>8.3733330000000006</v>
      </c>
      <c r="BE100" s="42">
        <v>12.56</v>
      </c>
      <c r="BF100" s="42">
        <v>0</v>
      </c>
      <c r="BG100" s="42">
        <v>12.56</v>
      </c>
      <c r="BH100" s="42">
        <v>25.12</v>
      </c>
      <c r="BI100" s="42">
        <v>0</v>
      </c>
      <c r="BJ100" s="42">
        <v>83.733333000000002</v>
      </c>
      <c r="BK100" s="42">
        <v>4.1866669999999999</v>
      </c>
      <c r="BL100" s="42">
        <v>4.1866669999999999</v>
      </c>
      <c r="BM100" s="42">
        <v>0</v>
      </c>
      <c r="BN100" s="42">
        <v>16.746666999999999</v>
      </c>
      <c r="BO100" s="42">
        <v>12.56</v>
      </c>
      <c r="BP100" s="42">
        <v>0</v>
      </c>
      <c r="BQ100" s="42">
        <v>41.866667</v>
      </c>
      <c r="BR100" s="42">
        <v>4.1866669999999999</v>
      </c>
      <c r="BS100" s="42">
        <v>8.3733330000000006</v>
      </c>
      <c r="BT100" s="42">
        <v>0</v>
      </c>
      <c r="BU100" s="42">
        <v>0</v>
      </c>
      <c r="BV100" s="42">
        <v>0</v>
      </c>
      <c r="BW100" s="42">
        <v>0</v>
      </c>
      <c r="BX100" s="42">
        <v>0</v>
      </c>
      <c r="BY100" s="42">
        <v>4.1866669999999999</v>
      </c>
      <c r="BZ100" s="42">
        <v>0</v>
      </c>
      <c r="CA100" s="42">
        <v>4.1866669999999999</v>
      </c>
      <c r="CB100" s="42">
        <v>62.8</v>
      </c>
      <c r="CC100" s="42">
        <v>4.1866669999999999</v>
      </c>
      <c r="CD100" s="42">
        <v>12.56</v>
      </c>
      <c r="CE100" s="42">
        <v>0</v>
      </c>
      <c r="CF100" s="42">
        <v>25.12</v>
      </c>
      <c r="CG100" s="42">
        <v>12.56</v>
      </c>
      <c r="CH100" s="42">
        <v>8.3733330000000006</v>
      </c>
      <c r="CI100" s="42">
        <v>0</v>
      </c>
      <c r="CJ100" s="42">
        <v>0</v>
      </c>
      <c r="CK100" s="42">
        <v>83.733333000000002</v>
      </c>
      <c r="CL100" s="42">
        <v>4.1866669999999999</v>
      </c>
      <c r="CM100" s="42">
        <v>0</v>
      </c>
      <c r="CN100" s="42">
        <v>8.3733330000000006</v>
      </c>
      <c r="CO100" s="42">
        <v>4.1866669999999999</v>
      </c>
      <c r="CP100" s="42">
        <v>0</v>
      </c>
      <c r="CQ100" s="42">
        <v>0</v>
      </c>
      <c r="CR100" s="42">
        <v>66.986666999999997</v>
      </c>
      <c r="CS100" s="42">
        <v>0</v>
      </c>
    </row>
    <row r="101" spans="1:97">
      <c r="A101" s="40" t="s">
        <v>528</v>
      </c>
      <c r="B101" s="40" t="s">
        <v>289</v>
      </c>
      <c r="C101" s="40" t="s">
        <v>290</v>
      </c>
      <c r="D101" s="40" t="s">
        <v>291</v>
      </c>
      <c r="E101" s="40" t="s">
        <v>466</v>
      </c>
      <c r="F101" s="40" t="s">
        <v>293</v>
      </c>
      <c r="G101" s="41" t="s">
        <v>294</v>
      </c>
      <c r="H101" s="40" t="s">
        <v>529</v>
      </c>
      <c r="I101" s="42">
        <v>501</v>
      </c>
      <c r="J101" s="42">
        <v>55.111702999999999</v>
      </c>
      <c r="K101" s="42">
        <v>59.114666</v>
      </c>
      <c r="L101" s="42">
        <v>58.115215999999997</v>
      </c>
      <c r="M101" s="42">
        <v>133.26237699999999</v>
      </c>
      <c r="N101" s="42">
        <v>112.227468</v>
      </c>
      <c r="O101" s="42">
        <v>83.168570000000003</v>
      </c>
      <c r="P101" s="42">
        <v>62</v>
      </c>
      <c r="Q101" s="42">
        <v>89</v>
      </c>
      <c r="R101" s="42">
        <v>99</v>
      </c>
      <c r="S101" s="42">
        <v>115</v>
      </c>
      <c r="T101" s="42">
        <v>117</v>
      </c>
      <c r="U101" s="42">
        <v>51</v>
      </c>
      <c r="V101" s="42">
        <v>244.48523399999999</v>
      </c>
      <c r="W101" s="42">
        <v>25.050774000000001</v>
      </c>
      <c r="X101" s="42">
        <v>32.059829999999998</v>
      </c>
      <c r="Y101" s="42">
        <v>28.054286999999999</v>
      </c>
      <c r="Z101" s="42">
        <v>67.133493999999999</v>
      </c>
      <c r="AA101" s="42">
        <v>60.121858000000003</v>
      </c>
      <c r="AB101" s="42">
        <v>32.064990999999999</v>
      </c>
      <c r="AC101" s="42">
        <v>0</v>
      </c>
      <c r="AD101" s="42">
        <v>36.070534000000002</v>
      </c>
      <c r="AE101" s="42">
        <v>145.28674899999999</v>
      </c>
      <c r="AF101" s="42">
        <v>63.127951000000003</v>
      </c>
      <c r="AG101" s="42">
        <v>256.51476600000001</v>
      </c>
      <c r="AH101" s="42">
        <v>30.060929000000002</v>
      </c>
      <c r="AI101" s="42">
        <v>27.054836000000002</v>
      </c>
      <c r="AJ101" s="42">
        <v>30.060929000000002</v>
      </c>
      <c r="AK101" s="42">
        <v>66.128883000000002</v>
      </c>
      <c r="AL101" s="42">
        <v>52.105609999999999</v>
      </c>
      <c r="AM101" s="42">
        <v>45.091392999999997</v>
      </c>
      <c r="AN101" s="42">
        <v>6.0121859999999998</v>
      </c>
      <c r="AO101" s="42">
        <v>38.077176999999999</v>
      </c>
      <c r="AP101" s="42">
        <v>141.281205</v>
      </c>
      <c r="AQ101" s="42">
        <v>77.156384000000003</v>
      </c>
      <c r="AR101" s="42">
        <v>448.889229</v>
      </c>
      <c r="AS101" s="42">
        <v>12.024372</v>
      </c>
      <c r="AT101" s="42">
        <v>44.089362999999999</v>
      </c>
      <c r="AU101" s="42">
        <v>8.0162479999999992</v>
      </c>
      <c r="AV101" s="42">
        <v>20.040619</v>
      </c>
      <c r="AW101" s="42">
        <v>36.062792999999999</v>
      </c>
      <c r="AX101" s="42">
        <v>80.162476999999996</v>
      </c>
      <c r="AY101" s="42">
        <v>204.41431700000001</v>
      </c>
      <c r="AZ101" s="42">
        <v>44.079039999999999</v>
      </c>
      <c r="BA101" s="42">
        <v>224.444614</v>
      </c>
      <c r="BB101" s="42">
        <v>8.0162479999999992</v>
      </c>
      <c r="BC101" s="42">
        <v>24.048743000000002</v>
      </c>
      <c r="BD101" s="42">
        <v>8.0162479999999992</v>
      </c>
      <c r="BE101" s="42">
        <v>8.0162479999999992</v>
      </c>
      <c r="BF101" s="42">
        <v>4.0081239999999996</v>
      </c>
      <c r="BG101" s="42">
        <v>60.121858000000003</v>
      </c>
      <c r="BH101" s="42">
        <v>88.178725</v>
      </c>
      <c r="BI101" s="42">
        <v>24.038421</v>
      </c>
      <c r="BJ101" s="42">
        <v>224.444614</v>
      </c>
      <c r="BK101" s="42">
        <v>4.0081239999999996</v>
      </c>
      <c r="BL101" s="42">
        <v>20.040619</v>
      </c>
      <c r="BM101" s="42">
        <v>0</v>
      </c>
      <c r="BN101" s="42">
        <v>12.024372</v>
      </c>
      <c r="BO101" s="42">
        <v>32.054668999999997</v>
      </c>
      <c r="BP101" s="42">
        <v>20.040619</v>
      </c>
      <c r="BQ101" s="42">
        <v>116.235592</v>
      </c>
      <c r="BR101" s="42">
        <v>20.040619</v>
      </c>
      <c r="BS101" s="42">
        <v>36.073115000000001</v>
      </c>
      <c r="BT101" s="42">
        <v>0</v>
      </c>
      <c r="BU101" s="42">
        <v>0</v>
      </c>
      <c r="BV101" s="42">
        <v>0</v>
      </c>
      <c r="BW101" s="42">
        <v>4.0081239999999996</v>
      </c>
      <c r="BX101" s="42">
        <v>4.0081239999999996</v>
      </c>
      <c r="BY101" s="42">
        <v>12.024372</v>
      </c>
      <c r="BZ101" s="42">
        <v>0</v>
      </c>
      <c r="CA101" s="42">
        <v>16.032495000000001</v>
      </c>
      <c r="CB101" s="42">
        <v>160.30430999999999</v>
      </c>
      <c r="CC101" s="42">
        <v>8.0162479999999992</v>
      </c>
      <c r="CD101" s="42">
        <v>28.056867</v>
      </c>
      <c r="CE101" s="42">
        <v>0</v>
      </c>
      <c r="CF101" s="42">
        <v>8.0162479999999992</v>
      </c>
      <c r="CG101" s="42">
        <v>24.038421</v>
      </c>
      <c r="CH101" s="42">
        <v>68.138105999999993</v>
      </c>
      <c r="CI101" s="42">
        <v>4.0081239999999996</v>
      </c>
      <c r="CJ101" s="42">
        <v>20.030297000000001</v>
      </c>
      <c r="CK101" s="42">
        <v>252.51180400000001</v>
      </c>
      <c r="CL101" s="42">
        <v>4.0081239999999996</v>
      </c>
      <c r="CM101" s="42">
        <v>16.032495000000001</v>
      </c>
      <c r="CN101" s="42">
        <v>8.0162479999999992</v>
      </c>
      <c r="CO101" s="42">
        <v>8.0162479999999992</v>
      </c>
      <c r="CP101" s="42">
        <v>8.0162479999999992</v>
      </c>
      <c r="CQ101" s="42">
        <v>0</v>
      </c>
      <c r="CR101" s="42">
        <v>200.406193</v>
      </c>
      <c r="CS101" s="42">
        <v>8.0162479999999992</v>
      </c>
    </row>
    <row r="102" spans="1:97">
      <c r="A102" s="40" t="s">
        <v>530</v>
      </c>
      <c r="B102" s="40" t="s">
        <v>289</v>
      </c>
      <c r="C102" s="40" t="s">
        <v>290</v>
      </c>
      <c r="D102" s="40" t="s">
        <v>291</v>
      </c>
      <c r="E102" s="40" t="s">
        <v>531</v>
      </c>
      <c r="F102" s="40" t="s">
        <v>293</v>
      </c>
      <c r="G102" s="41" t="s">
        <v>294</v>
      </c>
      <c r="H102" s="40" t="s">
        <v>532</v>
      </c>
      <c r="I102" s="42">
        <v>312</v>
      </c>
      <c r="J102" s="42">
        <v>43.558441999999999</v>
      </c>
      <c r="K102" s="42">
        <v>29.376622999999999</v>
      </c>
      <c r="L102" s="42">
        <v>53.688312000000003</v>
      </c>
      <c r="M102" s="42">
        <v>63.818182</v>
      </c>
      <c r="N102" s="42">
        <v>86.103896000000006</v>
      </c>
      <c r="O102" s="42">
        <v>35.454545000000003</v>
      </c>
      <c r="P102" s="42">
        <v>45</v>
      </c>
      <c r="Q102" s="42">
        <v>53</v>
      </c>
      <c r="R102" s="42">
        <v>66</v>
      </c>
      <c r="S102" s="42">
        <v>64</v>
      </c>
      <c r="T102" s="42">
        <v>66</v>
      </c>
      <c r="U102" s="42">
        <v>34</v>
      </c>
      <c r="V102" s="42">
        <v>152.961039</v>
      </c>
      <c r="W102" s="42">
        <v>22.285713999999999</v>
      </c>
      <c r="X102" s="42">
        <v>12.155844</v>
      </c>
      <c r="Y102" s="42">
        <v>25.324674999999999</v>
      </c>
      <c r="Z102" s="42">
        <v>35.454545000000003</v>
      </c>
      <c r="AA102" s="42">
        <v>43.558441999999999</v>
      </c>
      <c r="AB102" s="42">
        <v>14.181818</v>
      </c>
      <c r="AC102" s="42">
        <v>0</v>
      </c>
      <c r="AD102" s="42">
        <v>27.350649000000001</v>
      </c>
      <c r="AE102" s="42">
        <v>83.064935000000006</v>
      </c>
      <c r="AF102" s="42">
        <v>42.545454999999997</v>
      </c>
      <c r="AG102" s="42">
        <v>159.038961</v>
      </c>
      <c r="AH102" s="42">
        <v>21.272727</v>
      </c>
      <c r="AI102" s="42">
        <v>17.220779</v>
      </c>
      <c r="AJ102" s="42">
        <v>28.363636</v>
      </c>
      <c r="AK102" s="42">
        <v>28.363636</v>
      </c>
      <c r="AL102" s="42">
        <v>42.545454999999997</v>
      </c>
      <c r="AM102" s="42">
        <v>17.220779</v>
      </c>
      <c r="AN102" s="42">
        <v>4.0519480000000003</v>
      </c>
      <c r="AO102" s="42">
        <v>29.376622999999999</v>
      </c>
      <c r="AP102" s="42">
        <v>82.051947999999996</v>
      </c>
      <c r="AQ102" s="42">
        <v>47.610390000000002</v>
      </c>
      <c r="AR102" s="42">
        <v>263.376623</v>
      </c>
      <c r="AS102" s="42">
        <v>24.311688</v>
      </c>
      <c r="AT102" s="42">
        <v>20.259740000000001</v>
      </c>
      <c r="AU102" s="42">
        <v>4.0519480000000003</v>
      </c>
      <c r="AV102" s="42">
        <v>12.155844</v>
      </c>
      <c r="AW102" s="42">
        <v>20.259740000000001</v>
      </c>
      <c r="AX102" s="42">
        <v>44.571429000000002</v>
      </c>
      <c r="AY102" s="42">
        <v>105.350649</v>
      </c>
      <c r="AZ102" s="42">
        <v>32.415584000000003</v>
      </c>
      <c r="BA102" s="42">
        <v>145.87012999999999</v>
      </c>
      <c r="BB102" s="42">
        <v>16.207792000000001</v>
      </c>
      <c r="BC102" s="42">
        <v>20.259740000000001</v>
      </c>
      <c r="BD102" s="42">
        <v>0</v>
      </c>
      <c r="BE102" s="42">
        <v>12.155844</v>
      </c>
      <c r="BF102" s="42">
        <v>4.0519480000000003</v>
      </c>
      <c r="BG102" s="42">
        <v>32.415584000000003</v>
      </c>
      <c r="BH102" s="42">
        <v>52.675325000000001</v>
      </c>
      <c r="BI102" s="42">
        <v>8.1038960000000007</v>
      </c>
      <c r="BJ102" s="42">
        <v>117.506494</v>
      </c>
      <c r="BK102" s="42">
        <v>8.1038960000000007</v>
      </c>
      <c r="BL102" s="42">
        <v>0</v>
      </c>
      <c r="BM102" s="42">
        <v>4.0519480000000003</v>
      </c>
      <c r="BN102" s="42">
        <v>0</v>
      </c>
      <c r="BO102" s="42">
        <v>16.207792000000001</v>
      </c>
      <c r="BP102" s="42">
        <v>12.155844</v>
      </c>
      <c r="BQ102" s="42">
        <v>52.675325000000001</v>
      </c>
      <c r="BR102" s="42">
        <v>24.311688</v>
      </c>
      <c r="BS102" s="42">
        <v>20.259740000000001</v>
      </c>
      <c r="BT102" s="42">
        <v>0</v>
      </c>
      <c r="BU102" s="42">
        <v>0</v>
      </c>
      <c r="BV102" s="42">
        <v>0</v>
      </c>
      <c r="BW102" s="42">
        <v>0</v>
      </c>
      <c r="BX102" s="42">
        <v>4.0519480000000003</v>
      </c>
      <c r="BY102" s="42">
        <v>4.0519480000000003</v>
      </c>
      <c r="BZ102" s="42">
        <v>0</v>
      </c>
      <c r="CA102" s="42">
        <v>12.155844</v>
      </c>
      <c r="CB102" s="42">
        <v>125.61039</v>
      </c>
      <c r="CC102" s="42">
        <v>24.311688</v>
      </c>
      <c r="CD102" s="42">
        <v>20.259740000000001</v>
      </c>
      <c r="CE102" s="42">
        <v>4.0519480000000003</v>
      </c>
      <c r="CF102" s="42">
        <v>12.155844</v>
      </c>
      <c r="CG102" s="42">
        <v>16.207792000000001</v>
      </c>
      <c r="CH102" s="42">
        <v>36.467531999999999</v>
      </c>
      <c r="CI102" s="42">
        <v>0</v>
      </c>
      <c r="CJ102" s="42">
        <v>12.155844</v>
      </c>
      <c r="CK102" s="42">
        <v>117.506494</v>
      </c>
      <c r="CL102" s="42">
        <v>0</v>
      </c>
      <c r="CM102" s="42">
        <v>0</v>
      </c>
      <c r="CN102" s="42">
        <v>0</v>
      </c>
      <c r="CO102" s="42">
        <v>0</v>
      </c>
      <c r="CP102" s="42">
        <v>0</v>
      </c>
      <c r="CQ102" s="42">
        <v>4.0519480000000003</v>
      </c>
      <c r="CR102" s="42">
        <v>105.350649</v>
      </c>
      <c r="CS102" s="42">
        <v>8.1038960000000007</v>
      </c>
    </row>
    <row r="103" spans="1:97">
      <c r="A103" s="40" t="s">
        <v>533</v>
      </c>
      <c r="B103" s="40" t="s">
        <v>289</v>
      </c>
      <c r="C103" s="40" t="s">
        <v>290</v>
      </c>
      <c r="D103" s="40" t="s">
        <v>297</v>
      </c>
      <c r="E103" s="40" t="s">
        <v>534</v>
      </c>
      <c r="F103" s="40" t="s">
        <v>293</v>
      </c>
      <c r="G103" s="41" t="s">
        <v>294</v>
      </c>
      <c r="H103" s="40" t="s">
        <v>535</v>
      </c>
      <c r="I103" s="42">
        <v>4227</v>
      </c>
      <c r="J103" s="42">
        <v>664.46734900000001</v>
      </c>
      <c r="K103" s="42">
        <v>556.58696699999996</v>
      </c>
      <c r="L103" s="42">
        <v>751.32634800000005</v>
      </c>
      <c r="M103" s="42">
        <v>1049.791903</v>
      </c>
      <c r="N103" s="42">
        <v>805.84376299999997</v>
      </c>
      <c r="O103" s="42">
        <v>398.98367000000002</v>
      </c>
      <c r="P103" s="42">
        <v>599</v>
      </c>
      <c r="Q103" s="42">
        <v>621</v>
      </c>
      <c r="R103" s="42">
        <v>780</v>
      </c>
      <c r="S103" s="42">
        <v>947</v>
      </c>
      <c r="T103" s="42">
        <v>669</v>
      </c>
      <c r="U103" s="42">
        <v>249</v>
      </c>
      <c r="V103" s="42">
        <v>2061.5455919999999</v>
      </c>
      <c r="W103" s="42">
        <v>356.48406899999998</v>
      </c>
      <c r="X103" s="42">
        <v>296.53406200000001</v>
      </c>
      <c r="Y103" s="42">
        <v>352.79045000000002</v>
      </c>
      <c r="Z103" s="42">
        <v>519.43655799999999</v>
      </c>
      <c r="AA103" s="42">
        <v>394.82252699999998</v>
      </c>
      <c r="AB103" s="42">
        <v>133.07932700000001</v>
      </c>
      <c r="AC103" s="42">
        <v>8.3985970000000005</v>
      </c>
      <c r="AD103" s="42">
        <v>491.15522399999998</v>
      </c>
      <c r="AE103" s="42">
        <v>1186.9012620000001</v>
      </c>
      <c r="AF103" s="42">
        <v>383.489105</v>
      </c>
      <c r="AG103" s="42">
        <v>2165.4544080000001</v>
      </c>
      <c r="AH103" s="42">
        <v>307.98327999999998</v>
      </c>
      <c r="AI103" s="42">
        <v>260.05290400000001</v>
      </c>
      <c r="AJ103" s="42">
        <v>398.53589799999997</v>
      </c>
      <c r="AK103" s="42">
        <v>530.35534500000006</v>
      </c>
      <c r="AL103" s="42">
        <v>411.02123599999999</v>
      </c>
      <c r="AM103" s="42">
        <v>253.31989200000001</v>
      </c>
      <c r="AN103" s="42">
        <v>4.185854</v>
      </c>
      <c r="AO103" s="42">
        <v>416.51120100000003</v>
      </c>
      <c r="AP103" s="42">
        <v>1249.7961560000001</v>
      </c>
      <c r="AQ103" s="42">
        <v>499.14705099999998</v>
      </c>
      <c r="AR103" s="42">
        <v>3575.0536569999999</v>
      </c>
      <c r="AS103" s="42">
        <v>0</v>
      </c>
      <c r="AT103" s="42">
        <v>132.53375399999999</v>
      </c>
      <c r="AU103" s="42">
        <v>205.40143499999999</v>
      </c>
      <c r="AV103" s="42">
        <v>489.45912700000002</v>
      </c>
      <c r="AW103" s="42">
        <v>645.52446799999996</v>
      </c>
      <c r="AX103" s="42">
        <v>430.12646100000001</v>
      </c>
      <c r="AY103" s="42">
        <v>1230.17109</v>
      </c>
      <c r="AZ103" s="42">
        <v>441.83732300000003</v>
      </c>
      <c r="BA103" s="42">
        <v>1654.927897</v>
      </c>
      <c r="BB103" s="42">
        <v>0</v>
      </c>
      <c r="BC103" s="42">
        <v>87.928506999999996</v>
      </c>
      <c r="BD103" s="42">
        <v>124.858532</v>
      </c>
      <c r="BE103" s="42">
        <v>246.03326899999999</v>
      </c>
      <c r="BF103" s="42">
        <v>134.28717499999999</v>
      </c>
      <c r="BG103" s="42">
        <v>369.413749</v>
      </c>
      <c r="BH103" s="42">
        <v>548.18560100000002</v>
      </c>
      <c r="BI103" s="42">
        <v>144.22106500000001</v>
      </c>
      <c r="BJ103" s="42">
        <v>1920.1257599999999</v>
      </c>
      <c r="BK103" s="42">
        <v>0</v>
      </c>
      <c r="BL103" s="42">
        <v>44.605246999999999</v>
      </c>
      <c r="BM103" s="42">
        <v>80.542902999999995</v>
      </c>
      <c r="BN103" s="42">
        <v>243.42585700000001</v>
      </c>
      <c r="BO103" s="42">
        <v>511.23729300000002</v>
      </c>
      <c r="BP103" s="42">
        <v>60.712712000000003</v>
      </c>
      <c r="BQ103" s="42">
        <v>681.98548900000003</v>
      </c>
      <c r="BR103" s="42">
        <v>297.61625800000002</v>
      </c>
      <c r="BS103" s="42">
        <v>386.22576099999998</v>
      </c>
      <c r="BT103" s="42">
        <v>0</v>
      </c>
      <c r="BU103" s="42">
        <v>0</v>
      </c>
      <c r="BV103" s="42">
        <v>0</v>
      </c>
      <c r="BW103" s="42">
        <v>24.624877000000001</v>
      </c>
      <c r="BX103" s="42">
        <v>89.258743999999993</v>
      </c>
      <c r="BY103" s="42">
        <v>75.337360000000004</v>
      </c>
      <c r="BZ103" s="42">
        <v>0</v>
      </c>
      <c r="CA103" s="42">
        <v>197.00478000000001</v>
      </c>
      <c r="CB103" s="42">
        <v>1547.238505</v>
      </c>
      <c r="CC103" s="42">
        <v>0</v>
      </c>
      <c r="CD103" s="42">
        <v>107.469087</v>
      </c>
      <c r="CE103" s="42">
        <v>159.779055</v>
      </c>
      <c r="CF103" s="42">
        <v>389.31314099999997</v>
      </c>
      <c r="CG103" s="42">
        <v>452.25729200000001</v>
      </c>
      <c r="CH103" s="42">
        <v>325.99190499999997</v>
      </c>
      <c r="CI103" s="42">
        <v>8.5126980000000003</v>
      </c>
      <c r="CJ103" s="42">
        <v>103.915328</v>
      </c>
      <c r="CK103" s="42">
        <v>1641.589391</v>
      </c>
      <c r="CL103" s="42">
        <v>0</v>
      </c>
      <c r="CM103" s="42">
        <v>25.064667</v>
      </c>
      <c r="CN103" s="42">
        <v>45.62238</v>
      </c>
      <c r="CO103" s="42">
        <v>75.521107999999998</v>
      </c>
      <c r="CP103" s="42">
        <v>104.008432</v>
      </c>
      <c r="CQ103" s="42">
        <v>28.797197000000001</v>
      </c>
      <c r="CR103" s="42">
        <v>1221.658392</v>
      </c>
      <c r="CS103" s="42">
        <v>140.917215</v>
      </c>
    </row>
    <row r="104" spans="1:97">
      <c r="A104" s="40" t="s">
        <v>536</v>
      </c>
      <c r="B104" s="40" t="s">
        <v>289</v>
      </c>
      <c r="C104" s="40" t="s">
        <v>290</v>
      </c>
      <c r="D104" s="40" t="s">
        <v>297</v>
      </c>
      <c r="E104" s="40" t="s">
        <v>325</v>
      </c>
      <c r="F104" s="40" t="s">
        <v>293</v>
      </c>
      <c r="G104" s="41" t="s">
        <v>294</v>
      </c>
      <c r="H104" s="40" t="s">
        <v>537</v>
      </c>
      <c r="I104" s="42">
        <v>599</v>
      </c>
      <c r="J104" s="42">
        <v>95.158862999999997</v>
      </c>
      <c r="K104" s="42">
        <v>78.130435000000006</v>
      </c>
      <c r="L104" s="42">
        <v>131.219064</v>
      </c>
      <c r="M104" s="42">
        <v>149.24916400000001</v>
      </c>
      <c r="N104" s="42">
        <v>83.138795999999999</v>
      </c>
      <c r="O104" s="42">
        <v>62.103679</v>
      </c>
      <c r="P104" s="42">
        <v>80</v>
      </c>
      <c r="Q104" s="42">
        <v>76</v>
      </c>
      <c r="R104" s="42">
        <v>135</v>
      </c>
      <c r="S104" s="42">
        <v>111</v>
      </c>
      <c r="T104" s="42">
        <v>98</v>
      </c>
      <c r="U104" s="42">
        <v>39</v>
      </c>
      <c r="V104" s="42">
        <v>288.481605</v>
      </c>
      <c r="W104" s="42">
        <v>47.078595</v>
      </c>
      <c r="X104" s="42">
        <v>38.063544999999998</v>
      </c>
      <c r="Y104" s="42">
        <v>62.103679</v>
      </c>
      <c r="Z104" s="42">
        <v>73.122073999999998</v>
      </c>
      <c r="AA104" s="42">
        <v>43.071905999999998</v>
      </c>
      <c r="AB104" s="42">
        <v>23.038461999999999</v>
      </c>
      <c r="AC104" s="42">
        <v>2.0033439999999998</v>
      </c>
      <c r="AD104" s="42">
        <v>59.098661999999997</v>
      </c>
      <c r="AE104" s="42">
        <v>181.30267599999999</v>
      </c>
      <c r="AF104" s="42">
        <v>48.080267999999997</v>
      </c>
      <c r="AG104" s="42">
        <v>310.518395</v>
      </c>
      <c r="AH104" s="42">
        <v>48.080267999999997</v>
      </c>
      <c r="AI104" s="42">
        <v>40.066890000000001</v>
      </c>
      <c r="AJ104" s="42">
        <v>69.115385000000003</v>
      </c>
      <c r="AK104" s="42">
        <v>76.127089999999995</v>
      </c>
      <c r="AL104" s="42">
        <v>40.066890000000001</v>
      </c>
      <c r="AM104" s="42">
        <v>37.061872999999999</v>
      </c>
      <c r="AN104" s="42">
        <v>0</v>
      </c>
      <c r="AO104" s="42">
        <v>62.103679</v>
      </c>
      <c r="AP104" s="42">
        <v>189.31605400000001</v>
      </c>
      <c r="AQ104" s="42">
        <v>59.098661999999997</v>
      </c>
      <c r="AR104" s="42">
        <v>500.83611999999999</v>
      </c>
      <c r="AS104" s="42">
        <v>12.020066999999999</v>
      </c>
      <c r="AT104" s="42">
        <v>20.033445</v>
      </c>
      <c r="AU104" s="42">
        <v>28.046823</v>
      </c>
      <c r="AV104" s="42">
        <v>64.107022999999998</v>
      </c>
      <c r="AW104" s="42">
        <v>84.140467999999998</v>
      </c>
      <c r="AX104" s="42">
        <v>84.140467999999998</v>
      </c>
      <c r="AY104" s="42">
        <v>152.25418099999999</v>
      </c>
      <c r="AZ104" s="42">
        <v>56.093645000000002</v>
      </c>
      <c r="BA104" s="42">
        <v>244.408027</v>
      </c>
      <c r="BB104" s="42">
        <v>8.0133779999999994</v>
      </c>
      <c r="BC104" s="42">
        <v>12.020066999999999</v>
      </c>
      <c r="BD104" s="42">
        <v>16.026755999999999</v>
      </c>
      <c r="BE104" s="42">
        <v>32.053511999999998</v>
      </c>
      <c r="BF104" s="42">
        <v>0</v>
      </c>
      <c r="BG104" s="42">
        <v>76.127089999999995</v>
      </c>
      <c r="BH104" s="42">
        <v>72.120401000000001</v>
      </c>
      <c r="BI104" s="42">
        <v>28.046823</v>
      </c>
      <c r="BJ104" s="42">
        <v>256.42809399999999</v>
      </c>
      <c r="BK104" s="42">
        <v>4.0066889999999997</v>
      </c>
      <c r="BL104" s="42">
        <v>8.0133779999999994</v>
      </c>
      <c r="BM104" s="42">
        <v>12.020066999999999</v>
      </c>
      <c r="BN104" s="42">
        <v>32.053511999999998</v>
      </c>
      <c r="BO104" s="42">
        <v>84.140467999999998</v>
      </c>
      <c r="BP104" s="42">
        <v>8.0133779999999994</v>
      </c>
      <c r="BQ104" s="42">
        <v>80.133779000000004</v>
      </c>
      <c r="BR104" s="42">
        <v>28.046823</v>
      </c>
      <c r="BS104" s="42">
        <v>40.066890000000001</v>
      </c>
      <c r="BT104" s="42">
        <v>0</v>
      </c>
      <c r="BU104" s="42">
        <v>0</v>
      </c>
      <c r="BV104" s="42">
        <v>0</v>
      </c>
      <c r="BW104" s="42">
        <v>0</v>
      </c>
      <c r="BX104" s="42">
        <v>0</v>
      </c>
      <c r="BY104" s="42">
        <v>12.020066999999999</v>
      </c>
      <c r="BZ104" s="42">
        <v>0</v>
      </c>
      <c r="CA104" s="42">
        <v>28.046823</v>
      </c>
      <c r="CB104" s="42">
        <v>272.45484900000002</v>
      </c>
      <c r="CC104" s="42">
        <v>12.020066999999999</v>
      </c>
      <c r="CD104" s="42">
        <v>16.026755999999999</v>
      </c>
      <c r="CE104" s="42">
        <v>24.040133999999998</v>
      </c>
      <c r="CF104" s="42">
        <v>64.107022999999998</v>
      </c>
      <c r="CG104" s="42">
        <v>80.133779000000004</v>
      </c>
      <c r="CH104" s="42">
        <v>60.100333999999997</v>
      </c>
      <c r="CI104" s="42">
        <v>0</v>
      </c>
      <c r="CJ104" s="42">
        <v>16.026755999999999</v>
      </c>
      <c r="CK104" s="42">
        <v>188.314381</v>
      </c>
      <c r="CL104" s="42">
        <v>0</v>
      </c>
      <c r="CM104" s="42">
        <v>4.0066889999999997</v>
      </c>
      <c r="CN104" s="42">
        <v>4.0066889999999997</v>
      </c>
      <c r="CO104" s="42">
        <v>0</v>
      </c>
      <c r="CP104" s="42">
        <v>4.0066889999999997</v>
      </c>
      <c r="CQ104" s="42">
        <v>12.020066999999999</v>
      </c>
      <c r="CR104" s="42">
        <v>152.25418099999999</v>
      </c>
      <c r="CS104" s="42">
        <v>12.020066999999999</v>
      </c>
    </row>
    <row r="105" spans="1:97">
      <c r="A105" s="40" t="s">
        <v>538</v>
      </c>
      <c r="B105" s="40" t="s">
        <v>289</v>
      </c>
      <c r="C105" s="40" t="s">
        <v>290</v>
      </c>
      <c r="D105" s="40" t="s">
        <v>297</v>
      </c>
      <c r="E105" s="40" t="s">
        <v>377</v>
      </c>
      <c r="F105" s="40" t="s">
        <v>293</v>
      </c>
      <c r="G105" s="41" t="s">
        <v>294</v>
      </c>
      <c r="H105" s="40" t="s">
        <v>539</v>
      </c>
      <c r="I105" s="42">
        <v>544</v>
      </c>
      <c r="J105" s="42">
        <v>96.999618999999996</v>
      </c>
      <c r="K105" s="42">
        <v>73.999718000000001</v>
      </c>
      <c r="L105" s="42">
        <v>116.000305</v>
      </c>
      <c r="M105" s="42">
        <v>105.999961</v>
      </c>
      <c r="N105" s="42">
        <v>83.000218000000004</v>
      </c>
      <c r="O105" s="42">
        <v>68.000179000000003</v>
      </c>
      <c r="P105" s="42">
        <v>72</v>
      </c>
      <c r="Q105" s="42">
        <v>50</v>
      </c>
      <c r="R105" s="42">
        <v>96</v>
      </c>
      <c r="S105" s="42">
        <v>96</v>
      </c>
      <c r="T105" s="42">
        <v>101</v>
      </c>
      <c r="U105" s="42">
        <v>41</v>
      </c>
      <c r="V105" s="42">
        <v>275.00008700000001</v>
      </c>
      <c r="W105" s="42">
        <v>48.999969999999998</v>
      </c>
      <c r="X105" s="42">
        <v>42.999794999999999</v>
      </c>
      <c r="Y105" s="42">
        <v>56.000146999999998</v>
      </c>
      <c r="Z105" s="42">
        <v>55.999988000000002</v>
      </c>
      <c r="AA105" s="42">
        <v>39.000103000000003</v>
      </c>
      <c r="AB105" s="42">
        <v>32.000084000000001</v>
      </c>
      <c r="AC105" s="42">
        <v>0</v>
      </c>
      <c r="AD105" s="42">
        <v>69.999865999999997</v>
      </c>
      <c r="AE105" s="42">
        <v>148.00007099999999</v>
      </c>
      <c r="AF105" s="42">
        <v>57.000149999999998</v>
      </c>
      <c r="AG105" s="42">
        <v>268.99991299999999</v>
      </c>
      <c r="AH105" s="42">
        <v>47.999648999999998</v>
      </c>
      <c r="AI105" s="42">
        <v>30.999922999999999</v>
      </c>
      <c r="AJ105" s="42">
        <v>60.000157999999999</v>
      </c>
      <c r="AK105" s="42">
        <v>49.999972999999997</v>
      </c>
      <c r="AL105" s="42">
        <v>44.000115999999998</v>
      </c>
      <c r="AM105" s="42">
        <v>33.000087000000001</v>
      </c>
      <c r="AN105" s="42">
        <v>3.0000079999999998</v>
      </c>
      <c r="AO105" s="42">
        <v>57.999676000000001</v>
      </c>
      <c r="AP105" s="42">
        <v>141.00005300000001</v>
      </c>
      <c r="AQ105" s="42">
        <v>70.000184000000004</v>
      </c>
      <c r="AR105" s="42">
        <v>419.998561</v>
      </c>
      <c r="AS105" s="42">
        <v>8.0000210000000003</v>
      </c>
      <c r="AT105" s="42">
        <v>8.0000210000000003</v>
      </c>
      <c r="AU105" s="42">
        <v>16.000042000000001</v>
      </c>
      <c r="AV105" s="42">
        <v>60.000157999999999</v>
      </c>
      <c r="AW105" s="42">
        <v>60.000157999999999</v>
      </c>
      <c r="AX105" s="42">
        <v>48.000126000000002</v>
      </c>
      <c r="AY105" s="42">
        <v>172.000452</v>
      </c>
      <c r="AZ105" s="42">
        <v>47.997582999999999</v>
      </c>
      <c r="BA105" s="42">
        <v>215.998661</v>
      </c>
      <c r="BB105" s="42">
        <v>8.0000210000000003</v>
      </c>
      <c r="BC105" s="42">
        <v>4.0000109999999998</v>
      </c>
      <c r="BD105" s="42">
        <v>16.000042000000001</v>
      </c>
      <c r="BE105" s="42">
        <v>24.000063000000001</v>
      </c>
      <c r="BF105" s="42">
        <v>16.000042000000001</v>
      </c>
      <c r="BG105" s="42">
        <v>40.000104999999998</v>
      </c>
      <c r="BH105" s="42">
        <v>84.000220999999996</v>
      </c>
      <c r="BI105" s="42">
        <v>23.998156000000002</v>
      </c>
      <c r="BJ105" s="42">
        <v>203.99990099999999</v>
      </c>
      <c r="BK105" s="42">
        <v>0</v>
      </c>
      <c r="BL105" s="42">
        <v>4.0000109999999998</v>
      </c>
      <c r="BM105" s="42">
        <v>0</v>
      </c>
      <c r="BN105" s="42">
        <v>36.000095000000002</v>
      </c>
      <c r="BO105" s="42">
        <v>44.000115999999998</v>
      </c>
      <c r="BP105" s="42">
        <v>8.0000210000000003</v>
      </c>
      <c r="BQ105" s="42">
        <v>88.000230999999999</v>
      </c>
      <c r="BR105" s="42">
        <v>23.999427000000001</v>
      </c>
      <c r="BS105" s="42">
        <v>15.998771</v>
      </c>
      <c r="BT105" s="42">
        <v>0</v>
      </c>
      <c r="BU105" s="42">
        <v>0</v>
      </c>
      <c r="BV105" s="42">
        <v>0</v>
      </c>
      <c r="BW105" s="42">
        <v>0</v>
      </c>
      <c r="BX105" s="42">
        <v>0</v>
      </c>
      <c r="BY105" s="42">
        <v>0</v>
      </c>
      <c r="BZ105" s="42">
        <v>0</v>
      </c>
      <c r="CA105" s="42">
        <v>15.998771</v>
      </c>
      <c r="CB105" s="42">
        <v>187.999223</v>
      </c>
      <c r="CC105" s="42">
        <v>8.0000210000000003</v>
      </c>
      <c r="CD105" s="42">
        <v>8.0000210000000003</v>
      </c>
      <c r="CE105" s="42">
        <v>12.000031999999999</v>
      </c>
      <c r="CF105" s="42">
        <v>48.000126000000002</v>
      </c>
      <c r="CG105" s="42">
        <v>52.000137000000002</v>
      </c>
      <c r="CH105" s="42">
        <v>40.000104999999998</v>
      </c>
      <c r="CI105" s="42">
        <v>8.0000210000000003</v>
      </c>
      <c r="CJ105" s="42">
        <v>11.998760000000001</v>
      </c>
      <c r="CK105" s="42">
        <v>216.00056799999999</v>
      </c>
      <c r="CL105" s="42">
        <v>0</v>
      </c>
      <c r="CM105" s="42">
        <v>0</v>
      </c>
      <c r="CN105" s="42">
        <v>4.0000109999999998</v>
      </c>
      <c r="CO105" s="42">
        <v>12.000031999999999</v>
      </c>
      <c r="CP105" s="42">
        <v>8.0000210000000003</v>
      </c>
      <c r="CQ105" s="42">
        <v>8.0000210000000003</v>
      </c>
      <c r="CR105" s="42">
        <v>164.00043099999999</v>
      </c>
      <c r="CS105" s="42">
        <v>20.000053000000001</v>
      </c>
    </row>
    <row r="106" spans="1:97">
      <c r="A106" s="40" t="s">
        <v>540</v>
      </c>
      <c r="B106" s="40" t="s">
        <v>289</v>
      </c>
      <c r="C106" s="40" t="s">
        <v>290</v>
      </c>
      <c r="D106" s="40" t="s">
        <v>297</v>
      </c>
      <c r="E106" s="40" t="s">
        <v>506</v>
      </c>
      <c r="F106" s="40" t="s">
        <v>293</v>
      </c>
      <c r="G106" s="41" t="s">
        <v>294</v>
      </c>
      <c r="H106" s="40" t="s">
        <v>541</v>
      </c>
      <c r="I106" s="42">
        <v>142</v>
      </c>
      <c r="J106" s="42">
        <v>15</v>
      </c>
      <c r="K106" s="42">
        <v>22</v>
      </c>
      <c r="L106" s="42">
        <v>28</v>
      </c>
      <c r="M106" s="42">
        <v>32</v>
      </c>
      <c r="N106" s="42">
        <v>23</v>
      </c>
      <c r="O106" s="42">
        <v>22</v>
      </c>
      <c r="P106" s="42">
        <v>14</v>
      </c>
      <c r="Q106" s="42">
        <v>6</v>
      </c>
      <c r="R106" s="42">
        <v>24</v>
      </c>
      <c r="S106" s="42">
        <v>23</v>
      </c>
      <c r="T106" s="42">
        <v>29</v>
      </c>
      <c r="U106" s="42">
        <v>15</v>
      </c>
      <c r="V106" s="42">
        <v>70</v>
      </c>
      <c r="W106" s="42">
        <v>7</v>
      </c>
      <c r="X106" s="42">
        <v>13</v>
      </c>
      <c r="Y106" s="42">
        <v>14</v>
      </c>
      <c r="Z106" s="42">
        <v>16</v>
      </c>
      <c r="AA106" s="42">
        <v>10</v>
      </c>
      <c r="AB106" s="42">
        <v>10</v>
      </c>
      <c r="AC106" s="42">
        <v>0</v>
      </c>
      <c r="AD106" s="42">
        <v>13</v>
      </c>
      <c r="AE106" s="42">
        <v>42</v>
      </c>
      <c r="AF106" s="42">
        <v>15</v>
      </c>
      <c r="AG106" s="42">
        <v>72</v>
      </c>
      <c r="AH106" s="42">
        <v>8</v>
      </c>
      <c r="AI106" s="42">
        <v>9</v>
      </c>
      <c r="AJ106" s="42">
        <v>14</v>
      </c>
      <c r="AK106" s="42">
        <v>16</v>
      </c>
      <c r="AL106" s="42">
        <v>13</v>
      </c>
      <c r="AM106" s="42">
        <v>12</v>
      </c>
      <c r="AN106" s="42">
        <v>0</v>
      </c>
      <c r="AO106" s="42">
        <v>10</v>
      </c>
      <c r="AP106" s="42">
        <v>43</v>
      </c>
      <c r="AQ106" s="42">
        <v>19</v>
      </c>
      <c r="AR106" s="42">
        <v>116</v>
      </c>
      <c r="AS106" s="42">
        <v>4</v>
      </c>
      <c r="AT106" s="42">
        <v>4</v>
      </c>
      <c r="AU106" s="42">
        <v>12</v>
      </c>
      <c r="AV106" s="42">
        <v>4</v>
      </c>
      <c r="AW106" s="42">
        <v>16</v>
      </c>
      <c r="AX106" s="42">
        <v>20</v>
      </c>
      <c r="AY106" s="42">
        <v>36</v>
      </c>
      <c r="AZ106" s="42">
        <v>20</v>
      </c>
      <c r="BA106" s="42">
        <v>44</v>
      </c>
      <c r="BB106" s="42">
        <v>4</v>
      </c>
      <c r="BC106" s="42">
        <v>4</v>
      </c>
      <c r="BD106" s="42">
        <v>8</v>
      </c>
      <c r="BE106" s="42">
        <v>0</v>
      </c>
      <c r="BF106" s="42">
        <v>0</v>
      </c>
      <c r="BG106" s="42">
        <v>12</v>
      </c>
      <c r="BH106" s="42">
        <v>8</v>
      </c>
      <c r="BI106" s="42">
        <v>8</v>
      </c>
      <c r="BJ106" s="42">
        <v>72</v>
      </c>
      <c r="BK106" s="42">
        <v>0</v>
      </c>
      <c r="BL106" s="42">
        <v>0</v>
      </c>
      <c r="BM106" s="42">
        <v>4</v>
      </c>
      <c r="BN106" s="42">
        <v>4</v>
      </c>
      <c r="BO106" s="42">
        <v>16</v>
      </c>
      <c r="BP106" s="42">
        <v>8</v>
      </c>
      <c r="BQ106" s="42">
        <v>28</v>
      </c>
      <c r="BR106" s="42">
        <v>12</v>
      </c>
      <c r="BS106" s="42">
        <v>16</v>
      </c>
      <c r="BT106" s="42">
        <v>0</v>
      </c>
      <c r="BU106" s="42">
        <v>0</v>
      </c>
      <c r="BV106" s="42">
        <v>0</v>
      </c>
      <c r="BW106" s="42">
        <v>0</v>
      </c>
      <c r="BX106" s="42">
        <v>0</v>
      </c>
      <c r="BY106" s="42">
        <v>0</v>
      </c>
      <c r="BZ106" s="42">
        <v>0</v>
      </c>
      <c r="CA106" s="42">
        <v>16</v>
      </c>
      <c r="CB106" s="42">
        <v>56</v>
      </c>
      <c r="CC106" s="42">
        <v>0</v>
      </c>
      <c r="CD106" s="42">
        <v>4</v>
      </c>
      <c r="CE106" s="42">
        <v>8</v>
      </c>
      <c r="CF106" s="42">
        <v>4</v>
      </c>
      <c r="CG106" s="42">
        <v>16</v>
      </c>
      <c r="CH106" s="42">
        <v>20</v>
      </c>
      <c r="CI106" s="42">
        <v>0</v>
      </c>
      <c r="CJ106" s="42">
        <v>4</v>
      </c>
      <c r="CK106" s="42">
        <v>44</v>
      </c>
      <c r="CL106" s="42">
        <v>4</v>
      </c>
      <c r="CM106" s="42">
        <v>0</v>
      </c>
      <c r="CN106" s="42">
        <v>4</v>
      </c>
      <c r="CO106" s="42">
        <v>0</v>
      </c>
      <c r="CP106" s="42">
        <v>0</v>
      </c>
      <c r="CQ106" s="42">
        <v>0</v>
      </c>
      <c r="CR106" s="42">
        <v>36</v>
      </c>
      <c r="CS106" s="42">
        <v>0</v>
      </c>
    </row>
    <row r="107" spans="1:97">
      <c r="A107" s="40" t="s">
        <v>542</v>
      </c>
      <c r="B107" s="40" t="s">
        <v>289</v>
      </c>
      <c r="C107" s="40" t="s">
        <v>290</v>
      </c>
      <c r="D107" s="40" t="s">
        <v>309</v>
      </c>
      <c r="E107" s="40" t="s">
        <v>334</v>
      </c>
      <c r="F107" s="40" t="s">
        <v>306</v>
      </c>
      <c r="G107" s="41" t="s">
        <v>294</v>
      </c>
      <c r="H107" s="40" t="s">
        <v>543</v>
      </c>
      <c r="I107" s="42">
        <v>483</v>
      </c>
      <c r="J107" s="42">
        <v>103</v>
      </c>
      <c r="K107" s="42">
        <v>55</v>
      </c>
      <c r="L107" s="42">
        <v>113</v>
      </c>
      <c r="M107" s="42">
        <v>91</v>
      </c>
      <c r="N107" s="42">
        <v>77</v>
      </c>
      <c r="O107" s="42">
        <v>44</v>
      </c>
      <c r="P107" s="42">
        <v>62</v>
      </c>
      <c r="Q107" s="42">
        <v>57</v>
      </c>
      <c r="R107" s="42">
        <v>82</v>
      </c>
      <c r="S107" s="42">
        <v>72</v>
      </c>
      <c r="T107" s="42">
        <v>74</v>
      </c>
      <c r="U107" s="42">
        <v>24</v>
      </c>
      <c r="V107" s="42">
        <v>240</v>
      </c>
      <c r="W107" s="42">
        <v>50</v>
      </c>
      <c r="X107" s="42">
        <v>27</v>
      </c>
      <c r="Y107" s="42">
        <v>58</v>
      </c>
      <c r="Z107" s="42">
        <v>45</v>
      </c>
      <c r="AA107" s="42">
        <v>41</v>
      </c>
      <c r="AB107" s="42">
        <v>18</v>
      </c>
      <c r="AC107" s="42">
        <v>1</v>
      </c>
      <c r="AD107" s="42">
        <v>63</v>
      </c>
      <c r="AE107" s="42">
        <v>140</v>
      </c>
      <c r="AF107" s="42">
        <v>37</v>
      </c>
      <c r="AG107" s="42">
        <v>243</v>
      </c>
      <c r="AH107" s="42">
        <v>53</v>
      </c>
      <c r="AI107" s="42">
        <v>28</v>
      </c>
      <c r="AJ107" s="42">
        <v>55</v>
      </c>
      <c r="AK107" s="42">
        <v>46</v>
      </c>
      <c r="AL107" s="42">
        <v>36</v>
      </c>
      <c r="AM107" s="42">
        <v>25</v>
      </c>
      <c r="AN107" s="42">
        <v>0</v>
      </c>
      <c r="AO107" s="42">
        <v>62</v>
      </c>
      <c r="AP107" s="42">
        <v>135</v>
      </c>
      <c r="AQ107" s="42">
        <v>46</v>
      </c>
      <c r="AR107" s="42">
        <v>388</v>
      </c>
      <c r="AS107" s="42">
        <v>16</v>
      </c>
      <c r="AT107" s="42">
        <v>32</v>
      </c>
      <c r="AU107" s="42">
        <v>20</v>
      </c>
      <c r="AV107" s="42">
        <v>52</v>
      </c>
      <c r="AW107" s="42">
        <v>48</v>
      </c>
      <c r="AX107" s="42">
        <v>60</v>
      </c>
      <c r="AY107" s="42">
        <v>116</v>
      </c>
      <c r="AZ107" s="42">
        <v>44</v>
      </c>
      <c r="BA107" s="42">
        <v>200</v>
      </c>
      <c r="BB107" s="42">
        <v>8</v>
      </c>
      <c r="BC107" s="42">
        <v>24</v>
      </c>
      <c r="BD107" s="42">
        <v>16</v>
      </c>
      <c r="BE107" s="42">
        <v>12</v>
      </c>
      <c r="BF107" s="42">
        <v>8</v>
      </c>
      <c r="BG107" s="42">
        <v>48</v>
      </c>
      <c r="BH107" s="42">
        <v>60</v>
      </c>
      <c r="BI107" s="42">
        <v>24</v>
      </c>
      <c r="BJ107" s="42">
        <v>188</v>
      </c>
      <c r="BK107" s="42">
        <v>8</v>
      </c>
      <c r="BL107" s="42">
        <v>8</v>
      </c>
      <c r="BM107" s="42">
        <v>4</v>
      </c>
      <c r="BN107" s="42">
        <v>40</v>
      </c>
      <c r="BO107" s="42">
        <v>40</v>
      </c>
      <c r="BP107" s="42">
        <v>12</v>
      </c>
      <c r="BQ107" s="42">
        <v>56</v>
      </c>
      <c r="BR107" s="42">
        <v>20</v>
      </c>
      <c r="BS107" s="42">
        <v>40</v>
      </c>
      <c r="BT107" s="42">
        <v>0</v>
      </c>
      <c r="BU107" s="42">
        <v>0</v>
      </c>
      <c r="BV107" s="42">
        <v>0</v>
      </c>
      <c r="BW107" s="42">
        <v>12</v>
      </c>
      <c r="BX107" s="42">
        <v>0</v>
      </c>
      <c r="BY107" s="42">
        <v>12</v>
      </c>
      <c r="BZ107" s="42">
        <v>0</v>
      </c>
      <c r="CA107" s="42">
        <v>16</v>
      </c>
      <c r="CB107" s="42">
        <v>188</v>
      </c>
      <c r="CC107" s="42">
        <v>16</v>
      </c>
      <c r="CD107" s="42">
        <v>24</v>
      </c>
      <c r="CE107" s="42">
        <v>16</v>
      </c>
      <c r="CF107" s="42">
        <v>32</v>
      </c>
      <c r="CG107" s="42">
        <v>44</v>
      </c>
      <c r="CH107" s="42">
        <v>44</v>
      </c>
      <c r="CI107" s="42">
        <v>0</v>
      </c>
      <c r="CJ107" s="42">
        <v>12</v>
      </c>
      <c r="CK107" s="42">
        <v>160</v>
      </c>
      <c r="CL107" s="42">
        <v>0</v>
      </c>
      <c r="CM107" s="42">
        <v>8</v>
      </c>
      <c r="CN107" s="42">
        <v>4</v>
      </c>
      <c r="CO107" s="42">
        <v>8</v>
      </c>
      <c r="CP107" s="42">
        <v>4</v>
      </c>
      <c r="CQ107" s="42">
        <v>4</v>
      </c>
      <c r="CR107" s="42">
        <v>116</v>
      </c>
      <c r="CS107" s="42">
        <v>16</v>
      </c>
    </row>
    <row r="108" spans="1:97">
      <c r="A108" s="40" t="s">
        <v>544</v>
      </c>
      <c r="B108" s="40" t="s">
        <v>289</v>
      </c>
      <c r="C108" s="40" t="s">
        <v>290</v>
      </c>
      <c r="D108" s="40" t="s">
        <v>291</v>
      </c>
      <c r="E108" s="40" t="s">
        <v>482</v>
      </c>
      <c r="F108" s="40" t="s">
        <v>293</v>
      </c>
      <c r="G108" s="41" t="s">
        <v>294</v>
      </c>
      <c r="H108" s="40" t="s">
        <v>545</v>
      </c>
      <c r="I108" s="42">
        <v>394</v>
      </c>
      <c r="J108" s="42">
        <v>56.139896</v>
      </c>
      <c r="K108" s="42">
        <v>38.787565000000001</v>
      </c>
      <c r="L108" s="42">
        <v>67.367875999999995</v>
      </c>
      <c r="M108" s="42">
        <v>97.989637000000002</v>
      </c>
      <c r="N108" s="42">
        <v>89.823834000000005</v>
      </c>
      <c r="O108" s="42">
        <v>43.891191999999997</v>
      </c>
      <c r="P108" s="42">
        <v>55</v>
      </c>
      <c r="Q108" s="42">
        <v>46</v>
      </c>
      <c r="R108" s="42">
        <v>98</v>
      </c>
      <c r="S108" s="42">
        <v>84</v>
      </c>
      <c r="T108" s="42">
        <v>82</v>
      </c>
      <c r="U108" s="42">
        <v>35</v>
      </c>
      <c r="V108" s="42">
        <v>192.91709800000001</v>
      </c>
      <c r="W108" s="42">
        <v>28.580310999999998</v>
      </c>
      <c r="X108" s="42">
        <v>16.331606000000001</v>
      </c>
      <c r="Y108" s="42">
        <v>37.766838999999997</v>
      </c>
      <c r="Z108" s="42">
        <v>43.891191999999997</v>
      </c>
      <c r="AA108" s="42">
        <v>45.932642000000001</v>
      </c>
      <c r="AB108" s="42">
        <v>20.414508000000001</v>
      </c>
      <c r="AC108" s="42">
        <v>0</v>
      </c>
      <c r="AD108" s="42">
        <v>36.746113999999999</v>
      </c>
      <c r="AE108" s="42">
        <v>105.134715</v>
      </c>
      <c r="AF108" s="42">
        <v>51.036268999999997</v>
      </c>
      <c r="AG108" s="42">
        <v>201.08290199999999</v>
      </c>
      <c r="AH108" s="42">
        <v>27.559584999999998</v>
      </c>
      <c r="AI108" s="42">
        <v>22.455959</v>
      </c>
      <c r="AJ108" s="42">
        <v>29.601036000000001</v>
      </c>
      <c r="AK108" s="42">
        <v>54.098446000000003</v>
      </c>
      <c r="AL108" s="42">
        <v>43.891191999999997</v>
      </c>
      <c r="AM108" s="42">
        <v>22.455959</v>
      </c>
      <c r="AN108" s="42">
        <v>1.0207250000000001</v>
      </c>
      <c r="AO108" s="42">
        <v>35.725389</v>
      </c>
      <c r="AP108" s="42">
        <v>111.259067</v>
      </c>
      <c r="AQ108" s="42">
        <v>54.098446000000003</v>
      </c>
      <c r="AR108" s="42">
        <v>347.04663199999999</v>
      </c>
      <c r="AS108" s="42">
        <v>20.414508000000001</v>
      </c>
      <c r="AT108" s="42">
        <v>8.1658030000000004</v>
      </c>
      <c r="AU108" s="42">
        <v>16.331606000000001</v>
      </c>
      <c r="AV108" s="42">
        <v>36.746113999999999</v>
      </c>
      <c r="AW108" s="42">
        <v>40.829016000000003</v>
      </c>
      <c r="AX108" s="42">
        <v>69.409325999999993</v>
      </c>
      <c r="AY108" s="42">
        <v>106.15544</v>
      </c>
      <c r="AZ108" s="42">
        <v>48.994819</v>
      </c>
      <c r="BA108" s="42">
        <v>171.481865</v>
      </c>
      <c r="BB108" s="42">
        <v>16.331606000000001</v>
      </c>
      <c r="BC108" s="42">
        <v>8.1658030000000004</v>
      </c>
      <c r="BD108" s="42">
        <v>12.248704999999999</v>
      </c>
      <c r="BE108" s="42">
        <v>12.248704999999999</v>
      </c>
      <c r="BF108" s="42">
        <v>0</v>
      </c>
      <c r="BG108" s="42">
        <v>48.994819</v>
      </c>
      <c r="BH108" s="42">
        <v>65.326425</v>
      </c>
      <c r="BI108" s="42">
        <v>8.1658030000000004</v>
      </c>
      <c r="BJ108" s="42">
        <v>175.56476699999999</v>
      </c>
      <c r="BK108" s="42">
        <v>4.0829019999999998</v>
      </c>
      <c r="BL108" s="42">
        <v>0</v>
      </c>
      <c r="BM108" s="42">
        <v>4.0829019999999998</v>
      </c>
      <c r="BN108" s="42">
        <v>24.497409000000001</v>
      </c>
      <c r="BO108" s="42">
        <v>40.829016000000003</v>
      </c>
      <c r="BP108" s="42">
        <v>20.414508000000001</v>
      </c>
      <c r="BQ108" s="42">
        <v>40.829016000000003</v>
      </c>
      <c r="BR108" s="42">
        <v>40.829016000000003</v>
      </c>
      <c r="BS108" s="42">
        <v>32.663212000000001</v>
      </c>
      <c r="BT108" s="42">
        <v>0</v>
      </c>
      <c r="BU108" s="42">
        <v>0</v>
      </c>
      <c r="BV108" s="42">
        <v>0</v>
      </c>
      <c r="BW108" s="42">
        <v>4.0829019999999998</v>
      </c>
      <c r="BX108" s="42">
        <v>0</v>
      </c>
      <c r="BY108" s="42">
        <v>8.1658030000000004</v>
      </c>
      <c r="BZ108" s="42">
        <v>0</v>
      </c>
      <c r="CA108" s="42">
        <v>20.414508000000001</v>
      </c>
      <c r="CB108" s="42">
        <v>187.81347199999999</v>
      </c>
      <c r="CC108" s="42">
        <v>20.414508000000001</v>
      </c>
      <c r="CD108" s="42">
        <v>8.1658030000000004</v>
      </c>
      <c r="CE108" s="42">
        <v>16.331606000000001</v>
      </c>
      <c r="CF108" s="42">
        <v>32.663212000000001</v>
      </c>
      <c r="CG108" s="42">
        <v>32.663212000000001</v>
      </c>
      <c r="CH108" s="42">
        <v>61.243523000000003</v>
      </c>
      <c r="CI108" s="42">
        <v>0</v>
      </c>
      <c r="CJ108" s="42">
        <v>16.331606000000001</v>
      </c>
      <c r="CK108" s="42">
        <v>126.569948</v>
      </c>
      <c r="CL108" s="42">
        <v>0</v>
      </c>
      <c r="CM108" s="42">
        <v>0</v>
      </c>
      <c r="CN108" s="42">
        <v>0</v>
      </c>
      <c r="CO108" s="42">
        <v>0</v>
      </c>
      <c r="CP108" s="42">
        <v>8.1658030000000004</v>
      </c>
      <c r="CQ108" s="42">
        <v>0</v>
      </c>
      <c r="CR108" s="42">
        <v>106.15544</v>
      </c>
      <c r="CS108" s="42">
        <v>12.248704999999999</v>
      </c>
    </row>
    <row r="109" spans="1:97">
      <c r="A109" s="40" t="s">
        <v>546</v>
      </c>
      <c r="B109" s="40" t="s">
        <v>289</v>
      </c>
      <c r="C109" s="40" t="s">
        <v>290</v>
      </c>
      <c r="D109" s="40" t="s">
        <v>297</v>
      </c>
      <c r="E109" s="40" t="s">
        <v>322</v>
      </c>
      <c r="F109" s="40" t="s">
        <v>293</v>
      </c>
      <c r="G109" s="41" t="s">
        <v>294</v>
      </c>
      <c r="H109" s="40" t="s">
        <v>547</v>
      </c>
      <c r="I109" s="42">
        <v>1076</v>
      </c>
      <c r="J109" s="42">
        <v>224.790198</v>
      </c>
      <c r="K109" s="42">
        <v>142.868785</v>
      </c>
      <c r="L109" s="42">
        <v>240.77527900000001</v>
      </c>
      <c r="M109" s="42">
        <v>254.763642</v>
      </c>
      <c r="N109" s="42">
        <v>168.84241599999999</v>
      </c>
      <c r="O109" s="42">
        <v>43.959679999999999</v>
      </c>
      <c r="P109" s="42">
        <v>194</v>
      </c>
      <c r="Q109" s="42">
        <v>145</v>
      </c>
      <c r="R109" s="42">
        <v>221</v>
      </c>
      <c r="S109" s="42">
        <v>175</v>
      </c>
      <c r="T109" s="42">
        <v>91</v>
      </c>
      <c r="U109" s="42">
        <v>37</v>
      </c>
      <c r="V109" s="42">
        <v>539.49860100000001</v>
      </c>
      <c r="W109" s="42">
        <v>113.89370099999999</v>
      </c>
      <c r="X109" s="42">
        <v>76.929618000000005</v>
      </c>
      <c r="Y109" s="42">
        <v>117.889971</v>
      </c>
      <c r="Z109" s="42">
        <v>124.884152</v>
      </c>
      <c r="AA109" s="42">
        <v>84.920742000000004</v>
      </c>
      <c r="AB109" s="42">
        <v>19.981351</v>
      </c>
      <c r="AC109" s="42">
        <v>0.99906799999999996</v>
      </c>
      <c r="AD109" s="42">
        <v>139.87016499999999</v>
      </c>
      <c r="AE109" s="42">
        <v>332.69090999999997</v>
      </c>
      <c r="AF109" s="42">
        <v>66.937526000000005</v>
      </c>
      <c r="AG109" s="42">
        <v>536.50139899999999</v>
      </c>
      <c r="AH109" s="42">
        <v>110.89649799999999</v>
      </c>
      <c r="AI109" s="42">
        <v>65.939166999999998</v>
      </c>
      <c r="AJ109" s="42">
        <v>122.88530799999999</v>
      </c>
      <c r="AK109" s="42">
        <v>129.87949</v>
      </c>
      <c r="AL109" s="42">
        <v>83.921673999999996</v>
      </c>
      <c r="AM109" s="42">
        <v>21.979486000000001</v>
      </c>
      <c r="AN109" s="42">
        <v>0.999776</v>
      </c>
      <c r="AO109" s="42">
        <v>136.872254</v>
      </c>
      <c r="AP109" s="42">
        <v>332.69090999999997</v>
      </c>
      <c r="AQ109" s="42">
        <v>66.938233999999994</v>
      </c>
      <c r="AR109" s="42">
        <v>843.22717799999998</v>
      </c>
      <c r="AS109" s="42">
        <v>0</v>
      </c>
      <c r="AT109" s="42">
        <v>63.943156999999999</v>
      </c>
      <c r="AU109" s="42">
        <v>51.951512999999998</v>
      </c>
      <c r="AV109" s="42">
        <v>167.84334799999999</v>
      </c>
      <c r="AW109" s="42">
        <v>163.84707800000001</v>
      </c>
      <c r="AX109" s="42">
        <v>99.906755000000004</v>
      </c>
      <c r="AY109" s="42">
        <v>199.81634299999999</v>
      </c>
      <c r="AZ109" s="42">
        <v>95.918985000000006</v>
      </c>
      <c r="BA109" s="42">
        <v>435.59911799999998</v>
      </c>
      <c r="BB109" s="42">
        <v>0</v>
      </c>
      <c r="BC109" s="42">
        <v>59.946885999999999</v>
      </c>
      <c r="BD109" s="42">
        <v>39.962702</v>
      </c>
      <c r="BE109" s="42">
        <v>87.917944000000006</v>
      </c>
      <c r="BF109" s="42">
        <v>31.970161999999998</v>
      </c>
      <c r="BG109" s="42">
        <v>87.917944000000006</v>
      </c>
      <c r="BH109" s="42">
        <v>107.899295</v>
      </c>
      <c r="BI109" s="42">
        <v>19.984183999999999</v>
      </c>
      <c r="BJ109" s="42">
        <v>407.62806</v>
      </c>
      <c r="BK109" s="42">
        <v>0</v>
      </c>
      <c r="BL109" s="42">
        <v>3.99627</v>
      </c>
      <c r="BM109" s="42">
        <v>11.988811</v>
      </c>
      <c r="BN109" s="42">
        <v>79.925404</v>
      </c>
      <c r="BO109" s="42">
        <v>131.87691599999999</v>
      </c>
      <c r="BP109" s="42">
        <v>11.988811</v>
      </c>
      <c r="BQ109" s="42">
        <v>91.917047999999994</v>
      </c>
      <c r="BR109" s="42">
        <v>75.934800999999993</v>
      </c>
      <c r="BS109" s="42">
        <v>83.927340999999998</v>
      </c>
      <c r="BT109" s="42">
        <v>0</v>
      </c>
      <c r="BU109" s="42">
        <v>0</v>
      </c>
      <c r="BV109" s="42">
        <v>0</v>
      </c>
      <c r="BW109" s="42">
        <v>3.99627</v>
      </c>
      <c r="BX109" s="42">
        <v>23.977620999999999</v>
      </c>
      <c r="BY109" s="42">
        <v>15.985080999999999</v>
      </c>
      <c r="BZ109" s="42">
        <v>0</v>
      </c>
      <c r="CA109" s="42">
        <v>39.968369000000003</v>
      </c>
      <c r="CB109" s="42">
        <v>447.58792899999997</v>
      </c>
      <c r="CC109" s="42">
        <v>0</v>
      </c>
      <c r="CD109" s="42">
        <v>51.954346000000001</v>
      </c>
      <c r="CE109" s="42">
        <v>39.962702</v>
      </c>
      <c r="CF109" s="42">
        <v>143.86572699999999</v>
      </c>
      <c r="CG109" s="42">
        <v>107.899295</v>
      </c>
      <c r="CH109" s="42">
        <v>67.936593000000002</v>
      </c>
      <c r="CI109" s="42">
        <v>3.99627</v>
      </c>
      <c r="CJ109" s="42">
        <v>31.972995000000001</v>
      </c>
      <c r="CK109" s="42">
        <v>311.71190899999999</v>
      </c>
      <c r="CL109" s="42">
        <v>0</v>
      </c>
      <c r="CM109" s="42">
        <v>11.988811</v>
      </c>
      <c r="CN109" s="42">
        <v>11.988811</v>
      </c>
      <c r="CO109" s="42">
        <v>19.981351</v>
      </c>
      <c r="CP109" s="42">
        <v>31.970161999999998</v>
      </c>
      <c r="CQ109" s="42">
        <v>15.985080999999999</v>
      </c>
      <c r="CR109" s="42">
        <v>195.82007300000001</v>
      </c>
      <c r="CS109" s="42">
        <v>23.977620999999999</v>
      </c>
    </row>
    <row r="110" spans="1:97">
      <c r="A110" s="40" t="s">
        <v>548</v>
      </c>
      <c r="B110" s="40" t="s">
        <v>289</v>
      </c>
      <c r="C110" s="40" t="s">
        <v>290</v>
      </c>
      <c r="D110" s="40" t="s">
        <v>297</v>
      </c>
      <c r="E110" s="40" t="s">
        <v>393</v>
      </c>
      <c r="F110" s="40" t="s">
        <v>293</v>
      </c>
      <c r="G110" s="41" t="s">
        <v>294</v>
      </c>
      <c r="H110" s="40" t="s">
        <v>549</v>
      </c>
      <c r="I110" s="42">
        <v>118</v>
      </c>
      <c r="J110" s="42">
        <v>14</v>
      </c>
      <c r="K110" s="42">
        <v>14</v>
      </c>
      <c r="L110" s="42">
        <v>17</v>
      </c>
      <c r="M110" s="42">
        <v>31</v>
      </c>
      <c r="N110" s="42">
        <v>19</v>
      </c>
      <c r="O110" s="42">
        <v>23</v>
      </c>
      <c r="P110" s="42">
        <v>13</v>
      </c>
      <c r="Q110" s="42">
        <v>16</v>
      </c>
      <c r="R110" s="42">
        <v>23</v>
      </c>
      <c r="S110" s="42">
        <v>18</v>
      </c>
      <c r="T110" s="42">
        <v>26</v>
      </c>
      <c r="U110" s="42">
        <v>16</v>
      </c>
      <c r="V110" s="42">
        <v>54</v>
      </c>
      <c r="W110" s="42">
        <v>6</v>
      </c>
      <c r="X110" s="42">
        <v>9</v>
      </c>
      <c r="Y110" s="42">
        <v>8</v>
      </c>
      <c r="Z110" s="42">
        <v>12</v>
      </c>
      <c r="AA110" s="42">
        <v>9</v>
      </c>
      <c r="AB110" s="42">
        <v>10</v>
      </c>
      <c r="AC110" s="42">
        <v>0</v>
      </c>
      <c r="AD110" s="42">
        <v>9</v>
      </c>
      <c r="AE110" s="42">
        <v>31</v>
      </c>
      <c r="AF110" s="42">
        <v>14</v>
      </c>
      <c r="AG110" s="42">
        <v>64</v>
      </c>
      <c r="AH110" s="42">
        <v>8</v>
      </c>
      <c r="AI110" s="42">
        <v>5</v>
      </c>
      <c r="AJ110" s="42">
        <v>9</v>
      </c>
      <c r="AK110" s="42">
        <v>19</v>
      </c>
      <c r="AL110" s="42">
        <v>10</v>
      </c>
      <c r="AM110" s="42">
        <v>13</v>
      </c>
      <c r="AN110" s="42">
        <v>0</v>
      </c>
      <c r="AO110" s="42">
        <v>11</v>
      </c>
      <c r="AP110" s="42">
        <v>33</v>
      </c>
      <c r="AQ110" s="42">
        <v>20</v>
      </c>
      <c r="AR110" s="42">
        <v>112</v>
      </c>
      <c r="AS110" s="42">
        <v>20</v>
      </c>
      <c r="AT110" s="42">
        <v>4</v>
      </c>
      <c r="AU110" s="42">
        <v>0</v>
      </c>
      <c r="AV110" s="42">
        <v>0</v>
      </c>
      <c r="AW110" s="42">
        <v>8</v>
      </c>
      <c r="AX110" s="42">
        <v>20</v>
      </c>
      <c r="AY110" s="42">
        <v>36</v>
      </c>
      <c r="AZ110" s="42">
        <v>24</v>
      </c>
      <c r="BA110" s="42">
        <v>48</v>
      </c>
      <c r="BB110" s="42">
        <v>12</v>
      </c>
      <c r="BC110" s="42">
        <v>4</v>
      </c>
      <c r="BD110" s="42">
        <v>0</v>
      </c>
      <c r="BE110" s="42">
        <v>0</v>
      </c>
      <c r="BF110" s="42">
        <v>0</v>
      </c>
      <c r="BG110" s="42">
        <v>12</v>
      </c>
      <c r="BH110" s="42">
        <v>16</v>
      </c>
      <c r="BI110" s="42">
        <v>4</v>
      </c>
      <c r="BJ110" s="42">
        <v>64</v>
      </c>
      <c r="BK110" s="42">
        <v>8</v>
      </c>
      <c r="BL110" s="42">
        <v>0</v>
      </c>
      <c r="BM110" s="42">
        <v>0</v>
      </c>
      <c r="BN110" s="42">
        <v>0</v>
      </c>
      <c r="BO110" s="42">
        <v>8</v>
      </c>
      <c r="BP110" s="42">
        <v>8</v>
      </c>
      <c r="BQ110" s="42">
        <v>20</v>
      </c>
      <c r="BR110" s="42">
        <v>20</v>
      </c>
      <c r="BS110" s="42">
        <v>16</v>
      </c>
      <c r="BT110" s="42">
        <v>0</v>
      </c>
      <c r="BU110" s="42">
        <v>0</v>
      </c>
      <c r="BV110" s="42">
        <v>0</v>
      </c>
      <c r="BW110" s="42">
        <v>0</v>
      </c>
      <c r="BX110" s="42">
        <v>0</v>
      </c>
      <c r="BY110" s="42">
        <v>8</v>
      </c>
      <c r="BZ110" s="42">
        <v>0</v>
      </c>
      <c r="CA110" s="42">
        <v>8</v>
      </c>
      <c r="CB110" s="42">
        <v>52</v>
      </c>
      <c r="CC110" s="42">
        <v>16</v>
      </c>
      <c r="CD110" s="42">
        <v>4</v>
      </c>
      <c r="CE110" s="42">
        <v>0</v>
      </c>
      <c r="CF110" s="42">
        <v>0</v>
      </c>
      <c r="CG110" s="42">
        <v>8</v>
      </c>
      <c r="CH110" s="42">
        <v>12</v>
      </c>
      <c r="CI110" s="42">
        <v>0</v>
      </c>
      <c r="CJ110" s="42">
        <v>12</v>
      </c>
      <c r="CK110" s="42">
        <v>44</v>
      </c>
      <c r="CL110" s="42">
        <v>4</v>
      </c>
      <c r="CM110" s="42">
        <v>0</v>
      </c>
      <c r="CN110" s="42">
        <v>0</v>
      </c>
      <c r="CO110" s="42">
        <v>0</v>
      </c>
      <c r="CP110" s="42">
        <v>0</v>
      </c>
      <c r="CQ110" s="42">
        <v>0</v>
      </c>
      <c r="CR110" s="42">
        <v>36</v>
      </c>
      <c r="CS110" s="42">
        <v>4</v>
      </c>
    </row>
    <row r="111" spans="1:97">
      <c r="A111" s="40" t="s">
        <v>550</v>
      </c>
      <c r="B111" s="40" t="s">
        <v>289</v>
      </c>
      <c r="C111" s="40" t="s">
        <v>290</v>
      </c>
      <c r="D111" s="40" t="s">
        <v>297</v>
      </c>
      <c r="E111" s="40" t="s">
        <v>393</v>
      </c>
      <c r="F111" s="40" t="s">
        <v>293</v>
      </c>
      <c r="G111" s="41" t="s">
        <v>294</v>
      </c>
      <c r="H111" s="40" t="s">
        <v>551</v>
      </c>
      <c r="I111" s="42">
        <v>67</v>
      </c>
      <c r="J111" s="42">
        <v>5.7428569999999999</v>
      </c>
      <c r="K111" s="42">
        <v>6.7</v>
      </c>
      <c r="L111" s="42">
        <v>8.6142859999999999</v>
      </c>
      <c r="M111" s="42">
        <v>18.185714000000001</v>
      </c>
      <c r="N111" s="42">
        <v>14.357143000000001</v>
      </c>
      <c r="O111" s="42">
        <v>13.4</v>
      </c>
      <c r="P111" s="42">
        <v>12</v>
      </c>
      <c r="Q111" s="42">
        <v>8</v>
      </c>
      <c r="R111" s="42">
        <v>17</v>
      </c>
      <c r="S111" s="42">
        <v>14</v>
      </c>
      <c r="T111" s="42">
        <v>21</v>
      </c>
      <c r="U111" s="42">
        <v>8</v>
      </c>
      <c r="V111" s="42">
        <v>33.5</v>
      </c>
      <c r="W111" s="42">
        <v>2.871429</v>
      </c>
      <c r="X111" s="42">
        <v>2.871429</v>
      </c>
      <c r="Y111" s="42">
        <v>4.7857139999999996</v>
      </c>
      <c r="Z111" s="42">
        <v>6.7</v>
      </c>
      <c r="AA111" s="42">
        <v>8.6142859999999999</v>
      </c>
      <c r="AB111" s="42">
        <v>7.6571429999999996</v>
      </c>
      <c r="AC111" s="42">
        <v>0</v>
      </c>
      <c r="AD111" s="42">
        <v>4.7857139999999996</v>
      </c>
      <c r="AE111" s="42">
        <v>16.271429000000001</v>
      </c>
      <c r="AF111" s="42">
        <v>12.442857</v>
      </c>
      <c r="AG111" s="42">
        <v>33.5</v>
      </c>
      <c r="AH111" s="42">
        <v>2.871429</v>
      </c>
      <c r="AI111" s="42">
        <v>3.8285710000000002</v>
      </c>
      <c r="AJ111" s="42">
        <v>3.8285710000000002</v>
      </c>
      <c r="AK111" s="42">
        <v>11.485714</v>
      </c>
      <c r="AL111" s="42">
        <v>5.7428569999999999</v>
      </c>
      <c r="AM111" s="42">
        <v>5.7428569999999999</v>
      </c>
      <c r="AN111" s="42">
        <v>0</v>
      </c>
      <c r="AO111" s="42">
        <v>3.8285710000000002</v>
      </c>
      <c r="AP111" s="42">
        <v>22.014285999999998</v>
      </c>
      <c r="AQ111" s="42">
        <v>7.6571429999999996</v>
      </c>
      <c r="AR111" s="42">
        <v>72.742857000000001</v>
      </c>
      <c r="AS111" s="42">
        <v>0</v>
      </c>
      <c r="AT111" s="42">
        <v>0</v>
      </c>
      <c r="AU111" s="42">
        <v>0</v>
      </c>
      <c r="AV111" s="42">
        <v>3.8285710000000002</v>
      </c>
      <c r="AW111" s="42">
        <v>7.6571429999999996</v>
      </c>
      <c r="AX111" s="42">
        <v>26.8</v>
      </c>
      <c r="AY111" s="42">
        <v>22.971429000000001</v>
      </c>
      <c r="AZ111" s="42">
        <v>11.485714</v>
      </c>
      <c r="BA111" s="42">
        <v>30.628571000000001</v>
      </c>
      <c r="BB111" s="42">
        <v>0</v>
      </c>
      <c r="BC111" s="42">
        <v>0</v>
      </c>
      <c r="BD111" s="42">
        <v>0</v>
      </c>
      <c r="BE111" s="42">
        <v>3.8285710000000002</v>
      </c>
      <c r="BF111" s="42">
        <v>0</v>
      </c>
      <c r="BG111" s="42">
        <v>11.485714</v>
      </c>
      <c r="BH111" s="42">
        <v>15.314285999999999</v>
      </c>
      <c r="BI111" s="42">
        <v>0</v>
      </c>
      <c r="BJ111" s="42">
        <v>42.114286</v>
      </c>
      <c r="BK111" s="42">
        <v>0</v>
      </c>
      <c r="BL111" s="42">
        <v>0</v>
      </c>
      <c r="BM111" s="42">
        <v>0</v>
      </c>
      <c r="BN111" s="42">
        <v>0</v>
      </c>
      <c r="BO111" s="42">
        <v>7.6571429999999996</v>
      </c>
      <c r="BP111" s="42">
        <v>15.314285999999999</v>
      </c>
      <c r="BQ111" s="42">
        <v>7.6571429999999996</v>
      </c>
      <c r="BR111" s="42">
        <v>11.485714</v>
      </c>
      <c r="BS111" s="42">
        <v>7.6571429999999996</v>
      </c>
      <c r="BT111" s="42">
        <v>0</v>
      </c>
      <c r="BU111" s="42">
        <v>0</v>
      </c>
      <c r="BV111" s="42">
        <v>0</v>
      </c>
      <c r="BW111" s="42">
        <v>0</v>
      </c>
      <c r="BX111" s="42">
        <v>3.8285710000000002</v>
      </c>
      <c r="BY111" s="42">
        <v>0</v>
      </c>
      <c r="BZ111" s="42">
        <v>0</v>
      </c>
      <c r="CA111" s="42">
        <v>3.8285710000000002</v>
      </c>
      <c r="CB111" s="42">
        <v>30.628571000000001</v>
      </c>
      <c r="CC111" s="42">
        <v>0</v>
      </c>
      <c r="CD111" s="42">
        <v>0</v>
      </c>
      <c r="CE111" s="42">
        <v>0</v>
      </c>
      <c r="CF111" s="42">
        <v>0</v>
      </c>
      <c r="CG111" s="42">
        <v>0</v>
      </c>
      <c r="CH111" s="42">
        <v>26.8</v>
      </c>
      <c r="CI111" s="42">
        <v>0</v>
      </c>
      <c r="CJ111" s="42">
        <v>3.8285710000000002</v>
      </c>
      <c r="CK111" s="42">
        <v>34.457143000000002</v>
      </c>
      <c r="CL111" s="42">
        <v>0</v>
      </c>
      <c r="CM111" s="42">
        <v>0</v>
      </c>
      <c r="CN111" s="42">
        <v>0</v>
      </c>
      <c r="CO111" s="42">
        <v>3.8285710000000002</v>
      </c>
      <c r="CP111" s="42">
        <v>3.8285710000000002</v>
      </c>
      <c r="CQ111" s="42">
        <v>0</v>
      </c>
      <c r="CR111" s="42">
        <v>22.971429000000001</v>
      </c>
      <c r="CS111" s="42">
        <v>3.8285710000000002</v>
      </c>
    </row>
    <row r="112" spans="1:97">
      <c r="A112" s="40" t="s">
        <v>552</v>
      </c>
      <c r="B112" s="40" t="s">
        <v>289</v>
      </c>
      <c r="C112" s="40" t="s">
        <v>290</v>
      </c>
      <c r="D112" s="40" t="s">
        <v>291</v>
      </c>
      <c r="E112" s="40" t="s">
        <v>482</v>
      </c>
      <c r="F112" s="40" t="s">
        <v>293</v>
      </c>
      <c r="G112" s="41" t="s">
        <v>294</v>
      </c>
      <c r="H112" s="40" t="s">
        <v>553</v>
      </c>
      <c r="I112" s="42">
        <v>74</v>
      </c>
      <c r="J112" s="42">
        <v>5</v>
      </c>
      <c r="K112" s="42">
        <v>3</v>
      </c>
      <c r="L112" s="42">
        <v>10</v>
      </c>
      <c r="M112" s="42">
        <v>15</v>
      </c>
      <c r="N112" s="42">
        <v>26</v>
      </c>
      <c r="O112" s="42">
        <v>15</v>
      </c>
      <c r="P112" s="42">
        <v>10</v>
      </c>
      <c r="Q112" s="42">
        <v>14</v>
      </c>
      <c r="R112" s="42">
        <v>16</v>
      </c>
      <c r="S112" s="42">
        <v>21</v>
      </c>
      <c r="T112" s="42">
        <v>15</v>
      </c>
      <c r="U112" s="42">
        <v>15</v>
      </c>
      <c r="V112" s="42">
        <v>39</v>
      </c>
      <c r="W112" s="42">
        <v>4</v>
      </c>
      <c r="X112" s="42">
        <v>2</v>
      </c>
      <c r="Y112" s="42">
        <v>7</v>
      </c>
      <c r="Z112" s="42">
        <v>6</v>
      </c>
      <c r="AA112" s="42">
        <v>14</v>
      </c>
      <c r="AB112" s="42">
        <v>6</v>
      </c>
      <c r="AC112" s="42">
        <v>0</v>
      </c>
      <c r="AD112" s="42">
        <v>6</v>
      </c>
      <c r="AE112" s="42">
        <v>21</v>
      </c>
      <c r="AF112" s="42">
        <v>12</v>
      </c>
      <c r="AG112" s="42">
        <v>35</v>
      </c>
      <c r="AH112" s="42">
        <v>1</v>
      </c>
      <c r="AI112" s="42">
        <v>1</v>
      </c>
      <c r="AJ112" s="42">
        <v>3</v>
      </c>
      <c r="AK112" s="42">
        <v>9</v>
      </c>
      <c r="AL112" s="42">
        <v>12</v>
      </c>
      <c r="AM112" s="42">
        <v>7</v>
      </c>
      <c r="AN112" s="42">
        <v>2</v>
      </c>
      <c r="AO112" s="42">
        <v>1</v>
      </c>
      <c r="AP112" s="42">
        <v>20</v>
      </c>
      <c r="AQ112" s="42">
        <v>14</v>
      </c>
      <c r="AR112" s="42">
        <v>68</v>
      </c>
      <c r="AS112" s="42">
        <v>4</v>
      </c>
      <c r="AT112" s="42">
        <v>4</v>
      </c>
      <c r="AU112" s="42">
        <v>12</v>
      </c>
      <c r="AV112" s="42">
        <v>4</v>
      </c>
      <c r="AW112" s="42">
        <v>4</v>
      </c>
      <c r="AX112" s="42">
        <v>20</v>
      </c>
      <c r="AY112" s="42">
        <v>20</v>
      </c>
      <c r="AZ112" s="42">
        <v>0</v>
      </c>
      <c r="BA112" s="42">
        <v>32</v>
      </c>
      <c r="BB112" s="42">
        <v>4</v>
      </c>
      <c r="BC112" s="42">
        <v>4</v>
      </c>
      <c r="BD112" s="42">
        <v>4</v>
      </c>
      <c r="BE112" s="42">
        <v>0</v>
      </c>
      <c r="BF112" s="42">
        <v>0</v>
      </c>
      <c r="BG112" s="42">
        <v>12</v>
      </c>
      <c r="BH112" s="42">
        <v>8</v>
      </c>
      <c r="BI112" s="42">
        <v>0</v>
      </c>
      <c r="BJ112" s="42">
        <v>36</v>
      </c>
      <c r="BK112" s="42">
        <v>0</v>
      </c>
      <c r="BL112" s="42">
        <v>0</v>
      </c>
      <c r="BM112" s="42">
        <v>8</v>
      </c>
      <c r="BN112" s="42">
        <v>4</v>
      </c>
      <c r="BO112" s="42">
        <v>4</v>
      </c>
      <c r="BP112" s="42">
        <v>8</v>
      </c>
      <c r="BQ112" s="42">
        <v>12</v>
      </c>
      <c r="BR112" s="42">
        <v>0</v>
      </c>
      <c r="BS112" s="42">
        <v>0</v>
      </c>
      <c r="BT112" s="42">
        <v>0</v>
      </c>
      <c r="BU112" s="42">
        <v>0</v>
      </c>
      <c r="BV112" s="42">
        <v>0</v>
      </c>
      <c r="BW112" s="42">
        <v>0</v>
      </c>
      <c r="BX112" s="42">
        <v>0</v>
      </c>
      <c r="BY112" s="42">
        <v>0</v>
      </c>
      <c r="BZ112" s="42">
        <v>0</v>
      </c>
      <c r="CA112" s="42">
        <v>0</v>
      </c>
      <c r="CB112" s="42">
        <v>44</v>
      </c>
      <c r="CC112" s="42">
        <v>4</v>
      </c>
      <c r="CD112" s="42">
        <v>4</v>
      </c>
      <c r="CE112" s="42">
        <v>12</v>
      </c>
      <c r="CF112" s="42">
        <v>0</v>
      </c>
      <c r="CG112" s="42">
        <v>4</v>
      </c>
      <c r="CH112" s="42">
        <v>20</v>
      </c>
      <c r="CI112" s="42">
        <v>0</v>
      </c>
      <c r="CJ112" s="42">
        <v>0</v>
      </c>
      <c r="CK112" s="42">
        <v>24</v>
      </c>
      <c r="CL112" s="42">
        <v>0</v>
      </c>
      <c r="CM112" s="42">
        <v>0</v>
      </c>
      <c r="CN112" s="42">
        <v>0</v>
      </c>
      <c r="CO112" s="42">
        <v>4</v>
      </c>
      <c r="CP112" s="42">
        <v>0</v>
      </c>
      <c r="CQ112" s="42">
        <v>0</v>
      </c>
      <c r="CR112" s="42">
        <v>20</v>
      </c>
      <c r="CS112" s="42">
        <v>0</v>
      </c>
    </row>
    <row r="113" spans="1:97">
      <c r="A113" s="40" t="s">
        <v>554</v>
      </c>
      <c r="B113" s="40" t="s">
        <v>289</v>
      </c>
      <c r="C113" s="40" t="s">
        <v>290</v>
      </c>
      <c r="D113" s="40" t="s">
        <v>297</v>
      </c>
      <c r="E113" s="40" t="s">
        <v>348</v>
      </c>
      <c r="F113" s="40" t="s">
        <v>293</v>
      </c>
      <c r="G113" s="41" t="s">
        <v>294</v>
      </c>
      <c r="H113" s="40" t="s">
        <v>555</v>
      </c>
      <c r="I113" s="42">
        <v>87</v>
      </c>
      <c r="J113" s="42">
        <v>15.296703000000001</v>
      </c>
      <c r="K113" s="42">
        <v>5.7362640000000003</v>
      </c>
      <c r="L113" s="42">
        <v>21.032966999999999</v>
      </c>
      <c r="M113" s="42">
        <v>18.164835</v>
      </c>
      <c r="N113" s="42">
        <v>21.032966999999999</v>
      </c>
      <c r="O113" s="42">
        <v>5.7362640000000003</v>
      </c>
      <c r="P113" s="42">
        <v>4</v>
      </c>
      <c r="Q113" s="42">
        <v>7</v>
      </c>
      <c r="R113" s="42">
        <v>15</v>
      </c>
      <c r="S113" s="42">
        <v>16</v>
      </c>
      <c r="T113" s="42">
        <v>12</v>
      </c>
      <c r="U113" s="42">
        <v>8</v>
      </c>
      <c r="V113" s="42">
        <v>45.89011</v>
      </c>
      <c r="W113" s="42">
        <v>8.6043959999999995</v>
      </c>
      <c r="X113" s="42">
        <v>4.7802199999999999</v>
      </c>
      <c r="Y113" s="42">
        <v>10.516484</v>
      </c>
      <c r="Z113" s="42">
        <v>8.6043959999999995</v>
      </c>
      <c r="AA113" s="42">
        <v>11.472526999999999</v>
      </c>
      <c r="AB113" s="42">
        <v>1.912088</v>
      </c>
      <c r="AC113" s="42">
        <v>0</v>
      </c>
      <c r="AD113" s="42">
        <v>12.428571</v>
      </c>
      <c r="AE113" s="42">
        <v>22.945055</v>
      </c>
      <c r="AF113" s="42">
        <v>10.516484</v>
      </c>
      <c r="AG113" s="42">
        <v>41.10989</v>
      </c>
      <c r="AH113" s="42">
        <v>6.6923079999999997</v>
      </c>
      <c r="AI113" s="42">
        <v>0.956044</v>
      </c>
      <c r="AJ113" s="42">
        <v>10.516484</v>
      </c>
      <c r="AK113" s="42">
        <v>9.5604399999999998</v>
      </c>
      <c r="AL113" s="42">
        <v>9.5604399999999998</v>
      </c>
      <c r="AM113" s="42">
        <v>2.8681320000000001</v>
      </c>
      <c r="AN113" s="42">
        <v>0.956044</v>
      </c>
      <c r="AO113" s="42">
        <v>7.648352</v>
      </c>
      <c r="AP113" s="42">
        <v>21.032966999999999</v>
      </c>
      <c r="AQ113" s="42">
        <v>12.428571</v>
      </c>
      <c r="AR113" s="42">
        <v>68.835165000000003</v>
      </c>
      <c r="AS113" s="42">
        <v>7.648352</v>
      </c>
      <c r="AT113" s="42">
        <v>0</v>
      </c>
      <c r="AU113" s="42">
        <v>3.824176</v>
      </c>
      <c r="AV113" s="42">
        <v>19.120878999999999</v>
      </c>
      <c r="AW113" s="42">
        <v>0</v>
      </c>
      <c r="AX113" s="42">
        <v>3.824176</v>
      </c>
      <c r="AY113" s="42">
        <v>26.769231000000001</v>
      </c>
      <c r="AZ113" s="42">
        <v>7.648352</v>
      </c>
      <c r="BA113" s="42">
        <v>45.89011</v>
      </c>
      <c r="BB113" s="42">
        <v>7.648352</v>
      </c>
      <c r="BC113" s="42">
        <v>0</v>
      </c>
      <c r="BD113" s="42">
        <v>3.824176</v>
      </c>
      <c r="BE113" s="42">
        <v>7.648352</v>
      </c>
      <c r="BF113" s="42">
        <v>0</v>
      </c>
      <c r="BG113" s="42">
        <v>3.824176</v>
      </c>
      <c r="BH113" s="42">
        <v>19.120878999999999</v>
      </c>
      <c r="BI113" s="42">
        <v>3.824176</v>
      </c>
      <c r="BJ113" s="42">
        <v>22.945055</v>
      </c>
      <c r="BK113" s="42">
        <v>0</v>
      </c>
      <c r="BL113" s="42">
        <v>0</v>
      </c>
      <c r="BM113" s="42">
        <v>0</v>
      </c>
      <c r="BN113" s="42">
        <v>11.472526999999999</v>
      </c>
      <c r="BO113" s="42">
        <v>0</v>
      </c>
      <c r="BP113" s="42">
        <v>0</v>
      </c>
      <c r="BQ113" s="42">
        <v>7.648352</v>
      </c>
      <c r="BR113" s="42">
        <v>3.824176</v>
      </c>
      <c r="BS113" s="42">
        <v>3.824176</v>
      </c>
      <c r="BT113" s="42">
        <v>0</v>
      </c>
      <c r="BU113" s="42">
        <v>0</v>
      </c>
      <c r="BV113" s="42">
        <v>0</v>
      </c>
      <c r="BW113" s="42">
        <v>0</v>
      </c>
      <c r="BX113" s="42">
        <v>0</v>
      </c>
      <c r="BY113" s="42">
        <v>0</v>
      </c>
      <c r="BZ113" s="42">
        <v>0</v>
      </c>
      <c r="CA113" s="42">
        <v>3.824176</v>
      </c>
      <c r="CB113" s="42">
        <v>34.417582000000003</v>
      </c>
      <c r="CC113" s="42">
        <v>7.648352</v>
      </c>
      <c r="CD113" s="42">
        <v>0</v>
      </c>
      <c r="CE113" s="42">
        <v>3.824176</v>
      </c>
      <c r="CF113" s="42">
        <v>19.120878999999999</v>
      </c>
      <c r="CG113" s="42">
        <v>0</v>
      </c>
      <c r="CH113" s="42">
        <v>3.824176</v>
      </c>
      <c r="CI113" s="42">
        <v>0</v>
      </c>
      <c r="CJ113" s="42">
        <v>0</v>
      </c>
      <c r="CK113" s="42">
        <v>30.593406999999999</v>
      </c>
      <c r="CL113" s="42">
        <v>0</v>
      </c>
      <c r="CM113" s="42">
        <v>0</v>
      </c>
      <c r="CN113" s="42">
        <v>0</v>
      </c>
      <c r="CO113" s="42">
        <v>0</v>
      </c>
      <c r="CP113" s="42">
        <v>0</v>
      </c>
      <c r="CQ113" s="42">
        <v>0</v>
      </c>
      <c r="CR113" s="42">
        <v>26.769231000000001</v>
      </c>
      <c r="CS113" s="42">
        <v>3.824176</v>
      </c>
    </row>
    <row r="114" spans="1:97">
      <c r="A114" s="40" t="s">
        <v>556</v>
      </c>
      <c r="B114" s="40" t="s">
        <v>289</v>
      </c>
      <c r="C114" s="40" t="s">
        <v>290</v>
      </c>
      <c r="D114" s="40" t="s">
        <v>297</v>
      </c>
      <c r="E114" s="40" t="s">
        <v>313</v>
      </c>
      <c r="F114" s="40" t="s">
        <v>293</v>
      </c>
      <c r="G114" s="41" t="s">
        <v>294</v>
      </c>
      <c r="H114" s="40" t="s">
        <v>557</v>
      </c>
      <c r="I114" s="42">
        <v>81</v>
      </c>
      <c r="J114" s="42">
        <v>17</v>
      </c>
      <c r="K114" s="42">
        <v>6</v>
      </c>
      <c r="L114" s="42">
        <v>18</v>
      </c>
      <c r="M114" s="42">
        <v>20</v>
      </c>
      <c r="N114" s="42">
        <v>8</v>
      </c>
      <c r="O114" s="42">
        <v>12</v>
      </c>
      <c r="P114" s="42">
        <v>17</v>
      </c>
      <c r="Q114" s="42">
        <v>11</v>
      </c>
      <c r="R114" s="42">
        <v>18</v>
      </c>
      <c r="S114" s="42">
        <v>9</v>
      </c>
      <c r="T114" s="42">
        <v>22</v>
      </c>
      <c r="U114" s="42">
        <v>13</v>
      </c>
      <c r="V114" s="42">
        <v>36</v>
      </c>
      <c r="W114" s="42">
        <v>5</v>
      </c>
      <c r="X114" s="42">
        <v>3</v>
      </c>
      <c r="Y114" s="42">
        <v>8</v>
      </c>
      <c r="Z114" s="42">
        <v>10</v>
      </c>
      <c r="AA114" s="42">
        <v>5</v>
      </c>
      <c r="AB114" s="42">
        <v>5</v>
      </c>
      <c r="AC114" s="42">
        <v>0</v>
      </c>
      <c r="AD114" s="42">
        <v>7</v>
      </c>
      <c r="AE114" s="42">
        <v>20</v>
      </c>
      <c r="AF114" s="42">
        <v>9</v>
      </c>
      <c r="AG114" s="42">
        <v>45</v>
      </c>
      <c r="AH114" s="42">
        <v>12</v>
      </c>
      <c r="AI114" s="42">
        <v>3</v>
      </c>
      <c r="AJ114" s="42">
        <v>10</v>
      </c>
      <c r="AK114" s="42">
        <v>10</v>
      </c>
      <c r="AL114" s="42">
        <v>3</v>
      </c>
      <c r="AM114" s="42">
        <v>6</v>
      </c>
      <c r="AN114" s="42">
        <v>1</v>
      </c>
      <c r="AO114" s="42">
        <v>13</v>
      </c>
      <c r="AP114" s="42">
        <v>23</v>
      </c>
      <c r="AQ114" s="42">
        <v>9</v>
      </c>
      <c r="AR114" s="42">
        <v>68</v>
      </c>
      <c r="AS114" s="42">
        <v>4</v>
      </c>
      <c r="AT114" s="42">
        <v>4</v>
      </c>
      <c r="AU114" s="42">
        <v>0</v>
      </c>
      <c r="AV114" s="42">
        <v>4</v>
      </c>
      <c r="AW114" s="42">
        <v>4</v>
      </c>
      <c r="AX114" s="42">
        <v>8</v>
      </c>
      <c r="AY114" s="42">
        <v>28</v>
      </c>
      <c r="AZ114" s="42">
        <v>16</v>
      </c>
      <c r="BA114" s="42">
        <v>36</v>
      </c>
      <c r="BB114" s="42">
        <v>4</v>
      </c>
      <c r="BC114" s="42">
        <v>4</v>
      </c>
      <c r="BD114" s="42">
        <v>0</v>
      </c>
      <c r="BE114" s="42">
        <v>4</v>
      </c>
      <c r="BF114" s="42">
        <v>0</v>
      </c>
      <c r="BG114" s="42">
        <v>8</v>
      </c>
      <c r="BH114" s="42">
        <v>16</v>
      </c>
      <c r="BI114" s="42">
        <v>0</v>
      </c>
      <c r="BJ114" s="42">
        <v>32</v>
      </c>
      <c r="BK114" s="42">
        <v>0</v>
      </c>
      <c r="BL114" s="42">
        <v>0</v>
      </c>
      <c r="BM114" s="42">
        <v>0</v>
      </c>
      <c r="BN114" s="42">
        <v>0</v>
      </c>
      <c r="BO114" s="42">
        <v>4</v>
      </c>
      <c r="BP114" s="42">
        <v>0</v>
      </c>
      <c r="BQ114" s="42">
        <v>12</v>
      </c>
      <c r="BR114" s="42">
        <v>16</v>
      </c>
      <c r="BS114" s="42">
        <v>8</v>
      </c>
      <c r="BT114" s="42">
        <v>0</v>
      </c>
      <c r="BU114" s="42">
        <v>0</v>
      </c>
      <c r="BV114" s="42">
        <v>0</v>
      </c>
      <c r="BW114" s="42">
        <v>0</v>
      </c>
      <c r="BX114" s="42">
        <v>0</v>
      </c>
      <c r="BY114" s="42">
        <v>4</v>
      </c>
      <c r="BZ114" s="42">
        <v>0</v>
      </c>
      <c r="CA114" s="42">
        <v>4</v>
      </c>
      <c r="CB114" s="42">
        <v>24</v>
      </c>
      <c r="CC114" s="42">
        <v>0</v>
      </c>
      <c r="CD114" s="42">
        <v>0</v>
      </c>
      <c r="CE114" s="42">
        <v>0</v>
      </c>
      <c r="CF114" s="42">
        <v>4</v>
      </c>
      <c r="CG114" s="42">
        <v>4</v>
      </c>
      <c r="CH114" s="42">
        <v>4</v>
      </c>
      <c r="CI114" s="42">
        <v>0</v>
      </c>
      <c r="CJ114" s="42">
        <v>12</v>
      </c>
      <c r="CK114" s="42">
        <v>36</v>
      </c>
      <c r="CL114" s="42">
        <v>4</v>
      </c>
      <c r="CM114" s="42">
        <v>4</v>
      </c>
      <c r="CN114" s="42">
        <v>0</v>
      </c>
      <c r="CO114" s="42">
        <v>0</v>
      </c>
      <c r="CP114" s="42">
        <v>0</v>
      </c>
      <c r="CQ114" s="42">
        <v>0</v>
      </c>
      <c r="CR114" s="42">
        <v>28</v>
      </c>
      <c r="CS114" s="42">
        <v>0</v>
      </c>
    </row>
    <row r="115" spans="1:97">
      <c r="A115" s="40" t="s">
        <v>558</v>
      </c>
      <c r="B115" s="40" t="s">
        <v>289</v>
      </c>
      <c r="C115" s="40" t="s">
        <v>290</v>
      </c>
      <c r="D115" s="40" t="s">
        <v>297</v>
      </c>
      <c r="E115" s="40" t="s">
        <v>524</v>
      </c>
      <c r="F115" s="40" t="s">
        <v>293</v>
      </c>
      <c r="G115" s="41" t="s">
        <v>294</v>
      </c>
      <c r="H115" s="40" t="s">
        <v>559</v>
      </c>
      <c r="I115" s="42">
        <v>2086</v>
      </c>
      <c r="J115" s="42">
        <v>369</v>
      </c>
      <c r="K115" s="42">
        <v>288</v>
      </c>
      <c r="L115" s="42">
        <v>414</v>
      </c>
      <c r="M115" s="42">
        <v>501</v>
      </c>
      <c r="N115" s="42">
        <v>334</v>
      </c>
      <c r="O115" s="42">
        <v>180</v>
      </c>
      <c r="P115" s="42">
        <v>312</v>
      </c>
      <c r="Q115" s="42">
        <v>271</v>
      </c>
      <c r="R115" s="42">
        <v>395</v>
      </c>
      <c r="S115" s="42">
        <v>357</v>
      </c>
      <c r="T115" s="42">
        <v>274</v>
      </c>
      <c r="U115" s="42">
        <v>151</v>
      </c>
      <c r="V115" s="42">
        <v>995</v>
      </c>
      <c r="W115" s="42">
        <v>173</v>
      </c>
      <c r="X115" s="42">
        <v>139</v>
      </c>
      <c r="Y115" s="42">
        <v>196</v>
      </c>
      <c r="Z115" s="42">
        <v>258</v>
      </c>
      <c r="AA115" s="42">
        <v>165</v>
      </c>
      <c r="AB115" s="42">
        <v>63</v>
      </c>
      <c r="AC115" s="42">
        <v>1</v>
      </c>
      <c r="AD115" s="42">
        <v>229</v>
      </c>
      <c r="AE115" s="42">
        <v>607</v>
      </c>
      <c r="AF115" s="42">
        <v>159</v>
      </c>
      <c r="AG115" s="42">
        <v>1091</v>
      </c>
      <c r="AH115" s="42">
        <v>196</v>
      </c>
      <c r="AI115" s="42">
        <v>149</v>
      </c>
      <c r="AJ115" s="42">
        <v>218</v>
      </c>
      <c r="AK115" s="42">
        <v>243</v>
      </c>
      <c r="AL115" s="42">
        <v>169</v>
      </c>
      <c r="AM115" s="42">
        <v>101</v>
      </c>
      <c r="AN115" s="42">
        <v>15</v>
      </c>
      <c r="AO115" s="42">
        <v>254</v>
      </c>
      <c r="AP115" s="42">
        <v>623</v>
      </c>
      <c r="AQ115" s="42">
        <v>214</v>
      </c>
      <c r="AR115" s="42">
        <v>1740</v>
      </c>
      <c r="AS115" s="42">
        <v>12</v>
      </c>
      <c r="AT115" s="42">
        <v>88</v>
      </c>
      <c r="AU115" s="42">
        <v>88</v>
      </c>
      <c r="AV115" s="42">
        <v>280</v>
      </c>
      <c r="AW115" s="42">
        <v>328</v>
      </c>
      <c r="AX115" s="42">
        <v>240</v>
      </c>
      <c r="AY115" s="42">
        <v>520</v>
      </c>
      <c r="AZ115" s="42">
        <v>184</v>
      </c>
      <c r="BA115" s="42">
        <v>852</v>
      </c>
      <c r="BB115" s="42">
        <v>12</v>
      </c>
      <c r="BC115" s="42">
        <v>68</v>
      </c>
      <c r="BD115" s="42">
        <v>64</v>
      </c>
      <c r="BE115" s="42">
        <v>132</v>
      </c>
      <c r="BF115" s="42">
        <v>72</v>
      </c>
      <c r="BG115" s="42">
        <v>196</v>
      </c>
      <c r="BH115" s="42">
        <v>256</v>
      </c>
      <c r="BI115" s="42">
        <v>52</v>
      </c>
      <c r="BJ115" s="42">
        <v>888</v>
      </c>
      <c r="BK115" s="42">
        <v>0</v>
      </c>
      <c r="BL115" s="42">
        <v>20</v>
      </c>
      <c r="BM115" s="42">
        <v>24</v>
      </c>
      <c r="BN115" s="42">
        <v>148</v>
      </c>
      <c r="BO115" s="42">
        <v>256</v>
      </c>
      <c r="BP115" s="42">
        <v>44</v>
      </c>
      <c r="BQ115" s="42">
        <v>264</v>
      </c>
      <c r="BR115" s="42">
        <v>132</v>
      </c>
      <c r="BS115" s="42">
        <v>176</v>
      </c>
      <c r="BT115" s="42">
        <v>0</v>
      </c>
      <c r="BU115" s="42">
        <v>0</v>
      </c>
      <c r="BV115" s="42">
        <v>0</v>
      </c>
      <c r="BW115" s="42">
        <v>4</v>
      </c>
      <c r="BX115" s="42">
        <v>36</v>
      </c>
      <c r="BY115" s="42">
        <v>60</v>
      </c>
      <c r="BZ115" s="42">
        <v>0</v>
      </c>
      <c r="CA115" s="42">
        <v>76</v>
      </c>
      <c r="CB115" s="42">
        <v>860</v>
      </c>
      <c r="CC115" s="42">
        <v>12</v>
      </c>
      <c r="CD115" s="42">
        <v>76</v>
      </c>
      <c r="CE115" s="42">
        <v>72</v>
      </c>
      <c r="CF115" s="42">
        <v>236</v>
      </c>
      <c r="CG115" s="42">
        <v>264</v>
      </c>
      <c r="CH115" s="42">
        <v>144</v>
      </c>
      <c r="CI115" s="42">
        <v>4</v>
      </c>
      <c r="CJ115" s="42">
        <v>52</v>
      </c>
      <c r="CK115" s="42">
        <v>704</v>
      </c>
      <c r="CL115" s="42">
        <v>0</v>
      </c>
      <c r="CM115" s="42">
        <v>12</v>
      </c>
      <c r="CN115" s="42">
        <v>16</v>
      </c>
      <c r="CO115" s="42">
        <v>40</v>
      </c>
      <c r="CP115" s="42">
        <v>28</v>
      </c>
      <c r="CQ115" s="42">
        <v>36</v>
      </c>
      <c r="CR115" s="42">
        <v>516</v>
      </c>
      <c r="CS115" s="42">
        <v>56</v>
      </c>
    </row>
    <row r="116" spans="1:97">
      <c r="A116" s="40" t="s">
        <v>560</v>
      </c>
      <c r="B116" s="40" t="s">
        <v>289</v>
      </c>
      <c r="C116" s="40" t="s">
        <v>290</v>
      </c>
      <c r="D116" s="40" t="s">
        <v>309</v>
      </c>
      <c r="E116" s="40" t="s">
        <v>345</v>
      </c>
      <c r="F116" s="40" t="s">
        <v>293</v>
      </c>
      <c r="G116" s="41" t="s">
        <v>294</v>
      </c>
      <c r="H116" s="40" t="s">
        <v>561</v>
      </c>
      <c r="I116" s="42">
        <v>184</v>
      </c>
      <c r="J116" s="42">
        <v>41</v>
      </c>
      <c r="K116" s="42">
        <v>14</v>
      </c>
      <c r="L116" s="42">
        <v>34</v>
      </c>
      <c r="M116" s="42">
        <v>37</v>
      </c>
      <c r="N116" s="42">
        <v>35</v>
      </c>
      <c r="O116" s="42">
        <v>23</v>
      </c>
      <c r="P116" s="42">
        <v>23</v>
      </c>
      <c r="Q116" s="42">
        <v>17</v>
      </c>
      <c r="R116" s="42">
        <v>29</v>
      </c>
      <c r="S116" s="42">
        <v>39</v>
      </c>
      <c r="T116" s="42">
        <v>31</v>
      </c>
      <c r="U116" s="42">
        <v>22</v>
      </c>
      <c r="V116" s="42">
        <v>93</v>
      </c>
      <c r="W116" s="42">
        <v>19</v>
      </c>
      <c r="X116" s="42">
        <v>10</v>
      </c>
      <c r="Y116" s="42">
        <v>16</v>
      </c>
      <c r="Z116" s="42">
        <v>18</v>
      </c>
      <c r="AA116" s="42">
        <v>16</v>
      </c>
      <c r="AB116" s="42">
        <v>12</v>
      </c>
      <c r="AC116" s="42">
        <v>2</v>
      </c>
      <c r="AD116" s="42">
        <v>22</v>
      </c>
      <c r="AE116" s="42">
        <v>46</v>
      </c>
      <c r="AF116" s="42">
        <v>25</v>
      </c>
      <c r="AG116" s="42">
        <v>91</v>
      </c>
      <c r="AH116" s="42">
        <v>22</v>
      </c>
      <c r="AI116" s="42">
        <v>4</v>
      </c>
      <c r="AJ116" s="42">
        <v>18</v>
      </c>
      <c r="AK116" s="42">
        <v>19</v>
      </c>
      <c r="AL116" s="42">
        <v>19</v>
      </c>
      <c r="AM116" s="42">
        <v>9</v>
      </c>
      <c r="AN116" s="42">
        <v>0</v>
      </c>
      <c r="AO116" s="42">
        <v>23</v>
      </c>
      <c r="AP116" s="42">
        <v>50</v>
      </c>
      <c r="AQ116" s="42">
        <v>18</v>
      </c>
      <c r="AR116" s="42">
        <v>136</v>
      </c>
      <c r="AS116" s="42">
        <v>4</v>
      </c>
      <c r="AT116" s="42">
        <v>12</v>
      </c>
      <c r="AU116" s="42">
        <v>4</v>
      </c>
      <c r="AV116" s="42">
        <v>4</v>
      </c>
      <c r="AW116" s="42">
        <v>16</v>
      </c>
      <c r="AX116" s="42">
        <v>32</v>
      </c>
      <c r="AY116" s="42">
        <v>36</v>
      </c>
      <c r="AZ116" s="42">
        <v>28</v>
      </c>
      <c r="BA116" s="42">
        <v>68</v>
      </c>
      <c r="BB116" s="42">
        <v>4</v>
      </c>
      <c r="BC116" s="42">
        <v>8</v>
      </c>
      <c r="BD116" s="42">
        <v>4</v>
      </c>
      <c r="BE116" s="42">
        <v>0</v>
      </c>
      <c r="BF116" s="42">
        <v>0</v>
      </c>
      <c r="BG116" s="42">
        <v>24</v>
      </c>
      <c r="BH116" s="42">
        <v>24</v>
      </c>
      <c r="BI116" s="42">
        <v>4</v>
      </c>
      <c r="BJ116" s="42">
        <v>68</v>
      </c>
      <c r="BK116" s="42">
        <v>0</v>
      </c>
      <c r="BL116" s="42">
        <v>4</v>
      </c>
      <c r="BM116" s="42">
        <v>0</v>
      </c>
      <c r="BN116" s="42">
        <v>4</v>
      </c>
      <c r="BO116" s="42">
        <v>16</v>
      </c>
      <c r="BP116" s="42">
        <v>8</v>
      </c>
      <c r="BQ116" s="42">
        <v>12</v>
      </c>
      <c r="BR116" s="42">
        <v>24</v>
      </c>
      <c r="BS116" s="42">
        <v>4</v>
      </c>
      <c r="BT116" s="42">
        <v>0</v>
      </c>
      <c r="BU116" s="42">
        <v>0</v>
      </c>
      <c r="BV116" s="42">
        <v>0</v>
      </c>
      <c r="BW116" s="42">
        <v>0</v>
      </c>
      <c r="BX116" s="42">
        <v>0</v>
      </c>
      <c r="BY116" s="42">
        <v>0</v>
      </c>
      <c r="BZ116" s="42">
        <v>0</v>
      </c>
      <c r="CA116" s="42">
        <v>4</v>
      </c>
      <c r="CB116" s="42">
        <v>68</v>
      </c>
      <c r="CC116" s="42">
        <v>4</v>
      </c>
      <c r="CD116" s="42">
        <v>12</v>
      </c>
      <c r="CE116" s="42">
        <v>0</v>
      </c>
      <c r="CF116" s="42">
        <v>4</v>
      </c>
      <c r="CG116" s="42">
        <v>16</v>
      </c>
      <c r="CH116" s="42">
        <v>24</v>
      </c>
      <c r="CI116" s="42">
        <v>0</v>
      </c>
      <c r="CJ116" s="42">
        <v>8</v>
      </c>
      <c r="CK116" s="42">
        <v>64</v>
      </c>
      <c r="CL116" s="42">
        <v>0</v>
      </c>
      <c r="CM116" s="42">
        <v>0</v>
      </c>
      <c r="CN116" s="42">
        <v>4</v>
      </c>
      <c r="CO116" s="42">
        <v>0</v>
      </c>
      <c r="CP116" s="42">
        <v>0</v>
      </c>
      <c r="CQ116" s="42">
        <v>8</v>
      </c>
      <c r="CR116" s="42">
        <v>36</v>
      </c>
      <c r="CS116" s="42">
        <v>16</v>
      </c>
    </row>
    <row r="117" spans="1:97">
      <c r="A117" s="40" t="s">
        <v>562</v>
      </c>
      <c r="B117" s="40" t="s">
        <v>289</v>
      </c>
      <c r="C117" s="40" t="s">
        <v>290</v>
      </c>
      <c r="D117" s="40" t="s">
        <v>309</v>
      </c>
      <c r="E117" s="40" t="s">
        <v>345</v>
      </c>
      <c r="F117" s="40" t="s">
        <v>293</v>
      </c>
      <c r="G117" s="41" t="s">
        <v>294</v>
      </c>
      <c r="H117" s="40" t="s">
        <v>563</v>
      </c>
      <c r="I117" s="42">
        <v>348</v>
      </c>
      <c r="J117" s="42">
        <v>61</v>
      </c>
      <c r="K117" s="42">
        <v>50</v>
      </c>
      <c r="L117" s="42">
        <v>74</v>
      </c>
      <c r="M117" s="42">
        <v>69</v>
      </c>
      <c r="N117" s="42">
        <v>69</v>
      </c>
      <c r="O117" s="42">
        <v>25</v>
      </c>
      <c r="P117" s="42">
        <v>59</v>
      </c>
      <c r="Q117" s="42">
        <v>44</v>
      </c>
      <c r="R117" s="42">
        <v>82</v>
      </c>
      <c r="S117" s="42">
        <v>67</v>
      </c>
      <c r="T117" s="42">
        <v>39</v>
      </c>
      <c r="U117" s="42">
        <v>25</v>
      </c>
      <c r="V117" s="42">
        <v>176</v>
      </c>
      <c r="W117" s="42">
        <v>37</v>
      </c>
      <c r="X117" s="42">
        <v>21</v>
      </c>
      <c r="Y117" s="42">
        <v>39</v>
      </c>
      <c r="Z117" s="42">
        <v>34</v>
      </c>
      <c r="AA117" s="42">
        <v>35</v>
      </c>
      <c r="AB117" s="42">
        <v>9</v>
      </c>
      <c r="AC117" s="42">
        <v>1</v>
      </c>
      <c r="AD117" s="42">
        <v>44</v>
      </c>
      <c r="AE117" s="42">
        <v>104</v>
      </c>
      <c r="AF117" s="42">
        <v>28</v>
      </c>
      <c r="AG117" s="42">
        <v>172</v>
      </c>
      <c r="AH117" s="42">
        <v>24</v>
      </c>
      <c r="AI117" s="42">
        <v>29</v>
      </c>
      <c r="AJ117" s="42">
        <v>35</v>
      </c>
      <c r="AK117" s="42">
        <v>35</v>
      </c>
      <c r="AL117" s="42">
        <v>34</v>
      </c>
      <c r="AM117" s="42">
        <v>14</v>
      </c>
      <c r="AN117" s="42">
        <v>1</v>
      </c>
      <c r="AO117" s="42">
        <v>33</v>
      </c>
      <c r="AP117" s="42">
        <v>104</v>
      </c>
      <c r="AQ117" s="42">
        <v>35</v>
      </c>
      <c r="AR117" s="42">
        <v>280</v>
      </c>
      <c r="AS117" s="42">
        <v>20</v>
      </c>
      <c r="AT117" s="42">
        <v>4</v>
      </c>
      <c r="AU117" s="42">
        <v>8</v>
      </c>
      <c r="AV117" s="42">
        <v>40</v>
      </c>
      <c r="AW117" s="42">
        <v>24</v>
      </c>
      <c r="AX117" s="42">
        <v>48</v>
      </c>
      <c r="AY117" s="42">
        <v>100</v>
      </c>
      <c r="AZ117" s="42">
        <v>36</v>
      </c>
      <c r="BA117" s="42">
        <v>136</v>
      </c>
      <c r="BB117" s="42">
        <v>8</v>
      </c>
      <c r="BC117" s="42">
        <v>4</v>
      </c>
      <c r="BD117" s="42">
        <v>0</v>
      </c>
      <c r="BE117" s="42">
        <v>16</v>
      </c>
      <c r="BF117" s="42">
        <v>8</v>
      </c>
      <c r="BG117" s="42">
        <v>32</v>
      </c>
      <c r="BH117" s="42">
        <v>52</v>
      </c>
      <c r="BI117" s="42">
        <v>16</v>
      </c>
      <c r="BJ117" s="42">
        <v>144</v>
      </c>
      <c r="BK117" s="42">
        <v>12</v>
      </c>
      <c r="BL117" s="42">
        <v>0</v>
      </c>
      <c r="BM117" s="42">
        <v>8</v>
      </c>
      <c r="BN117" s="42">
        <v>24</v>
      </c>
      <c r="BO117" s="42">
        <v>16</v>
      </c>
      <c r="BP117" s="42">
        <v>16</v>
      </c>
      <c r="BQ117" s="42">
        <v>48</v>
      </c>
      <c r="BR117" s="42">
        <v>20</v>
      </c>
      <c r="BS117" s="42">
        <v>28</v>
      </c>
      <c r="BT117" s="42">
        <v>0</v>
      </c>
      <c r="BU117" s="42">
        <v>0</v>
      </c>
      <c r="BV117" s="42">
        <v>0</v>
      </c>
      <c r="BW117" s="42">
        <v>0</v>
      </c>
      <c r="BX117" s="42">
        <v>0</v>
      </c>
      <c r="BY117" s="42">
        <v>12</v>
      </c>
      <c r="BZ117" s="42">
        <v>0</v>
      </c>
      <c r="CA117" s="42">
        <v>16</v>
      </c>
      <c r="CB117" s="42">
        <v>128</v>
      </c>
      <c r="CC117" s="42">
        <v>16</v>
      </c>
      <c r="CD117" s="42">
        <v>4</v>
      </c>
      <c r="CE117" s="42">
        <v>8</v>
      </c>
      <c r="CF117" s="42">
        <v>40</v>
      </c>
      <c r="CG117" s="42">
        <v>20</v>
      </c>
      <c r="CH117" s="42">
        <v>28</v>
      </c>
      <c r="CI117" s="42">
        <v>0</v>
      </c>
      <c r="CJ117" s="42">
        <v>12</v>
      </c>
      <c r="CK117" s="42">
        <v>124</v>
      </c>
      <c r="CL117" s="42">
        <v>4</v>
      </c>
      <c r="CM117" s="42">
        <v>0</v>
      </c>
      <c r="CN117" s="42">
        <v>0</v>
      </c>
      <c r="CO117" s="42">
        <v>0</v>
      </c>
      <c r="CP117" s="42">
        <v>4</v>
      </c>
      <c r="CQ117" s="42">
        <v>8</v>
      </c>
      <c r="CR117" s="42">
        <v>100</v>
      </c>
      <c r="CS117" s="42">
        <v>8</v>
      </c>
    </row>
    <row r="118" spans="1:97">
      <c r="A118" s="40" t="s">
        <v>564</v>
      </c>
      <c r="B118" s="40" t="s">
        <v>289</v>
      </c>
      <c r="C118" s="40" t="s">
        <v>290</v>
      </c>
      <c r="D118" s="40" t="s">
        <v>297</v>
      </c>
      <c r="E118" s="40" t="s">
        <v>565</v>
      </c>
      <c r="F118" s="40" t="s">
        <v>293</v>
      </c>
      <c r="G118" s="41" t="s">
        <v>294</v>
      </c>
      <c r="H118" s="40" t="s">
        <v>566</v>
      </c>
      <c r="I118" s="42">
        <v>319</v>
      </c>
      <c r="J118" s="42">
        <v>46.291887000000003</v>
      </c>
      <c r="K118" s="42">
        <v>29.184016</v>
      </c>
      <c r="L118" s="42">
        <v>60.380721999999999</v>
      </c>
      <c r="M118" s="42">
        <v>74.458074999999994</v>
      </c>
      <c r="N118" s="42">
        <v>57.361685999999999</v>
      </c>
      <c r="O118" s="42">
        <v>51.323613999999999</v>
      </c>
      <c r="P118" s="42">
        <v>47</v>
      </c>
      <c r="Q118" s="42">
        <v>43</v>
      </c>
      <c r="R118" s="42">
        <v>53</v>
      </c>
      <c r="S118" s="42">
        <v>50</v>
      </c>
      <c r="T118" s="42">
        <v>73</v>
      </c>
      <c r="U118" s="42">
        <v>55</v>
      </c>
      <c r="V118" s="42">
        <v>161.00951800000001</v>
      </c>
      <c r="W118" s="42">
        <v>25.158633999999999</v>
      </c>
      <c r="X118" s="42">
        <v>17.107870999999999</v>
      </c>
      <c r="Y118" s="42">
        <v>27.171325</v>
      </c>
      <c r="Z118" s="42">
        <v>38.235382999999999</v>
      </c>
      <c r="AA118" s="42">
        <v>31.196707</v>
      </c>
      <c r="AB118" s="42">
        <v>19.120562</v>
      </c>
      <c r="AC118" s="42">
        <v>3.0190359999999998</v>
      </c>
      <c r="AD118" s="42">
        <v>34.215743000000003</v>
      </c>
      <c r="AE118" s="42">
        <v>81.508234000000002</v>
      </c>
      <c r="AF118" s="42">
        <v>45.285542</v>
      </c>
      <c r="AG118" s="42">
        <v>157.99048199999999</v>
      </c>
      <c r="AH118" s="42">
        <v>21.133253</v>
      </c>
      <c r="AI118" s="42">
        <v>12.076143999999999</v>
      </c>
      <c r="AJ118" s="42">
        <v>33.209397000000003</v>
      </c>
      <c r="AK118" s="42">
        <v>36.222692000000002</v>
      </c>
      <c r="AL118" s="42">
        <v>26.16498</v>
      </c>
      <c r="AM118" s="42">
        <v>27.171325</v>
      </c>
      <c r="AN118" s="42">
        <v>2.0126909999999998</v>
      </c>
      <c r="AO118" s="42">
        <v>25.158633999999999</v>
      </c>
      <c r="AP118" s="42">
        <v>84.527270000000001</v>
      </c>
      <c r="AQ118" s="42">
        <v>48.304577999999999</v>
      </c>
      <c r="AR118" s="42">
        <v>281.776704</v>
      </c>
      <c r="AS118" s="42">
        <v>0</v>
      </c>
      <c r="AT118" s="42">
        <v>0</v>
      </c>
      <c r="AU118" s="42">
        <v>16.101526</v>
      </c>
      <c r="AV118" s="42">
        <v>8.0507629999999999</v>
      </c>
      <c r="AW118" s="42">
        <v>56.355341000000003</v>
      </c>
      <c r="AX118" s="42">
        <v>52.329959000000002</v>
      </c>
      <c r="AY118" s="42">
        <v>108.6853</v>
      </c>
      <c r="AZ118" s="42">
        <v>40.253815000000003</v>
      </c>
      <c r="BA118" s="42">
        <v>128.812208</v>
      </c>
      <c r="BB118" s="42">
        <v>0</v>
      </c>
      <c r="BC118" s="42">
        <v>0</v>
      </c>
      <c r="BD118" s="42">
        <v>8.0507629999999999</v>
      </c>
      <c r="BE118" s="42">
        <v>4.0253810000000003</v>
      </c>
      <c r="BF118" s="42">
        <v>0</v>
      </c>
      <c r="BG118" s="42">
        <v>52.329959000000002</v>
      </c>
      <c r="BH118" s="42">
        <v>56.355341000000003</v>
      </c>
      <c r="BI118" s="42">
        <v>8.0507629999999999</v>
      </c>
      <c r="BJ118" s="42">
        <v>152.964496</v>
      </c>
      <c r="BK118" s="42">
        <v>0</v>
      </c>
      <c r="BL118" s="42">
        <v>0</v>
      </c>
      <c r="BM118" s="42">
        <v>8.0507629999999999</v>
      </c>
      <c r="BN118" s="42">
        <v>4.0253810000000003</v>
      </c>
      <c r="BO118" s="42">
        <v>56.355341000000003</v>
      </c>
      <c r="BP118" s="42">
        <v>0</v>
      </c>
      <c r="BQ118" s="42">
        <v>52.329959000000002</v>
      </c>
      <c r="BR118" s="42">
        <v>32.203052</v>
      </c>
      <c r="BS118" s="42">
        <v>12.076143999999999</v>
      </c>
      <c r="BT118" s="42">
        <v>0</v>
      </c>
      <c r="BU118" s="42">
        <v>0</v>
      </c>
      <c r="BV118" s="42">
        <v>0</v>
      </c>
      <c r="BW118" s="42">
        <v>0</v>
      </c>
      <c r="BX118" s="42">
        <v>0</v>
      </c>
      <c r="BY118" s="42">
        <v>0</v>
      </c>
      <c r="BZ118" s="42">
        <v>0</v>
      </c>
      <c r="CA118" s="42">
        <v>12.076143999999999</v>
      </c>
      <c r="CB118" s="42">
        <v>120.76144499999999</v>
      </c>
      <c r="CC118" s="42">
        <v>0</v>
      </c>
      <c r="CD118" s="42">
        <v>0</v>
      </c>
      <c r="CE118" s="42">
        <v>16.101526</v>
      </c>
      <c r="CF118" s="42">
        <v>8.0507629999999999</v>
      </c>
      <c r="CG118" s="42">
        <v>52.329959000000002</v>
      </c>
      <c r="CH118" s="42">
        <v>40.253815000000003</v>
      </c>
      <c r="CI118" s="42">
        <v>0</v>
      </c>
      <c r="CJ118" s="42">
        <v>4.0253810000000003</v>
      </c>
      <c r="CK118" s="42">
        <v>148.93911499999999</v>
      </c>
      <c r="CL118" s="42">
        <v>0</v>
      </c>
      <c r="CM118" s="42">
        <v>0</v>
      </c>
      <c r="CN118" s="42">
        <v>0</v>
      </c>
      <c r="CO118" s="42">
        <v>0</v>
      </c>
      <c r="CP118" s="42">
        <v>4.0253810000000003</v>
      </c>
      <c r="CQ118" s="42">
        <v>12.076143999999999</v>
      </c>
      <c r="CR118" s="42">
        <v>108.6853</v>
      </c>
      <c r="CS118" s="42">
        <v>24.152289</v>
      </c>
    </row>
    <row r="119" spans="1:97">
      <c r="A119" s="40" t="s">
        <v>567</v>
      </c>
      <c r="B119" s="40" t="s">
        <v>289</v>
      </c>
      <c r="C119" s="40" t="s">
        <v>290</v>
      </c>
      <c r="D119" s="40" t="s">
        <v>297</v>
      </c>
      <c r="E119" s="40" t="s">
        <v>393</v>
      </c>
      <c r="F119" s="40" t="s">
        <v>293</v>
      </c>
      <c r="G119" s="41" t="s">
        <v>294</v>
      </c>
      <c r="H119" s="40" t="s">
        <v>568</v>
      </c>
      <c r="I119" s="42">
        <v>284</v>
      </c>
      <c r="J119" s="42">
        <v>37</v>
      </c>
      <c r="K119" s="42">
        <v>33</v>
      </c>
      <c r="L119" s="42">
        <v>50</v>
      </c>
      <c r="M119" s="42">
        <v>56</v>
      </c>
      <c r="N119" s="42">
        <v>63</v>
      </c>
      <c r="O119" s="42">
        <v>45</v>
      </c>
      <c r="P119" s="42">
        <v>48</v>
      </c>
      <c r="Q119" s="42">
        <v>38</v>
      </c>
      <c r="R119" s="42">
        <v>67</v>
      </c>
      <c r="S119" s="42">
        <v>47</v>
      </c>
      <c r="T119" s="42">
        <v>66</v>
      </c>
      <c r="U119" s="42">
        <v>42</v>
      </c>
      <c r="V119" s="42">
        <v>144</v>
      </c>
      <c r="W119" s="42">
        <v>22</v>
      </c>
      <c r="X119" s="42">
        <v>19</v>
      </c>
      <c r="Y119" s="42">
        <v>22</v>
      </c>
      <c r="Z119" s="42">
        <v>32</v>
      </c>
      <c r="AA119" s="42">
        <v>31</v>
      </c>
      <c r="AB119" s="42">
        <v>16</v>
      </c>
      <c r="AC119" s="42">
        <v>2</v>
      </c>
      <c r="AD119" s="42">
        <v>29</v>
      </c>
      <c r="AE119" s="42">
        <v>78</v>
      </c>
      <c r="AF119" s="42">
        <v>37</v>
      </c>
      <c r="AG119" s="42">
        <v>140</v>
      </c>
      <c r="AH119" s="42">
        <v>15</v>
      </c>
      <c r="AI119" s="42">
        <v>14</v>
      </c>
      <c r="AJ119" s="42">
        <v>28</v>
      </c>
      <c r="AK119" s="42">
        <v>24</v>
      </c>
      <c r="AL119" s="42">
        <v>32</v>
      </c>
      <c r="AM119" s="42">
        <v>25</v>
      </c>
      <c r="AN119" s="42">
        <v>2</v>
      </c>
      <c r="AO119" s="42">
        <v>20</v>
      </c>
      <c r="AP119" s="42">
        <v>73</v>
      </c>
      <c r="AQ119" s="42">
        <v>47</v>
      </c>
      <c r="AR119" s="42">
        <v>252</v>
      </c>
      <c r="AS119" s="42">
        <v>24</v>
      </c>
      <c r="AT119" s="42">
        <v>16</v>
      </c>
      <c r="AU119" s="42">
        <v>0</v>
      </c>
      <c r="AV119" s="42">
        <v>24</v>
      </c>
      <c r="AW119" s="42">
        <v>40</v>
      </c>
      <c r="AX119" s="42">
        <v>32</v>
      </c>
      <c r="AY119" s="42">
        <v>104</v>
      </c>
      <c r="AZ119" s="42">
        <v>12</v>
      </c>
      <c r="BA119" s="42">
        <v>116</v>
      </c>
      <c r="BB119" s="42">
        <v>16</v>
      </c>
      <c r="BC119" s="42">
        <v>12</v>
      </c>
      <c r="BD119" s="42">
        <v>0</v>
      </c>
      <c r="BE119" s="42">
        <v>8</v>
      </c>
      <c r="BF119" s="42">
        <v>8</v>
      </c>
      <c r="BG119" s="42">
        <v>32</v>
      </c>
      <c r="BH119" s="42">
        <v>40</v>
      </c>
      <c r="BI119" s="42">
        <v>0</v>
      </c>
      <c r="BJ119" s="42">
        <v>136</v>
      </c>
      <c r="BK119" s="42">
        <v>8</v>
      </c>
      <c r="BL119" s="42">
        <v>4</v>
      </c>
      <c r="BM119" s="42">
        <v>0</v>
      </c>
      <c r="BN119" s="42">
        <v>16</v>
      </c>
      <c r="BO119" s="42">
        <v>32</v>
      </c>
      <c r="BP119" s="42">
        <v>0</v>
      </c>
      <c r="BQ119" s="42">
        <v>64</v>
      </c>
      <c r="BR119" s="42">
        <v>12</v>
      </c>
      <c r="BS119" s="42">
        <v>24</v>
      </c>
      <c r="BT119" s="42">
        <v>0</v>
      </c>
      <c r="BU119" s="42">
        <v>0</v>
      </c>
      <c r="BV119" s="42">
        <v>0</v>
      </c>
      <c r="BW119" s="42">
        <v>0</v>
      </c>
      <c r="BX119" s="42">
        <v>0</v>
      </c>
      <c r="BY119" s="42">
        <v>20</v>
      </c>
      <c r="BZ119" s="42">
        <v>0</v>
      </c>
      <c r="CA119" s="42">
        <v>4</v>
      </c>
      <c r="CB119" s="42">
        <v>100</v>
      </c>
      <c r="CC119" s="42">
        <v>20</v>
      </c>
      <c r="CD119" s="42">
        <v>4</v>
      </c>
      <c r="CE119" s="42">
        <v>0</v>
      </c>
      <c r="CF119" s="42">
        <v>20</v>
      </c>
      <c r="CG119" s="42">
        <v>40</v>
      </c>
      <c r="CH119" s="42">
        <v>12</v>
      </c>
      <c r="CI119" s="42">
        <v>0</v>
      </c>
      <c r="CJ119" s="42">
        <v>4</v>
      </c>
      <c r="CK119" s="42">
        <v>128</v>
      </c>
      <c r="CL119" s="42">
        <v>4</v>
      </c>
      <c r="CM119" s="42">
        <v>12</v>
      </c>
      <c r="CN119" s="42">
        <v>0</v>
      </c>
      <c r="CO119" s="42">
        <v>4</v>
      </c>
      <c r="CP119" s="42">
        <v>0</v>
      </c>
      <c r="CQ119" s="42">
        <v>0</v>
      </c>
      <c r="CR119" s="42">
        <v>104</v>
      </c>
      <c r="CS119" s="42">
        <v>4</v>
      </c>
    </row>
    <row r="120" spans="1:97">
      <c r="A120" s="40" t="s">
        <v>569</v>
      </c>
      <c r="B120" s="40" t="s">
        <v>289</v>
      </c>
      <c r="C120" s="40" t="s">
        <v>290</v>
      </c>
      <c r="D120" s="40" t="s">
        <v>297</v>
      </c>
      <c r="E120" s="40" t="s">
        <v>348</v>
      </c>
      <c r="F120" s="40" t="s">
        <v>293</v>
      </c>
      <c r="G120" s="41" t="s">
        <v>294</v>
      </c>
      <c r="H120" s="40" t="s">
        <v>570</v>
      </c>
      <c r="I120" s="42">
        <v>625</v>
      </c>
      <c r="J120" s="42">
        <v>83.598725999999999</v>
      </c>
      <c r="K120" s="42">
        <v>58.718153000000001</v>
      </c>
      <c r="L120" s="42">
        <v>108.479299</v>
      </c>
      <c r="M120" s="42">
        <v>125.398089</v>
      </c>
      <c r="N120" s="42">
        <v>145.302548</v>
      </c>
      <c r="O120" s="42">
        <v>103.503185</v>
      </c>
      <c r="P120" s="42">
        <v>83</v>
      </c>
      <c r="Q120" s="42">
        <v>62</v>
      </c>
      <c r="R120" s="42">
        <v>130</v>
      </c>
      <c r="S120" s="42">
        <v>100</v>
      </c>
      <c r="T120" s="42">
        <v>144</v>
      </c>
      <c r="U120" s="42">
        <v>82</v>
      </c>
      <c r="V120" s="42">
        <v>296.57643300000001</v>
      </c>
      <c r="W120" s="42">
        <v>45.780254999999997</v>
      </c>
      <c r="X120" s="42">
        <v>30.851911000000001</v>
      </c>
      <c r="Y120" s="42">
        <v>48.765923999999998</v>
      </c>
      <c r="Z120" s="42">
        <v>70.660827999999995</v>
      </c>
      <c r="AA120" s="42">
        <v>61.703822000000002</v>
      </c>
      <c r="AB120" s="42">
        <v>35.828024999999997</v>
      </c>
      <c r="AC120" s="42">
        <v>2.9856690000000001</v>
      </c>
      <c r="AD120" s="42">
        <v>62.699044999999998</v>
      </c>
      <c r="AE120" s="42">
        <v>164.211783</v>
      </c>
      <c r="AF120" s="42">
        <v>69.665604999999999</v>
      </c>
      <c r="AG120" s="42">
        <v>328.42356699999999</v>
      </c>
      <c r="AH120" s="42">
        <v>37.818471000000002</v>
      </c>
      <c r="AI120" s="42">
        <v>27.866242</v>
      </c>
      <c r="AJ120" s="42">
        <v>59.713375999999997</v>
      </c>
      <c r="AK120" s="42">
        <v>54.737260999999997</v>
      </c>
      <c r="AL120" s="42">
        <v>83.598725999999999</v>
      </c>
      <c r="AM120" s="42">
        <v>57.722929999999998</v>
      </c>
      <c r="AN120" s="42">
        <v>6.9665609999999996</v>
      </c>
      <c r="AO120" s="42">
        <v>52.746814999999998</v>
      </c>
      <c r="AP120" s="42">
        <v>166.20222899999999</v>
      </c>
      <c r="AQ120" s="42">
        <v>109.47452199999999</v>
      </c>
      <c r="AR120" s="42">
        <v>541.40127399999994</v>
      </c>
      <c r="AS120" s="42">
        <v>15.923567</v>
      </c>
      <c r="AT120" s="42">
        <v>43.789808999999998</v>
      </c>
      <c r="AU120" s="42">
        <v>19.904458999999999</v>
      </c>
      <c r="AV120" s="42">
        <v>51.751592000000002</v>
      </c>
      <c r="AW120" s="42">
        <v>83.598725999999999</v>
      </c>
      <c r="AX120" s="42">
        <v>43.789808999999998</v>
      </c>
      <c r="AY120" s="42">
        <v>234.87261100000001</v>
      </c>
      <c r="AZ120" s="42">
        <v>47.770701000000003</v>
      </c>
      <c r="BA120" s="42">
        <v>254.77707000000001</v>
      </c>
      <c r="BB120" s="42">
        <v>15.923567</v>
      </c>
      <c r="BC120" s="42">
        <v>35.828024999999997</v>
      </c>
      <c r="BD120" s="42">
        <v>15.923567</v>
      </c>
      <c r="BE120" s="42">
        <v>19.904458999999999</v>
      </c>
      <c r="BF120" s="42">
        <v>19.904458999999999</v>
      </c>
      <c r="BG120" s="42">
        <v>31.847134</v>
      </c>
      <c r="BH120" s="42">
        <v>91.560509999999994</v>
      </c>
      <c r="BI120" s="42">
        <v>23.885349999999999</v>
      </c>
      <c r="BJ120" s="42">
        <v>286.62420400000002</v>
      </c>
      <c r="BK120" s="42">
        <v>0</v>
      </c>
      <c r="BL120" s="42">
        <v>7.9617829999999996</v>
      </c>
      <c r="BM120" s="42">
        <v>3.9808919999999999</v>
      </c>
      <c r="BN120" s="42">
        <v>31.847134</v>
      </c>
      <c r="BO120" s="42">
        <v>63.694268000000001</v>
      </c>
      <c r="BP120" s="42">
        <v>11.942674999999999</v>
      </c>
      <c r="BQ120" s="42">
        <v>143.31210200000001</v>
      </c>
      <c r="BR120" s="42">
        <v>23.885349999999999</v>
      </c>
      <c r="BS120" s="42">
        <v>35.828024999999997</v>
      </c>
      <c r="BT120" s="42">
        <v>0</v>
      </c>
      <c r="BU120" s="42">
        <v>0</v>
      </c>
      <c r="BV120" s="42">
        <v>0</v>
      </c>
      <c r="BW120" s="42">
        <v>3.9808919999999999</v>
      </c>
      <c r="BX120" s="42">
        <v>7.9617829999999996</v>
      </c>
      <c r="BY120" s="42">
        <v>0</v>
      </c>
      <c r="BZ120" s="42">
        <v>0</v>
      </c>
      <c r="CA120" s="42">
        <v>23.885349999999999</v>
      </c>
      <c r="CB120" s="42">
        <v>218.94904500000001</v>
      </c>
      <c r="CC120" s="42">
        <v>7.9617829999999996</v>
      </c>
      <c r="CD120" s="42">
        <v>39.808917000000001</v>
      </c>
      <c r="CE120" s="42">
        <v>15.923567</v>
      </c>
      <c r="CF120" s="42">
        <v>43.789808999999998</v>
      </c>
      <c r="CG120" s="42">
        <v>67.675158999999994</v>
      </c>
      <c r="CH120" s="42">
        <v>35.828024999999997</v>
      </c>
      <c r="CI120" s="42">
        <v>0</v>
      </c>
      <c r="CJ120" s="42">
        <v>7.9617829999999996</v>
      </c>
      <c r="CK120" s="42">
        <v>286.62420400000002</v>
      </c>
      <c r="CL120" s="42">
        <v>7.9617829999999996</v>
      </c>
      <c r="CM120" s="42">
        <v>3.9808919999999999</v>
      </c>
      <c r="CN120" s="42">
        <v>3.9808919999999999</v>
      </c>
      <c r="CO120" s="42">
        <v>3.9808919999999999</v>
      </c>
      <c r="CP120" s="42">
        <v>7.9617829999999996</v>
      </c>
      <c r="CQ120" s="42">
        <v>7.9617829999999996</v>
      </c>
      <c r="CR120" s="42">
        <v>234.87261100000001</v>
      </c>
      <c r="CS120" s="42">
        <v>15.923567</v>
      </c>
    </row>
    <row r="121" spans="1:97">
      <c r="A121" s="40" t="s">
        <v>571</v>
      </c>
      <c r="B121" s="40" t="s">
        <v>289</v>
      </c>
      <c r="C121" s="40" t="s">
        <v>290</v>
      </c>
      <c r="D121" s="40" t="s">
        <v>297</v>
      </c>
      <c r="E121" s="40" t="s">
        <v>348</v>
      </c>
      <c r="F121" s="40" t="s">
        <v>293</v>
      </c>
      <c r="G121" s="41" t="s">
        <v>294</v>
      </c>
      <c r="H121" s="40" t="s">
        <v>572</v>
      </c>
      <c r="I121" s="42">
        <v>72</v>
      </c>
      <c r="J121" s="42">
        <v>12.169014000000001</v>
      </c>
      <c r="K121" s="42">
        <v>3.0422539999999998</v>
      </c>
      <c r="L121" s="42">
        <v>14.197183000000001</v>
      </c>
      <c r="M121" s="42">
        <v>10.140845000000001</v>
      </c>
      <c r="N121" s="42">
        <v>24.338028000000001</v>
      </c>
      <c r="O121" s="42">
        <v>8.1126760000000004</v>
      </c>
      <c r="P121" s="42">
        <v>4</v>
      </c>
      <c r="Q121" s="42">
        <v>5</v>
      </c>
      <c r="R121" s="42">
        <v>12</v>
      </c>
      <c r="S121" s="42">
        <v>13</v>
      </c>
      <c r="T121" s="42">
        <v>11</v>
      </c>
      <c r="U121" s="42">
        <v>11</v>
      </c>
      <c r="V121" s="42">
        <v>39.549295999999998</v>
      </c>
      <c r="W121" s="42">
        <v>8.1126760000000004</v>
      </c>
      <c r="X121" s="42">
        <v>1.0140849999999999</v>
      </c>
      <c r="Y121" s="42">
        <v>8.1126760000000004</v>
      </c>
      <c r="Z121" s="42">
        <v>7.098592</v>
      </c>
      <c r="AA121" s="42">
        <v>12.169014000000001</v>
      </c>
      <c r="AB121" s="42">
        <v>3.0422539999999998</v>
      </c>
      <c r="AC121" s="42">
        <v>0</v>
      </c>
      <c r="AD121" s="42">
        <v>9.1267610000000001</v>
      </c>
      <c r="AE121" s="42">
        <v>18.253520999999999</v>
      </c>
      <c r="AF121" s="42">
        <v>12.169014000000001</v>
      </c>
      <c r="AG121" s="42">
        <v>32.450704000000002</v>
      </c>
      <c r="AH121" s="42">
        <v>4.0563380000000002</v>
      </c>
      <c r="AI121" s="42">
        <v>2.0281690000000001</v>
      </c>
      <c r="AJ121" s="42">
        <v>6.0845070000000003</v>
      </c>
      <c r="AK121" s="42">
        <v>3.0422539999999998</v>
      </c>
      <c r="AL121" s="42">
        <v>12.169014000000001</v>
      </c>
      <c r="AM121" s="42">
        <v>4.0563380000000002</v>
      </c>
      <c r="AN121" s="42">
        <v>1.0140849999999999</v>
      </c>
      <c r="AO121" s="42">
        <v>5.0704229999999999</v>
      </c>
      <c r="AP121" s="42">
        <v>15.211268</v>
      </c>
      <c r="AQ121" s="42">
        <v>12.169014000000001</v>
      </c>
      <c r="AR121" s="42">
        <v>60.84507</v>
      </c>
      <c r="AS121" s="42">
        <v>8.1126760000000004</v>
      </c>
      <c r="AT121" s="42">
        <v>0</v>
      </c>
      <c r="AU121" s="42">
        <v>4.0563380000000002</v>
      </c>
      <c r="AV121" s="42">
        <v>16.225352000000001</v>
      </c>
      <c r="AW121" s="42">
        <v>0</v>
      </c>
      <c r="AX121" s="42">
        <v>8.1126760000000004</v>
      </c>
      <c r="AY121" s="42">
        <v>20.281690000000001</v>
      </c>
      <c r="AZ121" s="42">
        <v>4.0563380000000002</v>
      </c>
      <c r="BA121" s="42">
        <v>40.563380000000002</v>
      </c>
      <c r="BB121" s="42">
        <v>8.1126760000000004</v>
      </c>
      <c r="BC121" s="42">
        <v>0</v>
      </c>
      <c r="BD121" s="42">
        <v>4.0563380000000002</v>
      </c>
      <c r="BE121" s="42">
        <v>8.1126760000000004</v>
      </c>
      <c r="BF121" s="42">
        <v>0</v>
      </c>
      <c r="BG121" s="42">
        <v>8.1126760000000004</v>
      </c>
      <c r="BH121" s="42">
        <v>8.1126760000000004</v>
      </c>
      <c r="BI121" s="42">
        <v>4.0563380000000002</v>
      </c>
      <c r="BJ121" s="42">
        <v>20.281690000000001</v>
      </c>
      <c r="BK121" s="42">
        <v>0</v>
      </c>
      <c r="BL121" s="42">
        <v>0</v>
      </c>
      <c r="BM121" s="42">
        <v>0</v>
      </c>
      <c r="BN121" s="42">
        <v>8.1126760000000004</v>
      </c>
      <c r="BO121" s="42">
        <v>0</v>
      </c>
      <c r="BP121" s="42">
        <v>0</v>
      </c>
      <c r="BQ121" s="42">
        <v>12.169014000000001</v>
      </c>
      <c r="BR121" s="42">
        <v>0</v>
      </c>
      <c r="BS121" s="42">
        <v>4.0563380000000002</v>
      </c>
      <c r="BT121" s="42">
        <v>0</v>
      </c>
      <c r="BU121" s="42">
        <v>0</v>
      </c>
      <c r="BV121" s="42">
        <v>0</v>
      </c>
      <c r="BW121" s="42">
        <v>0</v>
      </c>
      <c r="BX121" s="42">
        <v>0</v>
      </c>
      <c r="BY121" s="42">
        <v>0</v>
      </c>
      <c r="BZ121" s="42">
        <v>0</v>
      </c>
      <c r="CA121" s="42">
        <v>4.0563380000000002</v>
      </c>
      <c r="CB121" s="42">
        <v>24.338028000000001</v>
      </c>
      <c r="CC121" s="42">
        <v>8.1126760000000004</v>
      </c>
      <c r="CD121" s="42">
        <v>0</v>
      </c>
      <c r="CE121" s="42">
        <v>0</v>
      </c>
      <c r="CF121" s="42">
        <v>8.1126760000000004</v>
      </c>
      <c r="CG121" s="42">
        <v>0</v>
      </c>
      <c r="CH121" s="42">
        <v>8.1126760000000004</v>
      </c>
      <c r="CI121" s="42">
        <v>0</v>
      </c>
      <c r="CJ121" s="42">
        <v>0</v>
      </c>
      <c r="CK121" s="42">
        <v>32.450704000000002</v>
      </c>
      <c r="CL121" s="42">
        <v>0</v>
      </c>
      <c r="CM121" s="42">
        <v>0</v>
      </c>
      <c r="CN121" s="42">
        <v>4.0563380000000002</v>
      </c>
      <c r="CO121" s="42">
        <v>8.1126760000000004</v>
      </c>
      <c r="CP121" s="42">
        <v>0</v>
      </c>
      <c r="CQ121" s="42">
        <v>0</v>
      </c>
      <c r="CR121" s="42">
        <v>20.281690000000001</v>
      </c>
      <c r="CS121" s="42">
        <v>0</v>
      </c>
    </row>
    <row r="122" spans="1:97">
      <c r="A122" s="40" t="s">
        <v>573</v>
      </c>
      <c r="B122" s="40" t="s">
        <v>289</v>
      </c>
      <c r="C122" s="40" t="s">
        <v>290</v>
      </c>
      <c r="D122" s="40" t="s">
        <v>309</v>
      </c>
      <c r="E122" s="40" t="s">
        <v>385</v>
      </c>
      <c r="F122" s="40" t="s">
        <v>306</v>
      </c>
      <c r="G122" s="41" t="s">
        <v>294</v>
      </c>
      <c r="H122" s="40" t="s">
        <v>574</v>
      </c>
      <c r="I122" s="42">
        <v>93</v>
      </c>
      <c r="J122" s="42">
        <v>17.808510999999999</v>
      </c>
      <c r="K122" s="42">
        <v>5.9361699999999997</v>
      </c>
      <c r="L122" s="42">
        <v>21.765957</v>
      </c>
      <c r="M122" s="42">
        <v>20.776596000000001</v>
      </c>
      <c r="N122" s="42">
        <v>18.797872000000002</v>
      </c>
      <c r="O122" s="42">
        <v>7.9148940000000003</v>
      </c>
      <c r="P122" s="42">
        <v>8</v>
      </c>
      <c r="Q122" s="42">
        <v>17</v>
      </c>
      <c r="R122" s="42">
        <v>13</v>
      </c>
      <c r="S122" s="42">
        <v>21</v>
      </c>
      <c r="T122" s="42">
        <v>18</v>
      </c>
      <c r="U122" s="42">
        <v>7</v>
      </c>
      <c r="V122" s="42">
        <v>43.531914999999998</v>
      </c>
      <c r="W122" s="42">
        <v>6.9255319999999996</v>
      </c>
      <c r="X122" s="42">
        <v>0.98936199999999996</v>
      </c>
      <c r="Y122" s="42">
        <v>12.861701999999999</v>
      </c>
      <c r="Z122" s="42">
        <v>7.9148940000000003</v>
      </c>
      <c r="AA122" s="42">
        <v>9.8936170000000008</v>
      </c>
      <c r="AB122" s="42">
        <v>4.946809</v>
      </c>
      <c r="AC122" s="42">
        <v>0</v>
      </c>
      <c r="AD122" s="42">
        <v>7.9148940000000003</v>
      </c>
      <c r="AE122" s="42">
        <v>25.723403999999999</v>
      </c>
      <c r="AF122" s="42">
        <v>9.8936170000000008</v>
      </c>
      <c r="AG122" s="42">
        <v>49.468085000000002</v>
      </c>
      <c r="AH122" s="42">
        <v>10.882979000000001</v>
      </c>
      <c r="AI122" s="42">
        <v>4.946809</v>
      </c>
      <c r="AJ122" s="42">
        <v>8.9042549999999991</v>
      </c>
      <c r="AK122" s="42">
        <v>12.861701999999999</v>
      </c>
      <c r="AL122" s="42">
        <v>8.9042549999999991</v>
      </c>
      <c r="AM122" s="42">
        <v>1.978723</v>
      </c>
      <c r="AN122" s="42">
        <v>0.98936199999999996</v>
      </c>
      <c r="AO122" s="42">
        <v>11.872339999999999</v>
      </c>
      <c r="AP122" s="42">
        <v>30.670213</v>
      </c>
      <c r="AQ122" s="42">
        <v>6.9255319999999996</v>
      </c>
      <c r="AR122" s="42">
        <v>75.191489000000004</v>
      </c>
      <c r="AS122" s="42">
        <v>7.9148940000000003</v>
      </c>
      <c r="AT122" s="42">
        <v>0</v>
      </c>
      <c r="AU122" s="42">
        <v>3.9574470000000002</v>
      </c>
      <c r="AV122" s="42">
        <v>0</v>
      </c>
      <c r="AW122" s="42">
        <v>15.829787</v>
      </c>
      <c r="AX122" s="42">
        <v>19.787234000000002</v>
      </c>
      <c r="AY122" s="42">
        <v>23.744681</v>
      </c>
      <c r="AZ122" s="42">
        <v>3.9574470000000002</v>
      </c>
      <c r="BA122" s="42">
        <v>39.574468000000003</v>
      </c>
      <c r="BB122" s="42">
        <v>7.9148940000000003</v>
      </c>
      <c r="BC122" s="42">
        <v>0</v>
      </c>
      <c r="BD122" s="42">
        <v>0</v>
      </c>
      <c r="BE122" s="42">
        <v>0</v>
      </c>
      <c r="BF122" s="42">
        <v>0</v>
      </c>
      <c r="BG122" s="42">
        <v>11.872339999999999</v>
      </c>
      <c r="BH122" s="42">
        <v>15.829787</v>
      </c>
      <c r="BI122" s="42">
        <v>3.9574470000000002</v>
      </c>
      <c r="BJ122" s="42">
        <v>35.617021000000001</v>
      </c>
      <c r="BK122" s="42">
        <v>0</v>
      </c>
      <c r="BL122" s="42">
        <v>0</v>
      </c>
      <c r="BM122" s="42">
        <v>3.9574470000000002</v>
      </c>
      <c r="BN122" s="42">
        <v>0</v>
      </c>
      <c r="BO122" s="42">
        <v>15.829787</v>
      </c>
      <c r="BP122" s="42">
        <v>7.9148940000000003</v>
      </c>
      <c r="BQ122" s="42">
        <v>7.9148940000000003</v>
      </c>
      <c r="BR122" s="42">
        <v>0</v>
      </c>
      <c r="BS122" s="42">
        <v>3.9574470000000002</v>
      </c>
      <c r="BT122" s="42">
        <v>0</v>
      </c>
      <c r="BU122" s="42">
        <v>0</v>
      </c>
      <c r="BV122" s="42">
        <v>0</v>
      </c>
      <c r="BW122" s="42">
        <v>0</v>
      </c>
      <c r="BX122" s="42">
        <v>0</v>
      </c>
      <c r="BY122" s="42">
        <v>0</v>
      </c>
      <c r="BZ122" s="42">
        <v>0</v>
      </c>
      <c r="CA122" s="42">
        <v>3.9574470000000002</v>
      </c>
      <c r="CB122" s="42">
        <v>35.617021000000001</v>
      </c>
      <c r="CC122" s="42">
        <v>3.9574470000000002</v>
      </c>
      <c r="CD122" s="42">
        <v>0</v>
      </c>
      <c r="CE122" s="42">
        <v>3.9574470000000002</v>
      </c>
      <c r="CF122" s="42">
        <v>0</v>
      </c>
      <c r="CG122" s="42">
        <v>15.829787</v>
      </c>
      <c r="CH122" s="42">
        <v>11.872339999999999</v>
      </c>
      <c r="CI122" s="42">
        <v>0</v>
      </c>
      <c r="CJ122" s="42">
        <v>0</v>
      </c>
      <c r="CK122" s="42">
        <v>35.617021000000001</v>
      </c>
      <c r="CL122" s="42">
        <v>3.9574470000000002</v>
      </c>
      <c r="CM122" s="42">
        <v>0</v>
      </c>
      <c r="CN122" s="42">
        <v>0</v>
      </c>
      <c r="CO122" s="42">
        <v>0</v>
      </c>
      <c r="CP122" s="42">
        <v>0</v>
      </c>
      <c r="CQ122" s="42">
        <v>7.9148940000000003</v>
      </c>
      <c r="CR122" s="42">
        <v>23.744681</v>
      </c>
      <c r="CS122" s="42">
        <v>0</v>
      </c>
    </row>
    <row r="123" spans="1:97">
      <c r="A123" s="40" t="s">
        <v>575</v>
      </c>
      <c r="B123" s="40" t="s">
        <v>289</v>
      </c>
      <c r="C123" s="40" t="s">
        <v>290</v>
      </c>
      <c r="D123" s="40" t="s">
        <v>304</v>
      </c>
      <c r="E123" s="40" t="s">
        <v>374</v>
      </c>
      <c r="F123" s="40" t="s">
        <v>351</v>
      </c>
      <c r="G123" s="41" t="s">
        <v>294</v>
      </c>
      <c r="H123" s="40" t="s">
        <v>576</v>
      </c>
      <c r="I123" s="42">
        <v>122</v>
      </c>
      <c r="J123" s="42">
        <v>15.378151000000001</v>
      </c>
      <c r="K123" s="42">
        <v>13.327731</v>
      </c>
      <c r="L123" s="42">
        <v>20.504201999999999</v>
      </c>
      <c r="M123" s="42">
        <v>33.831932999999999</v>
      </c>
      <c r="N123" s="42">
        <v>22.554621999999998</v>
      </c>
      <c r="O123" s="42">
        <v>16.403361</v>
      </c>
      <c r="P123" s="42">
        <v>17</v>
      </c>
      <c r="Q123" s="42">
        <v>24</v>
      </c>
      <c r="R123" s="42">
        <v>14</v>
      </c>
      <c r="S123" s="42">
        <v>36</v>
      </c>
      <c r="T123" s="42">
        <v>15</v>
      </c>
      <c r="U123" s="42">
        <v>17</v>
      </c>
      <c r="V123" s="42">
        <v>57.411765000000003</v>
      </c>
      <c r="W123" s="42">
        <v>8.2016810000000007</v>
      </c>
      <c r="X123" s="42">
        <v>5.1260500000000002</v>
      </c>
      <c r="Y123" s="42">
        <v>11.277310999999999</v>
      </c>
      <c r="Z123" s="42">
        <v>16.403361</v>
      </c>
      <c r="AA123" s="42">
        <v>10.252101</v>
      </c>
      <c r="AB123" s="42">
        <v>6.1512609999999999</v>
      </c>
      <c r="AC123" s="42">
        <v>0</v>
      </c>
      <c r="AD123" s="42">
        <v>11.277310999999999</v>
      </c>
      <c r="AE123" s="42">
        <v>31.781513</v>
      </c>
      <c r="AF123" s="42">
        <v>14.352941</v>
      </c>
      <c r="AG123" s="42">
        <v>64.588234999999997</v>
      </c>
      <c r="AH123" s="42">
        <v>7.1764710000000003</v>
      </c>
      <c r="AI123" s="42">
        <v>8.2016810000000007</v>
      </c>
      <c r="AJ123" s="42">
        <v>9.2268910000000002</v>
      </c>
      <c r="AK123" s="42">
        <v>17.428571000000002</v>
      </c>
      <c r="AL123" s="42">
        <v>12.302521</v>
      </c>
      <c r="AM123" s="42">
        <v>9.2268910000000002</v>
      </c>
      <c r="AN123" s="42">
        <v>1.02521</v>
      </c>
      <c r="AO123" s="42">
        <v>12.302521</v>
      </c>
      <c r="AP123" s="42">
        <v>35.882353000000002</v>
      </c>
      <c r="AQ123" s="42">
        <v>16.403361</v>
      </c>
      <c r="AR123" s="42">
        <v>114.82352899999999</v>
      </c>
      <c r="AS123" s="42">
        <v>4.1008399999999998</v>
      </c>
      <c r="AT123" s="42">
        <v>0</v>
      </c>
      <c r="AU123" s="42">
        <v>8.2016810000000007</v>
      </c>
      <c r="AV123" s="42">
        <v>4.1008399999999998</v>
      </c>
      <c r="AW123" s="42">
        <v>12.302521</v>
      </c>
      <c r="AX123" s="42">
        <v>12.302521</v>
      </c>
      <c r="AY123" s="42">
        <v>45.109243999999997</v>
      </c>
      <c r="AZ123" s="42">
        <v>28.705881999999999</v>
      </c>
      <c r="BA123" s="42">
        <v>61.512605000000001</v>
      </c>
      <c r="BB123" s="42">
        <v>0</v>
      </c>
      <c r="BC123" s="42">
        <v>0</v>
      </c>
      <c r="BD123" s="42">
        <v>4.1008399999999998</v>
      </c>
      <c r="BE123" s="42">
        <v>4.1008399999999998</v>
      </c>
      <c r="BF123" s="42">
        <v>0</v>
      </c>
      <c r="BG123" s="42">
        <v>12.302521</v>
      </c>
      <c r="BH123" s="42">
        <v>24.605042000000001</v>
      </c>
      <c r="BI123" s="42">
        <v>16.403361</v>
      </c>
      <c r="BJ123" s="42">
        <v>53.310924</v>
      </c>
      <c r="BK123" s="42">
        <v>4.1008399999999998</v>
      </c>
      <c r="BL123" s="42">
        <v>0</v>
      </c>
      <c r="BM123" s="42">
        <v>4.1008399999999998</v>
      </c>
      <c r="BN123" s="42">
        <v>0</v>
      </c>
      <c r="BO123" s="42">
        <v>12.302521</v>
      </c>
      <c r="BP123" s="42">
        <v>0</v>
      </c>
      <c r="BQ123" s="42">
        <v>20.504201999999999</v>
      </c>
      <c r="BR123" s="42">
        <v>12.302521</v>
      </c>
      <c r="BS123" s="42">
        <v>12.302521</v>
      </c>
      <c r="BT123" s="42">
        <v>0</v>
      </c>
      <c r="BU123" s="42">
        <v>0</v>
      </c>
      <c r="BV123" s="42">
        <v>0</v>
      </c>
      <c r="BW123" s="42">
        <v>0</v>
      </c>
      <c r="BX123" s="42">
        <v>4.1008399999999998</v>
      </c>
      <c r="BY123" s="42">
        <v>0</v>
      </c>
      <c r="BZ123" s="42">
        <v>0</v>
      </c>
      <c r="CA123" s="42">
        <v>8.2016810000000007</v>
      </c>
      <c r="CB123" s="42">
        <v>32.806722999999998</v>
      </c>
      <c r="CC123" s="42">
        <v>0</v>
      </c>
      <c r="CD123" s="42">
        <v>0</v>
      </c>
      <c r="CE123" s="42">
        <v>0</v>
      </c>
      <c r="CF123" s="42">
        <v>0</v>
      </c>
      <c r="CG123" s="42">
        <v>4.1008399999999998</v>
      </c>
      <c r="CH123" s="42">
        <v>12.302521</v>
      </c>
      <c r="CI123" s="42">
        <v>0</v>
      </c>
      <c r="CJ123" s="42">
        <v>16.403361</v>
      </c>
      <c r="CK123" s="42">
        <v>69.714286000000001</v>
      </c>
      <c r="CL123" s="42">
        <v>4.1008399999999998</v>
      </c>
      <c r="CM123" s="42">
        <v>0</v>
      </c>
      <c r="CN123" s="42">
        <v>8.2016810000000007</v>
      </c>
      <c r="CO123" s="42">
        <v>4.1008399999999998</v>
      </c>
      <c r="CP123" s="42">
        <v>4.1008399999999998</v>
      </c>
      <c r="CQ123" s="42">
        <v>0</v>
      </c>
      <c r="CR123" s="42">
        <v>45.109243999999997</v>
      </c>
      <c r="CS123" s="42">
        <v>4.1008399999999998</v>
      </c>
    </row>
    <row r="124" spans="1:97">
      <c r="A124" s="40" t="s">
        <v>577</v>
      </c>
      <c r="B124" s="40" t="s">
        <v>289</v>
      </c>
      <c r="C124" s="40" t="s">
        <v>290</v>
      </c>
      <c r="D124" s="40" t="s">
        <v>297</v>
      </c>
      <c r="E124" s="40" t="s">
        <v>319</v>
      </c>
      <c r="F124" s="40" t="s">
        <v>293</v>
      </c>
      <c r="G124" s="41" t="s">
        <v>294</v>
      </c>
      <c r="H124" s="40" t="s">
        <v>578</v>
      </c>
      <c r="I124" s="42">
        <v>258</v>
      </c>
      <c r="J124" s="42">
        <v>23.358025000000001</v>
      </c>
      <c r="K124" s="42">
        <v>28.666667</v>
      </c>
      <c r="L124" s="42">
        <v>33.975309000000003</v>
      </c>
      <c r="M124" s="42">
        <v>49.901235</v>
      </c>
      <c r="N124" s="42">
        <v>75.382716000000002</v>
      </c>
      <c r="O124" s="42">
        <v>46.716048999999998</v>
      </c>
      <c r="P124" s="42">
        <v>28</v>
      </c>
      <c r="Q124" s="42">
        <v>26</v>
      </c>
      <c r="R124" s="42">
        <v>52</v>
      </c>
      <c r="S124" s="42">
        <v>62</v>
      </c>
      <c r="T124" s="42">
        <v>58</v>
      </c>
      <c r="U124" s="42">
        <v>27</v>
      </c>
      <c r="V124" s="42">
        <v>125.283951</v>
      </c>
      <c r="W124" s="42">
        <v>14.864198</v>
      </c>
      <c r="X124" s="42">
        <v>14.864198</v>
      </c>
      <c r="Y124" s="42">
        <v>15.925926</v>
      </c>
      <c r="Z124" s="42">
        <v>28.666667</v>
      </c>
      <c r="AA124" s="42">
        <v>31.851852000000001</v>
      </c>
      <c r="AB124" s="42">
        <v>18.049382999999999</v>
      </c>
      <c r="AC124" s="42">
        <v>1.061728</v>
      </c>
      <c r="AD124" s="42">
        <v>23.358025000000001</v>
      </c>
      <c r="AE124" s="42">
        <v>62.641975000000002</v>
      </c>
      <c r="AF124" s="42">
        <v>39.283951000000002</v>
      </c>
      <c r="AG124" s="42">
        <v>132.716049</v>
      </c>
      <c r="AH124" s="42">
        <v>8.4938269999999996</v>
      </c>
      <c r="AI124" s="42">
        <v>13.802469</v>
      </c>
      <c r="AJ124" s="42">
        <v>18.049382999999999</v>
      </c>
      <c r="AK124" s="42">
        <v>21.234567999999999</v>
      </c>
      <c r="AL124" s="42">
        <v>43.530864000000001</v>
      </c>
      <c r="AM124" s="42">
        <v>25.481480999999999</v>
      </c>
      <c r="AN124" s="42">
        <v>2.1234570000000001</v>
      </c>
      <c r="AO124" s="42">
        <v>14.864198</v>
      </c>
      <c r="AP124" s="42">
        <v>64.765432000000004</v>
      </c>
      <c r="AQ124" s="42">
        <v>53.086419999999997</v>
      </c>
      <c r="AR124" s="42">
        <v>212.34567899999999</v>
      </c>
      <c r="AS124" s="42">
        <v>12.740741</v>
      </c>
      <c r="AT124" s="42">
        <v>8.4938269999999996</v>
      </c>
      <c r="AU124" s="42">
        <v>0</v>
      </c>
      <c r="AV124" s="42">
        <v>8.4938269999999996</v>
      </c>
      <c r="AW124" s="42">
        <v>16.987653999999999</v>
      </c>
      <c r="AX124" s="42">
        <v>29.728394999999999</v>
      </c>
      <c r="AY124" s="42">
        <v>101.925926</v>
      </c>
      <c r="AZ124" s="42">
        <v>33.975309000000003</v>
      </c>
      <c r="BA124" s="42">
        <v>101.925926</v>
      </c>
      <c r="BB124" s="42">
        <v>8.4938269999999996</v>
      </c>
      <c r="BC124" s="42">
        <v>4.2469140000000003</v>
      </c>
      <c r="BD124" s="42">
        <v>0</v>
      </c>
      <c r="BE124" s="42">
        <v>0</v>
      </c>
      <c r="BF124" s="42">
        <v>8.4938269999999996</v>
      </c>
      <c r="BG124" s="42">
        <v>21.234567999999999</v>
      </c>
      <c r="BH124" s="42">
        <v>50.962963000000002</v>
      </c>
      <c r="BI124" s="42">
        <v>8.4938269999999996</v>
      </c>
      <c r="BJ124" s="42">
        <v>110.419753</v>
      </c>
      <c r="BK124" s="42">
        <v>4.2469140000000003</v>
      </c>
      <c r="BL124" s="42">
        <v>4.2469140000000003</v>
      </c>
      <c r="BM124" s="42">
        <v>0</v>
      </c>
      <c r="BN124" s="42">
        <v>8.4938269999999996</v>
      </c>
      <c r="BO124" s="42">
        <v>8.4938269999999996</v>
      </c>
      <c r="BP124" s="42">
        <v>8.4938269999999996</v>
      </c>
      <c r="BQ124" s="42">
        <v>50.962963000000002</v>
      </c>
      <c r="BR124" s="42">
        <v>25.481480999999999</v>
      </c>
      <c r="BS124" s="42">
        <v>12.740741</v>
      </c>
      <c r="BT124" s="42">
        <v>0</v>
      </c>
      <c r="BU124" s="42">
        <v>0</v>
      </c>
      <c r="BV124" s="42">
        <v>0</v>
      </c>
      <c r="BW124" s="42">
        <v>0</v>
      </c>
      <c r="BX124" s="42">
        <v>4.2469140000000003</v>
      </c>
      <c r="BY124" s="42">
        <v>0</v>
      </c>
      <c r="BZ124" s="42">
        <v>0</v>
      </c>
      <c r="CA124" s="42">
        <v>8.4938269999999996</v>
      </c>
      <c r="CB124" s="42">
        <v>72.197530999999998</v>
      </c>
      <c r="CC124" s="42">
        <v>4.2469140000000003</v>
      </c>
      <c r="CD124" s="42">
        <v>4.2469140000000003</v>
      </c>
      <c r="CE124" s="42">
        <v>0</v>
      </c>
      <c r="CF124" s="42">
        <v>8.4938269999999996</v>
      </c>
      <c r="CG124" s="42">
        <v>12.740741</v>
      </c>
      <c r="CH124" s="42">
        <v>29.728394999999999</v>
      </c>
      <c r="CI124" s="42">
        <v>0</v>
      </c>
      <c r="CJ124" s="42">
        <v>12.740741</v>
      </c>
      <c r="CK124" s="42">
        <v>127.40740700000001</v>
      </c>
      <c r="CL124" s="42">
        <v>8.4938269999999996</v>
      </c>
      <c r="CM124" s="42">
        <v>4.2469140000000003</v>
      </c>
      <c r="CN124" s="42">
        <v>0</v>
      </c>
      <c r="CO124" s="42">
        <v>0</v>
      </c>
      <c r="CP124" s="42">
        <v>0</v>
      </c>
      <c r="CQ124" s="42">
        <v>0</v>
      </c>
      <c r="CR124" s="42">
        <v>101.925926</v>
      </c>
      <c r="CS124" s="42">
        <v>12.740741</v>
      </c>
    </row>
    <row r="125" spans="1:97">
      <c r="A125" s="40" t="s">
        <v>579</v>
      </c>
      <c r="B125" s="40" t="s">
        <v>289</v>
      </c>
      <c r="C125" s="40" t="s">
        <v>290</v>
      </c>
      <c r="D125" s="40" t="s">
        <v>304</v>
      </c>
      <c r="E125" s="40" t="s">
        <v>357</v>
      </c>
      <c r="F125" s="40" t="s">
        <v>351</v>
      </c>
      <c r="G125" s="41" t="s">
        <v>294</v>
      </c>
      <c r="H125" s="40" t="s">
        <v>580</v>
      </c>
      <c r="I125" s="42">
        <v>242</v>
      </c>
      <c r="J125" s="42">
        <v>38.476987000000001</v>
      </c>
      <c r="K125" s="42">
        <v>33.414225999999999</v>
      </c>
      <c r="L125" s="42">
        <v>51.640166999999998</v>
      </c>
      <c r="M125" s="42">
        <v>60.753138</v>
      </c>
      <c r="N125" s="42">
        <v>35.439331000000003</v>
      </c>
      <c r="O125" s="42">
        <v>22.276150999999999</v>
      </c>
      <c r="P125" s="42">
        <v>43</v>
      </c>
      <c r="Q125" s="42">
        <v>37</v>
      </c>
      <c r="R125" s="42">
        <v>64</v>
      </c>
      <c r="S125" s="42">
        <v>37</v>
      </c>
      <c r="T125" s="42">
        <v>36</v>
      </c>
      <c r="U125" s="42">
        <v>9</v>
      </c>
      <c r="V125" s="42">
        <v>125.556485</v>
      </c>
      <c r="W125" s="42">
        <v>24.301255000000001</v>
      </c>
      <c r="X125" s="42">
        <v>17.213388999999999</v>
      </c>
      <c r="Y125" s="42">
        <v>24.301255000000001</v>
      </c>
      <c r="Z125" s="42">
        <v>34.426777999999999</v>
      </c>
      <c r="AA125" s="42">
        <v>16.200837</v>
      </c>
      <c r="AB125" s="42">
        <v>8.1004179999999995</v>
      </c>
      <c r="AC125" s="42">
        <v>1.0125519999999999</v>
      </c>
      <c r="AD125" s="42">
        <v>30.376569</v>
      </c>
      <c r="AE125" s="42">
        <v>76.953975</v>
      </c>
      <c r="AF125" s="42">
        <v>18.225940999999999</v>
      </c>
      <c r="AG125" s="42">
        <v>116.443515</v>
      </c>
      <c r="AH125" s="42">
        <v>14.175732</v>
      </c>
      <c r="AI125" s="42">
        <v>16.200837</v>
      </c>
      <c r="AJ125" s="42">
        <v>27.338912000000001</v>
      </c>
      <c r="AK125" s="42">
        <v>26.326360000000001</v>
      </c>
      <c r="AL125" s="42">
        <v>19.238493999999999</v>
      </c>
      <c r="AM125" s="42">
        <v>11.138075000000001</v>
      </c>
      <c r="AN125" s="42">
        <v>2.0251049999999999</v>
      </c>
      <c r="AO125" s="42">
        <v>17.213388999999999</v>
      </c>
      <c r="AP125" s="42">
        <v>74.928870000000003</v>
      </c>
      <c r="AQ125" s="42">
        <v>24.301255000000001</v>
      </c>
      <c r="AR125" s="42">
        <v>186.30962299999999</v>
      </c>
      <c r="AS125" s="42">
        <v>12.150627999999999</v>
      </c>
      <c r="AT125" s="42">
        <v>12.150627999999999</v>
      </c>
      <c r="AU125" s="42">
        <v>4.0502089999999997</v>
      </c>
      <c r="AV125" s="42">
        <v>44.552301</v>
      </c>
      <c r="AW125" s="42">
        <v>24.301255000000001</v>
      </c>
      <c r="AX125" s="42">
        <v>36.451883000000002</v>
      </c>
      <c r="AY125" s="42">
        <v>48.602510000000002</v>
      </c>
      <c r="AZ125" s="42">
        <v>4.0502089999999997</v>
      </c>
      <c r="BA125" s="42">
        <v>97.205021000000002</v>
      </c>
      <c r="BB125" s="42">
        <v>8.1004179999999995</v>
      </c>
      <c r="BC125" s="42">
        <v>8.1004179999999995</v>
      </c>
      <c r="BD125" s="42">
        <v>4.0502089999999997</v>
      </c>
      <c r="BE125" s="42">
        <v>24.301255000000001</v>
      </c>
      <c r="BF125" s="42">
        <v>0</v>
      </c>
      <c r="BG125" s="42">
        <v>28.351464</v>
      </c>
      <c r="BH125" s="42">
        <v>20.251045999999999</v>
      </c>
      <c r="BI125" s="42">
        <v>4.0502089999999997</v>
      </c>
      <c r="BJ125" s="42">
        <v>89.104602999999997</v>
      </c>
      <c r="BK125" s="42">
        <v>4.0502089999999997</v>
      </c>
      <c r="BL125" s="42">
        <v>4.0502089999999997</v>
      </c>
      <c r="BM125" s="42">
        <v>0</v>
      </c>
      <c r="BN125" s="42">
        <v>20.251045999999999</v>
      </c>
      <c r="BO125" s="42">
        <v>24.301255000000001</v>
      </c>
      <c r="BP125" s="42">
        <v>8.1004179999999995</v>
      </c>
      <c r="BQ125" s="42">
        <v>28.351464</v>
      </c>
      <c r="BR125" s="42">
        <v>0</v>
      </c>
      <c r="BS125" s="42">
        <v>24.301255000000001</v>
      </c>
      <c r="BT125" s="42">
        <v>0</v>
      </c>
      <c r="BU125" s="42">
        <v>4.0502089999999997</v>
      </c>
      <c r="BV125" s="42">
        <v>0</v>
      </c>
      <c r="BW125" s="42">
        <v>8.1004179999999995</v>
      </c>
      <c r="BX125" s="42">
        <v>8.1004179999999995</v>
      </c>
      <c r="BY125" s="42">
        <v>0</v>
      </c>
      <c r="BZ125" s="42">
        <v>0</v>
      </c>
      <c r="CA125" s="42">
        <v>4.0502089999999997</v>
      </c>
      <c r="CB125" s="42">
        <v>89.104602999999997</v>
      </c>
      <c r="CC125" s="42">
        <v>4.0502089999999997</v>
      </c>
      <c r="CD125" s="42">
        <v>8.1004179999999995</v>
      </c>
      <c r="CE125" s="42">
        <v>4.0502089999999997</v>
      </c>
      <c r="CF125" s="42">
        <v>32.401674</v>
      </c>
      <c r="CG125" s="42">
        <v>12.150627999999999</v>
      </c>
      <c r="CH125" s="42">
        <v>28.351464</v>
      </c>
      <c r="CI125" s="42">
        <v>0</v>
      </c>
      <c r="CJ125" s="42">
        <v>0</v>
      </c>
      <c r="CK125" s="42">
        <v>72.903766000000005</v>
      </c>
      <c r="CL125" s="42">
        <v>8.1004179999999995</v>
      </c>
      <c r="CM125" s="42">
        <v>0</v>
      </c>
      <c r="CN125" s="42">
        <v>0</v>
      </c>
      <c r="CO125" s="42">
        <v>4.0502089999999997</v>
      </c>
      <c r="CP125" s="42">
        <v>4.0502089999999997</v>
      </c>
      <c r="CQ125" s="42">
        <v>8.1004179999999995</v>
      </c>
      <c r="CR125" s="42">
        <v>48.602510000000002</v>
      </c>
      <c r="CS125" s="42">
        <v>0</v>
      </c>
    </row>
    <row r="126" spans="1:97">
      <c r="A126" s="40" t="s">
        <v>581</v>
      </c>
      <c r="B126" s="40" t="s">
        <v>289</v>
      </c>
      <c r="C126" s="40" t="s">
        <v>290</v>
      </c>
      <c r="D126" s="40" t="s">
        <v>309</v>
      </c>
      <c r="E126" s="40" t="s">
        <v>345</v>
      </c>
      <c r="F126" s="40" t="s">
        <v>293</v>
      </c>
      <c r="G126" s="41" t="s">
        <v>294</v>
      </c>
      <c r="H126" s="40" t="s">
        <v>582</v>
      </c>
      <c r="I126" s="42">
        <v>224</v>
      </c>
      <c r="J126" s="42">
        <v>40</v>
      </c>
      <c r="K126" s="42">
        <v>24</v>
      </c>
      <c r="L126" s="42">
        <v>39</v>
      </c>
      <c r="M126" s="42">
        <v>46</v>
      </c>
      <c r="N126" s="42">
        <v>40</v>
      </c>
      <c r="O126" s="42">
        <v>35</v>
      </c>
      <c r="P126" s="42">
        <v>39</v>
      </c>
      <c r="Q126" s="42">
        <v>34</v>
      </c>
      <c r="R126" s="42">
        <v>48</v>
      </c>
      <c r="S126" s="42">
        <v>33</v>
      </c>
      <c r="T126" s="42">
        <v>53</v>
      </c>
      <c r="U126" s="42">
        <v>24</v>
      </c>
      <c r="V126" s="42">
        <v>111</v>
      </c>
      <c r="W126" s="42">
        <v>19</v>
      </c>
      <c r="X126" s="42">
        <v>14</v>
      </c>
      <c r="Y126" s="42">
        <v>16</v>
      </c>
      <c r="Z126" s="42">
        <v>26</v>
      </c>
      <c r="AA126" s="42">
        <v>21</v>
      </c>
      <c r="AB126" s="42">
        <v>15</v>
      </c>
      <c r="AC126" s="42">
        <v>0</v>
      </c>
      <c r="AD126" s="42">
        <v>25</v>
      </c>
      <c r="AE126" s="42">
        <v>57</v>
      </c>
      <c r="AF126" s="42">
        <v>29</v>
      </c>
      <c r="AG126" s="42">
        <v>113</v>
      </c>
      <c r="AH126" s="42">
        <v>21</v>
      </c>
      <c r="AI126" s="42">
        <v>10</v>
      </c>
      <c r="AJ126" s="42">
        <v>23</v>
      </c>
      <c r="AK126" s="42">
        <v>20</v>
      </c>
      <c r="AL126" s="42">
        <v>19</v>
      </c>
      <c r="AM126" s="42">
        <v>20</v>
      </c>
      <c r="AN126" s="42">
        <v>0</v>
      </c>
      <c r="AO126" s="42">
        <v>26</v>
      </c>
      <c r="AP126" s="42">
        <v>55</v>
      </c>
      <c r="AQ126" s="42">
        <v>32</v>
      </c>
      <c r="AR126" s="42">
        <v>180</v>
      </c>
      <c r="AS126" s="42">
        <v>0</v>
      </c>
      <c r="AT126" s="42">
        <v>4</v>
      </c>
      <c r="AU126" s="42">
        <v>12</v>
      </c>
      <c r="AV126" s="42">
        <v>24</v>
      </c>
      <c r="AW126" s="42">
        <v>28</v>
      </c>
      <c r="AX126" s="42">
        <v>16</v>
      </c>
      <c r="AY126" s="42">
        <v>72</v>
      </c>
      <c r="AZ126" s="42">
        <v>24</v>
      </c>
      <c r="BA126" s="42">
        <v>92</v>
      </c>
      <c r="BB126" s="42">
        <v>0</v>
      </c>
      <c r="BC126" s="42">
        <v>0</v>
      </c>
      <c r="BD126" s="42">
        <v>8</v>
      </c>
      <c r="BE126" s="42">
        <v>12</v>
      </c>
      <c r="BF126" s="42">
        <v>4</v>
      </c>
      <c r="BG126" s="42">
        <v>16</v>
      </c>
      <c r="BH126" s="42">
        <v>44</v>
      </c>
      <c r="BI126" s="42">
        <v>8</v>
      </c>
      <c r="BJ126" s="42">
        <v>88</v>
      </c>
      <c r="BK126" s="42">
        <v>0</v>
      </c>
      <c r="BL126" s="42">
        <v>4</v>
      </c>
      <c r="BM126" s="42">
        <v>4</v>
      </c>
      <c r="BN126" s="42">
        <v>12</v>
      </c>
      <c r="BO126" s="42">
        <v>24</v>
      </c>
      <c r="BP126" s="42">
        <v>0</v>
      </c>
      <c r="BQ126" s="42">
        <v>28</v>
      </c>
      <c r="BR126" s="42">
        <v>16</v>
      </c>
      <c r="BS126" s="42">
        <v>16</v>
      </c>
      <c r="BT126" s="42">
        <v>0</v>
      </c>
      <c r="BU126" s="42">
        <v>0</v>
      </c>
      <c r="BV126" s="42">
        <v>0</v>
      </c>
      <c r="BW126" s="42">
        <v>0</v>
      </c>
      <c r="BX126" s="42">
        <v>4</v>
      </c>
      <c r="BY126" s="42">
        <v>0</v>
      </c>
      <c r="BZ126" s="42">
        <v>0</v>
      </c>
      <c r="CA126" s="42">
        <v>12</v>
      </c>
      <c r="CB126" s="42">
        <v>84</v>
      </c>
      <c r="CC126" s="42">
        <v>0</v>
      </c>
      <c r="CD126" s="42">
        <v>0</v>
      </c>
      <c r="CE126" s="42">
        <v>12</v>
      </c>
      <c r="CF126" s="42">
        <v>20</v>
      </c>
      <c r="CG126" s="42">
        <v>24</v>
      </c>
      <c r="CH126" s="42">
        <v>16</v>
      </c>
      <c r="CI126" s="42">
        <v>0</v>
      </c>
      <c r="CJ126" s="42">
        <v>12</v>
      </c>
      <c r="CK126" s="42">
        <v>80</v>
      </c>
      <c r="CL126" s="42">
        <v>0</v>
      </c>
      <c r="CM126" s="42">
        <v>4</v>
      </c>
      <c r="CN126" s="42">
        <v>0</v>
      </c>
      <c r="CO126" s="42">
        <v>4</v>
      </c>
      <c r="CP126" s="42">
        <v>0</v>
      </c>
      <c r="CQ126" s="42">
        <v>0</v>
      </c>
      <c r="CR126" s="42">
        <v>72</v>
      </c>
      <c r="CS126" s="42">
        <v>0</v>
      </c>
    </row>
    <row r="127" spans="1:97">
      <c r="A127" s="40" t="s">
        <v>583</v>
      </c>
      <c r="B127" s="40" t="s">
        <v>289</v>
      </c>
      <c r="C127" s="40" t="s">
        <v>290</v>
      </c>
      <c r="D127" s="40" t="s">
        <v>297</v>
      </c>
      <c r="E127" s="40" t="s">
        <v>313</v>
      </c>
      <c r="F127" s="40" t="s">
        <v>293</v>
      </c>
      <c r="G127" s="41" t="s">
        <v>294</v>
      </c>
      <c r="H127" s="40" t="s">
        <v>584</v>
      </c>
      <c r="I127" s="42">
        <v>178</v>
      </c>
      <c r="J127" s="42">
        <v>27.879518000000001</v>
      </c>
      <c r="K127" s="42">
        <v>24.662651</v>
      </c>
      <c r="L127" s="42">
        <v>40.746988000000002</v>
      </c>
      <c r="M127" s="42">
        <v>43.963855000000002</v>
      </c>
      <c r="N127" s="42">
        <v>23.590361000000001</v>
      </c>
      <c r="O127" s="42">
        <v>17.156627</v>
      </c>
      <c r="P127" s="42">
        <v>16</v>
      </c>
      <c r="Q127" s="42">
        <v>15</v>
      </c>
      <c r="R127" s="42">
        <v>27</v>
      </c>
      <c r="S127" s="42">
        <v>18</v>
      </c>
      <c r="T127" s="42">
        <v>31</v>
      </c>
      <c r="U127" s="42">
        <v>14</v>
      </c>
      <c r="V127" s="42">
        <v>76.132530000000003</v>
      </c>
      <c r="W127" s="42">
        <v>8.5783129999999996</v>
      </c>
      <c r="X127" s="42">
        <v>11.795180999999999</v>
      </c>
      <c r="Y127" s="42">
        <v>19.301205</v>
      </c>
      <c r="Z127" s="42">
        <v>21.445782999999999</v>
      </c>
      <c r="AA127" s="42">
        <v>9.6506019999999992</v>
      </c>
      <c r="AB127" s="42">
        <v>5.3614459999999999</v>
      </c>
      <c r="AC127" s="42">
        <v>0</v>
      </c>
      <c r="AD127" s="42">
        <v>16.084337000000001</v>
      </c>
      <c r="AE127" s="42">
        <v>48.253011999999998</v>
      </c>
      <c r="AF127" s="42">
        <v>11.795180999999999</v>
      </c>
      <c r="AG127" s="42">
        <v>101.86747</v>
      </c>
      <c r="AH127" s="42">
        <v>19.301205</v>
      </c>
      <c r="AI127" s="42">
        <v>12.867470000000001</v>
      </c>
      <c r="AJ127" s="42">
        <v>21.445782999999999</v>
      </c>
      <c r="AK127" s="42">
        <v>22.518072</v>
      </c>
      <c r="AL127" s="42">
        <v>13.939759</v>
      </c>
      <c r="AM127" s="42">
        <v>11.795180999999999</v>
      </c>
      <c r="AN127" s="42">
        <v>0</v>
      </c>
      <c r="AO127" s="42">
        <v>27.879518000000001</v>
      </c>
      <c r="AP127" s="42">
        <v>55.759036000000002</v>
      </c>
      <c r="AQ127" s="42">
        <v>18.228916000000002</v>
      </c>
      <c r="AR127" s="42">
        <v>145.83132499999999</v>
      </c>
      <c r="AS127" s="42">
        <v>0</v>
      </c>
      <c r="AT127" s="42">
        <v>4.2891570000000003</v>
      </c>
      <c r="AU127" s="42">
        <v>0</v>
      </c>
      <c r="AV127" s="42">
        <v>25.734940000000002</v>
      </c>
      <c r="AW127" s="42">
        <v>34.313253000000003</v>
      </c>
      <c r="AX127" s="42">
        <v>25.734940000000002</v>
      </c>
      <c r="AY127" s="42">
        <v>38.602409999999999</v>
      </c>
      <c r="AZ127" s="42">
        <v>17.156627</v>
      </c>
      <c r="BA127" s="42">
        <v>64.337349000000003</v>
      </c>
      <c r="BB127" s="42">
        <v>0</v>
      </c>
      <c r="BC127" s="42">
        <v>0</v>
      </c>
      <c r="BD127" s="42">
        <v>0</v>
      </c>
      <c r="BE127" s="42">
        <v>8.5783129999999996</v>
      </c>
      <c r="BF127" s="42">
        <v>0</v>
      </c>
      <c r="BG127" s="42">
        <v>25.734940000000002</v>
      </c>
      <c r="BH127" s="42">
        <v>17.156627</v>
      </c>
      <c r="BI127" s="42">
        <v>12.867470000000001</v>
      </c>
      <c r="BJ127" s="42">
        <v>81.493976000000004</v>
      </c>
      <c r="BK127" s="42">
        <v>0</v>
      </c>
      <c r="BL127" s="42">
        <v>4.2891570000000003</v>
      </c>
      <c r="BM127" s="42">
        <v>0</v>
      </c>
      <c r="BN127" s="42">
        <v>17.156627</v>
      </c>
      <c r="BO127" s="42">
        <v>34.313253000000003</v>
      </c>
      <c r="BP127" s="42">
        <v>0</v>
      </c>
      <c r="BQ127" s="42">
        <v>21.445782999999999</v>
      </c>
      <c r="BR127" s="42">
        <v>4.2891570000000003</v>
      </c>
      <c r="BS127" s="42">
        <v>8.5783129999999996</v>
      </c>
      <c r="BT127" s="42">
        <v>0</v>
      </c>
      <c r="BU127" s="42">
        <v>0</v>
      </c>
      <c r="BV127" s="42">
        <v>0</v>
      </c>
      <c r="BW127" s="42">
        <v>0</v>
      </c>
      <c r="BX127" s="42">
        <v>4.2891570000000003</v>
      </c>
      <c r="BY127" s="42">
        <v>0</v>
      </c>
      <c r="BZ127" s="42">
        <v>0</v>
      </c>
      <c r="CA127" s="42">
        <v>4.2891570000000003</v>
      </c>
      <c r="CB127" s="42">
        <v>81.493976000000004</v>
      </c>
      <c r="CC127" s="42">
        <v>0</v>
      </c>
      <c r="CD127" s="42">
        <v>4.2891570000000003</v>
      </c>
      <c r="CE127" s="42">
        <v>0</v>
      </c>
      <c r="CF127" s="42">
        <v>25.734940000000002</v>
      </c>
      <c r="CG127" s="42">
        <v>17.156627</v>
      </c>
      <c r="CH127" s="42">
        <v>21.445782999999999</v>
      </c>
      <c r="CI127" s="42">
        <v>0</v>
      </c>
      <c r="CJ127" s="42">
        <v>12.867470000000001</v>
      </c>
      <c r="CK127" s="42">
        <v>55.759036000000002</v>
      </c>
      <c r="CL127" s="42">
        <v>0</v>
      </c>
      <c r="CM127" s="42">
        <v>0</v>
      </c>
      <c r="CN127" s="42">
        <v>0</v>
      </c>
      <c r="CO127" s="42">
        <v>0</v>
      </c>
      <c r="CP127" s="42">
        <v>12.867470000000001</v>
      </c>
      <c r="CQ127" s="42">
        <v>4.2891570000000003</v>
      </c>
      <c r="CR127" s="42">
        <v>38.602409999999999</v>
      </c>
      <c r="CS127" s="42">
        <v>0</v>
      </c>
    </row>
    <row r="128" spans="1:97">
      <c r="A128" s="40" t="s">
        <v>585</v>
      </c>
      <c r="B128" s="40" t="s">
        <v>289</v>
      </c>
      <c r="C128" s="40" t="s">
        <v>290</v>
      </c>
      <c r="D128" s="40" t="s">
        <v>291</v>
      </c>
      <c r="E128" s="40" t="s">
        <v>482</v>
      </c>
      <c r="F128" s="40" t="s">
        <v>293</v>
      </c>
      <c r="G128" s="41" t="s">
        <v>294</v>
      </c>
      <c r="H128" s="40" t="s">
        <v>586</v>
      </c>
      <c r="I128" s="42">
        <v>491</v>
      </c>
      <c r="J128" s="42">
        <v>86.893389999999997</v>
      </c>
      <c r="K128" s="42">
        <v>59.673774000000002</v>
      </c>
      <c r="L128" s="42">
        <v>100.503198</v>
      </c>
      <c r="M128" s="42">
        <v>104.690832</v>
      </c>
      <c r="N128" s="42">
        <v>81.658849000000004</v>
      </c>
      <c r="O128" s="42">
        <v>57.579957</v>
      </c>
      <c r="P128" s="42">
        <v>69</v>
      </c>
      <c r="Q128" s="42">
        <v>55</v>
      </c>
      <c r="R128" s="42">
        <v>88</v>
      </c>
      <c r="S128" s="42">
        <v>79</v>
      </c>
      <c r="T128" s="42">
        <v>84</v>
      </c>
      <c r="U128" s="42">
        <v>35</v>
      </c>
      <c r="V128" s="42">
        <v>226.13219599999999</v>
      </c>
      <c r="W128" s="42">
        <v>40.829424000000003</v>
      </c>
      <c r="X128" s="42">
        <v>28.266525000000001</v>
      </c>
      <c r="Y128" s="42">
        <v>51.298507000000001</v>
      </c>
      <c r="Z128" s="42">
        <v>47.110874000000003</v>
      </c>
      <c r="AA128" s="42">
        <v>37.688699</v>
      </c>
      <c r="AB128" s="42">
        <v>19.891258000000001</v>
      </c>
      <c r="AC128" s="42">
        <v>1.0469079999999999</v>
      </c>
      <c r="AD128" s="42">
        <v>49.204690999999997</v>
      </c>
      <c r="AE128" s="42">
        <v>136.09808100000001</v>
      </c>
      <c r="AF128" s="42">
        <v>40.829424000000003</v>
      </c>
      <c r="AG128" s="42">
        <v>264.86780399999998</v>
      </c>
      <c r="AH128" s="42">
        <v>46.063966000000001</v>
      </c>
      <c r="AI128" s="42">
        <v>31.407249</v>
      </c>
      <c r="AJ128" s="42">
        <v>49.204690999999997</v>
      </c>
      <c r="AK128" s="42">
        <v>57.579957</v>
      </c>
      <c r="AL128" s="42">
        <v>43.970148999999999</v>
      </c>
      <c r="AM128" s="42">
        <v>33.501066000000002</v>
      </c>
      <c r="AN128" s="42">
        <v>3.1407250000000002</v>
      </c>
      <c r="AO128" s="42">
        <v>59.673774000000002</v>
      </c>
      <c r="AP128" s="42">
        <v>142.37953099999999</v>
      </c>
      <c r="AQ128" s="42">
        <v>62.814498999999998</v>
      </c>
      <c r="AR128" s="42">
        <v>393.63752699999998</v>
      </c>
      <c r="AS128" s="42">
        <v>0</v>
      </c>
      <c r="AT128" s="42">
        <v>20.938165999999999</v>
      </c>
      <c r="AU128" s="42">
        <v>20.938165999999999</v>
      </c>
      <c r="AV128" s="42">
        <v>33.501066000000002</v>
      </c>
      <c r="AW128" s="42">
        <v>67.002132000000003</v>
      </c>
      <c r="AX128" s="42">
        <v>83.752664999999993</v>
      </c>
      <c r="AY128" s="42">
        <v>138.19189800000001</v>
      </c>
      <c r="AZ128" s="42">
        <v>29.313433</v>
      </c>
      <c r="BA128" s="42">
        <v>184.255864</v>
      </c>
      <c r="BB128" s="42">
        <v>0</v>
      </c>
      <c r="BC128" s="42">
        <v>12.562900000000001</v>
      </c>
      <c r="BD128" s="42">
        <v>8.3752669999999991</v>
      </c>
      <c r="BE128" s="42">
        <v>12.562900000000001</v>
      </c>
      <c r="BF128" s="42">
        <v>12.562900000000001</v>
      </c>
      <c r="BG128" s="42">
        <v>62.814498999999998</v>
      </c>
      <c r="BH128" s="42">
        <v>62.814498999999998</v>
      </c>
      <c r="BI128" s="42">
        <v>12.562900000000001</v>
      </c>
      <c r="BJ128" s="42">
        <v>209.381663</v>
      </c>
      <c r="BK128" s="42">
        <v>0</v>
      </c>
      <c r="BL128" s="42">
        <v>8.3752669999999991</v>
      </c>
      <c r="BM128" s="42">
        <v>12.562900000000001</v>
      </c>
      <c r="BN128" s="42">
        <v>20.938165999999999</v>
      </c>
      <c r="BO128" s="42">
        <v>54.439231999999997</v>
      </c>
      <c r="BP128" s="42">
        <v>20.938165999999999</v>
      </c>
      <c r="BQ128" s="42">
        <v>75.377398999999997</v>
      </c>
      <c r="BR128" s="42">
        <v>16.750533000000001</v>
      </c>
      <c r="BS128" s="42">
        <v>37.688699</v>
      </c>
      <c r="BT128" s="42">
        <v>0</v>
      </c>
      <c r="BU128" s="42">
        <v>4.1876329999999999</v>
      </c>
      <c r="BV128" s="42">
        <v>0</v>
      </c>
      <c r="BW128" s="42">
        <v>0</v>
      </c>
      <c r="BX128" s="42">
        <v>8.3752669999999991</v>
      </c>
      <c r="BY128" s="42">
        <v>4.1876329999999999</v>
      </c>
      <c r="BZ128" s="42">
        <v>0</v>
      </c>
      <c r="CA128" s="42">
        <v>20.938165999999999</v>
      </c>
      <c r="CB128" s="42">
        <v>205.19403</v>
      </c>
      <c r="CC128" s="42">
        <v>0</v>
      </c>
      <c r="CD128" s="42">
        <v>16.750533000000001</v>
      </c>
      <c r="CE128" s="42">
        <v>20.938165999999999</v>
      </c>
      <c r="CF128" s="42">
        <v>29.313433</v>
      </c>
      <c r="CG128" s="42">
        <v>58.626866</v>
      </c>
      <c r="CH128" s="42">
        <v>75.377398999999997</v>
      </c>
      <c r="CI128" s="42">
        <v>0</v>
      </c>
      <c r="CJ128" s="42">
        <v>4.1876329999999999</v>
      </c>
      <c r="CK128" s="42">
        <v>150.754797</v>
      </c>
      <c r="CL128" s="42">
        <v>0</v>
      </c>
      <c r="CM128" s="42">
        <v>0</v>
      </c>
      <c r="CN128" s="42">
        <v>0</v>
      </c>
      <c r="CO128" s="42">
        <v>4.1876329999999999</v>
      </c>
      <c r="CP128" s="42">
        <v>0</v>
      </c>
      <c r="CQ128" s="42">
        <v>4.1876329999999999</v>
      </c>
      <c r="CR128" s="42">
        <v>138.19189800000001</v>
      </c>
      <c r="CS128" s="42">
        <v>4.1876329999999999</v>
      </c>
    </row>
    <row r="129" spans="1:97">
      <c r="A129" s="40" t="s">
        <v>587</v>
      </c>
      <c r="B129" s="40" t="s">
        <v>289</v>
      </c>
      <c r="C129" s="40" t="s">
        <v>290</v>
      </c>
      <c r="D129" s="40" t="s">
        <v>309</v>
      </c>
      <c r="E129" s="40" t="s">
        <v>345</v>
      </c>
      <c r="F129" s="40" t="s">
        <v>293</v>
      </c>
      <c r="G129" s="41" t="s">
        <v>294</v>
      </c>
      <c r="H129" s="40" t="s">
        <v>588</v>
      </c>
      <c r="I129" s="42">
        <v>879</v>
      </c>
      <c r="J129" s="42">
        <v>167.698261</v>
      </c>
      <c r="K129" s="42">
        <v>98.868477999999996</v>
      </c>
      <c r="L129" s="42">
        <v>178.325671</v>
      </c>
      <c r="M129" s="42">
        <v>181.20115899999999</v>
      </c>
      <c r="N129" s="42">
        <v>150.19347400000001</v>
      </c>
      <c r="O129" s="42">
        <v>102.712957</v>
      </c>
      <c r="P129" s="42">
        <v>129</v>
      </c>
      <c r="Q129" s="42">
        <v>150</v>
      </c>
      <c r="R129" s="42">
        <v>161</v>
      </c>
      <c r="S129" s="42">
        <v>158</v>
      </c>
      <c r="T129" s="42">
        <v>159</v>
      </c>
      <c r="U129" s="42">
        <v>67</v>
      </c>
      <c r="V129" s="42">
        <v>416.697249</v>
      </c>
      <c r="W129" s="42">
        <v>75.581232</v>
      </c>
      <c r="X129" s="42">
        <v>48.449508000000002</v>
      </c>
      <c r="Y129" s="42">
        <v>94.992517000000007</v>
      </c>
      <c r="Z129" s="42">
        <v>89.147093999999996</v>
      </c>
      <c r="AA129" s="42">
        <v>72.674261999999999</v>
      </c>
      <c r="AB129" s="42">
        <v>32.945664999999998</v>
      </c>
      <c r="AC129" s="42">
        <v>2.9069699999999998</v>
      </c>
      <c r="AD129" s="42">
        <v>98.836995999999999</v>
      </c>
      <c r="AE129" s="42">
        <v>240.34104099999999</v>
      </c>
      <c r="AF129" s="42">
        <v>77.519211999999996</v>
      </c>
      <c r="AG129" s="42">
        <v>462.302751</v>
      </c>
      <c r="AH129" s="42">
        <v>92.117029000000002</v>
      </c>
      <c r="AI129" s="42">
        <v>50.418970000000002</v>
      </c>
      <c r="AJ129" s="42">
        <v>83.333152999999996</v>
      </c>
      <c r="AK129" s="42">
        <v>92.054064999999994</v>
      </c>
      <c r="AL129" s="42">
        <v>77.519211999999996</v>
      </c>
      <c r="AM129" s="42">
        <v>61.046379999999999</v>
      </c>
      <c r="AN129" s="42">
        <v>5.8139409999999998</v>
      </c>
      <c r="AO129" s="42">
        <v>115.372793</v>
      </c>
      <c r="AP129" s="42">
        <v>246.15498199999999</v>
      </c>
      <c r="AQ129" s="42">
        <v>100.774976</v>
      </c>
      <c r="AR129" s="42">
        <v>689.92099099999996</v>
      </c>
      <c r="AS129" s="42">
        <v>3.8759610000000002</v>
      </c>
      <c r="AT129" s="42">
        <v>38.759605999999998</v>
      </c>
      <c r="AU129" s="42">
        <v>54.263449000000001</v>
      </c>
      <c r="AV129" s="42">
        <v>81.395173</v>
      </c>
      <c r="AW129" s="42">
        <v>104.650937</v>
      </c>
      <c r="AX129" s="42">
        <v>112.40285799999999</v>
      </c>
      <c r="AY129" s="42">
        <v>220.929756</v>
      </c>
      <c r="AZ129" s="42">
        <v>73.643252000000004</v>
      </c>
      <c r="BA129" s="42">
        <v>360.464338</v>
      </c>
      <c r="BB129" s="42">
        <v>3.8759610000000002</v>
      </c>
      <c r="BC129" s="42">
        <v>19.379802999999999</v>
      </c>
      <c r="BD129" s="42">
        <v>42.635567000000002</v>
      </c>
      <c r="BE129" s="42">
        <v>34.883645999999999</v>
      </c>
      <c r="BF129" s="42">
        <v>19.379802999999999</v>
      </c>
      <c r="BG129" s="42">
        <v>89.147093999999996</v>
      </c>
      <c r="BH129" s="42">
        <v>124.03073999999999</v>
      </c>
      <c r="BI129" s="42">
        <v>27.131723999999998</v>
      </c>
      <c r="BJ129" s="42">
        <v>329.45665300000002</v>
      </c>
      <c r="BK129" s="42">
        <v>0</v>
      </c>
      <c r="BL129" s="42">
        <v>19.379802999999999</v>
      </c>
      <c r="BM129" s="42">
        <v>11.627882</v>
      </c>
      <c r="BN129" s="42">
        <v>46.511527000000001</v>
      </c>
      <c r="BO129" s="42">
        <v>85.271134000000004</v>
      </c>
      <c r="BP129" s="42">
        <v>23.255763999999999</v>
      </c>
      <c r="BQ129" s="42">
        <v>96.899016000000003</v>
      </c>
      <c r="BR129" s="42">
        <v>46.511527000000001</v>
      </c>
      <c r="BS129" s="42">
        <v>50.387487999999998</v>
      </c>
      <c r="BT129" s="42">
        <v>0</v>
      </c>
      <c r="BU129" s="42">
        <v>0</v>
      </c>
      <c r="BV129" s="42">
        <v>0</v>
      </c>
      <c r="BW129" s="42">
        <v>0</v>
      </c>
      <c r="BX129" s="42">
        <v>15.503842000000001</v>
      </c>
      <c r="BY129" s="42">
        <v>7.7519210000000003</v>
      </c>
      <c r="BZ129" s="42">
        <v>0</v>
      </c>
      <c r="CA129" s="42">
        <v>27.131723999999998</v>
      </c>
      <c r="CB129" s="42">
        <v>329.45665300000002</v>
      </c>
      <c r="CC129" s="42">
        <v>3.8759610000000002</v>
      </c>
      <c r="CD129" s="42">
        <v>27.131723999999998</v>
      </c>
      <c r="CE129" s="42">
        <v>46.511527000000001</v>
      </c>
      <c r="CF129" s="42">
        <v>73.643252000000004</v>
      </c>
      <c r="CG129" s="42">
        <v>65.891330999999994</v>
      </c>
      <c r="CH129" s="42">
        <v>93.023054999999999</v>
      </c>
      <c r="CI129" s="42">
        <v>3.8759610000000002</v>
      </c>
      <c r="CJ129" s="42">
        <v>15.503842000000001</v>
      </c>
      <c r="CK129" s="42">
        <v>310.07684999999998</v>
      </c>
      <c r="CL129" s="42">
        <v>0</v>
      </c>
      <c r="CM129" s="42">
        <v>11.627882</v>
      </c>
      <c r="CN129" s="42">
        <v>7.7519210000000003</v>
      </c>
      <c r="CO129" s="42">
        <v>7.7519210000000003</v>
      </c>
      <c r="CP129" s="42">
        <v>23.255763999999999</v>
      </c>
      <c r="CQ129" s="42">
        <v>11.627882</v>
      </c>
      <c r="CR129" s="42">
        <v>217.05379500000001</v>
      </c>
      <c r="CS129" s="42">
        <v>31.007684999999999</v>
      </c>
    </row>
    <row r="130" spans="1:97">
      <c r="A130" s="40" t="s">
        <v>589</v>
      </c>
      <c r="B130" s="40" t="s">
        <v>289</v>
      </c>
      <c r="C130" s="40" t="s">
        <v>290</v>
      </c>
      <c r="D130" s="40" t="s">
        <v>291</v>
      </c>
      <c r="E130" s="40" t="s">
        <v>292</v>
      </c>
      <c r="F130" s="40" t="s">
        <v>293</v>
      </c>
      <c r="G130" s="41" t="s">
        <v>294</v>
      </c>
      <c r="H130" s="40" t="s">
        <v>590</v>
      </c>
      <c r="I130" s="42">
        <v>79</v>
      </c>
      <c r="J130" s="42">
        <v>5</v>
      </c>
      <c r="K130" s="42">
        <v>8</v>
      </c>
      <c r="L130" s="42">
        <v>11</v>
      </c>
      <c r="M130" s="42">
        <v>21</v>
      </c>
      <c r="N130" s="42">
        <v>23</v>
      </c>
      <c r="O130" s="42">
        <v>11</v>
      </c>
      <c r="P130" s="42">
        <v>14</v>
      </c>
      <c r="Q130" s="42">
        <v>13</v>
      </c>
      <c r="R130" s="42">
        <v>26</v>
      </c>
      <c r="S130" s="42">
        <v>10</v>
      </c>
      <c r="T130" s="42">
        <v>14</v>
      </c>
      <c r="U130" s="42">
        <v>3</v>
      </c>
      <c r="V130" s="42">
        <v>34</v>
      </c>
      <c r="W130" s="42">
        <v>1</v>
      </c>
      <c r="X130" s="42">
        <v>4</v>
      </c>
      <c r="Y130" s="42">
        <v>3</v>
      </c>
      <c r="Z130" s="42">
        <v>12</v>
      </c>
      <c r="AA130" s="42">
        <v>11</v>
      </c>
      <c r="AB130" s="42">
        <v>3</v>
      </c>
      <c r="AC130" s="42">
        <v>0</v>
      </c>
      <c r="AD130" s="42">
        <v>4</v>
      </c>
      <c r="AE130" s="42">
        <v>21</v>
      </c>
      <c r="AF130" s="42">
        <v>9</v>
      </c>
      <c r="AG130" s="42">
        <v>45</v>
      </c>
      <c r="AH130" s="42">
        <v>4</v>
      </c>
      <c r="AI130" s="42">
        <v>4</v>
      </c>
      <c r="AJ130" s="42">
        <v>8</v>
      </c>
      <c r="AK130" s="42">
        <v>9</v>
      </c>
      <c r="AL130" s="42">
        <v>12</v>
      </c>
      <c r="AM130" s="42">
        <v>7</v>
      </c>
      <c r="AN130" s="42">
        <v>1</v>
      </c>
      <c r="AO130" s="42">
        <v>8</v>
      </c>
      <c r="AP130" s="42">
        <v>21</v>
      </c>
      <c r="AQ130" s="42">
        <v>16</v>
      </c>
      <c r="AR130" s="42">
        <v>72</v>
      </c>
      <c r="AS130" s="42">
        <v>0</v>
      </c>
      <c r="AT130" s="42">
        <v>8</v>
      </c>
      <c r="AU130" s="42">
        <v>0</v>
      </c>
      <c r="AV130" s="42">
        <v>8</v>
      </c>
      <c r="AW130" s="42">
        <v>0</v>
      </c>
      <c r="AX130" s="42">
        <v>12</v>
      </c>
      <c r="AY130" s="42">
        <v>32</v>
      </c>
      <c r="AZ130" s="42">
        <v>12</v>
      </c>
      <c r="BA130" s="42">
        <v>28</v>
      </c>
      <c r="BB130" s="42">
        <v>0</v>
      </c>
      <c r="BC130" s="42">
        <v>4</v>
      </c>
      <c r="BD130" s="42">
        <v>0</v>
      </c>
      <c r="BE130" s="42">
        <v>4</v>
      </c>
      <c r="BF130" s="42">
        <v>0</v>
      </c>
      <c r="BG130" s="42">
        <v>8</v>
      </c>
      <c r="BH130" s="42">
        <v>12</v>
      </c>
      <c r="BI130" s="42">
        <v>0</v>
      </c>
      <c r="BJ130" s="42">
        <v>44</v>
      </c>
      <c r="BK130" s="42">
        <v>0</v>
      </c>
      <c r="BL130" s="42">
        <v>4</v>
      </c>
      <c r="BM130" s="42">
        <v>0</v>
      </c>
      <c r="BN130" s="42">
        <v>4</v>
      </c>
      <c r="BO130" s="42">
        <v>0</v>
      </c>
      <c r="BP130" s="42">
        <v>4</v>
      </c>
      <c r="BQ130" s="42">
        <v>20</v>
      </c>
      <c r="BR130" s="42">
        <v>12</v>
      </c>
      <c r="BS130" s="42">
        <v>4</v>
      </c>
      <c r="BT130" s="42">
        <v>0</v>
      </c>
      <c r="BU130" s="42">
        <v>0</v>
      </c>
      <c r="BV130" s="42">
        <v>0</v>
      </c>
      <c r="BW130" s="42">
        <v>0</v>
      </c>
      <c r="BX130" s="42">
        <v>0</v>
      </c>
      <c r="BY130" s="42">
        <v>4</v>
      </c>
      <c r="BZ130" s="42">
        <v>0</v>
      </c>
      <c r="CA130" s="42">
        <v>0</v>
      </c>
      <c r="CB130" s="42">
        <v>24</v>
      </c>
      <c r="CC130" s="42">
        <v>0</v>
      </c>
      <c r="CD130" s="42">
        <v>4</v>
      </c>
      <c r="CE130" s="42">
        <v>0</v>
      </c>
      <c r="CF130" s="42">
        <v>8</v>
      </c>
      <c r="CG130" s="42">
        <v>0</v>
      </c>
      <c r="CH130" s="42">
        <v>8</v>
      </c>
      <c r="CI130" s="42">
        <v>0</v>
      </c>
      <c r="CJ130" s="42">
        <v>4</v>
      </c>
      <c r="CK130" s="42">
        <v>44</v>
      </c>
      <c r="CL130" s="42">
        <v>0</v>
      </c>
      <c r="CM130" s="42">
        <v>4</v>
      </c>
      <c r="CN130" s="42">
        <v>0</v>
      </c>
      <c r="CO130" s="42">
        <v>0</v>
      </c>
      <c r="CP130" s="42">
        <v>0</v>
      </c>
      <c r="CQ130" s="42">
        <v>0</v>
      </c>
      <c r="CR130" s="42">
        <v>32</v>
      </c>
      <c r="CS130" s="42">
        <v>8</v>
      </c>
    </row>
    <row r="131" spans="1:97">
      <c r="A131" s="40" t="s">
        <v>591</v>
      </c>
      <c r="B131" s="40" t="s">
        <v>289</v>
      </c>
      <c r="C131" s="40" t="s">
        <v>290</v>
      </c>
      <c r="D131" s="40" t="s">
        <v>304</v>
      </c>
      <c r="E131" s="40" t="s">
        <v>357</v>
      </c>
      <c r="F131" s="40" t="s">
        <v>351</v>
      </c>
      <c r="G131" s="41" t="s">
        <v>294</v>
      </c>
      <c r="H131" s="40" t="s">
        <v>592</v>
      </c>
      <c r="I131" s="42">
        <v>227</v>
      </c>
      <c r="J131" s="42">
        <v>41.536169999999998</v>
      </c>
      <c r="K131" s="42">
        <v>20.285105999999999</v>
      </c>
      <c r="L131" s="42">
        <v>47.331915000000002</v>
      </c>
      <c r="M131" s="42">
        <v>56.025531999999998</v>
      </c>
      <c r="N131" s="42">
        <v>39.604255000000002</v>
      </c>
      <c r="O131" s="42">
        <v>22.217020999999999</v>
      </c>
      <c r="P131" s="42">
        <v>37</v>
      </c>
      <c r="Q131" s="42">
        <v>25</v>
      </c>
      <c r="R131" s="42">
        <v>47</v>
      </c>
      <c r="S131" s="42">
        <v>38</v>
      </c>
      <c r="T131" s="42">
        <v>31</v>
      </c>
      <c r="U131" s="42">
        <v>25</v>
      </c>
      <c r="V131" s="42">
        <v>116.88085100000001</v>
      </c>
      <c r="W131" s="42">
        <v>25.114894</v>
      </c>
      <c r="X131" s="42">
        <v>8.6936169999999997</v>
      </c>
      <c r="Y131" s="42">
        <v>24.148935999999999</v>
      </c>
      <c r="Z131" s="42">
        <v>30.910637999999999</v>
      </c>
      <c r="AA131" s="42">
        <v>19.319148999999999</v>
      </c>
      <c r="AB131" s="42">
        <v>7.7276600000000002</v>
      </c>
      <c r="AC131" s="42">
        <v>0.96595699999999995</v>
      </c>
      <c r="AD131" s="42">
        <v>28.012765999999999</v>
      </c>
      <c r="AE131" s="42">
        <v>68.582978999999995</v>
      </c>
      <c r="AF131" s="42">
        <v>20.285105999999999</v>
      </c>
      <c r="AG131" s="42">
        <v>110.11914899999999</v>
      </c>
      <c r="AH131" s="42">
        <v>16.421277</v>
      </c>
      <c r="AI131" s="42">
        <v>11.591488999999999</v>
      </c>
      <c r="AJ131" s="42">
        <v>23.182979</v>
      </c>
      <c r="AK131" s="42">
        <v>25.114894</v>
      </c>
      <c r="AL131" s="42">
        <v>20.285105999999999</v>
      </c>
      <c r="AM131" s="42">
        <v>10.625532</v>
      </c>
      <c r="AN131" s="42">
        <v>2.897872</v>
      </c>
      <c r="AO131" s="42">
        <v>19.319148999999999</v>
      </c>
      <c r="AP131" s="42">
        <v>66.651064000000005</v>
      </c>
      <c r="AQ131" s="42">
        <v>24.148935999999999</v>
      </c>
      <c r="AR131" s="42">
        <v>185.46383</v>
      </c>
      <c r="AS131" s="42">
        <v>11.591488999999999</v>
      </c>
      <c r="AT131" s="42">
        <v>15.455318999999999</v>
      </c>
      <c r="AU131" s="42">
        <v>19.319148999999999</v>
      </c>
      <c r="AV131" s="42">
        <v>46.365957000000002</v>
      </c>
      <c r="AW131" s="42">
        <v>19.319148999999999</v>
      </c>
      <c r="AX131" s="42">
        <v>11.591488999999999</v>
      </c>
      <c r="AY131" s="42">
        <v>54.093617000000002</v>
      </c>
      <c r="AZ131" s="42">
        <v>7.7276600000000002</v>
      </c>
      <c r="BA131" s="42">
        <v>96.595744999999994</v>
      </c>
      <c r="BB131" s="42">
        <v>7.7276600000000002</v>
      </c>
      <c r="BC131" s="42">
        <v>15.455318999999999</v>
      </c>
      <c r="BD131" s="42">
        <v>7.7276600000000002</v>
      </c>
      <c r="BE131" s="42">
        <v>23.182979</v>
      </c>
      <c r="BF131" s="42">
        <v>0</v>
      </c>
      <c r="BG131" s="42">
        <v>11.591488999999999</v>
      </c>
      <c r="BH131" s="42">
        <v>27.046809</v>
      </c>
      <c r="BI131" s="42">
        <v>3.8638300000000001</v>
      </c>
      <c r="BJ131" s="42">
        <v>88.868084999999994</v>
      </c>
      <c r="BK131" s="42">
        <v>3.8638300000000001</v>
      </c>
      <c r="BL131" s="42">
        <v>0</v>
      </c>
      <c r="BM131" s="42">
        <v>11.591488999999999</v>
      </c>
      <c r="BN131" s="42">
        <v>23.182979</v>
      </c>
      <c r="BO131" s="42">
        <v>19.319148999999999</v>
      </c>
      <c r="BP131" s="42">
        <v>0</v>
      </c>
      <c r="BQ131" s="42">
        <v>27.046809</v>
      </c>
      <c r="BR131" s="42">
        <v>3.8638300000000001</v>
      </c>
      <c r="BS131" s="42">
        <v>11.591488999999999</v>
      </c>
      <c r="BT131" s="42">
        <v>0</v>
      </c>
      <c r="BU131" s="42">
        <v>0</v>
      </c>
      <c r="BV131" s="42">
        <v>0</v>
      </c>
      <c r="BW131" s="42">
        <v>3.8638300000000001</v>
      </c>
      <c r="BX131" s="42">
        <v>0</v>
      </c>
      <c r="BY131" s="42">
        <v>3.8638300000000001</v>
      </c>
      <c r="BZ131" s="42">
        <v>0</v>
      </c>
      <c r="CA131" s="42">
        <v>3.8638300000000001</v>
      </c>
      <c r="CB131" s="42">
        <v>96.595744999999994</v>
      </c>
      <c r="CC131" s="42">
        <v>11.591488999999999</v>
      </c>
      <c r="CD131" s="42">
        <v>11.591488999999999</v>
      </c>
      <c r="CE131" s="42">
        <v>7.7276600000000002</v>
      </c>
      <c r="CF131" s="42">
        <v>38.638297999999999</v>
      </c>
      <c r="CG131" s="42">
        <v>19.319148999999999</v>
      </c>
      <c r="CH131" s="42">
        <v>7.7276600000000002</v>
      </c>
      <c r="CI131" s="42">
        <v>0</v>
      </c>
      <c r="CJ131" s="42">
        <v>0</v>
      </c>
      <c r="CK131" s="42">
        <v>77.276595999999998</v>
      </c>
      <c r="CL131" s="42">
        <v>0</v>
      </c>
      <c r="CM131" s="42">
        <v>3.8638300000000001</v>
      </c>
      <c r="CN131" s="42">
        <v>11.591488999999999</v>
      </c>
      <c r="CO131" s="42">
        <v>3.8638300000000001</v>
      </c>
      <c r="CP131" s="42">
        <v>0</v>
      </c>
      <c r="CQ131" s="42">
        <v>0</v>
      </c>
      <c r="CR131" s="42">
        <v>54.093617000000002</v>
      </c>
      <c r="CS131" s="42">
        <v>3.8638300000000001</v>
      </c>
    </row>
    <row r="132" spans="1:97">
      <c r="A132" s="40" t="s">
        <v>593</v>
      </c>
      <c r="B132" s="40" t="s">
        <v>289</v>
      </c>
      <c r="C132" s="40" t="s">
        <v>290</v>
      </c>
      <c r="D132" s="40" t="s">
        <v>291</v>
      </c>
      <c r="E132" s="40" t="s">
        <v>517</v>
      </c>
      <c r="F132" s="40" t="s">
        <v>293</v>
      </c>
      <c r="G132" s="41" t="s">
        <v>294</v>
      </c>
      <c r="H132" s="40" t="s">
        <v>594</v>
      </c>
      <c r="I132" s="42">
        <v>1355</v>
      </c>
      <c r="J132" s="42">
        <v>127.082126</v>
      </c>
      <c r="K132" s="42">
        <v>141.99511799999999</v>
      </c>
      <c r="L132" s="42">
        <v>183.70079200000001</v>
      </c>
      <c r="M132" s="42">
        <v>294.91820799999999</v>
      </c>
      <c r="N132" s="42">
        <v>286.01015200000001</v>
      </c>
      <c r="O132" s="42">
        <v>321.29360400000002</v>
      </c>
      <c r="P132" s="42">
        <v>178</v>
      </c>
      <c r="Q132" s="42">
        <v>188</v>
      </c>
      <c r="R132" s="42">
        <v>227</v>
      </c>
      <c r="S132" s="42">
        <v>231</v>
      </c>
      <c r="T132" s="42">
        <v>331</v>
      </c>
      <c r="U132" s="42">
        <v>332</v>
      </c>
      <c r="V132" s="42">
        <v>619.79943300000002</v>
      </c>
      <c r="W132" s="42">
        <v>62.548234000000001</v>
      </c>
      <c r="X132" s="42">
        <v>82.411668000000006</v>
      </c>
      <c r="Y132" s="42">
        <v>89.375174999999999</v>
      </c>
      <c r="Z132" s="42">
        <v>144.97360499999999</v>
      </c>
      <c r="AA132" s="42">
        <v>137.08578600000001</v>
      </c>
      <c r="AB132" s="42">
        <v>92.449585999999996</v>
      </c>
      <c r="AC132" s="42">
        <v>10.955379000000001</v>
      </c>
      <c r="AD132" s="42">
        <v>96.304423999999997</v>
      </c>
      <c r="AE132" s="42">
        <v>340.608902</v>
      </c>
      <c r="AF132" s="42">
        <v>182.88610700000001</v>
      </c>
      <c r="AG132" s="42">
        <v>735.20056699999998</v>
      </c>
      <c r="AH132" s="42">
        <v>64.533891999999994</v>
      </c>
      <c r="AI132" s="42">
        <v>59.583449999999999</v>
      </c>
      <c r="AJ132" s="42">
        <v>94.325616999999994</v>
      </c>
      <c r="AK132" s="42">
        <v>149.944602</v>
      </c>
      <c r="AL132" s="42">
        <v>148.92436699999999</v>
      </c>
      <c r="AM132" s="42">
        <v>184.96768900000001</v>
      </c>
      <c r="AN132" s="42">
        <v>32.920949999999998</v>
      </c>
      <c r="AO132" s="42">
        <v>93.339640000000003</v>
      </c>
      <c r="AP132" s="42">
        <v>325.68220700000001</v>
      </c>
      <c r="AQ132" s="42">
        <v>316.178721</v>
      </c>
      <c r="AR132" s="42">
        <v>1219.961538</v>
      </c>
      <c r="AS132" s="42">
        <v>7.9426329999999998</v>
      </c>
      <c r="AT132" s="42">
        <v>83.397644999999997</v>
      </c>
      <c r="AU132" s="42">
        <v>43.684480999999998</v>
      </c>
      <c r="AV132" s="42">
        <v>103.30904099999999</v>
      </c>
      <c r="AW132" s="42">
        <v>99.282910999999999</v>
      </c>
      <c r="AX132" s="42">
        <v>166.82269700000001</v>
      </c>
      <c r="AY132" s="42">
        <v>576.49864700000001</v>
      </c>
      <c r="AZ132" s="42">
        <v>139.023482</v>
      </c>
      <c r="BA132" s="42">
        <v>556.25837000000001</v>
      </c>
      <c r="BB132" s="42">
        <v>7.9426329999999998</v>
      </c>
      <c r="BC132" s="42">
        <v>55.59843</v>
      </c>
      <c r="BD132" s="42">
        <v>31.770531999999999</v>
      </c>
      <c r="BE132" s="42">
        <v>31.770531999999999</v>
      </c>
      <c r="BF132" s="42">
        <v>15.885266</v>
      </c>
      <c r="BG132" s="42">
        <v>131.05344299999999</v>
      </c>
      <c r="BH132" s="42">
        <v>214.69774899999999</v>
      </c>
      <c r="BI132" s="42">
        <v>67.539786000000007</v>
      </c>
      <c r="BJ132" s="42">
        <v>663.70316800000001</v>
      </c>
      <c r="BK132" s="42">
        <v>0</v>
      </c>
      <c r="BL132" s="42">
        <v>27.799215</v>
      </c>
      <c r="BM132" s="42">
        <v>11.913949000000001</v>
      </c>
      <c r="BN132" s="42">
        <v>71.538510000000002</v>
      </c>
      <c r="BO132" s="42">
        <v>83.397644999999997</v>
      </c>
      <c r="BP132" s="42">
        <v>35.769255000000001</v>
      </c>
      <c r="BQ132" s="42">
        <v>361.80089800000002</v>
      </c>
      <c r="BR132" s="42">
        <v>71.483695999999995</v>
      </c>
      <c r="BS132" s="42">
        <v>115.168177</v>
      </c>
      <c r="BT132" s="42">
        <v>0</v>
      </c>
      <c r="BU132" s="42">
        <v>0</v>
      </c>
      <c r="BV132" s="42">
        <v>0</v>
      </c>
      <c r="BW132" s="42">
        <v>0</v>
      </c>
      <c r="BX132" s="42">
        <v>7.9426329999999998</v>
      </c>
      <c r="BY132" s="42">
        <v>35.741847999999997</v>
      </c>
      <c r="BZ132" s="42">
        <v>0</v>
      </c>
      <c r="CA132" s="42">
        <v>71.483695999999995</v>
      </c>
      <c r="CB132" s="42">
        <v>436.927029</v>
      </c>
      <c r="CC132" s="42">
        <v>7.9426329999999998</v>
      </c>
      <c r="CD132" s="42">
        <v>67.512378999999996</v>
      </c>
      <c r="CE132" s="42">
        <v>39.713163999999999</v>
      </c>
      <c r="CF132" s="42">
        <v>99.310317999999995</v>
      </c>
      <c r="CG132" s="42">
        <v>71.483695999999995</v>
      </c>
      <c r="CH132" s="42">
        <v>115.195584</v>
      </c>
      <c r="CI132" s="42">
        <v>0</v>
      </c>
      <c r="CJ132" s="42">
        <v>35.769255000000001</v>
      </c>
      <c r="CK132" s="42">
        <v>667.86633200000006</v>
      </c>
      <c r="CL132" s="42">
        <v>0</v>
      </c>
      <c r="CM132" s="42">
        <v>15.885266</v>
      </c>
      <c r="CN132" s="42">
        <v>3.9713159999999998</v>
      </c>
      <c r="CO132" s="42">
        <v>3.998723</v>
      </c>
      <c r="CP132" s="42">
        <v>19.856582</v>
      </c>
      <c r="CQ132" s="42">
        <v>15.885266</v>
      </c>
      <c r="CR132" s="42">
        <v>576.49864700000001</v>
      </c>
      <c r="CS132" s="42">
        <v>31.770531999999999</v>
      </c>
    </row>
    <row r="133" spans="1:97">
      <c r="A133" s="40" t="s">
        <v>595</v>
      </c>
      <c r="B133" s="40" t="s">
        <v>289</v>
      </c>
      <c r="C133" s="40" t="s">
        <v>290</v>
      </c>
      <c r="D133" s="40" t="s">
        <v>291</v>
      </c>
      <c r="E133" s="40" t="s">
        <v>596</v>
      </c>
      <c r="F133" s="40" t="s">
        <v>293</v>
      </c>
      <c r="G133" s="41" t="s">
        <v>294</v>
      </c>
      <c r="H133" s="40" t="s">
        <v>597</v>
      </c>
      <c r="I133" s="42">
        <v>799</v>
      </c>
      <c r="J133" s="42">
        <v>105.263488</v>
      </c>
      <c r="K133" s="42">
        <v>84.210790000000003</v>
      </c>
      <c r="L133" s="42">
        <v>120.301129</v>
      </c>
      <c r="M133" s="42">
        <v>172.43161900000001</v>
      </c>
      <c r="N133" s="42">
        <v>188.47176899999999</v>
      </c>
      <c r="O133" s="42">
        <v>128.32120499999999</v>
      </c>
      <c r="P133" s="42">
        <v>118</v>
      </c>
      <c r="Q133" s="42">
        <v>102</v>
      </c>
      <c r="R133" s="42">
        <v>164</v>
      </c>
      <c r="S133" s="42">
        <v>153</v>
      </c>
      <c r="T133" s="42">
        <v>211</v>
      </c>
      <c r="U133" s="42">
        <v>92</v>
      </c>
      <c r="V133" s="42">
        <v>383.96110399999998</v>
      </c>
      <c r="W133" s="42">
        <v>54.135508000000002</v>
      </c>
      <c r="X133" s="42">
        <v>47.117941999999999</v>
      </c>
      <c r="Y133" s="42">
        <v>60.150565</v>
      </c>
      <c r="Z133" s="42">
        <v>76.190714999999997</v>
      </c>
      <c r="AA133" s="42">
        <v>93.233374999999995</v>
      </c>
      <c r="AB133" s="42">
        <v>51.127980000000001</v>
      </c>
      <c r="AC133" s="42">
        <v>2.0050189999999999</v>
      </c>
      <c r="AD133" s="42">
        <v>68.170640000000006</v>
      </c>
      <c r="AE133" s="42">
        <v>213.534504</v>
      </c>
      <c r="AF133" s="42">
        <v>102.25596</v>
      </c>
      <c r="AG133" s="42">
        <v>415.03889600000002</v>
      </c>
      <c r="AH133" s="42">
        <v>51.127980000000001</v>
      </c>
      <c r="AI133" s="42">
        <v>37.092847999999996</v>
      </c>
      <c r="AJ133" s="42">
        <v>60.150565</v>
      </c>
      <c r="AK133" s="42">
        <v>96.240903000000003</v>
      </c>
      <c r="AL133" s="42">
        <v>95.238394</v>
      </c>
      <c r="AM133" s="42">
        <v>70.175658999999996</v>
      </c>
      <c r="AN133" s="42">
        <v>5.0125469999999996</v>
      </c>
      <c r="AO133" s="42">
        <v>65.163111999999998</v>
      </c>
      <c r="AP133" s="42">
        <v>215.539523</v>
      </c>
      <c r="AQ133" s="42">
        <v>134.33626100000001</v>
      </c>
      <c r="AR133" s="42">
        <v>677.69636100000002</v>
      </c>
      <c r="AS133" s="42">
        <v>12.030113</v>
      </c>
      <c r="AT133" s="42">
        <v>36.090339</v>
      </c>
      <c r="AU133" s="42">
        <v>8.0200750000000003</v>
      </c>
      <c r="AV133" s="42">
        <v>52.130488999999997</v>
      </c>
      <c r="AW133" s="42">
        <v>136.34128000000001</v>
      </c>
      <c r="AX133" s="42">
        <v>96.240903000000003</v>
      </c>
      <c r="AY133" s="42">
        <v>264.66248400000001</v>
      </c>
      <c r="AZ133" s="42">
        <v>72.180678</v>
      </c>
      <c r="BA133" s="42">
        <v>332.833124</v>
      </c>
      <c r="BB133" s="42">
        <v>12.030113</v>
      </c>
      <c r="BC133" s="42">
        <v>28.070263000000001</v>
      </c>
      <c r="BD133" s="42">
        <v>8.0200750000000003</v>
      </c>
      <c r="BE133" s="42">
        <v>32.080300999999999</v>
      </c>
      <c r="BF133" s="42">
        <v>24.060226</v>
      </c>
      <c r="BG133" s="42">
        <v>80.200753000000006</v>
      </c>
      <c r="BH133" s="42">
        <v>116.29109200000001</v>
      </c>
      <c r="BI133" s="42">
        <v>32.080300999999999</v>
      </c>
      <c r="BJ133" s="42">
        <v>344.86323700000003</v>
      </c>
      <c r="BK133" s="42">
        <v>0</v>
      </c>
      <c r="BL133" s="42">
        <v>8.0200750000000003</v>
      </c>
      <c r="BM133" s="42">
        <v>0</v>
      </c>
      <c r="BN133" s="42">
        <v>20.050187999999999</v>
      </c>
      <c r="BO133" s="42">
        <v>112.281054</v>
      </c>
      <c r="BP133" s="42">
        <v>16.040151000000002</v>
      </c>
      <c r="BQ133" s="42">
        <v>148.37139300000001</v>
      </c>
      <c r="BR133" s="42">
        <v>40.100375999999997</v>
      </c>
      <c r="BS133" s="42">
        <v>56.140526999999999</v>
      </c>
      <c r="BT133" s="42">
        <v>0</v>
      </c>
      <c r="BU133" s="42">
        <v>4.0100379999999998</v>
      </c>
      <c r="BV133" s="42">
        <v>0</v>
      </c>
      <c r="BW133" s="42">
        <v>0</v>
      </c>
      <c r="BX133" s="42">
        <v>12.030113</v>
      </c>
      <c r="BY133" s="42">
        <v>12.030113</v>
      </c>
      <c r="BZ133" s="42">
        <v>0</v>
      </c>
      <c r="CA133" s="42">
        <v>28.070263000000001</v>
      </c>
      <c r="CB133" s="42">
        <v>272.68256000000002</v>
      </c>
      <c r="CC133" s="42">
        <v>8.0200750000000003</v>
      </c>
      <c r="CD133" s="42">
        <v>16.040151000000002</v>
      </c>
      <c r="CE133" s="42">
        <v>4.0100379999999998</v>
      </c>
      <c r="CF133" s="42">
        <v>36.090339</v>
      </c>
      <c r="CG133" s="42">
        <v>112.281054</v>
      </c>
      <c r="CH133" s="42">
        <v>72.180678</v>
      </c>
      <c r="CI133" s="42">
        <v>4.0100379999999998</v>
      </c>
      <c r="CJ133" s="42">
        <v>20.050187999999999</v>
      </c>
      <c r="CK133" s="42">
        <v>348.87327499999998</v>
      </c>
      <c r="CL133" s="42">
        <v>4.0100379999999998</v>
      </c>
      <c r="CM133" s="42">
        <v>16.040151000000002</v>
      </c>
      <c r="CN133" s="42">
        <v>4.0100379999999998</v>
      </c>
      <c r="CO133" s="42">
        <v>16.040151000000002</v>
      </c>
      <c r="CP133" s="42">
        <v>12.030113</v>
      </c>
      <c r="CQ133" s="42">
        <v>12.030113</v>
      </c>
      <c r="CR133" s="42">
        <v>260.652447</v>
      </c>
      <c r="CS133" s="42">
        <v>24.060226</v>
      </c>
    </row>
    <row r="134" spans="1:97">
      <c r="A134" s="40" t="s">
        <v>598</v>
      </c>
      <c r="B134" s="40" t="s">
        <v>289</v>
      </c>
      <c r="C134" s="40" t="s">
        <v>290</v>
      </c>
      <c r="D134" s="40" t="s">
        <v>297</v>
      </c>
      <c r="E134" s="40" t="s">
        <v>325</v>
      </c>
      <c r="F134" s="40" t="s">
        <v>293</v>
      </c>
      <c r="G134" s="41" t="s">
        <v>294</v>
      </c>
      <c r="H134" s="40" t="s">
        <v>599</v>
      </c>
      <c r="I134" s="42">
        <v>668</v>
      </c>
      <c r="J134" s="42">
        <v>121</v>
      </c>
      <c r="K134" s="42">
        <v>57</v>
      </c>
      <c r="L134" s="42">
        <v>137</v>
      </c>
      <c r="M134" s="42">
        <v>195</v>
      </c>
      <c r="N134" s="42">
        <v>110</v>
      </c>
      <c r="O134" s="42">
        <v>48</v>
      </c>
      <c r="P134" s="42">
        <v>85</v>
      </c>
      <c r="Q134" s="42">
        <v>82</v>
      </c>
      <c r="R134" s="42">
        <v>142</v>
      </c>
      <c r="S134" s="42">
        <v>154</v>
      </c>
      <c r="T134" s="42">
        <v>72</v>
      </c>
      <c r="U134" s="42">
        <v>30</v>
      </c>
      <c r="V134" s="42">
        <v>329</v>
      </c>
      <c r="W134" s="42">
        <v>58</v>
      </c>
      <c r="X134" s="42">
        <v>26</v>
      </c>
      <c r="Y134" s="42">
        <v>66</v>
      </c>
      <c r="Z134" s="42">
        <v>101</v>
      </c>
      <c r="AA134" s="42">
        <v>61</v>
      </c>
      <c r="AB134" s="42">
        <v>17</v>
      </c>
      <c r="AC134" s="42">
        <v>0</v>
      </c>
      <c r="AD134" s="42">
        <v>73</v>
      </c>
      <c r="AE134" s="42">
        <v>211</v>
      </c>
      <c r="AF134" s="42">
        <v>45</v>
      </c>
      <c r="AG134" s="42">
        <v>339</v>
      </c>
      <c r="AH134" s="42">
        <v>63</v>
      </c>
      <c r="AI134" s="42">
        <v>31</v>
      </c>
      <c r="AJ134" s="42">
        <v>71</v>
      </c>
      <c r="AK134" s="42">
        <v>94</v>
      </c>
      <c r="AL134" s="42">
        <v>49</v>
      </c>
      <c r="AM134" s="42">
        <v>29</v>
      </c>
      <c r="AN134" s="42">
        <v>2</v>
      </c>
      <c r="AO134" s="42">
        <v>79</v>
      </c>
      <c r="AP134" s="42">
        <v>208</v>
      </c>
      <c r="AQ134" s="42">
        <v>52</v>
      </c>
      <c r="AR134" s="42">
        <v>544</v>
      </c>
      <c r="AS134" s="42">
        <v>20</v>
      </c>
      <c r="AT134" s="42">
        <v>36</v>
      </c>
      <c r="AU134" s="42">
        <v>12</v>
      </c>
      <c r="AV134" s="42">
        <v>64</v>
      </c>
      <c r="AW134" s="42">
        <v>124</v>
      </c>
      <c r="AX134" s="42">
        <v>64</v>
      </c>
      <c r="AY134" s="42">
        <v>188</v>
      </c>
      <c r="AZ134" s="42">
        <v>36</v>
      </c>
      <c r="BA134" s="42">
        <v>280</v>
      </c>
      <c r="BB134" s="42">
        <v>20</v>
      </c>
      <c r="BC134" s="42">
        <v>28</v>
      </c>
      <c r="BD134" s="42">
        <v>8</v>
      </c>
      <c r="BE134" s="42">
        <v>40</v>
      </c>
      <c r="BF134" s="42">
        <v>20</v>
      </c>
      <c r="BG134" s="42">
        <v>60</v>
      </c>
      <c r="BH134" s="42">
        <v>84</v>
      </c>
      <c r="BI134" s="42">
        <v>20</v>
      </c>
      <c r="BJ134" s="42">
        <v>264</v>
      </c>
      <c r="BK134" s="42">
        <v>0</v>
      </c>
      <c r="BL134" s="42">
        <v>8</v>
      </c>
      <c r="BM134" s="42">
        <v>4</v>
      </c>
      <c r="BN134" s="42">
        <v>24</v>
      </c>
      <c r="BO134" s="42">
        <v>104</v>
      </c>
      <c r="BP134" s="42">
        <v>4</v>
      </c>
      <c r="BQ134" s="42">
        <v>104</v>
      </c>
      <c r="BR134" s="42">
        <v>16</v>
      </c>
      <c r="BS134" s="42">
        <v>40</v>
      </c>
      <c r="BT134" s="42">
        <v>0</v>
      </c>
      <c r="BU134" s="42">
        <v>0</v>
      </c>
      <c r="BV134" s="42">
        <v>0</v>
      </c>
      <c r="BW134" s="42">
        <v>0</v>
      </c>
      <c r="BX134" s="42">
        <v>0</v>
      </c>
      <c r="BY134" s="42">
        <v>12</v>
      </c>
      <c r="BZ134" s="42">
        <v>0</v>
      </c>
      <c r="CA134" s="42">
        <v>28</v>
      </c>
      <c r="CB134" s="42">
        <v>276</v>
      </c>
      <c r="CC134" s="42">
        <v>12</v>
      </c>
      <c r="CD134" s="42">
        <v>32</v>
      </c>
      <c r="CE134" s="42">
        <v>8</v>
      </c>
      <c r="CF134" s="42">
        <v>60</v>
      </c>
      <c r="CG134" s="42">
        <v>104</v>
      </c>
      <c r="CH134" s="42">
        <v>52</v>
      </c>
      <c r="CI134" s="42">
        <v>0</v>
      </c>
      <c r="CJ134" s="42">
        <v>8</v>
      </c>
      <c r="CK134" s="42">
        <v>228</v>
      </c>
      <c r="CL134" s="42">
        <v>8</v>
      </c>
      <c r="CM134" s="42">
        <v>4</v>
      </c>
      <c r="CN134" s="42">
        <v>4</v>
      </c>
      <c r="CO134" s="42">
        <v>4</v>
      </c>
      <c r="CP134" s="42">
        <v>20</v>
      </c>
      <c r="CQ134" s="42">
        <v>0</v>
      </c>
      <c r="CR134" s="42">
        <v>188</v>
      </c>
      <c r="CS134" s="42">
        <v>0</v>
      </c>
    </row>
    <row r="135" spans="1:97">
      <c r="A135" s="40" t="s">
        <v>600</v>
      </c>
      <c r="B135" s="40" t="s">
        <v>289</v>
      </c>
      <c r="C135" s="40" t="s">
        <v>290</v>
      </c>
      <c r="D135" s="40" t="s">
        <v>297</v>
      </c>
      <c r="E135" s="40" t="s">
        <v>348</v>
      </c>
      <c r="F135" s="40" t="s">
        <v>293</v>
      </c>
      <c r="G135" s="41" t="s">
        <v>294</v>
      </c>
      <c r="H135" s="40" t="s">
        <v>601</v>
      </c>
      <c r="I135" s="42">
        <v>154</v>
      </c>
      <c r="J135" s="42">
        <v>18</v>
      </c>
      <c r="K135" s="42">
        <v>18</v>
      </c>
      <c r="L135" s="42">
        <v>28</v>
      </c>
      <c r="M135" s="42">
        <v>24</v>
      </c>
      <c r="N135" s="42">
        <v>33</v>
      </c>
      <c r="O135" s="42">
        <v>33</v>
      </c>
      <c r="P135" s="42">
        <v>20</v>
      </c>
      <c r="Q135" s="42">
        <v>18</v>
      </c>
      <c r="R135" s="42">
        <v>25</v>
      </c>
      <c r="S135" s="42">
        <v>23</v>
      </c>
      <c r="T135" s="42">
        <v>45</v>
      </c>
      <c r="U135" s="42">
        <v>22</v>
      </c>
      <c r="V135" s="42">
        <v>75</v>
      </c>
      <c r="W135" s="42">
        <v>7</v>
      </c>
      <c r="X135" s="42">
        <v>9</v>
      </c>
      <c r="Y135" s="42">
        <v>15</v>
      </c>
      <c r="Z135" s="42">
        <v>13</v>
      </c>
      <c r="AA135" s="42">
        <v>19</v>
      </c>
      <c r="AB135" s="42">
        <v>12</v>
      </c>
      <c r="AC135" s="42">
        <v>0</v>
      </c>
      <c r="AD135" s="42">
        <v>12</v>
      </c>
      <c r="AE135" s="42">
        <v>37</v>
      </c>
      <c r="AF135" s="42">
        <v>26</v>
      </c>
      <c r="AG135" s="42">
        <v>79</v>
      </c>
      <c r="AH135" s="42">
        <v>11</v>
      </c>
      <c r="AI135" s="42">
        <v>9</v>
      </c>
      <c r="AJ135" s="42">
        <v>13</v>
      </c>
      <c r="AK135" s="42">
        <v>11</v>
      </c>
      <c r="AL135" s="42">
        <v>14</v>
      </c>
      <c r="AM135" s="42">
        <v>19</v>
      </c>
      <c r="AN135" s="42">
        <v>2</v>
      </c>
      <c r="AO135" s="42">
        <v>17</v>
      </c>
      <c r="AP135" s="42">
        <v>34</v>
      </c>
      <c r="AQ135" s="42">
        <v>28</v>
      </c>
      <c r="AR135" s="42">
        <v>152</v>
      </c>
      <c r="AS135" s="42">
        <v>36</v>
      </c>
      <c r="AT135" s="42">
        <v>4</v>
      </c>
      <c r="AU135" s="42">
        <v>0</v>
      </c>
      <c r="AV135" s="42">
        <v>0</v>
      </c>
      <c r="AW135" s="42">
        <v>16</v>
      </c>
      <c r="AX135" s="42">
        <v>8</v>
      </c>
      <c r="AY135" s="42">
        <v>80</v>
      </c>
      <c r="AZ135" s="42">
        <v>8</v>
      </c>
      <c r="BA135" s="42">
        <v>76</v>
      </c>
      <c r="BB135" s="42">
        <v>28</v>
      </c>
      <c r="BC135" s="42">
        <v>4</v>
      </c>
      <c r="BD135" s="42">
        <v>0</v>
      </c>
      <c r="BE135" s="42">
        <v>0</v>
      </c>
      <c r="BF135" s="42">
        <v>0</v>
      </c>
      <c r="BG135" s="42">
        <v>4</v>
      </c>
      <c r="BH135" s="42">
        <v>32</v>
      </c>
      <c r="BI135" s="42">
        <v>8</v>
      </c>
      <c r="BJ135" s="42">
        <v>76</v>
      </c>
      <c r="BK135" s="42">
        <v>8</v>
      </c>
      <c r="BL135" s="42">
        <v>0</v>
      </c>
      <c r="BM135" s="42">
        <v>0</v>
      </c>
      <c r="BN135" s="42">
        <v>0</v>
      </c>
      <c r="BO135" s="42">
        <v>16</v>
      </c>
      <c r="BP135" s="42">
        <v>4</v>
      </c>
      <c r="BQ135" s="42">
        <v>48</v>
      </c>
      <c r="BR135" s="42">
        <v>0</v>
      </c>
      <c r="BS135" s="42">
        <v>20</v>
      </c>
      <c r="BT135" s="42">
        <v>0</v>
      </c>
      <c r="BU135" s="42">
        <v>0</v>
      </c>
      <c r="BV135" s="42">
        <v>0</v>
      </c>
      <c r="BW135" s="42">
        <v>0</v>
      </c>
      <c r="BX135" s="42">
        <v>4</v>
      </c>
      <c r="BY135" s="42">
        <v>8</v>
      </c>
      <c r="BZ135" s="42">
        <v>0</v>
      </c>
      <c r="CA135" s="42">
        <v>8</v>
      </c>
      <c r="CB135" s="42">
        <v>40</v>
      </c>
      <c r="CC135" s="42">
        <v>24</v>
      </c>
      <c r="CD135" s="42">
        <v>4</v>
      </c>
      <c r="CE135" s="42">
        <v>0</v>
      </c>
      <c r="CF135" s="42">
        <v>0</v>
      </c>
      <c r="CG135" s="42">
        <v>12</v>
      </c>
      <c r="CH135" s="42">
        <v>0</v>
      </c>
      <c r="CI135" s="42">
        <v>0</v>
      </c>
      <c r="CJ135" s="42">
        <v>0</v>
      </c>
      <c r="CK135" s="42">
        <v>92</v>
      </c>
      <c r="CL135" s="42">
        <v>12</v>
      </c>
      <c r="CM135" s="42">
        <v>0</v>
      </c>
      <c r="CN135" s="42">
        <v>0</v>
      </c>
      <c r="CO135" s="42">
        <v>0</v>
      </c>
      <c r="CP135" s="42">
        <v>0</v>
      </c>
      <c r="CQ135" s="42">
        <v>0</v>
      </c>
      <c r="CR135" s="42">
        <v>80</v>
      </c>
      <c r="CS135" s="42">
        <v>0</v>
      </c>
    </row>
    <row r="136" spans="1:97">
      <c r="A136" s="40" t="s">
        <v>602</v>
      </c>
      <c r="B136" s="40" t="s">
        <v>289</v>
      </c>
      <c r="C136" s="40" t="s">
        <v>290</v>
      </c>
      <c r="D136" s="40" t="s">
        <v>297</v>
      </c>
      <c r="E136" s="40" t="s">
        <v>325</v>
      </c>
      <c r="F136" s="40" t="s">
        <v>293</v>
      </c>
      <c r="G136" s="41" t="s">
        <v>294</v>
      </c>
      <c r="H136" s="40" t="s">
        <v>603</v>
      </c>
      <c r="I136" s="42">
        <v>733</v>
      </c>
      <c r="J136" s="42">
        <v>106.54310099999999</v>
      </c>
      <c r="K136" s="42">
        <v>110.66880500000001</v>
      </c>
      <c r="L136" s="42">
        <v>127.453429</v>
      </c>
      <c r="M136" s="42">
        <v>170.26981499999999</v>
      </c>
      <c r="N136" s="42">
        <v>131.43634800000001</v>
      </c>
      <c r="O136" s="42">
        <v>86.628501999999997</v>
      </c>
      <c r="P136" s="42">
        <v>97</v>
      </c>
      <c r="Q136" s="42">
        <v>105</v>
      </c>
      <c r="R136" s="42">
        <v>133</v>
      </c>
      <c r="S136" s="42">
        <v>134</v>
      </c>
      <c r="T136" s="42">
        <v>141</v>
      </c>
      <c r="U136" s="42">
        <v>72</v>
      </c>
      <c r="V136" s="42">
        <v>377.50939099999999</v>
      </c>
      <c r="W136" s="42">
        <v>53.769415000000002</v>
      </c>
      <c r="X136" s="42">
        <v>76.798957999999999</v>
      </c>
      <c r="Y136" s="42">
        <v>60.739525</v>
      </c>
      <c r="Z136" s="42">
        <v>85.632772000000003</v>
      </c>
      <c r="AA136" s="42">
        <v>64.722443999999996</v>
      </c>
      <c r="AB136" s="42">
        <v>34.850546999999999</v>
      </c>
      <c r="AC136" s="42">
        <v>0.99573</v>
      </c>
      <c r="AD136" s="42">
        <v>101.673418</v>
      </c>
      <c r="AE136" s="42">
        <v>206.13487900000001</v>
      </c>
      <c r="AF136" s="42">
        <v>69.701093999999998</v>
      </c>
      <c r="AG136" s="42">
        <v>355.49060900000001</v>
      </c>
      <c r="AH136" s="42">
        <v>52.773685</v>
      </c>
      <c r="AI136" s="42">
        <v>33.869847</v>
      </c>
      <c r="AJ136" s="42">
        <v>66.713903999999999</v>
      </c>
      <c r="AK136" s="42">
        <v>84.637043000000006</v>
      </c>
      <c r="AL136" s="42">
        <v>66.713903999999999</v>
      </c>
      <c r="AM136" s="42">
        <v>48.790765999999998</v>
      </c>
      <c r="AN136" s="42">
        <v>1.99146</v>
      </c>
      <c r="AO136" s="42">
        <v>65.733204000000001</v>
      </c>
      <c r="AP136" s="42">
        <v>203.12890200000001</v>
      </c>
      <c r="AQ136" s="42">
        <v>86.628501999999997</v>
      </c>
      <c r="AR136" s="42">
        <v>657.332042</v>
      </c>
      <c r="AS136" s="42">
        <v>11.948759000000001</v>
      </c>
      <c r="AT136" s="42">
        <v>31.863357000000001</v>
      </c>
      <c r="AU136" s="42">
        <v>3.98292</v>
      </c>
      <c r="AV136" s="42">
        <v>59.743794999999999</v>
      </c>
      <c r="AW136" s="42">
        <v>103.55591099999999</v>
      </c>
      <c r="AX136" s="42">
        <v>95.605102000000002</v>
      </c>
      <c r="AY136" s="42">
        <v>238.975179</v>
      </c>
      <c r="AZ136" s="42">
        <v>111.65702</v>
      </c>
      <c r="BA136" s="42">
        <v>350.64722899999998</v>
      </c>
      <c r="BB136" s="42">
        <v>11.948759000000001</v>
      </c>
      <c r="BC136" s="42">
        <v>23.897518000000002</v>
      </c>
      <c r="BD136" s="42">
        <v>0</v>
      </c>
      <c r="BE136" s="42">
        <v>39.829196000000003</v>
      </c>
      <c r="BF136" s="42">
        <v>19.914598000000002</v>
      </c>
      <c r="BG136" s="42">
        <v>75.690503000000007</v>
      </c>
      <c r="BH136" s="42">
        <v>115.50467</v>
      </c>
      <c r="BI136" s="42">
        <v>63.861984</v>
      </c>
      <c r="BJ136" s="42">
        <v>306.68481300000002</v>
      </c>
      <c r="BK136" s="42">
        <v>0</v>
      </c>
      <c r="BL136" s="42">
        <v>7.9658389999999999</v>
      </c>
      <c r="BM136" s="42">
        <v>3.98292</v>
      </c>
      <c r="BN136" s="42">
        <v>19.914598000000002</v>
      </c>
      <c r="BO136" s="42">
        <v>83.641312999999997</v>
      </c>
      <c r="BP136" s="42">
        <v>19.914598000000002</v>
      </c>
      <c r="BQ136" s="42">
        <v>123.47050900000001</v>
      </c>
      <c r="BR136" s="42">
        <v>47.795036000000003</v>
      </c>
      <c r="BS136" s="42">
        <v>111.67205</v>
      </c>
      <c r="BT136" s="42">
        <v>0</v>
      </c>
      <c r="BU136" s="42">
        <v>0</v>
      </c>
      <c r="BV136" s="42">
        <v>0</v>
      </c>
      <c r="BW136" s="42">
        <v>3.98292</v>
      </c>
      <c r="BX136" s="42">
        <v>7.9658389999999999</v>
      </c>
      <c r="BY136" s="42">
        <v>19.929628000000001</v>
      </c>
      <c r="BZ136" s="42">
        <v>0</v>
      </c>
      <c r="CA136" s="42">
        <v>79.793662999999995</v>
      </c>
      <c r="CB136" s="42">
        <v>258.88977699999998</v>
      </c>
      <c r="CC136" s="42">
        <v>11.948759000000001</v>
      </c>
      <c r="CD136" s="42">
        <v>19.914598000000002</v>
      </c>
      <c r="CE136" s="42">
        <v>3.98292</v>
      </c>
      <c r="CF136" s="42">
        <v>47.795036000000003</v>
      </c>
      <c r="CG136" s="42">
        <v>83.641312999999997</v>
      </c>
      <c r="CH136" s="42">
        <v>67.709633999999994</v>
      </c>
      <c r="CI136" s="42">
        <v>7.9658389999999999</v>
      </c>
      <c r="CJ136" s="42">
        <v>15.931679000000001</v>
      </c>
      <c r="CK136" s="42">
        <v>286.77021500000001</v>
      </c>
      <c r="CL136" s="42">
        <v>0</v>
      </c>
      <c r="CM136" s="42">
        <v>11.948759000000001</v>
      </c>
      <c r="CN136" s="42">
        <v>0</v>
      </c>
      <c r="CO136" s="42">
        <v>7.9658389999999999</v>
      </c>
      <c r="CP136" s="42">
        <v>11.948759000000001</v>
      </c>
      <c r="CQ136" s="42">
        <v>7.9658389999999999</v>
      </c>
      <c r="CR136" s="42">
        <v>231.00934000000001</v>
      </c>
      <c r="CS136" s="42">
        <v>15.931679000000001</v>
      </c>
    </row>
    <row r="137" spans="1:97">
      <c r="A137" s="40" t="s">
        <v>604</v>
      </c>
      <c r="B137" s="40" t="s">
        <v>289</v>
      </c>
      <c r="C137" s="40" t="s">
        <v>290</v>
      </c>
      <c r="D137" s="40" t="s">
        <v>297</v>
      </c>
      <c r="E137" s="40" t="s">
        <v>534</v>
      </c>
      <c r="F137" s="40" t="s">
        <v>293</v>
      </c>
      <c r="G137" s="41" t="s">
        <v>294</v>
      </c>
      <c r="H137" s="40" t="s">
        <v>605</v>
      </c>
      <c r="I137" s="42">
        <v>8356</v>
      </c>
      <c r="J137" s="42">
        <v>1370.2778599999999</v>
      </c>
      <c r="K137" s="42">
        <v>1386.9311499999999</v>
      </c>
      <c r="L137" s="42">
        <v>1359.3938020000001</v>
      </c>
      <c r="M137" s="42">
        <v>1793.1388119999999</v>
      </c>
      <c r="N137" s="42">
        <v>1436.487482</v>
      </c>
      <c r="O137" s="42">
        <v>1009.770894</v>
      </c>
      <c r="P137" s="42">
        <v>1289</v>
      </c>
      <c r="Q137" s="42">
        <v>1319</v>
      </c>
      <c r="R137" s="42">
        <v>1603</v>
      </c>
      <c r="S137" s="42">
        <v>1755</v>
      </c>
      <c r="T137" s="42">
        <v>1383</v>
      </c>
      <c r="U137" s="42">
        <v>765</v>
      </c>
      <c r="V137" s="42">
        <v>3904.5370760000001</v>
      </c>
      <c r="W137" s="42">
        <v>706.70975599999997</v>
      </c>
      <c r="X137" s="42">
        <v>684.45757500000002</v>
      </c>
      <c r="Y137" s="42">
        <v>620.13684899999998</v>
      </c>
      <c r="Z137" s="42">
        <v>834.15283599999998</v>
      </c>
      <c r="AA137" s="42">
        <v>691.82643199999995</v>
      </c>
      <c r="AB137" s="42">
        <v>350.94776200000001</v>
      </c>
      <c r="AC137" s="42">
        <v>16.305866999999999</v>
      </c>
      <c r="AD137" s="42">
        <v>972.66440299999999</v>
      </c>
      <c r="AE137" s="42">
        <v>2172.1068340000002</v>
      </c>
      <c r="AF137" s="42">
        <v>759.76583900000003</v>
      </c>
      <c r="AG137" s="42">
        <v>4451.4629240000004</v>
      </c>
      <c r="AH137" s="42">
        <v>663.56810399999995</v>
      </c>
      <c r="AI137" s="42">
        <v>702.47357499999998</v>
      </c>
      <c r="AJ137" s="42">
        <v>739.25695299999995</v>
      </c>
      <c r="AK137" s="42">
        <v>958.98597600000005</v>
      </c>
      <c r="AL137" s="42">
        <v>744.66105000000005</v>
      </c>
      <c r="AM137" s="42">
        <v>593.35984599999995</v>
      </c>
      <c r="AN137" s="42">
        <v>49.157420000000002</v>
      </c>
      <c r="AO137" s="42">
        <v>925.73259399999995</v>
      </c>
      <c r="AP137" s="42">
        <v>2449.3543359999999</v>
      </c>
      <c r="AQ137" s="42">
        <v>1076.375994</v>
      </c>
      <c r="AR137" s="42">
        <v>7063.7174640000003</v>
      </c>
      <c r="AS137" s="42">
        <v>8.3224800000000005</v>
      </c>
      <c r="AT137" s="42">
        <v>203.64401799999999</v>
      </c>
      <c r="AU137" s="42">
        <v>358.21407199999999</v>
      </c>
      <c r="AV137" s="42">
        <v>997.06607299999996</v>
      </c>
      <c r="AW137" s="42">
        <v>1067.229953</v>
      </c>
      <c r="AX137" s="42">
        <v>829.434301</v>
      </c>
      <c r="AY137" s="42">
        <v>2512.4204850000001</v>
      </c>
      <c r="AZ137" s="42">
        <v>1087.3860810000001</v>
      </c>
      <c r="BA137" s="42">
        <v>3284.957449</v>
      </c>
      <c r="BB137" s="42">
        <v>0</v>
      </c>
      <c r="BC137" s="42">
        <v>147.258002</v>
      </c>
      <c r="BD137" s="42">
        <v>206.26849000000001</v>
      </c>
      <c r="BE137" s="42">
        <v>485.55363999999997</v>
      </c>
      <c r="BF137" s="42">
        <v>217.038129</v>
      </c>
      <c r="BG137" s="42">
        <v>678.65063999999995</v>
      </c>
      <c r="BH137" s="42">
        <v>1165.34842</v>
      </c>
      <c r="BI137" s="42">
        <v>384.84012799999999</v>
      </c>
      <c r="BJ137" s="42">
        <v>3778.7600149999998</v>
      </c>
      <c r="BK137" s="42">
        <v>8.3224800000000005</v>
      </c>
      <c r="BL137" s="42">
        <v>56.386015</v>
      </c>
      <c r="BM137" s="42">
        <v>151.945582</v>
      </c>
      <c r="BN137" s="42">
        <v>511.51243399999998</v>
      </c>
      <c r="BO137" s="42">
        <v>850.191824</v>
      </c>
      <c r="BP137" s="42">
        <v>150.783661</v>
      </c>
      <c r="BQ137" s="42">
        <v>1347.0720650000001</v>
      </c>
      <c r="BR137" s="42">
        <v>702.54595300000005</v>
      </c>
      <c r="BS137" s="42">
        <v>957.46525099999997</v>
      </c>
      <c r="BT137" s="42">
        <v>0</v>
      </c>
      <c r="BU137" s="42">
        <v>15.915520000000001</v>
      </c>
      <c r="BV137" s="42">
        <v>20.370291000000002</v>
      </c>
      <c r="BW137" s="42">
        <v>92.671943999999996</v>
      </c>
      <c r="BX137" s="42">
        <v>124.977682</v>
      </c>
      <c r="BY137" s="42">
        <v>157.41342700000001</v>
      </c>
      <c r="BZ137" s="42">
        <v>0</v>
      </c>
      <c r="CA137" s="42">
        <v>546.11638700000003</v>
      </c>
      <c r="CB137" s="42">
        <v>2975.7264279999999</v>
      </c>
      <c r="CC137" s="42">
        <v>4.0973269999999999</v>
      </c>
      <c r="CD137" s="42">
        <v>146.74374599999999</v>
      </c>
      <c r="CE137" s="42">
        <v>289.04000400000001</v>
      </c>
      <c r="CF137" s="42">
        <v>797.58876199999997</v>
      </c>
      <c r="CG137" s="42">
        <v>793.69542200000001</v>
      </c>
      <c r="CH137" s="42">
        <v>607.36956599999996</v>
      </c>
      <c r="CI137" s="42">
        <v>24.463868000000002</v>
      </c>
      <c r="CJ137" s="42">
        <v>312.727733</v>
      </c>
      <c r="CK137" s="42">
        <v>3130.5257839999999</v>
      </c>
      <c r="CL137" s="42">
        <v>4.2251539999999999</v>
      </c>
      <c r="CM137" s="42">
        <v>40.984752</v>
      </c>
      <c r="CN137" s="42">
        <v>48.803775999999999</v>
      </c>
      <c r="CO137" s="42">
        <v>106.805367</v>
      </c>
      <c r="CP137" s="42">
        <v>148.55685</v>
      </c>
      <c r="CQ137" s="42">
        <v>64.651308</v>
      </c>
      <c r="CR137" s="42">
        <v>2487.9566169999998</v>
      </c>
      <c r="CS137" s="42">
        <v>228.54196099999999</v>
      </c>
    </row>
    <row r="138" spans="1:97">
      <c r="A138" s="40" t="s">
        <v>606</v>
      </c>
      <c r="B138" s="40" t="s">
        <v>289</v>
      </c>
      <c r="C138" s="40" t="s">
        <v>290</v>
      </c>
      <c r="D138" s="40" t="s">
        <v>297</v>
      </c>
      <c r="E138" s="40" t="s">
        <v>322</v>
      </c>
      <c r="F138" s="40" t="s">
        <v>293</v>
      </c>
      <c r="G138" s="41" t="s">
        <v>294</v>
      </c>
      <c r="H138" s="40" t="s">
        <v>607</v>
      </c>
      <c r="I138" s="42">
        <v>1914</v>
      </c>
      <c r="J138" s="42">
        <v>446</v>
      </c>
      <c r="K138" s="42">
        <v>241</v>
      </c>
      <c r="L138" s="42">
        <v>465</v>
      </c>
      <c r="M138" s="42">
        <v>446</v>
      </c>
      <c r="N138" s="42">
        <v>223</v>
      </c>
      <c r="O138" s="42">
        <v>93</v>
      </c>
      <c r="P138" s="42">
        <v>263</v>
      </c>
      <c r="Q138" s="42">
        <v>232</v>
      </c>
      <c r="R138" s="42">
        <v>372</v>
      </c>
      <c r="S138" s="42">
        <v>279</v>
      </c>
      <c r="T138" s="42">
        <v>146</v>
      </c>
      <c r="U138" s="42">
        <v>52</v>
      </c>
      <c r="V138" s="42">
        <v>965</v>
      </c>
      <c r="W138" s="42">
        <v>239</v>
      </c>
      <c r="X138" s="42">
        <v>112</v>
      </c>
      <c r="Y138" s="42">
        <v>229</v>
      </c>
      <c r="Z138" s="42">
        <v>229</v>
      </c>
      <c r="AA138" s="42">
        <v>116</v>
      </c>
      <c r="AB138" s="42">
        <v>39</v>
      </c>
      <c r="AC138" s="42">
        <v>1</v>
      </c>
      <c r="AD138" s="42">
        <v>293</v>
      </c>
      <c r="AE138" s="42">
        <v>575</v>
      </c>
      <c r="AF138" s="42">
        <v>97</v>
      </c>
      <c r="AG138" s="42">
        <v>949</v>
      </c>
      <c r="AH138" s="42">
        <v>207</v>
      </c>
      <c r="AI138" s="42">
        <v>129</v>
      </c>
      <c r="AJ138" s="42">
        <v>236</v>
      </c>
      <c r="AK138" s="42">
        <v>217</v>
      </c>
      <c r="AL138" s="42">
        <v>107</v>
      </c>
      <c r="AM138" s="42">
        <v>50</v>
      </c>
      <c r="AN138" s="42">
        <v>3</v>
      </c>
      <c r="AO138" s="42">
        <v>275</v>
      </c>
      <c r="AP138" s="42">
        <v>572</v>
      </c>
      <c r="AQ138" s="42">
        <v>102</v>
      </c>
      <c r="AR138" s="42">
        <v>1504</v>
      </c>
      <c r="AS138" s="42">
        <v>8</v>
      </c>
      <c r="AT138" s="42">
        <v>56</v>
      </c>
      <c r="AU138" s="42">
        <v>104</v>
      </c>
      <c r="AV138" s="42">
        <v>308</v>
      </c>
      <c r="AW138" s="42">
        <v>344</v>
      </c>
      <c r="AX138" s="42">
        <v>176</v>
      </c>
      <c r="AY138" s="42">
        <v>344</v>
      </c>
      <c r="AZ138" s="42">
        <v>164</v>
      </c>
      <c r="BA138" s="42">
        <v>764</v>
      </c>
      <c r="BB138" s="42">
        <v>0</v>
      </c>
      <c r="BC138" s="42">
        <v>48</v>
      </c>
      <c r="BD138" s="42">
        <v>68</v>
      </c>
      <c r="BE138" s="42">
        <v>156</v>
      </c>
      <c r="BF138" s="42">
        <v>84</v>
      </c>
      <c r="BG138" s="42">
        <v>152</v>
      </c>
      <c r="BH138" s="42">
        <v>184</v>
      </c>
      <c r="BI138" s="42">
        <v>72</v>
      </c>
      <c r="BJ138" s="42">
        <v>740</v>
      </c>
      <c r="BK138" s="42">
        <v>8</v>
      </c>
      <c r="BL138" s="42">
        <v>8</v>
      </c>
      <c r="BM138" s="42">
        <v>36</v>
      </c>
      <c r="BN138" s="42">
        <v>152</v>
      </c>
      <c r="BO138" s="42">
        <v>260</v>
      </c>
      <c r="BP138" s="42">
        <v>24</v>
      </c>
      <c r="BQ138" s="42">
        <v>160</v>
      </c>
      <c r="BR138" s="42">
        <v>92</v>
      </c>
      <c r="BS138" s="42">
        <v>176</v>
      </c>
      <c r="BT138" s="42">
        <v>0</v>
      </c>
      <c r="BU138" s="42">
        <v>0</v>
      </c>
      <c r="BV138" s="42">
        <v>0</v>
      </c>
      <c r="BW138" s="42">
        <v>4</v>
      </c>
      <c r="BX138" s="42">
        <v>20</v>
      </c>
      <c r="BY138" s="42">
        <v>24</v>
      </c>
      <c r="BZ138" s="42">
        <v>0</v>
      </c>
      <c r="CA138" s="42">
        <v>128</v>
      </c>
      <c r="CB138" s="42">
        <v>820</v>
      </c>
      <c r="CC138" s="42">
        <v>4</v>
      </c>
      <c r="CD138" s="42">
        <v>48</v>
      </c>
      <c r="CE138" s="42">
        <v>76</v>
      </c>
      <c r="CF138" s="42">
        <v>260</v>
      </c>
      <c r="CG138" s="42">
        <v>276</v>
      </c>
      <c r="CH138" s="42">
        <v>132</v>
      </c>
      <c r="CI138" s="42">
        <v>0</v>
      </c>
      <c r="CJ138" s="42">
        <v>24</v>
      </c>
      <c r="CK138" s="42">
        <v>508</v>
      </c>
      <c r="CL138" s="42">
        <v>4</v>
      </c>
      <c r="CM138" s="42">
        <v>8</v>
      </c>
      <c r="CN138" s="42">
        <v>28</v>
      </c>
      <c r="CO138" s="42">
        <v>44</v>
      </c>
      <c r="CP138" s="42">
        <v>48</v>
      </c>
      <c r="CQ138" s="42">
        <v>20</v>
      </c>
      <c r="CR138" s="42">
        <v>344</v>
      </c>
      <c r="CS138" s="42">
        <v>12</v>
      </c>
    </row>
    <row r="139" spans="1:97">
      <c r="A139" s="40" t="s">
        <v>608</v>
      </c>
      <c r="B139" s="40" t="s">
        <v>289</v>
      </c>
      <c r="C139" s="40" t="s">
        <v>290</v>
      </c>
      <c r="D139" s="40" t="s">
        <v>304</v>
      </c>
      <c r="E139" s="40" t="s">
        <v>609</v>
      </c>
      <c r="F139" s="40" t="s">
        <v>351</v>
      </c>
      <c r="G139" s="41" t="s">
        <v>294</v>
      </c>
      <c r="H139" s="40" t="s">
        <v>610</v>
      </c>
      <c r="I139" s="42">
        <v>1470</v>
      </c>
      <c r="J139" s="42">
        <v>272.47009700000001</v>
      </c>
      <c r="K139" s="42">
        <v>180.90122700000001</v>
      </c>
      <c r="L139" s="42">
        <v>305.00383900000003</v>
      </c>
      <c r="M139" s="42">
        <v>347.65358900000001</v>
      </c>
      <c r="N139" s="42">
        <v>247.05311</v>
      </c>
      <c r="O139" s="42">
        <v>116.918138</v>
      </c>
      <c r="P139" s="42">
        <v>198</v>
      </c>
      <c r="Q139" s="42">
        <v>215</v>
      </c>
      <c r="R139" s="42">
        <v>269</v>
      </c>
      <c r="S139" s="42">
        <v>334</v>
      </c>
      <c r="T139" s="42">
        <v>218</v>
      </c>
      <c r="U139" s="42">
        <v>65</v>
      </c>
      <c r="V139" s="42">
        <v>722.808311</v>
      </c>
      <c r="W139" s="42">
        <v>135.218369</v>
      </c>
      <c r="X139" s="42">
        <v>82.334107000000003</v>
      </c>
      <c r="Y139" s="42">
        <v>147.418522</v>
      </c>
      <c r="Z139" s="42">
        <v>175.85168899999999</v>
      </c>
      <c r="AA139" s="42">
        <v>128.10161299999999</v>
      </c>
      <c r="AB139" s="42">
        <v>52.867331999999998</v>
      </c>
      <c r="AC139" s="42">
        <v>1.0166790000000001</v>
      </c>
      <c r="AD139" s="42">
        <v>167.75211200000001</v>
      </c>
      <c r="AE139" s="42">
        <v>428.98794600000002</v>
      </c>
      <c r="AF139" s="42">
        <v>126.068254</v>
      </c>
      <c r="AG139" s="42">
        <v>747.191689</v>
      </c>
      <c r="AH139" s="42">
        <v>137.25172800000001</v>
      </c>
      <c r="AI139" s="42">
        <v>98.567120000000003</v>
      </c>
      <c r="AJ139" s="42">
        <v>157.585317</v>
      </c>
      <c r="AK139" s="42">
        <v>171.80189999999999</v>
      </c>
      <c r="AL139" s="42">
        <v>118.951497</v>
      </c>
      <c r="AM139" s="42">
        <v>59.984088</v>
      </c>
      <c r="AN139" s="42">
        <v>3.0500379999999998</v>
      </c>
      <c r="AO139" s="42">
        <v>179.93533600000001</v>
      </c>
      <c r="AP139" s="42">
        <v>448.30485599999997</v>
      </c>
      <c r="AQ139" s="42">
        <v>118.951497</v>
      </c>
      <c r="AR139" s="42">
        <v>1183.3471790000001</v>
      </c>
      <c r="AS139" s="42">
        <v>8.1334359999999997</v>
      </c>
      <c r="AT139" s="42">
        <v>81.334356999999997</v>
      </c>
      <c r="AU139" s="42">
        <v>122.001536</v>
      </c>
      <c r="AV139" s="42">
        <v>113.8681</v>
      </c>
      <c r="AW139" s="42">
        <v>195.20245700000001</v>
      </c>
      <c r="AX139" s="42">
        <v>183.00230400000001</v>
      </c>
      <c r="AY139" s="42">
        <v>337.53758199999999</v>
      </c>
      <c r="AZ139" s="42">
        <v>142.26740699999999</v>
      </c>
      <c r="BA139" s="42">
        <v>577.47393599999998</v>
      </c>
      <c r="BB139" s="42">
        <v>8.1334359999999997</v>
      </c>
      <c r="BC139" s="42">
        <v>56.934049999999999</v>
      </c>
      <c r="BD139" s="42">
        <v>61.000768000000001</v>
      </c>
      <c r="BE139" s="42">
        <v>61.000768000000001</v>
      </c>
      <c r="BF139" s="42">
        <v>28.467025</v>
      </c>
      <c r="BG139" s="42">
        <v>142.33512500000001</v>
      </c>
      <c r="BH139" s="42">
        <v>178.935586</v>
      </c>
      <c r="BI139" s="42">
        <v>40.667178999999997</v>
      </c>
      <c r="BJ139" s="42">
        <v>605.873243</v>
      </c>
      <c r="BK139" s="42">
        <v>0</v>
      </c>
      <c r="BL139" s="42">
        <v>24.400307000000002</v>
      </c>
      <c r="BM139" s="42">
        <v>61.000768000000001</v>
      </c>
      <c r="BN139" s="42">
        <v>52.867331999999998</v>
      </c>
      <c r="BO139" s="42">
        <v>166.735432</v>
      </c>
      <c r="BP139" s="42">
        <v>40.667178999999997</v>
      </c>
      <c r="BQ139" s="42">
        <v>158.60199700000001</v>
      </c>
      <c r="BR139" s="42">
        <v>101.600229</v>
      </c>
      <c r="BS139" s="42">
        <v>113.800382</v>
      </c>
      <c r="BT139" s="42">
        <v>0</v>
      </c>
      <c r="BU139" s="42">
        <v>4.0667179999999998</v>
      </c>
      <c r="BV139" s="42">
        <v>0</v>
      </c>
      <c r="BW139" s="42">
        <v>0</v>
      </c>
      <c r="BX139" s="42">
        <v>12.200153999999999</v>
      </c>
      <c r="BY139" s="42">
        <v>28.467025</v>
      </c>
      <c r="BZ139" s="42">
        <v>0</v>
      </c>
      <c r="CA139" s="42">
        <v>69.066485999999998</v>
      </c>
      <c r="CB139" s="42">
        <v>589.67408999999998</v>
      </c>
      <c r="CC139" s="42">
        <v>4.0667179999999998</v>
      </c>
      <c r="CD139" s="42">
        <v>52.867331999999998</v>
      </c>
      <c r="CE139" s="42">
        <v>101.667946</v>
      </c>
      <c r="CF139" s="42">
        <v>97.601229000000004</v>
      </c>
      <c r="CG139" s="42">
        <v>142.33512500000001</v>
      </c>
      <c r="CH139" s="42">
        <v>134.20168899999999</v>
      </c>
      <c r="CI139" s="42">
        <v>0</v>
      </c>
      <c r="CJ139" s="42">
        <v>56.934049999999999</v>
      </c>
      <c r="CK139" s="42">
        <v>479.87270699999999</v>
      </c>
      <c r="CL139" s="42">
        <v>4.0667179999999998</v>
      </c>
      <c r="CM139" s="42">
        <v>24.400307000000002</v>
      </c>
      <c r="CN139" s="42">
        <v>20.333589</v>
      </c>
      <c r="CO139" s="42">
        <v>16.266870999999998</v>
      </c>
      <c r="CP139" s="42">
        <v>40.667178999999997</v>
      </c>
      <c r="CQ139" s="42">
        <v>20.333589</v>
      </c>
      <c r="CR139" s="42">
        <v>337.53758199999999</v>
      </c>
      <c r="CS139" s="42">
        <v>16.266870999999998</v>
      </c>
    </row>
    <row r="140" spans="1:97">
      <c r="A140" s="40" t="s">
        <v>611</v>
      </c>
      <c r="B140" s="40" t="s">
        <v>289</v>
      </c>
      <c r="C140" s="40" t="s">
        <v>290</v>
      </c>
      <c r="D140" s="40" t="s">
        <v>297</v>
      </c>
      <c r="E140" s="40" t="s">
        <v>393</v>
      </c>
      <c r="F140" s="40" t="s">
        <v>293</v>
      </c>
      <c r="G140" s="41" t="s">
        <v>294</v>
      </c>
      <c r="H140" s="40" t="s">
        <v>612</v>
      </c>
      <c r="I140" s="42">
        <v>190</v>
      </c>
      <c r="J140" s="42">
        <v>19.895288000000001</v>
      </c>
      <c r="K140" s="42">
        <v>12.931937</v>
      </c>
      <c r="L140" s="42">
        <v>35.811518</v>
      </c>
      <c r="M140" s="42">
        <v>47.748691000000001</v>
      </c>
      <c r="N140" s="42">
        <v>44.764398</v>
      </c>
      <c r="O140" s="42">
        <v>28.848168000000001</v>
      </c>
      <c r="P140" s="42">
        <v>19</v>
      </c>
      <c r="Q140" s="42">
        <v>23</v>
      </c>
      <c r="R140" s="42">
        <v>39</v>
      </c>
      <c r="S140" s="42">
        <v>30</v>
      </c>
      <c r="T140" s="42">
        <v>42</v>
      </c>
      <c r="U140" s="42">
        <v>21</v>
      </c>
      <c r="V140" s="42">
        <v>96.492147000000003</v>
      </c>
      <c r="W140" s="42">
        <v>11.937173</v>
      </c>
      <c r="X140" s="42">
        <v>8.9528800000000004</v>
      </c>
      <c r="Y140" s="42">
        <v>17.905759</v>
      </c>
      <c r="Z140" s="42">
        <v>25.863873999999999</v>
      </c>
      <c r="AA140" s="42">
        <v>17.905759</v>
      </c>
      <c r="AB140" s="42">
        <v>13.926702000000001</v>
      </c>
      <c r="AC140" s="42">
        <v>0</v>
      </c>
      <c r="AD140" s="42">
        <v>16.910995</v>
      </c>
      <c r="AE140" s="42">
        <v>54.712041999999997</v>
      </c>
      <c r="AF140" s="42">
        <v>24.869109999999999</v>
      </c>
      <c r="AG140" s="42">
        <v>93.507852999999997</v>
      </c>
      <c r="AH140" s="42">
        <v>7.9581150000000003</v>
      </c>
      <c r="AI140" s="42">
        <v>3.9790580000000002</v>
      </c>
      <c r="AJ140" s="42">
        <v>17.905759</v>
      </c>
      <c r="AK140" s="42">
        <v>21.884817000000002</v>
      </c>
      <c r="AL140" s="42">
        <v>26.858639</v>
      </c>
      <c r="AM140" s="42">
        <v>13.926702000000001</v>
      </c>
      <c r="AN140" s="42">
        <v>0.99476399999999998</v>
      </c>
      <c r="AO140" s="42">
        <v>7.9581150000000003</v>
      </c>
      <c r="AP140" s="42">
        <v>52.722512999999999</v>
      </c>
      <c r="AQ140" s="42">
        <v>32.827224999999999</v>
      </c>
      <c r="AR140" s="42">
        <v>171.09947600000001</v>
      </c>
      <c r="AS140" s="42">
        <v>0</v>
      </c>
      <c r="AT140" s="42">
        <v>15.916230000000001</v>
      </c>
      <c r="AU140" s="42">
        <v>7.9581150000000003</v>
      </c>
      <c r="AV140" s="42">
        <v>11.937173</v>
      </c>
      <c r="AW140" s="42">
        <v>23.874345999999999</v>
      </c>
      <c r="AX140" s="42">
        <v>19.895288000000001</v>
      </c>
      <c r="AY140" s="42">
        <v>75.602093999999994</v>
      </c>
      <c r="AZ140" s="42">
        <v>15.916230000000001</v>
      </c>
      <c r="BA140" s="42">
        <v>87.539266999999995</v>
      </c>
      <c r="BB140" s="42">
        <v>0</v>
      </c>
      <c r="BC140" s="42">
        <v>11.937173</v>
      </c>
      <c r="BD140" s="42">
        <v>3.9790580000000002</v>
      </c>
      <c r="BE140" s="42">
        <v>3.9790580000000002</v>
      </c>
      <c r="BF140" s="42">
        <v>11.937173</v>
      </c>
      <c r="BG140" s="42">
        <v>11.937173</v>
      </c>
      <c r="BH140" s="42">
        <v>35.811518</v>
      </c>
      <c r="BI140" s="42">
        <v>7.9581150000000003</v>
      </c>
      <c r="BJ140" s="42">
        <v>83.560209</v>
      </c>
      <c r="BK140" s="42">
        <v>0</v>
      </c>
      <c r="BL140" s="42">
        <v>3.9790580000000002</v>
      </c>
      <c r="BM140" s="42">
        <v>3.9790580000000002</v>
      </c>
      <c r="BN140" s="42">
        <v>7.9581150000000003</v>
      </c>
      <c r="BO140" s="42">
        <v>11.937173</v>
      </c>
      <c r="BP140" s="42">
        <v>7.9581150000000003</v>
      </c>
      <c r="BQ140" s="42">
        <v>39.790576000000001</v>
      </c>
      <c r="BR140" s="42">
        <v>7.9581150000000003</v>
      </c>
      <c r="BS140" s="42">
        <v>11.937173</v>
      </c>
      <c r="BT140" s="42">
        <v>0</v>
      </c>
      <c r="BU140" s="42">
        <v>0</v>
      </c>
      <c r="BV140" s="42">
        <v>0</v>
      </c>
      <c r="BW140" s="42">
        <v>0</v>
      </c>
      <c r="BX140" s="42">
        <v>0</v>
      </c>
      <c r="BY140" s="42">
        <v>3.9790580000000002</v>
      </c>
      <c r="BZ140" s="42">
        <v>0</v>
      </c>
      <c r="CA140" s="42">
        <v>7.9581150000000003</v>
      </c>
      <c r="CB140" s="42">
        <v>55.706806</v>
      </c>
      <c r="CC140" s="42">
        <v>0</v>
      </c>
      <c r="CD140" s="42">
        <v>7.9581150000000003</v>
      </c>
      <c r="CE140" s="42">
        <v>3.9790580000000002</v>
      </c>
      <c r="CF140" s="42">
        <v>11.937173</v>
      </c>
      <c r="CG140" s="42">
        <v>15.916230000000001</v>
      </c>
      <c r="CH140" s="42">
        <v>11.937173</v>
      </c>
      <c r="CI140" s="42">
        <v>0</v>
      </c>
      <c r="CJ140" s="42">
        <v>3.9790580000000002</v>
      </c>
      <c r="CK140" s="42">
        <v>103.45549699999999</v>
      </c>
      <c r="CL140" s="42">
        <v>0</v>
      </c>
      <c r="CM140" s="42">
        <v>7.9581150000000003</v>
      </c>
      <c r="CN140" s="42">
        <v>3.9790580000000002</v>
      </c>
      <c r="CO140" s="42">
        <v>0</v>
      </c>
      <c r="CP140" s="42">
        <v>7.9581150000000003</v>
      </c>
      <c r="CQ140" s="42">
        <v>3.9790580000000002</v>
      </c>
      <c r="CR140" s="42">
        <v>75.602093999999994</v>
      </c>
      <c r="CS140" s="42">
        <v>3.9790580000000002</v>
      </c>
    </row>
    <row r="141" spans="1:97">
      <c r="A141" s="40" t="s">
        <v>613</v>
      </c>
      <c r="B141" s="40" t="s">
        <v>289</v>
      </c>
      <c r="C141" s="40" t="s">
        <v>290</v>
      </c>
      <c r="D141" s="40" t="s">
        <v>309</v>
      </c>
      <c r="E141" s="40" t="s">
        <v>310</v>
      </c>
      <c r="F141" s="40" t="s">
        <v>306</v>
      </c>
      <c r="G141" s="41" t="s">
        <v>294</v>
      </c>
      <c r="H141" s="40" t="s">
        <v>614</v>
      </c>
      <c r="I141" s="42">
        <v>987</v>
      </c>
      <c r="J141" s="42">
        <v>151.5386</v>
      </c>
      <c r="K141" s="42">
        <v>91.933417000000006</v>
      </c>
      <c r="L141" s="42">
        <v>186.897606</v>
      </c>
      <c r="M141" s="42">
        <v>205.06082599999999</v>
      </c>
      <c r="N141" s="42">
        <v>220.236098</v>
      </c>
      <c r="O141" s="42">
        <v>131.33345299999999</v>
      </c>
      <c r="P141" s="42">
        <v>123</v>
      </c>
      <c r="Q141" s="42">
        <v>112</v>
      </c>
      <c r="R141" s="42">
        <v>167</v>
      </c>
      <c r="S141" s="42">
        <v>164</v>
      </c>
      <c r="T141" s="42">
        <v>168</v>
      </c>
      <c r="U141" s="42">
        <v>84</v>
      </c>
      <c r="V141" s="42">
        <v>475.80979100000002</v>
      </c>
      <c r="W141" s="42">
        <v>76.779556999999997</v>
      </c>
      <c r="X141" s="42">
        <v>47.482095000000001</v>
      </c>
      <c r="Y141" s="42">
        <v>91.933417000000006</v>
      </c>
      <c r="Z141" s="42">
        <v>105.04535</v>
      </c>
      <c r="AA141" s="42">
        <v>99.005217999999999</v>
      </c>
      <c r="AB141" s="42">
        <v>51.523124000000003</v>
      </c>
      <c r="AC141" s="42">
        <v>4.041029</v>
      </c>
      <c r="AD141" s="42">
        <v>97.994961000000004</v>
      </c>
      <c r="AE141" s="42">
        <v>269.71729499999998</v>
      </c>
      <c r="AF141" s="42">
        <v>108.097534</v>
      </c>
      <c r="AG141" s="42">
        <v>511.19020899999998</v>
      </c>
      <c r="AH141" s="42">
        <v>74.759041999999994</v>
      </c>
      <c r="AI141" s="42">
        <v>44.451323000000002</v>
      </c>
      <c r="AJ141" s="42">
        <v>94.964189000000005</v>
      </c>
      <c r="AK141" s="42">
        <v>100.01547600000001</v>
      </c>
      <c r="AL141" s="42">
        <v>121.23088</v>
      </c>
      <c r="AM141" s="42">
        <v>70.718012999999999</v>
      </c>
      <c r="AN141" s="42">
        <v>5.0512870000000003</v>
      </c>
      <c r="AO141" s="42">
        <v>94.964189000000005</v>
      </c>
      <c r="AP141" s="42">
        <v>268.72845000000001</v>
      </c>
      <c r="AQ141" s="42">
        <v>147.49757</v>
      </c>
      <c r="AR141" s="42">
        <v>848.61615800000004</v>
      </c>
      <c r="AS141" s="42">
        <v>24.246175999999998</v>
      </c>
      <c r="AT141" s="42">
        <v>101.025733</v>
      </c>
      <c r="AU141" s="42">
        <v>44.451323000000002</v>
      </c>
      <c r="AV141" s="42">
        <v>76.779556999999997</v>
      </c>
      <c r="AW141" s="42">
        <v>121.23088</v>
      </c>
      <c r="AX141" s="42">
        <v>80.820586000000006</v>
      </c>
      <c r="AY141" s="42">
        <v>319.24131599999998</v>
      </c>
      <c r="AZ141" s="42">
        <v>80.820586000000006</v>
      </c>
      <c r="BA141" s="42">
        <v>420.26704999999998</v>
      </c>
      <c r="BB141" s="42">
        <v>20.205147</v>
      </c>
      <c r="BC141" s="42">
        <v>72.738528000000002</v>
      </c>
      <c r="BD141" s="42">
        <v>28.287205</v>
      </c>
      <c r="BE141" s="42">
        <v>16.164117000000001</v>
      </c>
      <c r="BF141" s="42">
        <v>24.246175999999998</v>
      </c>
      <c r="BG141" s="42">
        <v>72.738528000000002</v>
      </c>
      <c r="BH141" s="42">
        <v>153.55911399999999</v>
      </c>
      <c r="BI141" s="42">
        <v>32.328234999999999</v>
      </c>
      <c r="BJ141" s="42">
        <v>428.349108</v>
      </c>
      <c r="BK141" s="42">
        <v>4.041029</v>
      </c>
      <c r="BL141" s="42">
        <v>28.287205</v>
      </c>
      <c r="BM141" s="42">
        <v>16.164117000000001</v>
      </c>
      <c r="BN141" s="42">
        <v>60.61544</v>
      </c>
      <c r="BO141" s="42">
        <v>96.984703999999994</v>
      </c>
      <c r="BP141" s="42">
        <v>8.0820589999999992</v>
      </c>
      <c r="BQ141" s="42">
        <v>165.68220199999999</v>
      </c>
      <c r="BR141" s="42">
        <v>48.492351999999997</v>
      </c>
      <c r="BS141" s="42">
        <v>76.779556999999997</v>
      </c>
      <c r="BT141" s="42">
        <v>0</v>
      </c>
      <c r="BU141" s="42">
        <v>0</v>
      </c>
      <c r="BV141" s="42">
        <v>0</v>
      </c>
      <c r="BW141" s="42">
        <v>4.041029</v>
      </c>
      <c r="BX141" s="42">
        <v>12.123087999999999</v>
      </c>
      <c r="BY141" s="42">
        <v>24.246175999999998</v>
      </c>
      <c r="BZ141" s="42">
        <v>0</v>
      </c>
      <c r="CA141" s="42">
        <v>36.369264000000001</v>
      </c>
      <c r="CB141" s="42">
        <v>359.65161000000001</v>
      </c>
      <c r="CC141" s="42">
        <v>20.205147</v>
      </c>
      <c r="CD141" s="42">
        <v>64.656469000000001</v>
      </c>
      <c r="CE141" s="42">
        <v>36.369264000000001</v>
      </c>
      <c r="CF141" s="42">
        <v>56.574410999999998</v>
      </c>
      <c r="CG141" s="42">
        <v>96.984703999999994</v>
      </c>
      <c r="CH141" s="42">
        <v>52.533380999999999</v>
      </c>
      <c r="CI141" s="42">
        <v>0</v>
      </c>
      <c r="CJ141" s="42">
        <v>32.328234999999999</v>
      </c>
      <c r="CK141" s="42">
        <v>412.18499100000002</v>
      </c>
      <c r="CL141" s="42">
        <v>4.041029</v>
      </c>
      <c r="CM141" s="42">
        <v>36.369264000000001</v>
      </c>
      <c r="CN141" s="42">
        <v>8.0820589999999992</v>
      </c>
      <c r="CO141" s="42">
        <v>16.164117000000001</v>
      </c>
      <c r="CP141" s="42">
        <v>12.123087999999999</v>
      </c>
      <c r="CQ141" s="42">
        <v>4.041029</v>
      </c>
      <c r="CR141" s="42">
        <v>319.24131599999998</v>
      </c>
      <c r="CS141" s="42">
        <v>12.123087999999999</v>
      </c>
    </row>
    <row r="142" spans="1:97">
      <c r="A142" s="40" t="s">
        <v>615</v>
      </c>
      <c r="B142" s="40" t="s">
        <v>289</v>
      </c>
      <c r="C142" s="40" t="s">
        <v>290</v>
      </c>
      <c r="D142" s="40" t="s">
        <v>304</v>
      </c>
      <c r="E142" s="40" t="s">
        <v>354</v>
      </c>
      <c r="F142" s="40" t="s">
        <v>351</v>
      </c>
      <c r="G142" s="41" t="s">
        <v>294</v>
      </c>
      <c r="H142" s="40" t="s">
        <v>616</v>
      </c>
      <c r="I142" s="42">
        <v>765</v>
      </c>
      <c r="J142" s="42">
        <v>98.355823999999998</v>
      </c>
      <c r="K142" s="42">
        <v>79.685057</v>
      </c>
      <c r="L142" s="42">
        <v>120.097638</v>
      </c>
      <c r="M142" s="42">
        <v>174.96983499999999</v>
      </c>
      <c r="N142" s="42">
        <v>175.935305</v>
      </c>
      <c r="O142" s="42">
        <v>115.95634</v>
      </c>
      <c r="P142" s="42">
        <v>107</v>
      </c>
      <c r="Q142" s="42">
        <v>108</v>
      </c>
      <c r="R142" s="42">
        <v>140</v>
      </c>
      <c r="S142" s="42">
        <v>166</v>
      </c>
      <c r="T142" s="42">
        <v>159</v>
      </c>
      <c r="U142" s="42">
        <v>79</v>
      </c>
      <c r="V142" s="42">
        <v>378.858901</v>
      </c>
      <c r="W142" s="42">
        <v>60.048819000000002</v>
      </c>
      <c r="X142" s="42">
        <v>43.483628000000003</v>
      </c>
      <c r="Y142" s="42">
        <v>60.048819000000002</v>
      </c>
      <c r="Z142" s="42">
        <v>92.143878000000001</v>
      </c>
      <c r="AA142" s="42">
        <v>74.473506999999998</v>
      </c>
      <c r="AB142" s="42">
        <v>46.589601000000002</v>
      </c>
      <c r="AC142" s="42">
        <v>2.070649</v>
      </c>
      <c r="AD142" s="42">
        <v>75.578686000000005</v>
      </c>
      <c r="AE142" s="42">
        <v>208.03036299999999</v>
      </c>
      <c r="AF142" s="42">
        <v>95.249851000000007</v>
      </c>
      <c r="AG142" s="42">
        <v>386.141099</v>
      </c>
      <c r="AH142" s="42">
        <v>38.307004999999997</v>
      </c>
      <c r="AI142" s="42">
        <v>36.201428999999997</v>
      </c>
      <c r="AJ142" s="42">
        <v>60.048819000000002</v>
      </c>
      <c r="AK142" s="42">
        <v>82.825957000000002</v>
      </c>
      <c r="AL142" s="42">
        <v>101.461798</v>
      </c>
      <c r="AM142" s="42">
        <v>60.048819000000002</v>
      </c>
      <c r="AN142" s="42">
        <v>7.2472709999999996</v>
      </c>
      <c r="AO142" s="42">
        <v>54.837268999999999</v>
      </c>
      <c r="AP142" s="42">
        <v>202.923596</v>
      </c>
      <c r="AQ142" s="42">
        <v>128.380234</v>
      </c>
      <c r="AR142" s="42">
        <v>687.17602799999997</v>
      </c>
      <c r="AS142" s="42">
        <v>16.565190999999999</v>
      </c>
      <c r="AT142" s="42">
        <v>32.990673000000001</v>
      </c>
      <c r="AU142" s="42">
        <v>16.565190999999999</v>
      </c>
      <c r="AV142" s="42">
        <v>49.695574000000001</v>
      </c>
      <c r="AW142" s="42">
        <v>107.673745</v>
      </c>
      <c r="AX142" s="42">
        <v>70.402063999999996</v>
      </c>
      <c r="AY142" s="42">
        <v>294.032149</v>
      </c>
      <c r="AZ142" s="42">
        <v>99.251439000000005</v>
      </c>
      <c r="BA142" s="42">
        <v>318.740227</v>
      </c>
      <c r="BB142" s="42">
        <v>12.423894000000001</v>
      </c>
      <c r="BC142" s="42">
        <v>24.708078</v>
      </c>
      <c r="BD142" s="42">
        <v>16.565190999999999</v>
      </c>
      <c r="BE142" s="42">
        <v>33.130383000000002</v>
      </c>
      <c r="BF142" s="42">
        <v>20.706489000000001</v>
      </c>
      <c r="BG142" s="42">
        <v>62.119467999999998</v>
      </c>
      <c r="BH142" s="42">
        <v>128.380234</v>
      </c>
      <c r="BI142" s="42">
        <v>20.706489000000001</v>
      </c>
      <c r="BJ142" s="42">
        <v>368.43580100000003</v>
      </c>
      <c r="BK142" s="42">
        <v>4.1412979999999999</v>
      </c>
      <c r="BL142" s="42">
        <v>8.2825959999999998</v>
      </c>
      <c r="BM142" s="42">
        <v>0</v>
      </c>
      <c r="BN142" s="42">
        <v>16.565190999999999</v>
      </c>
      <c r="BO142" s="42">
        <v>86.967254999999994</v>
      </c>
      <c r="BP142" s="42">
        <v>8.2825959999999998</v>
      </c>
      <c r="BQ142" s="42">
        <v>165.651915</v>
      </c>
      <c r="BR142" s="42">
        <v>78.54495</v>
      </c>
      <c r="BS142" s="42">
        <v>57.838461000000002</v>
      </c>
      <c r="BT142" s="42">
        <v>0</v>
      </c>
      <c r="BU142" s="42">
        <v>0</v>
      </c>
      <c r="BV142" s="42">
        <v>0</v>
      </c>
      <c r="BW142" s="42">
        <v>0</v>
      </c>
      <c r="BX142" s="42">
        <v>8.2825959999999998</v>
      </c>
      <c r="BY142" s="42">
        <v>4.1412979999999999</v>
      </c>
      <c r="BZ142" s="42">
        <v>0</v>
      </c>
      <c r="CA142" s="42">
        <v>45.414566999999998</v>
      </c>
      <c r="CB142" s="42">
        <v>252.61917</v>
      </c>
      <c r="CC142" s="42">
        <v>8.2825959999999998</v>
      </c>
      <c r="CD142" s="42">
        <v>28.989084999999999</v>
      </c>
      <c r="CE142" s="42">
        <v>4.1412979999999999</v>
      </c>
      <c r="CF142" s="42">
        <v>45.554276999999999</v>
      </c>
      <c r="CG142" s="42">
        <v>74.543362000000002</v>
      </c>
      <c r="CH142" s="42">
        <v>57.978169999999999</v>
      </c>
      <c r="CI142" s="42">
        <v>0</v>
      </c>
      <c r="CJ142" s="42">
        <v>33.130383000000002</v>
      </c>
      <c r="CK142" s="42">
        <v>376.71839699999998</v>
      </c>
      <c r="CL142" s="42">
        <v>8.2825959999999998</v>
      </c>
      <c r="CM142" s="42">
        <v>4.0015879999999999</v>
      </c>
      <c r="CN142" s="42">
        <v>12.423894000000001</v>
      </c>
      <c r="CO142" s="42">
        <v>4.1412979999999999</v>
      </c>
      <c r="CP142" s="42">
        <v>24.847787</v>
      </c>
      <c r="CQ142" s="42">
        <v>8.2825959999999998</v>
      </c>
      <c r="CR142" s="42">
        <v>294.032149</v>
      </c>
      <c r="CS142" s="42">
        <v>20.706489000000001</v>
      </c>
    </row>
    <row r="143" spans="1:97">
      <c r="A143" s="40" t="s">
        <v>617</v>
      </c>
      <c r="B143" s="40" t="s">
        <v>289</v>
      </c>
      <c r="C143" s="40" t="s">
        <v>290</v>
      </c>
      <c r="D143" s="40" t="s">
        <v>297</v>
      </c>
      <c r="E143" s="40" t="s">
        <v>506</v>
      </c>
      <c r="F143" s="40" t="s">
        <v>293</v>
      </c>
      <c r="G143" s="41" t="s">
        <v>294</v>
      </c>
      <c r="H143" s="40" t="s">
        <v>618</v>
      </c>
      <c r="I143" s="42">
        <v>93</v>
      </c>
      <c r="J143" s="42">
        <v>13.58427</v>
      </c>
      <c r="K143" s="42">
        <v>5.2247190000000003</v>
      </c>
      <c r="L143" s="42">
        <v>11.494382</v>
      </c>
      <c r="M143" s="42">
        <v>30.303370999999999</v>
      </c>
      <c r="N143" s="42">
        <v>20.898876000000001</v>
      </c>
      <c r="O143" s="42">
        <v>11.494382</v>
      </c>
      <c r="P143" s="42">
        <v>16</v>
      </c>
      <c r="Q143" s="42">
        <v>10</v>
      </c>
      <c r="R143" s="42">
        <v>23</v>
      </c>
      <c r="S143" s="42">
        <v>19</v>
      </c>
      <c r="T143" s="42">
        <v>24</v>
      </c>
      <c r="U143" s="42">
        <v>7</v>
      </c>
      <c r="V143" s="42">
        <v>44.932583999999999</v>
      </c>
      <c r="W143" s="42">
        <v>4.1797750000000002</v>
      </c>
      <c r="X143" s="42">
        <v>3.1348310000000001</v>
      </c>
      <c r="Y143" s="42">
        <v>5.2247190000000003</v>
      </c>
      <c r="Z143" s="42">
        <v>15.674156999999999</v>
      </c>
      <c r="AA143" s="42">
        <v>10.449438000000001</v>
      </c>
      <c r="AB143" s="42">
        <v>6.2696630000000004</v>
      </c>
      <c r="AC143" s="42">
        <v>0</v>
      </c>
      <c r="AD143" s="42">
        <v>4.1797750000000002</v>
      </c>
      <c r="AE143" s="42">
        <v>27.168538999999999</v>
      </c>
      <c r="AF143" s="42">
        <v>13.58427</v>
      </c>
      <c r="AG143" s="42">
        <v>48.067416000000001</v>
      </c>
      <c r="AH143" s="42">
        <v>9.4044939999999997</v>
      </c>
      <c r="AI143" s="42">
        <v>2.0898880000000002</v>
      </c>
      <c r="AJ143" s="42">
        <v>6.2696630000000004</v>
      </c>
      <c r="AK143" s="42">
        <v>14.629213</v>
      </c>
      <c r="AL143" s="42">
        <v>10.449438000000001</v>
      </c>
      <c r="AM143" s="42">
        <v>5.2247190000000003</v>
      </c>
      <c r="AN143" s="42">
        <v>0</v>
      </c>
      <c r="AO143" s="42">
        <v>10.449438000000001</v>
      </c>
      <c r="AP143" s="42">
        <v>25.078652000000002</v>
      </c>
      <c r="AQ143" s="42">
        <v>12.539326000000001</v>
      </c>
      <c r="AR143" s="42">
        <v>83.595506</v>
      </c>
      <c r="AS143" s="42">
        <v>8.3595509999999997</v>
      </c>
      <c r="AT143" s="42">
        <v>0</v>
      </c>
      <c r="AU143" s="42">
        <v>0</v>
      </c>
      <c r="AV143" s="42">
        <v>12.539326000000001</v>
      </c>
      <c r="AW143" s="42">
        <v>16.719100999999998</v>
      </c>
      <c r="AX143" s="42">
        <v>12.539326000000001</v>
      </c>
      <c r="AY143" s="42">
        <v>29.258427000000001</v>
      </c>
      <c r="AZ143" s="42">
        <v>4.1797750000000002</v>
      </c>
      <c r="BA143" s="42">
        <v>41.797753</v>
      </c>
      <c r="BB143" s="42">
        <v>8.3595509999999997</v>
      </c>
      <c r="BC143" s="42">
        <v>0</v>
      </c>
      <c r="BD143" s="42">
        <v>0</v>
      </c>
      <c r="BE143" s="42">
        <v>8.3595509999999997</v>
      </c>
      <c r="BF143" s="42">
        <v>0</v>
      </c>
      <c r="BG143" s="42">
        <v>12.539326000000001</v>
      </c>
      <c r="BH143" s="42">
        <v>12.539326000000001</v>
      </c>
      <c r="BI143" s="42">
        <v>0</v>
      </c>
      <c r="BJ143" s="42">
        <v>41.797753</v>
      </c>
      <c r="BK143" s="42">
        <v>0</v>
      </c>
      <c r="BL143" s="42">
        <v>0</v>
      </c>
      <c r="BM143" s="42">
        <v>0</v>
      </c>
      <c r="BN143" s="42">
        <v>4.1797750000000002</v>
      </c>
      <c r="BO143" s="42">
        <v>16.719100999999998</v>
      </c>
      <c r="BP143" s="42">
        <v>0</v>
      </c>
      <c r="BQ143" s="42">
        <v>16.719100999999998</v>
      </c>
      <c r="BR143" s="42">
        <v>4.1797750000000002</v>
      </c>
      <c r="BS143" s="42">
        <v>8.3595509999999997</v>
      </c>
      <c r="BT143" s="42">
        <v>4.1797750000000002</v>
      </c>
      <c r="BU143" s="42">
        <v>0</v>
      </c>
      <c r="BV143" s="42">
        <v>0</v>
      </c>
      <c r="BW143" s="42">
        <v>0</v>
      </c>
      <c r="BX143" s="42">
        <v>0</v>
      </c>
      <c r="BY143" s="42">
        <v>4.1797750000000002</v>
      </c>
      <c r="BZ143" s="42">
        <v>0</v>
      </c>
      <c r="CA143" s="42">
        <v>0</v>
      </c>
      <c r="CB143" s="42">
        <v>29.258427000000001</v>
      </c>
      <c r="CC143" s="42">
        <v>4.1797750000000002</v>
      </c>
      <c r="CD143" s="42">
        <v>0</v>
      </c>
      <c r="CE143" s="42">
        <v>0</v>
      </c>
      <c r="CF143" s="42">
        <v>4.1797750000000002</v>
      </c>
      <c r="CG143" s="42">
        <v>16.719100999999998</v>
      </c>
      <c r="CH143" s="42">
        <v>4.1797750000000002</v>
      </c>
      <c r="CI143" s="42">
        <v>0</v>
      </c>
      <c r="CJ143" s="42">
        <v>0</v>
      </c>
      <c r="CK143" s="42">
        <v>45.977528</v>
      </c>
      <c r="CL143" s="42">
        <v>0</v>
      </c>
      <c r="CM143" s="42">
        <v>0</v>
      </c>
      <c r="CN143" s="42">
        <v>0</v>
      </c>
      <c r="CO143" s="42">
        <v>8.3595509999999997</v>
      </c>
      <c r="CP143" s="42">
        <v>0</v>
      </c>
      <c r="CQ143" s="42">
        <v>4.1797750000000002</v>
      </c>
      <c r="CR143" s="42">
        <v>29.258427000000001</v>
      </c>
      <c r="CS143" s="42">
        <v>4.1797750000000002</v>
      </c>
    </row>
    <row r="144" spans="1:97">
      <c r="A144" s="40" t="s">
        <v>619</v>
      </c>
      <c r="B144" s="40" t="s">
        <v>289</v>
      </c>
      <c r="C144" s="40" t="s">
        <v>290</v>
      </c>
      <c r="D144" s="40" t="s">
        <v>304</v>
      </c>
      <c r="E144" s="40" t="s">
        <v>609</v>
      </c>
      <c r="F144" s="40" t="s">
        <v>351</v>
      </c>
      <c r="G144" s="41" t="s">
        <v>294</v>
      </c>
      <c r="H144" s="40" t="s">
        <v>620</v>
      </c>
      <c r="I144" s="42">
        <v>1854</v>
      </c>
      <c r="J144" s="42">
        <v>305</v>
      </c>
      <c r="K144" s="42">
        <v>252</v>
      </c>
      <c r="L144" s="42">
        <v>346</v>
      </c>
      <c r="M144" s="42">
        <v>452</v>
      </c>
      <c r="N144" s="42">
        <v>344</v>
      </c>
      <c r="O144" s="42">
        <v>155</v>
      </c>
      <c r="P144" s="42">
        <v>436</v>
      </c>
      <c r="Q144" s="42">
        <v>411</v>
      </c>
      <c r="R144" s="42">
        <v>513</v>
      </c>
      <c r="S144" s="42">
        <v>439</v>
      </c>
      <c r="T144" s="42">
        <v>320</v>
      </c>
      <c r="U144" s="42">
        <v>148</v>
      </c>
      <c r="V144" s="42">
        <v>903</v>
      </c>
      <c r="W144" s="42">
        <v>160</v>
      </c>
      <c r="X144" s="42">
        <v>126</v>
      </c>
      <c r="Y144" s="42">
        <v>155</v>
      </c>
      <c r="Z144" s="42">
        <v>224</v>
      </c>
      <c r="AA144" s="42">
        <v>171</v>
      </c>
      <c r="AB144" s="42">
        <v>63</v>
      </c>
      <c r="AC144" s="42">
        <v>4</v>
      </c>
      <c r="AD144" s="42">
        <v>217</v>
      </c>
      <c r="AE144" s="42">
        <v>516</v>
      </c>
      <c r="AF144" s="42">
        <v>170</v>
      </c>
      <c r="AG144" s="42">
        <v>951</v>
      </c>
      <c r="AH144" s="42">
        <v>145</v>
      </c>
      <c r="AI144" s="42">
        <v>126</v>
      </c>
      <c r="AJ144" s="42">
        <v>191</v>
      </c>
      <c r="AK144" s="42">
        <v>228</v>
      </c>
      <c r="AL144" s="42">
        <v>173</v>
      </c>
      <c r="AM144" s="42">
        <v>82</v>
      </c>
      <c r="AN144" s="42">
        <v>6</v>
      </c>
      <c r="AO144" s="42">
        <v>199</v>
      </c>
      <c r="AP144" s="42">
        <v>567</v>
      </c>
      <c r="AQ144" s="42">
        <v>185</v>
      </c>
      <c r="AR144" s="42">
        <v>1520</v>
      </c>
      <c r="AS144" s="42">
        <v>8</v>
      </c>
      <c r="AT144" s="42">
        <v>60</v>
      </c>
      <c r="AU144" s="42">
        <v>96</v>
      </c>
      <c r="AV144" s="42">
        <v>184</v>
      </c>
      <c r="AW144" s="42">
        <v>268</v>
      </c>
      <c r="AX144" s="42">
        <v>224</v>
      </c>
      <c r="AY144" s="42">
        <v>492</v>
      </c>
      <c r="AZ144" s="42">
        <v>188</v>
      </c>
      <c r="BA144" s="42">
        <v>756</v>
      </c>
      <c r="BB144" s="42">
        <v>8</v>
      </c>
      <c r="BC144" s="42">
        <v>48</v>
      </c>
      <c r="BD144" s="42">
        <v>60</v>
      </c>
      <c r="BE144" s="42">
        <v>88</v>
      </c>
      <c r="BF144" s="42">
        <v>56</v>
      </c>
      <c r="BG144" s="42">
        <v>184</v>
      </c>
      <c r="BH144" s="42">
        <v>260</v>
      </c>
      <c r="BI144" s="42">
        <v>52</v>
      </c>
      <c r="BJ144" s="42">
        <v>764</v>
      </c>
      <c r="BK144" s="42">
        <v>0</v>
      </c>
      <c r="BL144" s="42">
        <v>12</v>
      </c>
      <c r="BM144" s="42">
        <v>36</v>
      </c>
      <c r="BN144" s="42">
        <v>96</v>
      </c>
      <c r="BO144" s="42">
        <v>212</v>
      </c>
      <c r="BP144" s="42">
        <v>40</v>
      </c>
      <c r="BQ144" s="42">
        <v>232</v>
      </c>
      <c r="BR144" s="42">
        <v>136</v>
      </c>
      <c r="BS144" s="42">
        <v>136</v>
      </c>
      <c r="BT144" s="42">
        <v>0</v>
      </c>
      <c r="BU144" s="42">
        <v>0</v>
      </c>
      <c r="BV144" s="42">
        <v>0</v>
      </c>
      <c r="BW144" s="42">
        <v>4</v>
      </c>
      <c r="BX144" s="42">
        <v>16</v>
      </c>
      <c r="BY144" s="42">
        <v>36</v>
      </c>
      <c r="BZ144" s="42">
        <v>0</v>
      </c>
      <c r="CA144" s="42">
        <v>80</v>
      </c>
      <c r="CB144" s="42">
        <v>720</v>
      </c>
      <c r="CC144" s="42">
        <v>8</v>
      </c>
      <c r="CD144" s="42">
        <v>48</v>
      </c>
      <c r="CE144" s="42">
        <v>80</v>
      </c>
      <c r="CF144" s="42">
        <v>148</v>
      </c>
      <c r="CG144" s="42">
        <v>196</v>
      </c>
      <c r="CH144" s="42">
        <v>164</v>
      </c>
      <c r="CI144" s="42">
        <v>8</v>
      </c>
      <c r="CJ144" s="42">
        <v>68</v>
      </c>
      <c r="CK144" s="42">
        <v>664</v>
      </c>
      <c r="CL144" s="42">
        <v>0</v>
      </c>
      <c r="CM144" s="42">
        <v>12</v>
      </c>
      <c r="CN144" s="42">
        <v>16</v>
      </c>
      <c r="CO144" s="42">
        <v>32</v>
      </c>
      <c r="CP144" s="42">
        <v>56</v>
      </c>
      <c r="CQ144" s="42">
        <v>24</v>
      </c>
      <c r="CR144" s="42">
        <v>484</v>
      </c>
      <c r="CS144" s="42">
        <v>40</v>
      </c>
    </row>
    <row r="145" spans="1:97">
      <c r="A145" s="40" t="s">
        <v>621</v>
      </c>
      <c r="B145" s="40" t="s">
        <v>289</v>
      </c>
      <c r="C145" s="40" t="s">
        <v>290</v>
      </c>
      <c r="D145" s="40" t="s">
        <v>297</v>
      </c>
      <c r="E145" s="40" t="s">
        <v>445</v>
      </c>
      <c r="F145" s="40" t="s">
        <v>293</v>
      </c>
      <c r="G145" s="41" t="s">
        <v>294</v>
      </c>
      <c r="H145" s="40" t="s">
        <v>622</v>
      </c>
      <c r="I145" s="42">
        <v>232</v>
      </c>
      <c r="J145" s="42">
        <v>48.971719999999998</v>
      </c>
      <c r="K145" s="42">
        <v>27.719842</v>
      </c>
      <c r="L145" s="42">
        <v>49.895715000000003</v>
      </c>
      <c r="M145" s="42">
        <v>58.288992</v>
      </c>
      <c r="N145" s="42">
        <v>34.187804999999997</v>
      </c>
      <c r="O145" s="42">
        <v>12.935926</v>
      </c>
      <c r="P145" s="42">
        <v>39</v>
      </c>
      <c r="Q145" s="42">
        <v>27</v>
      </c>
      <c r="R145" s="42">
        <v>56</v>
      </c>
      <c r="S145" s="42">
        <v>42</v>
      </c>
      <c r="T145" s="42">
        <v>19</v>
      </c>
      <c r="U145" s="42">
        <v>18</v>
      </c>
      <c r="V145" s="42">
        <v>123.892617</v>
      </c>
      <c r="W145" s="42">
        <v>30.491826</v>
      </c>
      <c r="X145" s="42">
        <v>15.70791</v>
      </c>
      <c r="Y145" s="42">
        <v>23.099868000000001</v>
      </c>
      <c r="Z145" s="42">
        <v>34.265129000000002</v>
      </c>
      <c r="AA145" s="42">
        <v>16.631905</v>
      </c>
      <c r="AB145" s="42">
        <v>3.6959789999999999</v>
      </c>
      <c r="AC145" s="42">
        <v>0</v>
      </c>
      <c r="AD145" s="42">
        <v>36.959789000000001</v>
      </c>
      <c r="AE145" s="42">
        <v>74.920896999999997</v>
      </c>
      <c r="AF145" s="42">
        <v>12.011931000000001</v>
      </c>
      <c r="AG145" s="42">
        <v>108.107383</v>
      </c>
      <c r="AH145" s="42">
        <v>18.479894000000002</v>
      </c>
      <c r="AI145" s="42">
        <v>12.011931000000001</v>
      </c>
      <c r="AJ145" s="42">
        <v>26.795846999999998</v>
      </c>
      <c r="AK145" s="42">
        <v>24.023862999999999</v>
      </c>
      <c r="AL145" s="42">
        <v>17.555900000000001</v>
      </c>
      <c r="AM145" s="42">
        <v>6.4679630000000001</v>
      </c>
      <c r="AN145" s="42">
        <v>2.7719839999999998</v>
      </c>
      <c r="AO145" s="42">
        <v>23.099868000000001</v>
      </c>
      <c r="AP145" s="42">
        <v>62.831640999999998</v>
      </c>
      <c r="AQ145" s="42">
        <v>22.175872999999999</v>
      </c>
      <c r="AR145" s="42">
        <v>188.494924</v>
      </c>
      <c r="AS145" s="42">
        <v>0</v>
      </c>
      <c r="AT145" s="42">
        <v>14.783916</v>
      </c>
      <c r="AU145" s="42">
        <v>11.087937</v>
      </c>
      <c r="AV145" s="42">
        <v>33.263809999999999</v>
      </c>
      <c r="AW145" s="42">
        <v>22.175872999999999</v>
      </c>
      <c r="AX145" s="42">
        <v>29.567831000000002</v>
      </c>
      <c r="AY145" s="42">
        <v>51.743704999999999</v>
      </c>
      <c r="AZ145" s="42">
        <v>25.871852000000001</v>
      </c>
      <c r="BA145" s="42">
        <v>88.703492999999995</v>
      </c>
      <c r="BB145" s="42">
        <v>0</v>
      </c>
      <c r="BC145" s="42">
        <v>14.783916</v>
      </c>
      <c r="BD145" s="42">
        <v>7.3919579999999998</v>
      </c>
      <c r="BE145" s="42">
        <v>7.3919579999999998</v>
      </c>
      <c r="BF145" s="42">
        <v>7.3919579999999998</v>
      </c>
      <c r="BG145" s="42">
        <v>22.175872999999999</v>
      </c>
      <c r="BH145" s="42">
        <v>22.175872999999999</v>
      </c>
      <c r="BI145" s="42">
        <v>7.3919579999999998</v>
      </c>
      <c r="BJ145" s="42">
        <v>99.791430000000005</v>
      </c>
      <c r="BK145" s="42">
        <v>0</v>
      </c>
      <c r="BL145" s="42">
        <v>0</v>
      </c>
      <c r="BM145" s="42">
        <v>3.6959789999999999</v>
      </c>
      <c r="BN145" s="42">
        <v>25.871852000000001</v>
      </c>
      <c r="BO145" s="42">
        <v>14.783916</v>
      </c>
      <c r="BP145" s="42">
        <v>7.3919579999999998</v>
      </c>
      <c r="BQ145" s="42">
        <v>29.567831000000002</v>
      </c>
      <c r="BR145" s="42">
        <v>18.479894000000002</v>
      </c>
      <c r="BS145" s="42">
        <v>18.479894000000002</v>
      </c>
      <c r="BT145" s="42">
        <v>0</v>
      </c>
      <c r="BU145" s="42">
        <v>0</v>
      </c>
      <c r="BV145" s="42">
        <v>0</v>
      </c>
      <c r="BW145" s="42">
        <v>0</v>
      </c>
      <c r="BX145" s="42">
        <v>0</v>
      </c>
      <c r="BY145" s="42">
        <v>3.6959789999999999</v>
      </c>
      <c r="BZ145" s="42">
        <v>0</v>
      </c>
      <c r="CA145" s="42">
        <v>14.783916</v>
      </c>
      <c r="CB145" s="42">
        <v>96.095450999999997</v>
      </c>
      <c r="CC145" s="42">
        <v>0</v>
      </c>
      <c r="CD145" s="42">
        <v>7.3919579999999998</v>
      </c>
      <c r="CE145" s="42">
        <v>11.087937</v>
      </c>
      <c r="CF145" s="42">
        <v>29.567831000000002</v>
      </c>
      <c r="CG145" s="42">
        <v>22.175872999999999</v>
      </c>
      <c r="CH145" s="42">
        <v>22.175872999999999</v>
      </c>
      <c r="CI145" s="42">
        <v>0</v>
      </c>
      <c r="CJ145" s="42">
        <v>3.6959789999999999</v>
      </c>
      <c r="CK145" s="42">
        <v>73.919578000000001</v>
      </c>
      <c r="CL145" s="42">
        <v>0</v>
      </c>
      <c r="CM145" s="42">
        <v>7.3919579999999998</v>
      </c>
      <c r="CN145" s="42">
        <v>0</v>
      </c>
      <c r="CO145" s="42">
        <v>3.6959789999999999</v>
      </c>
      <c r="CP145" s="42">
        <v>0</v>
      </c>
      <c r="CQ145" s="42">
        <v>3.6959789999999999</v>
      </c>
      <c r="CR145" s="42">
        <v>51.743704999999999</v>
      </c>
      <c r="CS145" s="42">
        <v>7.3919579999999998</v>
      </c>
    </row>
    <row r="146" spans="1:97">
      <c r="A146" s="40" t="s">
        <v>623</v>
      </c>
      <c r="B146" s="40" t="s">
        <v>289</v>
      </c>
      <c r="C146" s="40" t="s">
        <v>290</v>
      </c>
      <c r="D146" s="40" t="s">
        <v>297</v>
      </c>
      <c r="E146" s="40" t="s">
        <v>325</v>
      </c>
      <c r="F146" s="40" t="s">
        <v>293</v>
      </c>
      <c r="G146" s="41" t="s">
        <v>294</v>
      </c>
      <c r="H146" s="40" t="s">
        <v>624</v>
      </c>
      <c r="I146" s="42">
        <v>709</v>
      </c>
      <c r="J146" s="42">
        <v>117.666669</v>
      </c>
      <c r="K146" s="42">
        <v>81.768362999999994</v>
      </c>
      <c r="L146" s="42">
        <v>130.63558699999999</v>
      </c>
      <c r="M146" s="42">
        <v>159.54802599999999</v>
      </c>
      <c r="N146" s="42">
        <v>135.61864199999999</v>
      </c>
      <c r="O146" s="42">
        <v>83.762713000000005</v>
      </c>
      <c r="P146" s="42">
        <v>108</v>
      </c>
      <c r="Q146" s="42">
        <v>93</v>
      </c>
      <c r="R146" s="42">
        <v>109</v>
      </c>
      <c r="S146" s="42">
        <v>139</v>
      </c>
      <c r="T146" s="42">
        <v>125</v>
      </c>
      <c r="U146" s="42">
        <v>68</v>
      </c>
      <c r="V146" s="42">
        <v>350.00848100000002</v>
      </c>
      <c r="W146" s="42">
        <v>65.813561000000007</v>
      </c>
      <c r="X146" s="42">
        <v>38.889831000000001</v>
      </c>
      <c r="Y146" s="42">
        <v>62.822035</v>
      </c>
      <c r="Z146" s="42">
        <v>78.776837999999998</v>
      </c>
      <c r="AA146" s="42">
        <v>66.810736000000006</v>
      </c>
      <c r="AB146" s="42">
        <v>33.903955000000003</v>
      </c>
      <c r="AC146" s="42">
        <v>2.9915250000000002</v>
      </c>
      <c r="AD146" s="42">
        <v>81.768362999999994</v>
      </c>
      <c r="AE146" s="42">
        <v>199.43503200000001</v>
      </c>
      <c r="AF146" s="42">
        <v>68.805086000000003</v>
      </c>
      <c r="AG146" s="42">
        <v>358.99151899999998</v>
      </c>
      <c r="AH146" s="42">
        <v>51.853107999999999</v>
      </c>
      <c r="AI146" s="42">
        <v>42.878532</v>
      </c>
      <c r="AJ146" s="42">
        <v>67.813552000000001</v>
      </c>
      <c r="AK146" s="42">
        <v>80.771187999999995</v>
      </c>
      <c r="AL146" s="42">
        <v>68.807906000000003</v>
      </c>
      <c r="AM146" s="42">
        <v>43.875706999999998</v>
      </c>
      <c r="AN146" s="42">
        <v>2.9915250000000002</v>
      </c>
      <c r="AO146" s="42">
        <v>61.824860000000001</v>
      </c>
      <c r="AP146" s="42">
        <v>217.389826</v>
      </c>
      <c r="AQ146" s="42">
        <v>79.776832999999996</v>
      </c>
      <c r="AR146" s="42">
        <v>610.27119800000003</v>
      </c>
      <c r="AS146" s="42">
        <v>23.932203999999999</v>
      </c>
      <c r="AT146" s="42">
        <v>31.909604999999999</v>
      </c>
      <c r="AU146" s="42">
        <v>15.954803</v>
      </c>
      <c r="AV146" s="42">
        <v>47.864407999999997</v>
      </c>
      <c r="AW146" s="42">
        <v>119.661019</v>
      </c>
      <c r="AX146" s="42">
        <v>87.751413999999997</v>
      </c>
      <c r="AY146" s="42">
        <v>231.34463700000001</v>
      </c>
      <c r="AZ146" s="42">
        <v>51.853107999999999</v>
      </c>
      <c r="BA146" s="42">
        <v>291.17514699999998</v>
      </c>
      <c r="BB146" s="42">
        <v>15.954803</v>
      </c>
      <c r="BC146" s="42">
        <v>23.932203999999999</v>
      </c>
      <c r="BD146" s="42">
        <v>15.954803</v>
      </c>
      <c r="BE146" s="42">
        <v>19.943503</v>
      </c>
      <c r="BF146" s="42">
        <v>23.932203999999999</v>
      </c>
      <c r="BG146" s="42">
        <v>75.785312000000005</v>
      </c>
      <c r="BH146" s="42">
        <v>99.717516000000003</v>
      </c>
      <c r="BI146" s="42">
        <v>15.954803</v>
      </c>
      <c r="BJ146" s="42">
        <v>319.09605099999999</v>
      </c>
      <c r="BK146" s="42">
        <v>7.9774010000000004</v>
      </c>
      <c r="BL146" s="42">
        <v>7.9774010000000004</v>
      </c>
      <c r="BM146" s="42">
        <v>0</v>
      </c>
      <c r="BN146" s="42">
        <v>27.920904</v>
      </c>
      <c r="BO146" s="42">
        <v>95.728814999999997</v>
      </c>
      <c r="BP146" s="42">
        <v>11.966101999999999</v>
      </c>
      <c r="BQ146" s="42">
        <v>131.62712099999999</v>
      </c>
      <c r="BR146" s="42">
        <v>35.898305999999998</v>
      </c>
      <c r="BS146" s="42">
        <v>47.864407999999997</v>
      </c>
      <c r="BT146" s="42">
        <v>0</v>
      </c>
      <c r="BU146" s="42">
        <v>0</v>
      </c>
      <c r="BV146" s="42">
        <v>0</v>
      </c>
      <c r="BW146" s="42">
        <v>0</v>
      </c>
      <c r="BX146" s="42">
        <v>15.954803</v>
      </c>
      <c r="BY146" s="42">
        <v>7.9774010000000004</v>
      </c>
      <c r="BZ146" s="42">
        <v>0</v>
      </c>
      <c r="CA146" s="42">
        <v>23.932203999999999</v>
      </c>
      <c r="CB146" s="42">
        <v>267.24294300000003</v>
      </c>
      <c r="CC146" s="42">
        <v>11.966101999999999</v>
      </c>
      <c r="CD146" s="42">
        <v>27.920904</v>
      </c>
      <c r="CE146" s="42">
        <v>11.966101999999999</v>
      </c>
      <c r="CF146" s="42">
        <v>43.875706999999998</v>
      </c>
      <c r="CG146" s="42">
        <v>91.740115000000003</v>
      </c>
      <c r="CH146" s="42">
        <v>63.819209999999998</v>
      </c>
      <c r="CI146" s="42">
        <v>3.9887009999999998</v>
      </c>
      <c r="CJ146" s="42">
        <v>11.966101999999999</v>
      </c>
      <c r="CK146" s="42">
        <v>295.16384699999998</v>
      </c>
      <c r="CL146" s="42">
        <v>11.966101999999999</v>
      </c>
      <c r="CM146" s="42">
        <v>3.9887009999999998</v>
      </c>
      <c r="CN146" s="42">
        <v>3.9887009999999998</v>
      </c>
      <c r="CO146" s="42">
        <v>3.9887009999999998</v>
      </c>
      <c r="CP146" s="42">
        <v>11.966101999999999</v>
      </c>
      <c r="CQ146" s="42">
        <v>15.954803</v>
      </c>
      <c r="CR146" s="42">
        <v>227.35593700000001</v>
      </c>
      <c r="CS146" s="42">
        <v>15.954803</v>
      </c>
    </row>
    <row r="147" spans="1:97">
      <c r="A147" s="40" t="s">
        <v>625</v>
      </c>
      <c r="B147" s="40" t="s">
        <v>289</v>
      </c>
      <c r="C147" s="40" t="s">
        <v>290</v>
      </c>
      <c r="D147" s="40" t="s">
        <v>304</v>
      </c>
      <c r="E147" s="40" t="s">
        <v>626</v>
      </c>
      <c r="F147" s="40" t="s">
        <v>351</v>
      </c>
      <c r="G147" s="41" t="s">
        <v>294</v>
      </c>
      <c r="H147" s="40" t="s">
        <v>627</v>
      </c>
      <c r="I147" s="42">
        <v>304</v>
      </c>
      <c r="J147" s="42">
        <v>58.147651000000003</v>
      </c>
      <c r="K147" s="42">
        <v>42.845638000000001</v>
      </c>
      <c r="L147" s="42">
        <v>55.087248000000002</v>
      </c>
      <c r="M147" s="42">
        <v>68.348992999999993</v>
      </c>
      <c r="N147" s="42">
        <v>52.026845999999999</v>
      </c>
      <c r="O147" s="42">
        <v>27.543624000000001</v>
      </c>
      <c r="P147" s="42">
        <v>47</v>
      </c>
      <c r="Q147" s="42">
        <v>34</v>
      </c>
      <c r="R147" s="42">
        <v>68</v>
      </c>
      <c r="S147" s="42">
        <v>52</v>
      </c>
      <c r="T147" s="42">
        <v>40</v>
      </c>
      <c r="U147" s="42">
        <v>14</v>
      </c>
      <c r="V147" s="42">
        <v>150.97986599999999</v>
      </c>
      <c r="W147" s="42">
        <v>32.644295</v>
      </c>
      <c r="X147" s="42">
        <v>22.442952999999999</v>
      </c>
      <c r="Y147" s="42">
        <v>24.483221</v>
      </c>
      <c r="Z147" s="42">
        <v>32.644295</v>
      </c>
      <c r="AA147" s="42">
        <v>28.563758</v>
      </c>
      <c r="AB147" s="42">
        <v>10.201342</v>
      </c>
      <c r="AC147" s="42">
        <v>0</v>
      </c>
      <c r="AD147" s="42">
        <v>39.785235</v>
      </c>
      <c r="AE147" s="42">
        <v>84.671141000000006</v>
      </c>
      <c r="AF147" s="42">
        <v>26.523489999999999</v>
      </c>
      <c r="AG147" s="42">
        <v>153.02013400000001</v>
      </c>
      <c r="AH147" s="42">
        <v>25.503356</v>
      </c>
      <c r="AI147" s="42">
        <v>20.402685000000002</v>
      </c>
      <c r="AJ147" s="42">
        <v>30.604026999999999</v>
      </c>
      <c r="AK147" s="42">
        <v>35.704698</v>
      </c>
      <c r="AL147" s="42">
        <v>23.463087000000002</v>
      </c>
      <c r="AM147" s="42">
        <v>15.302013000000001</v>
      </c>
      <c r="AN147" s="42">
        <v>2.0402680000000002</v>
      </c>
      <c r="AO147" s="42">
        <v>32.644295</v>
      </c>
      <c r="AP147" s="42">
        <v>91.812081000000006</v>
      </c>
      <c r="AQ147" s="42">
        <v>28.563758</v>
      </c>
      <c r="AR147" s="42">
        <v>236.67114100000001</v>
      </c>
      <c r="AS147" s="42">
        <v>0</v>
      </c>
      <c r="AT147" s="42">
        <v>8.1610739999999993</v>
      </c>
      <c r="AU147" s="42">
        <v>20.402685000000002</v>
      </c>
      <c r="AV147" s="42">
        <v>36.724831999999999</v>
      </c>
      <c r="AW147" s="42">
        <v>40.805368999999999</v>
      </c>
      <c r="AX147" s="42">
        <v>44.885905999999999</v>
      </c>
      <c r="AY147" s="42">
        <v>65.288590999999997</v>
      </c>
      <c r="AZ147" s="42">
        <v>20.402685000000002</v>
      </c>
      <c r="BA147" s="42">
        <v>118.33557</v>
      </c>
      <c r="BB147" s="42">
        <v>0</v>
      </c>
      <c r="BC147" s="42">
        <v>8.1610739999999993</v>
      </c>
      <c r="BD147" s="42">
        <v>8.1610739999999993</v>
      </c>
      <c r="BE147" s="42">
        <v>28.563758</v>
      </c>
      <c r="BF147" s="42">
        <v>4.0805369999999996</v>
      </c>
      <c r="BG147" s="42">
        <v>24.483221</v>
      </c>
      <c r="BH147" s="42">
        <v>32.644295</v>
      </c>
      <c r="BI147" s="42">
        <v>12.241611000000001</v>
      </c>
      <c r="BJ147" s="42">
        <v>118.33557</v>
      </c>
      <c r="BK147" s="42">
        <v>0</v>
      </c>
      <c r="BL147" s="42">
        <v>0</v>
      </c>
      <c r="BM147" s="42">
        <v>12.241611000000001</v>
      </c>
      <c r="BN147" s="42">
        <v>8.1610739999999993</v>
      </c>
      <c r="BO147" s="42">
        <v>36.724831999999999</v>
      </c>
      <c r="BP147" s="42">
        <v>20.402685000000002</v>
      </c>
      <c r="BQ147" s="42">
        <v>32.644295</v>
      </c>
      <c r="BR147" s="42">
        <v>8.1610739999999993</v>
      </c>
      <c r="BS147" s="42">
        <v>24.483221</v>
      </c>
      <c r="BT147" s="42">
        <v>0</v>
      </c>
      <c r="BU147" s="42">
        <v>0</v>
      </c>
      <c r="BV147" s="42">
        <v>0</v>
      </c>
      <c r="BW147" s="42">
        <v>0</v>
      </c>
      <c r="BX147" s="42">
        <v>12.241611000000001</v>
      </c>
      <c r="BY147" s="42">
        <v>4.0805369999999996</v>
      </c>
      <c r="BZ147" s="42">
        <v>0</v>
      </c>
      <c r="CA147" s="42">
        <v>8.1610739999999993</v>
      </c>
      <c r="CB147" s="42">
        <v>114.25503399999999</v>
      </c>
      <c r="CC147" s="42">
        <v>0</v>
      </c>
      <c r="CD147" s="42">
        <v>4.0805369999999996</v>
      </c>
      <c r="CE147" s="42">
        <v>12.241611000000001</v>
      </c>
      <c r="CF147" s="42">
        <v>36.724831999999999</v>
      </c>
      <c r="CG147" s="42">
        <v>24.483221</v>
      </c>
      <c r="CH147" s="42">
        <v>28.563758</v>
      </c>
      <c r="CI147" s="42">
        <v>0</v>
      </c>
      <c r="CJ147" s="42">
        <v>8.1610739999999993</v>
      </c>
      <c r="CK147" s="42">
        <v>97.932885999999996</v>
      </c>
      <c r="CL147" s="42">
        <v>0</v>
      </c>
      <c r="CM147" s="42">
        <v>4.0805369999999996</v>
      </c>
      <c r="CN147" s="42">
        <v>8.1610739999999993</v>
      </c>
      <c r="CO147" s="42">
        <v>0</v>
      </c>
      <c r="CP147" s="42">
        <v>4.0805369999999996</v>
      </c>
      <c r="CQ147" s="42">
        <v>12.241611000000001</v>
      </c>
      <c r="CR147" s="42">
        <v>65.288590999999997</v>
      </c>
      <c r="CS147" s="42">
        <v>4.0805369999999996</v>
      </c>
    </row>
    <row r="148" spans="1:97">
      <c r="A148" s="40" t="s">
        <v>628</v>
      </c>
      <c r="B148" s="40" t="s">
        <v>289</v>
      </c>
      <c r="C148" s="40" t="s">
        <v>290</v>
      </c>
      <c r="D148" s="40" t="s">
        <v>309</v>
      </c>
      <c r="E148" s="40" t="s">
        <v>450</v>
      </c>
      <c r="F148" s="40" t="s">
        <v>306</v>
      </c>
      <c r="G148" s="41" t="s">
        <v>294</v>
      </c>
      <c r="H148" s="40" t="s">
        <v>629</v>
      </c>
      <c r="I148" s="42">
        <v>555</v>
      </c>
      <c r="J148" s="42">
        <v>72.607527000000005</v>
      </c>
      <c r="K148" s="42">
        <v>62.661290000000001</v>
      </c>
      <c r="L148" s="42">
        <v>70.618279999999999</v>
      </c>
      <c r="M148" s="42">
        <v>124.327957</v>
      </c>
      <c r="N148" s="42">
        <v>119.354839</v>
      </c>
      <c r="O148" s="42">
        <v>105.430108</v>
      </c>
      <c r="P148" s="42">
        <v>79</v>
      </c>
      <c r="Q148" s="42">
        <v>63</v>
      </c>
      <c r="R148" s="42">
        <v>95</v>
      </c>
      <c r="S148" s="42">
        <v>87</v>
      </c>
      <c r="T148" s="42">
        <v>147</v>
      </c>
      <c r="U148" s="42">
        <v>65</v>
      </c>
      <c r="V148" s="42">
        <v>257.607527</v>
      </c>
      <c r="W148" s="42">
        <v>30.833333</v>
      </c>
      <c r="X148" s="42">
        <v>27.849461999999999</v>
      </c>
      <c r="Y148" s="42">
        <v>31.827957000000001</v>
      </c>
      <c r="Z148" s="42">
        <v>60.672043000000002</v>
      </c>
      <c r="AA148" s="42">
        <v>63.655914000000003</v>
      </c>
      <c r="AB148" s="42">
        <v>37.795698999999999</v>
      </c>
      <c r="AC148" s="42">
        <v>4.9731180000000004</v>
      </c>
      <c r="AD148" s="42">
        <v>41.774194000000001</v>
      </c>
      <c r="AE148" s="42">
        <v>133.27957000000001</v>
      </c>
      <c r="AF148" s="42">
        <v>82.553763000000004</v>
      </c>
      <c r="AG148" s="42">
        <v>297.392473</v>
      </c>
      <c r="AH148" s="42">
        <v>41.774194000000001</v>
      </c>
      <c r="AI148" s="42">
        <v>34.811827999999998</v>
      </c>
      <c r="AJ148" s="42">
        <v>38.790323000000001</v>
      </c>
      <c r="AK148" s="42">
        <v>63.655914000000003</v>
      </c>
      <c r="AL148" s="42">
        <v>55.698925000000003</v>
      </c>
      <c r="AM148" s="42">
        <v>56.693548</v>
      </c>
      <c r="AN148" s="42">
        <v>5.9677420000000003</v>
      </c>
      <c r="AO148" s="42">
        <v>63.655914000000003</v>
      </c>
      <c r="AP148" s="42">
        <v>136.263441</v>
      </c>
      <c r="AQ148" s="42">
        <v>97.473117999999999</v>
      </c>
      <c r="AR148" s="42">
        <v>477.419355</v>
      </c>
      <c r="AS148" s="42">
        <v>15.913978</v>
      </c>
      <c r="AT148" s="42">
        <v>27.849461999999999</v>
      </c>
      <c r="AU148" s="42">
        <v>7.9569890000000001</v>
      </c>
      <c r="AV148" s="42">
        <v>63.655914000000003</v>
      </c>
      <c r="AW148" s="42">
        <v>87.526882000000001</v>
      </c>
      <c r="AX148" s="42">
        <v>15.913978</v>
      </c>
      <c r="AY148" s="42">
        <v>190.96774199999999</v>
      </c>
      <c r="AZ148" s="42">
        <v>67.634409000000005</v>
      </c>
      <c r="BA148" s="42">
        <v>218.817204</v>
      </c>
      <c r="BB148" s="42">
        <v>7.9569890000000001</v>
      </c>
      <c r="BC148" s="42">
        <v>19.892472999999999</v>
      </c>
      <c r="BD148" s="42">
        <v>7.9569890000000001</v>
      </c>
      <c r="BE148" s="42">
        <v>23.870968000000001</v>
      </c>
      <c r="BF148" s="42">
        <v>11.935484000000001</v>
      </c>
      <c r="BG148" s="42">
        <v>11.935484000000001</v>
      </c>
      <c r="BH148" s="42">
        <v>107.419355</v>
      </c>
      <c r="BI148" s="42">
        <v>27.849461999999999</v>
      </c>
      <c r="BJ148" s="42">
        <v>258.60215099999999</v>
      </c>
      <c r="BK148" s="42">
        <v>7.9569890000000001</v>
      </c>
      <c r="BL148" s="42">
        <v>7.9569890000000001</v>
      </c>
      <c r="BM148" s="42">
        <v>0</v>
      </c>
      <c r="BN148" s="42">
        <v>39.784945999999998</v>
      </c>
      <c r="BO148" s="42">
        <v>75.591397999999998</v>
      </c>
      <c r="BP148" s="42">
        <v>3.9784950000000001</v>
      </c>
      <c r="BQ148" s="42">
        <v>83.548387000000005</v>
      </c>
      <c r="BR148" s="42">
        <v>39.784945999999998</v>
      </c>
      <c r="BS148" s="42">
        <v>51.72043</v>
      </c>
      <c r="BT148" s="42">
        <v>0</v>
      </c>
      <c r="BU148" s="42">
        <v>0</v>
      </c>
      <c r="BV148" s="42">
        <v>0</v>
      </c>
      <c r="BW148" s="42">
        <v>0</v>
      </c>
      <c r="BX148" s="42">
        <v>11.935484000000001</v>
      </c>
      <c r="BY148" s="42">
        <v>7.9569890000000001</v>
      </c>
      <c r="BZ148" s="42">
        <v>0</v>
      </c>
      <c r="CA148" s="42">
        <v>31.827957000000001</v>
      </c>
      <c r="CB148" s="42">
        <v>163.11828</v>
      </c>
      <c r="CC148" s="42">
        <v>7.9569890000000001</v>
      </c>
      <c r="CD148" s="42">
        <v>19.892472999999999</v>
      </c>
      <c r="CE148" s="42">
        <v>3.9784950000000001</v>
      </c>
      <c r="CF148" s="42">
        <v>51.72043</v>
      </c>
      <c r="CG148" s="42">
        <v>63.655914000000003</v>
      </c>
      <c r="CH148" s="42">
        <v>0</v>
      </c>
      <c r="CI148" s="42">
        <v>3.9784950000000001</v>
      </c>
      <c r="CJ148" s="42">
        <v>11.935484000000001</v>
      </c>
      <c r="CK148" s="42">
        <v>262.580645</v>
      </c>
      <c r="CL148" s="42">
        <v>7.9569890000000001</v>
      </c>
      <c r="CM148" s="42">
        <v>7.9569890000000001</v>
      </c>
      <c r="CN148" s="42">
        <v>3.9784950000000001</v>
      </c>
      <c r="CO148" s="42">
        <v>11.935484000000001</v>
      </c>
      <c r="CP148" s="42">
        <v>11.935484000000001</v>
      </c>
      <c r="CQ148" s="42">
        <v>7.9569890000000001</v>
      </c>
      <c r="CR148" s="42">
        <v>186.98924700000001</v>
      </c>
      <c r="CS148" s="42">
        <v>23.870968000000001</v>
      </c>
    </row>
    <row r="149" spans="1:97">
      <c r="A149" s="40" t="s">
        <v>630</v>
      </c>
      <c r="B149" s="40" t="s">
        <v>289</v>
      </c>
      <c r="C149" s="40" t="s">
        <v>290</v>
      </c>
      <c r="D149" s="40" t="s">
        <v>309</v>
      </c>
      <c r="E149" s="40" t="s">
        <v>385</v>
      </c>
      <c r="F149" s="40" t="s">
        <v>306</v>
      </c>
      <c r="G149" s="41" t="s">
        <v>294</v>
      </c>
      <c r="H149" s="40" t="s">
        <v>631</v>
      </c>
      <c r="I149" s="42">
        <v>126</v>
      </c>
      <c r="J149" s="42">
        <v>16</v>
      </c>
      <c r="K149" s="42">
        <v>18</v>
      </c>
      <c r="L149" s="42">
        <v>22</v>
      </c>
      <c r="M149" s="42">
        <v>24</v>
      </c>
      <c r="N149" s="42">
        <v>26</v>
      </c>
      <c r="O149" s="42">
        <v>20</v>
      </c>
      <c r="P149" s="42">
        <v>15</v>
      </c>
      <c r="Q149" s="42">
        <v>16</v>
      </c>
      <c r="R149" s="42">
        <v>26</v>
      </c>
      <c r="S149" s="42">
        <v>18</v>
      </c>
      <c r="T149" s="42">
        <v>30</v>
      </c>
      <c r="U149" s="42">
        <v>12</v>
      </c>
      <c r="V149" s="42">
        <v>61</v>
      </c>
      <c r="W149" s="42">
        <v>10</v>
      </c>
      <c r="X149" s="42">
        <v>5</v>
      </c>
      <c r="Y149" s="42">
        <v>11</v>
      </c>
      <c r="Z149" s="42">
        <v>13</v>
      </c>
      <c r="AA149" s="42">
        <v>12</v>
      </c>
      <c r="AB149" s="42">
        <v>10</v>
      </c>
      <c r="AC149" s="42">
        <v>0</v>
      </c>
      <c r="AD149" s="42">
        <v>12</v>
      </c>
      <c r="AE149" s="42">
        <v>33</v>
      </c>
      <c r="AF149" s="42">
        <v>16</v>
      </c>
      <c r="AG149" s="42">
        <v>65</v>
      </c>
      <c r="AH149" s="42">
        <v>6</v>
      </c>
      <c r="AI149" s="42">
        <v>13</v>
      </c>
      <c r="AJ149" s="42">
        <v>11</v>
      </c>
      <c r="AK149" s="42">
        <v>11</v>
      </c>
      <c r="AL149" s="42">
        <v>14</v>
      </c>
      <c r="AM149" s="42">
        <v>9</v>
      </c>
      <c r="AN149" s="42">
        <v>1</v>
      </c>
      <c r="AO149" s="42">
        <v>14</v>
      </c>
      <c r="AP149" s="42">
        <v>29</v>
      </c>
      <c r="AQ149" s="42">
        <v>22</v>
      </c>
      <c r="AR149" s="42">
        <v>104</v>
      </c>
      <c r="AS149" s="42">
        <v>12</v>
      </c>
      <c r="AT149" s="42">
        <v>0</v>
      </c>
      <c r="AU149" s="42">
        <v>8</v>
      </c>
      <c r="AV149" s="42">
        <v>12</v>
      </c>
      <c r="AW149" s="42">
        <v>24</v>
      </c>
      <c r="AX149" s="42">
        <v>4</v>
      </c>
      <c r="AY149" s="42">
        <v>40</v>
      </c>
      <c r="AZ149" s="42">
        <v>4</v>
      </c>
      <c r="BA149" s="42">
        <v>44</v>
      </c>
      <c r="BB149" s="42">
        <v>8</v>
      </c>
      <c r="BC149" s="42">
        <v>0</v>
      </c>
      <c r="BD149" s="42">
        <v>4</v>
      </c>
      <c r="BE149" s="42">
        <v>4</v>
      </c>
      <c r="BF149" s="42">
        <v>8</v>
      </c>
      <c r="BG149" s="42">
        <v>0</v>
      </c>
      <c r="BH149" s="42">
        <v>20</v>
      </c>
      <c r="BI149" s="42">
        <v>0</v>
      </c>
      <c r="BJ149" s="42">
        <v>60</v>
      </c>
      <c r="BK149" s="42">
        <v>4</v>
      </c>
      <c r="BL149" s="42">
        <v>0</v>
      </c>
      <c r="BM149" s="42">
        <v>4</v>
      </c>
      <c r="BN149" s="42">
        <v>8</v>
      </c>
      <c r="BO149" s="42">
        <v>16</v>
      </c>
      <c r="BP149" s="42">
        <v>4</v>
      </c>
      <c r="BQ149" s="42">
        <v>20</v>
      </c>
      <c r="BR149" s="42">
        <v>4</v>
      </c>
      <c r="BS149" s="42">
        <v>4</v>
      </c>
      <c r="BT149" s="42">
        <v>0</v>
      </c>
      <c r="BU149" s="42">
        <v>0</v>
      </c>
      <c r="BV149" s="42">
        <v>0</v>
      </c>
      <c r="BW149" s="42">
        <v>0</v>
      </c>
      <c r="BX149" s="42">
        <v>0</v>
      </c>
      <c r="BY149" s="42">
        <v>0</v>
      </c>
      <c r="BZ149" s="42">
        <v>0</v>
      </c>
      <c r="CA149" s="42">
        <v>4</v>
      </c>
      <c r="CB149" s="42">
        <v>56</v>
      </c>
      <c r="CC149" s="42">
        <v>8</v>
      </c>
      <c r="CD149" s="42">
        <v>0</v>
      </c>
      <c r="CE149" s="42">
        <v>8</v>
      </c>
      <c r="CF149" s="42">
        <v>12</v>
      </c>
      <c r="CG149" s="42">
        <v>24</v>
      </c>
      <c r="CH149" s="42">
        <v>4</v>
      </c>
      <c r="CI149" s="42">
        <v>0</v>
      </c>
      <c r="CJ149" s="42">
        <v>0</v>
      </c>
      <c r="CK149" s="42">
        <v>44</v>
      </c>
      <c r="CL149" s="42">
        <v>4</v>
      </c>
      <c r="CM149" s="42">
        <v>0</v>
      </c>
      <c r="CN149" s="42">
        <v>0</v>
      </c>
      <c r="CO149" s="42">
        <v>0</v>
      </c>
      <c r="CP149" s="42">
        <v>0</v>
      </c>
      <c r="CQ149" s="42">
        <v>0</v>
      </c>
      <c r="CR149" s="42">
        <v>40</v>
      </c>
      <c r="CS149" s="42">
        <v>0</v>
      </c>
    </row>
    <row r="150" spans="1:97">
      <c r="A150" s="40" t="s">
        <v>632</v>
      </c>
      <c r="B150" s="40" t="s">
        <v>289</v>
      </c>
      <c r="C150" s="40" t="s">
        <v>290</v>
      </c>
      <c r="D150" s="40" t="s">
        <v>309</v>
      </c>
      <c r="E150" s="40" t="s">
        <v>450</v>
      </c>
      <c r="F150" s="40" t="s">
        <v>306</v>
      </c>
      <c r="G150" s="41" t="s">
        <v>294</v>
      </c>
      <c r="H150" s="40" t="s">
        <v>633</v>
      </c>
      <c r="I150" s="42">
        <v>998</v>
      </c>
      <c r="J150" s="42">
        <v>152.502273</v>
      </c>
      <c r="K150" s="42">
        <v>118.154364</v>
      </c>
      <c r="L150" s="42">
        <v>169.671403</v>
      </c>
      <c r="M150" s="42">
        <v>193.91017400000001</v>
      </c>
      <c r="N150" s="42">
        <v>164.56377000000001</v>
      </c>
      <c r="O150" s="42">
        <v>199.198016</v>
      </c>
      <c r="P150" s="42">
        <v>152</v>
      </c>
      <c r="Q150" s="42">
        <v>109</v>
      </c>
      <c r="R150" s="42">
        <v>204</v>
      </c>
      <c r="S150" s="42">
        <v>147</v>
      </c>
      <c r="T150" s="42">
        <v>192</v>
      </c>
      <c r="U150" s="42">
        <v>182</v>
      </c>
      <c r="V150" s="42">
        <v>467.43263999999999</v>
      </c>
      <c r="W150" s="42">
        <v>89.885445000000004</v>
      </c>
      <c r="X150" s="42">
        <v>53.527287999999999</v>
      </c>
      <c r="Y150" s="42">
        <v>81.805854999999994</v>
      </c>
      <c r="Z150" s="42">
        <v>95.945138</v>
      </c>
      <c r="AA150" s="42">
        <v>79.757013000000001</v>
      </c>
      <c r="AB150" s="42">
        <v>58.461253999999997</v>
      </c>
      <c r="AC150" s="42">
        <v>8.0506460000000004</v>
      </c>
      <c r="AD150" s="42">
        <v>105.034678</v>
      </c>
      <c r="AE150" s="42">
        <v>244.40761599999999</v>
      </c>
      <c r="AF150" s="42">
        <v>117.990346</v>
      </c>
      <c r="AG150" s="42">
        <v>530.56736000000001</v>
      </c>
      <c r="AH150" s="42">
        <v>62.616827000000001</v>
      </c>
      <c r="AI150" s="42">
        <v>64.627077</v>
      </c>
      <c r="AJ150" s="42">
        <v>87.865548000000004</v>
      </c>
      <c r="AK150" s="42">
        <v>97.965035999999998</v>
      </c>
      <c r="AL150" s="42">
        <v>84.806757000000005</v>
      </c>
      <c r="AM150" s="42">
        <v>101.609258</v>
      </c>
      <c r="AN150" s="42">
        <v>31.076858000000001</v>
      </c>
      <c r="AO150" s="42">
        <v>84.835701</v>
      </c>
      <c r="AP150" s="42">
        <v>255.50740500000001</v>
      </c>
      <c r="AQ150" s="42">
        <v>190.224255</v>
      </c>
      <c r="AR150" s="42">
        <v>843.46818199999996</v>
      </c>
      <c r="AS150" s="42">
        <v>4.0397949999999998</v>
      </c>
      <c r="AT150" s="42">
        <v>28.278566999999999</v>
      </c>
      <c r="AU150" s="42">
        <v>24.238772000000001</v>
      </c>
      <c r="AV150" s="42">
        <v>52.517339</v>
      </c>
      <c r="AW150" s="42">
        <v>173.711198</v>
      </c>
      <c r="AX150" s="42">
        <v>113.114268</v>
      </c>
      <c r="AY150" s="42">
        <v>370.85072400000001</v>
      </c>
      <c r="AZ150" s="42">
        <v>76.717517999999998</v>
      </c>
      <c r="BA150" s="42">
        <v>391.74436600000001</v>
      </c>
      <c r="BB150" s="42">
        <v>0</v>
      </c>
      <c r="BC150" s="42">
        <v>16.159181</v>
      </c>
      <c r="BD150" s="42">
        <v>12.119386</v>
      </c>
      <c r="BE150" s="42">
        <v>32.318362</v>
      </c>
      <c r="BF150" s="42">
        <v>52.517339</v>
      </c>
      <c r="BG150" s="42">
        <v>96.955087000000006</v>
      </c>
      <c r="BH150" s="42">
        <v>161.476034</v>
      </c>
      <c r="BI150" s="42">
        <v>20.198976999999999</v>
      </c>
      <c r="BJ150" s="42">
        <v>451.723815</v>
      </c>
      <c r="BK150" s="42">
        <v>4.0397949999999998</v>
      </c>
      <c r="BL150" s="42">
        <v>12.119386</v>
      </c>
      <c r="BM150" s="42">
        <v>12.119386</v>
      </c>
      <c r="BN150" s="42">
        <v>20.198976999999999</v>
      </c>
      <c r="BO150" s="42">
        <v>121.193859</v>
      </c>
      <c r="BP150" s="42">
        <v>16.159181</v>
      </c>
      <c r="BQ150" s="42">
        <v>209.37468999999999</v>
      </c>
      <c r="BR150" s="42">
        <v>56.518541999999997</v>
      </c>
      <c r="BS150" s="42">
        <v>76.717517999999998</v>
      </c>
      <c r="BT150" s="42">
        <v>0</v>
      </c>
      <c r="BU150" s="42">
        <v>0</v>
      </c>
      <c r="BV150" s="42">
        <v>0</v>
      </c>
      <c r="BW150" s="42">
        <v>0</v>
      </c>
      <c r="BX150" s="42">
        <v>16.159181</v>
      </c>
      <c r="BY150" s="42">
        <v>36.358158000000003</v>
      </c>
      <c r="BZ150" s="42">
        <v>0</v>
      </c>
      <c r="CA150" s="42">
        <v>24.200178999999999</v>
      </c>
      <c r="CB150" s="42">
        <v>343.38260100000002</v>
      </c>
      <c r="CC150" s="42">
        <v>4.0397949999999998</v>
      </c>
      <c r="CD150" s="42">
        <v>16.159181</v>
      </c>
      <c r="CE150" s="42">
        <v>20.198976999999999</v>
      </c>
      <c r="CF150" s="42">
        <v>52.517339</v>
      </c>
      <c r="CG150" s="42">
        <v>149.47242600000001</v>
      </c>
      <c r="CH150" s="42">
        <v>68.676519999999996</v>
      </c>
      <c r="CI150" s="42">
        <v>0</v>
      </c>
      <c r="CJ150" s="42">
        <v>32.318362</v>
      </c>
      <c r="CK150" s="42">
        <v>423.36806300000001</v>
      </c>
      <c r="CL150" s="42">
        <v>0</v>
      </c>
      <c r="CM150" s="42">
        <v>12.119386</v>
      </c>
      <c r="CN150" s="42">
        <v>4.0397949999999998</v>
      </c>
      <c r="CO150" s="42">
        <v>0</v>
      </c>
      <c r="CP150" s="42">
        <v>8.0795910000000006</v>
      </c>
      <c r="CQ150" s="42">
        <v>8.0795910000000006</v>
      </c>
      <c r="CR150" s="42">
        <v>370.85072400000001</v>
      </c>
      <c r="CS150" s="42">
        <v>20.198976999999999</v>
      </c>
    </row>
    <row r="151" spans="1:97">
      <c r="A151" s="40" t="s">
        <v>634</v>
      </c>
      <c r="B151" s="40" t="s">
        <v>289</v>
      </c>
      <c r="C151" s="40" t="s">
        <v>290</v>
      </c>
      <c r="D151" s="40" t="s">
        <v>309</v>
      </c>
      <c r="E151" s="40" t="s">
        <v>345</v>
      </c>
      <c r="F151" s="40" t="s">
        <v>293</v>
      </c>
      <c r="G151" s="41" t="s">
        <v>294</v>
      </c>
      <c r="H151" s="40" t="s">
        <v>635</v>
      </c>
      <c r="I151" s="42">
        <v>410</v>
      </c>
      <c r="J151" s="42">
        <v>92.101449000000002</v>
      </c>
      <c r="K151" s="42">
        <v>28.719806999999999</v>
      </c>
      <c r="L151" s="42">
        <v>114.879227</v>
      </c>
      <c r="M151" s="42">
        <v>78.236715000000004</v>
      </c>
      <c r="N151" s="42">
        <v>59.420290000000001</v>
      </c>
      <c r="O151" s="42">
        <v>36.642512000000004</v>
      </c>
      <c r="P151" s="42">
        <v>50</v>
      </c>
      <c r="Q151" s="42">
        <v>43</v>
      </c>
      <c r="R151" s="42">
        <v>74</v>
      </c>
      <c r="S151" s="42">
        <v>59</v>
      </c>
      <c r="T151" s="42">
        <v>47</v>
      </c>
      <c r="U151" s="42">
        <v>29</v>
      </c>
      <c r="V151" s="42">
        <v>206.98067599999999</v>
      </c>
      <c r="W151" s="42">
        <v>54.468598999999998</v>
      </c>
      <c r="X151" s="42">
        <v>13.864734</v>
      </c>
      <c r="Y151" s="42">
        <v>51.497585000000001</v>
      </c>
      <c r="Z151" s="42">
        <v>41.594203</v>
      </c>
      <c r="AA151" s="42">
        <v>30.700482999999998</v>
      </c>
      <c r="AB151" s="42">
        <v>14.855072</v>
      </c>
      <c r="AC151" s="42">
        <v>0</v>
      </c>
      <c r="AD151" s="42">
        <v>63.381642999999997</v>
      </c>
      <c r="AE151" s="42">
        <v>114.879227</v>
      </c>
      <c r="AF151" s="42">
        <v>28.719806999999999</v>
      </c>
      <c r="AG151" s="42">
        <v>203.01932400000001</v>
      </c>
      <c r="AH151" s="42">
        <v>37.632849999999998</v>
      </c>
      <c r="AI151" s="42">
        <v>14.855072</v>
      </c>
      <c r="AJ151" s="42">
        <v>63.381642999999997</v>
      </c>
      <c r="AK151" s="42">
        <v>36.642512000000004</v>
      </c>
      <c r="AL151" s="42">
        <v>28.719806999999999</v>
      </c>
      <c r="AM151" s="42">
        <v>21.78744</v>
      </c>
      <c r="AN151" s="42">
        <v>0</v>
      </c>
      <c r="AO151" s="42">
        <v>43.574879000000003</v>
      </c>
      <c r="AP151" s="42">
        <v>120.82125600000001</v>
      </c>
      <c r="AQ151" s="42">
        <v>38.623187999999999</v>
      </c>
      <c r="AR151" s="42">
        <v>328.79227100000003</v>
      </c>
      <c r="AS151" s="42">
        <v>19.806763</v>
      </c>
      <c r="AT151" s="42">
        <v>15.845411</v>
      </c>
      <c r="AU151" s="42">
        <v>23.768115999999999</v>
      </c>
      <c r="AV151" s="42">
        <v>59.420290000000001</v>
      </c>
      <c r="AW151" s="42">
        <v>47.536231999999998</v>
      </c>
      <c r="AX151" s="42">
        <v>79.227052999999998</v>
      </c>
      <c r="AY151" s="42">
        <v>71.304348000000005</v>
      </c>
      <c r="AZ151" s="42">
        <v>11.884058</v>
      </c>
      <c r="BA151" s="42">
        <v>170.33816400000001</v>
      </c>
      <c r="BB151" s="42">
        <v>11.884058</v>
      </c>
      <c r="BC151" s="42">
        <v>15.845411</v>
      </c>
      <c r="BD151" s="42">
        <v>15.845411</v>
      </c>
      <c r="BE151" s="42">
        <v>15.845411</v>
      </c>
      <c r="BF151" s="42">
        <v>11.884058</v>
      </c>
      <c r="BG151" s="42">
        <v>51.497585000000001</v>
      </c>
      <c r="BH151" s="42">
        <v>39.613526999999998</v>
      </c>
      <c r="BI151" s="42">
        <v>7.9227049999999997</v>
      </c>
      <c r="BJ151" s="42">
        <v>158.454106</v>
      </c>
      <c r="BK151" s="42">
        <v>7.9227049999999997</v>
      </c>
      <c r="BL151" s="42">
        <v>0</v>
      </c>
      <c r="BM151" s="42">
        <v>7.9227049999999997</v>
      </c>
      <c r="BN151" s="42">
        <v>43.574879000000003</v>
      </c>
      <c r="BO151" s="42">
        <v>35.652174000000002</v>
      </c>
      <c r="BP151" s="42">
        <v>27.729469000000002</v>
      </c>
      <c r="BQ151" s="42">
        <v>31.690821</v>
      </c>
      <c r="BR151" s="42">
        <v>3.9613529999999999</v>
      </c>
      <c r="BS151" s="42">
        <v>19.806763</v>
      </c>
      <c r="BT151" s="42">
        <v>3.9613529999999999</v>
      </c>
      <c r="BU151" s="42">
        <v>0</v>
      </c>
      <c r="BV151" s="42">
        <v>0</v>
      </c>
      <c r="BW151" s="42">
        <v>0</v>
      </c>
      <c r="BX151" s="42">
        <v>0</v>
      </c>
      <c r="BY151" s="42">
        <v>7.9227049999999997</v>
      </c>
      <c r="BZ151" s="42">
        <v>0</v>
      </c>
      <c r="CA151" s="42">
        <v>7.9227049999999997</v>
      </c>
      <c r="CB151" s="42">
        <v>194.10628</v>
      </c>
      <c r="CC151" s="42">
        <v>3.9613529999999999</v>
      </c>
      <c r="CD151" s="42">
        <v>15.845411</v>
      </c>
      <c r="CE151" s="42">
        <v>19.806763</v>
      </c>
      <c r="CF151" s="42">
        <v>47.536231999999998</v>
      </c>
      <c r="CG151" s="42">
        <v>35.652174000000002</v>
      </c>
      <c r="CH151" s="42">
        <v>71.304348000000005</v>
      </c>
      <c r="CI151" s="42">
        <v>0</v>
      </c>
      <c r="CJ151" s="42">
        <v>0</v>
      </c>
      <c r="CK151" s="42">
        <v>114.879227</v>
      </c>
      <c r="CL151" s="42">
        <v>11.884058</v>
      </c>
      <c r="CM151" s="42">
        <v>0</v>
      </c>
      <c r="CN151" s="42">
        <v>3.9613529999999999</v>
      </c>
      <c r="CO151" s="42">
        <v>11.884058</v>
      </c>
      <c r="CP151" s="42">
        <v>11.884058</v>
      </c>
      <c r="CQ151" s="42">
        <v>0</v>
      </c>
      <c r="CR151" s="42">
        <v>71.304348000000005</v>
      </c>
      <c r="CS151" s="42">
        <v>3.9613529999999999</v>
      </c>
    </row>
    <row r="152" spans="1:97">
      <c r="A152" s="40" t="s">
        <v>636</v>
      </c>
      <c r="B152" s="40" t="s">
        <v>289</v>
      </c>
      <c r="C152" s="40" t="s">
        <v>290</v>
      </c>
      <c r="D152" s="40" t="s">
        <v>297</v>
      </c>
      <c r="E152" s="40" t="s">
        <v>506</v>
      </c>
      <c r="F152" s="40" t="s">
        <v>293</v>
      </c>
      <c r="G152" s="41" t="s">
        <v>294</v>
      </c>
      <c r="H152" s="40" t="s">
        <v>637</v>
      </c>
      <c r="I152" s="42">
        <v>302</v>
      </c>
      <c r="J152" s="42">
        <v>70.183098999999999</v>
      </c>
      <c r="K152" s="42">
        <v>24.457746</v>
      </c>
      <c r="L152" s="42">
        <v>71.246478999999994</v>
      </c>
      <c r="M152" s="42">
        <v>65.929576999999995</v>
      </c>
      <c r="N152" s="42">
        <v>42.535210999999997</v>
      </c>
      <c r="O152" s="42">
        <v>27.647887000000001</v>
      </c>
      <c r="P152" s="42">
        <v>34</v>
      </c>
      <c r="Q152" s="42">
        <v>31</v>
      </c>
      <c r="R152" s="42">
        <v>57</v>
      </c>
      <c r="S152" s="42">
        <v>54</v>
      </c>
      <c r="T152" s="42">
        <v>51</v>
      </c>
      <c r="U152" s="42">
        <v>24</v>
      </c>
      <c r="V152" s="42">
        <v>146.74647899999999</v>
      </c>
      <c r="W152" s="42">
        <v>32.964789000000003</v>
      </c>
      <c r="X152" s="42">
        <v>10.633803</v>
      </c>
      <c r="Y152" s="42">
        <v>38.281689999999998</v>
      </c>
      <c r="Z152" s="42">
        <v>34.028168999999998</v>
      </c>
      <c r="AA152" s="42">
        <v>22.330985999999999</v>
      </c>
      <c r="AB152" s="42">
        <v>8.5070420000000002</v>
      </c>
      <c r="AC152" s="42">
        <v>0</v>
      </c>
      <c r="AD152" s="42">
        <v>35.091549000000001</v>
      </c>
      <c r="AE152" s="42">
        <v>89.323943999999997</v>
      </c>
      <c r="AF152" s="42">
        <v>22.330985999999999</v>
      </c>
      <c r="AG152" s="42">
        <v>155.25352100000001</v>
      </c>
      <c r="AH152" s="42">
        <v>37.218310000000002</v>
      </c>
      <c r="AI152" s="42">
        <v>13.823943999999999</v>
      </c>
      <c r="AJ152" s="42">
        <v>32.964789000000003</v>
      </c>
      <c r="AK152" s="42">
        <v>31.901408</v>
      </c>
      <c r="AL152" s="42">
        <v>20.204225000000001</v>
      </c>
      <c r="AM152" s="42">
        <v>17.014085000000001</v>
      </c>
      <c r="AN152" s="42">
        <v>2.1267610000000001</v>
      </c>
      <c r="AO152" s="42">
        <v>41.471831000000002</v>
      </c>
      <c r="AP152" s="42">
        <v>82.943662000000003</v>
      </c>
      <c r="AQ152" s="42">
        <v>30.838028000000001</v>
      </c>
      <c r="AR152" s="42">
        <v>246.70422500000001</v>
      </c>
      <c r="AS152" s="42">
        <v>4.2535210000000001</v>
      </c>
      <c r="AT152" s="42">
        <v>4.2535210000000001</v>
      </c>
      <c r="AU152" s="42">
        <v>8.5070420000000002</v>
      </c>
      <c r="AV152" s="42">
        <v>29.774647999999999</v>
      </c>
      <c r="AW152" s="42">
        <v>38.281689999999998</v>
      </c>
      <c r="AX152" s="42">
        <v>59.549295999999998</v>
      </c>
      <c r="AY152" s="42">
        <v>97.830985999999996</v>
      </c>
      <c r="AZ152" s="42">
        <v>4.2535210000000001</v>
      </c>
      <c r="BA152" s="42">
        <v>136.11267599999999</v>
      </c>
      <c r="BB152" s="42">
        <v>0</v>
      </c>
      <c r="BC152" s="42">
        <v>4.2535210000000001</v>
      </c>
      <c r="BD152" s="42">
        <v>0</v>
      </c>
      <c r="BE152" s="42">
        <v>17.014085000000001</v>
      </c>
      <c r="BF152" s="42">
        <v>8.5070420000000002</v>
      </c>
      <c r="BG152" s="42">
        <v>51.042254</v>
      </c>
      <c r="BH152" s="42">
        <v>51.042254</v>
      </c>
      <c r="BI152" s="42">
        <v>4.2535210000000001</v>
      </c>
      <c r="BJ152" s="42">
        <v>110.591549</v>
      </c>
      <c r="BK152" s="42">
        <v>4.2535210000000001</v>
      </c>
      <c r="BL152" s="42">
        <v>0</v>
      </c>
      <c r="BM152" s="42">
        <v>8.5070420000000002</v>
      </c>
      <c r="BN152" s="42">
        <v>12.760562999999999</v>
      </c>
      <c r="BO152" s="42">
        <v>29.774647999999999</v>
      </c>
      <c r="BP152" s="42">
        <v>8.5070420000000002</v>
      </c>
      <c r="BQ152" s="42">
        <v>46.788732000000003</v>
      </c>
      <c r="BR152" s="42">
        <v>0</v>
      </c>
      <c r="BS152" s="42">
        <v>8.5070420000000002</v>
      </c>
      <c r="BT152" s="42">
        <v>0</v>
      </c>
      <c r="BU152" s="42">
        <v>0</v>
      </c>
      <c r="BV152" s="42">
        <v>4.2535210000000001</v>
      </c>
      <c r="BW152" s="42">
        <v>0</v>
      </c>
      <c r="BX152" s="42">
        <v>0</v>
      </c>
      <c r="BY152" s="42">
        <v>4.2535210000000001</v>
      </c>
      <c r="BZ152" s="42">
        <v>0</v>
      </c>
      <c r="CA152" s="42">
        <v>0</v>
      </c>
      <c r="CB152" s="42">
        <v>119.098592</v>
      </c>
      <c r="CC152" s="42">
        <v>0</v>
      </c>
      <c r="CD152" s="42">
        <v>0</v>
      </c>
      <c r="CE152" s="42">
        <v>4.2535210000000001</v>
      </c>
      <c r="CF152" s="42">
        <v>25.521127</v>
      </c>
      <c r="CG152" s="42">
        <v>34.028168999999998</v>
      </c>
      <c r="CH152" s="42">
        <v>51.042254</v>
      </c>
      <c r="CI152" s="42">
        <v>0</v>
      </c>
      <c r="CJ152" s="42">
        <v>4.2535210000000001</v>
      </c>
      <c r="CK152" s="42">
        <v>119.098592</v>
      </c>
      <c r="CL152" s="42">
        <v>4.2535210000000001</v>
      </c>
      <c r="CM152" s="42">
        <v>4.2535210000000001</v>
      </c>
      <c r="CN152" s="42">
        <v>0</v>
      </c>
      <c r="CO152" s="42">
        <v>4.2535210000000001</v>
      </c>
      <c r="CP152" s="42">
        <v>4.2535210000000001</v>
      </c>
      <c r="CQ152" s="42">
        <v>4.2535210000000001</v>
      </c>
      <c r="CR152" s="42">
        <v>97.830985999999996</v>
      </c>
      <c r="CS152" s="42">
        <v>0</v>
      </c>
    </row>
    <row r="153" spans="1:97">
      <c r="A153" s="40" t="s">
        <v>638</v>
      </c>
      <c r="B153" s="40" t="s">
        <v>289</v>
      </c>
      <c r="C153" s="40" t="s">
        <v>290</v>
      </c>
      <c r="D153" s="40" t="s">
        <v>304</v>
      </c>
      <c r="E153" s="40" t="s">
        <v>374</v>
      </c>
      <c r="F153" s="40" t="s">
        <v>293</v>
      </c>
      <c r="G153" s="41" t="s">
        <v>294</v>
      </c>
      <c r="H153" s="40" t="s">
        <v>639</v>
      </c>
      <c r="I153" s="42">
        <v>447</v>
      </c>
      <c r="J153" s="42">
        <v>82.693388999999996</v>
      </c>
      <c r="K153" s="42">
        <v>49.222254999999997</v>
      </c>
      <c r="L153" s="42">
        <v>88.600059999999999</v>
      </c>
      <c r="M153" s="42">
        <v>109.27340700000001</v>
      </c>
      <c r="N153" s="42">
        <v>64.337721000000002</v>
      </c>
      <c r="O153" s="42">
        <v>52.873168</v>
      </c>
      <c r="P153" s="42">
        <v>81</v>
      </c>
      <c r="Q153" s="42">
        <v>69</v>
      </c>
      <c r="R153" s="42">
        <v>84</v>
      </c>
      <c r="S153" s="42">
        <v>71</v>
      </c>
      <c r="T153" s="42">
        <v>65</v>
      </c>
      <c r="U153" s="42">
        <v>31</v>
      </c>
      <c r="V153" s="42">
        <v>224.80227300000001</v>
      </c>
      <c r="W153" s="42">
        <v>45.284475</v>
      </c>
      <c r="X153" s="42">
        <v>24.611128000000001</v>
      </c>
      <c r="Y153" s="42">
        <v>44.30003</v>
      </c>
      <c r="Z153" s="42">
        <v>54.144480999999999</v>
      </c>
      <c r="AA153" s="42">
        <v>31.502243</v>
      </c>
      <c r="AB153" s="42">
        <v>23.975470999999999</v>
      </c>
      <c r="AC153" s="42">
        <v>0.98444500000000001</v>
      </c>
      <c r="AD153" s="42">
        <v>55.128926</v>
      </c>
      <c r="AE153" s="42">
        <v>128.962309</v>
      </c>
      <c r="AF153" s="42">
        <v>40.711038000000002</v>
      </c>
      <c r="AG153" s="42">
        <v>222.19772699999999</v>
      </c>
      <c r="AH153" s="42">
        <v>37.408914000000003</v>
      </c>
      <c r="AI153" s="42">
        <v>24.611128000000001</v>
      </c>
      <c r="AJ153" s="42">
        <v>44.30003</v>
      </c>
      <c r="AK153" s="42">
        <v>55.128926</v>
      </c>
      <c r="AL153" s="42">
        <v>32.835476999999997</v>
      </c>
      <c r="AM153" s="42">
        <v>25.611052999999998</v>
      </c>
      <c r="AN153" s="42">
        <v>2.3021989999999999</v>
      </c>
      <c r="AO153" s="42">
        <v>45.284475</v>
      </c>
      <c r="AP153" s="42">
        <v>133.884535</v>
      </c>
      <c r="AQ153" s="42">
        <v>43.028717</v>
      </c>
      <c r="AR153" s="42">
        <v>365.06610999999998</v>
      </c>
      <c r="AS153" s="42">
        <v>19.688901999999999</v>
      </c>
      <c r="AT153" s="42">
        <v>23.626683</v>
      </c>
      <c r="AU153" s="42">
        <v>23.626683</v>
      </c>
      <c r="AV153" s="42">
        <v>35.440024000000001</v>
      </c>
      <c r="AW153" s="42">
        <v>70.880048000000002</v>
      </c>
      <c r="AX153" s="42">
        <v>39.377803999999998</v>
      </c>
      <c r="AY153" s="42">
        <v>120.923723</v>
      </c>
      <c r="AZ153" s="42">
        <v>31.502243</v>
      </c>
      <c r="BA153" s="42">
        <v>173.32426000000001</v>
      </c>
      <c r="BB153" s="42">
        <v>7.8755610000000003</v>
      </c>
      <c r="BC153" s="42">
        <v>15.751122000000001</v>
      </c>
      <c r="BD153" s="42">
        <v>11.813340999999999</v>
      </c>
      <c r="BE153" s="42">
        <v>23.626683</v>
      </c>
      <c r="BF153" s="42">
        <v>3.9377800000000001</v>
      </c>
      <c r="BG153" s="42">
        <v>35.440024000000001</v>
      </c>
      <c r="BH153" s="42">
        <v>67.004188999999997</v>
      </c>
      <c r="BI153" s="42">
        <v>7.8755610000000003</v>
      </c>
      <c r="BJ153" s="42">
        <v>191.74185</v>
      </c>
      <c r="BK153" s="42">
        <v>11.813340999999999</v>
      </c>
      <c r="BL153" s="42">
        <v>7.8755610000000003</v>
      </c>
      <c r="BM153" s="42">
        <v>11.813340999999999</v>
      </c>
      <c r="BN153" s="42">
        <v>11.813340999999999</v>
      </c>
      <c r="BO153" s="42">
        <v>66.942267000000001</v>
      </c>
      <c r="BP153" s="42">
        <v>3.9377800000000001</v>
      </c>
      <c r="BQ153" s="42">
        <v>53.919535000000003</v>
      </c>
      <c r="BR153" s="42">
        <v>23.626683</v>
      </c>
      <c r="BS153" s="42">
        <v>27.564463</v>
      </c>
      <c r="BT153" s="42">
        <v>0</v>
      </c>
      <c r="BU153" s="42">
        <v>3.9377800000000001</v>
      </c>
      <c r="BV153" s="42">
        <v>0</v>
      </c>
      <c r="BW153" s="42">
        <v>0</v>
      </c>
      <c r="BX153" s="42">
        <v>7.8755610000000003</v>
      </c>
      <c r="BY153" s="42">
        <v>3.9377800000000001</v>
      </c>
      <c r="BZ153" s="42">
        <v>0</v>
      </c>
      <c r="CA153" s="42">
        <v>11.813340999999999</v>
      </c>
      <c r="CB153" s="42">
        <v>165.38677799999999</v>
      </c>
      <c r="CC153" s="42">
        <v>7.8755610000000003</v>
      </c>
      <c r="CD153" s="42">
        <v>19.688901999999999</v>
      </c>
      <c r="CE153" s="42">
        <v>19.688901999999999</v>
      </c>
      <c r="CF153" s="42">
        <v>19.688901999999999</v>
      </c>
      <c r="CG153" s="42">
        <v>55.128926</v>
      </c>
      <c r="CH153" s="42">
        <v>35.440024000000001</v>
      </c>
      <c r="CI153" s="42">
        <v>0</v>
      </c>
      <c r="CJ153" s="42">
        <v>7.8755610000000003</v>
      </c>
      <c r="CK153" s="42">
        <v>172.114869</v>
      </c>
      <c r="CL153" s="42">
        <v>11.813340999999999</v>
      </c>
      <c r="CM153" s="42">
        <v>0</v>
      </c>
      <c r="CN153" s="42">
        <v>3.9377800000000001</v>
      </c>
      <c r="CO153" s="42">
        <v>15.751122000000001</v>
      </c>
      <c r="CP153" s="42">
        <v>7.8755610000000003</v>
      </c>
      <c r="CQ153" s="42">
        <v>0</v>
      </c>
      <c r="CR153" s="42">
        <v>120.923723</v>
      </c>
      <c r="CS153" s="42">
        <v>11.813340999999999</v>
      </c>
    </row>
    <row r="154" spans="1:97">
      <c r="A154" s="40" t="s">
        <v>640</v>
      </c>
      <c r="B154" s="40" t="s">
        <v>289</v>
      </c>
      <c r="C154" s="40" t="s">
        <v>290</v>
      </c>
      <c r="D154" s="40" t="s">
        <v>297</v>
      </c>
      <c r="E154" s="40" t="s">
        <v>331</v>
      </c>
      <c r="F154" s="40" t="s">
        <v>293</v>
      </c>
      <c r="G154" s="41" t="s">
        <v>294</v>
      </c>
      <c r="H154" s="40" t="s">
        <v>641</v>
      </c>
      <c r="I154" s="42">
        <v>1069</v>
      </c>
      <c r="J154" s="42">
        <v>211.82844</v>
      </c>
      <c r="K154" s="42">
        <v>157.16303600000001</v>
      </c>
      <c r="L154" s="42">
        <v>230.42369099999999</v>
      </c>
      <c r="M154" s="42">
        <v>212.804608</v>
      </c>
      <c r="N154" s="42">
        <v>179.662959</v>
      </c>
      <c r="O154" s="42">
        <v>77.117266000000001</v>
      </c>
      <c r="P154" s="42">
        <v>162</v>
      </c>
      <c r="Q154" s="42">
        <v>152</v>
      </c>
      <c r="R154" s="42">
        <v>192</v>
      </c>
      <c r="S154" s="42">
        <v>177</v>
      </c>
      <c r="T154" s="42">
        <v>139</v>
      </c>
      <c r="U154" s="42">
        <v>88</v>
      </c>
      <c r="V154" s="42">
        <v>561.36864800000001</v>
      </c>
      <c r="W154" s="42">
        <v>119.09248700000001</v>
      </c>
      <c r="X154" s="42">
        <v>81.998106000000007</v>
      </c>
      <c r="Y154" s="42">
        <v>120.116716</v>
      </c>
      <c r="Z154" s="42">
        <v>109.330808</v>
      </c>
      <c r="AA154" s="42">
        <v>90.807647000000003</v>
      </c>
      <c r="AB154" s="42">
        <v>39.046717000000001</v>
      </c>
      <c r="AC154" s="42">
        <v>0.97616800000000004</v>
      </c>
      <c r="AD154" s="42">
        <v>153.258364</v>
      </c>
      <c r="AE154" s="42">
        <v>314.37413299999997</v>
      </c>
      <c r="AF154" s="42">
        <v>93.736151000000007</v>
      </c>
      <c r="AG154" s="42">
        <v>507.63135199999999</v>
      </c>
      <c r="AH154" s="42">
        <v>92.735952999999995</v>
      </c>
      <c r="AI154" s="42">
        <v>75.164929999999998</v>
      </c>
      <c r="AJ154" s="42">
        <v>110.30697600000001</v>
      </c>
      <c r="AK154" s="42">
        <v>103.4738</v>
      </c>
      <c r="AL154" s="42">
        <v>88.855311999999998</v>
      </c>
      <c r="AM154" s="42">
        <v>35.142045000000003</v>
      </c>
      <c r="AN154" s="42">
        <v>1.9523360000000001</v>
      </c>
      <c r="AO154" s="42">
        <v>118.116319</v>
      </c>
      <c r="AP154" s="42">
        <v>299.707584</v>
      </c>
      <c r="AQ154" s="42">
        <v>89.807449000000005</v>
      </c>
      <c r="AR154" s="42">
        <v>867.02936099999999</v>
      </c>
      <c r="AS154" s="42">
        <v>31.237373999999999</v>
      </c>
      <c r="AT154" s="42">
        <v>19.523358999999999</v>
      </c>
      <c r="AU154" s="42">
        <v>35.142045000000003</v>
      </c>
      <c r="AV154" s="42">
        <v>97.616793000000001</v>
      </c>
      <c r="AW154" s="42">
        <v>113.235479</v>
      </c>
      <c r="AX154" s="42">
        <v>203.04292899999999</v>
      </c>
      <c r="AY154" s="42">
        <v>277.42393399999997</v>
      </c>
      <c r="AZ154" s="42">
        <v>89.807449000000005</v>
      </c>
      <c r="BA154" s="42">
        <v>429.61000899999999</v>
      </c>
      <c r="BB154" s="42">
        <v>15.618687</v>
      </c>
      <c r="BC154" s="42">
        <v>11.714015</v>
      </c>
      <c r="BD154" s="42">
        <v>27.332702000000001</v>
      </c>
      <c r="BE154" s="42">
        <v>39.046717000000001</v>
      </c>
      <c r="BF154" s="42">
        <v>35.142045000000003</v>
      </c>
      <c r="BG154" s="42">
        <v>148.37752499999999</v>
      </c>
      <c r="BH154" s="42">
        <v>125.045616</v>
      </c>
      <c r="BI154" s="42">
        <v>27.332702000000001</v>
      </c>
      <c r="BJ154" s="42">
        <v>437.419352</v>
      </c>
      <c r="BK154" s="42">
        <v>15.618687</v>
      </c>
      <c r="BL154" s="42">
        <v>7.8093430000000001</v>
      </c>
      <c r="BM154" s="42">
        <v>7.8093430000000001</v>
      </c>
      <c r="BN154" s="42">
        <v>58.570076</v>
      </c>
      <c r="BO154" s="42">
        <v>78.093434000000002</v>
      </c>
      <c r="BP154" s="42">
        <v>54.665404000000002</v>
      </c>
      <c r="BQ154" s="42">
        <v>152.37831800000001</v>
      </c>
      <c r="BR154" s="42">
        <v>62.474747000000001</v>
      </c>
      <c r="BS154" s="42">
        <v>97.616793000000001</v>
      </c>
      <c r="BT154" s="42">
        <v>0</v>
      </c>
      <c r="BU154" s="42">
        <v>0</v>
      </c>
      <c r="BV154" s="42">
        <v>3.9046720000000001</v>
      </c>
      <c r="BW154" s="42">
        <v>7.8093430000000001</v>
      </c>
      <c r="BX154" s="42">
        <v>15.618687</v>
      </c>
      <c r="BY154" s="42">
        <v>35.142045000000003</v>
      </c>
      <c r="BZ154" s="42">
        <v>0</v>
      </c>
      <c r="CA154" s="42">
        <v>35.142045000000003</v>
      </c>
      <c r="CB154" s="42">
        <v>409.99052899999998</v>
      </c>
      <c r="CC154" s="42">
        <v>27.332702000000001</v>
      </c>
      <c r="CD154" s="42">
        <v>19.523358999999999</v>
      </c>
      <c r="CE154" s="42">
        <v>23.42803</v>
      </c>
      <c r="CF154" s="42">
        <v>78.093434000000002</v>
      </c>
      <c r="CG154" s="42">
        <v>85.902777</v>
      </c>
      <c r="CH154" s="42">
        <v>148.37752499999999</v>
      </c>
      <c r="CI154" s="42">
        <v>0</v>
      </c>
      <c r="CJ154" s="42">
        <v>27.332702000000001</v>
      </c>
      <c r="CK154" s="42">
        <v>359.42203999999998</v>
      </c>
      <c r="CL154" s="42">
        <v>3.9046720000000001</v>
      </c>
      <c r="CM154" s="42">
        <v>0</v>
      </c>
      <c r="CN154" s="42">
        <v>7.8093430000000001</v>
      </c>
      <c r="CO154" s="42">
        <v>11.714015</v>
      </c>
      <c r="CP154" s="42">
        <v>11.714015</v>
      </c>
      <c r="CQ154" s="42">
        <v>19.523358999999999</v>
      </c>
      <c r="CR154" s="42">
        <v>277.42393399999997</v>
      </c>
      <c r="CS154" s="42">
        <v>27.332702000000001</v>
      </c>
    </row>
    <row r="155" spans="1:97">
      <c r="A155" s="40" t="s">
        <v>642</v>
      </c>
      <c r="B155" s="40" t="s">
        <v>289</v>
      </c>
      <c r="C155" s="40" t="s">
        <v>290</v>
      </c>
      <c r="D155" s="40" t="s">
        <v>297</v>
      </c>
      <c r="E155" s="40" t="s">
        <v>377</v>
      </c>
      <c r="F155" s="40" t="s">
        <v>293</v>
      </c>
      <c r="G155" s="41" t="s">
        <v>294</v>
      </c>
      <c r="H155" s="40" t="s">
        <v>643</v>
      </c>
      <c r="I155" s="42">
        <v>802</v>
      </c>
      <c r="J155" s="42">
        <v>147.736842</v>
      </c>
      <c r="K155" s="42">
        <v>83.416039999999995</v>
      </c>
      <c r="L155" s="42">
        <v>138.69172900000001</v>
      </c>
      <c r="M155" s="42">
        <v>162.81202999999999</v>
      </c>
      <c r="N155" s="42">
        <v>167.83709300000001</v>
      </c>
      <c r="O155" s="42">
        <v>101.506266</v>
      </c>
      <c r="P155" s="42">
        <v>121</v>
      </c>
      <c r="Q155" s="42">
        <v>81</v>
      </c>
      <c r="R155" s="42">
        <v>155</v>
      </c>
      <c r="S155" s="42">
        <v>130</v>
      </c>
      <c r="T155" s="42">
        <v>146</v>
      </c>
      <c r="U155" s="42">
        <v>77</v>
      </c>
      <c r="V155" s="42">
        <v>375.87468699999999</v>
      </c>
      <c r="W155" s="42">
        <v>68.340851999999998</v>
      </c>
      <c r="X155" s="42">
        <v>45.225563999999999</v>
      </c>
      <c r="Y155" s="42">
        <v>66.330826999999999</v>
      </c>
      <c r="Z155" s="42">
        <v>73.365915000000001</v>
      </c>
      <c r="AA155" s="42">
        <v>82.411028000000002</v>
      </c>
      <c r="AB155" s="42">
        <v>37.185464000000003</v>
      </c>
      <c r="AC155" s="42">
        <v>3.0150380000000001</v>
      </c>
      <c r="AD155" s="42">
        <v>86.431077999999999</v>
      </c>
      <c r="AE155" s="42">
        <v>201.00250600000001</v>
      </c>
      <c r="AF155" s="42">
        <v>88.441102999999998</v>
      </c>
      <c r="AG155" s="42">
        <v>426.12531300000001</v>
      </c>
      <c r="AH155" s="42">
        <v>79.395989999999998</v>
      </c>
      <c r="AI155" s="42">
        <v>38.190475999999997</v>
      </c>
      <c r="AJ155" s="42">
        <v>72.360901999999996</v>
      </c>
      <c r="AK155" s="42">
        <v>89.446115000000006</v>
      </c>
      <c r="AL155" s="42">
        <v>85.426064999999994</v>
      </c>
      <c r="AM155" s="42">
        <v>55.275689</v>
      </c>
      <c r="AN155" s="42">
        <v>6.0300750000000001</v>
      </c>
      <c r="AO155" s="42">
        <v>96.481202999999994</v>
      </c>
      <c r="AP155" s="42">
        <v>220.09774400000001</v>
      </c>
      <c r="AQ155" s="42">
        <v>109.54636600000001</v>
      </c>
      <c r="AR155" s="42">
        <v>631.14787000000001</v>
      </c>
      <c r="AS155" s="42">
        <v>4.0200500000000003</v>
      </c>
      <c r="AT155" s="42">
        <v>20.100251</v>
      </c>
      <c r="AU155" s="42">
        <v>8.0401000000000007</v>
      </c>
      <c r="AV155" s="42">
        <v>68.340851999999998</v>
      </c>
      <c r="AW155" s="42">
        <v>96.481202999999994</v>
      </c>
      <c r="AX155" s="42">
        <v>108.541353</v>
      </c>
      <c r="AY155" s="42">
        <v>269.34335800000002</v>
      </c>
      <c r="AZ155" s="42">
        <v>56.280701999999998</v>
      </c>
      <c r="BA155" s="42">
        <v>285.42355900000001</v>
      </c>
      <c r="BB155" s="42">
        <v>4.0200500000000003</v>
      </c>
      <c r="BC155" s="42">
        <v>16.080200999999999</v>
      </c>
      <c r="BD155" s="42">
        <v>4.0200500000000003</v>
      </c>
      <c r="BE155" s="42">
        <v>16.080200999999999</v>
      </c>
      <c r="BF155" s="42">
        <v>20.100251</v>
      </c>
      <c r="BG155" s="42">
        <v>80.401003000000003</v>
      </c>
      <c r="BH155" s="42">
        <v>136.681704</v>
      </c>
      <c r="BI155" s="42">
        <v>8.0401000000000007</v>
      </c>
      <c r="BJ155" s="42">
        <v>345.724311</v>
      </c>
      <c r="BK155" s="42">
        <v>0</v>
      </c>
      <c r="BL155" s="42">
        <v>4.0200500000000003</v>
      </c>
      <c r="BM155" s="42">
        <v>4.0200500000000003</v>
      </c>
      <c r="BN155" s="42">
        <v>52.260652</v>
      </c>
      <c r="BO155" s="42">
        <v>76.380951999999994</v>
      </c>
      <c r="BP155" s="42">
        <v>28.140350999999999</v>
      </c>
      <c r="BQ155" s="42">
        <v>132.661654</v>
      </c>
      <c r="BR155" s="42">
        <v>48.240602000000003</v>
      </c>
      <c r="BS155" s="42">
        <v>36.180450999999998</v>
      </c>
      <c r="BT155" s="42">
        <v>0</v>
      </c>
      <c r="BU155" s="42">
        <v>0</v>
      </c>
      <c r="BV155" s="42">
        <v>0</v>
      </c>
      <c r="BW155" s="42">
        <v>0</v>
      </c>
      <c r="BX155" s="42">
        <v>4.0200500000000003</v>
      </c>
      <c r="BY155" s="42">
        <v>8.0401000000000007</v>
      </c>
      <c r="BZ155" s="42">
        <v>0</v>
      </c>
      <c r="CA155" s="42">
        <v>24.120301000000001</v>
      </c>
      <c r="CB155" s="42">
        <v>269.34335800000002</v>
      </c>
      <c r="CC155" s="42">
        <v>4.0200500000000003</v>
      </c>
      <c r="CD155" s="42">
        <v>16.080200999999999</v>
      </c>
      <c r="CE155" s="42">
        <v>8.0401000000000007</v>
      </c>
      <c r="CF155" s="42">
        <v>60.300752000000003</v>
      </c>
      <c r="CG155" s="42">
        <v>68.340851999999998</v>
      </c>
      <c r="CH155" s="42">
        <v>92.461152999999996</v>
      </c>
      <c r="CI155" s="42">
        <v>0</v>
      </c>
      <c r="CJ155" s="42">
        <v>20.100251</v>
      </c>
      <c r="CK155" s="42">
        <v>325.62405999999999</v>
      </c>
      <c r="CL155" s="42">
        <v>0</v>
      </c>
      <c r="CM155" s="42">
        <v>4.0200500000000003</v>
      </c>
      <c r="CN155" s="42">
        <v>0</v>
      </c>
      <c r="CO155" s="42">
        <v>8.0401000000000007</v>
      </c>
      <c r="CP155" s="42">
        <v>24.120301000000001</v>
      </c>
      <c r="CQ155" s="42">
        <v>8.0401000000000007</v>
      </c>
      <c r="CR155" s="42">
        <v>269.34335800000002</v>
      </c>
      <c r="CS155" s="42">
        <v>12.06015</v>
      </c>
    </row>
    <row r="156" spans="1:97">
      <c r="A156" s="40" t="s">
        <v>644</v>
      </c>
      <c r="B156" s="40" t="s">
        <v>289</v>
      </c>
      <c r="C156" s="40" t="s">
        <v>290</v>
      </c>
      <c r="D156" s="40" t="s">
        <v>291</v>
      </c>
      <c r="E156" s="40" t="s">
        <v>316</v>
      </c>
      <c r="F156" s="40" t="s">
        <v>293</v>
      </c>
      <c r="G156" s="41" t="s">
        <v>294</v>
      </c>
      <c r="H156" s="40" t="s">
        <v>645</v>
      </c>
      <c r="I156" s="42">
        <v>399</v>
      </c>
      <c r="J156" s="42">
        <v>39.514493000000002</v>
      </c>
      <c r="K156" s="42">
        <v>49.152174000000002</v>
      </c>
      <c r="L156" s="42">
        <v>57.826087000000001</v>
      </c>
      <c r="M156" s="42">
        <v>102.15942</v>
      </c>
      <c r="N156" s="42">
        <v>87.702899000000002</v>
      </c>
      <c r="O156" s="42">
        <v>62.644928</v>
      </c>
      <c r="P156" s="42">
        <v>54</v>
      </c>
      <c r="Q156" s="42">
        <v>51</v>
      </c>
      <c r="R156" s="42">
        <v>85</v>
      </c>
      <c r="S156" s="42">
        <v>78</v>
      </c>
      <c r="T156" s="42">
        <v>98</v>
      </c>
      <c r="U156" s="42">
        <v>52</v>
      </c>
      <c r="V156" s="42">
        <v>202.39130399999999</v>
      </c>
      <c r="W156" s="42">
        <v>16.384058</v>
      </c>
      <c r="X156" s="42">
        <v>25.057970999999998</v>
      </c>
      <c r="Y156" s="42">
        <v>29.876812000000001</v>
      </c>
      <c r="Z156" s="42">
        <v>53.007246000000002</v>
      </c>
      <c r="AA156" s="42">
        <v>48.188406000000001</v>
      </c>
      <c r="AB156" s="42">
        <v>27.949275</v>
      </c>
      <c r="AC156" s="42">
        <v>1.9275359999999999</v>
      </c>
      <c r="AD156" s="42">
        <v>26.985506999999998</v>
      </c>
      <c r="AE156" s="42">
        <v>117.57971000000001</v>
      </c>
      <c r="AF156" s="42">
        <v>57.826087000000001</v>
      </c>
      <c r="AG156" s="42">
        <v>196.60869600000001</v>
      </c>
      <c r="AH156" s="42">
        <v>23.130434999999999</v>
      </c>
      <c r="AI156" s="42">
        <v>24.094203</v>
      </c>
      <c r="AJ156" s="42">
        <v>27.949275</v>
      </c>
      <c r="AK156" s="42">
        <v>49.152174000000002</v>
      </c>
      <c r="AL156" s="42">
        <v>39.514493000000002</v>
      </c>
      <c r="AM156" s="42">
        <v>31.804348000000001</v>
      </c>
      <c r="AN156" s="42">
        <v>0.96376799999999996</v>
      </c>
      <c r="AO156" s="42">
        <v>35.659419999999997</v>
      </c>
      <c r="AP156" s="42">
        <v>106.014493</v>
      </c>
      <c r="AQ156" s="42">
        <v>54.934783000000003</v>
      </c>
      <c r="AR156" s="42">
        <v>381.652174</v>
      </c>
      <c r="AS156" s="42">
        <v>11.565217000000001</v>
      </c>
      <c r="AT156" s="42">
        <v>7.7101449999999998</v>
      </c>
      <c r="AU156" s="42">
        <v>7.7101449999999998</v>
      </c>
      <c r="AV156" s="42">
        <v>23.130434999999999</v>
      </c>
      <c r="AW156" s="42">
        <v>53.971013999999997</v>
      </c>
      <c r="AX156" s="42">
        <v>80.956522000000007</v>
      </c>
      <c r="AY156" s="42">
        <v>150.347826</v>
      </c>
      <c r="AZ156" s="42">
        <v>46.260869999999997</v>
      </c>
      <c r="BA156" s="42">
        <v>200.46376799999999</v>
      </c>
      <c r="BB156" s="42">
        <v>11.565217000000001</v>
      </c>
      <c r="BC156" s="42">
        <v>7.7101449999999998</v>
      </c>
      <c r="BD156" s="42">
        <v>3.8550719999999998</v>
      </c>
      <c r="BE156" s="42">
        <v>19.275362000000001</v>
      </c>
      <c r="BF156" s="42">
        <v>3.8550719999999998</v>
      </c>
      <c r="BG156" s="42">
        <v>69.391304000000005</v>
      </c>
      <c r="BH156" s="42">
        <v>69.391304000000005</v>
      </c>
      <c r="BI156" s="42">
        <v>15.42029</v>
      </c>
      <c r="BJ156" s="42">
        <v>181.18840599999999</v>
      </c>
      <c r="BK156" s="42">
        <v>0</v>
      </c>
      <c r="BL156" s="42">
        <v>0</v>
      </c>
      <c r="BM156" s="42">
        <v>3.8550719999999998</v>
      </c>
      <c r="BN156" s="42">
        <v>3.8550719999999998</v>
      </c>
      <c r="BO156" s="42">
        <v>50.115941999999997</v>
      </c>
      <c r="BP156" s="42">
        <v>11.565217000000001</v>
      </c>
      <c r="BQ156" s="42">
        <v>80.956522000000007</v>
      </c>
      <c r="BR156" s="42">
        <v>30.840579999999999</v>
      </c>
      <c r="BS156" s="42">
        <v>46.260869999999997</v>
      </c>
      <c r="BT156" s="42">
        <v>0</v>
      </c>
      <c r="BU156" s="42">
        <v>0</v>
      </c>
      <c r="BV156" s="42">
        <v>0</v>
      </c>
      <c r="BW156" s="42">
        <v>0</v>
      </c>
      <c r="BX156" s="42">
        <v>0</v>
      </c>
      <c r="BY156" s="42">
        <v>11.565217000000001</v>
      </c>
      <c r="BZ156" s="42">
        <v>0</v>
      </c>
      <c r="CA156" s="42">
        <v>34.695652000000003</v>
      </c>
      <c r="CB156" s="42">
        <v>138.78260900000001</v>
      </c>
      <c r="CC156" s="42">
        <v>3.8550719999999998</v>
      </c>
      <c r="CD156" s="42">
        <v>7.7101449999999998</v>
      </c>
      <c r="CE156" s="42">
        <v>3.8550719999999998</v>
      </c>
      <c r="CF156" s="42">
        <v>19.275362000000001</v>
      </c>
      <c r="CG156" s="42">
        <v>34.695652000000003</v>
      </c>
      <c r="CH156" s="42">
        <v>65.536231999999998</v>
      </c>
      <c r="CI156" s="42">
        <v>0</v>
      </c>
      <c r="CJ156" s="42">
        <v>3.8550719999999998</v>
      </c>
      <c r="CK156" s="42">
        <v>196.60869600000001</v>
      </c>
      <c r="CL156" s="42">
        <v>7.7101449999999998</v>
      </c>
      <c r="CM156" s="42">
        <v>0</v>
      </c>
      <c r="CN156" s="42">
        <v>3.8550719999999998</v>
      </c>
      <c r="CO156" s="42">
        <v>3.8550719999999998</v>
      </c>
      <c r="CP156" s="42">
        <v>19.275362000000001</v>
      </c>
      <c r="CQ156" s="42">
        <v>3.8550719999999998</v>
      </c>
      <c r="CR156" s="42">
        <v>150.347826</v>
      </c>
      <c r="CS156" s="42">
        <v>7.7101449999999998</v>
      </c>
    </row>
    <row r="157" spans="1:97">
      <c r="A157" s="40" t="s">
        <v>646</v>
      </c>
      <c r="B157" s="40" t="s">
        <v>289</v>
      </c>
      <c r="C157" s="40" t="s">
        <v>290</v>
      </c>
      <c r="D157" s="40" t="s">
        <v>297</v>
      </c>
      <c r="E157" s="40" t="s">
        <v>647</v>
      </c>
      <c r="F157" s="40" t="s">
        <v>419</v>
      </c>
      <c r="G157" s="41" t="s">
        <v>294</v>
      </c>
      <c r="H157" s="40" t="s">
        <v>648</v>
      </c>
      <c r="I157" s="42">
        <v>416</v>
      </c>
      <c r="J157" s="42">
        <v>63</v>
      </c>
      <c r="K157" s="42">
        <v>52</v>
      </c>
      <c r="L157" s="42">
        <v>71</v>
      </c>
      <c r="M157" s="42">
        <v>96</v>
      </c>
      <c r="N157" s="42">
        <v>84</v>
      </c>
      <c r="O157" s="42">
        <v>50</v>
      </c>
      <c r="P157" s="42">
        <v>63</v>
      </c>
      <c r="Q157" s="42">
        <v>40</v>
      </c>
      <c r="R157" s="42">
        <v>85</v>
      </c>
      <c r="S157" s="42">
        <v>77</v>
      </c>
      <c r="T157" s="42">
        <v>83</v>
      </c>
      <c r="U157" s="42">
        <v>54</v>
      </c>
      <c r="V157" s="42">
        <v>188</v>
      </c>
      <c r="W157" s="42">
        <v>32</v>
      </c>
      <c r="X157" s="42">
        <v>20</v>
      </c>
      <c r="Y157" s="42">
        <v>31</v>
      </c>
      <c r="Z157" s="42">
        <v>46</v>
      </c>
      <c r="AA157" s="42">
        <v>40</v>
      </c>
      <c r="AB157" s="42">
        <v>17</v>
      </c>
      <c r="AC157" s="42">
        <v>2</v>
      </c>
      <c r="AD157" s="42">
        <v>39</v>
      </c>
      <c r="AE157" s="42">
        <v>112</v>
      </c>
      <c r="AF157" s="42">
        <v>37</v>
      </c>
      <c r="AG157" s="42">
        <v>228</v>
      </c>
      <c r="AH157" s="42">
        <v>31</v>
      </c>
      <c r="AI157" s="42">
        <v>32</v>
      </c>
      <c r="AJ157" s="42">
        <v>40</v>
      </c>
      <c r="AK157" s="42">
        <v>50</v>
      </c>
      <c r="AL157" s="42">
        <v>44</v>
      </c>
      <c r="AM157" s="42">
        <v>26</v>
      </c>
      <c r="AN157" s="42">
        <v>5</v>
      </c>
      <c r="AO157" s="42">
        <v>42</v>
      </c>
      <c r="AP157" s="42">
        <v>127</v>
      </c>
      <c r="AQ157" s="42">
        <v>59</v>
      </c>
      <c r="AR157" s="42">
        <v>356</v>
      </c>
      <c r="AS157" s="42">
        <v>4</v>
      </c>
      <c r="AT157" s="42">
        <v>44</v>
      </c>
      <c r="AU157" s="42">
        <v>12</v>
      </c>
      <c r="AV157" s="42">
        <v>36</v>
      </c>
      <c r="AW157" s="42">
        <v>44</v>
      </c>
      <c r="AX157" s="42">
        <v>48</v>
      </c>
      <c r="AY157" s="42">
        <v>104</v>
      </c>
      <c r="AZ157" s="42">
        <v>64</v>
      </c>
      <c r="BA157" s="42">
        <v>148</v>
      </c>
      <c r="BB157" s="42">
        <v>0</v>
      </c>
      <c r="BC157" s="42">
        <v>24</v>
      </c>
      <c r="BD157" s="42">
        <v>8</v>
      </c>
      <c r="BE157" s="42">
        <v>16</v>
      </c>
      <c r="BF157" s="42">
        <v>0</v>
      </c>
      <c r="BG157" s="42">
        <v>44</v>
      </c>
      <c r="BH157" s="42">
        <v>40</v>
      </c>
      <c r="BI157" s="42">
        <v>16</v>
      </c>
      <c r="BJ157" s="42">
        <v>208</v>
      </c>
      <c r="BK157" s="42">
        <v>4</v>
      </c>
      <c r="BL157" s="42">
        <v>20</v>
      </c>
      <c r="BM157" s="42">
        <v>4</v>
      </c>
      <c r="BN157" s="42">
        <v>20</v>
      </c>
      <c r="BO157" s="42">
        <v>44</v>
      </c>
      <c r="BP157" s="42">
        <v>4</v>
      </c>
      <c r="BQ157" s="42">
        <v>64</v>
      </c>
      <c r="BR157" s="42">
        <v>48</v>
      </c>
      <c r="BS157" s="42">
        <v>36</v>
      </c>
      <c r="BT157" s="42">
        <v>0</v>
      </c>
      <c r="BU157" s="42">
        <v>0</v>
      </c>
      <c r="BV157" s="42">
        <v>0</v>
      </c>
      <c r="BW157" s="42">
        <v>4</v>
      </c>
      <c r="BX157" s="42">
        <v>8</v>
      </c>
      <c r="BY157" s="42">
        <v>12</v>
      </c>
      <c r="BZ157" s="42">
        <v>0</v>
      </c>
      <c r="CA157" s="42">
        <v>12</v>
      </c>
      <c r="CB157" s="42">
        <v>164</v>
      </c>
      <c r="CC157" s="42">
        <v>4</v>
      </c>
      <c r="CD157" s="42">
        <v>40</v>
      </c>
      <c r="CE157" s="42">
        <v>4</v>
      </c>
      <c r="CF157" s="42">
        <v>24</v>
      </c>
      <c r="CG157" s="42">
        <v>36</v>
      </c>
      <c r="CH157" s="42">
        <v>32</v>
      </c>
      <c r="CI157" s="42">
        <v>4</v>
      </c>
      <c r="CJ157" s="42">
        <v>20</v>
      </c>
      <c r="CK157" s="42">
        <v>156</v>
      </c>
      <c r="CL157" s="42">
        <v>0</v>
      </c>
      <c r="CM157" s="42">
        <v>4</v>
      </c>
      <c r="CN157" s="42">
        <v>8</v>
      </c>
      <c r="CO157" s="42">
        <v>8</v>
      </c>
      <c r="CP157" s="42">
        <v>0</v>
      </c>
      <c r="CQ157" s="42">
        <v>4</v>
      </c>
      <c r="CR157" s="42">
        <v>100</v>
      </c>
      <c r="CS157" s="42">
        <v>32</v>
      </c>
    </row>
    <row r="158" spans="1:97">
      <c r="A158" s="40" t="s">
        <v>649</v>
      </c>
      <c r="B158" s="40" t="s">
        <v>289</v>
      </c>
      <c r="C158" s="40" t="s">
        <v>290</v>
      </c>
      <c r="D158" s="40" t="s">
        <v>297</v>
      </c>
      <c r="E158" s="40" t="s">
        <v>445</v>
      </c>
      <c r="F158" s="40" t="s">
        <v>293</v>
      </c>
      <c r="G158" s="41" t="s">
        <v>294</v>
      </c>
      <c r="H158" s="40" t="s">
        <v>650</v>
      </c>
      <c r="I158" s="42">
        <v>435</v>
      </c>
      <c r="J158" s="42">
        <v>81.308411000000007</v>
      </c>
      <c r="K158" s="42">
        <v>60.981307999999999</v>
      </c>
      <c r="L158" s="42">
        <v>104.684579</v>
      </c>
      <c r="M158" s="42">
        <v>87.406542000000002</v>
      </c>
      <c r="N158" s="42">
        <v>68.095793999999998</v>
      </c>
      <c r="O158" s="42">
        <v>32.523364000000001</v>
      </c>
      <c r="P158" s="42">
        <v>50</v>
      </c>
      <c r="Q158" s="42">
        <v>60</v>
      </c>
      <c r="R158" s="42">
        <v>73</v>
      </c>
      <c r="S158" s="42">
        <v>67</v>
      </c>
      <c r="T158" s="42">
        <v>53</v>
      </c>
      <c r="U158" s="42">
        <v>23</v>
      </c>
      <c r="V158" s="42">
        <v>211.401869</v>
      </c>
      <c r="W158" s="42">
        <v>36.588785000000001</v>
      </c>
      <c r="X158" s="42">
        <v>30.490653999999999</v>
      </c>
      <c r="Y158" s="42">
        <v>48.785046999999999</v>
      </c>
      <c r="Z158" s="42">
        <v>45.735981000000002</v>
      </c>
      <c r="AA158" s="42">
        <v>36.588785000000001</v>
      </c>
      <c r="AB158" s="42">
        <v>13.212617</v>
      </c>
      <c r="AC158" s="42">
        <v>0</v>
      </c>
      <c r="AD158" s="42">
        <v>45.735981000000002</v>
      </c>
      <c r="AE158" s="42">
        <v>129.07710299999999</v>
      </c>
      <c r="AF158" s="42">
        <v>36.588785000000001</v>
      </c>
      <c r="AG158" s="42">
        <v>223.598131</v>
      </c>
      <c r="AH158" s="42">
        <v>44.719625999999998</v>
      </c>
      <c r="AI158" s="42">
        <v>30.490653999999999</v>
      </c>
      <c r="AJ158" s="42">
        <v>55.899532999999998</v>
      </c>
      <c r="AK158" s="42">
        <v>41.670560999999999</v>
      </c>
      <c r="AL158" s="42">
        <v>31.507009</v>
      </c>
      <c r="AM158" s="42">
        <v>18.294392999999999</v>
      </c>
      <c r="AN158" s="42">
        <v>1.0163549999999999</v>
      </c>
      <c r="AO158" s="42">
        <v>55.899532999999998</v>
      </c>
      <c r="AP158" s="42">
        <v>130.093458</v>
      </c>
      <c r="AQ158" s="42">
        <v>37.605139999999999</v>
      </c>
      <c r="AR158" s="42">
        <v>337.42990700000001</v>
      </c>
      <c r="AS158" s="42">
        <v>4.0654209999999997</v>
      </c>
      <c r="AT158" s="42">
        <v>12.196262000000001</v>
      </c>
      <c r="AU158" s="42">
        <v>4.0654209999999997</v>
      </c>
      <c r="AV158" s="42">
        <v>28.457944000000001</v>
      </c>
      <c r="AW158" s="42">
        <v>105.700935</v>
      </c>
      <c r="AX158" s="42">
        <v>52.850467000000002</v>
      </c>
      <c r="AY158" s="42">
        <v>109.766355</v>
      </c>
      <c r="AZ158" s="42">
        <v>20.327103000000001</v>
      </c>
      <c r="BA158" s="42">
        <v>162.61682200000001</v>
      </c>
      <c r="BB158" s="42">
        <v>4.0654209999999997</v>
      </c>
      <c r="BC158" s="42">
        <v>12.196262000000001</v>
      </c>
      <c r="BD158" s="42">
        <v>0</v>
      </c>
      <c r="BE158" s="42">
        <v>8.1308410000000002</v>
      </c>
      <c r="BF158" s="42">
        <v>20.327103000000001</v>
      </c>
      <c r="BG158" s="42">
        <v>44.719625999999998</v>
      </c>
      <c r="BH158" s="42">
        <v>56.915888000000002</v>
      </c>
      <c r="BI158" s="42">
        <v>16.261682</v>
      </c>
      <c r="BJ158" s="42">
        <v>174.813084</v>
      </c>
      <c r="BK158" s="42">
        <v>0</v>
      </c>
      <c r="BL158" s="42">
        <v>0</v>
      </c>
      <c r="BM158" s="42">
        <v>4.0654209999999997</v>
      </c>
      <c r="BN158" s="42">
        <v>20.327103000000001</v>
      </c>
      <c r="BO158" s="42">
        <v>85.373831999999993</v>
      </c>
      <c r="BP158" s="42">
        <v>8.1308410000000002</v>
      </c>
      <c r="BQ158" s="42">
        <v>52.850467000000002</v>
      </c>
      <c r="BR158" s="42">
        <v>4.0654209999999997</v>
      </c>
      <c r="BS158" s="42">
        <v>28.457944000000001</v>
      </c>
      <c r="BT158" s="42">
        <v>0</v>
      </c>
      <c r="BU158" s="42">
        <v>0</v>
      </c>
      <c r="BV158" s="42">
        <v>0</v>
      </c>
      <c r="BW158" s="42">
        <v>0</v>
      </c>
      <c r="BX158" s="42">
        <v>8.1308410000000002</v>
      </c>
      <c r="BY158" s="42">
        <v>4.0654209999999997</v>
      </c>
      <c r="BZ158" s="42">
        <v>0</v>
      </c>
      <c r="CA158" s="42">
        <v>16.261682</v>
      </c>
      <c r="CB158" s="42">
        <v>195.140187</v>
      </c>
      <c r="CC158" s="42">
        <v>4.0654209999999997</v>
      </c>
      <c r="CD158" s="42">
        <v>8.1308410000000002</v>
      </c>
      <c r="CE158" s="42">
        <v>4.0654209999999997</v>
      </c>
      <c r="CF158" s="42">
        <v>24.392523000000001</v>
      </c>
      <c r="CG158" s="42">
        <v>93.504672999999997</v>
      </c>
      <c r="CH158" s="42">
        <v>48.785046999999999</v>
      </c>
      <c r="CI158" s="42">
        <v>8.1308410000000002</v>
      </c>
      <c r="CJ158" s="42">
        <v>4.0654209999999997</v>
      </c>
      <c r="CK158" s="42">
        <v>113.831776</v>
      </c>
      <c r="CL158" s="42">
        <v>0</v>
      </c>
      <c r="CM158" s="42">
        <v>4.0654209999999997</v>
      </c>
      <c r="CN158" s="42">
        <v>0</v>
      </c>
      <c r="CO158" s="42">
        <v>4.0654209999999997</v>
      </c>
      <c r="CP158" s="42">
        <v>4.0654209999999997</v>
      </c>
      <c r="CQ158" s="42">
        <v>0</v>
      </c>
      <c r="CR158" s="42">
        <v>101.635514</v>
      </c>
      <c r="CS158" s="42">
        <v>0</v>
      </c>
    </row>
    <row r="159" spans="1:97">
      <c r="A159" s="40" t="s">
        <v>651</v>
      </c>
      <c r="B159" s="40" t="s">
        <v>289</v>
      </c>
      <c r="C159" s="40" t="s">
        <v>290</v>
      </c>
      <c r="D159" s="40" t="s">
        <v>304</v>
      </c>
      <c r="E159" s="40" t="s">
        <v>374</v>
      </c>
      <c r="F159" s="40" t="s">
        <v>293</v>
      </c>
      <c r="G159" s="41" t="s">
        <v>294</v>
      </c>
      <c r="H159" s="40" t="s">
        <v>652</v>
      </c>
      <c r="I159" s="42">
        <v>128</v>
      </c>
      <c r="J159" s="42">
        <v>14</v>
      </c>
      <c r="K159" s="42">
        <v>25</v>
      </c>
      <c r="L159" s="42">
        <v>16</v>
      </c>
      <c r="M159" s="42">
        <v>30</v>
      </c>
      <c r="N159" s="42">
        <v>26</v>
      </c>
      <c r="O159" s="42">
        <v>17</v>
      </c>
      <c r="P159" s="42">
        <v>18</v>
      </c>
      <c r="Q159" s="42">
        <v>14</v>
      </c>
      <c r="R159" s="42">
        <v>20</v>
      </c>
      <c r="S159" s="42">
        <v>29</v>
      </c>
      <c r="T159" s="42">
        <v>25</v>
      </c>
      <c r="U159" s="42">
        <v>13</v>
      </c>
      <c r="V159" s="42">
        <v>62</v>
      </c>
      <c r="W159" s="42">
        <v>5</v>
      </c>
      <c r="X159" s="42">
        <v>13</v>
      </c>
      <c r="Y159" s="42">
        <v>9</v>
      </c>
      <c r="Z159" s="42">
        <v>15</v>
      </c>
      <c r="AA159" s="42">
        <v>13</v>
      </c>
      <c r="AB159" s="42">
        <v>7</v>
      </c>
      <c r="AC159" s="42">
        <v>0</v>
      </c>
      <c r="AD159" s="42">
        <v>11</v>
      </c>
      <c r="AE159" s="42">
        <v>39</v>
      </c>
      <c r="AF159" s="42">
        <v>12</v>
      </c>
      <c r="AG159" s="42">
        <v>66</v>
      </c>
      <c r="AH159" s="42">
        <v>9</v>
      </c>
      <c r="AI159" s="42">
        <v>12</v>
      </c>
      <c r="AJ159" s="42">
        <v>7</v>
      </c>
      <c r="AK159" s="42">
        <v>15</v>
      </c>
      <c r="AL159" s="42">
        <v>13</v>
      </c>
      <c r="AM159" s="42">
        <v>9</v>
      </c>
      <c r="AN159" s="42">
        <v>1</v>
      </c>
      <c r="AO159" s="42">
        <v>14</v>
      </c>
      <c r="AP159" s="42">
        <v>34</v>
      </c>
      <c r="AQ159" s="42">
        <v>18</v>
      </c>
      <c r="AR159" s="42">
        <v>124</v>
      </c>
      <c r="AS159" s="42">
        <v>4</v>
      </c>
      <c r="AT159" s="42">
        <v>8</v>
      </c>
      <c r="AU159" s="42">
        <v>0</v>
      </c>
      <c r="AV159" s="42">
        <v>8</v>
      </c>
      <c r="AW159" s="42">
        <v>8</v>
      </c>
      <c r="AX159" s="42">
        <v>20</v>
      </c>
      <c r="AY159" s="42">
        <v>48</v>
      </c>
      <c r="AZ159" s="42">
        <v>28</v>
      </c>
      <c r="BA159" s="42">
        <v>56</v>
      </c>
      <c r="BB159" s="42">
        <v>4</v>
      </c>
      <c r="BC159" s="42">
        <v>8</v>
      </c>
      <c r="BD159" s="42">
        <v>0</v>
      </c>
      <c r="BE159" s="42">
        <v>4</v>
      </c>
      <c r="BF159" s="42">
        <v>0</v>
      </c>
      <c r="BG159" s="42">
        <v>16</v>
      </c>
      <c r="BH159" s="42">
        <v>16</v>
      </c>
      <c r="BI159" s="42">
        <v>8</v>
      </c>
      <c r="BJ159" s="42">
        <v>68</v>
      </c>
      <c r="BK159" s="42">
        <v>0</v>
      </c>
      <c r="BL159" s="42">
        <v>0</v>
      </c>
      <c r="BM159" s="42">
        <v>0</v>
      </c>
      <c r="BN159" s="42">
        <v>4</v>
      </c>
      <c r="BO159" s="42">
        <v>8</v>
      </c>
      <c r="BP159" s="42">
        <v>4</v>
      </c>
      <c r="BQ159" s="42">
        <v>32</v>
      </c>
      <c r="BR159" s="42">
        <v>20</v>
      </c>
      <c r="BS159" s="42">
        <v>28</v>
      </c>
      <c r="BT159" s="42">
        <v>0</v>
      </c>
      <c r="BU159" s="42">
        <v>0</v>
      </c>
      <c r="BV159" s="42">
        <v>0</v>
      </c>
      <c r="BW159" s="42">
        <v>0</v>
      </c>
      <c r="BX159" s="42">
        <v>0</v>
      </c>
      <c r="BY159" s="42">
        <v>8</v>
      </c>
      <c r="BZ159" s="42">
        <v>0</v>
      </c>
      <c r="CA159" s="42">
        <v>20</v>
      </c>
      <c r="CB159" s="42">
        <v>48</v>
      </c>
      <c r="CC159" s="42">
        <v>4</v>
      </c>
      <c r="CD159" s="42">
        <v>4</v>
      </c>
      <c r="CE159" s="42">
        <v>0</v>
      </c>
      <c r="CF159" s="42">
        <v>8</v>
      </c>
      <c r="CG159" s="42">
        <v>8</v>
      </c>
      <c r="CH159" s="42">
        <v>12</v>
      </c>
      <c r="CI159" s="42">
        <v>4</v>
      </c>
      <c r="CJ159" s="42">
        <v>8</v>
      </c>
      <c r="CK159" s="42">
        <v>48</v>
      </c>
      <c r="CL159" s="42">
        <v>0</v>
      </c>
      <c r="CM159" s="42">
        <v>4</v>
      </c>
      <c r="CN159" s="42">
        <v>0</v>
      </c>
      <c r="CO159" s="42">
        <v>0</v>
      </c>
      <c r="CP159" s="42">
        <v>0</v>
      </c>
      <c r="CQ159" s="42">
        <v>0</v>
      </c>
      <c r="CR159" s="42">
        <v>44</v>
      </c>
      <c r="CS159" s="42">
        <v>0</v>
      </c>
    </row>
    <row r="160" spans="1:97">
      <c r="A160" s="40" t="s">
        <v>653</v>
      </c>
      <c r="B160" s="40" t="s">
        <v>289</v>
      </c>
      <c r="C160" s="40" t="s">
        <v>290</v>
      </c>
      <c r="D160" s="40" t="s">
        <v>297</v>
      </c>
      <c r="E160" s="40" t="s">
        <v>325</v>
      </c>
      <c r="F160" s="40" t="s">
        <v>293</v>
      </c>
      <c r="G160" s="41" t="s">
        <v>294</v>
      </c>
      <c r="H160" s="40" t="s">
        <v>654</v>
      </c>
      <c r="I160" s="42">
        <v>459</v>
      </c>
      <c r="J160" s="42">
        <v>91.8</v>
      </c>
      <c r="K160" s="42">
        <v>72.058064999999999</v>
      </c>
      <c r="L160" s="42">
        <v>101.670968</v>
      </c>
      <c r="M160" s="42">
        <v>138.19354799999999</v>
      </c>
      <c r="N160" s="42">
        <v>38.496774000000002</v>
      </c>
      <c r="O160" s="42">
        <v>16.780645</v>
      </c>
      <c r="P160" s="42">
        <v>108</v>
      </c>
      <c r="Q160" s="42">
        <v>68</v>
      </c>
      <c r="R160" s="42">
        <v>131</v>
      </c>
      <c r="S160" s="42">
        <v>71</v>
      </c>
      <c r="T160" s="42">
        <v>32</v>
      </c>
      <c r="U160" s="42">
        <v>19</v>
      </c>
      <c r="V160" s="42">
        <v>229.993548</v>
      </c>
      <c r="W160" s="42">
        <v>49.354838999999998</v>
      </c>
      <c r="X160" s="42">
        <v>37.509677000000003</v>
      </c>
      <c r="Y160" s="42">
        <v>47.380645000000001</v>
      </c>
      <c r="Z160" s="42">
        <v>72.058064999999999</v>
      </c>
      <c r="AA160" s="42">
        <v>17.767741999999998</v>
      </c>
      <c r="AB160" s="42">
        <v>5.9225810000000001</v>
      </c>
      <c r="AC160" s="42">
        <v>0</v>
      </c>
      <c r="AD160" s="42">
        <v>70.083871000000002</v>
      </c>
      <c r="AE160" s="42">
        <v>147.07741899999999</v>
      </c>
      <c r="AF160" s="42">
        <v>12.832257999999999</v>
      </c>
      <c r="AG160" s="42">
        <v>229.006452</v>
      </c>
      <c r="AH160" s="42">
        <v>42.445160999999999</v>
      </c>
      <c r="AI160" s="42">
        <v>34.548386999999998</v>
      </c>
      <c r="AJ160" s="42">
        <v>54.290323000000001</v>
      </c>
      <c r="AK160" s="42">
        <v>66.135484000000005</v>
      </c>
      <c r="AL160" s="42">
        <v>20.729032</v>
      </c>
      <c r="AM160" s="42">
        <v>9.8709679999999995</v>
      </c>
      <c r="AN160" s="42">
        <v>0.987097</v>
      </c>
      <c r="AO160" s="42">
        <v>62.187097000000001</v>
      </c>
      <c r="AP160" s="42">
        <v>146.09032300000001</v>
      </c>
      <c r="AQ160" s="42">
        <v>20.729032</v>
      </c>
      <c r="AR160" s="42">
        <v>363.25161300000002</v>
      </c>
      <c r="AS160" s="42">
        <v>0</v>
      </c>
      <c r="AT160" s="42">
        <v>23.690322999999999</v>
      </c>
      <c r="AU160" s="42">
        <v>23.690322999999999</v>
      </c>
      <c r="AV160" s="42">
        <v>51.329031999999998</v>
      </c>
      <c r="AW160" s="42">
        <v>98.709676999999999</v>
      </c>
      <c r="AX160" s="42">
        <v>78.967742000000001</v>
      </c>
      <c r="AY160" s="42">
        <v>51.329031999999998</v>
      </c>
      <c r="AZ160" s="42">
        <v>35.535483999999997</v>
      </c>
      <c r="BA160" s="42">
        <v>185.57419400000001</v>
      </c>
      <c r="BB160" s="42">
        <v>0</v>
      </c>
      <c r="BC160" s="42">
        <v>15.793547999999999</v>
      </c>
      <c r="BD160" s="42">
        <v>11.845160999999999</v>
      </c>
      <c r="BE160" s="42">
        <v>35.535483999999997</v>
      </c>
      <c r="BF160" s="42">
        <v>15.793547999999999</v>
      </c>
      <c r="BG160" s="42">
        <v>71.070967999999993</v>
      </c>
      <c r="BH160" s="42">
        <v>23.690322999999999</v>
      </c>
      <c r="BI160" s="42">
        <v>11.845160999999999</v>
      </c>
      <c r="BJ160" s="42">
        <v>177.67741899999999</v>
      </c>
      <c r="BK160" s="42">
        <v>0</v>
      </c>
      <c r="BL160" s="42">
        <v>7.8967739999999997</v>
      </c>
      <c r="BM160" s="42">
        <v>11.845160999999999</v>
      </c>
      <c r="BN160" s="42">
        <v>15.793547999999999</v>
      </c>
      <c r="BO160" s="42">
        <v>82.916128999999998</v>
      </c>
      <c r="BP160" s="42">
        <v>7.8967739999999997</v>
      </c>
      <c r="BQ160" s="42">
        <v>27.63871</v>
      </c>
      <c r="BR160" s="42">
        <v>23.690322999999999</v>
      </c>
      <c r="BS160" s="42">
        <v>51.329031999999998</v>
      </c>
      <c r="BT160" s="42">
        <v>0</v>
      </c>
      <c r="BU160" s="42">
        <v>0</v>
      </c>
      <c r="BV160" s="42">
        <v>0</v>
      </c>
      <c r="BW160" s="42">
        <v>0</v>
      </c>
      <c r="BX160" s="42">
        <v>11.845160999999999</v>
      </c>
      <c r="BY160" s="42">
        <v>11.845160999999999</v>
      </c>
      <c r="BZ160" s="42">
        <v>0</v>
      </c>
      <c r="CA160" s="42">
        <v>27.63871</v>
      </c>
      <c r="CB160" s="42">
        <v>240.85161299999999</v>
      </c>
      <c r="CC160" s="42">
        <v>0</v>
      </c>
      <c r="CD160" s="42">
        <v>23.690322999999999</v>
      </c>
      <c r="CE160" s="42">
        <v>23.690322999999999</v>
      </c>
      <c r="CF160" s="42">
        <v>43.432257999999997</v>
      </c>
      <c r="CG160" s="42">
        <v>78.967742000000001</v>
      </c>
      <c r="CH160" s="42">
        <v>63.174194</v>
      </c>
      <c r="CI160" s="42">
        <v>0</v>
      </c>
      <c r="CJ160" s="42">
        <v>7.8967739999999997</v>
      </c>
      <c r="CK160" s="42">
        <v>71.070967999999993</v>
      </c>
      <c r="CL160" s="42">
        <v>0</v>
      </c>
      <c r="CM160" s="42">
        <v>0</v>
      </c>
      <c r="CN160" s="42">
        <v>0</v>
      </c>
      <c r="CO160" s="42">
        <v>7.8967739999999997</v>
      </c>
      <c r="CP160" s="42">
        <v>7.8967739999999997</v>
      </c>
      <c r="CQ160" s="42">
        <v>3.9483869999999999</v>
      </c>
      <c r="CR160" s="42">
        <v>51.329031999999998</v>
      </c>
      <c r="CS160" s="42">
        <v>0</v>
      </c>
    </row>
    <row r="161" spans="1:97">
      <c r="A161" s="40" t="s">
        <v>655</v>
      </c>
      <c r="B161" s="40" t="s">
        <v>289</v>
      </c>
      <c r="C161" s="40" t="s">
        <v>290</v>
      </c>
      <c r="D161" s="40" t="s">
        <v>291</v>
      </c>
      <c r="E161" s="40" t="s">
        <v>466</v>
      </c>
      <c r="F161" s="40" t="s">
        <v>293</v>
      </c>
      <c r="G161" s="41" t="s">
        <v>294</v>
      </c>
      <c r="H161" s="40" t="s">
        <v>656</v>
      </c>
      <c r="I161" s="42">
        <v>144</v>
      </c>
      <c r="J161" s="42">
        <v>13</v>
      </c>
      <c r="K161" s="42">
        <v>24</v>
      </c>
      <c r="L161" s="42">
        <v>23</v>
      </c>
      <c r="M161" s="42">
        <v>26</v>
      </c>
      <c r="N161" s="42">
        <v>34</v>
      </c>
      <c r="O161" s="42">
        <v>24</v>
      </c>
      <c r="P161" s="42">
        <v>25</v>
      </c>
      <c r="Q161" s="42">
        <v>22</v>
      </c>
      <c r="R161" s="42">
        <v>27</v>
      </c>
      <c r="S161" s="42">
        <v>34</v>
      </c>
      <c r="T161" s="42">
        <v>48</v>
      </c>
      <c r="U161" s="42">
        <v>19</v>
      </c>
      <c r="V161" s="42">
        <v>70</v>
      </c>
      <c r="W161" s="42">
        <v>6</v>
      </c>
      <c r="X161" s="42">
        <v>13</v>
      </c>
      <c r="Y161" s="42">
        <v>9</v>
      </c>
      <c r="Z161" s="42">
        <v>15</v>
      </c>
      <c r="AA161" s="42">
        <v>14</v>
      </c>
      <c r="AB161" s="42">
        <v>13</v>
      </c>
      <c r="AC161" s="42">
        <v>0</v>
      </c>
      <c r="AD161" s="42">
        <v>11</v>
      </c>
      <c r="AE161" s="42">
        <v>36</v>
      </c>
      <c r="AF161" s="42">
        <v>23</v>
      </c>
      <c r="AG161" s="42">
        <v>74</v>
      </c>
      <c r="AH161" s="42">
        <v>7</v>
      </c>
      <c r="AI161" s="42">
        <v>11</v>
      </c>
      <c r="AJ161" s="42">
        <v>14</v>
      </c>
      <c r="AK161" s="42">
        <v>11</v>
      </c>
      <c r="AL161" s="42">
        <v>20</v>
      </c>
      <c r="AM161" s="42">
        <v>10</v>
      </c>
      <c r="AN161" s="42">
        <v>1</v>
      </c>
      <c r="AO161" s="42">
        <v>12</v>
      </c>
      <c r="AP161" s="42">
        <v>36</v>
      </c>
      <c r="AQ161" s="42">
        <v>26</v>
      </c>
      <c r="AR161" s="42">
        <v>144</v>
      </c>
      <c r="AS161" s="42">
        <v>0</v>
      </c>
      <c r="AT161" s="42">
        <v>4</v>
      </c>
      <c r="AU161" s="42">
        <v>0</v>
      </c>
      <c r="AV161" s="42">
        <v>4</v>
      </c>
      <c r="AW161" s="42">
        <v>20</v>
      </c>
      <c r="AX161" s="42">
        <v>40</v>
      </c>
      <c r="AY161" s="42">
        <v>56</v>
      </c>
      <c r="AZ161" s="42">
        <v>20</v>
      </c>
      <c r="BA161" s="42">
        <v>72</v>
      </c>
      <c r="BB161" s="42">
        <v>0</v>
      </c>
      <c r="BC161" s="42">
        <v>4</v>
      </c>
      <c r="BD161" s="42">
        <v>0</v>
      </c>
      <c r="BE161" s="42">
        <v>4</v>
      </c>
      <c r="BF161" s="42">
        <v>0</v>
      </c>
      <c r="BG161" s="42">
        <v>32</v>
      </c>
      <c r="BH161" s="42">
        <v>20</v>
      </c>
      <c r="BI161" s="42">
        <v>12</v>
      </c>
      <c r="BJ161" s="42">
        <v>72</v>
      </c>
      <c r="BK161" s="42">
        <v>0</v>
      </c>
      <c r="BL161" s="42">
        <v>0</v>
      </c>
      <c r="BM161" s="42">
        <v>0</v>
      </c>
      <c r="BN161" s="42">
        <v>0</v>
      </c>
      <c r="BO161" s="42">
        <v>20</v>
      </c>
      <c r="BP161" s="42">
        <v>8</v>
      </c>
      <c r="BQ161" s="42">
        <v>36</v>
      </c>
      <c r="BR161" s="42">
        <v>8</v>
      </c>
      <c r="BS161" s="42">
        <v>36</v>
      </c>
      <c r="BT161" s="42">
        <v>0</v>
      </c>
      <c r="BU161" s="42">
        <v>0</v>
      </c>
      <c r="BV161" s="42">
        <v>0</v>
      </c>
      <c r="BW161" s="42">
        <v>0</v>
      </c>
      <c r="BX161" s="42">
        <v>4</v>
      </c>
      <c r="BY161" s="42">
        <v>16</v>
      </c>
      <c r="BZ161" s="42">
        <v>0</v>
      </c>
      <c r="CA161" s="42">
        <v>16</v>
      </c>
      <c r="CB161" s="42">
        <v>44</v>
      </c>
      <c r="CC161" s="42">
        <v>0</v>
      </c>
      <c r="CD161" s="42">
        <v>4</v>
      </c>
      <c r="CE161" s="42">
        <v>0</v>
      </c>
      <c r="CF161" s="42">
        <v>0</v>
      </c>
      <c r="CG161" s="42">
        <v>12</v>
      </c>
      <c r="CH161" s="42">
        <v>20</v>
      </c>
      <c r="CI161" s="42">
        <v>4</v>
      </c>
      <c r="CJ161" s="42">
        <v>4</v>
      </c>
      <c r="CK161" s="42">
        <v>64</v>
      </c>
      <c r="CL161" s="42">
        <v>0</v>
      </c>
      <c r="CM161" s="42">
        <v>0</v>
      </c>
      <c r="CN161" s="42">
        <v>0</v>
      </c>
      <c r="CO161" s="42">
        <v>4</v>
      </c>
      <c r="CP161" s="42">
        <v>4</v>
      </c>
      <c r="CQ161" s="42">
        <v>4</v>
      </c>
      <c r="CR161" s="42">
        <v>52</v>
      </c>
      <c r="CS161" s="42">
        <v>0</v>
      </c>
    </row>
    <row r="162" spans="1:97">
      <c r="A162" s="40" t="s">
        <v>657</v>
      </c>
      <c r="B162" s="40" t="s">
        <v>289</v>
      </c>
      <c r="C162" s="40" t="s">
        <v>290</v>
      </c>
      <c r="D162" s="40" t="s">
        <v>297</v>
      </c>
      <c r="E162" s="40" t="s">
        <v>319</v>
      </c>
      <c r="F162" s="40" t="s">
        <v>293</v>
      </c>
      <c r="G162" s="41" t="s">
        <v>294</v>
      </c>
      <c r="H162" s="40" t="s">
        <v>658</v>
      </c>
      <c r="I162" s="42">
        <v>1226</v>
      </c>
      <c r="J162" s="42">
        <v>131.80023199999999</v>
      </c>
      <c r="K162" s="42">
        <v>148.41098099999999</v>
      </c>
      <c r="L162" s="42">
        <v>163.59282200000001</v>
      </c>
      <c r="M162" s="42">
        <v>198.570199</v>
      </c>
      <c r="N162" s="42">
        <v>249.76613</v>
      </c>
      <c r="O162" s="42">
        <v>333.85963700000002</v>
      </c>
      <c r="P162" s="42">
        <v>171</v>
      </c>
      <c r="Q162" s="42">
        <v>200</v>
      </c>
      <c r="R162" s="42">
        <v>215</v>
      </c>
      <c r="S162" s="42">
        <v>216</v>
      </c>
      <c r="T162" s="42">
        <v>259</v>
      </c>
      <c r="U162" s="42">
        <v>259</v>
      </c>
      <c r="V162" s="42">
        <v>552.86008700000002</v>
      </c>
      <c r="W162" s="42">
        <v>69.476090999999997</v>
      </c>
      <c r="X162" s="42">
        <v>79.956597000000002</v>
      </c>
      <c r="Y162" s="42">
        <v>73.562920000000005</v>
      </c>
      <c r="Z162" s="42">
        <v>98.203558999999998</v>
      </c>
      <c r="AA162" s="42">
        <v>118.26961</v>
      </c>
      <c r="AB162" s="42">
        <v>101.19520300000001</v>
      </c>
      <c r="AC162" s="42">
        <v>12.196106</v>
      </c>
      <c r="AD162" s="42">
        <v>97.325619000000003</v>
      </c>
      <c r="AE162" s="42">
        <v>273.21011099999998</v>
      </c>
      <c r="AF162" s="42">
        <v>182.32435599999999</v>
      </c>
      <c r="AG162" s="42">
        <v>673.13991299999998</v>
      </c>
      <c r="AH162" s="42">
        <v>62.324140999999997</v>
      </c>
      <c r="AI162" s="42">
        <v>68.454384000000005</v>
      </c>
      <c r="AJ162" s="42">
        <v>90.029902000000007</v>
      </c>
      <c r="AK162" s="42">
        <v>100.36664</v>
      </c>
      <c r="AL162" s="42">
        <v>131.49651900000001</v>
      </c>
      <c r="AM162" s="42">
        <v>175.945685</v>
      </c>
      <c r="AN162" s="42">
        <v>44.522643000000002</v>
      </c>
      <c r="AO162" s="42">
        <v>93.997065000000006</v>
      </c>
      <c r="AP162" s="42">
        <v>277.36132099999998</v>
      </c>
      <c r="AQ162" s="42">
        <v>301.78152699999998</v>
      </c>
      <c r="AR162" s="42">
        <v>1116.1583840000001</v>
      </c>
      <c r="AS162" s="42">
        <v>4.0868289999999998</v>
      </c>
      <c r="AT162" s="42">
        <v>49.041947</v>
      </c>
      <c r="AU162" s="42">
        <v>40.868288999999997</v>
      </c>
      <c r="AV162" s="42">
        <v>61.302433999999998</v>
      </c>
      <c r="AW162" s="42">
        <v>167.55998500000001</v>
      </c>
      <c r="AX162" s="42">
        <v>122.604867</v>
      </c>
      <c r="AY162" s="42">
        <v>542.518146</v>
      </c>
      <c r="AZ162" s="42">
        <v>128.17588799999999</v>
      </c>
      <c r="BA162" s="42">
        <v>483.95114100000001</v>
      </c>
      <c r="BB162" s="42">
        <v>0</v>
      </c>
      <c r="BC162" s="42">
        <v>36.781460000000003</v>
      </c>
      <c r="BD162" s="42">
        <v>24.520973000000001</v>
      </c>
      <c r="BE162" s="42">
        <v>24.520973000000001</v>
      </c>
      <c r="BF162" s="42">
        <v>24.520973000000001</v>
      </c>
      <c r="BG162" s="42">
        <v>98.083894000000001</v>
      </c>
      <c r="BH162" s="42">
        <v>238.214541</v>
      </c>
      <c r="BI162" s="42">
        <v>37.308326000000001</v>
      </c>
      <c r="BJ162" s="42">
        <v>632.20724299999995</v>
      </c>
      <c r="BK162" s="42">
        <v>4.0868289999999998</v>
      </c>
      <c r="BL162" s="42">
        <v>12.260486999999999</v>
      </c>
      <c r="BM162" s="42">
        <v>16.347315999999999</v>
      </c>
      <c r="BN162" s="42">
        <v>36.781460000000003</v>
      </c>
      <c r="BO162" s="42">
        <v>143.03901200000001</v>
      </c>
      <c r="BP162" s="42">
        <v>24.520973000000001</v>
      </c>
      <c r="BQ162" s="42">
        <v>304.303605</v>
      </c>
      <c r="BR162" s="42">
        <v>90.867562000000007</v>
      </c>
      <c r="BS162" s="42">
        <v>143.565877</v>
      </c>
      <c r="BT162" s="42">
        <v>0</v>
      </c>
      <c r="BU162" s="42">
        <v>0</v>
      </c>
      <c r="BV162" s="42">
        <v>0</v>
      </c>
      <c r="BW162" s="42">
        <v>12.260486999999999</v>
      </c>
      <c r="BX162" s="42">
        <v>28.607802</v>
      </c>
      <c r="BY162" s="42">
        <v>40.868288999999997</v>
      </c>
      <c r="BZ162" s="42">
        <v>0</v>
      </c>
      <c r="CA162" s="42">
        <v>61.829298999999999</v>
      </c>
      <c r="CB162" s="42">
        <v>319.72998100000001</v>
      </c>
      <c r="CC162" s="42">
        <v>0</v>
      </c>
      <c r="CD162" s="42">
        <v>36.781460000000003</v>
      </c>
      <c r="CE162" s="42">
        <v>24.520973000000001</v>
      </c>
      <c r="CF162" s="42">
        <v>32.694631000000001</v>
      </c>
      <c r="CG162" s="42">
        <v>110.34438</v>
      </c>
      <c r="CH162" s="42">
        <v>73.562920000000005</v>
      </c>
      <c r="CI162" s="42">
        <v>0</v>
      </c>
      <c r="CJ162" s="42">
        <v>41.825614999999999</v>
      </c>
      <c r="CK162" s="42">
        <v>652.862526</v>
      </c>
      <c r="CL162" s="42">
        <v>4.0868289999999998</v>
      </c>
      <c r="CM162" s="42">
        <v>12.260486999999999</v>
      </c>
      <c r="CN162" s="42">
        <v>16.347315999999999</v>
      </c>
      <c r="CO162" s="42">
        <v>16.347315999999999</v>
      </c>
      <c r="CP162" s="42">
        <v>28.607802</v>
      </c>
      <c r="CQ162" s="42">
        <v>8.1736579999999996</v>
      </c>
      <c r="CR162" s="42">
        <v>542.518146</v>
      </c>
      <c r="CS162" s="42">
        <v>24.520973000000001</v>
      </c>
    </row>
    <row r="163" spans="1:97">
      <c r="A163" s="40" t="s">
        <v>659</v>
      </c>
      <c r="B163" s="40" t="s">
        <v>289</v>
      </c>
      <c r="C163" s="40" t="s">
        <v>290</v>
      </c>
      <c r="D163" s="40" t="s">
        <v>297</v>
      </c>
      <c r="E163" s="40" t="s">
        <v>647</v>
      </c>
      <c r="F163" s="40" t="s">
        <v>419</v>
      </c>
      <c r="G163" s="41" t="s">
        <v>294</v>
      </c>
      <c r="H163" s="40" t="s">
        <v>660</v>
      </c>
      <c r="I163" s="42">
        <v>377</v>
      </c>
      <c r="J163" s="42">
        <v>65.778645999999995</v>
      </c>
      <c r="K163" s="42">
        <v>51.052083000000003</v>
      </c>
      <c r="L163" s="42">
        <v>85.414062000000001</v>
      </c>
      <c r="M163" s="42">
        <v>73.632812000000001</v>
      </c>
      <c r="N163" s="42">
        <v>62.833333000000003</v>
      </c>
      <c r="O163" s="42">
        <v>38.289062000000001</v>
      </c>
      <c r="P163" s="42">
        <v>43</v>
      </c>
      <c r="Q163" s="42">
        <v>45</v>
      </c>
      <c r="R163" s="42">
        <v>46</v>
      </c>
      <c r="S163" s="42">
        <v>70</v>
      </c>
      <c r="T163" s="42">
        <v>51</v>
      </c>
      <c r="U163" s="42">
        <v>41</v>
      </c>
      <c r="V163" s="42">
        <v>174.75520800000001</v>
      </c>
      <c r="W163" s="42">
        <v>29.453125</v>
      </c>
      <c r="X163" s="42">
        <v>28.471354000000002</v>
      </c>
      <c r="Y163" s="42">
        <v>42.216146000000002</v>
      </c>
      <c r="Z163" s="42">
        <v>32.398437000000001</v>
      </c>
      <c r="AA163" s="42">
        <v>28.471354000000002</v>
      </c>
      <c r="AB163" s="42">
        <v>12.763021</v>
      </c>
      <c r="AC163" s="42">
        <v>0.98177099999999995</v>
      </c>
      <c r="AD163" s="42">
        <v>43.197916999999997</v>
      </c>
      <c r="AE163" s="42">
        <v>102.104167</v>
      </c>
      <c r="AF163" s="42">
        <v>29.453125</v>
      </c>
      <c r="AG163" s="42">
        <v>202.24479199999999</v>
      </c>
      <c r="AH163" s="42">
        <v>36.325521000000002</v>
      </c>
      <c r="AI163" s="42">
        <v>22.580729000000002</v>
      </c>
      <c r="AJ163" s="42">
        <v>43.197916999999997</v>
      </c>
      <c r="AK163" s="42">
        <v>41.234375</v>
      </c>
      <c r="AL163" s="42">
        <v>34.361978999999998</v>
      </c>
      <c r="AM163" s="42">
        <v>20.617187000000001</v>
      </c>
      <c r="AN163" s="42">
        <v>3.9270830000000001</v>
      </c>
      <c r="AO163" s="42">
        <v>44.179687000000001</v>
      </c>
      <c r="AP163" s="42">
        <v>115.848958</v>
      </c>
      <c r="AQ163" s="42">
        <v>42.216146000000002</v>
      </c>
      <c r="AR163" s="42">
        <v>329.875</v>
      </c>
      <c r="AS163" s="42">
        <v>7.8541670000000003</v>
      </c>
      <c r="AT163" s="42">
        <v>43.197916999999997</v>
      </c>
      <c r="AU163" s="42">
        <v>7.8541670000000003</v>
      </c>
      <c r="AV163" s="42">
        <v>23.5625</v>
      </c>
      <c r="AW163" s="42">
        <v>54.979166999999997</v>
      </c>
      <c r="AX163" s="42">
        <v>51.052083000000003</v>
      </c>
      <c r="AY163" s="42">
        <v>74.614582999999996</v>
      </c>
      <c r="AZ163" s="42">
        <v>66.760417000000004</v>
      </c>
      <c r="BA163" s="42">
        <v>180.64583300000001</v>
      </c>
      <c r="BB163" s="42">
        <v>7.8541670000000003</v>
      </c>
      <c r="BC163" s="42">
        <v>27.489583</v>
      </c>
      <c r="BD163" s="42">
        <v>7.8541670000000003</v>
      </c>
      <c r="BE163" s="42">
        <v>7.8541670000000003</v>
      </c>
      <c r="BF163" s="42">
        <v>7.8541670000000003</v>
      </c>
      <c r="BG163" s="42">
        <v>43.197916999999997</v>
      </c>
      <c r="BH163" s="42">
        <v>35.34375</v>
      </c>
      <c r="BI163" s="42">
        <v>43.197916999999997</v>
      </c>
      <c r="BJ163" s="42">
        <v>149.22916699999999</v>
      </c>
      <c r="BK163" s="42">
        <v>0</v>
      </c>
      <c r="BL163" s="42">
        <v>15.708333</v>
      </c>
      <c r="BM163" s="42">
        <v>0</v>
      </c>
      <c r="BN163" s="42">
        <v>15.708333</v>
      </c>
      <c r="BO163" s="42">
        <v>47.125</v>
      </c>
      <c r="BP163" s="42">
        <v>7.8541670000000003</v>
      </c>
      <c r="BQ163" s="42">
        <v>39.270833000000003</v>
      </c>
      <c r="BR163" s="42">
        <v>23.5625</v>
      </c>
      <c r="BS163" s="42">
        <v>58.90625</v>
      </c>
      <c r="BT163" s="42">
        <v>0</v>
      </c>
      <c r="BU163" s="42">
        <v>3.9270830000000001</v>
      </c>
      <c r="BV163" s="42">
        <v>0</v>
      </c>
      <c r="BW163" s="42">
        <v>0</v>
      </c>
      <c r="BX163" s="42">
        <v>3.9270830000000001</v>
      </c>
      <c r="BY163" s="42">
        <v>15.708333</v>
      </c>
      <c r="BZ163" s="42">
        <v>0</v>
      </c>
      <c r="CA163" s="42">
        <v>35.34375</v>
      </c>
      <c r="CB163" s="42">
        <v>157.08333300000001</v>
      </c>
      <c r="CC163" s="42">
        <v>3.9270830000000001</v>
      </c>
      <c r="CD163" s="42">
        <v>35.34375</v>
      </c>
      <c r="CE163" s="42">
        <v>3.9270830000000001</v>
      </c>
      <c r="CF163" s="42">
        <v>23.5625</v>
      </c>
      <c r="CG163" s="42">
        <v>47.125</v>
      </c>
      <c r="CH163" s="42">
        <v>35.34375</v>
      </c>
      <c r="CI163" s="42">
        <v>0</v>
      </c>
      <c r="CJ163" s="42">
        <v>7.8541670000000003</v>
      </c>
      <c r="CK163" s="42">
        <v>113.885417</v>
      </c>
      <c r="CL163" s="42">
        <v>3.9270830000000001</v>
      </c>
      <c r="CM163" s="42">
        <v>3.9270830000000001</v>
      </c>
      <c r="CN163" s="42">
        <v>3.9270830000000001</v>
      </c>
      <c r="CO163" s="42">
        <v>0</v>
      </c>
      <c r="CP163" s="42">
        <v>3.9270830000000001</v>
      </c>
      <c r="CQ163" s="42">
        <v>0</v>
      </c>
      <c r="CR163" s="42">
        <v>74.614582999999996</v>
      </c>
      <c r="CS163" s="42">
        <v>23.5625</v>
      </c>
    </row>
    <row r="164" spans="1:97">
      <c r="A164" s="40" t="s">
        <v>661</v>
      </c>
      <c r="B164" s="40" t="s">
        <v>289</v>
      </c>
      <c r="C164" s="40" t="s">
        <v>290</v>
      </c>
      <c r="D164" s="40" t="s">
        <v>297</v>
      </c>
      <c r="E164" s="40" t="s">
        <v>331</v>
      </c>
      <c r="F164" s="40" t="s">
        <v>293</v>
      </c>
      <c r="G164" s="41" t="s">
        <v>294</v>
      </c>
      <c r="H164" s="40" t="s">
        <v>662</v>
      </c>
      <c r="I164" s="42">
        <v>739</v>
      </c>
      <c r="J164" s="42">
        <v>129</v>
      </c>
      <c r="K164" s="42">
        <v>116</v>
      </c>
      <c r="L164" s="42">
        <v>152</v>
      </c>
      <c r="M164" s="42">
        <v>198</v>
      </c>
      <c r="N164" s="42">
        <v>98</v>
      </c>
      <c r="O164" s="42">
        <v>46</v>
      </c>
      <c r="P164" s="42">
        <v>127</v>
      </c>
      <c r="Q164" s="42">
        <v>106</v>
      </c>
      <c r="R164" s="42">
        <v>179</v>
      </c>
      <c r="S164" s="42">
        <v>117</v>
      </c>
      <c r="T164" s="42">
        <v>78</v>
      </c>
      <c r="U164" s="42">
        <v>33</v>
      </c>
      <c r="V164" s="42">
        <v>367</v>
      </c>
      <c r="W164" s="42">
        <v>62</v>
      </c>
      <c r="X164" s="42">
        <v>62</v>
      </c>
      <c r="Y164" s="42">
        <v>73</v>
      </c>
      <c r="Z164" s="42">
        <v>104</v>
      </c>
      <c r="AA164" s="42">
        <v>46</v>
      </c>
      <c r="AB164" s="42">
        <v>18</v>
      </c>
      <c r="AC164" s="42">
        <v>2</v>
      </c>
      <c r="AD164" s="42">
        <v>83</v>
      </c>
      <c r="AE164" s="42">
        <v>240</v>
      </c>
      <c r="AF164" s="42">
        <v>44</v>
      </c>
      <c r="AG164" s="42">
        <v>372</v>
      </c>
      <c r="AH164" s="42">
        <v>67</v>
      </c>
      <c r="AI164" s="42">
        <v>54</v>
      </c>
      <c r="AJ164" s="42">
        <v>79</v>
      </c>
      <c r="AK164" s="42">
        <v>94</v>
      </c>
      <c r="AL164" s="42">
        <v>52</v>
      </c>
      <c r="AM164" s="42">
        <v>25</v>
      </c>
      <c r="AN164" s="42">
        <v>1</v>
      </c>
      <c r="AO164" s="42">
        <v>86</v>
      </c>
      <c r="AP164" s="42">
        <v>238</v>
      </c>
      <c r="AQ164" s="42">
        <v>48</v>
      </c>
      <c r="AR164" s="42">
        <v>604</v>
      </c>
      <c r="AS164" s="42">
        <v>16</v>
      </c>
      <c r="AT164" s="42">
        <v>32</v>
      </c>
      <c r="AU164" s="42">
        <v>44</v>
      </c>
      <c r="AV164" s="42">
        <v>116</v>
      </c>
      <c r="AW164" s="42">
        <v>116</v>
      </c>
      <c r="AX164" s="42">
        <v>68</v>
      </c>
      <c r="AY164" s="42">
        <v>132</v>
      </c>
      <c r="AZ164" s="42">
        <v>80</v>
      </c>
      <c r="BA164" s="42">
        <v>296</v>
      </c>
      <c r="BB164" s="42">
        <v>16</v>
      </c>
      <c r="BC164" s="42">
        <v>28</v>
      </c>
      <c r="BD164" s="42">
        <v>32</v>
      </c>
      <c r="BE164" s="42">
        <v>56</v>
      </c>
      <c r="BF164" s="42">
        <v>8</v>
      </c>
      <c r="BG164" s="42">
        <v>60</v>
      </c>
      <c r="BH164" s="42">
        <v>68</v>
      </c>
      <c r="BI164" s="42">
        <v>28</v>
      </c>
      <c r="BJ164" s="42">
        <v>308</v>
      </c>
      <c r="BK164" s="42">
        <v>0</v>
      </c>
      <c r="BL164" s="42">
        <v>4</v>
      </c>
      <c r="BM164" s="42">
        <v>12</v>
      </c>
      <c r="BN164" s="42">
        <v>60</v>
      </c>
      <c r="BO164" s="42">
        <v>108</v>
      </c>
      <c r="BP164" s="42">
        <v>8</v>
      </c>
      <c r="BQ164" s="42">
        <v>64</v>
      </c>
      <c r="BR164" s="42">
        <v>52</v>
      </c>
      <c r="BS164" s="42">
        <v>72</v>
      </c>
      <c r="BT164" s="42">
        <v>0</v>
      </c>
      <c r="BU164" s="42">
        <v>0</v>
      </c>
      <c r="BV164" s="42">
        <v>4</v>
      </c>
      <c r="BW164" s="42">
        <v>12</v>
      </c>
      <c r="BX164" s="42">
        <v>16</v>
      </c>
      <c r="BY164" s="42">
        <v>8</v>
      </c>
      <c r="BZ164" s="42">
        <v>0</v>
      </c>
      <c r="CA164" s="42">
        <v>32</v>
      </c>
      <c r="CB164" s="42">
        <v>332</v>
      </c>
      <c r="CC164" s="42">
        <v>16</v>
      </c>
      <c r="CD164" s="42">
        <v>20</v>
      </c>
      <c r="CE164" s="42">
        <v>36</v>
      </c>
      <c r="CF164" s="42">
        <v>100</v>
      </c>
      <c r="CG164" s="42">
        <v>84</v>
      </c>
      <c r="CH164" s="42">
        <v>52</v>
      </c>
      <c r="CI164" s="42">
        <v>4</v>
      </c>
      <c r="CJ164" s="42">
        <v>20</v>
      </c>
      <c r="CK164" s="42">
        <v>200</v>
      </c>
      <c r="CL164" s="42">
        <v>0</v>
      </c>
      <c r="CM164" s="42">
        <v>12</v>
      </c>
      <c r="CN164" s="42">
        <v>4</v>
      </c>
      <c r="CO164" s="42">
        <v>4</v>
      </c>
      <c r="CP164" s="42">
        <v>16</v>
      </c>
      <c r="CQ164" s="42">
        <v>8</v>
      </c>
      <c r="CR164" s="42">
        <v>128</v>
      </c>
      <c r="CS164" s="42">
        <v>28</v>
      </c>
    </row>
    <row r="165" spans="1:97">
      <c r="A165" s="40" t="s">
        <v>663</v>
      </c>
      <c r="B165" s="40" t="s">
        <v>289</v>
      </c>
      <c r="C165" s="40" t="s">
        <v>290</v>
      </c>
      <c r="D165" s="40" t="s">
        <v>304</v>
      </c>
      <c r="E165" s="40" t="s">
        <v>664</v>
      </c>
      <c r="F165" s="40" t="s">
        <v>351</v>
      </c>
      <c r="G165" s="41" t="s">
        <v>294</v>
      </c>
      <c r="H165" s="40" t="s">
        <v>665</v>
      </c>
      <c r="I165" s="42">
        <v>2570</v>
      </c>
      <c r="J165" s="42">
        <v>272.48648300000002</v>
      </c>
      <c r="K165" s="42">
        <v>268.10911099999998</v>
      </c>
      <c r="L165" s="42">
        <v>332.31906900000001</v>
      </c>
      <c r="M165" s="42">
        <v>584.23308699999995</v>
      </c>
      <c r="N165" s="42">
        <v>584.84891200000004</v>
      </c>
      <c r="O165" s="42">
        <v>528.00333899999998</v>
      </c>
      <c r="P165" s="42">
        <v>327</v>
      </c>
      <c r="Q165" s="42">
        <v>301</v>
      </c>
      <c r="R165" s="42">
        <v>391</v>
      </c>
      <c r="S165" s="42">
        <v>487</v>
      </c>
      <c r="T165" s="42">
        <v>620</v>
      </c>
      <c r="U165" s="42">
        <v>425</v>
      </c>
      <c r="V165" s="42">
        <v>1174.5962159999999</v>
      </c>
      <c r="W165" s="42">
        <v>144.13006200000001</v>
      </c>
      <c r="X165" s="42">
        <v>130.19040899999999</v>
      </c>
      <c r="Y165" s="42">
        <v>159.47739300000001</v>
      </c>
      <c r="Z165" s="42">
        <v>279.18926499999998</v>
      </c>
      <c r="AA165" s="42">
        <v>261.70834300000001</v>
      </c>
      <c r="AB165" s="42">
        <v>185.488417</v>
      </c>
      <c r="AC165" s="42">
        <v>14.412328</v>
      </c>
      <c r="AD165" s="42">
        <v>181.80754400000001</v>
      </c>
      <c r="AE165" s="42">
        <v>614.90442900000005</v>
      </c>
      <c r="AF165" s="42">
        <v>377.88424300000003</v>
      </c>
      <c r="AG165" s="42">
        <v>1395.4037840000001</v>
      </c>
      <c r="AH165" s="42">
        <v>128.35642100000001</v>
      </c>
      <c r="AI165" s="42">
        <v>137.918702</v>
      </c>
      <c r="AJ165" s="42">
        <v>172.84167600000001</v>
      </c>
      <c r="AK165" s="42">
        <v>305.04382199999998</v>
      </c>
      <c r="AL165" s="42">
        <v>323.14056900000003</v>
      </c>
      <c r="AM165" s="42">
        <v>293.50550600000003</v>
      </c>
      <c r="AN165" s="42">
        <v>34.597088999999997</v>
      </c>
      <c r="AO165" s="42">
        <v>179.663996</v>
      </c>
      <c r="AP165" s="42">
        <v>674.01873699999999</v>
      </c>
      <c r="AQ165" s="42">
        <v>541.72105099999999</v>
      </c>
      <c r="AR165" s="42">
        <v>2304.833423</v>
      </c>
      <c r="AS165" s="42">
        <v>48.126686999999997</v>
      </c>
      <c r="AT165" s="42">
        <v>109.17359500000001</v>
      </c>
      <c r="AU165" s="42">
        <v>56.656292000000001</v>
      </c>
      <c r="AV165" s="42">
        <v>132.47555500000001</v>
      </c>
      <c r="AW165" s="42">
        <v>245.563627</v>
      </c>
      <c r="AX165" s="42">
        <v>244.99736799999999</v>
      </c>
      <c r="AY165" s="42">
        <v>1235.972495</v>
      </c>
      <c r="AZ165" s="42">
        <v>231.86780400000001</v>
      </c>
      <c r="BA165" s="42">
        <v>1084.3716959999999</v>
      </c>
      <c r="BB165" s="42">
        <v>36.216959000000003</v>
      </c>
      <c r="BC165" s="42">
        <v>81.059854999999999</v>
      </c>
      <c r="BD165" s="42">
        <v>32.238050999999999</v>
      </c>
      <c r="BE165" s="42">
        <v>56.230091999999999</v>
      </c>
      <c r="BF165" s="42">
        <v>44.431125000000002</v>
      </c>
      <c r="BG165" s="42">
        <v>192.76844800000001</v>
      </c>
      <c r="BH165" s="42">
        <v>561.55990499999996</v>
      </c>
      <c r="BI165" s="42">
        <v>79.867260999999999</v>
      </c>
      <c r="BJ165" s="42">
        <v>1220.461726</v>
      </c>
      <c r="BK165" s="42">
        <v>11.909727999999999</v>
      </c>
      <c r="BL165" s="42">
        <v>28.11374</v>
      </c>
      <c r="BM165" s="42">
        <v>24.418240999999998</v>
      </c>
      <c r="BN165" s="42">
        <v>76.245463000000001</v>
      </c>
      <c r="BO165" s="42">
        <v>201.13250099999999</v>
      </c>
      <c r="BP165" s="42">
        <v>52.228920000000002</v>
      </c>
      <c r="BQ165" s="42">
        <v>674.41259000000002</v>
      </c>
      <c r="BR165" s="42">
        <v>152.00054299999999</v>
      </c>
      <c r="BS165" s="42">
        <v>183.016707</v>
      </c>
      <c r="BT165" s="42">
        <v>4.0011099999999997</v>
      </c>
      <c r="BU165" s="42">
        <v>0</v>
      </c>
      <c r="BV165" s="42">
        <v>0</v>
      </c>
      <c r="BW165" s="42">
        <v>16.206437000000001</v>
      </c>
      <c r="BX165" s="42">
        <v>24.016542999999999</v>
      </c>
      <c r="BY165" s="42">
        <v>39.819043000000001</v>
      </c>
      <c r="BZ165" s="42">
        <v>0</v>
      </c>
      <c r="CA165" s="42">
        <v>98.973573000000002</v>
      </c>
      <c r="CB165" s="42">
        <v>735.04633000000001</v>
      </c>
      <c r="CC165" s="42">
        <v>27.81814</v>
      </c>
      <c r="CD165" s="42">
        <v>80.658343000000002</v>
      </c>
      <c r="CE165" s="42">
        <v>44.635736999999999</v>
      </c>
      <c r="CF165" s="42">
        <v>108.06235</v>
      </c>
      <c r="CG165" s="42">
        <v>197.13139200000001</v>
      </c>
      <c r="CH165" s="42">
        <v>196.87055699999999</v>
      </c>
      <c r="CI165" s="42">
        <v>20.717644</v>
      </c>
      <c r="CJ165" s="42">
        <v>59.152166999999999</v>
      </c>
      <c r="CK165" s="42">
        <v>1386.7703859999999</v>
      </c>
      <c r="CL165" s="42">
        <v>16.307437</v>
      </c>
      <c r="CM165" s="42">
        <v>28.515252</v>
      </c>
      <c r="CN165" s="42">
        <v>12.020555</v>
      </c>
      <c r="CO165" s="42">
        <v>8.2067680000000003</v>
      </c>
      <c r="CP165" s="42">
        <v>24.415692</v>
      </c>
      <c r="CQ165" s="42">
        <v>8.3077670000000001</v>
      </c>
      <c r="CR165" s="42">
        <v>1215.2548509999999</v>
      </c>
      <c r="CS165" s="42">
        <v>73.742063999999999</v>
      </c>
    </row>
    <row r="166" spans="1:97">
      <c r="A166" s="40" t="s">
        <v>666</v>
      </c>
      <c r="B166" s="40" t="s">
        <v>289</v>
      </c>
      <c r="C166" s="40" t="s">
        <v>290</v>
      </c>
      <c r="D166" s="40" t="s">
        <v>304</v>
      </c>
      <c r="E166" s="40" t="s">
        <v>357</v>
      </c>
      <c r="F166" s="40" t="s">
        <v>351</v>
      </c>
      <c r="G166" s="41" t="s">
        <v>294</v>
      </c>
      <c r="H166" s="40" t="s">
        <v>667</v>
      </c>
      <c r="I166" s="42">
        <v>453</v>
      </c>
      <c r="J166" s="42">
        <v>66.317567999999994</v>
      </c>
      <c r="K166" s="42">
        <v>48.972973000000003</v>
      </c>
      <c r="L166" s="42">
        <v>68.358108000000001</v>
      </c>
      <c r="M166" s="42">
        <v>107.128378</v>
      </c>
      <c r="N166" s="42">
        <v>108.14864900000001</v>
      </c>
      <c r="O166" s="42">
        <v>54.074323999999997</v>
      </c>
      <c r="P166" s="42">
        <v>62</v>
      </c>
      <c r="Q166" s="42">
        <v>42</v>
      </c>
      <c r="R166" s="42">
        <v>83</v>
      </c>
      <c r="S166" s="42">
        <v>94</v>
      </c>
      <c r="T166" s="42">
        <v>94</v>
      </c>
      <c r="U166" s="42">
        <v>35</v>
      </c>
      <c r="V166" s="42">
        <v>217.31756799999999</v>
      </c>
      <c r="W166" s="42">
        <v>37.75</v>
      </c>
      <c r="X166" s="42">
        <v>21.425675999999999</v>
      </c>
      <c r="Y166" s="42">
        <v>34.689188999999999</v>
      </c>
      <c r="Z166" s="42">
        <v>51.013514000000001</v>
      </c>
      <c r="AA166" s="42">
        <v>47.952703</v>
      </c>
      <c r="AB166" s="42">
        <v>24.486485999999999</v>
      </c>
      <c r="AC166" s="42">
        <v>0</v>
      </c>
      <c r="AD166" s="42">
        <v>46.932431999999999</v>
      </c>
      <c r="AE166" s="42">
        <v>118.35135099999999</v>
      </c>
      <c r="AF166" s="42">
        <v>52.033783999999997</v>
      </c>
      <c r="AG166" s="42">
        <v>235.68243200000001</v>
      </c>
      <c r="AH166" s="42">
        <v>28.567568000000001</v>
      </c>
      <c r="AI166" s="42">
        <v>27.547297</v>
      </c>
      <c r="AJ166" s="42">
        <v>33.668919000000002</v>
      </c>
      <c r="AK166" s="42">
        <v>56.114865000000002</v>
      </c>
      <c r="AL166" s="42">
        <v>60.195945999999999</v>
      </c>
      <c r="AM166" s="42">
        <v>27.547297</v>
      </c>
      <c r="AN166" s="42">
        <v>2.0405410000000002</v>
      </c>
      <c r="AO166" s="42">
        <v>43.871622000000002</v>
      </c>
      <c r="AP166" s="42">
        <v>134.67567600000001</v>
      </c>
      <c r="AQ166" s="42">
        <v>57.135134999999998</v>
      </c>
      <c r="AR166" s="42">
        <v>379.54054100000002</v>
      </c>
      <c r="AS166" s="42">
        <v>8.1621620000000004</v>
      </c>
      <c r="AT166" s="42">
        <v>40.810811000000001</v>
      </c>
      <c r="AU166" s="42">
        <v>8.1621620000000004</v>
      </c>
      <c r="AV166" s="42">
        <v>48.972973000000003</v>
      </c>
      <c r="AW166" s="42">
        <v>24.486485999999999</v>
      </c>
      <c r="AX166" s="42">
        <v>48.972973000000003</v>
      </c>
      <c r="AY166" s="42">
        <v>163.24324300000001</v>
      </c>
      <c r="AZ166" s="42">
        <v>36.729730000000004</v>
      </c>
      <c r="BA166" s="42">
        <v>179.56756799999999</v>
      </c>
      <c r="BB166" s="42">
        <v>0</v>
      </c>
      <c r="BC166" s="42">
        <v>24.486485999999999</v>
      </c>
      <c r="BD166" s="42">
        <v>4.0810810000000002</v>
      </c>
      <c r="BE166" s="42">
        <v>28.567568000000001</v>
      </c>
      <c r="BF166" s="42">
        <v>0</v>
      </c>
      <c r="BG166" s="42">
        <v>32.648648999999999</v>
      </c>
      <c r="BH166" s="42">
        <v>77.540541000000005</v>
      </c>
      <c r="BI166" s="42">
        <v>12.243243</v>
      </c>
      <c r="BJ166" s="42">
        <v>199.972973</v>
      </c>
      <c r="BK166" s="42">
        <v>8.1621620000000004</v>
      </c>
      <c r="BL166" s="42">
        <v>16.324324000000001</v>
      </c>
      <c r="BM166" s="42">
        <v>4.0810810000000002</v>
      </c>
      <c r="BN166" s="42">
        <v>20.405404999999998</v>
      </c>
      <c r="BO166" s="42">
        <v>24.486485999999999</v>
      </c>
      <c r="BP166" s="42">
        <v>16.324324000000001</v>
      </c>
      <c r="BQ166" s="42">
        <v>85.702703</v>
      </c>
      <c r="BR166" s="42">
        <v>24.486485999999999</v>
      </c>
      <c r="BS166" s="42">
        <v>24.486485999999999</v>
      </c>
      <c r="BT166" s="42">
        <v>0</v>
      </c>
      <c r="BU166" s="42">
        <v>0</v>
      </c>
      <c r="BV166" s="42">
        <v>0</v>
      </c>
      <c r="BW166" s="42">
        <v>0</v>
      </c>
      <c r="BX166" s="42">
        <v>4.0810810000000002</v>
      </c>
      <c r="BY166" s="42">
        <v>12.243243</v>
      </c>
      <c r="BZ166" s="42">
        <v>0</v>
      </c>
      <c r="CA166" s="42">
        <v>8.1621620000000004</v>
      </c>
      <c r="CB166" s="42">
        <v>126.513514</v>
      </c>
      <c r="CC166" s="42">
        <v>4.0810810000000002</v>
      </c>
      <c r="CD166" s="42">
        <v>32.648648999999999</v>
      </c>
      <c r="CE166" s="42">
        <v>8.1621620000000004</v>
      </c>
      <c r="CF166" s="42">
        <v>40.810811000000001</v>
      </c>
      <c r="CG166" s="42">
        <v>12.243243</v>
      </c>
      <c r="CH166" s="42">
        <v>12.243243</v>
      </c>
      <c r="CI166" s="42">
        <v>4.0810810000000002</v>
      </c>
      <c r="CJ166" s="42">
        <v>12.243243</v>
      </c>
      <c r="CK166" s="42">
        <v>228.54054099999999</v>
      </c>
      <c r="CL166" s="42">
        <v>4.0810810000000002</v>
      </c>
      <c r="CM166" s="42">
        <v>8.1621620000000004</v>
      </c>
      <c r="CN166" s="42">
        <v>0</v>
      </c>
      <c r="CO166" s="42">
        <v>8.1621620000000004</v>
      </c>
      <c r="CP166" s="42">
        <v>8.1621620000000004</v>
      </c>
      <c r="CQ166" s="42">
        <v>24.486485999999999</v>
      </c>
      <c r="CR166" s="42">
        <v>159.162162</v>
      </c>
      <c r="CS166" s="42">
        <v>16.324324000000001</v>
      </c>
    </row>
    <row r="167" spans="1:97">
      <c r="A167" s="40" t="s">
        <v>668</v>
      </c>
      <c r="B167" s="40" t="s">
        <v>289</v>
      </c>
      <c r="C167" s="40" t="s">
        <v>290</v>
      </c>
      <c r="D167" s="40" t="s">
        <v>297</v>
      </c>
      <c r="E167" s="40" t="s">
        <v>298</v>
      </c>
      <c r="F167" s="40" t="s">
        <v>293</v>
      </c>
      <c r="G167" s="41" t="s">
        <v>294</v>
      </c>
      <c r="H167" s="40" t="s">
        <v>669</v>
      </c>
      <c r="I167" s="42">
        <v>277</v>
      </c>
      <c r="J167" s="42">
        <v>42.305455000000002</v>
      </c>
      <c r="K167" s="42">
        <v>32.232726999999997</v>
      </c>
      <c r="L167" s="42">
        <v>65.472727000000006</v>
      </c>
      <c r="M167" s="42">
        <v>66.48</v>
      </c>
      <c r="N167" s="42">
        <v>43.312727000000002</v>
      </c>
      <c r="O167" s="42">
        <v>27.196363999999999</v>
      </c>
      <c r="P167" s="42">
        <v>48</v>
      </c>
      <c r="Q167" s="42">
        <v>29</v>
      </c>
      <c r="R167" s="42">
        <v>69</v>
      </c>
      <c r="S167" s="42">
        <v>41</v>
      </c>
      <c r="T167" s="42">
        <v>47</v>
      </c>
      <c r="U167" s="42">
        <v>18</v>
      </c>
      <c r="V167" s="42">
        <v>146.05454499999999</v>
      </c>
      <c r="W167" s="42">
        <v>22.16</v>
      </c>
      <c r="X167" s="42">
        <v>18.130908999999999</v>
      </c>
      <c r="Y167" s="42">
        <v>30.218181999999999</v>
      </c>
      <c r="Z167" s="42">
        <v>39.283636000000001</v>
      </c>
      <c r="AA167" s="42">
        <v>24.174544999999998</v>
      </c>
      <c r="AB167" s="42">
        <v>12.087273</v>
      </c>
      <c r="AC167" s="42">
        <v>0</v>
      </c>
      <c r="AD167" s="42">
        <v>30.218181999999999</v>
      </c>
      <c r="AE167" s="42">
        <v>88.64</v>
      </c>
      <c r="AF167" s="42">
        <v>27.196363999999999</v>
      </c>
      <c r="AG167" s="42">
        <v>130.94545500000001</v>
      </c>
      <c r="AH167" s="42">
        <v>20.145454999999998</v>
      </c>
      <c r="AI167" s="42">
        <v>14.101818</v>
      </c>
      <c r="AJ167" s="42">
        <v>35.254545</v>
      </c>
      <c r="AK167" s="42">
        <v>27.196363999999999</v>
      </c>
      <c r="AL167" s="42">
        <v>19.138182</v>
      </c>
      <c r="AM167" s="42">
        <v>15.109090999999999</v>
      </c>
      <c r="AN167" s="42">
        <v>0</v>
      </c>
      <c r="AO167" s="42">
        <v>24.174544999999998</v>
      </c>
      <c r="AP167" s="42">
        <v>79.574545000000001</v>
      </c>
      <c r="AQ167" s="42">
        <v>27.196363999999999</v>
      </c>
      <c r="AR167" s="42">
        <v>217.570909</v>
      </c>
      <c r="AS167" s="42">
        <v>24.174544999999998</v>
      </c>
      <c r="AT167" s="42">
        <v>12.087273</v>
      </c>
      <c r="AU167" s="42">
        <v>0</v>
      </c>
      <c r="AV167" s="42">
        <v>12.087273</v>
      </c>
      <c r="AW167" s="42">
        <v>52.378182000000002</v>
      </c>
      <c r="AX167" s="42">
        <v>52.378182000000002</v>
      </c>
      <c r="AY167" s="42">
        <v>52.378182000000002</v>
      </c>
      <c r="AZ167" s="42">
        <v>12.087273</v>
      </c>
      <c r="BA167" s="42">
        <v>104.756364</v>
      </c>
      <c r="BB167" s="42">
        <v>16.116364000000001</v>
      </c>
      <c r="BC167" s="42">
        <v>8.0581820000000004</v>
      </c>
      <c r="BD167" s="42">
        <v>0</v>
      </c>
      <c r="BE167" s="42">
        <v>8.0581820000000004</v>
      </c>
      <c r="BF167" s="42">
        <v>0</v>
      </c>
      <c r="BG167" s="42">
        <v>40.290908999999999</v>
      </c>
      <c r="BH167" s="42">
        <v>28.203635999999999</v>
      </c>
      <c r="BI167" s="42">
        <v>4.0290910000000002</v>
      </c>
      <c r="BJ167" s="42">
        <v>112.814545</v>
      </c>
      <c r="BK167" s="42">
        <v>8.0581820000000004</v>
      </c>
      <c r="BL167" s="42">
        <v>4.0290910000000002</v>
      </c>
      <c r="BM167" s="42">
        <v>0</v>
      </c>
      <c r="BN167" s="42">
        <v>4.0290910000000002</v>
      </c>
      <c r="BO167" s="42">
        <v>52.378182000000002</v>
      </c>
      <c r="BP167" s="42">
        <v>12.087273</v>
      </c>
      <c r="BQ167" s="42">
        <v>24.174544999999998</v>
      </c>
      <c r="BR167" s="42">
        <v>8.0581820000000004</v>
      </c>
      <c r="BS167" s="42">
        <v>16.116364000000001</v>
      </c>
      <c r="BT167" s="42">
        <v>0</v>
      </c>
      <c r="BU167" s="42">
        <v>0</v>
      </c>
      <c r="BV167" s="42">
        <v>0</v>
      </c>
      <c r="BW167" s="42">
        <v>0</v>
      </c>
      <c r="BX167" s="42">
        <v>0</v>
      </c>
      <c r="BY167" s="42">
        <v>4.0290910000000002</v>
      </c>
      <c r="BZ167" s="42">
        <v>0</v>
      </c>
      <c r="CA167" s="42">
        <v>12.087273</v>
      </c>
      <c r="CB167" s="42">
        <v>132.96</v>
      </c>
      <c r="CC167" s="42">
        <v>20.145454999999998</v>
      </c>
      <c r="CD167" s="42">
        <v>12.087273</v>
      </c>
      <c r="CE167" s="42">
        <v>0</v>
      </c>
      <c r="CF167" s="42">
        <v>12.087273</v>
      </c>
      <c r="CG167" s="42">
        <v>48.349091000000001</v>
      </c>
      <c r="CH167" s="42">
        <v>40.290908999999999</v>
      </c>
      <c r="CI167" s="42">
        <v>0</v>
      </c>
      <c r="CJ167" s="42">
        <v>0</v>
      </c>
      <c r="CK167" s="42">
        <v>68.494545000000002</v>
      </c>
      <c r="CL167" s="42">
        <v>4.0290910000000002</v>
      </c>
      <c r="CM167" s="42">
        <v>0</v>
      </c>
      <c r="CN167" s="42">
        <v>0</v>
      </c>
      <c r="CO167" s="42">
        <v>0</v>
      </c>
      <c r="CP167" s="42">
        <v>4.0290910000000002</v>
      </c>
      <c r="CQ167" s="42">
        <v>8.0581820000000004</v>
      </c>
      <c r="CR167" s="42">
        <v>52.378182000000002</v>
      </c>
      <c r="CS167" s="42">
        <v>0</v>
      </c>
    </row>
    <row r="168" spans="1:97">
      <c r="A168" s="40" t="s">
        <v>670</v>
      </c>
      <c r="B168" s="40" t="s">
        <v>289</v>
      </c>
      <c r="C168" s="40" t="s">
        <v>290</v>
      </c>
      <c r="D168" s="40" t="s">
        <v>291</v>
      </c>
      <c r="E168" s="40" t="s">
        <v>596</v>
      </c>
      <c r="F168" s="40" t="s">
        <v>293</v>
      </c>
      <c r="G168" s="41" t="s">
        <v>294</v>
      </c>
      <c r="H168" s="40" t="s">
        <v>671</v>
      </c>
      <c r="I168" s="42">
        <v>577</v>
      </c>
      <c r="J168" s="42">
        <v>87.209138999999993</v>
      </c>
      <c r="K168" s="42">
        <v>78.082600999999997</v>
      </c>
      <c r="L168" s="42">
        <v>114.588752</v>
      </c>
      <c r="M168" s="42">
        <v>143.99648500000001</v>
      </c>
      <c r="N168" s="42">
        <v>96.335677000000004</v>
      </c>
      <c r="O168" s="42">
        <v>56.787345999999999</v>
      </c>
      <c r="P168" s="42">
        <v>82</v>
      </c>
      <c r="Q168" s="42">
        <v>82</v>
      </c>
      <c r="R168" s="42">
        <v>110</v>
      </c>
      <c r="S168" s="42">
        <v>101</v>
      </c>
      <c r="T168" s="42">
        <v>88</v>
      </c>
      <c r="U168" s="42">
        <v>47</v>
      </c>
      <c r="V168" s="42">
        <v>297.119508</v>
      </c>
      <c r="W168" s="42">
        <v>50.702987999999998</v>
      </c>
      <c r="X168" s="42">
        <v>46.646749</v>
      </c>
      <c r="Y168" s="42">
        <v>53.745167000000002</v>
      </c>
      <c r="Z168" s="42">
        <v>76.054481999999993</v>
      </c>
      <c r="AA168" s="42">
        <v>46.646749</v>
      </c>
      <c r="AB168" s="42">
        <v>21.295255000000001</v>
      </c>
      <c r="AC168" s="42">
        <v>2.0281199999999999</v>
      </c>
      <c r="AD168" s="42">
        <v>68.956063</v>
      </c>
      <c r="AE168" s="42">
        <v>174.41827799999999</v>
      </c>
      <c r="AF168" s="42">
        <v>53.745167000000002</v>
      </c>
      <c r="AG168" s="42">
        <v>279.880492</v>
      </c>
      <c r="AH168" s="42">
        <v>36.506151000000003</v>
      </c>
      <c r="AI168" s="42">
        <v>31.435852000000001</v>
      </c>
      <c r="AJ168" s="42">
        <v>60.843584999999997</v>
      </c>
      <c r="AK168" s="42">
        <v>67.942003999999997</v>
      </c>
      <c r="AL168" s="42">
        <v>49.688927999999997</v>
      </c>
      <c r="AM168" s="42">
        <v>27.379612999999999</v>
      </c>
      <c r="AN168" s="42">
        <v>6.0843590000000001</v>
      </c>
      <c r="AO168" s="42">
        <v>50.702987999999998</v>
      </c>
      <c r="AP168" s="42">
        <v>164.27768</v>
      </c>
      <c r="AQ168" s="42">
        <v>64.899823999999995</v>
      </c>
      <c r="AR168" s="42">
        <v>478.63620400000002</v>
      </c>
      <c r="AS168" s="42">
        <v>4.0562389999999997</v>
      </c>
      <c r="AT168" s="42">
        <v>28.393673</v>
      </c>
      <c r="AU168" s="42">
        <v>12.168716999999999</v>
      </c>
      <c r="AV168" s="42">
        <v>44.618628999999999</v>
      </c>
      <c r="AW168" s="42">
        <v>77.068540999999996</v>
      </c>
      <c r="AX168" s="42">
        <v>113.574692</v>
      </c>
      <c r="AY168" s="42">
        <v>133.85588799999999</v>
      </c>
      <c r="AZ168" s="42">
        <v>64.899823999999995</v>
      </c>
      <c r="BA168" s="42">
        <v>223.09314599999999</v>
      </c>
      <c r="BB168" s="42">
        <v>4.0562389999999997</v>
      </c>
      <c r="BC168" s="42">
        <v>20.281195</v>
      </c>
      <c r="BD168" s="42">
        <v>12.168716999999999</v>
      </c>
      <c r="BE168" s="42">
        <v>32.449911999999998</v>
      </c>
      <c r="BF168" s="42">
        <v>8.1124779999999994</v>
      </c>
      <c r="BG168" s="42">
        <v>56.787345999999999</v>
      </c>
      <c r="BH168" s="42">
        <v>64.899823999999995</v>
      </c>
      <c r="BI168" s="42">
        <v>24.337433999999998</v>
      </c>
      <c r="BJ168" s="42">
        <v>255.543058</v>
      </c>
      <c r="BK168" s="42">
        <v>0</v>
      </c>
      <c r="BL168" s="42">
        <v>8.1124779999999994</v>
      </c>
      <c r="BM168" s="42">
        <v>0</v>
      </c>
      <c r="BN168" s="42">
        <v>12.168716999999999</v>
      </c>
      <c r="BO168" s="42">
        <v>68.956063</v>
      </c>
      <c r="BP168" s="42">
        <v>56.787345999999999</v>
      </c>
      <c r="BQ168" s="42">
        <v>68.956063</v>
      </c>
      <c r="BR168" s="42">
        <v>40.562390000000001</v>
      </c>
      <c r="BS168" s="42">
        <v>56.787345999999999</v>
      </c>
      <c r="BT168" s="42">
        <v>0</v>
      </c>
      <c r="BU168" s="42">
        <v>0</v>
      </c>
      <c r="BV168" s="42">
        <v>0</v>
      </c>
      <c r="BW168" s="42">
        <v>0</v>
      </c>
      <c r="BX168" s="42">
        <v>4.0562389999999997</v>
      </c>
      <c r="BY168" s="42">
        <v>28.393673</v>
      </c>
      <c r="BZ168" s="42">
        <v>0</v>
      </c>
      <c r="CA168" s="42">
        <v>24.337433999999998</v>
      </c>
      <c r="CB168" s="42">
        <v>263.65553599999998</v>
      </c>
      <c r="CC168" s="42">
        <v>4.0562389999999997</v>
      </c>
      <c r="CD168" s="42">
        <v>28.393673</v>
      </c>
      <c r="CE168" s="42">
        <v>8.1124779999999994</v>
      </c>
      <c r="CF168" s="42">
        <v>36.506151000000003</v>
      </c>
      <c r="CG168" s="42">
        <v>68.956063</v>
      </c>
      <c r="CH168" s="42">
        <v>81.124780000000001</v>
      </c>
      <c r="CI168" s="42">
        <v>0</v>
      </c>
      <c r="CJ168" s="42">
        <v>36.506151000000003</v>
      </c>
      <c r="CK168" s="42">
        <v>158.19332199999999</v>
      </c>
      <c r="CL168" s="42">
        <v>0</v>
      </c>
      <c r="CM168" s="42">
        <v>0</v>
      </c>
      <c r="CN168" s="42">
        <v>4.0562389999999997</v>
      </c>
      <c r="CO168" s="42">
        <v>8.1124779999999994</v>
      </c>
      <c r="CP168" s="42">
        <v>4.0562389999999997</v>
      </c>
      <c r="CQ168" s="42">
        <v>4.0562389999999997</v>
      </c>
      <c r="CR168" s="42">
        <v>133.85588799999999</v>
      </c>
      <c r="CS168" s="42">
        <v>4.0562389999999997</v>
      </c>
    </row>
    <row r="169" spans="1:97">
      <c r="A169" s="40" t="s">
        <v>672</v>
      </c>
      <c r="B169" s="40" t="s">
        <v>289</v>
      </c>
      <c r="C169" s="40" t="s">
        <v>290</v>
      </c>
      <c r="D169" s="40" t="s">
        <v>309</v>
      </c>
      <c r="E169" s="40" t="s">
        <v>310</v>
      </c>
      <c r="F169" s="40" t="s">
        <v>306</v>
      </c>
      <c r="G169" s="41" t="s">
        <v>294</v>
      </c>
      <c r="H169" s="40" t="s">
        <v>673</v>
      </c>
      <c r="I169" s="42">
        <v>832</v>
      </c>
      <c r="J169" s="42">
        <v>93.120532999999995</v>
      </c>
      <c r="K169" s="42">
        <v>82.998735999999994</v>
      </c>
      <c r="L169" s="42">
        <v>140.68125900000001</v>
      </c>
      <c r="M169" s="42">
        <v>199.39940300000001</v>
      </c>
      <c r="N169" s="42">
        <v>195.350684</v>
      </c>
      <c r="O169" s="42">
        <v>120.44938500000001</v>
      </c>
      <c r="P169" s="42">
        <v>126</v>
      </c>
      <c r="Q169" s="42">
        <v>126</v>
      </c>
      <c r="R169" s="42">
        <v>178</v>
      </c>
      <c r="S169" s="42">
        <v>158</v>
      </c>
      <c r="T169" s="42">
        <v>217</v>
      </c>
      <c r="U169" s="42">
        <v>104</v>
      </c>
      <c r="V169" s="42">
        <v>369.43387300000001</v>
      </c>
      <c r="W169" s="42">
        <v>32.389750999999997</v>
      </c>
      <c r="X169" s="42">
        <v>43.523727999999998</v>
      </c>
      <c r="Y169" s="42">
        <v>65.779960000000003</v>
      </c>
      <c r="Z169" s="42">
        <v>87.047454999999999</v>
      </c>
      <c r="AA169" s="42">
        <v>92.108354000000006</v>
      </c>
      <c r="AB169" s="42">
        <v>44.535907000000002</v>
      </c>
      <c r="AC169" s="42">
        <v>4.0487190000000002</v>
      </c>
      <c r="AD169" s="42">
        <v>47.572445999999999</v>
      </c>
      <c r="AE169" s="42">
        <v>220.64345599999999</v>
      </c>
      <c r="AF169" s="42">
        <v>101.21797100000001</v>
      </c>
      <c r="AG169" s="42">
        <v>462.56612699999999</v>
      </c>
      <c r="AH169" s="42">
        <v>60.730783000000002</v>
      </c>
      <c r="AI169" s="42">
        <v>39.475009</v>
      </c>
      <c r="AJ169" s="42">
        <v>74.901297999999997</v>
      </c>
      <c r="AK169" s="42">
        <v>112.35194799999999</v>
      </c>
      <c r="AL169" s="42">
        <v>103.24233</v>
      </c>
      <c r="AM169" s="42">
        <v>61.742961999999999</v>
      </c>
      <c r="AN169" s="42">
        <v>10.121797000000001</v>
      </c>
      <c r="AO169" s="42">
        <v>77.937837999999999</v>
      </c>
      <c r="AP169" s="42">
        <v>238.87441100000001</v>
      </c>
      <c r="AQ169" s="42">
        <v>145.75387799999999</v>
      </c>
      <c r="AR169" s="42">
        <v>753.01481899999999</v>
      </c>
      <c r="AS169" s="42">
        <v>8.0974380000000004</v>
      </c>
      <c r="AT169" s="42">
        <v>72.830055000000002</v>
      </c>
      <c r="AU169" s="42">
        <v>16.194875</v>
      </c>
      <c r="AV169" s="42">
        <v>68.828220000000002</v>
      </c>
      <c r="AW169" s="42">
        <v>125.510284</v>
      </c>
      <c r="AX169" s="42">
        <v>68.828220000000002</v>
      </c>
      <c r="AY169" s="42">
        <v>331.99494499999997</v>
      </c>
      <c r="AZ169" s="42">
        <v>60.730783000000002</v>
      </c>
      <c r="BA169" s="42">
        <v>344.09421700000001</v>
      </c>
      <c r="BB169" s="42">
        <v>8.0974380000000004</v>
      </c>
      <c r="BC169" s="42">
        <v>60.683897999999999</v>
      </c>
      <c r="BD169" s="42">
        <v>8.0974380000000004</v>
      </c>
      <c r="BE169" s="42">
        <v>20.243594000000002</v>
      </c>
      <c r="BF169" s="42">
        <v>32.389750999999997</v>
      </c>
      <c r="BG169" s="42">
        <v>56.682063999999997</v>
      </c>
      <c r="BH169" s="42">
        <v>137.65644</v>
      </c>
      <c r="BI169" s="42">
        <v>20.243594000000002</v>
      </c>
      <c r="BJ169" s="42">
        <v>408.92060300000003</v>
      </c>
      <c r="BK169" s="42">
        <v>0</v>
      </c>
      <c r="BL169" s="42">
        <v>12.146157000000001</v>
      </c>
      <c r="BM169" s="42">
        <v>8.0974380000000004</v>
      </c>
      <c r="BN169" s="42">
        <v>48.584626</v>
      </c>
      <c r="BO169" s="42">
        <v>93.120532999999995</v>
      </c>
      <c r="BP169" s="42">
        <v>12.146157000000001</v>
      </c>
      <c r="BQ169" s="42">
        <v>194.338504</v>
      </c>
      <c r="BR169" s="42">
        <v>40.487188000000003</v>
      </c>
      <c r="BS169" s="42">
        <v>52.633344999999998</v>
      </c>
      <c r="BT169" s="42">
        <v>0</v>
      </c>
      <c r="BU169" s="42">
        <v>0</v>
      </c>
      <c r="BV169" s="42">
        <v>0</v>
      </c>
      <c r="BW169" s="42">
        <v>0</v>
      </c>
      <c r="BX169" s="42">
        <v>16.194875</v>
      </c>
      <c r="BY169" s="42">
        <v>28.341031999999998</v>
      </c>
      <c r="BZ169" s="42">
        <v>0</v>
      </c>
      <c r="CA169" s="42">
        <v>8.0974380000000004</v>
      </c>
      <c r="CB169" s="42">
        <v>263.11984000000001</v>
      </c>
      <c r="CC169" s="42">
        <v>4.0487190000000002</v>
      </c>
      <c r="CD169" s="42">
        <v>56.635179000000001</v>
      </c>
      <c r="CE169" s="42">
        <v>8.0974380000000004</v>
      </c>
      <c r="CF169" s="42">
        <v>48.584626</v>
      </c>
      <c r="CG169" s="42">
        <v>80.974377000000004</v>
      </c>
      <c r="CH169" s="42">
        <v>36.438470000000002</v>
      </c>
      <c r="CI169" s="42">
        <v>0</v>
      </c>
      <c r="CJ169" s="42">
        <v>28.341031999999998</v>
      </c>
      <c r="CK169" s="42">
        <v>437.26163400000002</v>
      </c>
      <c r="CL169" s="42">
        <v>4.0487190000000002</v>
      </c>
      <c r="CM169" s="42">
        <v>16.194875</v>
      </c>
      <c r="CN169" s="42">
        <v>8.0974380000000004</v>
      </c>
      <c r="CO169" s="42">
        <v>20.243594000000002</v>
      </c>
      <c r="CP169" s="42">
        <v>28.341031999999998</v>
      </c>
      <c r="CQ169" s="42">
        <v>4.0487190000000002</v>
      </c>
      <c r="CR169" s="42">
        <v>331.99494499999997</v>
      </c>
      <c r="CS169" s="42">
        <v>24.292313</v>
      </c>
    </row>
    <row r="170" spans="1:97">
      <c r="A170" s="40" t="s">
        <v>674</v>
      </c>
      <c r="B170" s="40" t="s">
        <v>289</v>
      </c>
      <c r="C170" s="40" t="s">
        <v>290</v>
      </c>
      <c r="D170" s="40" t="s">
        <v>309</v>
      </c>
      <c r="E170" s="40" t="s">
        <v>334</v>
      </c>
      <c r="F170" s="40" t="s">
        <v>293</v>
      </c>
      <c r="G170" s="41" t="s">
        <v>294</v>
      </c>
      <c r="H170" s="40" t="s">
        <v>675</v>
      </c>
      <c r="I170" s="42">
        <v>138</v>
      </c>
      <c r="J170" s="42">
        <v>18.046154000000001</v>
      </c>
      <c r="K170" s="42">
        <v>8.4923079999999995</v>
      </c>
      <c r="L170" s="42">
        <v>19.107692</v>
      </c>
      <c r="M170" s="42">
        <v>35.030768999999999</v>
      </c>
      <c r="N170" s="42">
        <v>25.476922999999999</v>
      </c>
      <c r="O170" s="42">
        <v>31.846153999999999</v>
      </c>
      <c r="P170" s="42">
        <v>17</v>
      </c>
      <c r="Q170" s="42">
        <v>17</v>
      </c>
      <c r="R170" s="42">
        <v>35</v>
      </c>
      <c r="S170" s="42">
        <v>25</v>
      </c>
      <c r="T170" s="42">
        <v>34</v>
      </c>
      <c r="U170" s="42">
        <v>14</v>
      </c>
      <c r="V170" s="42">
        <v>66.876923000000005</v>
      </c>
      <c r="W170" s="42">
        <v>6.3692310000000001</v>
      </c>
      <c r="X170" s="42">
        <v>5.3076920000000003</v>
      </c>
      <c r="Y170" s="42">
        <v>10.615385</v>
      </c>
      <c r="Z170" s="42">
        <v>16.984615000000002</v>
      </c>
      <c r="AA170" s="42">
        <v>16.984615000000002</v>
      </c>
      <c r="AB170" s="42">
        <v>10.615385</v>
      </c>
      <c r="AC170" s="42">
        <v>0</v>
      </c>
      <c r="AD170" s="42">
        <v>9.5538460000000001</v>
      </c>
      <c r="AE170" s="42">
        <v>41.4</v>
      </c>
      <c r="AF170" s="42">
        <v>15.923076999999999</v>
      </c>
      <c r="AG170" s="42">
        <v>71.123076999999995</v>
      </c>
      <c r="AH170" s="42">
        <v>11.676923</v>
      </c>
      <c r="AI170" s="42">
        <v>3.184615</v>
      </c>
      <c r="AJ170" s="42">
        <v>8.4923079999999995</v>
      </c>
      <c r="AK170" s="42">
        <v>18.046154000000001</v>
      </c>
      <c r="AL170" s="42">
        <v>8.4923079999999995</v>
      </c>
      <c r="AM170" s="42">
        <v>19.107692</v>
      </c>
      <c r="AN170" s="42">
        <v>2.1230769999999999</v>
      </c>
      <c r="AO170" s="42">
        <v>12.738462</v>
      </c>
      <c r="AP170" s="42">
        <v>30.784614999999999</v>
      </c>
      <c r="AQ170" s="42">
        <v>27.6</v>
      </c>
      <c r="AR170" s="42">
        <v>118.892308</v>
      </c>
      <c r="AS170" s="42">
        <v>4.2461539999999998</v>
      </c>
      <c r="AT170" s="42">
        <v>4.2461539999999998</v>
      </c>
      <c r="AU170" s="42">
        <v>12.738462</v>
      </c>
      <c r="AV170" s="42">
        <v>12.738462</v>
      </c>
      <c r="AW170" s="42">
        <v>16.984615000000002</v>
      </c>
      <c r="AX170" s="42">
        <v>16.984615000000002</v>
      </c>
      <c r="AY170" s="42">
        <v>38.215384999999998</v>
      </c>
      <c r="AZ170" s="42">
        <v>12.738462</v>
      </c>
      <c r="BA170" s="42">
        <v>55.2</v>
      </c>
      <c r="BB170" s="42">
        <v>4.2461539999999998</v>
      </c>
      <c r="BC170" s="42">
        <v>4.2461539999999998</v>
      </c>
      <c r="BD170" s="42">
        <v>8.4923079999999995</v>
      </c>
      <c r="BE170" s="42">
        <v>8.4923079999999995</v>
      </c>
      <c r="BF170" s="42">
        <v>4.2461539999999998</v>
      </c>
      <c r="BG170" s="42">
        <v>4.2461539999999998</v>
      </c>
      <c r="BH170" s="42">
        <v>12.738462</v>
      </c>
      <c r="BI170" s="42">
        <v>8.4923079999999995</v>
      </c>
      <c r="BJ170" s="42">
        <v>63.692307999999997</v>
      </c>
      <c r="BK170" s="42">
        <v>0</v>
      </c>
      <c r="BL170" s="42">
        <v>0</v>
      </c>
      <c r="BM170" s="42">
        <v>4.2461539999999998</v>
      </c>
      <c r="BN170" s="42">
        <v>4.2461539999999998</v>
      </c>
      <c r="BO170" s="42">
        <v>12.738462</v>
      </c>
      <c r="BP170" s="42">
        <v>12.738462</v>
      </c>
      <c r="BQ170" s="42">
        <v>25.476922999999999</v>
      </c>
      <c r="BR170" s="42">
        <v>4.2461539999999998</v>
      </c>
      <c r="BS170" s="42">
        <v>12.738462</v>
      </c>
      <c r="BT170" s="42">
        <v>0</v>
      </c>
      <c r="BU170" s="42">
        <v>0</v>
      </c>
      <c r="BV170" s="42">
        <v>0</v>
      </c>
      <c r="BW170" s="42">
        <v>0</v>
      </c>
      <c r="BX170" s="42">
        <v>4.2461539999999998</v>
      </c>
      <c r="BY170" s="42">
        <v>0</v>
      </c>
      <c r="BZ170" s="42">
        <v>0</v>
      </c>
      <c r="CA170" s="42">
        <v>8.4923079999999995</v>
      </c>
      <c r="CB170" s="42">
        <v>50.953845999999999</v>
      </c>
      <c r="CC170" s="42">
        <v>0</v>
      </c>
      <c r="CD170" s="42">
        <v>4.2461539999999998</v>
      </c>
      <c r="CE170" s="42">
        <v>12.738462</v>
      </c>
      <c r="CF170" s="42">
        <v>4.2461539999999998</v>
      </c>
      <c r="CG170" s="42">
        <v>12.738462</v>
      </c>
      <c r="CH170" s="42">
        <v>12.738462</v>
      </c>
      <c r="CI170" s="42">
        <v>0</v>
      </c>
      <c r="CJ170" s="42">
        <v>4.2461539999999998</v>
      </c>
      <c r="CK170" s="42">
        <v>55.2</v>
      </c>
      <c r="CL170" s="42">
        <v>4.2461539999999998</v>
      </c>
      <c r="CM170" s="42">
        <v>0</v>
      </c>
      <c r="CN170" s="42">
        <v>0</v>
      </c>
      <c r="CO170" s="42">
        <v>8.4923079999999995</v>
      </c>
      <c r="CP170" s="42">
        <v>0</v>
      </c>
      <c r="CQ170" s="42">
        <v>4.2461539999999998</v>
      </c>
      <c r="CR170" s="42">
        <v>38.215384999999998</v>
      </c>
      <c r="CS170" s="42">
        <v>0</v>
      </c>
    </row>
    <row r="171" spans="1:97">
      <c r="A171" s="40" t="s">
        <v>676</v>
      </c>
      <c r="B171" s="40" t="s">
        <v>289</v>
      </c>
      <c r="C171" s="40" t="s">
        <v>290</v>
      </c>
      <c r="D171" s="40" t="s">
        <v>309</v>
      </c>
      <c r="E171" s="40" t="s">
        <v>334</v>
      </c>
      <c r="F171" s="40" t="s">
        <v>293</v>
      </c>
      <c r="G171" s="41" t="s">
        <v>294</v>
      </c>
      <c r="H171" s="40" t="s">
        <v>677</v>
      </c>
      <c r="I171" s="42">
        <v>323</v>
      </c>
      <c r="J171" s="42">
        <v>47.554958999999997</v>
      </c>
      <c r="K171" s="42">
        <v>48.620193999999998</v>
      </c>
      <c r="L171" s="42">
        <v>48.581161999999999</v>
      </c>
      <c r="M171" s="42">
        <v>78.002754999999993</v>
      </c>
      <c r="N171" s="42">
        <v>68.831986000000001</v>
      </c>
      <c r="O171" s="42">
        <v>31.408944999999999</v>
      </c>
      <c r="P171" s="42">
        <v>58</v>
      </c>
      <c r="Q171" s="42">
        <v>31</v>
      </c>
      <c r="R171" s="42">
        <v>61</v>
      </c>
      <c r="S171" s="42">
        <v>58</v>
      </c>
      <c r="T171" s="42">
        <v>38</v>
      </c>
      <c r="U171" s="42">
        <v>16</v>
      </c>
      <c r="V171" s="42">
        <v>174.177908</v>
      </c>
      <c r="W171" s="42">
        <v>29.356539999999999</v>
      </c>
      <c r="X171" s="42">
        <v>24.316602</v>
      </c>
      <c r="Y171" s="42">
        <v>24.290581</v>
      </c>
      <c r="Z171" s="42">
        <v>42.554054000000001</v>
      </c>
      <c r="AA171" s="42">
        <v>35.422679000000002</v>
      </c>
      <c r="AB171" s="42">
        <v>17.224260000000001</v>
      </c>
      <c r="AC171" s="42">
        <v>1.0131920000000001</v>
      </c>
      <c r="AD171" s="42">
        <v>41.514840999999997</v>
      </c>
      <c r="AE171" s="42">
        <v>94.174790999999999</v>
      </c>
      <c r="AF171" s="42">
        <v>38.488275999999999</v>
      </c>
      <c r="AG171" s="42">
        <v>148.822092</v>
      </c>
      <c r="AH171" s="42">
        <v>18.198419999999999</v>
      </c>
      <c r="AI171" s="42">
        <v>24.303591999999998</v>
      </c>
      <c r="AJ171" s="42">
        <v>24.290581</v>
      </c>
      <c r="AK171" s="42">
        <v>35.448701</v>
      </c>
      <c r="AL171" s="42">
        <v>33.409306999999998</v>
      </c>
      <c r="AM171" s="42">
        <v>12.158301</v>
      </c>
      <c r="AN171" s="42">
        <v>1.0131920000000001</v>
      </c>
      <c r="AO171" s="42">
        <v>30.343710000000002</v>
      </c>
      <c r="AP171" s="42">
        <v>91.148225999999994</v>
      </c>
      <c r="AQ171" s="42">
        <v>27.330155999999999</v>
      </c>
      <c r="AR171" s="42">
        <v>263.377815</v>
      </c>
      <c r="AS171" s="42">
        <v>0</v>
      </c>
      <c r="AT171" s="42">
        <v>16.211068000000001</v>
      </c>
      <c r="AU171" s="42">
        <v>12.158301</v>
      </c>
      <c r="AV171" s="42">
        <v>16.211068000000001</v>
      </c>
      <c r="AW171" s="42">
        <v>12.158301</v>
      </c>
      <c r="AX171" s="42">
        <v>40.527670000000001</v>
      </c>
      <c r="AY171" s="42">
        <v>133.689269</v>
      </c>
      <c r="AZ171" s="42">
        <v>32.422136000000002</v>
      </c>
      <c r="BA171" s="42">
        <v>145.84756999999999</v>
      </c>
      <c r="BB171" s="42">
        <v>0</v>
      </c>
      <c r="BC171" s="42">
        <v>12.158301</v>
      </c>
      <c r="BD171" s="42">
        <v>8.1055340000000005</v>
      </c>
      <c r="BE171" s="42">
        <v>12.158301</v>
      </c>
      <c r="BF171" s="42">
        <v>0</v>
      </c>
      <c r="BG171" s="42">
        <v>28.369368999999999</v>
      </c>
      <c r="BH171" s="42">
        <v>76.950530999999998</v>
      </c>
      <c r="BI171" s="42">
        <v>8.1055340000000005</v>
      </c>
      <c r="BJ171" s="42">
        <v>117.530244</v>
      </c>
      <c r="BK171" s="42">
        <v>0</v>
      </c>
      <c r="BL171" s="42">
        <v>4.0527670000000002</v>
      </c>
      <c r="BM171" s="42">
        <v>4.0527670000000002</v>
      </c>
      <c r="BN171" s="42">
        <v>4.0527670000000002</v>
      </c>
      <c r="BO171" s="42">
        <v>12.158301</v>
      </c>
      <c r="BP171" s="42">
        <v>12.158301</v>
      </c>
      <c r="BQ171" s="42">
        <v>56.738737999999998</v>
      </c>
      <c r="BR171" s="42">
        <v>24.316602</v>
      </c>
      <c r="BS171" s="42">
        <v>20.263835</v>
      </c>
      <c r="BT171" s="42">
        <v>0</v>
      </c>
      <c r="BU171" s="42">
        <v>4.0527670000000002</v>
      </c>
      <c r="BV171" s="42">
        <v>0</v>
      </c>
      <c r="BW171" s="42">
        <v>0</v>
      </c>
      <c r="BX171" s="42">
        <v>4.0527670000000002</v>
      </c>
      <c r="BY171" s="42">
        <v>4.0527670000000002</v>
      </c>
      <c r="BZ171" s="42">
        <v>0</v>
      </c>
      <c r="CA171" s="42">
        <v>8.1055340000000005</v>
      </c>
      <c r="CB171" s="42">
        <v>93.213641999999993</v>
      </c>
      <c r="CC171" s="42">
        <v>0</v>
      </c>
      <c r="CD171" s="42">
        <v>12.158301</v>
      </c>
      <c r="CE171" s="42">
        <v>12.158301</v>
      </c>
      <c r="CF171" s="42">
        <v>16.211068000000001</v>
      </c>
      <c r="CG171" s="42">
        <v>8.1055340000000005</v>
      </c>
      <c r="CH171" s="42">
        <v>36.474902999999998</v>
      </c>
      <c r="CI171" s="42">
        <v>0</v>
      </c>
      <c r="CJ171" s="42">
        <v>8.1055340000000005</v>
      </c>
      <c r="CK171" s="42">
        <v>149.900338</v>
      </c>
      <c r="CL171" s="42">
        <v>0</v>
      </c>
      <c r="CM171" s="42">
        <v>0</v>
      </c>
      <c r="CN171" s="42">
        <v>0</v>
      </c>
      <c r="CO171" s="42">
        <v>0</v>
      </c>
      <c r="CP171" s="42">
        <v>0</v>
      </c>
      <c r="CQ171" s="42">
        <v>0</v>
      </c>
      <c r="CR171" s="42">
        <v>133.689269</v>
      </c>
      <c r="CS171" s="42">
        <v>16.211068000000001</v>
      </c>
    </row>
    <row r="172" spans="1:97">
      <c r="A172" s="40" t="s">
        <v>678</v>
      </c>
      <c r="B172" s="40" t="s">
        <v>289</v>
      </c>
      <c r="C172" s="40" t="s">
        <v>290</v>
      </c>
      <c r="D172" s="40" t="s">
        <v>304</v>
      </c>
      <c r="E172" s="40" t="s">
        <v>357</v>
      </c>
      <c r="F172" s="40" t="s">
        <v>351</v>
      </c>
      <c r="G172" s="41" t="s">
        <v>294</v>
      </c>
      <c r="H172" s="40" t="s">
        <v>679</v>
      </c>
      <c r="I172" s="42">
        <v>46</v>
      </c>
      <c r="J172" s="42">
        <v>10.313419</v>
      </c>
      <c r="K172" s="42">
        <v>1.875167</v>
      </c>
      <c r="L172" s="42">
        <v>8.4382520000000003</v>
      </c>
      <c r="M172" s="42">
        <v>13.184575000000001</v>
      </c>
      <c r="N172" s="42">
        <v>6.5630850000000001</v>
      </c>
      <c r="O172" s="42">
        <v>5.6255009999999999</v>
      </c>
      <c r="P172" s="42">
        <v>13</v>
      </c>
      <c r="Q172" s="42">
        <v>8</v>
      </c>
      <c r="R172" s="42">
        <v>12</v>
      </c>
      <c r="S172" s="42">
        <v>16</v>
      </c>
      <c r="T172" s="42">
        <v>9</v>
      </c>
      <c r="U172" s="42">
        <v>5</v>
      </c>
      <c r="V172" s="42">
        <v>23.439589000000002</v>
      </c>
      <c r="W172" s="42">
        <v>6.5630850000000001</v>
      </c>
      <c r="X172" s="42">
        <v>0.93758399999999997</v>
      </c>
      <c r="Y172" s="42">
        <v>2.812751</v>
      </c>
      <c r="Z172" s="42">
        <v>6.5630850000000001</v>
      </c>
      <c r="AA172" s="42">
        <v>3.7503340000000001</v>
      </c>
      <c r="AB172" s="42">
        <v>1.875167</v>
      </c>
      <c r="AC172" s="42">
        <v>0.93758399999999997</v>
      </c>
      <c r="AD172" s="42">
        <v>7.5006690000000003</v>
      </c>
      <c r="AE172" s="42">
        <v>10.313419</v>
      </c>
      <c r="AF172" s="42">
        <v>5.6255009999999999</v>
      </c>
      <c r="AG172" s="42">
        <v>22.560410999999998</v>
      </c>
      <c r="AH172" s="42">
        <v>3.7503340000000001</v>
      </c>
      <c r="AI172" s="42">
        <v>0.93758399999999997</v>
      </c>
      <c r="AJ172" s="42">
        <v>5.6255009999999999</v>
      </c>
      <c r="AK172" s="42">
        <v>6.6214899999999997</v>
      </c>
      <c r="AL172" s="42">
        <v>2.812751</v>
      </c>
      <c r="AM172" s="42">
        <v>2.812751</v>
      </c>
      <c r="AN172" s="42">
        <v>0</v>
      </c>
      <c r="AO172" s="42">
        <v>4.6879179999999998</v>
      </c>
      <c r="AP172" s="42">
        <v>14.122158000000001</v>
      </c>
      <c r="AQ172" s="42">
        <v>3.7503340000000001</v>
      </c>
      <c r="AR172" s="42">
        <v>33.753008999999999</v>
      </c>
      <c r="AS172" s="42">
        <v>11.251003000000001</v>
      </c>
      <c r="AT172" s="42">
        <v>0</v>
      </c>
      <c r="AU172" s="42">
        <v>0</v>
      </c>
      <c r="AV172" s="42">
        <v>3.7503340000000001</v>
      </c>
      <c r="AW172" s="42">
        <v>0</v>
      </c>
      <c r="AX172" s="42">
        <v>7.5006690000000003</v>
      </c>
      <c r="AY172" s="42">
        <v>7.5006690000000003</v>
      </c>
      <c r="AZ172" s="42">
        <v>3.7503340000000001</v>
      </c>
      <c r="BA172" s="42">
        <v>15.001336999999999</v>
      </c>
      <c r="BB172" s="42">
        <v>3.7503340000000001</v>
      </c>
      <c r="BC172" s="42">
        <v>0</v>
      </c>
      <c r="BD172" s="42">
        <v>0</v>
      </c>
      <c r="BE172" s="42">
        <v>3.7503340000000001</v>
      </c>
      <c r="BF172" s="42">
        <v>0</v>
      </c>
      <c r="BG172" s="42">
        <v>3.7503340000000001</v>
      </c>
      <c r="BH172" s="42">
        <v>3.7503340000000001</v>
      </c>
      <c r="BI172" s="42">
        <v>0</v>
      </c>
      <c r="BJ172" s="42">
        <v>18.751671000000002</v>
      </c>
      <c r="BK172" s="42">
        <v>7.5006690000000003</v>
      </c>
      <c r="BL172" s="42">
        <v>0</v>
      </c>
      <c r="BM172" s="42">
        <v>0</v>
      </c>
      <c r="BN172" s="42">
        <v>0</v>
      </c>
      <c r="BO172" s="42">
        <v>0</v>
      </c>
      <c r="BP172" s="42">
        <v>3.7503340000000001</v>
      </c>
      <c r="BQ172" s="42">
        <v>3.7503340000000001</v>
      </c>
      <c r="BR172" s="42">
        <v>3.7503340000000001</v>
      </c>
      <c r="BS172" s="42">
        <v>0</v>
      </c>
      <c r="BT172" s="42">
        <v>0</v>
      </c>
      <c r="BU172" s="42">
        <v>0</v>
      </c>
      <c r="BV172" s="42">
        <v>0</v>
      </c>
      <c r="BW172" s="42">
        <v>0</v>
      </c>
      <c r="BX172" s="42">
        <v>0</v>
      </c>
      <c r="BY172" s="42">
        <v>0</v>
      </c>
      <c r="BZ172" s="42">
        <v>0</v>
      </c>
      <c r="CA172" s="42">
        <v>0</v>
      </c>
      <c r="CB172" s="42">
        <v>7.5006690000000003</v>
      </c>
      <c r="CC172" s="42">
        <v>7.5006690000000003</v>
      </c>
      <c r="CD172" s="42">
        <v>0</v>
      </c>
      <c r="CE172" s="42">
        <v>0</v>
      </c>
      <c r="CF172" s="42">
        <v>0</v>
      </c>
      <c r="CG172" s="42">
        <v>0</v>
      </c>
      <c r="CH172" s="42">
        <v>0</v>
      </c>
      <c r="CI172" s="42">
        <v>0</v>
      </c>
      <c r="CJ172" s="42">
        <v>0</v>
      </c>
      <c r="CK172" s="42">
        <v>26.25234</v>
      </c>
      <c r="CL172" s="42">
        <v>3.7503340000000001</v>
      </c>
      <c r="CM172" s="42">
        <v>0</v>
      </c>
      <c r="CN172" s="42">
        <v>0</v>
      </c>
      <c r="CO172" s="42">
        <v>3.7503340000000001</v>
      </c>
      <c r="CP172" s="42">
        <v>0</v>
      </c>
      <c r="CQ172" s="42">
        <v>7.5006690000000003</v>
      </c>
      <c r="CR172" s="42">
        <v>7.5006690000000003</v>
      </c>
      <c r="CS172" s="42">
        <v>3.7503340000000001</v>
      </c>
    </row>
    <row r="173" spans="1:97">
      <c r="A173" s="40" t="s">
        <v>680</v>
      </c>
      <c r="B173" s="40" t="s">
        <v>289</v>
      </c>
      <c r="C173" s="40" t="s">
        <v>290</v>
      </c>
      <c r="D173" s="40" t="s">
        <v>304</v>
      </c>
      <c r="E173" s="40" t="s">
        <v>357</v>
      </c>
      <c r="F173" s="40" t="s">
        <v>351</v>
      </c>
      <c r="G173" s="41" t="s">
        <v>294</v>
      </c>
      <c r="H173" s="40" t="s">
        <v>681</v>
      </c>
      <c r="I173" s="42">
        <v>583</v>
      </c>
      <c r="J173" s="42">
        <v>88.093378999999999</v>
      </c>
      <c r="K173" s="42">
        <v>52.460101999999999</v>
      </c>
      <c r="L173" s="42">
        <v>105.910017</v>
      </c>
      <c r="M173" s="42">
        <v>132.634975</v>
      </c>
      <c r="N173" s="42">
        <v>125.706282</v>
      </c>
      <c r="O173" s="42">
        <v>78.195245999999997</v>
      </c>
      <c r="P173" s="42">
        <v>69</v>
      </c>
      <c r="Q173" s="42">
        <v>83</v>
      </c>
      <c r="R173" s="42">
        <v>114</v>
      </c>
      <c r="S173" s="42">
        <v>113</v>
      </c>
      <c r="T173" s="42">
        <v>113</v>
      </c>
      <c r="U173" s="42">
        <v>44</v>
      </c>
      <c r="V173" s="42">
        <v>288.03565400000002</v>
      </c>
      <c r="W173" s="42">
        <v>41.572156</v>
      </c>
      <c r="X173" s="42">
        <v>26.724958000000001</v>
      </c>
      <c r="Y173" s="42">
        <v>55.429541999999998</v>
      </c>
      <c r="Z173" s="42">
        <v>64.337861000000004</v>
      </c>
      <c r="AA173" s="42">
        <v>63.348047999999999</v>
      </c>
      <c r="AB173" s="42">
        <v>34.643462999999997</v>
      </c>
      <c r="AC173" s="42">
        <v>1.9796260000000001</v>
      </c>
      <c r="AD173" s="42">
        <v>56.419355000000003</v>
      </c>
      <c r="AE173" s="42">
        <v>159.35993199999999</v>
      </c>
      <c r="AF173" s="42">
        <v>72.256366999999997</v>
      </c>
      <c r="AG173" s="42">
        <v>294.96434599999998</v>
      </c>
      <c r="AH173" s="42">
        <v>46.521222000000002</v>
      </c>
      <c r="AI173" s="42">
        <v>25.735143999999998</v>
      </c>
      <c r="AJ173" s="42">
        <v>50.480474999999998</v>
      </c>
      <c r="AK173" s="42">
        <v>68.297113999999993</v>
      </c>
      <c r="AL173" s="42">
        <v>62.358234000000003</v>
      </c>
      <c r="AM173" s="42">
        <v>36.623089999999998</v>
      </c>
      <c r="AN173" s="42">
        <v>4.9490660000000002</v>
      </c>
      <c r="AO173" s="42">
        <v>50.480474999999998</v>
      </c>
      <c r="AP173" s="42">
        <v>176.186757</v>
      </c>
      <c r="AQ173" s="42">
        <v>68.297113999999993</v>
      </c>
      <c r="AR173" s="42">
        <v>479.06961000000001</v>
      </c>
      <c r="AS173" s="42">
        <v>19.796264999999998</v>
      </c>
      <c r="AT173" s="42">
        <v>27.714770999999999</v>
      </c>
      <c r="AU173" s="42">
        <v>27.714770999999999</v>
      </c>
      <c r="AV173" s="42">
        <v>43.551783</v>
      </c>
      <c r="AW173" s="42">
        <v>59.388795000000002</v>
      </c>
      <c r="AX173" s="42">
        <v>59.388795000000002</v>
      </c>
      <c r="AY173" s="42">
        <v>178.16638399999999</v>
      </c>
      <c r="AZ173" s="42">
        <v>63.348047999999999</v>
      </c>
      <c r="BA173" s="42">
        <v>241.514431</v>
      </c>
      <c r="BB173" s="42">
        <v>11.877758999999999</v>
      </c>
      <c r="BC173" s="42">
        <v>19.796264999999998</v>
      </c>
      <c r="BD173" s="42">
        <v>19.796264999999998</v>
      </c>
      <c r="BE173" s="42">
        <v>11.877758999999999</v>
      </c>
      <c r="BF173" s="42">
        <v>15.837012</v>
      </c>
      <c r="BG173" s="42">
        <v>43.551783</v>
      </c>
      <c r="BH173" s="42">
        <v>95.022070999999997</v>
      </c>
      <c r="BI173" s="42">
        <v>23.755517999999999</v>
      </c>
      <c r="BJ173" s="42">
        <v>237.55517800000001</v>
      </c>
      <c r="BK173" s="42">
        <v>7.9185059999999998</v>
      </c>
      <c r="BL173" s="42">
        <v>7.9185059999999998</v>
      </c>
      <c r="BM173" s="42">
        <v>7.9185059999999998</v>
      </c>
      <c r="BN173" s="42">
        <v>31.674023999999999</v>
      </c>
      <c r="BO173" s="42">
        <v>43.551783</v>
      </c>
      <c r="BP173" s="42">
        <v>15.837012</v>
      </c>
      <c r="BQ173" s="42">
        <v>83.144311999999999</v>
      </c>
      <c r="BR173" s="42">
        <v>39.592529999999996</v>
      </c>
      <c r="BS173" s="42">
        <v>35.633277</v>
      </c>
      <c r="BT173" s="42">
        <v>0</v>
      </c>
      <c r="BU173" s="42">
        <v>3.9592529999999999</v>
      </c>
      <c r="BV173" s="42">
        <v>3.9592529999999999</v>
      </c>
      <c r="BW173" s="42">
        <v>0</v>
      </c>
      <c r="BX173" s="42">
        <v>3.9592529999999999</v>
      </c>
      <c r="BY173" s="42">
        <v>7.9185059999999998</v>
      </c>
      <c r="BZ173" s="42">
        <v>0</v>
      </c>
      <c r="CA173" s="42">
        <v>15.837012</v>
      </c>
      <c r="CB173" s="42">
        <v>221.718166</v>
      </c>
      <c r="CC173" s="42">
        <v>7.9185059999999998</v>
      </c>
      <c r="CD173" s="42">
        <v>23.755517999999999</v>
      </c>
      <c r="CE173" s="42">
        <v>11.877758999999999</v>
      </c>
      <c r="CF173" s="42">
        <v>35.633277</v>
      </c>
      <c r="CG173" s="42">
        <v>55.429541999999998</v>
      </c>
      <c r="CH173" s="42">
        <v>51.470289000000001</v>
      </c>
      <c r="CI173" s="42">
        <v>3.9592529999999999</v>
      </c>
      <c r="CJ173" s="42">
        <v>31.674023999999999</v>
      </c>
      <c r="CK173" s="42">
        <v>221.718166</v>
      </c>
      <c r="CL173" s="42">
        <v>11.877758999999999</v>
      </c>
      <c r="CM173" s="42">
        <v>0</v>
      </c>
      <c r="CN173" s="42">
        <v>11.877758999999999</v>
      </c>
      <c r="CO173" s="42">
        <v>7.9185059999999998</v>
      </c>
      <c r="CP173" s="42">
        <v>0</v>
      </c>
      <c r="CQ173" s="42">
        <v>0</v>
      </c>
      <c r="CR173" s="42">
        <v>174.207131</v>
      </c>
      <c r="CS173" s="42">
        <v>15.837012</v>
      </c>
    </row>
    <row r="174" spans="1:97">
      <c r="A174" s="40" t="s">
        <v>682</v>
      </c>
      <c r="B174" s="40" t="s">
        <v>289</v>
      </c>
      <c r="C174" s="40" t="s">
        <v>290</v>
      </c>
      <c r="D174" s="40" t="s">
        <v>297</v>
      </c>
      <c r="E174" s="40" t="s">
        <v>565</v>
      </c>
      <c r="F174" s="40" t="s">
        <v>293</v>
      </c>
      <c r="G174" s="41" t="s">
        <v>294</v>
      </c>
      <c r="H174" s="40" t="s">
        <v>683</v>
      </c>
      <c r="I174" s="42">
        <v>254</v>
      </c>
      <c r="J174" s="42">
        <v>35.317743999999998</v>
      </c>
      <c r="K174" s="42">
        <v>19.090672999999999</v>
      </c>
      <c r="L174" s="42">
        <v>39.135879000000003</v>
      </c>
      <c r="M174" s="42">
        <v>67.865941000000007</v>
      </c>
      <c r="N174" s="42">
        <v>60.135618999999998</v>
      </c>
      <c r="O174" s="42">
        <v>32.454143999999999</v>
      </c>
      <c r="P174" s="42">
        <v>26</v>
      </c>
      <c r="Q174" s="42">
        <v>36</v>
      </c>
      <c r="R174" s="42">
        <v>43</v>
      </c>
      <c r="S174" s="42">
        <v>51</v>
      </c>
      <c r="T174" s="42">
        <v>54</v>
      </c>
      <c r="U174" s="42">
        <v>33</v>
      </c>
      <c r="V174" s="42">
        <v>119.363731</v>
      </c>
      <c r="W174" s="42">
        <v>12.408937</v>
      </c>
      <c r="X174" s="42">
        <v>11.454404</v>
      </c>
      <c r="Y174" s="42">
        <v>20.045206</v>
      </c>
      <c r="Z174" s="42">
        <v>33.455703999999997</v>
      </c>
      <c r="AA174" s="42">
        <v>26.726942000000001</v>
      </c>
      <c r="AB174" s="42">
        <v>14.318004999999999</v>
      </c>
      <c r="AC174" s="42">
        <v>0.95453399999999999</v>
      </c>
      <c r="AD174" s="42">
        <v>19.090672999999999</v>
      </c>
      <c r="AE174" s="42">
        <v>67.818915000000004</v>
      </c>
      <c r="AF174" s="42">
        <v>32.454143999999999</v>
      </c>
      <c r="AG174" s="42">
        <v>134.636269</v>
      </c>
      <c r="AH174" s="42">
        <v>22.908806999999999</v>
      </c>
      <c r="AI174" s="42">
        <v>7.6362690000000004</v>
      </c>
      <c r="AJ174" s="42">
        <v>19.090672999999999</v>
      </c>
      <c r="AK174" s="42">
        <v>34.410237000000002</v>
      </c>
      <c r="AL174" s="42">
        <v>33.408676999999997</v>
      </c>
      <c r="AM174" s="42">
        <v>14.318004999999999</v>
      </c>
      <c r="AN174" s="42">
        <v>2.8636010000000001</v>
      </c>
      <c r="AO174" s="42">
        <v>26.726942000000001</v>
      </c>
      <c r="AP174" s="42">
        <v>73.546115999999998</v>
      </c>
      <c r="AQ174" s="42">
        <v>34.363211</v>
      </c>
      <c r="AR174" s="42">
        <v>225.269938</v>
      </c>
      <c r="AS174" s="42">
        <v>11.454404</v>
      </c>
      <c r="AT174" s="42">
        <v>19.090672999999999</v>
      </c>
      <c r="AU174" s="42">
        <v>7.6362690000000004</v>
      </c>
      <c r="AV174" s="42">
        <v>22.908806999999999</v>
      </c>
      <c r="AW174" s="42">
        <v>53.453884000000002</v>
      </c>
      <c r="AX174" s="42">
        <v>22.908806999999999</v>
      </c>
      <c r="AY174" s="42">
        <v>68.726421999999999</v>
      </c>
      <c r="AZ174" s="42">
        <v>19.090672999999999</v>
      </c>
      <c r="BA174" s="42">
        <v>99.271497999999994</v>
      </c>
      <c r="BB174" s="42">
        <v>7.6362690000000004</v>
      </c>
      <c r="BC174" s="42">
        <v>3.8181349999999998</v>
      </c>
      <c r="BD174" s="42">
        <v>7.6362690000000004</v>
      </c>
      <c r="BE174" s="42">
        <v>3.8181349999999998</v>
      </c>
      <c r="BF174" s="42">
        <v>15.272538000000001</v>
      </c>
      <c r="BG174" s="42">
        <v>19.090672999999999</v>
      </c>
      <c r="BH174" s="42">
        <v>38.181345</v>
      </c>
      <c r="BI174" s="42">
        <v>3.8181349999999998</v>
      </c>
      <c r="BJ174" s="42">
        <v>125.99844</v>
      </c>
      <c r="BK174" s="42">
        <v>3.8181349999999998</v>
      </c>
      <c r="BL174" s="42">
        <v>15.272538000000001</v>
      </c>
      <c r="BM174" s="42">
        <v>0</v>
      </c>
      <c r="BN174" s="42">
        <v>19.090672999999999</v>
      </c>
      <c r="BO174" s="42">
        <v>38.181345</v>
      </c>
      <c r="BP174" s="42">
        <v>3.8181349999999998</v>
      </c>
      <c r="BQ174" s="42">
        <v>30.545076000000002</v>
      </c>
      <c r="BR174" s="42">
        <v>15.272538000000001</v>
      </c>
      <c r="BS174" s="42">
        <v>19.090672999999999</v>
      </c>
      <c r="BT174" s="42">
        <v>0</v>
      </c>
      <c r="BU174" s="42">
        <v>0</v>
      </c>
      <c r="BV174" s="42">
        <v>0</v>
      </c>
      <c r="BW174" s="42">
        <v>3.8181349999999998</v>
      </c>
      <c r="BX174" s="42">
        <v>0</v>
      </c>
      <c r="BY174" s="42">
        <v>7.6362690000000004</v>
      </c>
      <c r="BZ174" s="42">
        <v>0</v>
      </c>
      <c r="CA174" s="42">
        <v>7.6362690000000004</v>
      </c>
      <c r="CB174" s="42">
        <v>99.271497999999994</v>
      </c>
      <c r="CC174" s="42">
        <v>7.6362690000000004</v>
      </c>
      <c r="CD174" s="42">
        <v>7.6362690000000004</v>
      </c>
      <c r="CE174" s="42">
        <v>3.8181349999999998</v>
      </c>
      <c r="CF174" s="42">
        <v>15.272538000000001</v>
      </c>
      <c r="CG174" s="42">
        <v>45.817613999999999</v>
      </c>
      <c r="CH174" s="42">
        <v>11.454404</v>
      </c>
      <c r="CI174" s="42">
        <v>0</v>
      </c>
      <c r="CJ174" s="42">
        <v>7.6362690000000004</v>
      </c>
      <c r="CK174" s="42">
        <v>106.90776700000001</v>
      </c>
      <c r="CL174" s="42">
        <v>3.8181349999999998</v>
      </c>
      <c r="CM174" s="42">
        <v>11.454404</v>
      </c>
      <c r="CN174" s="42">
        <v>3.8181349999999998</v>
      </c>
      <c r="CO174" s="42">
        <v>3.8181349999999998</v>
      </c>
      <c r="CP174" s="42">
        <v>7.6362690000000004</v>
      </c>
      <c r="CQ174" s="42">
        <v>3.8181349999999998</v>
      </c>
      <c r="CR174" s="42">
        <v>68.726421999999999</v>
      </c>
      <c r="CS174" s="42">
        <v>3.8181349999999998</v>
      </c>
    </row>
    <row r="175" spans="1:97">
      <c r="A175" s="40" t="s">
        <v>684</v>
      </c>
      <c r="B175" s="40" t="s">
        <v>289</v>
      </c>
      <c r="C175" s="40" t="s">
        <v>290</v>
      </c>
      <c r="D175" s="40" t="s">
        <v>309</v>
      </c>
      <c r="E175" s="40" t="s">
        <v>345</v>
      </c>
      <c r="F175" s="40" t="s">
        <v>293</v>
      </c>
      <c r="G175" s="41" t="s">
        <v>294</v>
      </c>
      <c r="H175" s="40" t="s">
        <v>685</v>
      </c>
      <c r="I175" s="42">
        <v>739</v>
      </c>
      <c r="J175" s="42">
        <v>144</v>
      </c>
      <c r="K175" s="42">
        <v>97</v>
      </c>
      <c r="L175" s="42">
        <v>157</v>
      </c>
      <c r="M175" s="42">
        <v>182</v>
      </c>
      <c r="N175" s="42">
        <v>105</v>
      </c>
      <c r="O175" s="42">
        <v>54</v>
      </c>
      <c r="P175" s="42">
        <v>163</v>
      </c>
      <c r="Q175" s="42">
        <v>133</v>
      </c>
      <c r="R175" s="42">
        <v>172</v>
      </c>
      <c r="S175" s="42">
        <v>120</v>
      </c>
      <c r="T175" s="42">
        <v>89</v>
      </c>
      <c r="U175" s="42">
        <v>33</v>
      </c>
      <c r="V175" s="42">
        <v>366</v>
      </c>
      <c r="W175" s="42">
        <v>71</v>
      </c>
      <c r="X175" s="42">
        <v>53</v>
      </c>
      <c r="Y175" s="42">
        <v>73</v>
      </c>
      <c r="Z175" s="42">
        <v>93</v>
      </c>
      <c r="AA175" s="42">
        <v>52</v>
      </c>
      <c r="AB175" s="42">
        <v>21</v>
      </c>
      <c r="AC175" s="42">
        <v>3</v>
      </c>
      <c r="AD175" s="42">
        <v>101</v>
      </c>
      <c r="AE175" s="42">
        <v>210</v>
      </c>
      <c r="AF175" s="42">
        <v>55</v>
      </c>
      <c r="AG175" s="42">
        <v>373</v>
      </c>
      <c r="AH175" s="42">
        <v>73</v>
      </c>
      <c r="AI175" s="42">
        <v>44</v>
      </c>
      <c r="AJ175" s="42">
        <v>84</v>
      </c>
      <c r="AK175" s="42">
        <v>89</v>
      </c>
      <c r="AL175" s="42">
        <v>53</v>
      </c>
      <c r="AM175" s="42">
        <v>29</v>
      </c>
      <c r="AN175" s="42">
        <v>1</v>
      </c>
      <c r="AO175" s="42">
        <v>90</v>
      </c>
      <c r="AP175" s="42">
        <v>222</v>
      </c>
      <c r="AQ175" s="42">
        <v>61</v>
      </c>
      <c r="AR175" s="42">
        <v>624</v>
      </c>
      <c r="AS175" s="42">
        <v>8</v>
      </c>
      <c r="AT175" s="42">
        <v>24</v>
      </c>
      <c r="AU175" s="42">
        <v>56</v>
      </c>
      <c r="AV175" s="42">
        <v>80</v>
      </c>
      <c r="AW175" s="42">
        <v>84</v>
      </c>
      <c r="AX175" s="42">
        <v>80</v>
      </c>
      <c r="AY175" s="42">
        <v>192</v>
      </c>
      <c r="AZ175" s="42">
        <v>100</v>
      </c>
      <c r="BA175" s="42">
        <v>312</v>
      </c>
      <c r="BB175" s="42">
        <v>8</v>
      </c>
      <c r="BC175" s="42">
        <v>16</v>
      </c>
      <c r="BD175" s="42">
        <v>32</v>
      </c>
      <c r="BE175" s="42">
        <v>40</v>
      </c>
      <c r="BF175" s="42">
        <v>20</v>
      </c>
      <c r="BG175" s="42">
        <v>72</v>
      </c>
      <c r="BH175" s="42">
        <v>88</v>
      </c>
      <c r="BI175" s="42">
        <v>36</v>
      </c>
      <c r="BJ175" s="42">
        <v>312</v>
      </c>
      <c r="BK175" s="42">
        <v>0</v>
      </c>
      <c r="BL175" s="42">
        <v>8</v>
      </c>
      <c r="BM175" s="42">
        <v>24</v>
      </c>
      <c r="BN175" s="42">
        <v>40</v>
      </c>
      <c r="BO175" s="42">
        <v>64</v>
      </c>
      <c r="BP175" s="42">
        <v>8</v>
      </c>
      <c r="BQ175" s="42">
        <v>104</v>
      </c>
      <c r="BR175" s="42">
        <v>64</v>
      </c>
      <c r="BS175" s="42">
        <v>80</v>
      </c>
      <c r="BT175" s="42">
        <v>0</v>
      </c>
      <c r="BU175" s="42">
        <v>0</v>
      </c>
      <c r="BV175" s="42">
        <v>0</v>
      </c>
      <c r="BW175" s="42">
        <v>4</v>
      </c>
      <c r="BX175" s="42">
        <v>0</v>
      </c>
      <c r="BY175" s="42">
        <v>16</v>
      </c>
      <c r="BZ175" s="42">
        <v>0</v>
      </c>
      <c r="CA175" s="42">
        <v>60</v>
      </c>
      <c r="CB175" s="42">
        <v>268</v>
      </c>
      <c r="CC175" s="42">
        <v>4</v>
      </c>
      <c r="CD175" s="42">
        <v>16</v>
      </c>
      <c r="CE175" s="42">
        <v>44</v>
      </c>
      <c r="CF175" s="42">
        <v>72</v>
      </c>
      <c r="CG175" s="42">
        <v>64</v>
      </c>
      <c r="CH175" s="42">
        <v>44</v>
      </c>
      <c r="CI175" s="42">
        <v>0</v>
      </c>
      <c r="CJ175" s="42">
        <v>24</v>
      </c>
      <c r="CK175" s="42">
        <v>276</v>
      </c>
      <c r="CL175" s="42">
        <v>4</v>
      </c>
      <c r="CM175" s="42">
        <v>8</v>
      </c>
      <c r="CN175" s="42">
        <v>12</v>
      </c>
      <c r="CO175" s="42">
        <v>4</v>
      </c>
      <c r="CP175" s="42">
        <v>20</v>
      </c>
      <c r="CQ175" s="42">
        <v>20</v>
      </c>
      <c r="CR175" s="42">
        <v>192</v>
      </c>
      <c r="CS175" s="42">
        <v>16</v>
      </c>
    </row>
    <row r="176" spans="1:97">
      <c r="A176" s="40" t="s">
        <v>686</v>
      </c>
      <c r="B176" s="40" t="s">
        <v>289</v>
      </c>
      <c r="C176" s="40" t="s">
        <v>290</v>
      </c>
      <c r="D176" s="40" t="s">
        <v>291</v>
      </c>
      <c r="E176" s="40" t="s">
        <v>531</v>
      </c>
      <c r="F176" s="40" t="s">
        <v>293</v>
      </c>
      <c r="G176" s="41" t="s">
        <v>294</v>
      </c>
      <c r="H176" s="40" t="s">
        <v>687</v>
      </c>
      <c r="I176" s="42">
        <v>303</v>
      </c>
      <c r="J176" s="42">
        <v>39.703448000000002</v>
      </c>
      <c r="K176" s="42">
        <v>25.075862000000001</v>
      </c>
      <c r="L176" s="42">
        <v>49.106896999999996</v>
      </c>
      <c r="M176" s="42">
        <v>74.182759000000004</v>
      </c>
      <c r="N176" s="42">
        <v>66.868966</v>
      </c>
      <c r="O176" s="42">
        <v>48.062069000000001</v>
      </c>
      <c r="P176" s="42">
        <v>32</v>
      </c>
      <c r="Q176" s="42">
        <v>45</v>
      </c>
      <c r="R176" s="42">
        <v>53</v>
      </c>
      <c r="S176" s="42">
        <v>55</v>
      </c>
      <c r="T176" s="42">
        <v>91</v>
      </c>
      <c r="U176" s="42">
        <v>46</v>
      </c>
      <c r="V176" s="42">
        <v>151.5</v>
      </c>
      <c r="W176" s="42">
        <v>16.717241000000001</v>
      </c>
      <c r="X176" s="42">
        <v>13.582758999999999</v>
      </c>
      <c r="Y176" s="42">
        <v>28.210345</v>
      </c>
      <c r="Z176" s="42">
        <v>34.479309999999998</v>
      </c>
      <c r="AA176" s="42">
        <v>35.524138000000001</v>
      </c>
      <c r="AB176" s="42">
        <v>22.986207</v>
      </c>
      <c r="AC176" s="42">
        <v>0</v>
      </c>
      <c r="AD176" s="42">
        <v>20.896552</v>
      </c>
      <c r="AE176" s="42">
        <v>87.765517000000003</v>
      </c>
      <c r="AF176" s="42">
        <v>42.837930999999998</v>
      </c>
      <c r="AG176" s="42">
        <v>151.5</v>
      </c>
      <c r="AH176" s="42">
        <v>22.986207</v>
      </c>
      <c r="AI176" s="42">
        <v>11.493103</v>
      </c>
      <c r="AJ176" s="42">
        <v>20.896552</v>
      </c>
      <c r="AK176" s="42">
        <v>39.703448000000002</v>
      </c>
      <c r="AL176" s="42">
        <v>31.344828</v>
      </c>
      <c r="AM176" s="42">
        <v>25.075862000000001</v>
      </c>
      <c r="AN176" s="42">
        <v>0</v>
      </c>
      <c r="AO176" s="42">
        <v>28.210345</v>
      </c>
      <c r="AP176" s="42">
        <v>76.272413999999998</v>
      </c>
      <c r="AQ176" s="42">
        <v>47.017240999999999</v>
      </c>
      <c r="AR176" s="42">
        <v>267.47586200000001</v>
      </c>
      <c r="AS176" s="42">
        <v>20.896552</v>
      </c>
      <c r="AT176" s="42">
        <v>20.896552</v>
      </c>
      <c r="AU176" s="42">
        <v>0</v>
      </c>
      <c r="AV176" s="42">
        <v>8.3586209999999994</v>
      </c>
      <c r="AW176" s="42">
        <v>33.434483</v>
      </c>
      <c r="AX176" s="42">
        <v>29.255172000000002</v>
      </c>
      <c r="AY176" s="42">
        <v>142.096552</v>
      </c>
      <c r="AZ176" s="42">
        <v>12.537931</v>
      </c>
      <c r="BA176" s="42">
        <v>142.096552</v>
      </c>
      <c r="BB176" s="42">
        <v>20.896552</v>
      </c>
      <c r="BC176" s="42">
        <v>12.537931</v>
      </c>
      <c r="BD176" s="42">
        <v>0</v>
      </c>
      <c r="BE176" s="42">
        <v>4.1793100000000001</v>
      </c>
      <c r="BF176" s="42">
        <v>4.1793100000000001</v>
      </c>
      <c r="BG176" s="42">
        <v>25.075862000000001</v>
      </c>
      <c r="BH176" s="42">
        <v>71.048276000000001</v>
      </c>
      <c r="BI176" s="42">
        <v>4.1793100000000001</v>
      </c>
      <c r="BJ176" s="42">
        <v>125.37931</v>
      </c>
      <c r="BK176" s="42">
        <v>0</v>
      </c>
      <c r="BL176" s="42">
        <v>8.3586209999999994</v>
      </c>
      <c r="BM176" s="42">
        <v>0</v>
      </c>
      <c r="BN176" s="42">
        <v>4.1793100000000001</v>
      </c>
      <c r="BO176" s="42">
        <v>29.255172000000002</v>
      </c>
      <c r="BP176" s="42">
        <v>4.1793100000000001</v>
      </c>
      <c r="BQ176" s="42">
        <v>71.048276000000001</v>
      </c>
      <c r="BR176" s="42">
        <v>8.3586209999999994</v>
      </c>
      <c r="BS176" s="42">
        <v>12.537931</v>
      </c>
      <c r="BT176" s="42">
        <v>4.1793100000000001</v>
      </c>
      <c r="BU176" s="42">
        <v>0</v>
      </c>
      <c r="BV176" s="42">
        <v>0</v>
      </c>
      <c r="BW176" s="42">
        <v>0</v>
      </c>
      <c r="BX176" s="42">
        <v>0</v>
      </c>
      <c r="BY176" s="42">
        <v>0</v>
      </c>
      <c r="BZ176" s="42">
        <v>0</v>
      </c>
      <c r="CA176" s="42">
        <v>8.3586209999999994</v>
      </c>
      <c r="CB176" s="42">
        <v>87.765517000000003</v>
      </c>
      <c r="CC176" s="42">
        <v>16.717241000000001</v>
      </c>
      <c r="CD176" s="42">
        <v>8.3586209999999994</v>
      </c>
      <c r="CE176" s="42">
        <v>0</v>
      </c>
      <c r="CF176" s="42">
        <v>4.1793100000000001</v>
      </c>
      <c r="CG176" s="42">
        <v>29.255172000000002</v>
      </c>
      <c r="CH176" s="42">
        <v>25.075862000000001</v>
      </c>
      <c r="CI176" s="42">
        <v>0</v>
      </c>
      <c r="CJ176" s="42">
        <v>4.1793100000000001</v>
      </c>
      <c r="CK176" s="42">
        <v>167.172414</v>
      </c>
      <c r="CL176" s="42">
        <v>0</v>
      </c>
      <c r="CM176" s="42">
        <v>12.537931</v>
      </c>
      <c r="CN176" s="42">
        <v>0</v>
      </c>
      <c r="CO176" s="42">
        <v>4.1793100000000001</v>
      </c>
      <c r="CP176" s="42">
        <v>4.1793100000000001</v>
      </c>
      <c r="CQ176" s="42">
        <v>4.1793100000000001</v>
      </c>
      <c r="CR176" s="42">
        <v>142.096552</v>
      </c>
      <c r="CS176" s="42">
        <v>0</v>
      </c>
    </row>
    <row r="177" spans="1:97">
      <c r="A177" s="40" t="s">
        <v>688</v>
      </c>
      <c r="B177" s="40" t="s">
        <v>289</v>
      </c>
      <c r="C177" s="40" t="s">
        <v>290</v>
      </c>
      <c r="D177" s="40" t="s">
        <v>304</v>
      </c>
      <c r="E177" s="40" t="s">
        <v>626</v>
      </c>
      <c r="F177" s="40" t="s">
        <v>351</v>
      </c>
      <c r="G177" s="41" t="s">
        <v>294</v>
      </c>
      <c r="H177" s="40" t="s">
        <v>689</v>
      </c>
      <c r="I177" s="42">
        <v>320</v>
      </c>
      <c r="J177" s="42">
        <v>69.161289999999994</v>
      </c>
      <c r="K177" s="42">
        <v>40.258065000000002</v>
      </c>
      <c r="L177" s="42">
        <v>78.451612999999995</v>
      </c>
      <c r="M177" s="42">
        <v>68.129031999999995</v>
      </c>
      <c r="N177" s="42">
        <v>43.354838999999998</v>
      </c>
      <c r="O177" s="42">
        <v>20.645161000000002</v>
      </c>
      <c r="P177" s="42">
        <v>56</v>
      </c>
      <c r="Q177" s="42">
        <v>36</v>
      </c>
      <c r="R177" s="42">
        <v>62</v>
      </c>
      <c r="S177" s="42">
        <v>48</v>
      </c>
      <c r="T177" s="42">
        <v>28</v>
      </c>
      <c r="U177" s="42">
        <v>20</v>
      </c>
      <c r="V177" s="42">
        <v>166.19354799999999</v>
      </c>
      <c r="W177" s="42">
        <v>35.096774000000003</v>
      </c>
      <c r="X177" s="42">
        <v>24.774194000000001</v>
      </c>
      <c r="Y177" s="42">
        <v>39.225805999999999</v>
      </c>
      <c r="Z177" s="42">
        <v>35.096774000000003</v>
      </c>
      <c r="AA177" s="42">
        <v>21.677419</v>
      </c>
      <c r="AB177" s="42">
        <v>9.2903230000000008</v>
      </c>
      <c r="AC177" s="42">
        <v>1.0322579999999999</v>
      </c>
      <c r="AD177" s="42">
        <v>43.354838999999998</v>
      </c>
      <c r="AE177" s="42">
        <v>102.19354800000001</v>
      </c>
      <c r="AF177" s="42">
        <v>20.645161000000002</v>
      </c>
      <c r="AG177" s="42">
        <v>153.80645200000001</v>
      </c>
      <c r="AH177" s="42">
        <v>34.064515999999998</v>
      </c>
      <c r="AI177" s="42">
        <v>15.483871000000001</v>
      </c>
      <c r="AJ177" s="42">
        <v>39.225805999999999</v>
      </c>
      <c r="AK177" s="42">
        <v>33.032257999999999</v>
      </c>
      <c r="AL177" s="42">
        <v>21.677419</v>
      </c>
      <c r="AM177" s="42">
        <v>9.2903230000000008</v>
      </c>
      <c r="AN177" s="42">
        <v>1.0322579999999999</v>
      </c>
      <c r="AO177" s="42">
        <v>38.193548</v>
      </c>
      <c r="AP177" s="42">
        <v>90.838710000000006</v>
      </c>
      <c r="AQ177" s="42">
        <v>24.774194000000001</v>
      </c>
      <c r="AR177" s="42">
        <v>251.870968</v>
      </c>
      <c r="AS177" s="42">
        <v>8.2580650000000002</v>
      </c>
      <c r="AT177" s="42">
        <v>8.2580650000000002</v>
      </c>
      <c r="AU177" s="42">
        <v>12.387097000000001</v>
      </c>
      <c r="AV177" s="42">
        <v>24.774194000000001</v>
      </c>
      <c r="AW177" s="42">
        <v>45.419355000000003</v>
      </c>
      <c r="AX177" s="42">
        <v>53.677419</v>
      </c>
      <c r="AY177" s="42">
        <v>82.580645000000004</v>
      </c>
      <c r="AZ177" s="42">
        <v>16.516128999999999</v>
      </c>
      <c r="BA177" s="42">
        <v>123.870968</v>
      </c>
      <c r="BB177" s="42">
        <v>4.1290319999999996</v>
      </c>
      <c r="BC177" s="42">
        <v>8.2580650000000002</v>
      </c>
      <c r="BD177" s="42">
        <v>4.1290319999999996</v>
      </c>
      <c r="BE177" s="42">
        <v>16.516128999999999</v>
      </c>
      <c r="BF177" s="42">
        <v>12.387097000000001</v>
      </c>
      <c r="BG177" s="42">
        <v>37.161290000000001</v>
      </c>
      <c r="BH177" s="42">
        <v>37.161290000000001</v>
      </c>
      <c r="BI177" s="42">
        <v>4.1290319999999996</v>
      </c>
      <c r="BJ177" s="42">
        <v>128</v>
      </c>
      <c r="BK177" s="42">
        <v>4.1290319999999996</v>
      </c>
      <c r="BL177" s="42">
        <v>0</v>
      </c>
      <c r="BM177" s="42">
        <v>8.2580650000000002</v>
      </c>
      <c r="BN177" s="42">
        <v>8.2580650000000002</v>
      </c>
      <c r="BO177" s="42">
        <v>33.032257999999999</v>
      </c>
      <c r="BP177" s="42">
        <v>16.516128999999999</v>
      </c>
      <c r="BQ177" s="42">
        <v>45.419355000000003</v>
      </c>
      <c r="BR177" s="42">
        <v>12.387097000000001</v>
      </c>
      <c r="BS177" s="42">
        <v>24.774194000000001</v>
      </c>
      <c r="BT177" s="42">
        <v>0</v>
      </c>
      <c r="BU177" s="42">
        <v>0</v>
      </c>
      <c r="BV177" s="42">
        <v>0</v>
      </c>
      <c r="BW177" s="42">
        <v>0</v>
      </c>
      <c r="BX177" s="42">
        <v>0</v>
      </c>
      <c r="BY177" s="42">
        <v>12.387097000000001</v>
      </c>
      <c r="BZ177" s="42">
        <v>0</v>
      </c>
      <c r="CA177" s="42">
        <v>12.387097000000001</v>
      </c>
      <c r="CB177" s="42">
        <v>128</v>
      </c>
      <c r="CC177" s="42">
        <v>8.2580650000000002</v>
      </c>
      <c r="CD177" s="42">
        <v>8.2580650000000002</v>
      </c>
      <c r="CE177" s="42">
        <v>8.2580650000000002</v>
      </c>
      <c r="CF177" s="42">
        <v>24.774194000000001</v>
      </c>
      <c r="CG177" s="42">
        <v>41.290323000000001</v>
      </c>
      <c r="CH177" s="42">
        <v>33.032257999999999</v>
      </c>
      <c r="CI177" s="42">
        <v>0</v>
      </c>
      <c r="CJ177" s="42">
        <v>4.1290319999999996</v>
      </c>
      <c r="CK177" s="42">
        <v>99.096773999999996</v>
      </c>
      <c r="CL177" s="42">
        <v>0</v>
      </c>
      <c r="CM177" s="42">
        <v>0</v>
      </c>
      <c r="CN177" s="42">
        <v>4.1290319999999996</v>
      </c>
      <c r="CO177" s="42">
        <v>0</v>
      </c>
      <c r="CP177" s="42">
        <v>4.1290319999999996</v>
      </c>
      <c r="CQ177" s="42">
        <v>8.2580650000000002</v>
      </c>
      <c r="CR177" s="42">
        <v>82.580645000000004</v>
      </c>
      <c r="CS177" s="42">
        <v>0</v>
      </c>
    </row>
    <row r="178" spans="1:97">
      <c r="A178" s="40" t="s">
        <v>690</v>
      </c>
      <c r="B178" s="40" t="s">
        <v>289</v>
      </c>
      <c r="C178" s="40" t="s">
        <v>290</v>
      </c>
      <c r="D178" s="40" t="s">
        <v>304</v>
      </c>
      <c r="E178" s="40" t="s">
        <v>424</v>
      </c>
      <c r="F178" s="40" t="s">
        <v>351</v>
      </c>
      <c r="G178" s="41" t="s">
        <v>294</v>
      </c>
      <c r="H178" s="40" t="s">
        <v>691</v>
      </c>
      <c r="I178" s="42">
        <v>1433</v>
      </c>
      <c r="J178" s="42">
        <v>273.43733400000002</v>
      </c>
      <c r="K178" s="42">
        <v>160.82289700000001</v>
      </c>
      <c r="L178" s="42">
        <v>242.39145300000001</v>
      </c>
      <c r="M178" s="42">
        <v>304.74509799999998</v>
      </c>
      <c r="N178" s="42">
        <v>274.58280300000001</v>
      </c>
      <c r="O178" s="42">
        <v>177.02041500000001</v>
      </c>
      <c r="P178" s="42">
        <v>212</v>
      </c>
      <c r="Q178" s="42">
        <v>194</v>
      </c>
      <c r="R178" s="42">
        <v>254</v>
      </c>
      <c r="S178" s="42">
        <v>279</v>
      </c>
      <c r="T178" s="42">
        <v>259</v>
      </c>
      <c r="U178" s="42">
        <v>144</v>
      </c>
      <c r="V178" s="42">
        <v>698.88980900000001</v>
      </c>
      <c r="W178" s="42">
        <v>148.776602</v>
      </c>
      <c r="X178" s="42">
        <v>76.388256999999996</v>
      </c>
      <c r="Y178" s="42">
        <v>119.68994000000001</v>
      </c>
      <c r="Z178" s="42">
        <v>147.84645900000001</v>
      </c>
      <c r="AA178" s="42">
        <v>122.70733300000001</v>
      </c>
      <c r="AB178" s="42">
        <v>76.440634000000003</v>
      </c>
      <c r="AC178" s="42">
        <v>7.0405850000000001</v>
      </c>
      <c r="AD178" s="42">
        <v>172.892471</v>
      </c>
      <c r="AE178" s="42">
        <v>365.06968799999999</v>
      </c>
      <c r="AF178" s="42">
        <v>160.92765</v>
      </c>
      <c r="AG178" s="42">
        <v>734.11019099999999</v>
      </c>
      <c r="AH178" s="42">
        <v>124.66073299999999</v>
      </c>
      <c r="AI178" s="42">
        <v>84.434640000000002</v>
      </c>
      <c r="AJ178" s="42">
        <v>122.701514</v>
      </c>
      <c r="AK178" s="42">
        <v>156.898639</v>
      </c>
      <c r="AL178" s="42">
        <v>151.87547000000001</v>
      </c>
      <c r="AM178" s="42">
        <v>90.521803000000006</v>
      </c>
      <c r="AN178" s="42">
        <v>3.0173930000000002</v>
      </c>
      <c r="AO178" s="42">
        <v>150.799836</v>
      </c>
      <c r="AP178" s="42">
        <v>400.25515300000001</v>
      </c>
      <c r="AQ178" s="42">
        <v>183.05520200000001</v>
      </c>
      <c r="AR178" s="42">
        <v>1154.609332</v>
      </c>
      <c r="AS178" s="42">
        <v>12.069573999999999</v>
      </c>
      <c r="AT178" s="42">
        <v>64.37106</v>
      </c>
      <c r="AU178" s="42">
        <v>60.347869000000003</v>
      </c>
      <c r="AV178" s="42">
        <v>128.74212</v>
      </c>
      <c r="AW178" s="42">
        <v>160.92765</v>
      </c>
      <c r="AX178" s="42">
        <v>156.904459</v>
      </c>
      <c r="AY178" s="42">
        <v>394.27274299999999</v>
      </c>
      <c r="AZ178" s="42">
        <v>176.97385800000001</v>
      </c>
      <c r="BA178" s="42">
        <v>523.01486299999999</v>
      </c>
      <c r="BB178" s="42">
        <v>8.0463830000000005</v>
      </c>
      <c r="BC178" s="42">
        <v>28.162338999999999</v>
      </c>
      <c r="BD178" s="42">
        <v>44.255104000000003</v>
      </c>
      <c r="BE178" s="42">
        <v>56.324677999999999</v>
      </c>
      <c r="BF178" s="42">
        <v>36.208720999999997</v>
      </c>
      <c r="BG178" s="42">
        <v>108.626164</v>
      </c>
      <c r="BH178" s="42">
        <v>189.089989</v>
      </c>
      <c r="BI178" s="42">
        <v>52.301485999999997</v>
      </c>
      <c r="BJ178" s="42">
        <v>631.594469</v>
      </c>
      <c r="BK178" s="42">
        <v>4.0231909999999997</v>
      </c>
      <c r="BL178" s="42">
        <v>36.208720999999997</v>
      </c>
      <c r="BM178" s="42">
        <v>16.092765</v>
      </c>
      <c r="BN178" s="42">
        <v>72.417443000000006</v>
      </c>
      <c r="BO178" s="42">
        <v>124.718929</v>
      </c>
      <c r="BP178" s="42">
        <v>48.278295</v>
      </c>
      <c r="BQ178" s="42">
        <v>205.18275399999999</v>
      </c>
      <c r="BR178" s="42">
        <v>124.672372</v>
      </c>
      <c r="BS178" s="42">
        <v>140.76513700000001</v>
      </c>
      <c r="BT178" s="42">
        <v>0</v>
      </c>
      <c r="BU178" s="42">
        <v>4.0231909999999997</v>
      </c>
      <c r="BV178" s="42">
        <v>8.0463830000000005</v>
      </c>
      <c r="BW178" s="42">
        <v>4.0231909999999997</v>
      </c>
      <c r="BX178" s="42">
        <v>24.139147999999999</v>
      </c>
      <c r="BY178" s="42">
        <v>32.18553</v>
      </c>
      <c r="BZ178" s="42">
        <v>0</v>
      </c>
      <c r="CA178" s="42">
        <v>68.347694000000004</v>
      </c>
      <c r="CB178" s="42">
        <v>502.89890600000001</v>
      </c>
      <c r="CC178" s="42">
        <v>8.0463830000000005</v>
      </c>
      <c r="CD178" s="42">
        <v>48.278295</v>
      </c>
      <c r="CE178" s="42">
        <v>36.208720999999997</v>
      </c>
      <c r="CF178" s="42">
        <v>116.672546</v>
      </c>
      <c r="CG178" s="42">
        <v>124.718929</v>
      </c>
      <c r="CH178" s="42">
        <v>112.649355</v>
      </c>
      <c r="CI178" s="42">
        <v>0</v>
      </c>
      <c r="CJ178" s="42">
        <v>56.324677999999999</v>
      </c>
      <c r="CK178" s="42">
        <v>510.945289</v>
      </c>
      <c r="CL178" s="42">
        <v>4.0231909999999997</v>
      </c>
      <c r="CM178" s="42">
        <v>12.069573999999999</v>
      </c>
      <c r="CN178" s="42">
        <v>16.092765</v>
      </c>
      <c r="CO178" s="42">
        <v>8.0463830000000005</v>
      </c>
      <c r="CP178" s="42">
        <v>12.069573999999999</v>
      </c>
      <c r="CQ178" s="42">
        <v>12.069573999999999</v>
      </c>
      <c r="CR178" s="42">
        <v>394.27274299999999</v>
      </c>
      <c r="CS178" s="42">
        <v>52.301485999999997</v>
      </c>
    </row>
    <row r="179" spans="1:97">
      <c r="A179" s="40" t="s">
        <v>692</v>
      </c>
      <c r="B179" s="40" t="s">
        <v>289</v>
      </c>
      <c r="C179" s="40" t="s">
        <v>290</v>
      </c>
      <c r="D179" s="40" t="s">
        <v>309</v>
      </c>
      <c r="E179" s="40" t="s">
        <v>459</v>
      </c>
      <c r="F179" s="40" t="s">
        <v>293</v>
      </c>
      <c r="G179" s="41" t="s">
        <v>294</v>
      </c>
      <c r="H179" s="40" t="s">
        <v>693</v>
      </c>
      <c r="I179" s="42">
        <v>240</v>
      </c>
      <c r="J179" s="42">
        <v>24</v>
      </c>
      <c r="K179" s="42">
        <v>24</v>
      </c>
      <c r="L179" s="42">
        <v>39</v>
      </c>
      <c r="M179" s="42">
        <v>62</v>
      </c>
      <c r="N179" s="42">
        <v>58</v>
      </c>
      <c r="O179" s="42">
        <v>33</v>
      </c>
      <c r="P179" s="42">
        <v>36</v>
      </c>
      <c r="Q179" s="42">
        <v>25</v>
      </c>
      <c r="R179" s="42">
        <v>55</v>
      </c>
      <c r="S179" s="42">
        <v>45</v>
      </c>
      <c r="T179" s="42">
        <v>46</v>
      </c>
      <c r="U179" s="42">
        <v>14</v>
      </c>
      <c r="V179" s="42">
        <v>108</v>
      </c>
      <c r="W179" s="42">
        <v>11</v>
      </c>
      <c r="X179" s="42">
        <v>9</v>
      </c>
      <c r="Y179" s="42">
        <v>19</v>
      </c>
      <c r="Z179" s="42">
        <v>26</v>
      </c>
      <c r="AA179" s="42">
        <v>29</v>
      </c>
      <c r="AB179" s="42">
        <v>14</v>
      </c>
      <c r="AC179" s="42">
        <v>0</v>
      </c>
      <c r="AD179" s="42">
        <v>13</v>
      </c>
      <c r="AE179" s="42">
        <v>66</v>
      </c>
      <c r="AF179" s="42">
        <v>29</v>
      </c>
      <c r="AG179" s="42">
        <v>132</v>
      </c>
      <c r="AH179" s="42">
        <v>13</v>
      </c>
      <c r="AI179" s="42">
        <v>15</v>
      </c>
      <c r="AJ179" s="42">
        <v>20</v>
      </c>
      <c r="AK179" s="42">
        <v>36</v>
      </c>
      <c r="AL179" s="42">
        <v>29</v>
      </c>
      <c r="AM179" s="42">
        <v>19</v>
      </c>
      <c r="AN179" s="42">
        <v>0</v>
      </c>
      <c r="AO179" s="42">
        <v>19</v>
      </c>
      <c r="AP179" s="42">
        <v>77</v>
      </c>
      <c r="AQ179" s="42">
        <v>36</v>
      </c>
      <c r="AR179" s="42">
        <v>216</v>
      </c>
      <c r="AS179" s="42">
        <v>4</v>
      </c>
      <c r="AT179" s="42">
        <v>24</v>
      </c>
      <c r="AU179" s="42">
        <v>0</v>
      </c>
      <c r="AV179" s="42">
        <v>32</v>
      </c>
      <c r="AW179" s="42">
        <v>12</v>
      </c>
      <c r="AX179" s="42">
        <v>40</v>
      </c>
      <c r="AY179" s="42">
        <v>92</v>
      </c>
      <c r="AZ179" s="42">
        <v>12</v>
      </c>
      <c r="BA179" s="42">
        <v>108</v>
      </c>
      <c r="BB179" s="42">
        <v>4</v>
      </c>
      <c r="BC179" s="42">
        <v>8</v>
      </c>
      <c r="BD179" s="42">
        <v>0</v>
      </c>
      <c r="BE179" s="42">
        <v>8</v>
      </c>
      <c r="BF179" s="42">
        <v>4</v>
      </c>
      <c r="BG179" s="42">
        <v>28</v>
      </c>
      <c r="BH179" s="42">
        <v>56</v>
      </c>
      <c r="BI179" s="42">
        <v>0</v>
      </c>
      <c r="BJ179" s="42">
        <v>108</v>
      </c>
      <c r="BK179" s="42">
        <v>0</v>
      </c>
      <c r="BL179" s="42">
        <v>16</v>
      </c>
      <c r="BM179" s="42">
        <v>0</v>
      </c>
      <c r="BN179" s="42">
        <v>24</v>
      </c>
      <c r="BO179" s="42">
        <v>8</v>
      </c>
      <c r="BP179" s="42">
        <v>12</v>
      </c>
      <c r="BQ179" s="42">
        <v>36</v>
      </c>
      <c r="BR179" s="42">
        <v>12</v>
      </c>
      <c r="BS179" s="42">
        <v>16</v>
      </c>
      <c r="BT179" s="42">
        <v>0</v>
      </c>
      <c r="BU179" s="42">
        <v>0</v>
      </c>
      <c r="BV179" s="42">
        <v>0</v>
      </c>
      <c r="BW179" s="42">
        <v>0</v>
      </c>
      <c r="BX179" s="42">
        <v>4</v>
      </c>
      <c r="BY179" s="42">
        <v>4</v>
      </c>
      <c r="BZ179" s="42">
        <v>0</v>
      </c>
      <c r="CA179" s="42">
        <v>8</v>
      </c>
      <c r="CB179" s="42">
        <v>84</v>
      </c>
      <c r="CC179" s="42">
        <v>4</v>
      </c>
      <c r="CD179" s="42">
        <v>20</v>
      </c>
      <c r="CE179" s="42">
        <v>0</v>
      </c>
      <c r="CF179" s="42">
        <v>16</v>
      </c>
      <c r="CG179" s="42">
        <v>8</v>
      </c>
      <c r="CH179" s="42">
        <v>32</v>
      </c>
      <c r="CI179" s="42">
        <v>0</v>
      </c>
      <c r="CJ179" s="42">
        <v>4</v>
      </c>
      <c r="CK179" s="42">
        <v>116</v>
      </c>
      <c r="CL179" s="42">
        <v>0</v>
      </c>
      <c r="CM179" s="42">
        <v>4</v>
      </c>
      <c r="CN179" s="42">
        <v>0</v>
      </c>
      <c r="CO179" s="42">
        <v>16</v>
      </c>
      <c r="CP179" s="42">
        <v>0</v>
      </c>
      <c r="CQ179" s="42">
        <v>4</v>
      </c>
      <c r="CR179" s="42">
        <v>92</v>
      </c>
      <c r="CS179" s="42">
        <v>0</v>
      </c>
    </row>
    <row r="180" spans="1:97">
      <c r="A180" s="40" t="s">
        <v>694</v>
      </c>
      <c r="B180" s="40" t="s">
        <v>289</v>
      </c>
      <c r="C180" s="40" t="s">
        <v>290</v>
      </c>
      <c r="D180" s="40" t="s">
        <v>309</v>
      </c>
      <c r="E180" s="40" t="s">
        <v>450</v>
      </c>
      <c r="F180" s="40" t="s">
        <v>306</v>
      </c>
      <c r="G180" s="41" t="s">
        <v>294</v>
      </c>
      <c r="H180" s="40" t="s">
        <v>695</v>
      </c>
      <c r="I180" s="42">
        <v>143</v>
      </c>
      <c r="J180" s="42">
        <v>15.212766</v>
      </c>
      <c r="K180" s="42">
        <v>8.1134749999999993</v>
      </c>
      <c r="L180" s="42">
        <v>23.326241</v>
      </c>
      <c r="M180" s="42">
        <v>23.326241</v>
      </c>
      <c r="N180" s="42">
        <v>38.539006999999998</v>
      </c>
      <c r="O180" s="42">
        <v>34.48227</v>
      </c>
      <c r="P180" s="42">
        <v>15</v>
      </c>
      <c r="Q180" s="42">
        <v>7</v>
      </c>
      <c r="R180" s="42">
        <v>18</v>
      </c>
      <c r="S180" s="42">
        <v>17</v>
      </c>
      <c r="T180" s="42">
        <v>52</v>
      </c>
      <c r="U180" s="42">
        <v>23</v>
      </c>
      <c r="V180" s="42">
        <v>73.021276999999998</v>
      </c>
      <c r="W180" s="42">
        <v>8.1134749999999993</v>
      </c>
      <c r="X180" s="42">
        <v>5.0709220000000004</v>
      </c>
      <c r="Y180" s="42">
        <v>12.170213</v>
      </c>
      <c r="Z180" s="42">
        <v>13.184397000000001</v>
      </c>
      <c r="AA180" s="42">
        <v>16.226949999999999</v>
      </c>
      <c r="AB180" s="42">
        <v>18.255319</v>
      </c>
      <c r="AC180" s="42">
        <v>0</v>
      </c>
      <c r="AD180" s="42">
        <v>9.1276600000000006</v>
      </c>
      <c r="AE180" s="42">
        <v>36.510638</v>
      </c>
      <c r="AF180" s="42">
        <v>27.382978999999999</v>
      </c>
      <c r="AG180" s="42">
        <v>69.978723000000002</v>
      </c>
      <c r="AH180" s="42">
        <v>7.099291</v>
      </c>
      <c r="AI180" s="42">
        <v>3.0425529999999998</v>
      </c>
      <c r="AJ180" s="42">
        <v>11.156027999999999</v>
      </c>
      <c r="AK180" s="42">
        <v>10.141844000000001</v>
      </c>
      <c r="AL180" s="42">
        <v>22.312056999999999</v>
      </c>
      <c r="AM180" s="42">
        <v>14.198582</v>
      </c>
      <c r="AN180" s="42">
        <v>2.0283690000000001</v>
      </c>
      <c r="AO180" s="42">
        <v>7.099291</v>
      </c>
      <c r="AP180" s="42">
        <v>30.425532</v>
      </c>
      <c r="AQ180" s="42">
        <v>32.453901000000002</v>
      </c>
      <c r="AR180" s="42">
        <v>121.702128</v>
      </c>
      <c r="AS180" s="42">
        <v>4.0567380000000002</v>
      </c>
      <c r="AT180" s="42">
        <v>8.1134749999999993</v>
      </c>
      <c r="AU180" s="42">
        <v>4.0567380000000002</v>
      </c>
      <c r="AV180" s="42">
        <v>8.1134749999999993</v>
      </c>
      <c r="AW180" s="42">
        <v>12.170213</v>
      </c>
      <c r="AX180" s="42">
        <v>8.1134749999999993</v>
      </c>
      <c r="AY180" s="42">
        <v>68.964539000000002</v>
      </c>
      <c r="AZ180" s="42">
        <v>8.1134749999999993</v>
      </c>
      <c r="BA180" s="42">
        <v>73.021276999999998</v>
      </c>
      <c r="BB180" s="42">
        <v>4.0567380000000002</v>
      </c>
      <c r="BC180" s="42">
        <v>8.1134749999999993</v>
      </c>
      <c r="BD180" s="42">
        <v>4.0567380000000002</v>
      </c>
      <c r="BE180" s="42">
        <v>4.0567380000000002</v>
      </c>
      <c r="BF180" s="42">
        <v>4.0567380000000002</v>
      </c>
      <c r="BG180" s="42">
        <v>8.1134749999999993</v>
      </c>
      <c r="BH180" s="42">
        <v>36.510638</v>
      </c>
      <c r="BI180" s="42">
        <v>4.0567380000000002</v>
      </c>
      <c r="BJ180" s="42">
        <v>48.680850999999997</v>
      </c>
      <c r="BK180" s="42">
        <v>0</v>
      </c>
      <c r="BL180" s="42">
        <v>0</v>
      </c>
      <c r="BM180" s="42">
        <v>0</v>
      </c>
      <c r="BN180" s="42">
        <v>4.0567380000000002</v>
      </c>
      <c r="BO180" s="42">
        <v>8.1134749999999993</v>
      </c>
      <c r="BP180" s="42">
        <v>0</v>
      </c>
      <c r="BQ180" s="42">
        <v>32.453901000000002</v>
      </c>
      <c r="BR180" s="42">
        <v>4.0567380000000002</v>
      </c>
      <c r="BS180" s="42">
        <v>4.0567380000000002</v>
      </c>
      <c r="BT180" s="42">
        <v>0</v>
      </c>
      <c r="BU180" s="42">
        <v>0</v>
      </c>
      <c r="BV180" s="42">
        <v>0</v>
      </c>
      <c r="BW180" s="42">
        <v>0</v>
      </c>
      <c r="BX180" s="42">
        <v>0</v>
      </c>
      <c r="BY180" s="42">
        <v>4.0567380000000002</v>
      </c>
      <c r="BZ180" s="42">
        <v>0</v>
      </c>
      <c r="CA180" s="42">
        <v>0</v>
      </c>
      <c r="CB180" s="42">
        <v>44.624113000000001</v>
      </c>
      <c r="CC180" s="42">
        <v>4.0567380000000002</v>
      </c>
      <c r="CD180" s="42">
        <v>8.1134749999999993</v>
      </c>
      <c r="CE180" s="42">
        <v>4.0567380000000002</v>
      </c>
      <c r="CF180" s="42">
        <v>8.1134749999999993</v>
      </c>
      <c r="CG180" s="42">
        <v>8.1134749999999993</v>
      </c>
      <c r="CH180" s="42">
        <v>4.0567380000000002</v>
      </c>
      <c r="CI180" s="42">
        <v>4.0567380000000002</v>
      </c>
      <c r="CJ180" s="42">
        <v>4.0567380000000002</v>
      </c>
      <c r="CK180" s="42">
        <v>73.021276999999998</v>
      </c>
      <c r="CL180" s="42">
        <v>0</v>
      </c>
      <c r="CM180" s="42">
        <v>0</v>
      </c>
      <c r="CN180" s="42">
        <v>0</v>
      </c>
      <c r="CO180" s="42">
        <v>0</v>
      </c>
      <c r="CP180" s="42">
        <v>4.0567380000000002</v>
      </c>
      <c r="CQ180" s="42">
        <v>0</v>
      </c>
      <c r="CR180" s="42">
        <v>64.907801000000006</v>
      </c>
      <c r="CS180" s="42">
        <v>4.0567380000000002</v>
      </c>
    </row>
    <row r="181" spans="1:97">
      <c r="A181" s="40" t="s">
        <v>696</v>
      </c>
      <c r="B181" s="40" t="s">
        <v>289</v>
      </c>
      <c r="C181" s="40" t="s">
        <v>290</v>
      </c>
      <c r="D181" s="40" t="s">
        <v>304</v>
      </c>
      <c r="E181" s="40" t="s">
        <v>664</v>
      </c>
      <c r="F181" s="40" t="s">
        <v>351</v>
      </c>
      <c r="G181" s="41" t="s">
        <v>294</v>
      </c>
      <c r="H181" s="40" t="s">
        <v>697</v>
      </c>
      <c r="I181" s="42">
        <v>267</v>
      </c>
      <c r="J181" s="42">
        <v>44.856000000000002</v>
      </c>
      <c r="K181" s="42">
        <v>25.632000000000001</v>
      </c>
      <c r="L181" s="42">
        <v>44.856000000000002</v>
      </c>
      <c r="M181" s="42">
        <v>56.603999999999999</v>
      </c>
      <c r="N181" s="42">
        <v>70.488</v>
      </c>
      <c r="O181" s="42">
        <v>24.564</v>
      </c>
      <c r="P181" s="42">
        <v>28</v>
      </c>
      <c r="Q181" s="42">
        <v>47</v>
      </c>
      <c r="R181" s="42">
        <v>31</v>
      </c>
      <c r="S181" s="42">
        <v>54</v>
      </c>
      <c r="T181" s="42">
        <v>51</v>
      </c>
      <c r="U181" s="42">
        <v>29</v>
      </c>
      <c r="V181" s="42">
        <v>121.752</v>
      </c>
      <c r="W181" s="42">
        <v>16.02</v>
      </c>
      <c r="X181" s="42">
        <v>10.68</v>
      </c>
      <c r="Y181" s="42">
        <v>23.495999999999999</v>
      </c>
      <c r="Z181" s="42">
        <v>23.495999999999999</v>
      </c>
      <c r="AA181" s="42">
        <v>38.448</v>
      </c>
      <c r="AB181" s="42">
        <v>9.6120000000000001</v>
      </c>
      <c r="AC181" s="42">
        <v>0</v>
      </c>
      <c r="AD181" s="42">
        <v>20.292000000000002</v>
      </c>
      <c r="AE181" s="42">
        <v>69.42</v>
      </c>
      <c r="AF181" s="42">
        <v>32.04</v>
      </c>
      <c r="AG181" s="42">
        <v>145.24799999999999</v>
      </c>
      <c r="AH181" s="42">
        <v>28.835999999999999</v>
      </c>
      <c r="AI181" s="42">
        <v>14.952</v>
      </c>
      <c r="AJ181" s="42">
        <v>21.36</v>
      </c>
      <c r="AK181" s="42">
        <v>33.107999999999997</v>
      </c>
      <c r="AL181" s="42">
        <v>32.04</v>
      </c>
      <c r="AM181" s="42">
        <v>13.884</v>
      </c>
      <c r="AN181" s="42">
        <v>1.0680000000000001</v>
      </c>
      <c r="AO181" s="42">
        <v>33.107999999999997</v>
      </c>
      <c r="AP181" s="42">
        <v>81.168000000000006</v>
      </c>
      <c r="AQ181" s="42">
        <v>30.972000000000001</v>
      </c>
      <c r="AR181" s="42">
        <v>239.232</v>
      </c>
      <c r="AS181" s="42">
        <v>29.904</v>
      </c>
      <c r="AT181" s="42">
        <v>25.632000000000001</v>
      </c>
      <c r="AU181" s="42">
        <v>4.2720000000000002</v>
      </c>
      <c r="AV181" s="42">
        <v>8.5440000000000005</v>
      </c>
      <c r="AW181" s="42">
        <v>25.632000000000001</v>
      </c>
      <c r="AX181" s="42">
        <v>34.176000000000002</v>
      </c>
      <c r="AY181" s="42">
        <v>81.168000000000006</v>
      </c>
      <c r="AZ181" s="42">
        <v>29.904</v>
      </c>
      <c r="BA181" s="42">
        <v>111.072</v>
      </c>
      <c r="BB181" s="42">
        <v>17.088000000000001</v>
      </c>
      <c r="BC181" s="42">
        <v>17.088000000000001</v>
      </c>
      <c r="BD181" s="42">
        <v>4.2720000000000002</v>
      </c>
      <c r="BE181" s="42">
        <v>0</v>
      </c>
      <c r="BF181" s="42">
        <v>4.2720000000000002</v>
      </c>
      <c r="BG181" s="42">
        <v>21.36</v>
      </c>
      <c r="BH181" s="42">
        <v>46.991999999999997</v>
      </c>
      <c r="BI181" s="42">
        <v>0</v>
      </c>
      <c r="BJ181" s="42">
        <v>128.16</v>
      </c>
      <c r="BK181" s="42">
        <v>12.816000000000001</v>
      </c>
      <c r="BL181" s="42">
        <v>8.5440000000000005</v>
      </c>
      <c r="BM181" s="42">
        <v>0</v>
      </c>
      <c r="BN181" s="42">
        <v>8.5440000000000005</v>
      </c>
      <c r="BO181" s="42">
        <v>21.36</v>
      </c>
      <c r="BP181" s="42">
        <v>12.816000000000001</v>
      </c>
      <c r="BQ181" s="42">
        <v>34.176000000000002</v>
      </c>
      <c r="BR181" s="42">
        <v>29.904</v>
      </c>
      <c r="BS181" s="42">
        <v>12.816000000000001</v>
      </c>
      <c r="BT181" s="42">
        <v>0</v>
      </c>
      <c r="BU181" s="42">
        <v>0</v>
      </c>
      <c r="BV181" s="42">
        <v>0</v>
      </c>
      <c r="BW181" s="42">
        <v>0</v>
      </c>
      <c r="BX181" s="42">
        <v>0</v>
      </c>
      <c r="BY181" s="42">
        <v>4.2720000000000002</v>
      </c>
      <c r="BZ181" s="42">
        <v>0</v>
      </c>
      <c r="CA181" s="42">
        <v>8.5440000000000005</v>
      </c>
      <c r="CB181" s="42">
        <v>115.34399999999999</v>
      </c>
      <c r="CC181" s="42">
        <v>12.816000000000001</v>
      </c>
      <c r="CD181" s="42">
        <v>21.36</v>
      </c>
      <c r="CE181" s="42">
        <v>4.2720000000000002</v>
      </c>
      <c r="CF181" s="42">
        <v>8.5440000000000005</v>
      </c>
      <c r="CG181" s="42">
        <v>25.632000000000001</v>
      </c>
      <c r="CH181" s="42">
        <v>29.904</v>
      </c>
      <c r="CI181" s="42">
        <v>0</v>
      </c>
      <c r="CJ181" s="42">
        <v>12.816000000000001</v>
      </c>
      <c r="CK181" s="42">
        <v>111.072</v>
      </c>
      <c r="CL181" s="42">
        <v>17.088000000000001</v>
      </c>
      <c r="CM181" s="42">
        <v>4.2720000000000002</v>
      </c>
      <c r="CN181" s="42">
        <v>0</v>
      </c>
      <c r="CO181" s="42">
        <v>0</v>
      </c>
      <c r="CP181" s="42">
        <v>0</v>
      </c>
      <c r="CQ181" s="42">
        <v>0</v>
      </c>
      <c r="CR181" s="42">
        <v>81.168000000000006</v>
      </c>
      <c r="CS181" s="42">
        <v>8.5440000000000005</v>
      </c>
    </row>
    <row r="182" spans="1:97">
      <c r="A182" s="40" t="s">
        <v>698</v>
      </c>
      <c r="B182" s="40" t="s">
        <v>289</v>
      </c>
      <c r="C182" s="40" t="s">
        <v>290</v>
      </c>
      <c r="D182" s="40" t="s">
        <v>297</v>
      </c>
      <c r="E182" s="40" t="s">
        <v>301</v>
      </c>
      <c r="F182" s="40" t="s">
        <v>293</v>
      </c>
      <c r="G182" s="41" t="s">
        <v>294</v>
      </c>
      <c r="H182" s="40" t="s">
        <v>699</v>
      </c>
      <c r="I182" s="42">
        <v>605</v>
      </c>
      <c r="J182" s="42">
        <v>109.543189</v>
      </c>
      <c r="K182" s="42">
        <v>73.363787000000002</v>
      </c>
      <c r="L182" s="42">
        <v>106.528239</v>
      </c>
      <c r="M182" s="42">
        <v>129.64285699999999</v>
      </c>
      <c r="N182" s="42">
        <v>105.523256</v>
      </c>
      <c r="O182" s="42">
        <v>80.398670999999993</v>
      </c>
      <c r="P182" s="42">
        <v>82</v>
      </c>
      <c r="Q182" s="42">
        <v>70</v>
      </c>
      <c r="R182" s="42">
        <v>102</v>
      </c>
      <c r="S182" s="42">
        <v>101</v>
      </c>
      <c r="T182" s="42">
        <v>107</v>
      </c>
      <c r="U182" s="42">
        <v>66</v>
      </c>
      <c r="V182" s="42">
        <v>283.40531600000003</v>
      </c>
      <c r="W182" s="42">
        <v>54.269103000000001</v>
      </c>
      <c r="X182" s="42">
        <v>28.139534999999999</v>
      </c>
      <c r="Y182" s="42">
        <v>50.249169000000002</v>
      </c>
      <c r="Z182" s="42">
        <v>65.323920000000001</v>
      </c>
      <c r="AA182" s="42">
        <v>52.259135999999998</v>
      </c>
      <c r="AB182" s="42">
        <v>30.149501999999998</v>
      </c>
      <c r="AC182" s="42">
        <v>3.0149499999999998</v>
      </c>
      <c r="AD182" s="42">
        <v>61.303986999999999</v>
      </c>
      <c r="AE182" s="42">
        <v>156.77740900000001</v>
      </c>
      <c r="AF182" s="42">
        <v>65.323920000000001</v>
      </c>
      <c r="AG182" s="42">
        <v>321.59468399999997</v>
      </c>
      <c r="AH182" s="42">
        <v>55.274085999999997</v>
      </c>
      <c r="AI182" s="42">
        <v>45.224252</v>
      </c>
      <c r="AJ182" s="42">
        <v>56.279069999999997</v>
      </c>
      <c r="AK182" s="42">
        <v>64.318937000000005</v>
      </c>
      <c r="AL182" s="42">
        <v>53.264119999999998</v>
      </c>
      <c r="AM182" s="42">
        <v>44.219268999999997</v>
      </c>
      <c r="AN182" s="42">
        <v>3.0149499999999998</v>
      </c>
      <c r="AO182" s="42">
        <v>73.363787000000002</v>
      </c>
      <c r="AP182" s="42">
        <v>168.837209</v>
      </c>
      <c r="AQ182" s="42">
        <v>79.393687999999997</v>
      </c>
      <c r="AR182" s="42">
        <v>474.35215899999997</v>
      </c>
      <c r="AS182" s="42">
        <v>24.119600999999999</v>
      </c>
      <c r="AT182" s="42">
        <v>24.119600999999999</v>
      </c>
      <c r="AU182" s="42">
        <v>12.059801</v>
      </c>
      <c r="AV182" s="42">
        <v>44.219268999999997</v>
      </c>
      <c r="AW182" s="42">
        <v>68.33887</v>
      </c>
      <c r="AX182" s="42">
        <v>72.358804000000006</v>
      </c>
      <c r="AY182" s="42">
        <v>140.69767400000001</v>
      </c>
      <c r="AZ182" s="42">
        <v>88.438537999999994</v>
      </c>
      <c r="BA182" s="42">
        <v>229.136213</v>
      </c>
      <c r="BB182" s="42">
        <v>16.079733999999998</v>
      </c>
      <c r="BC182" s="42">
        <v>20.099668000000001</v>
      </c>
      <c r="BD182" s="42">
        <v>8.0398669999999992</v>
      </c>
      <c r="BE182" s="42">
        <v>28.139534999999999</v>
      </c>
      <c r="BF182" s="42">
        <v>12.059801</v>
      </c>
      <c r="BG182" s="42">
        <v>68.33887</v>
      </c>
      <c r="BH182" s="42">
        <v>68.33887</v>
      </c>
      <c r="BI182" s="42">
        <v>8.0398669999999992</v>
      </c>
      <c r="BJ182" s="42">
        <v>245.215947</v>
      </c>
      <c r="BK182" s="42">
        <v>8.0398669999999992</v>
      </c>
      <c r="BL182" s="42">
        <v>4.0199340000000001</v>
      </c>
      <c r="BM182" s="42">
        <v>4.0199340000000001</v>
      </c>
      <c r="BN182" s="42">
        <v>16.079733999999998</v>
      </c>
      <c r="BO182" s="42">
        <v>56.279069999999997</v>
      </c>
      <c r="BP182" s="42">
        <v>4.0199340000000001</v>
      </c>
      <c r="BQ182" s="42">
        <v>72.358804000000006</v>
      </c>
      <c r="BR182" s="42">
        <v>80.398670999999993</v>
      </c>
      <c r="BS182" s="42">
        <v>28.139534999999999</v>
      </c>
      <c r="BT182" s="42">
        <v>0</v>
      </c>
      <c r="BU182" s="42">
        <v>0</v>
      </c>
      <c r="BV182" s="42">
        <v>0</v>
      </c>
      <c r="BW182" s="42">
        <v>4.0199340000000001</v>
      </c>
      <c r="BX182" s="42">
        <v>0</v>
      </c>
      <c r="BY182" s="42">
        <v>4.0199340000000001</v>
      </c>
      <c r="BZ182" s="42">
        <v>0</v>
      </c>
      <c r="CA182" s="42">
        <v>20.099668000000001</v>
      </c>
      <c r="CB182" s="42">
        <v>245.215947</v>
      </c>
      <c r="CC182" s="42">
        <v>16.079733999999998</v>
      </c>
      <c r="CD182" s="42">
        <v>24.119600999999999</v>
      </c>
      <c r="CE182" s="42">
        <v>12.059801</v>
      </c>
      <c r="CF182" s="42">
        <v>36.179402000000003</v>
      </c>
      <c r="CG182" s="42">
        <v>64.318937000000005</v>
      </c>
      <c r="CH182" s="42">
        <v>56.279069999999997</v>
      </c>
      <c r="CI182" s="42">
        <v>0</v>
      </c>
      <c r="CJ182" s="42">
        <v>36.179402000000003</v>
      </c>
      <c r="CK182" s="42">
        <v>200.996678</v>
      </c>
      <c r="CL182" s="42">
        <v>8.0398669999999992</v>
      </c>
      <c r="CM182" s="42">
        <v>0</v>
      </c>
      <c r="CN182" s="42">
        <v>0</v>
      </c>
      <c r="CO182" s="42">
        <v>4.0199340000000001</v>
      </c>
      <c r="CP182" s="42">
        <v>4.0199340000000001</v>
      </c>
      <c r="CQ182" s="42">
        <v>12.059801</v>
      </c>
      <c r="CR182" s="42">
        <v>140.69767400000001</v>
      </c>
      <c r="CS182" s="42">
        <v>32.159467999999997</v>
      </c>
    </row>
    <row r="183" spans="1:97">
      <c r="A183" s="40" t="s">
        <v>700</v>
      </c>
      <c r="B183" s="40" t="s">
        <v>289</v>
      </c>
      <c r="C183" s="40" t="s">
        <v>290</v>
      </c>
      <c r="D183" s="40" t="s">
        <v>304</v>
      </c>
      <c r="E183" s="40" t="s">
        <v>418</v>
      </c>
      <c r="F183" s="40" t="s">
        <v>351</v>
      </c>
      <c r="G183" s="41" t="s">
        <v>294</v>
      </c>
      <c r="H183" s="40" t="s">
        <v>701</v>
      </c>
      <c r="I183" s="42">
        <v>472</v>
      </c>
      <c r="J183" s="42">
        <v>96.082317000000003</v>
      </c>
      <c r="K183" s="42">
        <v>57.385883999999997</v>
      </c>
      <c r="L183" s="42">
        <v>97.933689999999999</v>
      </c>
      <c r="M183" s="42">
        <v>115.73981499999999</v>
      </c>
      <c r="N183" s="42">
        <v>56.386063999999998</v>
      </c>
      <c r="O183" s="42">
        <v>48.472230000000003</v>
      </c>
      <c r="P183" s="42">
        <v>99</v>
      </c>
      <c r="Q183" s="42">
        <v>67</v>
      </c>
      <c r="R183" s="42">
        <v>104</v>
      </c>
      <c r="S183" s="42">
        <v>67</v>
      </c>
      <c r="T183" s="42">
        <v>61</v>
      </c>
      <c r="U183" s="42">
        <v>31</v>
      </c>
      <c r="V183" s="42">
        <v>233.542813</v>
      </c>
      <c r="W183" s="42">
        <v>48.546363999999997</v>
      </c>
      <c r="X183" s="42">
        <v>30.676694999999999</v>
      </c>
      <c r="Y183" s="42">
        <v>47.483001000000002</v>
      </c>
      <c r="Z183" s="42">
        <v>58.364522000000001</v>
      </c>
      <c r="AA183" s="42">
        <v>25.719958999999999</v>
      </c>
      <c r="AB183" s="42">
        <v>22.752271</v>
      </c>
      <c r="AC183" s="42">
        <v>0</v>
      </c>
      <c r="AD183" s="42">
        <v>60.427705000000003</v>
      </c>
      <c r="AE183" s="42">
        <v>137.50285700000001</v>
      </c>
      <c r="AF183" s="42">
        <v>35.612251000000001</v>
      </c>
      <c r="AG183" s="42">
        <v>238.457187</v>
      </c>
      <c r="AH183" s="42">
        <v>47.535953999999997</v>
      </c>
      <c r="AI183" s="42">
        <v>26.709188000000001</v>
      </c>
      <c r="AJ183" s="42">
        <v>50.450688999999997</v>
      </c>
      <c r="AK183" s="42">
        <v>57.375292999999999</v>
      </c>
      <c r="AL183" s="42">
        <v>30.666105000000002</v>
      </c>
      <c r="AM183" s="42">
        <v>24.730730000000001</v>
      </c>
      <c r="AN183" s="42">
        <v>0.98922900000000002</v>
      </c>
      <c r="AO183" s="42">
        <v>58.417475000000003</v>
      </c>
      <c r="AP183" s="42">
        <v>140.47054499999999</v>
      </c>
      <c r="AQ183" s="42">
        <v>39.569167999999998</v>
      </c>
      <c r="AR183" s="42">
        <v>368.03562099999999</v>
      </c>
      <c r="AS183" s="42">
        <v>19.784583999999999</v>
      </c>
      <c r="AT183" s="42">
        <v>11.870749999999999</v>
      </c>
      <c r="AU183" s="42">
        <v>27.698416999999999</v>
      </c>
      <c r="AV183" s="42">
        <v>31.655334</v>
      </c>
      <c r="AW183" s="42">
        <v>63.310668</v>
      </c>
      <c r="AX183" s="42">
        <v>83.095252000000002</v>
      </c>
      <c r="AY183" s="42">
        <v>102.879836</v>
      </c>
      <c r="AZ183" s="42">
        <v>27.740779</v>
      </c>
      <c r="BA183" s="42">
        <v>182.06053299999999</v>
      </c>
      <c r="BB183" s="42">
        <v>19.784583999999999</v>
      </c>
      <c r="BC183" s="42">
        <v>3.9569169999999998</v>
      </c>
      <c r="BD183" s="42">
        <v>15.827667</v>
      </c>
      <c r="BE183" s="42">
        <v>23.741501</v>
      </c>
      <c r="BF183" s="42">
        <v>19.784583999999999</v>
      </c>
      <c r="BG183" s="42">
        <v>55.396835000000003</v>
      </c>
      <c r="BH183" s="42">
        <v>35.612251000000001</v>
      </c>
      <c r="BI183" s="42">
        <v>7.9561950000000001</v>
      </c>
      <c r="BJ183" s="42">
        <v>185.975088</v>
      </c>
      <c r="BK183" s="42">
        <v>0</v>
      </c>
      <c r="BL183" s="42">
        <v>7.9138339999999996</v>
      </c>
      <c r="BM183" s="42">
        <v>11.870749999999999</v>
      </c>
      <c r="BN183" s="42">
        <v>7.9138339999999996</v>
      </c>
      <c r="BO183" s="42">
        <v>43.526083999999997</v>
      </c>
      <c r="BP183" s="42">
        <v>27.698416999999999</v>
      </c>
      <c r="BQ183" s="42">
        <v>67.267584999999997</v>
      </c>
      <c r="BR183" s="42">
        <v>19.784583999999999</v>
      </c>
      <c r="BS183" s="42">
        <v>39.611530000000002</v>
      </c>
      <c r="BT183" s="42">
        <v>0</v>
      </c>
      <c r="BU183" s="42">
        <v>0</v>
      </c>
      <c r="BV183" s="42">
        <v>0</v>
      </c>
      <c r="BW183" s="42">
        <v>0</v>
      </c>
      <c r="BX183" s="42">
        <v>7.9138339999999996</v>
      </c>
      <c r="BY183" s="42">
        <v>15.827667</v>
      </c>
      <c r="BZ183" s="42">
        <v>0</v>
      </c>
      <c r="CA183" s="42">
        <v>15.870029000000001</v>
      </c>
      <c r="CB183" s="42">
        <v>209.716588</v>
      </c>
      <c r="CC183" s="42">
        <v>11.870749999999999</v>
      </c>
      <c r="CD183" s="42">
        <v>11.870749999999999</v>
      </c>
      <c r="CE183" s="42">
        <v>23.741501</v>
      </c>
      <c r="CF183" s="42">
        <v>23.741501</v>
      </c>
      <c r="CG183" s="42">
        <v>55.396835000000003</v>
      </c>
      <c r="CH183" s="42">
        <v>67.267584999999997</v>
      </c>
      <c r="CI183" s="42">
        <v>3.9569169999999998</v>
      </c>
      <c r="CJ183" s="42">
        <v>11.870749999999999</v>
      </c>
      <c r="CK183" s="42">
        <v>118.707503</v>
      </c>
      <c r="CL183" s="42">
        <v>7.9138339999999996</v>
      </c>
      <c r="CM183" s="42">
        <v>0</v>
      </c>
      <c r="CN183" s="42">
        <v>3.9569169999999998</v>
      </c>
      <c r="CO183" s="42">
        <v>7.9138339999999996</v>
      </c>
      <c r="CP183" s="42">
        <v>0</v>
      </c>
      <c r="CQ183" s="42">
        <v>0</v>
      </c>
      <c r="CR183" s="42">
        <v>98.922918999999993</v>
      </c>
      <c r="CS183" s="42">
        <v>0</v>
      </c>
    </row>
    <row r="184" spans="1:97">
      <c r="A184" s="40" t="s">
        <v>702</v>
      </c>
      <c r="B184" s="40" t="s">
        <v>289</v>
      </c>
      <c r="C184" s="40" t="s">
        <v>290</v>
      </c>
      <c r="D184" s="40" t="s">
        <v>297</v>
      </c>
      <c r="E184" s="40" t="s">
        <v>445</v>
      </c>
      <c r="F184" s="40" t="s">
        <v>293</v>
      </c>
      <c r="G184" s="41" t="s">
        <v>294</v>
      </c>
      <c r="H184" s="40" t="s">
        <v>703</v>
      </c>
      <c r="I184" s="42">
        <v>221</v>
      </c>
      <c r="J184" s="42">
        <v>47.646788999999998</v>
      </c>
      <c r="K184" s="42">
        <v>20.275229</v>
      </c>
      <c r="L184" s="42">
        <v>51.701835000000003</v>
      </c>
      <c r="M184" s="42">
        <v>51.701835000000003</v>
      </c>
      <c r="N184" s="42">
        <v>29.399083000000001</v>
      </c>
      <c r="O184" s="42">
        <v>20.275229</v>
      </c>
      <c r="P184" s="42">
        <v>35</v>
      </c>
      <c r="Q184" s="42">
        <v>28</v>
      </c>
      <c r="R184" s="42">
        <v>52</v>
      </c>
      <c r="S184" s="42">
        <v>36</v>
      </c>
      <c r="T184" s="42">
        <v>29</v>
      </c>
      <c r="U184" s="42">
        <v>24</v>
      </c>
      <c r="V184" s="42">
        <v>114.555046</v>
      </c>
      <c r="W184" s="42">
        <v>25.344037</v>
      </c>
      <c r="X184" s="42">
        <v>8.1100919999999999</v>
      </c>
      <c r="Y184" s="42">
        <v>27.371559999999999</v>
      </c>
      <c r="Z184" s="42">
        <v>25.344037</v>
      </c>
      <c r="AA184" s="42">
        <v>19.261468000000001</v>
      </c>
      <c r="AB184" s="42">
        <v>9.1238530000000004</v>
      </c>
      <c r="AC184" s="42">
        <v>0</v>
      </c>
      <c r="AD184" s="42">
        <v>25.344037</v>
      </c>
      <c r="AE184" s="42">
        <v>68.935779999999994</v>
      </c>
      <c r="AF184" s="42">
        <v>20.275229</v>
      </c>
      <c r="AG184" s="42">
        <v>106.444954</v>
      </c>
      <c r="AH184" s="42">
        <v>22.302752000000002</v>
      </c>
      <c r="AI184" s="42">
        <v>12.165138000000001</v>
      </c>
      <c r="AJ184" s="42">
        <v>24.330275</v>
      </c>
      <c r="AK184" s="42">
        <v>26.357797999999999</v>
      </c>
      <c r="AL184" s="42">
        <v>10.137615</v>
      </c>
      <c r="AM184" s="42">
        <v>9.1238530000000004</v>
      </c>
      <c r="AN184" s="42">
        <v>2.027523</v>
      </c>
      <c r="AO184" s="42">
        <v>24.330275</v>
      </c>
      <c r="AP184" s="42">
        <v>64.880734000000004</v>
      </c>
      <c r="AQ184" s="42">
        <v>17.233944999999999</v>
      </c>
      <c r="AR184" s="42">
        <v>166.25688099999999</v>
      </c>
      <c r="AS184" s="42">
        <v>20.275229</v>
      </c>
      <c r="AT184" s="42">
        <v>12.165138000000001</v>
      </c>
      <c r="AU184" s="42">
        <v>4.0550459999999999</v>
      </c>
      <c r="AV184" s="42">
        <v>40.550458999999996</v>
      </c>
      <c r="AW184" s="42">
        <v>20.275229</v>
      </c>
      <c r="AX184" s="42">
        <v>24.330275</v>
      </c>
      <c r="AY184" s="42">
        <v>28.385321000000001</v>
      </c>
      <c r="AZ184" s="42">
        <v>16.220182999999999</v>
      </c>
      <c r="BA184" s="42">
        <v>85.155963</v>
      </c>
      <c r="BB184" s="42">
        <v>12.165138000000001</v>
      </c>
      <c r="BC184" s="42">
        <v>12.165138000000001</v>
      </c>
      <c r="BD184" s="42">
        <v>0</v>
      </c>
      <c r="BE184" s="42">
        <v>12.165138000000001</v>
      </c>
      <c r="BF184" s="42">
        <v>12.165138000000001</v>
      </c>
      <c r="BG184" s="42">
        <v>16.220182999999999</v>
      </c>
      <c r="BH184" s="42">
        <v>16.220182999999999</v>
      </c>
      <c r="BI184" s="42">
        <v>4.0550459999999999</v>
      </c>
      <c r="BJ184" s="42">
        <v>81.100916999999995</v>
      </c>
      <c r="BK184" s="42">
        <v>8.1100919999999999</v>
      </c>
      <c r="BL184" s="42">
        <v>0</v>
      </c>
      <c r="BM184" s="42">
        <v>4.0550459999999999</v>
      </c>
      <c r="BN184" s="42">
        <v>28.385321000000001</v>
      </c>
      <c r="BO184" s="42">
        <v>8.1100919999999999</v>
      </c>
      <c r="BP184" s="42">
        <v>8.1100919999999999</v>
      </c>
      <c r="BQ184" s="42">
        <v>12.165138000000001</v>
      </c>
      <c r="BR184" s="42">
        <v>12.165138000000001</v>
      </c>
      <c r="BS184" s="42">
        <v>20.275229</v>
      </c>
      <c r="BT184" s="42">
        <v>0</v>
      </c>
      <c r="BU184" s="42">
        <v>0</v>
      </c>
      <c r="BV184" s="42">
        <v>0</v>
      </c>
      <c r="BW184" s="42">
        <v>8.1100919999999999</v>
      </c>
      <c r="BX184" s="42">
        <v>4.0550459999999999</v>
      </c>
      <c r="BY184" s="42">
        <v>4.0550459999999999</v>
      </c>
      <c r="BZ184" s="42">
        <v>0</v>
      </c>
      <c r="CA184" s="42">
        <v>4.0550459999999999</v>
      </c>
      <c r="CB184" s="42">
        <v>101.376147</v>
      </c>
      <c r="CC184" s="42">
        <v>20.275229</v>
      </c>
      <c r="CD184" s="42">
        <v>8.1100919999999999</v>
      </c>
      <c r="CE184" s="42">
        <v>4.0550459999999999</v>
      </c>
      <c r="CF184" s="42">
        <v>32.440367000000002</v>
      </c>
      <c r="CG184" s="42">
        <v>12.165138000000001</v>
      </c>
      <c r="CH184" s="42">
        <v>20.275229</v>
      </c>
      <c r="CI184" s="42">
        <v>0</v>
      </c>
      <c r="CJ184" s="42">
        <v>4.0550459999999999</v>
      </c>
      <c r="CK184" s="42">
        <v>44.605505000000001</v>
      </c>
      <c r="CL184" s="42">
        <v>0</v>
      </c>
      <c r="CM184" s="42">
        <v>4.0550459999999999</v>
      </c>
      <c r="CN184" s="42">
        <v>0</v>
      </c>
      <c r="CO184" s="42">
        <v>0</v>
      </c>
      <c r="CP184" s="42">
        <v>4.0550459999999999</v>
      </c>
      <c r="CQ184" s="42">
        <v>0</v>
      </c>
      <c r="CR184" s="42">
        <v>28.385321000000001</v>
      </c>
      <c r="CS184" s="42">
        <v>8.1100919999999999</v>
      </c>
    </row>
    <row r="185" spans="1:97">
      <c r="A185" s="40" t="s">
        <v>704</v>
      </c>
      <c r="B185" s="40" t="s">
        <v>289</v>
      </c>
      <c r="C185" s="40" t="s">
        <v>290</v>
      </c>
      <c r="D185" s="40" t="s">
        <v>304</v>
      </c>
      <c r="E185" s="40" t="s">
        <v>424</v>
      </c>
      <c r="F185" s="40" t="s">
        <v>351</v>
      </c>
      <c r="G185" s="41" t="s">
        <v>294</v>
      </c>
      <c r="H185" s="40" t="s">
        <v>705</v>
      </c>
      <c r="I185" s="42">
        <v>141</v>
      </c>
      <c r="J185" s="42">
        <v>22.410596000000002</v>
      </c>
      <c r="K185" s="42">
        <v>15.874172</v>
      </c>
      <c r="L185" s="42">
        <v>28.947019999999998</v>
      </c>
      <c r="M185" s="42">
        <v>33.615893999999997</v>
      </c>
      <c r="N185" s="42">
        <v>24.278146</v>
      </c>
      <c r="O185" s="42">
        <v>15.874172</v>
      </c>
      <c r="P185" s="42">
        <v>33</v>
      </c>
      <c r="Q185" s="42">
        <v>29</v>
      </c>
      <c r="R185" s="42">
        <v>30</v>
      </c>
      <c r="S185" s="42">
        <v>25</v>
      </c>
      <c r="T185" s="42">
        <v>24</v>
      </c>
      <c r="U185" s="42">
        <v>16</v>
      </c>
      <c r="V185" s="42">
        <v>70.033113</v>
      </c>
      <c r="W185" s="42">
        <v>10.271523</v>
      </c>
      <c r="X185" s="42">
        <v>7.470199</v>
      </c>
      <c r="Y185" s="42">
        <v>14.940397000000001</v>
      </c>
      <c r="Z185" s="42">
        <v>16.807946999999999</v>
      </c>
      <c r="AA185" s="42">
        <v>14.940397000000001</v>
      </c>
      <c r="AB185" s="42">
        <v>5.6026490000000004</v>
      </c>
      <c r="AC185" s="42">
        <v>0</v>
      </c>
      <c r="AD185" s="42">
        <v>14.006622999999999</v>
      </c>
      <c r="AE185" s="42">
        <v>43.887416999999999</v>
      </c>
      <c r="AF185" s="42">
        <v>12.139073</v>
      </c>
      <c r="AG185" s="42">
        <v>70.966887</v>
      </c>
      <c r="AH185" s="42">
        <v>12.139073</v>
      </c>
      <c r="AI185" s="42">
        <v>8.4039739999999998</v>
      </c>
      <c r="AJ185" s="42">
        <v>14.006622999999999</v>
      </c>
      <c r="AK185" s="42">
        <v>16.807946999999999</v>
      </c>
      <c r="AL185" s="42">
        <v>9.3377479999999995</v>
      </c>
      <c r="AM185" s="42">
        <v>8.4039739999999998</v>
      </c>
      <c r="AN185" s="42">
        <v>1.86755</v>
      </c>
      <c r="AO185" s="42">
        <v>17.741721999999999</v>
      </c>
      <c r="AP185" s="42">
        <v>36.417219000000003</v>
      </c>
      <c r="AQ185" s="42">
        <v>16.807946999999999</v>
      </c>
      <c r="AR185" s="42">
        <v>119.523179</v>
      </c>
      <c r="AS185" s="42">
        <v>11.205298000000001</v>
      </c>
      <c r="AT185" s="42">
        <v>3.7350989999999999</v>
      </c>
      <c r="AU185" s="42">
        <v>7.470199</v>
      </c>
      <c r="AV185" s="42">
        <v>3.7350989999999999</v>
      </c>
      <c r="AW185" s="42">
        <v>29.880794999999999</v>
      </c>
      <c r="AX185" s="42">
        <v>18.675497</v>
      </c>
      <c r="AY185" s="42">
        <v>37.350993000000003</v>
      </c>
      <c r="AZ185" s="42">
        <v>7.470199</v>
      </c>
      <c r="BA185" s="42">
        <v>63.496689000000003</v>
      </c>
      <c r="BB185" s="42">
        <v>11.205298000000001</v>
      </c>
      <c r="BC185" s="42">
        <v>3.7350989999999999</v>
      </c>
      <c r="BD185" s="42">
        <v>3.7350989999999999</v>
      </c>
      <c r="BE185" s="42">
        <v>0</v>
      </c>
      <c r="BF185" s="42">
        <v>7.470199</v>
      </c>
      <c r="BG185" s="42">
        <v>18.675497</v>
      </c>
      <c r="BH185" s="42">
        <v>14.940397000000001</v>
      </c>
      <c r="BI185" s="42">
        <v>3.7350989999999999</v>
      </c>
      <c r="BJ185" s="42">
        <v>56.026490000000003</v>
      </c>
      <c r="BK185" s="42">
        <v>0</v>
      </c>
      <c r="BL185" s="42">
        <v>0</v>
      </c>
      <c r="BM185" s="42">
        <v>3.7350989999999999</v>
      </c>
      <c r="BN185" s="42">
        <v>3.7350989999999999</v>
      </c>
      <c r="BO185" s="42">
        <v>22.410596000000002</v>
      </c>
      <c r="BP185" s="42">
        <v>0</v>
      </c>
      <c r="BQ185" s="42">
        <v>22.410596000000002</v>
      </c>
      <c r="BR185" s="42">
        <v>3.7350989999999999</v>
      </c>
      <c r="BS185" s="42">
        <v>7.470199</v>
      </c>
      <c r="BT185" s="42">
        <v>0</v>
      </c>
      <c r="BU185" s="42">
        <v>0</v>
      </c>
      <c r="BV185" s="42">
        <v>0</v>
      </c>
      <c r="BW185" s="42">
        <v>0</v>
      </c>
      <c r="BX185" s="42">
        <v>0</v>
      </c>
      <c r="BY185" s="42">
        <v>3.7350989999999999</v>
      </c>
      <c r="BZ185" s="42">
        <v>0</v>
      </c>
      <c r="CA185" s="42">
        <v>3.7350989999999999</v>
      </c>
      <c r="CB185" s="42">
        <v>70.966887</v>
      </c>
      <c r="CC185" s="42">
        <v>11.205298000000001</v>
      </c>
      <c r="CD185" s="42">
        <v>0</v>
      </c>
      <c r="CE185" s="42">
        <v>7.470199</v>
      </c>
      <c r="CF185" s="42">
        <v>3.7350989999999999</v>
      </c>
      <c r="CG185" s="42">
        <v>29.880794999999999</v>
      </c>
      <c r="CH185" s="42">
        <v>14.940397000000001</v>
      </c>
      <c r="CI185" s="42">
        <v>0</v>
      </c>
      <c r="CJ185" s="42">
        <v>3.7350989999999999</v>
      </c>
      <c r="CK185" s="42">
        <v>41.086092999999998</v>
      </c>
      <c r="CL185" s="42">
        <v>0</v>
      </c>
      <c r="CM185" s="42">
        <v>3.7350989999999999</v>
      </c>
      <c r="CN185" s="42">
        <v>0</v>
      </c>
      <c r="CO185" s="42">
        <v>0</v>
      </c>
      <c r="CP185" s="42">
        <v>0</v>
      </c>
      <c r="CQ185" s="42">
        <v>0</v>
      </c>
      <c r="CR185" s="42">
        <v>37.350993000000003</v>
      </c>
      <c r="CS185" s="42">
        <v>0</v>
      </c>
    </row>
    <row r="186" spans="1:97">
      <c r="A186" s="40" t="s">
        <v>706</v>
      </c>
      <c r="B186" s="40" t="s">
        <v>289</v>
      </c>
      <c r="C186" s="40" t="s">
        <v>290</v>
      </c>
      <c r="D186" s="40" t="s">
        <v>297</v>
      </c>
      <c r="E186" s="40" t="s">
        <v>301</v>
      </c>
      <c r="F186" s="40" t="s">
        <v>293</v>
      </c>
      <c r="G186" s="41" t="s">
        <v>294</v>
      </c>
      <c r="H186" s="40" t="s">
        <v>707</v>
      </c>
      <c r="I186" s="42">
        <v>92</v>
      </c>
      <c r="J186" s="42">
        <v>8.7157889999999991</v>
      </c>
      <c r="K186" s="42">
        <v>9.6842109999999995</v>
      </c>
      <c r="L186" s="42">
        <v>19.368421000000001</v>
      </c>
      <c r="M186" s="42">
        <v>24.210526000000002</v>
      </c>
      <c r="N186" s="42">
        <v>21.305263</v>
      </c>
      <c r="O186" s="42">
        <v>8.7157889999999991</v>
      </c>
      <c r="P186" s="42">
        <v>10</v>
      </c>
      <c r="Q186" s="42">
        <v>8</v>
      </c>
      <c r="R186" s="42">
        <v>14</v>
      </c>
      <c r="S186" s="42">
        <v>28</v>
      </c>
      <c r="T186" s="42">
        <v>16</v>
      </c>
      <c r="U186" s="42">
        <v>13</v>
      </c>
      <c r="V186" s="42">
        <v>42.610526</v>
      </c>
      <c r="W186" s="42">
        <v>1.936842</v>
      </c>
      <c r="X186" s="42">
        <v>6.7789469999999996</v>
      </c>
      <c r="Y186" s="42">
        <v>8.7157889999999991</v>
      </c>
      <c r="Z186" s="42">
        <v>13.557895</v>
      </c>
      <c r="AA186" s="42">
        <v>10.652632000000001</v>
      </c>
      <c r="AB186" s="42">
        <v>0.96842099999999998</v>
      </c>
      <c r="AC186" s="42">
        <v>0</v>
      </c>
      <c r="AD186" s="42">
        <v>1.936842</v>
      </c>
      <c r="AE186" s="42">
        <v>33.894736999999999</v>
      </c>
      <c r="AF186" s="42">
        <v>6.7789469999999996</v>
      </c>
      <c r="AG186" s="42">
        <v>49.389474</v>
      </c>
      <c r="AH186" s="42">
        <v>6.7789469999999996</v>
      </c>
      <c r="AI186" s="42">
        <v>2.9052630000000002</v>
      </c>
      <c r="AJ186" s="42">
        <v>10.652632000000001</v>
      </c>
      <c r="AK186" s="42">
        <v>10.652632000000001</v>
      </c>
      <c r="AL186" s="42">
        <v>10.652632000000001</v>
      </c>
      <c r="AM186" s="42">
        <v>7.7473679999999998</v>
      </c>
      <c r="AN186" s="42">
        <v>0</v>
      </c>
      <c r="AO186" s="42">
        <v>7.7473679999999998</v>
      </c>
      <c r="AP186" s="42">
        <v>29.052631999999999</v>
      </c>
      <c r="AQ186" s="42">
        <v>12.589473999999999</v>
      </c>
      <c r="AR186" s="42">
        <v>85.221052999999998</v>
      </c>
      <c r="AS186" s="42">
        <v>3.8736839999999999</v>
      </c>
      <c r="AT186" s="42">
        <v>7.7473679999999998</v>
      </c>
      <c r="AU186" s="42">
        <v>3.8736839999999999</v>
      </c>
      <c r="AV186" s="42">
        <v>7.7473679999999998</v>
      </c>
      <c r="AW186" s="42">
        <v>7.7473679999999998</v>
      </c>
      <c r="AX186" s="42">
        <v>23.242104999999999</v>
      </c>
      <c r="AY186" s="42">
        <v>27.115788999999999</v>
      </c>
      <c r="AZ186" s="42">
        <v>3.8736839999999999</v>
      </c>
      <c r="BA186" s="42">
        <v>46.484211000000002</v>
      </c>
      <c r="BB186" s="42">
        <v>3.8736839999999999</v>
      </c>
      <c r="BC186" s="42">
        <v>3.8736839999999999</v>
      </c>
      <c r="BD186" s="42">
        <v>0</v>
      </c>
      <c r="BE186" s="42">
        <v>3.8736839999999999</v>
      </c>
      <c r="BF186" s="42">
        <v>0</v>
      </c>
      <c r="BG186" s="42">
        <v>19.368421000000001</v>
      </c>
      <c r="BH186" s="42">
        <v>15.494737000000001</v>
      </c>
      <c r="BI186" s="42">
        <v>0</v>
      </c>
      <c r="BJ186" s="42">
        <v>38.736842000000003</v>
      </c>
      <c r="BK186" s="42">
        <v>0</v>
      </c>
      <c r="BL186" s="42">
        <v>3.8736839999999999</v>
      </c>
      <c r="BM186" s="42">
        <v>3.8736839999999999</v>
      </c>
      <c r="BN186" s="42">
        <v>3.8736839999999999</v>
      </c>
      <c r="BO186" s="42">
        <v>7.7473679999999998</v>
      </c>
      <c r="BP186" s="42">
        <v>3.8736839999999999</v>
      </c>
      <c r="BQ186" s="42">
        <v>11.621053</v>
      </c>
      <c r="BR186" s="42">
        <v>3.8736839999999999</v>
      </c>
      <c r="BS186" s="42">
        <v>15.494737000000001</v>
      </c>
      <c r="BT186" s="42">
        <v>0</v>
      </c>
      <c r="BU186" s="42">
        <v>0</v>
      </c>
      <c r="BV186" s="42">
        <v>0</v>
      </c>
      <c r="BW186" s="42">
        <v>3.8736839999999999</v>
      </c>
      <c r="BX186" s="42">
        <v>0</v>
      </c>
      <c r="BY186" s="42">
        <v>7.7473679999999998</v>
      </c>
      <c r="BZ186" s="42">
        <v>0</v>
      </c>
      <c r="CA186" s="42">
        <v>3.8736839999999999</v>
      </c>
      <c r="CB186" s="42">
        <v>30.989474000000001</v>
      </c>
      <c r="CC186" s="42">
        <v>0</v>
      </c>
      <c r="CD186" s="42">
        <v>3.8736839999999999</v>
      </c>
      <c r="CE186" s="42">
        <v>3.8736839999999999</v>
      </c>
      <c r="CF186" s="42">
        <v>3.8736839999999999</v>
      </c>
      <c r="CG186" s="42">
        <v>3.8736839999999999</v>
      </c>
      <c r="CH186" s="42">
        <v>15.494737000000001</v>
      </c>
      <c r="CI186" s="42">
        <v>0</v>
      </c>
      <c r="CJ186" s="42">
        <v>0</v>
      </c>
      <c r="CK186" s="42">
        <v>38.736842000000003</v>
      </c>
      <c r="CL186" s="42">
        <v>3.8736839999999999</v>
      </c>
      <c r="CM186" s="42">
        <v>3.8736839999999999</v>
      </c>
      <c r="CN186" s="42">
        <v>0</v>
      </c>
      <c r="CO186" s="42">
        <v>0</v>
      </c>
      <c r="CP186" s="42">
        <v>3.8736839999999999</v>
      </c>
      <c r="CQ186" s="42">
        <v>0</v>
      </c>
      <c r="CR186" s="42">
        <v>27.115788999999999</v>
      </c>
      <c r="CS186" s="42">
        <v>0</v>
      </c>
    </row>
    <row r="187" spans="1:97">
      <c r="A187" s="40" t="s">
        <v>708</v>
      </c>
      <c r="B187" s="40" t="s">
        <v>289</v>
      </c>
      <c r="C187" s="40" t="s">
        <v>290</v>
      </c>
      <c r="D187" s="40" t="s">
        <v>304</v>
      </c>
      <c r="E187" s="40" t="s">
        <v>626</v>
      </c>
      <c r="F187" s="40" t="s">
        <v>351</v>
      </c>
      <c r="G187" s="41" t="s">
        <v>294</v>
      </c>
      <c r="H187" s="40" t="s">
        <v>709</v>
      </c>
      <c r="I187" s="42">
        <v>442</v>
      </c>
      <c r="J187" s="42">
        <v>65.213115000000002</v>
      </c>
      <c r="K187" s="42">
        <v>49.686183</v>
      </c>
      <c r="L187" s="42">
        <v>73.494145000000003</v>
      </c>
      <c r="M187" s="42">
        <v>124.215457</v>
      </c>
      <c r="N187" s="42">
        <v>78.669788999999994</v>
      </c>
      <c r="O187" s="42">
        <v>50.721311</v>
      </c>
      <c r="P187" s="42">
        <v>94</v>
      </c>
      <c r="Q187" s="42">
        <v>64</v>
      </c>
      <c r="R187" s="42">
        <v>101</v>
      </c>
      <c r="S187" s="42">
        <v>74</v>
      </c>
      <c r="T187" s="42">
        <v>70</v>
      </c>
      <c r="U187" s="42">
        <v>33</v>
      </c>
      <c r="V187" s="42">
        <v>211.16627600000001</v>
      </c>
      <c r="W187" s="42">
        <v>30.018735</v>
      </c>
      <c r="X187" s="42">
        <v>22.772834</v>
      </c>
      <c r="Y187" s="42">
        <v>34.159250999999998</v>
      </c>
      <c r="Z187" s="42">
        <v>62.107728000000002</v>
      </c>
      <c r="AA187" s="42">
        <v>39.334895000000003</v>
      </c>
      <c r="AB187" s="42">
        <v>21.737704999999998</v>
      </c>
      <c r="AC187" s="42">
        <v>1.035129</v>
      </c>
      <c r="AD187" s="42">
        <v>40.370023000000003</v>
      </c>
      <c r="AE187" s="42">
        <v>127.320843</v>
      </c>
      <c r="AF187" s="42">
        <v>43.475409999999997</v>
      </c>
      <c r="AG187" s="42">
        <v>230.83372399999999</v>
      </c>
      <c r="AH187" s="42">
        <v>35.194378999999998</v>
      </c>
      <c r="AI187" s="42">
        <v>26.913349</v>
      </c>
      <c r="AJ187" s="42">
        <v>39.334895000000003</v>
      </c>
      <c r="AK187" s="42">
        <v>62.107728000000002</v>
      </c>
      <c r="AL187" s="42">
        <v>39.334895000000003</v>
      </c>
      <c r="AM187" s="42">
        <v>22.772834</v>
      </c>
      <c r="AN187" s="42">
        <v>5.1756440000000001</v>
      </c>
      <c r="AO187" s="42">
        <v>48.651054000000002</v>
      </c>
      <c r="AP187" s="42">
        <v>129.39110099999999</v>
      </c>
      <c r="AQ187" s="42">
        <v>52.791569000000003</v>
      </c>
      <c r="AR187" s="42">
        <v>360.22482400000001</v>
      </c>
      <c r="AS187" s="42">
        <v>41.405152000000001</v>
      </c>
      <c r="AT187" s="42">
        <v>24.843091000000001</v>
      </c>
      <c r="AU187" s="42">
        <v>24.843091000000001</v>
      </c>
      <c r="AV187" s="42">
        <v>37.264637</v>
      </c>
      <c r="AW187" s="42">
        <v>57.967213000000001</v>
      </c>
      <c r="AX187" s="42">
        <v>37.264637</v>
      </c>
      <c r="AY187" s="42">
        <v>91.091335000000001</v>
      </c>
      <c r="AZ187" s="42">
        <v>45.545667000000002</v>
      </c>
      <c r="BA187" s="42">
        <v>178.04215500000001</v>
      </c>
      <c r="BB187" s="42">
        <v>37.264637</v>
      </c>
      <c r="BC187" s="42">
        <v>24.843091000000001</v>
      </c>
      <c r="BD187" s="42">
        <v>12.421545999999999</v>
      </c>
      <c r="BE187" s="42">
        <v>12.421545999999999</v>
      </c>
      <c r="BF187" s="42">
        <v>8.2810299999999994</v>
      </c>
      <c r="BG187" s="42">
        <v>33.124122</v>
      </c>
      <c r="BH187" s="42">
        <v>33.124122</v>
      </c>
      <c r="BI187" s="42">
        <v>16.562061</v>
      </c>
      <c r="BJ187" s="42">
        <v>182.18267</v>
      </c>
      <c r="BK187" s="42">
        <v>4.1405149999999997</v>
      </c>
      <c r="BL187" s="42">
        <v>0</v>
      </c>
      <c r="BM187" s="42">
        <v>12.421545999999999</v>
      </c>
      <c r="BN187" s="42">
        <v>24.843091000000001</v>
      </c>
      <c r="BO187" s="42">
        <v>49.686183</v>
      </c>
      <c r="BP187" s="42">
        <v>4.1405149999999997</v>
      </c>
      <c r="BQ187" s="42">
        <v>57.967213000000001</v>
      </c>
      <c r="BR187" s="42">
        <v>28.983606999999999</v>
      </c>
      <c r="BS187" s="42">
        <v>45.545667000000002</v>
      </c>
      <c r="BT187" s="42">
        <v>4.1405149999999997</v>
      </c>
      <c r="BU187" s="42">
        <v>0</v>
      </c>
      <c r="BV187" s="42">
        <v>0</v>
      </c>
      <c r="BW187" s="42">
        <v>0</v>
      </c>
      <c r="BX187" s="42">
        <v>8.2810299999999994</v>
      </c>
      <c r="BY187" s="42">
        <v>8.2810299999999994</v>
      </c>
      <c r="BZ187" s="42">
        <v>0</v>
      </c>
      <c r="CA187" s="42">
        <v>24.843091000000001</v>
      </c>
      <c r="CB187" s="42">
        <v>157.33957799999999</v>
      </c>
      <c r="CC187" s="42">
        <v>20.702576000000001</v>
      </c>
      <c r="CD187" s="42">
        <v>24.843091000000001</v>
      </c>
      <c r="CE187" s="42">
        <v>16.562061</v>
      </c>
      <c r="CF187" s="42">
        <v>20.702576000000001</v>
      </c>
      <c r="CG187" s="42">
        <v>45.545667000000002</v>
      </c>
      <c r="CH187" s="42">
        <v>24.843091000000001</v>
      </c>
      <c r="CI187" s="42">
        <v>0</v>
      </c>
      <c r="CJ187" s="42">
        <v>4.1405149999999997</v>
      </c>
      <c r="CK187" s="42">
        <v>157.33957799999999</v>
      </c>
      <c r="CL187" s="42">
        <v>16.562061</v>
      </c>
      <c r="CM187" s="42">
        <v>0</v>
      </c>
      <c r="CN187" s="42">
        <v>8.2810299999999994</v>
      </c>
      <c r="CO187" s="42">
        <v>16.562061</v>
      </c>
      <c r="CP187" s="42">
        <v>4.1405149999999997</v>
      </c>
      <c r="CQ187" s="42">
        <v>4.1405149999999997</v>
      </c>
      <c r="CR187" s="42">
        <v>91.091335000000001</v>
      </c>
      <c r="CS187" s="42">
        <v>16.562061</v>
      </c>
    </row>
    <row r="188" spans="1:97">
      <c r="A188" s="40" t="s">
        <v>710</v>
      </c>
      <c r="B188" s="40" t="s">
        <v>289</v>
      </c>
      <c r="C188" s="40" t="s">
        <v>290</v>
      </c>
      <c r="D188" s="40" t="s">
        <v>304</v>
      </c>
      <c r="E188" s="40" t="s">
        <v>626</v>
      </c>
      <c r="F188" s="40" t="s">
        <v>351</v>
      </c>
      <c r="G188" s="41" t="s">
        <v>294</v>
      </c>
      <c r="H188" s="40" t="s">
        <v>711</v>
      </c>
      <c r="I188" s="42">
        <v>1469</v>
      </c>
      <c r="J188" s="42">
        <v>251</v>
      </c>
      <c r="K188" s="42">
        <v>221</v>
      </c>
      <c r="L188" s="42">
        <v>256</v>
      </c>
      <c r="M188" s="42">
        <v>266</v>
      </c>
      <c r="N188" s="42">
        <v>241</v>
      </c>
      <c r="O188" s="42">
        <v>234</v>
      </c>
      <c r="P188" s="42">
        <v>235</v>
      </c>
      <c r="Q188" s="42">
        <v>233</v>
      </c>
      <c r="R188" s="42">
        <v>270</v>
      </c>
      <c r="S188" s="42">
        <v>215</v>
      </c>
      <c r="T188" s="42">
        <v>287</v>
      </c>
      <c r="U188" s="42">
        <v>164</v>
      </c>
      <c r="V188" s="42">
        <v>693</v>
      </c>
      <c r="W188" s="42">
        <v>129</v>
      </c>
      <c r="X188" s="42">
        <v>102</v>
      </c>
      <c r="Y188" s="42">
        <v>127</v>
      </c>
      <c r="Z188" s="42">
        <v>131</v>
      </c>
      <c r="AA188" s="42">
        <v>109</v>
      </c>
      <c r="AB188" s="42">
        <v>88</v>
      </c>
      <c r="AC188" s="42">
        <v>7</v>
      </c>
      <c r="AD188" s="42">
        <v>160</v>
      </c>
      <c r="AE188" s="42">
        <v>385</v>
      </c>
      <c r="AF188" s="42">
        <v>148</v>
      </c>
      <c r="AG188" s="42">
        <v>776</v>
      </c>
      <c r="AH188" s="42">
        <v>122</v>
      </c>
      <c r="AI188" s="42">
        <v>119</v>
      </c>
      <c r="AJ188" s="42">
        <v>129</v>
      </c>
      <c r="AK188" s="42">
        <v>135</v>
      </c>
      <c r="AL188" s="42">
        <v>132</v>
      </c>
      <c r="AM188" s="42">
        <v>130</v>
      </c>
      <c r="AN188" s="42">
        <v>9</v>
      </c>
      <c r="AO188" s="42">
        <v>161</v>
      </c>
      <c r="AP188" s="42">
        <v>400</v>
      </c>
      <c r="AQ188" s="42">
        <v>215</v>
      </c>
      <c r="AR188" s="42">
        <v>1216</v>
      </c>
      <c r="AS188" s="42">
        <v>4</v>
      </c>
      <c r="AT188" s="42">
        <v>72</v>
      </c>
      <c r="AU188" s="42">
        <v>28</v>
      </c>
      <c r="AV188" s="42">
        <v>124</v>
      </c>
      <c r="AW188" s="42">
        <v>192</v>
      </c>
      <c r="AX188" s="42">
        <v>252</v>
      </c>
      <c r="AY188" s="42">
        <v>428</v>
      </c>
      <c r="AZ188" s="42">
        <v>116</v>
      </c>
      <c r="BA188" s="42">
        <v>536</v>
      </c>
      <c r="BB188" s="42">
        <v>0</v>
      </c>
      <c r="BC188" s="42">
        <v>40</v>
      </c>
      <c r="BD188" s="42">
        <v>16</v>
      </c>
      <c r="BE188" s="42">
        <v>64</v>
      </c>
      <c r="BF188" s="42">
        <v>40</v>
      </c>
      <c r="BG188" s="42">
        <v>168</v>
      </c>
      <c r="BH188" s="42">
        <v>176</v>
      </c>
      <c r="BI188" s="42">
        <v>32</v>
      </c>
      <c r="BJ188" s="42">
        <v>680</v>
      </c>
      <c r="BK188" s="42">
        <v>4</v>
      </c>
      <c r="BL188" s="42">
        <v>32</v>
      </c>
      <c r="BM188" s="42">
        <v>12</v>
      </c>
      <c r="BN188" s="42">
        <v>60</v>
      </c>
      <c r="BO188" s="42">
        <v>152</v>
      </c>
      <c r="BP188" s="42">
        <v>84</v>
      </c>
      <c r="BQ188" s="42">
        <v>252</v>
      </c>
      <c r="BR188" s="42">
        <v>84</v>
      </c>
      <c r="BS188" s="42">
        <v>144</v>
      </c>
      <c r="BT188" s="42">
        <v>0</v>
      </c>
      <c r="BU188" s="42">
        <v>8</v>
      </c>
      <c r="BV188" s="42">
        <v>0</v>
      </c>
      <c r="BW188" s="42">
        <v>4</v>
      </c>
      <c r="BX188" s="42">
        <v>24</v>
      </c>
      <c r="BY188" s="42">
        <v>52</v>
      </c>
      <c r="BZ188" s="42">
        <v>0</v>
      </c>
      <c r="CA188" s="42">
        <v>56</v>
      </c>
      <c r="CB188" s="42">
        <v>512</v>
      </c>
      <c r="CC188" s="42">
        <v>0</v>
      </c>
      <c r="CD188" s="42">
        <v>52</v>
      </c>
      <c r="CE188" s="42">
        <v>16</v>
      </c>
      <c r="CF188" s="42">
        <v>104</v>
      </c>
      <c r="CG188" s="42">
        <v>156</v>
      </c>
      <c r="CH188" s="42">
        <v>176</v>
      </c>
      <c r="CI188" s="42">
        <v>0</v>
      </c>
      <c r="CJ188" s="42">
        <v>8</v>
      </c>
      <c r="CK188" s="42">
        <v>560</v>
      </c>
      <c r="CL188" s="42">
        <v>4</v>
      </c>
      <c r="CM188" s="42">
        <v>12</v>
      </c>
      <c r="CN188" s="42">
        <v>12</v>
      </c>
      <c r="CO188" s="42">
        <v>16</v>
      </c>
      <c r="CP188" s="42">
        <v>12</v>
      </c>
      <c r="CQ188" s="42">
        <v>24</v>
      </c>
      <c r="CR188" s="42">
        <v>428</v>
      </c>
      <c r="CS188" s="42">
        <v>52</v>
      </c>
    </row>
    <row r="189" spans="1:97">
      <c r="A189" s="40" t="s">
        <v>712</v>
      </c>
      <c r="B189" s="40" t="s">
        <v>289</v>
      </c>
      <c r="C189" s="40" t="s">
        <v>290</v>
      </c>
      <c r="D189" s="40" t="s">
        <v>304</v>
      </c>
      <c r="E189" s="40" t="s">
        <v>407</v>
      </c>
      <c r="F189" s="40" t="s">
        <v>397</v>
      </c>
      <c r="G189" s="41" t="s">
        <v>294</v>
      </c>
      <c r="H189" s="40" t="s">
        <v>713</v>
      </c>
      <c r="I189" s="42">
        <v>112</v>
      </c>
      <c r="J189" s="42">
        <v>14.736841999999999</v>
      </c>
      <c r="K189" s="42">
        <v>9.8245609999999992</v>
      </c>
      <c r="L189" s="42">
        <v>14.736841999999999</v>
      </c>
      <c r="M189" s="42">
        <v>30.456140000000001</v>
      </c>
      <c r="N189" s="42">
        <v>26.526316000000001</v>
      </c>
      <c r="O189" s="42">
        <v>15.719298</v>
      </c>
      <c r="P189" s="42">
        <v>11</v>
      </c>
      <c r="Q189" s="42">
        <v>11</v>
      </c>
      <c r="R189" s="42">
        <v>23</v>
      </c>
      <c r="S189" s="42">
        <v>26</v>
      </c>
      <c r="T189" s="42">
        <v>31</v>
      </c>
      <c r="U189" s="42">
        <v>16</v>
      </c>
      <c r="V189" s="42">
        <v>57.964911999999998</v>
      </c>
      <c r="W189" s="42">
        <v>7.8596490000000001</v>
      </c>
      <c r="X189" s="42">
        <v>4.9122810000000001</v>
      </c>
      <c r="Y189" s="42">
        <v>8.8421050000000001</v>
      </c>
      <c r="Z189" s="42">
        <v>16.701754000000001</v>
      </c>
      <c r="AA189" s="42">
        <v>14.736841999999999</v>
      </c>
      <c r="AB189" s="42">
        <v>3.9298250000000001</v>
      </c>
      <c r="AC189" s="42">
        <v>0.982456</v>
      </c>
      <c r="AD189" s="42">
        <v>9.8245609999999992</v>
      </c>
      <c r="AE189" s="42">
        <v>34.385964999999999</v>
      </c>
      <c r="AF189" s="42">
        <v>13.754386</v>
      </c>
      <c r="AG189" s="42">
        <v>54.035088000000002</v>
      </c>
      <c r="AH189" s="42">
        <v>6.8771930000000001</v>
      </c>
      <c r="AI189" s="42">
        <v>4.9122810000000001</v>
      </c>
      <c r="AJ189" s="42">
        <v>5.8947370000000001</v>
      </c>
      <c r="AK189" s="42">
        <v>13.754386</v>
      </c>
      <c r="AL189" s="42">
        <v>11.789474</v>
      </c>
      <c r="AM189" s="42">
        <v>9.8245609999999992</v>
      </c>
      <c r="AN189" s="42">
        <v>0.982456</v>
      </c>
      <c r="AO189" s="42">
        <v>8.8421050000000001</v>
      </c>
      <c r="AP189" s="42">
        <v>26.526316000000001</v>
      </c>
      <c r="AQ189" s="42">
        <v>18.666667</v>
      </c>
      <c r="AR189" s="42">
        <v>102.175439</v>
      </c>
      <c r="AS189" s="42">
        <v>7.8596490000000001</v>
      </c>
      <c r="AT189" s="42">
        <v>3.9298250000000001</v>
      </c>
      <c r="AU189" s="42">
        <v>0</v>
      </c>
      <c r="AV189" s="42">
        <v>3.9298250000000001</v>
      </c>
      <c r="AW189" s="42">
        <v>15.719298</v>
      </c>
      <c r="AX189" s="42">
        <v>19.649122999999999</v>
      </c>
      <c r="AY189" s="42">
        <v>31.438596</v>
      </c>
      <c r="AZ189" s="42">
        <v>19.649122999999999</v>
      </c>
      <c r="BA189" s="42">
        <v>55.017544000000001</v>
      </c>
      <c r="BB189" s="42">
        <v>3.9298250000000001</v>
      </c>
      <c r="BC189" s="42">
        <v>3.9298250000000001</v>
      </c>
      <c r="BD189" s="42">
        <v>0</v>
      </c>
      <c r="BE189" s="42">
        <v>0</v>
      </c>
      <c r="BF189" s="42">
        <v>7.8596490000000001</v>
      </c>
      <c r="BG189" s="42">
        <v>19.649122999999999</v>
      </c>
      <c r="BH189" s="42">
        <v>11.789474</v>
      </c>
      <c r="BI189" s="42">
        <v>7.8596490000000001</v>
      </c>
      <c r="BJ189" s="42">
        <v>47.157895000000003</v>
      </c>
      <c r="BK189" s="42">
        <v>3.9298250000000001</v>
      </c>
      <c r="BL189" s="42">
        <v>0</v>
      </c>
      <c r="BM189" s="42">
        <v>0</v>
      </c>
      <c r="BN189" s="42">
        <v>3.9298250000000001</v>
      </c>
      <c r="BO189" s="42">
        <v>7.8596490000000001</v>
      </c>
      <c r="BP189" s="42">
        <v>0</v>
      </c>
      <c r="BQ189" s="42">
        <v>19.649122999999999</v>
      </c>
      <c r="BR189" s="42">
        <v>11.789474</v>
      </c>
      <c r="BS189" s="42">
        <v>11.789474</v>
      </c>
      <c r="BT189" s="42">
        <v>0</v>
      </c>
      <c r="BU189" s="42">
        <v>0</v>
      </c>
      <c r="BV189" s="42">
        <v>0</v>
      </c>
      <c r="BW189" s="42">
        <v>0</v>
      </c>
      <c r="BX189" s="42">
        <v>0</v>
      </c>
      <c r="BY189" s="42">
        <v>3.9298250000000001</v>
      </c>
      <c r="BZ189" s="42">
        <v>0</v>
      </c>
      <c r="CA189" s="42">
        <v>7.8596490000000001</v>
      </c>
      <c r="CB189" s="42">
        <v>51.087719</v>
      </c>
      <c r="CC189" s="42">
        <v>3.9298250000000001</v>
      </c>
      <c r="CD189" s="42">
        <v>3.9298250000000001</v>
      </c>
      <c r="CE189" s="42">
        <v>0</v>
      </c>
      <c r="CF189" s="42">
        <v>3.9298250000000001</v>
      </c>
      <c r="CG189" s="42">
        <v>15.719298</v>
      </c>
      <c r="CH189" s="42">
        <v>15.719298</v>
      </c>
      <c r="CI189" s="42">
        <v>0</v>
      </c>
      <c r="CJ189" s="42">
        <v>7.8596490000000001</v>
      </c>
      <c r="CK189" s="42">
        <v>39.298245999999999</v>
      </c>
      <c r="CL189" s="42">
        <v>3.9298250000000001</v>
      </c>
      <c r="CM189" s="42">
        <v>0</v>
      </c>
      <c r="CN189" s="42">
        <v>0</v>
      </c>
      <c r="CO189" s="42">
        <v>0</v>
      </c>
      <c r="CP189" s="42">
        <v>0</v>
      </c>
      <c r="CQ189" s="42">
        <v>0</v>
      </c>
      <c r="CR189" s="42">
        <v>31.438596</v>
      </c>
      <c r="CS189" s="42">
        <v>3.9298250000000001</v>
      </c>
    </row>
    <row r="190" spans="1:97">
      <c r="A190" s="40" t="s">
        <v>714</v>
      </c>
      <c r="B190" s="40" t="s">
        <v>289</v>
      </c>
      <c r="C190" s="40" t="s">
        <v>290</v>
      </c>
      <c r="D190" s="40" t="s">
        <v>297</v>
      </c>
      <c r="E190" s="40" t="s">
        <v>319</v>
      </c>
      <c r="F190" s="40" t="s">
        <v>293</v>
      </c>
      <c r="G190" s="41" t="s">
        <v>294</v>
      </c>
      <c r="H190" s="40" t="s">
        <v>715</v>
      </c>
      <c r="I190" s="42">
        <v>482</v>
      </c>
      <c r="J190" s="42">
        <v>41.397579</v>
      </c>
      <c r="K190" s="42">
        <v>40.411921999999997</v>
      </c>
      <c r="L190" s="42">
        <v>77.866873999999996</v>
      </c>
      <c r="M190" s="42">
        <v>140.96280300000001</v>
      </c>
      <c r="N190" s="42">
        <v>101.522634</v>
      </c>
      <c r="O190" s="42">
        <v>79.838188000000002</v>
      </c>
      <c r="P190" s="42">
        <v>54</v>
      </c>
      <c r="Q190" s="42">
        <v>69</v>
      </c>
      <c r="R190" s="42">
        <v>100</v>
      </c>
      <c r="S190" s="42">
        <v>100</v>
      </c>
      <c r="T190" s="42">
        <v>116</v>
      </c>
      <c r="U190" s="42">
        <v>56</v>
      </c>
      <c r="V190" s="42">
        <v>249.38503299999999</v>
      </c>
      <c r="W190" s="42">
        <v>22.670103000000001</v>
      </c>
      <c r="X190" s="42">
        <v>19.713132999999999</v>
      </c>
      <c r="Y190" s="42">
        <v>44.354548999999999</v>
      </c>
      <c r="Z190" s="42">
        <v>75.909464999999997</v>
      </c>
      <c r="AA190" s="42">
        <v>51.254145000000001</v>
      </c>
      <c r="AB190" s="42">
        <v>34.497982</v>
      </c>
      <c r="AC190" s="42">
        <v>0.98565700000000001</v>
      </c>
      <c r="AD190" s="42">
        <v>32.526668999999998</v>
      </c>
      <c r="AE190" s="42">
        <v>150.81936999999999</v>
      </c>
      <c r="AF190" s="42">
        <v>66.038995</v>
      </c>
      <c r="AG190" s="42">
        <v>232.61496700000001</v>
      </c>
      <c r="AH190" s="42">
        <v>18.727475999999999</v>
      </c>
      <c r="AI190" s="42">
        <v>20.698789000000001</v>
      </c>
      <c r="AJ190" s="42">
        <v>33.512326000000002</v>
      </c>
      <c r="AK190" s="42">
        <v>65.053337999999997</v>
      </c>
      <c r="AL190" s="42">
        <v>50.268489000000002</v>
      </c>
      <c r="AM190" s="42">
        <v>42.383234999999999</v>
      </c>
      <c r="AN190" s="42">
        <v>1.9713130000000001</v>
      </c>
      <c r="AO190" s="42">
        <v>27.598386000000001</v>
      </c>
      <c r="AP190" s="42">
        <v>129.12101999999999</v>
      </c>
      <c r="AQ190" s="42">
        <v>75.895561000000001</v>
      </c>
      <c r="AR190" s="42">
        <v>445.51679999999999</v>
      </c>
      <c r="AS190" s="42">
        <v>27.598386000000001</v>
      </c>
      <c r="AT190" s="42">
        <v>31.541011999999998</v>
      </c>
      <c r="AU190" s="42">
        <v>3.9426269999999999</v>
      </c>
      <c r="AV190" s="42">
        <v>15.770505999999999</v>
      </c>
      <c r="AW190" s="42">
        <v>55.196772000000003</v>
      </c>
      <c r="AX190" s="42">
        <v>78.852530999999999</v>
      </c>
      <c r="AY190" s="42">
        <v>185.303448</v>
      </c>
      <c r="AZ190" s="42">
        <v>47.311518999999997</v>
      </c>
      <c r="BA190" s="42">
        <v>216.84446</v>
      </c>
      <c r="BB190" s="42">
        <v>19.713132999999999</v>
      </c>
      <c r="BC190" s="42">
        <v>19.713132999999999</v>
      </c>
      <c r="BD190" s="42">
        <v>3.9426269999999999</v>
      </c>
      <c r="BE190" s="42">
        <v>15.770505999999999</v>
      </c>
      <c r="BF190" s="42">
        <v>11.82788</v>
      </c>
      <c r="BG190" s="42">
        <v>55.196772000000003</v>
      </c>
      <c r="BH190" s="42">
        <v>82.795158000000001</v>
      </c>
      <c r="BI190" s="42">
        <v>7.8852529999999996</v>
      </c>
      <c r="BJ190" s="42">
        <v>228.67233999999999</v>
      </c>
      <c r="BK190" s="42">
        <v>7.8852529999999996</v>
      </c>
      <c r="BL190" s="42">
        <v>11.82788</v>
      </c>
      <c r="BM190" s="42">
        <v>0</v>
      </c>
      <c r="BN190" s="42">
        <v>0</v>
      </c>
      <c r="BO190" s="42">
        <v>43.368892000000002</v>
      </c>
      <c r="BP190" s="42">
        <v>23.655759</v>
      </c>
      <c r="BQ190" s="42">
        <v>102.50829</v>
      </c>
      <c r="BR190" s="42">
        <v>39.426265999999998</v>
      </c>
      <c r="BS190" s="42">
        <v>19.713132999999999</v>
      </c>
      <c r="BT190" s="42">
        <v>0</v>
      </c>
      <c r="BU190" s="42">
        <v>0</v>
      </c>
      <c r="BV190" s="42">
        <v>0</v>
      </c>
      <c r="BW190" s="42">
        <v>0</v>
      </c>
      <c r="BX190" s="42">
        <v>0</v>
      </c>
      <c r="BY190" s="42">
        <v>0</v>
      </c>
      <c r="BZ190" s="42">
        <v>0</v>
      </c>
      <c r="CA190" s="42">
        <v>19.713132999999999</v>
      </c>
      <c r="CB190" s="42">
        <v>201.07395399999999</v>
      </c>
      <c r="CC190" s="42">
        <v>11.82788</v>
      </c>
      <c r="CD190" s="42">
        <v>23.655759</v>
      </c>
      <c r="CE190" s="42">
        <v>3.9426269999999999</v>
      </c>
      <c r="CF190" s="42">
        <v>15.770505999999999</v>
      </c>
      <c r="CG190" s="42">
        <v>55.196772000000003</v>
      </c>
      <c r="CH190" s="42">
        <v>70.967277999999993</v>
      </c>
      <c r="CI190" s="42">
        <v>3.9426269999999999</v>
      </c>
      <c r="CJ190" s="42">
        <v>15.770505999999999</v>
      </c>
      <c r="CK190" s="42">
        <v>224.729713</v>
      </c>
      <c r="CL190" s="42">
        <v>15.770505999999999</v>
      </c>
      <c r="CM190" s="42">
        <v>7.8852529999999996</v>
      </c>
      <c r="CN190" s="42">
        <v>0</v>
      </c>
      <c r="CO190" s="42">
        <v>0</v>
      </c>
      <c r="CP190" s="42">
        <v>0</v>
      </c>
      <c r="CQ190" s="42">
        <v>7.8852529999999996</v>
      </c>
      <c r="CR190" s="42">
        <v>181.36082099999999</v>
      </c>
      <c r="CS190" s="42">
        <v>11.82788</v>
      </c>
    </row>
    <row r="191" spans="1:97">
      <c r="A191" s="40" t="s">
        <v>716</v>
      </c>
      <c r="B191" s="40" t="s">
        <v>289</v>
      </c>
      <c r="C191" s="40" t="s">
        <v>290</v>
      </c>
      <c r="D191" s="40" t="s">
        <v>304</v>
      </c>
      <c r="E191" s="40" t="s">
        <v>424</v>
      </c>
      <c r="F191" s="40" t="s">
        <v>351</v>
      </c>
      <c r="G191" s="41" t="s">
        <v>294</v>
      </c>
      <c r="H191" s="40" t="s">
        <v>717</v>
      </c>
      <c r="I191" s="42">
        <v>794</v>
      </c>
      <c r="J191" s="42">
        <v>129.75875500000001</v>
      </c>
      <c r="K191" s="42">
        <v>83.416342</v>
      </c>
      <c r="L191" s="42">
        <v>142.11673200000001</v>
      </c>
      <c r="M191" s="42">
        <v>221.413748</v>
      </c>
      <c r="N191" s="42">
        <v>148.29571999999999</v>
      </c>
      <c r="O191" s="42">
        <v>68.998703000000006</v>
      </c>
      <c r="P191" s="42">
        <v>153</v>
      </c>
      <c r="Q191" s="42">
        <v>107</v>
      </c>
      <c r="R191" s="42">
        <v>177</v>
      </c>
      <c r="S191" s="42">
        <v>163</v>
      </c>
      <c r="T191" s="42">
        <v>104</v>
      </c>
      <c r="U191" s="42">
        <v>34</v>
      </c>
      <c r="V191" s="42">
        <v>403.69390399999997</v>
      </c>
      <c r="W191" s="42">
        <v>65.909209000000004</v>
      </c>
      <c r="X191" s="42">
        <v>51.491568999999998</v>
      </c>
      <c r="Y191" s="42">
        <v>73.118029000000007</v>
      </c>
      <c r="Z191" s="42">
        <v>106.072633</v>
      </c>
      <c r="AA191" s="42">
        <v>74.147859999999994</v>
      </c>
      <c r="AB191" s="42">
        <v>29.865110000000001</v>
      </c>
      <c r="AC191" s="42">
        <v>3.0894940000000002</v>
      </c>
      <c r="AD191" s="42">
        <v>93.714656000000005</v>
      </c>
      <c r="AE191" s="42">
        <v>243.04020800000001</v>
      </c>
      <c r="AF191" s="42">
        <v>66.939040000000006</v>
      </c>
      <c r="AG191" s="42">
        <v>390.30609600000003</v>
      </c>
      <c r="AH191" s="42">
        <v>63.849545999999997</v>
      </c>
      <c r="AI191" s="42">
        <v>31.924772999999998</v>
      </c>
      <c r="AJ191" s="42">
        <v>68.998703000000006</v>
      </c>
      <c r="AK191" s="42">
        <v>115.341115</v>
      </c>
      <c r="AL191" s="42">
        <v>74.147859999999994</v>
      </c>
      <c r="AM191" s="42">
        <v>31.924772999999998</v>
      </c>
      <c r="AN191" s="42">
        <v>4.119326</v>
      </c>
      <c r="AO191" s="42">
        <v>80.326847999999998</v>
      </c>
      <c r="AP191" s="42">
        <v>235.831388</v>
      </c>
      <c r="AQ191" s="42">
        <v>74.147859999999994</v>
      </c>
      <c r="AR191" s="42">
        <v>675.56939</v>
      </c>
      <c r="AS191" s="42">
        <v>8.2386510000000008</v>
      </c>
      <c r="AT191" s="42">
        <v>53.551231999999999</v>
      </c>
      <c r="AU191" s="42">
        <v>28.835279</v>
      </c>
      <c r="AV191" s="42">
        <v>86.505837</v>
      </c>
      <c r="AW191" s="42">
        <v>160.653696</v>
      </c>
      <c r="AX191" s="42">
        <v>86.505837</v>
      </c>
      <c r="AY191" s="42">
        <v>168.892348</v>
      </c>
      <c r="AZ191" s="42">
        <v>82.386510999999999</v>
      </c>
      <c r="BA191" s="42">
        <v>341.904021</v>
      </c>
      <c r="BB191" s="42">
        <v>8.2386510000000008</v>
      </c>
      <c r="BC191" s="42">
        <v>24.715952999999999</v>
      </c>
      <c r="BD191" s="42">
        <v>20.596627999999999</v>
      </c>
      <c r="BE191" s="42">
        <v>49.431907000000002</v>
      </c>
      <c r="BF191" s="42">
        <v>28.835279</v>
      </c>
      <c r="BG191" s="42">
        <v>86.505837</v>
      </c>
      <c r="BH191" s="42">
        <v>86.505837</v>
      </c>
      <c r="BI191" s="42">
        <v>37.073929999999997</v>
      </c>
      <c r="BJ191" s="42">
        <v>333.66537</v>
      </c>
      <c r="BK191" s="42">
        <v>0</v>
      </c>
      <c r="BL191" s="42">
        <v>28.835279</v>
      </c>
      <c r="BM191" s="42">
        <v>8.2386510000000008</v>
      </c>
      <c r="BN191" s="42">
        <v>37.073929999999997</v>
      </c>
      <c r="BO191" s="42">
        <v>131.81841800000001</v>
      </c>
      <c r="BP191" s="42">
        <v>0</v>
      </c>
      <c r="BQ191" s="42">
        <v>82.386510999999999</v>
      </c>
      <c r="BR191" s="42">
        <v>45.312581000000002</v>
      </c>
      <c r="BS191" s="42">
        <v>74.147859999999994</v>
      </c>
      <c r="BT191" s="42">
        <v>0</v>
      </c>
      <c r="BU191" s="42">
        <v>0</v>
      </c>
      <c r="BV191" s="42">
        <v>4.119326</v>
      </c>
      <c r="BW191" s="42">
        <v>0</v>
      </c>
      <c r="BX191" s="42">
        <v>8.2386510000000008</v>
      </c>
      <c r="BY191" s="42">
        <v>8.2386510000000008</v>
      </c>
      <c r="BZ191" s="42">
        <v>0</v>
      </c>
      <c r="CA191" s="42">
        <v>53.551231999999999</v>
      </c>
      <c r="CB191" s="42">
        <v>350.142672</v>
      </c>
      <c r="CC191" s="42">
        <v>8.2386510000000008</v>
      </c>
      <c r="CD191" s="42">
        <v>41.193255999999998</v>
      </c>
      <c r="CE191" s="42">
        <v>24.715952999999999</v>
      </c>
      <c r="CF191" s="42">
        <v>57.670558</v>
      </c>
      <c r="CG191" s="42">
        <v>135.93774300000001</v>
      </c>
      <c r="CH191" s="42">
        <v>70.028533999999993</v>
      </c>
      <c r="CI191" s="42">
        <v>4.119326</v>
      </c>
      <c r="CJ191" s="42">
        <v>8.2386510000000008</v>
      </c>
      <c r="CK191" s="42">
        <v>251.27885900000001</v>
      </c>
      <c r="CL191" s="42">
        <v>0</v>
      </c>
      <c r="CM191" s="42">
        <v>12.357977</v>
      </c>
      <c r="CN191" s="42">
        <v>0</v>
      </c>
      <c r="CO191" s="42">
        <v>28.835279</v>
      </c>
      <c r="CP191" s="42">
        <v>16.477302000000002</v>
      </c>
      <c r="CQ191" s="42">
        <v>8.2386510000000008</v>
      </c>
      <c r="CR191" s="42">
        <v>164.773022</v>
      </c>
      <c r="CS191" s="42">
        <v>20.596627999999999</v>
      </c>
    </row>
    <row r="192" spans="1:97">
      <c r="A192" s="40" t="s">
        <v>718</v>
      </c>
      <c r="B192" s="40" t="s">
        <v>289</v>
      </c>
      <c r="C192" s="40" t="s">
        <v>290</v>
      </c>
      <c r="D192" s="40" t="s">
        <v>291</v>
      </c>
      <c r="E192" s="40" t="s">
        <v>482</v>
      </c>
      <c r="F192" s="40" t="s">
        <v>293</v>
      </c>
      <c r="G192" s="41" t="s">
        <v>294</v>
      </c>
      <c r="H192" s="40" t="s">
        <v>719</v>
      </c>
      <c r="I192" s="42">
        <v>241</v>
      </c>
      <c r="J192" s="42">
        <v>30</v>
      </c>
      <c r="K192" s="42">
        <v>29</v>
      </c>
      <c r="L192" s="42">
        <v>49</v>
      </c>
      <c r="M192" s="42">
        <v>57</v>
      </c>
      <c r="N192" s="42">
        <v>52</v>
      </c>
      <c r="O192" s="42">
        <v>24</v>
      </c>
      <c r="P192" s="42">
        <v>32</v>
      </c>
      <c r="Q192" s="42">
        <v>34</v>
      </c>
      <c r="R192" s="42">
        <v>44</v>
      </c>
      <c r="S192" s="42">
        <v>48</v>
      </c>
      <c r="T192" s="42">
        <v>46</v>
      </c>
      <c r="U192" s="42">
        <v>24</v>
      </c>
      <c r="V192" s="42">
        <v>124</v>
      </c>
      <c r="W192" s="42">
        <v>16</v>
      </c>
      <c r="X192" s="42">
        <v>17</v>
      </c>
      <c r="Y192" s="42">
        <v>24</v>
      </c>
      <c r="Z192" s="42">
        <v>31</v>
      </c>
      <c r="AA192" s="42">
        <v>28</v>
      </c>
      <c r="AB192" s="42">
        <v>8</v>
      </c>
      <c r="AC192" s="42">
        <v>0</v>
      </c>
      <c r="AD192" s="42">
        <v>22</v>
      </c>
      <c r="AE192" s="42">
        <v>78</v>
      </c>
      <c r="AF192" s="42">
        <v>24</v>
      </c>
      <c r="AG192" s="42">
        <v>117</v>
      </c>
      <c r="AH192" s="42">
        <v>14</v>
      </c>
      <c r="AI192" s="42">
        <v>12</v>
      </c>
      <c r="AJ192" s="42">
        <v>25</v>
      </c>
      <c r="AK192" s="42">
        <v>26</v>
      </c>
      <c r="AL192" s="42">
        <v>24</v>
      </c>
      <c r="AM192" s="42">
        <v>16</v>
      </c>
      <c r="AN192" s="42">
        <v>0</v>
      </c>
      <c r="AO192" s="42">
        <v>23</v>
      </c>
      <c r="AP192" s="42">
        <v>64</v>
      </c>
      <c r="AQ192" s="42">
        <v>30</v>
      </c>
      <c r="AR192" s="42">
        <v>200</v>
      </c>
      <c r="AS192" s="42">
        <v>0</v>
      </c>
      <c r="AT192" s="42">
        <v>4</v>
      </c>
      <c r="AU192" s="42">
        <v>0</v>
      </c>
      <c r="AV192" s="42">
        <v>24</v>
      </c>
      <c r="AW192" s="42">
        <v>28</v>
      </c>
      <c r="AX192" s="42">
        <v>28</v>
      </c>
      <c r="AY192" s="42">
        <v>104</v>
      </c>
      <c r="AZ192" s="42">
        <v>12</v>
      </c>
      <c r="BA192" s="42">
        <v>92</v>
      </c>
      <c r="BB192" s="42">
        <v>0</v>
      </c>
      <c r="BC192" s="42">
        <v>4</v>
      </c>
      <c r="BD192" s="42">
        <v>0</v>
      </c>
      <c r="BE192" s="42">
        <v>4</v>
      </c>
      <c r="BF192" s="42">
        <v>4</v>
      </c>
      <c r="BG192" s="42">
        <v>28</v>
      </c>
      <c r="BH192" s="42">
        <v>52</v>
      </c>
      <c r="BI192" s="42">
        <v>0</v>
      </c>
      <c r="BJ192" s="42">
        <v>108</v>
      </c>
      <c r="BK192" s="42">
        <v>0</v>
      </c>
      <c r="BL192" s="42">
        <v>0</v>
      </c>
      <c r="BM192" s="42">
        <v>0</v>
      </c>
      <c r="BN192" s="42">
        <v>20</v>
      </c>
      <c r="BO192" s="42">
        <v>24</v>
      </c>
      <c r="BP192" s="42">
        <v>0</v>
      </c>
      <c r="BQ192" s="42">
        <v>52</v>
      </c>
      <c r="BR192" s="42">
        <v>12</v>
      </c>
      <c r="BS192" s="42">
        <v>20</v>
      </c>
      <c r="BT192" s="42">
        <v>0</v>
      </c>
      <c r="BU192" s="42">
        <v>0</v>
      </c>
      <c r="BV192" s="42">
        <v>0</v>
      </c>
      <c r="BW192" s="42">
        <v>4</v>
      </c>
      <c r="BX192" s="42">
        <v>0</v>
      </c>
      <c r="BY192" s="42">
        <v>8</v>
      </c>
      <c r="BZ192" s="42">
        <v>0</v>
      </c>
      <c r="CA192" s="42">
        <v>8</v>
      </c>
      <c r="CB192" s="42">
        <v>68</v>
      </c>
      <c r="CC192" s="42">
        <v>0</v>
      </c>
      <c r="CD192" s="42">
        <v>4</v>
      </c>
      <c r="CE192" s="42">
        <v>0</v>
      </c>
      <c r="CF192" s="42">
        <v>16</v>
      </c>
      <c r="CG192" s="42">
        <v>24</v>
      </c>
      <c r="CH192" s="42">
        <v>20</v>
      </c>
      <c r="CI192" s="42">
        <v>0</v>
      </c>
      <c r="CJ192" s="42">
        <v>4</v>
      </c>
      <c r="CK192" s="42">
        <v>112</v>
      </c>
      <c r="CL192" s="42">
        <v>0</v>
      </c>
      <c r="CM192" s="42">
        <v>0</v>
      </c>
      <c r="CN192" s="42">
        <v>0</v>
      </c>
      <c r="CO192" s="42">
        <v>4</v>
      </c>
      <c r="CP192" s="42">
        <v>4</v>
      </c>
      <c r="CQ192" s="42">
        <v>0</v>
      </c>
      <c r="CR192" s="42">
        <v>104</v>
      </c>
      <c r="CS192" s="42">
        <v>0</v>
      </c>
    </row>
    <row r="193" spans="1:97">
      <c r="A193" s="40" t="s">
        <v>720</v>
      </c>
      <c r="B193" s="40" t="s">
        <v>289</v>
      </c>
      <c r="C193" s="40" t="s">
        <v>290</v>
      </c>
      <c r="D193" s="40" t="s">
        <v>297</v>
      </c>
      <c r="E193" s="40" t="s">
        <v>393</v>
      </c>
      <c r="F193" s="40" t="s">
        <v>293</v>
      </c>
      <c r="G193" s="41" t="s">
        <v>294</v>
      </c>
      <c r="H193" s="40" t="s">
        <v>721</v>
      </c>
      <c r="I193" s="42">
        <v>401</v>
      </c>
      <c r="J193" s="42">
        <v>41.176670000000001</v>
      </c>
      <c r="K193" s="42">
        <v>40.147252999999999</v>
      </c>
      <c r="L193" s="42">
        <v>40.147252999999999</v>
      </c>
      <c r="M193" s="42">
        <v>72.872783999999996</v>
      </c>
      <c r="N193" s="42">
        <v>83.836693999999994</v>
      </c>
      <c r="O193" s="42">
        <v>122.819345</v>
      </c>
      <c r="P193" s="42">
        <v>56</v>
      </c>
      <c r="Q193" s="42">
        <v>52</v>
      </c>
      <c r="R193" s="42">
        <v>64</v>
      </c>
      <c r="S193" s="42">
        <v>67</v>
      </c>
      <c r="T193" s="42">
        <v>85</v>
      </c>
      <c r="U193" s="42">
        <v>105</v>
      </c>
      <c r="V193" s="42">
        <v>192.05568199999999</v>
      </c>
      <c r="W193" s="42">
        <v>19.558917999999998</v>
      </c>
      <c r="X193" s="42">
        <v>22.647169000000002</v>
      </c>
      <c r="Y193" s="42">
        <v>17.500084999999999</v>
      </c>
      <c r="Z193" s="42">
        <v>40.003382999999999</v>
      </c>
      <c r="AA193" s="42">
        <v>41.918346999999997</v>
      </c>
      <c r="AB193" s="42">
        <v>45.460532999999998</v>
      </c>
      <c r="AC193" s="42">
        <v>4.9672460000000003</v>
      </c>
      <c r="AD193" s="42">
        <v>23.676584999999999</v>
      </c>
      <c r="AE193" s="42">
        <v>87.320587000000003</v>
      </c>
      <c r="AF193" s="42">
        <v>81.058509999999998</v>
      </c>
      <c r="AG193" s="42">
        <v>208.94431800000001</v>
      </c>
      <c r="AH193" s="42">
        <v>21.617751999999999</v>
      </c>
      <c r="AI193" s="42">
        <v>17.500084999999999</v>
      </c>
      <c r="AJ193" s="42">
        <v>22.647169000000002</v>
      </c>
      <c r="AK193" s="42">
        <v>32.869401000000003</v>
      </c>
      <c r="AL193" s="42">
        <v>41.918346999999997</v>
      </c>
      <c r="AM193" s="42">
        <v>57.453859000000001</v>
      </c>
      <c r="AN193" s="42">
        <v>14.937706</v>
      </c>
      <c r="AO193" s="42">
        <v>24.706002000000002</v>
      </c>
      <c r="AP193" s="42">
        <v>82.173502999999997</v>
      </c>
      <c r="AQ193" s="42">
        <v>102.064814</v>
      </c>
      <c r="AR193" s="42">
        <v>342.43114800000001</v>
      </c>
      <c r="AS193" s="42">
        <v>12.353001000000001</v>
      </c>
      <c r="AT193" s="42">
        <v>8.2353339999999999</v>
      </c>
      <c r="AU193" s="42">
        <v>4.117667</v>
      </c>
      <c r="AV193" s="42">
        <v>24.706002000000002</v>
      </c>
      <c r="AW193" s="42">
        <v>37.059002999999997</v>
      </c>
      <c r="AX193" s="42">
        <v>41.176670000000001</v>
      </c>
      <c r="AY193" s="42">
        <v>166.522426</v>
      </c>
      <c r="AZ193" s="42">
        <v>48.261043999999998</v>
      </c>
      <c r="BA193" s="42">
        <v>175.33324099999999</v>
      </c>
      <c r="BB193" s="42">
        <v>8.2353339999999999</v>
      </c>
      <c r="BC193" s="42">
        <v>8.2353339999999999</v>
      </c>
      <c r="BD193" s="42">
        <v>4.117667</v>
      </c>
      <c r="BE193" s="42">
        <v>4.117667</v>
      </c>
      <c r="BF193" s="42">
        <v>8.2353339999999999</v>
      </c>
      <c r="BG193" s="42">
        <v>32.941336</v>
      </c>
      <c r="BH193" s="42">
        <v>93.411511000000004</v>
      </c>
      <c r="BI193" s="42">
        <v>16.039058000000001</v>
      </c>
      <c r="BJ193" s="42">
        <v>167.09790699999999</v>
      </c>
      <c r="BK193" s="42">
        <v>4.117667</v>
      </c>
      <c r="BL193" s="42">
        <v>0</v>
      </c>
      <c r="BM193" s="42">
        <v>0</v>
      </c>
      <c r="BN193" s="42">
        <v>20.588335000000001</v>
      </c>
      <c r="BO193" s="42">
        <v>28.823668999999999</v>
      </c>
      <c r="BP193" s="42">
        <v>8.2353339999999999</v>
      </c>
      <c r="BQ193" s="42">
        <v>73.110916000000003</v>
      </c>
      <c r="BR193" s="42">
        <v>32.221986000000001</v>
      </c>
      <c r="BS193" s="42">
        <v>12.353001000000001</v>
      </c>
      <c r="BT193" s="42">
        <v>0</v>
      </c>
      <c r="BU193" s="42">
        <v>0</v>
      </c>
      <c r="BV193" s="42">
        <v>0</v>
      </c>
      <c r="BW193" s="42">
        <v>4.117667</v>
      </c>
      <c r="BX193" s="42">
        <v>0</v>
      </c>
      <c r="BY193" s="42">
        <v>4.117667</v>
      </c>
      <c r="BZ193" s="42">
        <v>0</v>
      </c>
      <c r="CA193" s="42">
        <v>4.117667</v>
      </c>
      <c r="CB193" s="42">
        <v>106.91547199999999</v>
      </c>
      <c r="CC193" s="42">
        <v>4.117667</v>
      </c>
      <c r="CD193" s="42">
        <v>8.2353339999999999</v>
      </c>
      <c r="CE193" s="42">
        <v>0</v>
      </c>
      <c r="CF193" s="42">
        <v>20.588335000000001</v>
      </c>
      <c r="CG193" s="42">
        <v>32.941336</v>
      </c>
      <c r="CH193" s="42">
        <v>32.941336</v>
      </c>
      <c r="CI193" s="42">
        <v>0</v>
      </c>
      <c r="CJ193" s="42">
        <v>8.0914640000000002</v>
      </c>
      <c r="CK193" s="42">
        <v>223.16267400000001</v>
      </c>
      <c r="CL193" s="42">
        <v>8.2353339999999999</v>
      </c>
      <c r="CM193" s="42">
        <v>0</v>
      </c>
      <c r="CN193" s="42">
        <v>4.117667</v>
      </c>
      <c r="CO193" s="42">
        <v>0</v>
      </c>
      <c r="CP193" s="42">
        <v>4.117667</v>
      </c>
      <c r="CQ193" s="42">
        <v>4.117667</v>
      </c>
      <c r="CR193" s="42">
        <v>166.522426</v>
      </c>
      <c r="CS193" s="42">
        <v>36.051912999999999</v>
      </c>
    </row>
    <row r="194" spans="1:97">
      <c r="A194" s="40" t="s">
        <v>722</v>
      </c>
      <c r="B194" s="40" t="s">
        <v>289</v>
      </c>
      <c r="C194" s="40" t="s">
        <v>290</v>
      </c>
      <c r="D194" s="40" t="s">
        <v>297</v>
      </c>
      <c r="E194" s="40" t="s">
        <v>506</v>
      </c>
      <c r="F194" s="40" t="s">
        <v>293</v>
      </c>
      <c r="G194" s="41" t="s">
        <v>294</v>
      </c>
      <c r="H194" s="40" t="s">
        <v>723</v>
      </c>
      <c r="I194" s="42">
        <v>527</v>
      </c>
      <c r="J194" s="42">
        <v>84.518867999999998</v>
      </c>
      <c r="K194" s="42">
        <v>56.677357999999998</v>
      </c>
      <c r="L194" s="42">
        <v>91.479245000000006</v>
      </c>
      <c r="M194" s="42">
        <v>124.29245299999999</v>
      </c>
      <c r="N194" s="42">
        <v>94.462264000000005</v>
      </c>
      <c r="O194" s="42">
        <v>75.569811000000001</v>
      </c>
      <c r="P194" s="42">
        <v>55</v>
      </c>
      <c r="Q194" s="42">
        <v>64</v>
      </c>
      <c r="R194" s="42">
        <v>93</v>
      </c>
      <c r="S194" s="42">
        <v>106</v>
      </c>
      <c r="T194" s="42">
        <v>128</v>
      </c>
      <c r="U194" s="42">
        <v>43</v>
      </c>
      <c r="V194" s="42">
        <v>266.48301900000001</v>
      </c>
      <c r="W194" s="42">
        <v>43.750942999999999</v>
      </c>
      <c r="X194" s="42">
        <v>29.830189000000001</v>
      </c>
      <c r="Y194" s="42">
        <v>45.739623000000002</v>
      </c>
      <c r="Z194" s="42">
        <v>60.654716999999998</v>
      </c>
      <c r="AA194" s="42">
        <v>48.722642</v>
      </c>
      <c r="AB194" s="42">
        <v>35.796225999999997</v>
      </c>
      <c r="AC194" s="42">
        <v>1.9886790000000001</v>
      </c>
      <c r="AD194" s="42">
        <v>49.716980999999997</v>
      </c>
      <c r="AE194" s="42">
        <v>154.12264200000001</v>
      </c>
      <c r="AF194" s="42">
        <v>62.643396000000003</v>
      </c>
      <c r="AG194" s="42">
        <v>260.51698099999999</v>
      </c>
      <c r="AH194" s="42">
        <v>40.767924999999998</v>
      </c>
      <c r="AI194" s="42">
        <v>26.847169999999998</v>
      </c>
      <c r="AJ194" s="42">
        <v>45.739623000000002</v>
      </c>
      <c r="AK194" s="42">
        <v>63.637735999999997</v>
      </c>
      <c r="AL194" s="42">
        <v>45.739623000000002</v>
      </c>
      <c r="AM194" s="42">
        <v>35.796225999999997</v>
      </c>
      <c r="AN194" s="42">
        <v>1.9886790000000001</v>
      </c>
      <c r="AO194" s="42">
        <v>56.677357999999998</v>
      </c>
      <c r="AP194" s="42">
        <v>139.20754700000001</v>
      </c>
      <c r="AQ194" s="42">
        <v>64.632075</v>
      </c>
      <c r="AR194" s="42">
        <v>445.46415100000002</v>
      </c>
      <c r="AS194" s="42">
        <v>59.660376999999997</v>
      </c>
      <c r="AT194" s="42">
        <v>11.932074999999999</v>
      </c>
      <c r="AU194" s="42">
        <v>3.9773580000000002</v>
      </c>
      <c r="AV194" s="42">
        <v>27.841508999999999</v>
      </c>
      <c r="AW194" s="42">
        <v>79.547169999999994</v>
      </c>
      <c r="AX194" s="42">
        <v>55.683019000000002</v>
      </c>
      <c r="AY194" s="42">
        <v>147.16226399999999</v>
      </c>
      <c r="AZ194" s="42">
        <v>59.660376999999997</v>
      </c>
      <c r="BA194" s="42">
        <v>214.77735799999999</v>
      </c>
      <c r="BB194" s="42">
        <v>35.796225999999997</v>
      </c>
      <c r="BC194" s="42">
        <v>7.9547169999999996</v>
      </c>
      <c r="BD194" s="42">
        <v>0</v>
      </c>
      <c r="BE194" s="42">
        <v>15.909433999999999</v>
      </c>
      <c r="BF194" s="42">
        <v>11.932074999999999</v>
      </c>
      <c r="BG194" s="42">
        <v>47.728301999999999</v>
      </c>
      <c r="BH194" s="42">
        <v>71.592453000000006</v>
      </c>
      <c r="BI194" s="42">
        <v>23.864151</v>
      </c>
      <c r="BJ194" s="42">
        <v>230.686792</v>
      </c>
      <c r="BK194" s="42">
        <v>23.864151</v>
      </c>
      <c r="BL194" s="42">
        <v>3.9773580000000002</v>
      </c>
      <c r="BM194" s="42">
        <v>3.9773580000000002</v>
      </c>
      <c r="BN194" s="42">
        <v>11.932074999999999</v>
      </c>
      <c r="BO194" s="42">
        <v>67.615093999999999</v>
      </c>
      <c r="BP194" s="42">
        <v>7.9547169999999996</v>
      </c>
      <c r="BQ194" s="42">
        <v>75.569811000000001</v>
      </c>
      <c r="BR194" s="42">
        <v>35.796225999999997</v>
      </c>
      <c r="BS194" s="42">
        <v>59.660376999999997</v>
      </c>
      <c r="BT194" s="42">
        <v>0</v>
      </c>
      <c r="BU194" s="42">
        <v>0</v>
      </c>
      <c r="BV194" s="42">
        <v>0</v>
      </c>
      <c r="BW194" s="42">
        <v>0</v>
      </c>
      <c r="BX194" s="42">
        <v>7.9547169999999996</v>
      </c>
      <c r="BY194" s="42">
        <v>11.932074999999999</v>
      </c>
      <c r="BZ194" s="42">
        <v>0</v>
      </c>
      <c r="CA194" s="42">
        <v>39.773584999999997</v>
      </c>
      <c r="CB194" s="42">
        <v>186.93584899999999</v>
      </c>
      <c r="CC194" s="42">
        <v>35.796225999999997</v>
      </c>
      <c r="CD194" s="42">
        <v>11.932074999999999</v>
      </c>
      <c r="CE194" s="42">
        <v>3.9773580000000002</v>
      </c>
      <c r="CF194" s="42">
        <v>19.886792</v>
      </c>
      <c r="CG194" s="42">
        <v>59.660376999999997</v>
      </c>
      <c r="CH194" s="42">
        <v>39.773584999999997</v>
      </c>
      <c r="CI194" s="42">
        <v>0</v>
      </c>
      <c r="CJ194" s="42">
        <v>15.909433999999999</v>
      </c>
      <c r="CK194" s="42">
        <v>198.86792500000001</v>
      </c>
      <c r="CL194" s="42">
        <v>23.864151</v>
      </c>
      <c r="CM194" s="42">
        <v>0</v>
      </c>
      <c r="CN194" s="42">
        <v>0</v>
      </c>
      <c r="CO194" s="42">
        <v>7.9547169999999996</v>
      </c>
      <c r="CP194" s="42">
        <v>11.932074999999999</v>
      </c>
      <c r="CQ194" s="42">
        <v>3.9773580000000002</v>
      </c>
      <c r="CR194" s="42">
        <v>147.16226399999999</v>
      </c>
      <c r="CS194" s="42">
        <v>3.9773580000000002</v>
      </c>
    </row>
    <row r="195" spans="1:97">
      <c r="A195" s="40" t="s">
        <v>724</v>
      </c>
      <c r="B195" s="40" t="s">
        <v>289</v>
      </c>
      <c r="C195" s="40" t="s">
        <v>290</v>
      </c>
      <c r="D195" s="40" t="s">
        <v>297</v>
      </c>
      <c r="E195" s="40" t="s">
        <v>348</v>
      </c>
      <c r="F195" s="40" t="s">
        <v>293</v>
      </c>
      <c r="G195" s="41" t="s">
        <v>294</v>
      </c>
      <c r="H195" s="40" t="s">
        <v>725</v>
      </c>
      <c r="I195" s="42">
        <v>164</v>
      </c>
      <c r="J195" s="42">
        <v>14.730539</v>
      </c>
      <c r="K195" s="42">
        <v>8.8383230000000008</v>
      </c>
      <c r="L195" s="42">
        <v>17.676646999999999</v>
      </c>
      <c r="M195" s="42">
        <v>36.335329000000002</v>
      </c>
      <c r="N195" s="42">
        <v>48.119759999999999</v>
      </c>
      <c r="O195" s="42">
        <v>38.299401000000003</v>
      </c>
      <c r="P195" s="42">
        <v>24</v>
      </c>
      <c r="Q195" s="42">
        <v>28</v>
      </c>
      <c r="R195" s="42">
        <v>30</v>
      </c>
      <c r="S195" s="42">
        <v>47</v>
      </c>
      <c r="T195" s="42">
        <v>53</v>
      </c>
      <c r="U195" s="42">
        <v>26</v>
      </c>
      <c r="V195" s="42">
        <v>80.526945999999995</v>
      </c>
      <c r="W195" s="42">
        <v>5.8922160000000003</v>
      </c>
      <c r="X195" s="42">
        <v>5.8922160000000003</v>
      </c>
      <c r="Y195" s="42">
        <v>8.8383230000000008</v>
      </c>
      <c r="Z195" s="42">
        <v>18.658683</v>
      </c>
      <c r="AA195" s="42">
        <v>24.550898</v>
      </c>
      <c r="AB195" s="42">
        <v>16.694610999999998</v>
      </c>
      <c r="AC195" s="42">
        <v>0</v>
      </c>
      <c r="AD195" s="42">
        <v>8.8383230000000008</v>
      </c>
      <c r="AE195" s="42">
        <v>41.245508999999998</v>
      </c>
      <c r="AF195" s="42">
        <v>30.443114000000001</v>
      </c>
      <c r="AG195" s="42">
        <v>83.473054000000005</v>
      </c>
      <c r="AH195" s="42">
        <v>8.8383230000000008</v>
      </c>
      <c r="AI195" s="42">
        <v>2.9461080000000002</v>
      </c>
      <c r="AJ195" s="42">
        <v>8.8383230000000008</v>
      </c>
      <c r="AK195" s="42">
        <v>17.676646999999999</v>
      </c>
      <c r="AL195" s="42">
        <v>23.568861999999999</v>
      </c>
      <c r="AM195" s="42">
        <v>19.640719000000001</v>
      </c>
      <c r="AN195" s="42">
        <v>1.964072</v>
      </c>
      <c r="AO195" s="42">
        <v>10.802395000000001</v>
      </c>
      <c r="AP195" s="42">
        <v>32.407186000000003</v>
      </c>
      <c r="AQ195" s="42">
        <v>40.263472999999998</v>
      </c>
      <c r="AR195" s="42">
        <v>153.19760500000001</v>
      </c>
      <c r="AS195" s="42">
        <v>11.784431</v>
      </c>
      <c r="AT195" s="42">
        <v>0</v>
      </c>
      <c r="AU195" s="42">
        <v>11.784431</v>
      </c>
      <c r="AV195" s="42">
        <v>19.640719000000001</v>
      </c>
      <c r="AW195" s="42">
        <v>0</v>
      </c>
      <c r="AX195" s="42">
        <v>0</v>
      </c>
      <c r="AY195" s="42">
        <v>106.05988000000001</v>
      </c>
      <c r="AZ195" s="42">
        <v>3.9281440000000001</v>
      </c>
      <c r="BA195" s="42">
        <v>82.491017999999997</v>
      </c>
      <c r="BB195" s="42">
        <v>11.784431</v>
      </c>
      <c r="BC195" s="42">
        <v>0</v>
      </c>
      <c r="BD195" s="42">
        <v>3.9281440000000001</v>
      </c>
      <c r="BE195" s="42">
        <v>7.856287</v>
      </c>
      <c r="BF195" s="42">
        <v>0</v>
      </c>
      <c r="BG195" s="42">
        <v>0</v>
      </c>
      <c r="BH195" s="42">
        <v>58.922156000000001</v>
      </c>
      <c r="BI195" s="42">
        <v>0</v>
      </c>
      <c r="BJ195" s="42">
        <v>70.706586999999999</v>
      </c>
      <c r="BK195" s="42">
        <v>0</v>
      </c>
      <c r="BL195" s="42">
        <v>0</v>
      </c>
      <c r="BM195" s="42">
        <v>7.856287</v>
      </c>
      <c r="BN195" s="42">
        <v>11.784431</v>
      </c>
      <c r="BO195" s="42">
        <v>0</v>
      </c>
      <c r="BP195" s="42">
        <v>0</v>
      </c>
      <c r="BQ195" s="42">
        <v>47.137725000000003</v>
      </c>
      <c r="BR195" s="42">
        <v>3.9281440000000001</v>
      </c>
      <c r="BS195" s="42">
        <v>0</v>
      </c>
      <c r="BT195" s="42">
        <v>0</v>
      </c>
      <c r="BU195" s="42">
        <v>0</v>
      </c>
      <c r="BV195" s="42">
        <v>0</v>
      </c>
      <c r="BW195" s="42">
        <v>0</v>
      </c>
      <c r="BX195" s="42">
        <v>0</v>
      </c>
      <c r="BY195" s="42">
        <v>0</v>
      </c>
      <c r="BZ195" s="42">
        <v>0</v>
      </c>
      <c r="CA195" s="42">
        <v>0</v>
      </c>
      <c r="CB195" s="42">
        <v>43.209581</v>
      </c>
      <c r="CC195" s="42">
        <v>11.784431</v>
      </c>
      <c r="CD195" s="42">
        <v>0</v>
      </c>
      <c r="CE195" s="42">
        <v>7.856287</v>
      </c>
      <c r="CF195" s="42">
        <v>19.640719000000001</v>
      </c>
      <c r="CG195" s="42">
        <v>0</v>
      </c>
      <c r="CH195" s="42">
        <v>0</v>
      </c>
      <c r="CI195" s="42">
        <v>0</v>
      </c>
      <c r="CJ195" s="42">
        <v>3.9281440000000001</v>
      </c>
      <c r="CK195" s="42">
        <v>109.988024</v>
      </c>
      <c r="CL195" s="42">
        <v>0</v>
      </c>
      <c r="CM195" s="42">
        <v>0</v>
      </c>
      <c r="CN195" s="42">
        <v>3.9281440000000001</v>
      </c>
      <c r="CO195" s="42">
        <v>0</v>
      </c>
      <c r="CP195" s="42">
        <v>0</v>
      </c>
      <c r="CQ195" s="42">
        <v>0</v>
      </c>
      <c r="CR195" s="42">
        <v>106.05988000000001</v>
      </c>
      <c r="CS195" s="42">
        <v>0</v>
      </c>
    </row>
    <row r="196" spans="1:97">
      <c r="A196" s="40" t="s">
        <v>726</v>
      </c>
      <c r="B196" s="40" t="s">
        <v>289</v>
      </c>
      <c r="C196" s="40" t="s">
        <v>290</v>
      </c>
      <c r="D196" s="40" t="s">
        <v>291</v>
      </c>
      <c r="E196" s="40" t="s">
        <v>380</v>
      </c>
      <c r="F196" s="40" t="s">
        <v>293</v>
      </c>
      <c r="G196" s="41" t="s">
        <v>294</v>
      </c>
      <c r="H196" s="40" t="s">
        <v>727</v>
      </c>
      <c r="I196" s="42">
        <v>68</v>
      </c>
      <c r="J196" s="42">
        <v>8.9180329999999994</v>
      </c>
      <c r="K196" s="42">
        <v>3.3442620000000001</v>
      </c>
      <c r="L196" s="42">
        <v>6.6885250000000003</v>
      </c>
      <c r="M196" s="42">
        <v>17.836065999999999</v>
      </c>
      <c r="N196" s="42">
        <v>20.065574000000002</v>
      </c>
      <c r="O196" s="42">
        <v>11.147541</v>
      </c>
      <c r="P196" s="42">
        <v>4</v>
      </c>
      <c r="Q196" s="42">
        <v>7</v>
      </c>
      <c r="R196" s="42">
        <v>9</v>
      </c>
      <c r="S196" s="42">
        <v>8</v>
      </c>
      <c r="T196" s="42">
        <v>17</v>
      </c>
      <c r="U196" s="42">
        <v>16</v>
      </c>
      <c r="V196" s="42">
        <v>31.213114999999998</v>
      </c>
      <c r="W196" s="42">
        <v>2.229508</v>
      </c>
      <c r="X196" s="42">
        <v>2.229508</v>
      </c>
      <c r="Y196" s="42">
        <v>2.229508</v>
      </c>
      <c r="Z196" s="42">
        <v>8.9180329999999994</v>
      </c>
      <c r="AA196" s="42">
        <v>11.147541</v>
      </c>
      <c r="AB196" s="42">
        <v>4.4590160000000001</v>
      </c>
      <c r="AC196" s="42">
        <v>0</v>
      </c>
      <c r="AD196" s="42">
        <v>2.229508</v>
      </c>
      <c r="AE196" s="42">
        <v>16.721311</v>
      </c>
      <c r="AF196" s="42">
        <v>12.262295</v>
      </c>
      <c r="AG196" s="42">
        <v>36.786884999999998</v>
      </c>
      <c r="AH196" s="42">
        <v>6.6885250000000003</v>
      </c>
      <c r="AI196" s="42">
        <v>1.114754</v>
      </c>
      <c r="AJ196" s="42">
        <v>4.4590160000000001</v>
      </c>
      <c r="AK196" s="42">
        <v>8.9180329999999994</v>
      </c>
      <c r="AL196" s="42">
        <v>8.9180329999999994</v>
      </c>
      <c r="AM196" s="42">
        <v>6.6885250000000003</v>
      </c>
      <c r="AN196" s="42">
        <v>0</v>
      </c>
      <c r="AO196" s="42">
        <v>6.6885250000000003</v>
      </c>
      <c r="AP196" s="42">
        <v>20.065574000000002</v>
      </c>
      <c r="AQ196" s="42">
        <v>10.032787000000001</v>
      </c>
      <c r="AR196" s="42">
        <v>71.344262000000001</v>
      </c>
      <c r="AS196" s="42">
        <v>0</v>
      </c>
      <c r="AT196" s="42">
        <v>0</v>
      </c>
      <c r="AU196" s="42">
        <v>0</v>
      </c>
      <c r="AV196" s="42">
        <v>4.4590160000000001</v>
      </c>
      <c r="AW196" s="42">
        <v>0</v>
      </c>
      <c r="AX196" s="42">
        <v>0</v>
      </c>
      <c r="AY196" s="42">
        <v>53.508197000000003</v>
      </c>
      <c r="AZ196" s="42">
        <v>13.377049</v>
      </c>
      <c r="BA196" s="42">
        <v>35.672131</v>
      </c>
      <c r="BB196" s="42">
        <v>0</v>
      </c>
      <c r="BC196" s="42">
        <v>0</v>
      </c>
      <c r="BD196" s="42">
        <v>0</v>
      </c>
      <c r="BE196" s="42">
        <v>4.4590160000000001</v>
      </c>
      <c r="BF196" s="42">
        <v>0</v>
      </c>
      <c r="BG196" s="42">
        <v>0</v>
      </c>
      <c r="BH196" s="42">
        <v>26.754097999999999</v>
      </c>
      <c r="BI196" s="42">
        <v>4.4590160000000001</v>
      </c>
      <c r="BJ196" s="42">
        <v>35.672131</v>
      </c>
      <c r="BK196" s="42">
        <v>0</v>
      </c>
      <c r="BL196" s="42">
        <v>0</v>
      </c>
      <c r="BM196" s="42">
        <v>0</v>
      </c>
      <c r="BN196" s="42">
        <v>0</v>
      </c>
      <c r="BO196" s="42">
        <v>0</v>
      </c>
      <c r="BP196" s="42">
        <v>0</v>
      </c>
      <c r="BQ196" s="42">
        <v>26.754097999999999</v>
      </c>
      <c r="BR196" s="42">
        <v>8.9180329999999994</v>
      </c>
      <c r="BS196" s="42">
        <v>0</v>
      </c>
      <c r="BT196" s="42">
        <v>0</v>
      </c>
      <c r="BU196" s="42">
        <v>0</v>
      </c>
      <c r="BV196" s="42">
        <v>0</v>
      </c>
      <c r="BW196" s="42">
        <v>0</v>
      </c>
      <c r="BX196" s="42">
        <v>0</v>
      </c>
      <c r="BY196" s="42">
        <v>0</v>
      </c>
      <c r="BZ196" s="42">
        <v>0</v>
      </c>
      <c r="CA196" s="42">
        <v>0</v>
      </c>
      <c r="CB196" s="42">
        <v>8.9180329999999994</v>
      </c>
      <c r="CC196" s="42">
        <v>0</v>
      </c>
      <c r="CD196" s="42">
        <v>0</v>
      </c>
      <c r="CE196" s="42">
        <v>0</v>
      </c>
      <c r="CF196" s="42">
        <v>0</v>
      </c>
      <c r="CG196" s="42">
        <v>0</v>
      </c>
      <c r="CH196" s="42">
        <v>0</v>
      </c>
      <c r="CI196" s="42">
        <v>0</v>
      </c>
      <c r="CJ196" s="42">
        <v>8.9180329999999994</v>
      </c>
      <c r="CK196" s="42">
        <v>62.426229999999997</v>
      </c>
      <c r="CL196" s="42">
        <v>0</v>
      </c>
      <c r="CM196" s="42">
        <v>0</v>
      </c>
      <c r="CN196" s="42">
        <v>0</v>
      </c>
      <c r="CO196" s="42">
        <v>4.4590160000000001</v>
      </c>
      <c r="CP196" s="42">
        <v>0</v>
      </c>
      <c r="CQ196" s="42">
        <v>0</v>
      </c>
      <c r="CR196" s="42">
        <v>53.508197000000003</v>
      </c>
      <c r="CS196" s="42">
        <v>4.4590160000000001</v>
      </c>
    </row>
    <row r="197" spans="1:97">
      <c r="A197" s="40" t="s">
        <v>728</v>
      </c>
      <c r="B197" s="40" t="s">
        <v>289</v>
      </c>
      <c r="C197" s="40" t="s">
        <v>290</v>
      </c>
      <c r="D197" s="40" t="s">
        <v>309</v>
      </c>
      <c r="E197" s="40" t="s">
        <v>345</v>
      </c>
      <c r="F197" s="40" t="s">
        <v>293</v>
      </c>
      <c r="G197" s="41" t="s">
        <v>294</v>
      </c>
      <c r="H197" s="40" t="s">
        <v>729</v>
      </c>
      <c r="I197" s="42">
        <v>191</v>
      </c>
      <c r="J197" s="42">
        <v>35.512563</v>
      </c>
      <c r="K197" s="42">
        <v>28.793970000000002</v>
      </c>
      <c r="L197" s="42">
        <v>35.512563</v>
      </c>
      <c r="M197" s="42">
        <v>47.98995</v>
      </c>
      <c r="N197" s="42">
        <v>23.994975</v>
      </c>
      <c r="O197" s="42">
        <v>19.195979999999999</v>
      </c>
      <c r="P197" s="42">
        <v>24</v>
      </c>
      <c r="Q197" s="42">
        <v>37</v>
      </c>
      <c r="R197" s="42">
        <v>39</v>
      </c>
      <c r="S197" s="42">
        <v>25</v>
      </c>
      <c r="T197" s="42">
        <v>23</v>
      </c>
      <c r="U197" s="42">
        <v>11</v>
      </c>
      <c r="V197" s="42">
        <v>96.939698000000007</v>
      </c>
      <c r="W197" s="42">
        <v>17.276382000000002</v>
      </c>
      <c r="X197" s="42">
        <v>11.517588</v>
      </c>
      <c r="Y197" s="42">
        <v>20.155778999999999</v>
      </c>
      <c r="Z197" s="42">
        <v>24.954774</v>
      </c>
      <c r="AA197" s="42">
        <v>14.396985000000001</v>
      </c>
      <c r="AB197" s="42">
        <v>8.6381910000000008</v>
      </c>
      <c r="AC197" s="42">
        <v>0</v>
      </c>
      <c r="AD197" s="42">
        <v>19.195979999999999</v>
      </c>
      <c r="AE197" s="42">
        <v>60.467337000000001</v>
      </c>
      <c r="AF197" s="42">
        <v>17.276382000000002</v>
      </c>
      <c r="AG197" s="42">
        <v>94.060301999999993</v>
      </c>
      <c r="AH197" s="42">
        <v>18.236180999999998</v>
      </c>
      <c r="AI197" s="42">
        <v>17.276382000000002</v>
      </c>
      <c r="AJ197" s="42">
        <v>15.356783999999999</v>
      </c>
      <c r="AK197" s="42">
        <v>23.035176</v>
      </c>
      <c r="AL197" s="42">
        <v>9.5979899999999994</v>
      </c>
      <c r="AM197" s="42">
        <v>9.5979899999999994</v>
      </c>
      <c r="AN197" s="42">
        <v>0.95979899999999996</v>
      </c>
      <c r="AO197" s="42">
        <v>23.035176</v>
      </c>
      <c r="AP197" s="42">
        <v>55.668342000000003</v>
      </c>
      <c r="AQ197" s="42">
        <v>15.356783999999999</v>
      </c>
      <c r="AR197" s="42">
        <v>165.08542700000001</v>
      </c>
      <c r="AS197" s="42">
        <v>23.035176</v>
      </c>
      <c r="AT197" s="42">
        <v>15.356783999999999</v>
      </c>
      <c r="AU197" s="42">
        <v>7.6783919999999997</v>
      </c>
      <c r="AV197" s="42">
        <v>23.035176</v>
      </c>
      <c r="AW197" s="42">
        <v>15.356783999999999</v>
      </c>
      <c r="AX197" s="42">
        <v>26.874372000000001</v>
      </c>
      <c r="AY197" s="42">
        <v>42.231155999999999</v>
      </c>
      <c r="AZ197" s="42">
        <v>11.517588</v>
      </c>
      <c r="BA197" s="42">
        <v>95.979899000000003</v>
      </c>
      <c r="BB197" s="42">
        <v>19.195979999999999</v>
      </c>
      <c r="BC197" s="42">
        <v>7.6783919999999997</v>
      </c>
      <c r="BD197" s="42">
        <v>7.6783919999999997</v>
      </c>
      <c r="BE197" s="42">
        <v>7.6783919999999997</v>
      </c>
      <c r="BF197" s="42">
        <v>0</v>
      </c>
      <c r="BG197" s="42">
        <v>19.195979999999999</v>
      </c>
      <c r="BH197" s="42">
        <v>23.035176</v>
      </c>
      <c r="BI197" s="42">
        <v>11.517588</v>
      </c>
      <c r="BJ197" s="42">
        <v>69.105528000000007</v>
      </c>
      <c r="BK197" s="42">
        <v>3.8391959999999998</v>
      </c>
      <c r="BL197" s="42">
        <v>7.6783919999999997</v>
      </c>
      <c r="BM197" s="42">
        <v>0</v>
      </c>
      <c r="BN197" s="42">
        <v>15.356783999999999</v>
      </c>
      <c r="BO197" s="42">
        <v>15.356783999999999</v>
      </c>
      <c r="BP197" s="42">
        <v>7.6783919999999997</v>
      </c>
      <c r="BQ197" s="42">
        <v>19.195979999999999</v>
      </c>
      <c r="BR197" s="42">
        <v>0</v>
      </c>
      <c r="BS197" s="42">
        <v>7.6783919999999997</v>
      </c>
      <c r="BT197" s="42">
        <v>0</v>
      </c>
      <c r="BU197" s="42">
        <v>0</v>
      </c>
      <c r="BV197" s="42">
        <v>0</v>
      </c>
      <c r="BW197" s="42">
        <v>0</v>
      </c>
      <c r="BX197" s="42">
        <v>0</v>
      </c>
      <c r="BY197" s="42">
        <v>0</v>
      </c>
      <c r="BZ197" s="42">
        <v>0</v>
      </c>
      <c r="CA197" s="42">
        <v>7.6783919999999997</v>
      </c>
      <c r="CB197" s="42">
        <v>84.462311999999997</v>
      </c>
      <c r="CC197" s="42">
        <v>15.356783999999999</v>
      </c>
      <c r="CD197" s="42">
        <v>11.517588</v>
      </c>
      <c r="CE197" s="42">
        <v>0</v>
      </c>
      <c r="CF197" s="42">
        <v>23.035176</v>
      </c>
      <c r="CG197" s="42">
        <v>7.6783919999999997</v>
      </c>
      <c r="CH197" s="42">
        <v>23.035176</v>
      </c>
      <c r="CI197" s="42">
        <v>0</v>
      </c>
      <c r="CJ197" s="42">
        <v>3.8391959999999998</v>
      </c>
      <c r="CK197" s="42">
        <v>72.944723999999994</v>
      </c>
      <c r="CL197" s="42">
        <v>7.6783919999999997</v>
      </c>
      <c r="CM197" s="42">
        <v>3.8391959999999998</v>
      </c>
      <c r="CN197" s="42">
        <v>7.6783919999999997</v>
      </c>
      <c r="CO197" s="42">
        <v>0</v>
      </c>
      <c r="CP197" s="42">
        <v>7.6783919999999997</v>
      </c>
      <c r="CQ197" s="42">
        <v>3.8391959999999998</v>
      </c>
      <c r="CR197" s="42">
        <v>42.231155999999999</v>
      </c>
      <c r="CS197" s="42">
        <v>0</v>
      </c>
    </row>
    <row r="198" spans="1:97">
      <c r="A198" s="40" t="s">
        <v>730</v>
      </c>
      <c r="B198" s="40" t="s">
        <v>289</v>
      </c>
      <c r="C198" s="40" t="s">
        <v>290</v>
      </c>
      <c r="D198" s="40" t="s">
        <v>297</v>
      </c>
      <c r="E198" s="40" t="s">
        <v>322</v>
      </c>
      <c r="F198" s="40" t="s">
        <v>293</v>
      </c>
      <c r="G198" s="41" t="s">
        <v>294</v>
      </c>
      <c r="H198" s="40" t="s">
        <v>731</v>
      </c>
      <c r="I198" s="42">
        <v>584</v>
      </c>
      <c r="J198" s="42">
        <v>81</v>
      </c>
      <c r="K198" s="42">
        <v>79</v>
      </c>
      <c r="L198" s="42">
        <v>102</v>
      </c>
      <c r="M198" s="42">
        <v>141</v>
      </c>
      <c r="N198" s="42">
        <v>127</v>
      </c>
      <c r="O198" s="42">
        <v>54</v>
      </c>
      <c r="P198" s="42">
        <v>82</v>
      </c>
      <c r="Q198" s="42">
        <v>94</v>
      </c>
      <c r="R198" s="42">
        <v>113</v>
      </c>
      <c r="S198" s="42">
        <v>104</v>
      </c>
      <c r="T198" s="42">
        <v>96</v>
      </c>
      <c r="U198" s="42">
        <v>54</v>
      </c>
      <c r="V198" s="42">
        <v>302</v>
      </c>
      <c r="W198" s="42">
        <v>42</v>
      </c>
      <c r="X198" s="42">
        <v>40</v>
      </c>
      <c r="Y198" s="42">
        <v>55</v>
      </c>
      <c r="Z198" s="42">
        <v>70</v>
      </c>
      <c r="AA198" s="42">
        <v>70</v>
      </c>
      <c r="AB198" s="42">
        <v>24</v>
      </c>
      <c r="AC198" s="42">
        <v>1</v>
      </c>
      <c r="AD198" s="42">
        <v>61</v>
      </c>
      <c r="AE198" s="42">
        <v>183</v>
      </c>
      <c r="AF198" s="42">
        <v>58</v>
      </c>
      <c r="AG198" s="42">
        <v>282</v>
      </c>
      <c r="AH198" s="42">
        <v>39</v>
      </c>
      <c r="AI198" s="42">
        <v>39</v>
      </c>
      <c r="AJ198" s="42">
        <v>47</v>
      </c>
      <c r="AK198" s="42">
        <v>71</v>
      </c>
      <c r="AL198" s="42">
        <v>57</v>
      </c>
      <c r="AM198" s="42">
        <v>26</v>
      </c>
      <c r="AN198" s="42">
        <v>3</v>
      </c>
      <c r="AO198" s="42">
        <v>50</v>
      </c>
      <c r="AP198" s="42">
        <v>175</v>
      </c>
      <c r="AQ198" s="42">
        <v>57</v>
      </c>
      <c r="AR198" s="42">
        <v>492</v>
      </c>
      <c r="AS198" s="42">
        <v>0</v>
      </c>
      <c r="AT198" s="42">
        <v>24</v>
      </c>
      <c r="AU198" s="42">
        <v>28</v>
      </c>
      <c r="AV198" s="42">
        <v>36</v>
      </c>
      <c r="AW198" s="42">
        <v>84</v>
      </c>
      <c r="AX198" s="42">
        <v>112</v>
      </c>
      <c r="AY198" s="42">
        <v>164</v>
      </c>
      <c r="AZ198" s="42">
        <v>44</v>
      </c>
      <c r="BA198" s="42">
        <v>272</v>
      </c>
      <c r="BB198" s="42">
        <v>0</v>
      </c>
      <c r="BC198" s="42">
        <v>20</v>
      </c>
      <c r="BD198" s="42">
        <v>20</v>
      </c>
      <c r="BE198" s="42">
        <v>8</v>
      </c>
      <c r="BF198" s="42">
        <v>28</v>
      </c>
      <c r="BG198" s="42">
        <v>88</v>
      </c>
      <c r="BH198" s="42">
        <v>88</v>
      </c>
      <c r="BI198" s="42">
        <v>20</v>
      </c>
      <c r="BJ198" s="42">
        <v>220</v>
      </c>
      <c r="BK198" s="42">
        <v>0</v>
      </c>
      <c r="BL198" s="42">
        <v>4</v>
      </c>
      <c r="BM198" s="42">
        <v>8</v>
      </c>
      <c r="BN198" s="42">
        <v>28</v>
      </c>
      <c r="BO198" s="42">
        <v>56</v>
      </c>
      <c r="BP198" s="42">
        <v>24</v>
      </c>
      <c r="BQ198" s="42">
        <v>76</v>
      </c>
      <c r="BR198" s="42">
        <v>24</v>
      </c>
      <c r="BS198" s="42">
        <v>64</v>
      </c>
      <c r="BT198" s="42">
        <v>0</v>
      </c>
      <c r="BU198" s="42">
        <v>0</v>
      </c>
      <c r="BV198" s="42">
        <v>0</v>
      </c>
      <c r="BW198" s="42">
        <v>0</v>
      </c>
      <c r="BX198" s="42">
        <v>24</v>
      </c>
      <c r="BY198" s="42">
        <v>24</v>
      </c>
      <c r="BZ198" s="42">
        <v>0</v>
      </c>
      <c r="CA198" s="42">
        <v>16</v>
      </c>
      <c r="CB198" s="42">
        <v>180</v>
      </c>
      <c r="CC198" s="42">
        <v>0</v>
      </c>
      <c r="CD198" s="42">
        <v>12</v>
      </c>
      <c r="CE198" s="42">
        <v>20</v>
      </c>
      <c r="CF198" s="42">
        <v>28</v>
      </c>
      <c r="CG198" s="42">
        <v>44</v>
      </c>
      <c r="CH198" s="42">
        <v>64</v>
      </c>
      <c r="CI198" s="42">
        <v>0</v>
      </c>
      <c r="CJ198" s="42">
        <v>12</v>
      </c>
      <c r="CK198" s="42">
        <v>248</v>
      </c>
      <c r="CL198" s="42">
        <v>0</v>
      </c>
      <c r="CM198" s="42">
        <v>12</v>
      </c>
      <c r="CN198" s="42">
        <v>8</v>
      </c>
      <c r="CO198" s="42">
        <v>8</v>
      </c>
      <c r="CP198" s="42">
        <v>16</v>
      </c>
      <c r="CQ198" s="42">
        <v>24</v>
      </c>
      <c r="CR198" s="42">
        <v>164</v>
      </c>
      <c r="CS198" s="42">
        <v>16</v>
      </c>
    </row>
    <row r="199" spans="1:97">
      <c r="A199" s="40" t="s">
        <v>732</v>
      </c>
      <c r="B199" s="40" t="s">
        <v>289</v>
      </c>
      <c r="C199" s="40" t="s">
        <v>290</v>
      </c>
      <c r="D199" s="40" t="s">
        <v>309</v>
      </c>
      <c r="E199" s="40" t="s">
        <v>385</v>
      </c>
      <c r="F199" s="40" t="s">
        <v>306</v>
      </c>
      <c r="G199" s="41" t="s">
        <v>294</v>
      </c>
      <c r="H199" s="40" t="s">
        <v>733</v>
      </c>
      <c r="I199" s="42">
        <v>113</v>
      </c>
      <c r="J199" s="42">
        <v>16.95</v>
      </c>
      <c r="K199" s="42">
        <v>11.3</v>
      </c>
      <c r="L199" s="42">
        <v>16.95</v>
      </c>
      <c r="M199" s="42">
        <v>24.483332999999998</v>
      </c>
      <c r="N199" s="42">
        <v>19.774999999999999</v>
      </c>
      <c r="O199" s="42">
        <v>23.541667</v>
      </c>
      <c r="P199" s="42">
        <v>15</v>
      </c>
      <c r="Q199" s="42">
        <v>20</v>
      </c>
      <c r="R199" s="42">
        <v>27</v>
      </c>
      <c r="S199" s="42">
        <v>20</v>
      </c>
      <c r="T199" s="42">
        <v>35</v>
      </c>
      <c r="U199" s="42">
        <v>18</v>
      </c>
      <c r="V199" s="42">
        <v>55.558332999999998</v>
      </c>
      <c r="W199" s="42">
        <v>8.4749999999999996</v>
      </c>
      <c r="X199" s="42">
        <v>4.7083329999999997</v>
      </c>
      <c r="Y199" s="42">
        <v>9.4166670000000003</v>
      </c>
      <c r="Z199" s="42">
        <v>13.183332999999999</v>
      </c>
      <c r="AA199" s="42">
        <v>10.358333</v>
      </c>
      <c r="AB199" s="42">
        <v>9.4166670000000003</v>
      </c>
      <c r="AC199" s="42">
        <v>0</v>
      </c>
      <c r="AD199" s="42">
        <v>9.4166670000000003</v>
      </c>
      <c r="AE199" s="42">
        <v>29.191666999999999</v>
      </c>
      <c r="AF199" s="42">
        <v>16.95</v>
      </c>
      <c r="AG199" s="42">
        <v>57.441667000000002</v>
      </c>
      <c r="AH199" s="42">
        <v>8.4749999999999996</v>
      </c>
      <c r="AI199" s="42">
        <v>6.5916670000000002</v>
      </c>
      <c r="AJ199" s="42">
        <v>7.5333329999999998</v>
      </c>
      <c r="AK199" s="42">
        <v>11.3</v>
      </c>
      <c r="AL199" s="42">
        <v>9.4166670000000003</v>
      </c>
      <c r="AM199" s="42">
        <v>14.125</v>
      </c>
      <c r="AN199" s="42">
        <v>0</v>
      </c>
      <c r="AO199" s="42">
        <v>9.4166670000000003</v>
      </c>
      <c r="AP199" s="42">
        <v>26.366667</v>
      </c>
      <c r="AQ199" s="42">
        <v>21.658332999999999</v>
      </c>
      <c r="AR199" s="42">
        <v>90.4</v>
      </c>
      <c r="AS199" s="42">
        <v>18.833333</v>
      </c>
      <c r="AT199" s="42">
        <v>7.5333329999999998</v>
      </c>
      <c r="AU199" s="42">
        <v>0</v>
      </c>
      <c r="AV199" s="42">
        <v>3.766667</v>
      </c>
      <c r="AW199" s="42">
        <v>18.833333</v>
      </c>
      <c r="AX199" s="42">
        <v>18.833333</v>
      </c>
      <c r="AY199" s="42">
        <v>22.6</v>
      </c>
      <c r="AZ199" s="42">
        <v>0</v>
      </c>
      <c r="BA199" s="42">
        <v>48.966667000000001</v>
      </c>
      <c r="BB199" s="42">
        <v>11.3</v>
      </c>
      <c r="BC199" s="42">
        <v>7.5333329999999998</v>
      </c>
      <c r="BD199" s="42">
        <v>0</v>
      </c>
      <c r="BE199" s="42">
        <v>0</v>
      </c>
      <c r="BF199" s="42">
        <v>3.766667</v>
      </c>
      <c r="BG199" s="42">
        <v>15.066667000000001</v>
      </c>
      <c r="BH199" s="42">
        <v>11.3</v>
      </c>
      <c r="BI199" s="42">
        <v>0</v>
      </c>
      <c r="BJ199" s="42">
        <v>41.433332999999998</v>
      </c>
      <c r="BK199" s="42">
        <v>7.5333329999999998</v>
      </c>
      <c r="BL199" s="42">
        <v>0</v>
      </c>
      <c r="BM199" s="42">
        <v>0</v>
      </c>
      <c r="BN199" s="42">
        <v>3.766667</v>
      </c>
      <c r="BO199" s="42">
        <v>15.066667000000001</v>
      </c>
      <c r="BP199" s="42">
        <v>3.766667</v>
      </c>
      <c r="BQ199" s="42">
        <v>11.3</v>
      </c>
      <c r="BR199" s="42">
        <v>0</v>
      </c>
      <c r="BS199" s="42">
        <v>0</v>
      </c>
      <c r="BT199" s="42">
        <v>0</v>
      </c>
      <c r="BU199" s="42">
        <v>0</v>
      </c>
      <c r="BV199" s="42">
        <v>0</v>
      </c>
      <c r="BW199" s="42">
        <v>0</v>
      </c>
      <c r="BX199" s="42">
        <v>0</v>
      </c>
      <c r="BY199" s="42">
        <v>0</v>
      </c>
      <c r="BZ199" s="42">
        <v>0</v>
      </c>
      <c r="CA199" s="42">
        <v>0</v>
      </c>
      <c r="CB199" s="42">
        <v>60.266666999999998</v>
      </c>
      <c r="CC199" s="42">
        <v>15.066667000000001</v>
      </c>
      <c r="CD199" s="42">
        <v>7.5333329999999998</v>
      </c>
      <c r="CE199" s="42">
        <v>0</v>
      </c>
      <c r="CF199" s="42">
        <v>3.766667</v>
      </c>
      <c r="CG199" s="42">
        <v>18.833333</v>
      </c>
      <c r="CH199" s="42">
        <v>15.066667000000001</v>
      </c>
      <c r="CI199" s="42">
        <v>0</v>
      </c>
      <c r="CJ199" s="42">
        <v>0</v>
      </c>
      <c r="CK199" s="42">
        <v>30.133333</v>
      </c>
      <c r="CL199" s="42">
        <v>3.766667</v>
      </c>
      <c r="CM199" s="42">
        <v>0</v>
      </c>
      <c r="CN199" s="42">
        <v>0</v>
      </c>
      <c r="CO199" s="42">
        <v>0</v>
      </c>
      <c r="CP199" s="42">
        <v>0</v>
      </c>
      <c r="CQ199" s="42">
        <v>3.766667</v>
      </c>
      <c r="CR199" s="42">
        <v>22.6</v>
      </c>
      <c r="CS199" s="42">
        <v>0</v>
      </c>
    </row>
    <row r="200" spans="1:97">
      <c r="A200" s="40" t="s">
        <v>734</v>
      </c>
      <c r="B200" s="40" t="s">
        <v>289</v>
      </c>
      <c r="C200" s="40" t="s">
        <v>290</v>
      </c>
      <c r="D200" s="40" t="s">
        <v>309</v>
      </c>
      <c r="E200" s="40" t="s">
        <v>450</v>
      </c>
      <c r="F200" s="40" t="s">
        <v>306</v>
      </c>
      <c r="G200" s="41" t="s">
        <v>294</v>
      </c>
      <c r="H200" s="40" t="s">
        <v>735</v>
      </c>
      <c r="I200" s="42">
        <v>645</v>
      </c>
      <c r="J200" s="42">
        <v>100.66968900000001</v>
      </c>
      <c r="K200" s="42">
        <v>80.097904</v>
      </c>
      <c r="L200" s="42">
        <v>105.805898</v>
      </c>
      <c r="M200" s="42">
        <v>144.76023000000001</v>
      </c>
      <c r="N200" s="42">
        <v>148.95005</v>
      </c>
      <c r="O200" s="42">
        <v>64.716228999999998</v>
      </c>
      <c r="P200" s="42">
        <v>101</v>
      </c>
      <c r="Q200" s="42">
        <v>80</v>
      </c>
      <c r="R200" s="42">
        <v>130</v>
      </c>
      <c r="S200" s="42">
        <v>122</v>
      </c>
      <c r="T200" s="42">
        <v>107</v>
      </c>
      <c r="U200" s="42">
        <v>40</v>
      </c>
      <c r="V200" s="42">
        <v>329.66374100000002</v>
      </c>
      <c r="W200" s="42">
        <v>58.552778000000004</v>
      </c>
      <c r="X200" s="42">
        <v>43.117201999999999</v>
      </c>
      <c r="Y200" s="42">
        <v>49.307603</v>
      </c>
      <c r="Z200" s="42">
        <v>76.989227999999997</v>
      </c>
      <c r="AA200" s="42">
        <v>73.961404000000002</v>
      </c>
      <c r="AB200" s="42">
        <v>27.735527000000001</v>
      </c>
      <c r="AC200" s="42">
        <v>0</v>
      </c>
      <c r="AD200" s="42">
        <v>74.988646000000003</v>
      </c>
      <c r="AE200" s="42">
        <v>179.68644900000001</v>
      </c>
      <c r="AF200" s="42">
        <v>74.988646000000003</v>
      </c>
      <c r="AG200" s="42">
        <v>315.33625899999998</v>
      </c>
      <c r="AH200" s="42">
        <v>42.116911000000002</v>
      </c>
      <c r="AI200" s="42">
        <v>36.980702000000001</v>
      </c>
      <c r="AJ200" s="42">
        <v>56.498294999999999</v>
      </c>
      <c r="AK200" s="42">
        <v>67.771002999999993</v>
      </c>
      <c r="AL200" s="42">
        <v>74.988646000000003</v>
      </c>
      <c r="AM200" s="42">
        <v>35.95346</v>
      </c>
      <c r="AN200" s="42">
        <v>1.027242</v>
      </c>
      <c r="AO200" s="42">
        <v>60.607261999999999</v>
      </c>
      <c r="AP200" s="42">
        <v>167.41345000000001</v>
      </c>
      <c r="AQ200" s="42">
        <v>87.315546999999995</v>
      </c>
      <c r="AR200" s="42">
        <v>562.71285799999998</v>
      </c>
      <c r="AS200" s="42">
        <v>16.435867999999999</v>
      </c>
      <c r="AT200" s="42">
        <v>24.545998000000001</v>
      </c>
      <c r="AU200" s="42">
        <v>36.980702000000001</v>
      </c>
      <c r="AV200" s="42">
        <v>32.871735000000001</v>
      </c>
      <c r="AW200" s="42">
        <v>65.743470000000002</v>
      </c>
      <c r="AX200" s="42">
        <v>98.507401999999999</v>
      </c>
      <c r="AY200" s="42">
        <v>225.99318</v>
      </c>
      <c r="AZ200" s="42">
        <v>61.634504</v>
      </c>
      <c r="BA200" s="42">
        <v>295.63000899999997</v>
      </c>
      <c r="BB200" s="42">
        <v>12.326900999999999</v>
      </c>
      <c r="BC200" s="42">
        <v>16.328064000000001</v>
      </c>
      <c r="BD200" s="42">
        <v>20.544834999999999</v>
      </c>
      <c r="BE200" s="42">
        <v>16.435867999999999</v>
      </c>
      <c r="BF200" s="42">
        <v>12.326900999999999</v>
      </c>
      <c r="BG200" s="42">
        <v>86.180501000000007</v>
      </c>
      <c r="BH200" s="42">
        <v>119.16004</v>
      </c>
      <c r="BI200" s="42">
        <v>12.326900999999999</v>
      </c>
      <c r="BJ200" s="42">
        <v>267.08284900000001</v>
      </c>
      <c r="BK200" s="42">
        <v>4.1089669999999998</v>
      </c>
      <c r="BL200" s="42">
        <v>8.2179339999999996</v>
      </c>
      <c r="BM200" s="42">
        <v>16.435867999999999</v>
      </c>
      <c r="BN200" s="42">
        <v>16.435867999999999</v>
      </c>
      <c r="BO200" s="42">
        <v>53.41657</v>
      </c>
      <c r="BP200" s="42">
        <v>12.326900999999999</v>
      </c>
      <c r="BQ200" s="42">
        <v>106.833139</v>
      </c>
      <c r="BR200" s="42">
        <v>49.307603</v>
      </c>
      <c r="BS200" s="42">
        <v>61.634504</v>
      </c>
      <c r="BT200" s="42">
        <v>0</v>
      </c>
      <c r="BU200" s="42">
        <v>0</v>
      </c>
      <c r="BV200" s="42">
        <v>0</v>
      </c>
      <c r="BW200" s="42">
        <v>0</v>
      </c>
      <c r="BX200" s="42">
        <v>8.2179339999999996</v>
      </c>
      <c r="BY200" s="42">
        <v>20.544834999999999</v>
      </c>
      <c r="BZ200" s="42">
        <v>0</v>
      </c>
      <c r="CA200" s="42">
        <v>32.871735000000001</v>
      </c>
      <c r="CB200" s="42">
        <v>213.55847499999999</v>
      </c>
      <c r="CC200" s="42">
        <v>12.326900999999999</v>
      </c>
      <c r="CD200" s="42">
        <v>20.437031000000001</v>
      </c>
      <c r="CE200" s="42">
        <v>28.762768000000001</v>
      </c>
      <c r="CF200" s="42">
        <v>32.871735000000001</v>
      </c>
      <c r="CG200" s="42">
        <v>45.198636</v>
      </c>
      <c r="CH200" s="42">
        <v>61.634504</v>
      </c>
      <c r="CI200" s="42">
        <v>0</v>
      </c>
      <c r="CJ200" s="42">
        <v>12.326900999999999</v>
      </c>
      <c r="CK200" s="42">
        <v>287.519879</v>
      </c>
      <c r="CL200" s="42">
        <v>4.1089669999999998</v>
      </c>
      <c r="CM200" s="42">
        <v>4.1089669999999998</v>
      </c>
      <c r="CN200" s="42">
        <v>8.2179339999999996</v>
      </c>
      <c r="CO200" s="42">
        <v>0</v>
      </c>
      <c r="CP200" s="42">
        <v>12.326900999999999</v>
      </c>
      <c r="CQ200" s="42">
        <v>16.328064000000001</v>
      </c>
      <c r="CR200" s="42">
        <v>225.99318</v>
      </c>
      <c r="CS200" s="42">
        <v>16.435867999999999</v>
      </c>
    </row>
    <row r="201" spans="1:97">
      <c r="A201" s="40" t="s">
        <v>736</v>
      </c>
      <c r="B201" s="40" t="s">
        <v>289</v>
      </c>
      <c r="C201" s="40" t="s">
        <v>290</v>
      </c>
      <c r="D201" s="40" t="s">
        <v>297</v>
      </c>
      <c r="E201" s="40" t="s">
        <v>445</v>
      </c>
      <c r="F201" s="40" t="s">
        <v>293</v>
      </c>
      <c r="G201" s="41" t="s">
        <v>294</v>
      </c>
      <c r="H201" s="40" t="s">
        <v>737</v>
      </c>
      <c r="I201" s="42">
        <v>213</v>
      </c>
      <c r="J201" s="42">
        <v>42.013761000000002</v>
      </c>
      <c r="K201" s="42">
        <v>42.013761000000002</v>
      </c>
      <c r="L201" s="42">
        <v>45.922018000000001</v>
      </c>
      <c r="M201" s="42">
        <v>36.151375999999999</v>
      </c>
      <c r="N201" s="42">
        <v>29.311927000000001</v>
      </c>
      <c r="O201" s="42">
        <v>17.587156</v>
      </c>
      <c r="P201" s="42">
        <v>27</v>
      </c>
      <c r="Q201" s="42">
        <v>23</v>
      </c>
      <c r="R201" s="42">
        <v>41</v>
      </c>
      <c r="S201" s="42">
        <v>28</v>
      </c>
      <c r="T201" s="42">
        <v>21</v>
      </c>
      <c r="U201" s="42">
        <v>16</v>
      </c>
      <c r="V201" s="42">
        <v>109.43119299999999</v>
      </c>
      <c r="W201" s="42">
        <v>20.518349000000001</v>
      </c>
      <c r="X201" s="42">
        <v>18.564219999999999</v>
      </c>
      <c r="Y201" s="42">
        <v>27.357797999999999</v>
      </c>
      <c r="Z201" s="42">
        <v>15.633027999999999</v>
      </c>
      <c r="AA201" s="42">
        <v>17.587156</v>
      </c>
      <c r="AB201" s="42">
        <v>8.7935780000000001</v>
      </c>
      <c r="AC201" s="42">
        <v>0.97706400000000004</v>
      </c>
      <c r="AD201" s="42">
        <v>25.403670000000002</v>
      </c>
      <c r="AE201" s="42">
        <v>63.509174000000002</v>
      </c>
      <c r="AF201" s="42">
        <v>20.518349000000001</v>
      </c>
      <c r="AG201" s="42">
        <v>103.56880700000001</v>
      </c>
      <c r="AH201" s="42">
        <v>21.495412999999999</v>
      </c>
      <c r="AI201" s="42">
        <v>23.449541</v>
      </c>
      <c r="AJ201" s="42">
        <v>18.564219999999999</v>
      </c>
      <c r="AK201" s="42">
        <v>20.518349000000001</v>
      </c>
      <c r="AL201" s="42">
        <v>11.724771</v>
      </c>
      <c r="AM201" s="42">
        <v>7.8165139999999997</v>
      </c>
      <c r="AN201" s="42">
        <v>0</v>
      </c>
      <c r="AO201" s="42">
        <v>25.403670000000002</v>
      </c>
      <c r="AP201" s="42">
        <v>59.600917000000003</v>
      </c>
      <c r="AQ201" s="42">
        <v>18.564219999999999</v>
      </c>
      <c r="AR201" s="42">
        <v>175.87155999999999</v>
      </c>
      <c r="AS201" s="42">
        <v>15.633027999999999</v>
      </c>
      <c r="AT201" s="42">
        <v>15.633027999999999</v>
      </c>
      <c r="AU201" s="42">
        <v>0</v>
      </c>
      <c r="AV201" s="42">
        <v>11.724771</v>
      </c>
      <c r="AW201" s="42">
        <v>19.541284000000001</v>
      </c>
      <c r="AX201" s="42">
        <v>27.357797999999999</v>
      </c>
      <c r="AY201" s="42">
        <v>66.440366999999995</v>
      </c>
      <c r="AZ201" s="42">
        <v>19.541284000000001</v>
      </c>
      <c r="BA201" s="42">
        <v>101.614679</v>
      </c>
      <c r="BB201" s="42">
        <v>7.8165139999999997</v>
      </c>
      <c r="BC201" s="42">
        <v>11.724771</v>
      </c>
      <c r="BD201" s="42">
        <v>0</v>
      </c>
      <c r="BE201" s="42">
        <v>7.8165139999999997</v>
      </c>
      <c r="BF201" s="42">
        <v>0</v>
      </c>
      <c r="BG201" s="42">
        <v>23.449541</v>
      </c>
      <c r="BH201" s="42">
        <v>39.082568999999999</v>
      </c>
      <c r="BI201" s="42">
        <v>11.724771</v>
      </c>
      <c r="BJ201" s="42">
        <v>74.256881000000007</v>
      </c>
      <c r="BK201" s="42">
        <v>7.8165139999999997</v>
      </c>
      <c r="BL201" s="42">
        <v>3.9082569999999999</v>
      </c>
      <c r="BM201" s="42">
        <v>0</v>
      </c>
      <c r="BN201" s="42">
        <v>3.9082569999999999</v>
      </c>
      <c r="BO201" s="42">
        <v>19.541284000000001</v>
      </c>
      <c r="BP201" s="42">
        <v>3.9082569999999999</v>
      </c>
      <c r="BQ201" s="42">
        <v>27.357797999999999</v>
      </c>
      <c r="BR201" s="42">
        <v>7.8165139999999997</v>
      </c>
      <c r="BS201" s="42">
        <v>19.541284000000001</v>
      </c>
      <c r="BT201" s="42">
        <v>0</v>
      </c>
      <c r="BU201" s="42">
        <v>0</v>
      </c>
      <c r="BV201" s="42">
        <v>0</v>
      </c>
      <c r="BW201" s="42">
        <v>0</v>
      </c>
      <c r="BX201" s="42">
        <v>3.9082569999999999</v>
      </c>
      <c r="BY201" s="42">
        <v>7.8165139999999997</v>
      </c>
      <c r="BZ201" s="42">
        <v>0</v>
      </c>
      <c r="CA201" s="42">
        <v>7.8165139999999997</v>
      </c>
      <c r="CB201" s="42">
        <v>82.073393999999993</v>
      </c>
      <c r="CC201" s="42">
        <v>11.724771</v>
      </c>
      <c r="CD201" s="42">
        <v>11.724771</v>
      </c>
      <c r="CE201" s="42">
        <v>0</v>
      </c>
      <c r="CF201" s="42">
        <v>11.724771</v>
      </c>
      <c r="CG201" s="42">
        <v>15.633027999999999</v>
      </c>
      <c r="CH201" s="42">
        <v>19.541284000000001</v>
      </c>
      <c r="CI201" s="42">
        <v>0</v>
      </c>
      <c r="CJ201" s="42">
        <v>11.724771</v>
      </c>
      <c r="CK201" s="42">
        <v>74.256881000000007</v>
      </c>
      <c r="CL201" s="42">
        <v>3.9082569999999999</v>
      </c>
      <c r="CM201" s="42">
        <v>3.9082569999999999</v>
      </c>
      <c r="CN201" s="42">
        <v>0</v>
      </c>
      <c r="CO201" s="42">
        <v>0</v>
      </c>
      <c r="CP201" s="42">
        <v>0</v>
      </c>
      <c r="CQ201" s="42">
        <v>0</v>
      </c>
      <c r="CR201" s="42">
        <v>66.440366999999995</v>
      </c>
      <c r="CS201" s="42">
        <v>0</v>
      </c>
    </row>
    <row r="202" spans="1:97">
      <c r="A202" s="40" t="s">
        <v>738</v>
      </c>
      <c r="B202" s="40" t="s">
        <v>289</v>
      </c>
      <c r="C202" s="40" t="s">
        <v>290</v>
      </c>
      <c r="D202" s="40" t="s">
        <v>291</v>
      </c>
      <c r="E202" s="40" t="s">
        <v>292</v>
      </c>
      <c r="F202" s="40" t="s">
        <v>293</v>
      </c>
      <c r="G202" s="41" t="s">
        <v>294</v>
      </c>
      <c r="H202" s="40" t="s">
        <v>739</v>
      </c>
      <c r="I202" s="42">
        <v>114</v>
      </c>
      <c r="J202" s="42">
        <v>14.95082</v>
      </c>
      <c r="K202" s="42">
        <v>11.213115</v>
      </c>
      <c r="L202" s="42">
        <v>18.688524999999998</v>
      </c>
      <c r="M202" s="42">
        <v>28.032786999999999</v>
      </c>
      <c r="N202" s="42">
        <v>22.42623</v>
      </c>
      <c r="O202" s="42">
        <v>18.688524999999998</v>
      </c>
      <c r="P202" s="42">
        <v>12</v>
      </c>
      <c r="Q202" s="42">
        <v>17</v>
      </c>
      <c r="R202" s="42">
        <v>21</v>
      </c>
      <c r="S202" s="42">
        <v>18</v>
      </c>
      <c r="T202" s="42">
        <v>32</v>
      </c>
      <c r="U202" s="42">
        <v>16</v>
      </c>
      <c r="V202" s="42">
        <v>62.606557000000002</v>
      </c>
      <c r="W202" s="42">
        <v>7.4754100000000001</v>
      </c>
      <c r="X202" s="42">
        <v>6.5409839999999999</v>
      </c>
      <c r="Y202" s="42">
        <v>9.3442620000000005</v>
      </c>
      <c r="Z202" s="42">
        <v>14.016393000000001</v>
      </c>
      <c r="AA202" s="42">
        <v>14.016393000000001</v>
      </c>
      <c r="AB202" s="42">
        <v>11.213115</v>
      </c>
      <c r="AC202" s="42">
        <v>0</v>
      </c>
      <c r="AD202" s="42">
        <v>8.4098360000000003</v>
      </c>
      <c r="AE202" s="42">
        <v>37.377049</v>
      </c>
      <c r="AF202" s="42">
        <v>16.819672000000001</v>
      </c>
      <c r="AG202" s="42">
        <v>51.393442999999998</v>
      </c>
      <c r="AH202" s="42">
        <v>7.4754100000000001</v>
      </c>
      <c r="AI202" s="42">
        <v>4.6721310000000003</v>
      </c>
      <c r="AJ202" s="42">
        <v>9.3442620000000005</v>
      </c>
      <c r="AK202" s="42">
        <v>14.016393000000001</v>
      </c>
      <c r="AL202" s="42">
        <v>8.4098360000000003</v>
      </c>
      <c r="AM202" s="42">
        <v>6.5409839999999999</v>
      </c>
      <c r="AN202" s="42">
        <v>0.93442599999999998</v>
      </c>
      <c r="AO202" s="42">
        <v>9.3442620000000005</v>
      </c>
      <c r="AP202" s="42">
        <v>28.032786999999999</v>
      </c>
      <c r="AQ202" s="42">
        <v>14.016393000000001</v>
      </c>
      <c r="AR202" s="42">
        <v>97.180328000000003</v>
      </c>
      <c r="AS202" s="42">
        <v>3.7377050000000001</v>
      </c>
      <c r="AT202" s="42">
        <v>3.7377050000000001</v>
      </c>
      <c r="AU202" s="42">
        <v>0</v>
      </c>
      <c r="AV202" s="42">
        <v>0</v>
      </c>
      <c r="AW202" s="42">
        <v>22.42623</v>
      </c>
      <c r="AX202" s="42">
        <v>22.42623</v>
      </c>
      <c r="AY202" s="42">
        <v>44.852459000000003</v>
      </c>
      <c r="AZ202" s="42">
        <v>0</v>
      </c>
      <c r="BA202" s="42">
        <v>56.065573999999998</v>
      </c>
      <c r="BB202" s="42">
        <v>3.7377050000000001</v>
      </c>
      <c r="BC202" s="42">
        <v>3.7377050000000001</v>
      </c>
      <c r="BD202" s="42">
        <v>0</v>
      </c>
      <c r="BE202" s="42">
        <v>0</v>
      </c>
      <c r="BF202" s="42">
        <v>3.7377050000000001</v>
      </c>
      <c r="BG202" s="42">
        <v>18.688524999999998</v>
      </c>
      <c r="BH202" s="42">
        <v>26.163934000000001</v>
      </c>
      <c r="BI202" s="42">
        <v>0</v>
      </c>
      <c r="BJ202" s="42">
        <v>41.114753999999998</v>
      </c>
      <c r="BK202" s="42">
        <v>0</v>
      </c>
      <c r="BL202" s="42">
        <v>0</v>
      </c>
      <c r="BM202" s="42">
        <v>0</v>
      </c>
      <c r="BN202" s="42">
        <v>0</v>
      </c>
      <c r="BO202" s="42">
        <v>18.688524999999998</v>
      </c>
      <c r="BP202" s="42">
        <v>3.7377050000000001</v>
      </c>
      <c r="BQ202" s="42">
        <v>18.688524999999998</v>
      </c>
      <c r="BR202" s="42">
        <v>0</v>
      </c>
      <c r="BS202" s="42">
        <v>3.7377050000000001</v>
      </c>
      <c r="BT202" s="42">
        <v>0</v>
      </c>
      <c r="BU202" s="42">
        <v>0</v>
      </c>
      <c r="BV202" s="42">
        <v>0</v>
      </c>
      <c r="BW202" s="42">
        <v>0</v>
      </c>
      <c r="BX202" s="42">
        <v>0</v>
      </c>
      <c r="BY202" s="42">
        <v>3.7377050000000001</v>
      </c>
      <c r="BZ202" s="42">
        <v>0</v>
      </c>
      <c r="CA202" s="42">
        <v>0</v>
      </c>
      <c r="CB202" s="42">
        <v>41.114753999999998</v>
      </c>
      <c r="CC202" s="42">
        <v>3.7377050000000001</v>
      </c>
      <c r="CD202" s="42">
        <v>0</v>
      </c>
      <c r="CE202" s="42">
        <v>0</v>
      </c>
      <c r="CF202" s="42">
        <v>0</v>
      </c>
      <c r="CG202" s="42">
        <v>18.688524999999998</v>
      </c>
      <c r="CH202" s="42">
        <v>18.688524999999998</v>
      </c>
      <c r="CI202" s="42">
        <v>0</v>
      </c>
      <c r="CJ202" s="42">
        <v>0</v>
      </c>
      <c r="CK202" s="42">
        <v>52.327869</v>
      </c>
      <c r="CL202" s="42">
        <v>0</v>
      </c>
      <c r="CM202" s="42">
        <v>3.7377050000000001</v>
      </c>
      <c r="CN202" s="42">
        <v>0</v>
      </c>
      <c r="CO202" s="42">
        <v>0</v>
      </c>
      <c r="CP202" s="42">
        <v>3.7377050000000001</v>
      </c>
      <c r="CQ202" s="42">
        <v>0</v>
      </c>
      <c r="CR202" s="42">
        <v>44.852459000000003</v>
      </c>
      <c r="CS202" s="42">
        <v>0</v>
      </c>
    </row>
    <row r="203" spans="1:97">
      <c r="A203" s="40" t="s">
        <v>740</v>
      </c>
      <c r="B203" s="40" t="s">
        <v>289</v>
      </c>
      <c r="C203" s="40" t="s">
        <v>290</v>
      </c>
      <c r="D203" s="40" t="s">
        <v>297</v>
      </c>
      <c r="E203" s="40" t="s">
        <v>348</v>
      </c>
      <c r="F203" s="40" t="s">
        <v>293</v>
      </c>
      <c r="G203" s="41" t="s">
        <v>294</v>
      </c>
      <c r="H203" s="40" t="s">
        <v>741</v>
      </c>
      <c r="I203" s="42">
        <v>1073</v>
      </c>
      <c r="J203" s="42">
        <v>125</v>
      </c>
      <c r="K203" s="42">
        <v>144</v>
      </c>
      <c r="L203" s="42">
        <v>172</v>
      </c>
      <c r="M203" s="42">
        <v>244</v>
      </c>
      <c r="N203" s="42">
        <v>204</v>
      </c>
      <c r="O203" s="42">
        <v>184</v>
      </c>
      <c r="P203" s="42">
        <v>182</v>
      </c>
      <c r="Q203" s="42">
        <v>200</v>
      </c>
      <c r="R203" s="42">
        <v>226</v>
      </c>
      <c r="S203" s="42">
        <v>189</v>
      </c>
      <c r="T203" s="42">
        <v>216</v>
      </c>
      <c r="U203" s="42">
        <v>171</v>
      </c>
      <c r="V203" s="42">
        <v>535</v>
      </c>
      <c r="W203" s="42">
        <v>69</v>
      </c>
      <c r="X203" s="42">
        <v>87</v>
      </c>
      <c r="Y203" s="42">
        <v>86</v>
      </c>
      <c r="Z203" s="42">
        <v>124</v>
      </c>
      <c r="AA203" s="42">
        <v>105</v>
      </c>
      <c r="AB203" s="42">
        <v>60</v>
      </c>
      <c r="AC203" s="42">
        <v>4</v>
      </c>
      <c r="AD203" s="42">
        <v>110</v>
      </c>
      <c r="AE203" s="42">
        <v>299</v>
      </c>
      <c r="AF203" s="42">
        <v>126</v>
      </c>
      <c r="AG203" s="42">
        <v>538</v>
      </c>
      <c r="AH203" s="42">
        <v>56</v>
      </c>
      <c r="AI203" s="42">
        <v>57</v>
      </c>
      <c r="AJ203" s="42">
        <v>86</v>
      </c>
      <c r="AK203" s="42">
        <v>120</v>
      </c>
      <c r="AL203" s="42">
        <v>99</v>
      </c>
      <c r="AM203" s="42">
        <v>106</v>
      </c>
      <c r="AN203" s="42">
        <v>14</v>
      </c>
      <c r="AO203" s="42">
        <v>83</v>
      </c>
      <c r="AP203" s="42">
        <v>279</v>
      </c>
      <c r="AQ203" s="42">
        <v>176</v>
      </c>
      <c r="AR203" s="42">
        <v>964</v>
      </c>
      <c r="AS203" s="42">
        <v>36</v>
      </c>
      <c r="AT203" s="42">
        <v>48</v>
      </c>
      <c r="AU203" s="42">
        <v>40</v>
      </c>
      <c r="AV203" s="42">
        <v>60</v>
      </c>
      <c r="AW203" s="42">
        <v>104</v>
      </c>
      <c r="AX203" s="42">
        <v>160</v>
      </c>
      <c r="AY203" s="42">
        <v>388</v>
      </c>
      <c r="AZ203" s="42">
        <v>128</v>
      </c>
      <c r="BA203" s="42">
        <v>464</v>
      </c>
      <c r="BB203" s="42">
        <v>20</v>
      </c>
      <c r="BC203" s="42">
        <v>28</v>
      </c>
      <c r="BD203" s="42">
        <v>24</v>
      </c>
      <c r="BE203" s="42">
        <v>40</v>
      </c>
      <c r="BF203" s="42">
        <v>12</v>
      </c>
      <c r="BG203" s="42">
        <v>124</v>
      </c>
      <c r="BH203" s="42">
        <v>180</v>
      </c>
      <c r="BI203" s="42">
        <v>36</v>
      </c>
      <c r="BJ203" s="42">
        <v>500</v>
      </c>
      <c r="BK203" s="42">
        <v>16</v>
      </c>
      <c r="BL203" s="42">
        <v>20</v>
      </c>
      <c r="BM203" s="42">
        <v>16</v>
      </c>
      <c r="BN203" s="42">
        <v>20</v>
      </c>
      <c r="BO203" s="42">
        <v>92</v>
      </c>
      <c r="BP203" s="42">
        <v>36</v>
      </c>
      <c r="BQ203" s="42">
        <v>208</v>
      </c>
      <c r="BR203" s="42">
        <v>92</v>
      </c>
      <c r="BS203" s="42">
        <v>108</v>
      </c>
      <c r="BT203" s="42">
        <v>0</v>
      </c>
      <c r="BU203" s="42">
        <v>0</v>
      </c>
      <c r="BV203" s="42">
        <v>0</v>
      </c>
      <c r="BW203" s="42">
        <v>0</v>
      </c>
      <c r="BX203" s="42">
        <v>8</v>
      </c>
      <c r="BY203" s="42">
        <v>52</v>
      </c>
      <c r="BZ203" s="42">
        <v>0</v>
      </c>
      <c r="CA203" s="42">
        <v>48</v>
      </c>
      <c r="CB203" s="42">
        <v>364</v>
      </c>
      <c r="CC203" s="42">
        <v>20</v>
      </c>
      <c r="CD203" s="42">
        <v>28</v>
      </c>
      <c r="CE203" s="42">
        <v>40</v>
      </c>
      <c r="CF203" s="42">
        <v>60</v>
      </c>
      <c r="CG203" s="42">
        <v>80</v>
      </c>
      <c r="CH203" s="42">
        <v>96</v>
      </c>
      <c r="CI203" s="42">
        <v>0</v>
      </c>
      <c r="CJ203" s="42">
        <v>40</v>
      </c>
      <c r="CK203" s="42">
        <v>492</v>
      </c>
      <c r="CL203" s="42">
        <v>16</v>
      </c>
      <c r="CM203" s="42">
        <v>20</v>
      </c>
      <c r="CN203" s="42">
        <v>0</v>
      </c>
      <c r="CO203" s="42">
        <v>0</v>
      </c>
      <c r="CP203" s="42">
        <v>16</v>
      </c>
      <c r="CQ203" s="42">
        <v>12</v>
      </c>
      <c r="CR203" s="42">
        <v>388</v>
      </c>
      <c r="CS203" s="42">
        <v>40</v>
      </c>
    </row>
    <row r="204" spans="1:97">
      <c r="A204" s="40" t="s">
        <v>742</v>
      </c>
      <c r="B204" s="40" t="s">
        <v>289</v>
      </c>
      <c r="C204" s="40" t="s">
        <v>290</v>
      </c>
      <c r="D204" s="40" t="s">
        <v>304</v>
      </c>
      <c r="E204" s="40" t="s">
        <v>374</v>
      </c>
      <c r="F204" s="40" t="s">
        <v>293</v>
      </c>
      <c r="G204" s="41" t="s">
        <v>294</v>
      </c>
      <c r="H204" s="40" t="s">
        <v>743</v>
      </c>
      <c r="I204" s="42">
        <v>383</v>
      </c>
      <c r="J204" s="42">
        <v>65</v>
      </c>
      <c r="K204" s="42">
        <v>43</v>
      </c>
      <c r="L204" s="42">
        <v>63</v>
      </c>
      <c r="M204" s="42">
        <v>87</v>
      </c>
      <c r="N204" s="42">
        <v>84</v>
      </c>
      <c r="O204" s="42">
        <v>41</v>
      </c>
      <c r="P204" s="42">
        <v>59</v>
      </c>
      <c r="Q204" s="42">
        <v>52</v>
      </c>
      <c r="R204" s="42">
        <v>85</v>
      </c>
      <c r="S204" s="42">
        <v>81</v>
      </c>
      <c r="T204" s="42">
        <v>72</v>
      </c>
      <c r="U204" s="42">
        <v>36</v>
      </c>
      <c r="V204" s="42">
        <v>186</v>
      </c>
      <c r="W204" s="42">
        <v>35</v>
      </c>
      <c r="X204" s="42">
        <v>22</v>
      </c>
      <c r="Y204" s="42">
        <v>29</v>
      </c>
      <c r="Z204" s="42">
        <v>43</v>
      </c>
      <c r="AA204" s="42">
        <v>45</v>
      </c>
      <c r="AB204" s="42">
        <v>12</v>
      </c>
      <c r="AC204" s="42">
        <v>0</v>
      </c>
      <c r="AD204" s="42">
        <v>43</v>
      </c>
      <c r="AE204" s="42">
        <v>103</v>
      </c>
      <c r="AF204" s="42">
        <v>40</v>
      </c>
      <c r="AG204" s="42">
        <v>197</v>
      </c>
      <c r="AH204" s="42">
        <v>30</v>
      </c>
      <c r="AI204" s="42">
        <v>21</v>
      </c>
      <c r="AJ204" s="42">
        <v>34</v>
      </c>
      <c r="AK204" s="42">
        <v>44</v>
      </c>
      <c r="AL204" s="42">
        <v>39</v>
      </c>
      <c r="AM204" s="42">
        <v>27</v>
      </c>
      <c r="AN204" s="42">
        <v>2</v>
      </c>
      <c r="AO204" s="42">
        <v>35</v>
      </c>
      <c r="AP204" s="42">
        <v>113</v>
      </c>
      <c r="AQ204" s="42">
        <v>49</v>
      </c>
      <c r="AR204" s="42">
        <v>320</v>
      </c>
      <c r="AS204" s="42">
        <v>0</v>
      </c>
      <c r="AT204" s="42">
        <v>8</v>
      </c>
      <c r="AU204" s="42">
        <v>28</v>
      </c>
      <c r="AV204" s="42">
        <v>60</v>
      </c>
      <c r="AW204" s="42">
        <v>44</v>
      </c>
      <c r="AX204" s="42">
        <v>36</v>
      </c>
      <c r="AY204" s="42">
        <v>116</v>
      </c>
      <c r="AZ204" s="42">
        <v>28</v>
      </c>
      <c r="BA204" s="42">
        <v>148</v>
      </c>
      <c r="BB204" s="42">
        <v>0</v>
      </c>
      <c r="BC204" s="42">
        <v>4</v>
      </c>
      <c r="BD204" s="42">
        <v>16</v>
      </c>
      <c r="BE204" s="42">
        <v>28</v>
      </c>
      <c r="BF204" s="42">
        <v>8</v>
      </c>
      <c r="BG204" s="42">
        <v>32</v>
      </c>
      <c r="BH204" s="42">
        <v>52</v>
      </c>
      <c r="BI204" s="42">
        <v>8</v>
      </c>
      <c r="BJ204" s="42">
        <v>172</v>
      </c>
      <c r="BK204" s="42">
        <v>0</v>
      </c>
      <c r="BL204" s="42">
        <v>4</v>
      </c>
      <c r="BM204" s="42">
        <v>12</v>
      </c>
      <c r="BN204" s="42">
        <v>32</v>
      </c>
      <c r="BO204" s="42">
        <v>36</v>
      </c>
      <c r="BP204" s="42">
        <v>4</v>
      </c>
      <c r="BQ204" s="42">
        <v>64</v>
      </c>
      <c r="BR204" s="42">
        <v>20</v>
      </c>
      <c r="BS204" s="42">
        <v>28</v>
      </c>
      <c r="BT204" s="42">
        <v>0</v>
      </c>
      <c r="BU204" s="42">
        <v>0</v>
      </c>
      <c r="BV204" s="42">
        <v>0</v>
      </c>
      <c r="BW204" s="42">
        <v>4</v>
      </c>
      <c r="BX204" s="42">
        <v>0</v>
      </c>
      <c r="BY204" s="42">
        <v>4</v>
      </c>
      <c r="BZ204" s="42">
        <v>0</v>
      </c>
      <c r="CA204" s="42">
        <v>20</v>
      </c>
      <c r="CB204" s="42">
        <v>140</v>
      </c>
      <c r="CC204" s="42">
        <v>0</v>
      </c>
      <c r="CD204" s="42">
        <v>4</v>
      </c>
      <c r="CE204" s="42">
        <v>24</v>
      </c>
      <c r="CF204" s="42">
        <v>36</v>
      </c>
      <c r="CG204" s="42">
        <v>36</v>
      </c>
      <c r="CH204" s="42">
        <v>32</v>
      </c>
      <c r="CI204" s="42">
        <v>4</v>
      </c>
      <c r="CJ204" s="42">
        <v>4</v>
      </c>
      <c r="CK204" s="42">
        <v>152</v>
      </c>
      <c r="CL204" s="42">
        <v>0</v>
      </c>
      <c r="CM204" s="42">
        <v>4</v>
      </c>
      <c r="CN204" s="42">
        <v>4</v>
      </c>
      <c r="CO204" s="42">
        <v>20</v>
      </c>
      <c r="CP204" s="42">
        <v>8</v>
      </c>
      <c r="CQ204" s="42">
        <v>0</v>
      </c>
      <c r="CR204" s="42">
        <v>112</v>
      </c>
      <c r="CS204" s="42">
        <v>4</v>
      </c>
    </row>
    <row r="205" spans="1:97">
      <c r="A205" s="40" t="s">
        <v>744</v>
      </c>
      <c r="B205" s="40" t="s">
        <v>289</v>
      </c>
      <c r="C205" s="40" t="s">
        <v>290</v>
      </c>
      <c r="D205" s="40" t="s">
        <v>304</v>
      </c>
      <c r="E205" s="40" t="s">
        <v>357</v>
      </c>
      <c r="F205" s="40" t="s">
        <v>351</v>
      </c>
      <c r="G205" s="41" t="s">
        <v>294</v>
      </c>
      <c r="H205" s="40" t="s">
        <v>745</v>
      </c>
      <c r="I205" s="42">
        <v>708</v>
      </c>
      <c r="J205" s="42">
        <v>88.000128000000004</v>
      </c>
      <c r="K205" s="42">
        <v>85.997657000000004</v>
      </c>
      <c r="L205" s="42">
        <v>110.001851</v>
      </c>
      <c r="M205" s="42">
        <v>132.00516500000001</v>
      </c>
      <c r="N205" s="42">
        <v>150.002343</v>
      </c>
      <c r="O205" s="42">
        <v>141.99285599999999</v>
      </c>
      <c r="P205" s="42">
        <v>87</v>
      </c>
      <c r="Q205" s="42">
        <v>83</v>
      </c>
      <c r="R205" s="42">
        <v>113</v>
      </c>
      <c r="S205" s="42">
        <v>107</v>
      </c>
      <c r="T205" s="42">
        <v>136</v>
      </c>
      <c r="U205" s="42">
        <v>91</v>
      </c>
      <c r="V205" s="42">
        <v>337.001869</v>
      </c>
      <c r="W205" s="42">
        <v>44.999509000000003</v>
      </c>
      <c r="X205" s="42">
        <v>42.998629999999999</v>
      </c>
      <c r="Y205" s="42">
        <v>57.000810999999999</v>
      </c>
      <c r="Z205" s="42">
        <v>67.002824000000004</v>
      </c>
      <c r="AA205" s="42">
        <v>68.000877000000003</v>
      </c>
      <c r="AB205" s="42">
        <v>55.999177000000003</v>
      </c>
      <c r="AC205" s="42">
        <v>1.0000420000000001</v>
      </c>
      <c r="AD205" s="42">
        <v>59.998151999999997</v>
      </c>
      <c r="AE205" s="42">
        <v>178.00392099999999</v>
      </c>
      <c r="AF205" s="42">
        <v>98.999796000000003</v>
      </c>
      <c r="AG205" s="42">
        <v>370.998131</v>
      </c>
      <c r="AH205" s="42">
        <v>43.000619</v>
      </c>
      <c r="AI205" s="42">
        <v>42.999026999999998</v>
      </c>
      <c r="AJ205" s="42">
        <v>53.001040000000003</v>
      </c>
      <c r="AK205" s="42">
        <v>65.002341000000001</v>
      </c>
      <c r="AL205" s="42">
        <v>82.001467000000005</v>
      </c>
      <c r="AM205" s="42">
        <v>70.996229</v>
      </c>
      <c r="AN205" s="42">
        <v>13.997407000000001</v>
      </c>
      <c r="AO205" s="42">
        <v>58.000455000000002</v>
      </c>
      <c r="AP205" s="42">
        <v>172.003668</v>
      </c>
      <c r="AQ205" s="42">
        <v>140.99400700000001</v>
      </c>
      <c r="AR205" s="42">
        <v>615.99731599999996</v>
      </c>
      <c r="AS205" s="42">
        <v>16.000674</v>
      </c>
      <c r="AT205" s="42">
        <v>52.002191000000003</v>
      </c>
      <c r="AU205" s="42">
        <v>32.001348999999998</v>
      </c>
      <c r="AV205" s="42">
        <v>40.001685999999999</v>
      </c>
      <c r="AW205" s="42">
        <v>76.003202999999999</v>
      </c>
      <c r="AX205" s="42">
        <v>79.995414999999994</v>
      </c>
      <c r="AY205" s="42">
        <v>251.99470700000001</v>
      </c>
      <c r="AZ205" s="42">
        <v>67.998092</v>
      </c>
      <c r="BA205" s="42">
        <v>263.99998699999998</v>
      </c>
      <c r="BB205" s="42">
        <v>8.000337</v>
      </c>
      <c r="BC205" s="42">
        <v>32.001348999999998</v>
      </c>
      <c r="BD205" s="42">
        <v>20.000843</v>
      </c>
      <c r="BE205" s="42">
        <v>24.001010999999998</v>
      </c>
      <c r="BF205" s="42">
        <v>20.000843</v>
      </c>
      <c r="BG205" s="42">
        <v>55.995995000000001</v>
      </c>
      <c r="BH205" s="42">
        <v>99.999440000000007</v>
      </c>
      <c r="BI205" s="42">
        <v>4.0001689999999996</v>
      </c>
      <c r="BJ205" s="42">
        <v>351.99732999999998</v>
      </c>
      <c r="BK205" s="42">
        <v>8.000337</v>
      </c>
      <c r="BL205" s="42">
        <v>20.000843</v>
      </c>
      <c r="BM205" s="42">
        <v>12.000506</v>
      </c>
      <c r="BN205" s="42">
        <v>16.000674</v>
      </c>
      <c r="BO205" s="42">
        <v>56.002360000000003</v>
      </c>
      <c r="BP205" s="42">
        <v>23.999420000000001</v>
      </c>
      <c r="BQ205" s="42">
        <v>151.99526700000001</v>
      </c>
      <c r="BR205" s="42">
        <v>63.997923</v>
      </c>
      <c r="BS205" s="42">
        <v>48.000432000000004</v>
      </c>
      <c r="BT205" s="42">
        <v>0</v>
      </c>
      <c r="BU205" s="42">
        <v>4.0001689999999996</v>
      </c>
      <c r="BV205" s="42">
        <v>0</v>
      </c>
      <c r="BW205" s="42">
        <v>8.000337</v>
      </c>
      <c r="BX205" s="42">
        <v>8.000337</v>
      </c>
      <c r="BY205" s="42">
        <v>19.999251999999998</v>
      </c>
      <c r="BZ205" s="42">
        <v>0</v>
      </c>
      <c r="CA205" s="42">
        <v>8.000337</v>
      </c>
      <c r="CB205" s="42">
        <v>239.998975</v>
      </c>
      <c r="CC205" s="42">
        <v>4.0001689999999996</v>
      </c>
      <c r="CD205" s="42">
        <v>44.001854000000002</v>
      </c>
      <c r="CE205" s="42">
        <v>20.000843</v>
      </c>
      <c r="CF205" s="42">
        <v>24.001010999999998</v>
      </c>
      <c r="CG205" s="42">
        <v>60.002529000000003</v>
      </c>
      <c r="CH205" s="42">
        <v>51.995826000000001</v>
      </c>
      <c r="CI205" s="42">
        <v>0</v>
      </c>
      <c r="CJ205" s="42">
        <v>35.996743000000002</v>
      </c>
      <c r="CK205" s="42">
        <v>327.99790999999999</v>
      </c>
      <c r="CL205" s="42">
        <v>12.000506</v>
      </c>
      <c r="CM205" s="42">
        <v>4.0001689999999996</v>
      </c>
      <c r="CN205" s="42">
        <v>12.000506</v>
      </c>
      <c r="CO205" s="42">
        <v>8.000337</v>
      </c>
      <c r="CP205" s="42">
        <v>8.000337</v>
      </c>
      <c r="CQ205" s="42">
        <v>8.000337</v>
      </c>
      <c r="CR205" s="42">
        <v>251.99470700000001</v>
      </c>
      <c r="CS205" s="42">
        <v>24.001010999999998</v>
      </c>
    </row>
    <row r="206" spans="1:97">
      <c r="A206" s="40" t="s">
        <v>746</v>
      </c>
      <c r="B206" s="40" t="s">
        <v>289</v>
      </c>
      <c r="C206" s="40" t="s">
        <v>290</v>
      </c>
      <c r="D206" s="40" t="s">
        <v>297</v>
      </c>
      <c r="E206" s="40" t="s">
        <v>322</v>
      </c>
      <c r="F206" s="40" t="s">
        <v>293</v>
      </c>
      <c r="G206" s="41" t="s">
        <v>294</v>
      </c>
      <c r="H206" s="40" t="s">
        <v>747</v>
      </c>
      <c r="I206" s="42">
        <v>145</v>
      </c>
      <c r="J206" s="42">
        <v>25.34965</v>
      </c>
      <c r="K206" s="42">
        <v>12.167832000000001</v>
      </c>
      <c r="L206" s="42">
        <v>36.503497000000003</v>
      </c>
      <c r="M206" s="42">
        <v>32.447552000000002</v>
      </c>
      <c r="N206" s="42">
        <v>23.321677999999999</v>
      </c>
      <c r="O206" s="42">
        <v>15.20979</v>
      </c>
      <c r="P206" s="42">
        <v>11</v>
      </c>
      <c r="Q206" s="42">
        <v>29</v>
      </c>
      <c r="R206" s="42">
        <v>22</v>
      </c>
      <c r="S206" s="42">
        <v>31</v>
      </c>
      <c r="T206" s="42">
        <v>29</v>
      </c>
      <c r="U206" s="42">
        <v>18</v>
      </c>
      <c r="V206" s="42">
        <v>71.993007000000006</v>
      </c>
      <c r="W206" s="42">
        <v>12.167832000000001</v>
      </c>
      <c r="X206" s="42">
        <v>5.0699300000000003</v>
      </c>
      <c r="Y206" s="42">
        <v>20.279720000000001</v>
      </c>
      <c r="Z206" s="42">
        <v>18.251747999999999</v>
      </c>
      <c r="AA206" s="42">
        <v>9.1258739999999996</v>
      </c>
      <c r="AB206" s="42">
        <v>5.0699300000000003</v>
      </c>
      <c r="AC206" s="42">
        <v>2.0279720000000001</v>
      </c>
      <c r="AD206" s="42">
        <v>15.20979</v>
      </c>
      <c r="AE206" s="42">
        <v>44.615385000000003</v>
      </c>
      <c r="AF206" s="42">
        <v>12.167832000000001</v>
      </c>
      <c r="AG206" s="42">
        <v>73.006992999999994</v>
      </c>
      <c r="AH206" s="42">
        <v>13.181818</v>
      </c>
      <c r="AI206" s="42">
        <v>7.0979020000000004</v>
      </c>
      <c r="AJ206" s="42">
        <v>16.223776000000001</v>
      </c>
      <c r="AK206" s="42">
        <v>14.195804000000001</v>
      </c>
      <c r="AL206" s="42">
        <v>14.195804000000001</v>
      </c>
      <c r="AM206" s="42">
        <v>8.1118880000000004</v>
      </c>
      <c r="AN206" s="42">
        <v>0</v>
      </c>
      <c r="AO206" s="42">
        <v>16.223776000000001</v>
      </c>
      <c r="AP206" s="42">
        <v>40.559441</v>
      </c>
      <c r="AQ206" s="42">
        <v>16.223776000000001</v>
      </c>
      <c r="AR206" s="42">
        <v>121.67832199999999</v>
      </c>
      <c r="AS206" s="42">
        <v>0</v>
      </c>
      <c r="AT206" s="42">
        <v>0</v>
      </c>
      <c r="AU206" s="42">
        <v>0</v>
      </c>
      <c r="AV206" s="42">
        <v>12.167832000000001</v>
      </c>
      <c r="AW206" s="42">
        <v>16.223776000000001</v>
      </c>
      <c r="AX206" s="42">
        <v>36.503497000000003</v>
      </c>
      <c r="AY206" s="42">
        <v>44.615385000000003</v>
      </c>
      <c r="AZ206" s="42">
        <v>12.167832000000001</v>
      </c>
      <c r="BA206" s="42">
        <v>56.783217</v>
      </c>
      <c r="BB206" s="42">
        <v>0</v>
      </c>
      <c r="BC206" s="42">
        <v>0</v>
      </c>
      <c r="BD206" s="42">
        <v>0</v>
      </c>
      <c r="BE206" s="42">
        <v>4.0559440000000002</v>
      </c>
      <c r="BF206" s="42">
        <v>4.0559440000000002</v>
      </c>
      <c r="BG206" s="42">
        <v>28.391608000000002</v>
      </c>
      <c r="BH206" s="42">
        <v>20.279720000000001</v>
      </c>
      <c r="BI206" s="42">
        <v>0</v>
      </c>
      <c r="BJ206" s="42">
        <v>64.895105000000001</v>
      </c>
      <c r="BK206" s="42">
        <v>0</v>
      </c>
      <c r="BL206" s="42">
        <v>0</v>
      </c>
      <c r="BM206" s="42">
        <v>0</v>
      </c>
      <c r="BN206" s="42">
        <v>8.1118880000000004</v>
      </c>
      <c r="BO206" s="42">
        <v>12.167832000000001</v>
      </c>
      <c r="BP206" s="42">
        <v>8.1118880000000004</v>
      </c>
      <c r="BQ206" s="42">
        <v>24.335664000000001</v>
      </c>
      <c r="BR206" s="42">
        <v>12.167832000000001</v>
      </c>
      <c r="BS206" s="42">
        <v>8.1118880000000004</v>
      </c>
      <c r="BT206" s="42">
        <v>0</v>
      </c>
      <c r="BU206" s="42">
        <v>0</v>
      </c>
      <c r="BV206" s="42">
        <v>0</v>
      </c>
      <c r="BW206" s="42">
        <v>0</v>
      </c>
      <c r="BX206" s="42">
        <v>4.0559440000000002</v>
      </c>
      <c r="BY206" s="42">
        <v>0</v>
      </c>
      <c r="BZ206" s="42">
        <v>0</v>
      </c>
      <c r="CA206" s="42">
        <v>4.0559440000000002</v>
      </c>
      <c r="CB206" s="42">
        <v>64.895105000000001</v>
      </c>
      <c r="CC206" s="42">
        <v>0</v>
      </c>
      <c r="CD206" s="42">
        <v>0</v>
      </c>
      <c r="CE206" s="42">
        <v>0</v>
      </c>
      <c r="CF206" s="42">
        <v>12.167832000000001</v>
      </c>
      <c r="CG206" s="42">
        <v>12.167832000000001</v>
      </c>
      <c r="CH206" s="42">
        <v>36.503497000000003</v>
      </c>
      <c r="CI206" s="42">
        <v>4.0559440000000002</v>
      </c>
      <c r="CJ206" s="42">
        <v>0</v>
      </c>
      <c r="CK206" s="42">
        <v>48.671329</v>
      </c>
      <c r="CL206" s="42">
        <v>0</v>
      </c>
      <c r="CM206" s="42">
        <v>0</v>
      </c>
      <c r="CN206" s="42">
        <v>0</v>
      </c>
      <c r="CO206" s="42">
        <v>0</v>
      </c>
      <c r="CP206" s="42">
        <v>0</v>
      </c>
      <c r="CQ206" s="42">
        <v>0</v>
      </c>
      <c r="CR206" s="42">
        <v>40.559441</v>
      </c>
      <c r="CS206" s="42">
        <v>8.1118880000000004</v>
      </c>
    </row>
    <row r="207" spans="1:97">
      <c r="A207" s="40" t="s">
        <v>748</v>
      </c>
      <c r="B207" s="40" t="s">
        <v>289</v>
      </c>
      <c r="C207" s="40" t="s">
        <v>290</v>
      </c>
      <c r="D207" s="40" t="s">
        <v>291</v>
      </c>
      <c r="E207" s="40" t="s">
        <v>292</v>
      </c>
      <c r="F207" s="40" t="s">
        <v>293</v>
      </c>
      <c r="G207" s="41" t="s">
        <v>294</v>
      </c>
      <c r="H207" s="40" t="s">
        <v>749</v>
      </c>
      <c r="I207" s="42">
        <v>907</v>
      </c>
      <c r="J207" s="42">
        <v>118.522702</v>
      </c>
      <c r="K207" s="42">
        <v>133.589147</v>
      </c>
      <c r="L207" s="42">
        <v>152.67331100000001</v>
      </c>
      <c r="M207" s="42">
        <v>192.85049799999999</v>
      </c>
      <c r="N207" s="42">
        <v>170.75304499999999</v>
      </c>
      <c r="O207" s="42">
        <v>138.61129600000001</v>
      </c>
      <c r="P207" s="42">
        <v>125</v>
      </c>
      <c r="Q207" s="42">
        <v>135</v>
      </c>
      <c r="R207" s="42">
        <v>207</v>
      </c>
      <c r="S207" s="42">
        <v>151</v>
      </c>
      <c r="T207" s="42">
        <v>191</v>
      </c>
      <c r="U207" s="42">
        <v>109</v>
      </c>
      <c r="V207" s="42">
        <v>424.87375400000002</v>
      </c>
      <c r="W207" s="42">
        <v>46.203764999999997</v>
      </c>
      <c r="X207" s="42">
        <v>63.279069999999997</v>
      </c>
      <c r="Y207" s="42">
        <v>74.327796000000006</v>
      </c>
      <c r="Z207" s="42">
        <v>98.434109000000007</v>
      </c>
      <c r="AA207" s="42">
        <v>83.367662999999993</v>
      </c>
      <c r="AB207" s="42">
        <v>57.252491999999997</v>
      </c>
      <c r="AC207" s="42">
        <v>2.0088590000000002</v>
      </c>
      <c r="AD207" s="42">
        <v>65.287929000000005</v>
      </c>
      <c r="AE207" s="42">
        <v>256.12956800000001</v>
      </c>
      <c r="AF207" s="42">
        <v>103.45625699999999</v>
      </c>
      <c r="AG207" s="42">
        <v>482.12624599999998</v>
      </c>
      <c r="AH207" s="42">
        <v>72.318937000000005</v>
      </c>
      <c r="AI207" s="42">
        <v>70.310078000000004</v>
      </c>
      <c r="AJ207" s="42">
        <v>78.345515000000006</v>
      </c>
      <c r="AK207" s="42">
        <v>94.416390000000007</v>
      </c>
      <c r="AL207" s="42">
        <v>87.385382000000007</v>
      </c>
      <c r="AM207" s="42">
        <v>77.341085000000007</v>
      </c>
      <c r="AN207" s="42">
        <v>2.0088590000000002</v>
      </c>
      <c r="AO207" s="42">
        <v>94.416390000000007</v>
      </c>
      <c r="AP207" s="42">
        <v>254.12070900000001</v>
      </c>
      <c r="AQ207" s="42">
        <v>133.589147</v>
      </c>
      <c r="AR207" s="42">
        <v>775.419712</v>
      </c>
      <c r="AS207" s="42">
        <v>68.301218000000006</v>
      </c>
      <c r="AT207" s="42">
        <v>28.124030999999999</v>
      </c>
      <c r="AU207" s="42">
        <v>20.088594000000001</v>
      </c>
      <c r="AV207" s="42">
        <v>44.194906000000003</v>
      </c>
      <c r="AW207" s="42">
        <v>88.389812000000006</v>
      </c>
      <c r="AX207" s="42">
        <v>176.77962299999999</v>
      </c>
      <c r="AY207" s="42">
        <v>289.27574800000002</v>
      </c>
      <c r="AZ207" s="42">
        <v>60.265780999999997</v>
      </c>
      <c r="BA207" s="42">
        <v>381.68327799999997</v>
      </c>
      <c r="BB207" s="42">
        <v>52.230342999999998</v>
      </c>
      <c r="BC207" s="42">
        <v>12.053156</v>
      </c>
      <c r="BD207" s="42">
        <v>8.0354369999999999</v>
      </c>
      <c r="BE207" s="42">
        <v>12.053156</v>
      </c>
      <c r="BF207" s="42">
        <v>12.053156</v>
      </c>
      <c r="BG207" s="42">
        <v>120.531561</v>
      </c>
      <c r="BH207" s="42">
        <v>132.58471800000001</v>
      </c>
      <c r="BI207" s="42">
        <v>32.141750000000002</v>
      </c>
      <c r="BJ207" s="42">
        <v>393.73643399999997</v>
      </c>
      <c r="BK207" s="42">
        <v>16.070875000000001</v>
      </c>
      <c r="BL207" s="42">
        <v>16.070875000000001</v>
      </c>
      <c r="BM207" s="42">
        <v>12.053156</v>
      </c>
      <c r="BN207" s="42">
        <v>32.141750000000002</v>
      </c>
      <c r="BO207" s="42">
        <v>76.336656000000005</v>
      </c>
      <c r="BP207" s="42">
        <v>56.248061999999997</v>
      </c>
      <c r="BQ207" s="42">
        <v>156.69103000000001</v>
      </c>
      <c r="BR207" s="42">
        <v>28.124030999999999</v>
      </c>
      <c r="BS207" s="42">
        <v>64.283499000000006</v>
      </c>
      <c r="BT207" s="42">
        <v>0</v>
      </c>
      <c r="BU207" s="42">
        <v>0</v>
      </c>
      <c r="BV207" s="42">
        <v>0</v>
      </c>
      <c r="BW207" s="42">
        <v>8.0354369999999999</v>
      </c>
      <c r="BX207" s="42">
        <v>8.0354369999999999</v>
      </c>
      <c r="BY207" s="42">
        <v>12.053156</v>
      </c>
      <c r="BZ207" s="42">
        <v>0</v>
      </c>
      <c r="CA207" s="42">
        <v>36.159467999999997</v>
      </c>
      <c r="CB207" s="42">
        <v>381.68327799999997</v>
      </c>
      <c r="CC207" s="42">
        <v>56.248061999999997</v>
      </c>
      <c r="CD207" s="42">
        <v>24.106311999999999</v>
      </c>
      <c r="CE207" s="42">
        <v>20.088594000000001</v>
      </c>
      <c r="CF207" s="42">
        <v>36.159467999999997</v>
      </c>
      <c r="CG207" s="42">
        <v>76.336656000000005</v>
      </c>
      <c r="CH207" s="42">
        <v>152.67331100000001</v>
      </c>
      <c r="CI207" s="42">
        <v>4.0177189999999996</v>
      </c>
      <c r="CJ207" s="42">
        <v>12.053156</v>
      </c>
      <c r="CK207" s="42">
        <v>329.45293500000002</v>
      </c>
      <c r="CL207" s="42">
        <v>12.053156</v>
      </c>
      <c r="CM207" s="42">
        <v>4.0177189999999996</v>
      </c>
      <c r="CN207" s="42">
        <v>0</v>
      </c>
      <c r="CO207" s="42">
        <v>0</v>
      </c>
      <c r="CP207" s="42">
        <v>4.0177189999999996</v>
      </c>
      <c r="CQ207" s="42">
        <v>12.053156</v>
      </c>
      <c r="CR207" s="42">
        <v>285.25802900000002</v>
      </c>
      <c r="CS207" s="42">
        <v>12.053156</v>
      </c>
    </row>
    <row r="208" spans="1:97">
      <c r="A208" s="40" t="s">
        <v>750</v>
      </c>
      <c r="B208" s="40" t="s">
        <v>289</v>
      </c>
      <c r="C208" s="40" t="s">
        <v>290</v>
      </c>
      <c r="D208" s="40" t="s">
        <v>309</v>
      </c>
      <c r="E208" s="40" t="s">
        <v>328</v>
      </c>
      <c r="F208" s="40" t="s">
        <v>306</v>
      </c>
      <c r="G208" s="41" t="s">
        <v>294</v>
      </c>
      <c r="H208" s="40" t="s">
        <v>751</v>
      </c>
      <c r="I208" s="42">
        <v>186</v>
      </c>
      <c r="J208" s="42">
        <v>27.704969999999999</v>
      </c>
      <c r="K208" s="42">
        <v>25.706704999999999</v>
      </c>
      <c r="L208" s="42">
        <v>26.676701000000001</v>
      </c>
      <c r="M208" s="42">
        <v>40.102460000000001</v>
      </c>
      <c r="N208" s="42">
        <v>28.791509000000001</v>
      </c>
      <c r="O208" s="42">
        <v>37.017654999999998</v>
      </c>
      <c r="P208" s="42">
        <v>20</v>
      </c>
      <c r="Q208" s="42">
        <v>17</v>
      </c>
      <c r="R208" s="42">
        <v>31</v>
      </c>
      <c r="S208" s="42">
        <v>31</v>
      </c>
      <c r="T208" s="42">
        <v>52</v>
      </c>
      <c r="U208" s="42">
        <v>25</v>
      </c>
      <c r="V208" s="42">
        <v>89.430197000000007</v>
      </c>
      <c r="W208" s="42">
        <v>14.395754999999999</v>
      </c>
      <c r="X208" s="42">
        <v>11.31095</v>
      </c>
      <c r="Y208" s="42">
        <v>14.366619</v>
      </c>
      <c r="Z208" s="42">
        <v>20.565363999999999</v>
      </c>
      <c r="AA208" s="42">
        <v>14.395754999999999</v>
      </c>
      <c r="AB208" s="42">
        <v>14.395754999999999</v>
      </c>
      <c r="AC208" s="42">
        <v>0</v>
      </c>
      <c r="AD208" s="42">
        <v>17.480559</v>
      </c>
      <c r="AE208" s="42">
        <v>49.327737999999997</v>
      </c>
      <c r="AF208" s="42">
        <v>22.6219</v>
      </c>
      <c r="AG208" s="42">
        <v>96.569802999999993</v>
      </c>
      <c r="AH208" s="42">
        <v>13.309215</v>
      </c>
      <c r="AI208" s="42">
        <v>14.395754999999999</v>
      </c>
      <c r="AJ208" s="42">
        <v>12.310083000000001</v>
      </c>
      <c r="AK208" s="42">
        <v>19.537095999999998</v>
      </c>
      <c r="AL208" s="42">
        <v>14.395754999999999</v>
      </c>
      <c r="AM208" s="42">
        <v>21.593631999999999</v>
      </c>
      <c r="AN208" s="42">
        <v>1.028268</v>
      </c>
      <c r="AO208" s="42">
        <v>17.422288000000002</v>
      </c>
      <c r="AP208" s="42">
        <v>47.271200999999998</v>
      </c>
      <c r="AQ208" s="42">
        <v>31.876314000000001</v>
      </c>
      <c r="AR208" s="42">
        <v>168.63598400000001</v>
      </c>
      <c r="AS208" s="42">
        <v>4.113073</v>
      </c>
      <c r="AT208" s="42">
        <v>28.791509000000001</v>
      </c>
      <c r="AU208" s="42">
        <v>0</v>
      </c>
      <c r="AV208" s="42">
        <v>4.113073</v>
      </c>
      <c r="AW208" s="42">
        <v>41.130727999999998</v>
      </c>
      <c r="AX208" s="42">
        <v>16.452290999999999</v>
      </c>
      <c r="AY208" s="42">
        <v>61.696092</v>
      </c>
      <c r="AZ208" s="42">
        <v>12.339218000000001</v>
      </c>
      <c r="BA208" s="42">
        <v>78.148382999999995</v>
      </c>
      <c r="BB208" s="42">
        <v>4.113073</v>
      </c>
      <c r="BC208" s="42">
        <v>24.678436999999999</v>
      </c>
      <c r="BD208" s="42">
        <v>0</v>
      </c>
      <c r="BE208" s="42">
        <v>0</v>
      </c>
      <c r="BF208" s="42">
        <v>8.226146</v>
      </c>
      <c r="BG208" s="42">
        <v>12.339218000000001</v>
      </c>
      <c r="BH208" s="42">
        <v>20.565363999999999</v>
      </c>
      <c r="BI208" s="42">
        <v>8.226146</v>
      </c>
      <c r="BJ208" s="42">
        <v>90.487600999999998</v>
      </c>
      <c r="BK208" s="42">
        <v>0</v>
      </c>
      <c r="BL208" s="42">
        <v>4.113073</v>
      </c>
      <c r="BM208" s="42">
        <v>0</v>
      </c>
      <c r="BN208" s="42">
        <v>4.113073</v>
      </c>
      <c r="BO208" s="42">
        <v>32.904581999999998</v>
      </c>
      <c r="BP208" s="42">
        <v>4.113073</v>
      </c>
      <c r="BQ208" s="42">
        <v>41.130727999999998</v>
      </c>
      <c r="BR208" s="42">
        <v>4.113073</v>
      </c>
      <c r="BS208" s="42">
        <v>41.130727999999998</v>
      </c>
      <c r="BT208" s="42">
        <v>0</v>
      </c>
      <c r="BU208" s="42">
        <v>8.226146</v>
      </c>
      <c r="BV208" s="42">
        <v>0</v>
      </c>
      <c r="BW208" s="42">
        <v>0</v>
      </c>
      <c r="BX208" s="42">
        <v>12.339218000000001</v>
      </c>
      <c r="BY208" s="42">
        <v>8.226146</v>
      </c>
      <c r="BZ208" s="42">
        <v>0</v>
      </c>
      <c r="CA208" s="42">
        <v>12.339218000000001</v>
      </c>
      <c r="CB208" s="42">
        <v>53.469946</v>
      </c>
      <c r="CC208" s="42">
        <v>4.113073</v>
      </c>
      <c r="CD208" s="42">
        <v>12.339218000000001</v>
      </c>
      <c r="CE208" s="42">
        <v>0</v>
      </c>
      <c r="CF208" s="42">
        <v>0</v>
      </c>
      <c r="CG208" s="42">
        <v>24.678436999999999</v>
      </c>
      <c r="CH208" s="42">
        <v>8.226146</v>
      </c>
      <c r="CI208" s="42">
        <v>4.113073</v>
      </c>
      <c r="CJ208" s="42">
        <v>0</v>
      </c>
      <c r="CK208" s="42">
        <v>74.035309999999996</v>
      </c>
      <c r="CL208" s="42">
        <v>0</v>
      </c>
      <c r="CM208" s="42">
        <v>8.226146</v>
      </c>
      <c r="CN208" s="42">
        <v>0</v>
      </c>
      <c r="CO208" s="42">
        <v>4.113073</v>
      </c>
      <c r="CP208" s="42">
        <v>4.113073</v>
      </c>
      <c r="CQ208" s="42">
        <v>0</v>
      </c>
      <c r="CR208" s="42">
        <v>57.583019</v>
      </c>
      <c r="CS208" s="42">
        <v>0</v>
      </c>
    </row>
    <row r="209" spans="1:97">
      <c r="A209" s="40" t="s">
        <v>752</v>
      </c>
      <c r="B209" s="40" t="s">
        <v>289</v>
      </c>
      <c r="C209" s="40" t="s">
        <v>290</v>
      </c>
      <c r="D209" s="40" t="s">
        <v>297</v>
      </c>
      <c r="E209" s="40" t="s">
        <v>565</v>
      </c>
      <c r="F209" s="40" t="s">
        <v>293</v>
      </c>
      <c r="G209" s="41" t="s">
        <v>294</v>
      </c>
      <c r="H209" s="40" t="s">
        <v>753</v>
      </c>
      <c r="I209" s="42">
        <v>108</v>
      </c>
      <c r="J209" s="42">
        <v>14</v>
      </c>
      <c r="K209" s="42">
        <v>9</v>
      </c>
      <c r="L209" s="42">
        <v>19</v>
      </c>
      <c r="M209" s="42">
        <v>30</v>
      </c>
      <c r="N209" s="42">
        <v>24</v>
      </c>
      <c r="O209" s="42">
        <v>12</v>
      </c>
      <c r="P209" s="42">
        <v>9</v>
      </c>
      <c r="Q209" s="42">
        <v>16</v>
      </c>
      <c r="R209" s="42">
        <v>24</v>
      </c>
      <c r="S209" s="42">
        <v>23</v>
      </c>
      <c r="T209" s="42">
        <v>24</v>
      </c>
      <c r="U209" s="42">
        <v>8</v>
      </c>
      <c r="V209" s="42">
        <v>49</v>
      </c>
      <c r="W209" s="42">
        <v>4</v>
      </c>
      <c r="X209" s="42">
        <v>5</v>
      </c>
      <c r="Y209" s="42">
        <v>8</v>
      </c>
      <c r="Z209" s="42">
        <v>16</v>
      </c>
      <c r="AA209" s="42">
        <v>10</v>
      </c>
      <c r="AB209" s="42">
        <v>6</v>
      </c>
      <c r="AC209" s="42">
        <v>0</v>
      </c>
      <c r="AD209" s="42">
        <v>4</v>
      </c>
      <c r="AE209" s="42">
        <v>35</v>
      </c>
      <c r="AF209" s="42">
        <v>10</v>
      </c>
      <c r="AG209" s="42">
        <v>59</v>
      </c>
      <c r="AH209" s="42">
        <v>10</v>
      </c>
      <c r="AI209" s="42">
        <v>4</v>
      </c>
      <c r="AJ209" s="42">
        <v>11</v>
      </c>
      <c r="AK209" s="42">
        <v>14</v>
      </c>
      <c r="AL209" s="42">
        <v>14</v>
      </c>
      <c r="AM209" s="42">
        <v>6</v>
      </c>
      <c r="AN209" s="42">
        <v>0</v>
      </c>
      <c r="AO209" s="42">
        <v>10</v>
      </c>
      <c r="AP209" s="42">
        <v>32</v>
      </c>
      <c r="AQ209" s="42">
        <v>17</v>
      </c>
      <c r="AR209" s="42">
        <v>104</v>
      </c>
      <c r="AS209" s="42">
        <v>4</v>
      </c>
      <c r="AT209" s="42">
        <v>8</v>
      </c>
      <c r="AU209" s="42">
        <v>0</v>
      </c>
      <c r="AV209" s="42">
        <v>8</v>
      </c>
      <c r="AW209" s="42">
        <v>16</v>
      </c>
      <c r="AX209" s="42">
        <v>12</v>
      </c>
      <c r="AY209" s="42">
        <v>52</v>
      </c>
      <c r="AZ209" s="42">
        <v>4</v>
      </c>
      <c r="BA209" s="42">
        <v>40</v>
      </c>
      <c r="BB209" s="42">
        <v>4</v>
      </c>
      <c r="BC209" s="42">
        <v>4</v>
      </c>
      <c r="BD209" s="42">
        <v>0</v>
      </c>
      <c r="BE209" s="42">
        <v>4</v>
      </c>
      <c r="BF209" s="42">
        <v>0</v>
      </c>
      <c r="BG209" s="42">
        <v>12</v>
      </c>
      <c r="BH209" s="42">
        <v>16</v>
      </c>
      <c r="BI209" s="42">
        <v>0</v>
      </c>
      <c r="BJ209" s="42">
        <v>64</v>
      </c>
      <c r="BK209" s="42">
        <v>0</v>
      </c>
      <c r="BL209" s="42">
        <v>4</v>
      </c>
      <c r="BM209" s="42">
        <v>0</v>
      </c>
      <c r="BN209" s="42">
        <v>4</v>
      </c>
      <c r="BO209" s="42">
        <v>16</v>
      </c>
      <c r="BP209" s="42">
        <v>0</v>
      </c>
      <c r="BQ209" s="42">
        <v>36</v>
      </c>
      <c r="BR209" s="42">
        <v>4</v>
      </c>
      <c r="BS209" s="42">
        <v>0</v>
      </c>
      <c r="BT209" s="42">
        <v>0</v>
      </c>
      <c r="BU209" s="42">
        <v>0</v>
      </c>
      <c r="BV209" s="42">
        <v>0</v>
      </c>
      <c r="BW209" s="42">
        <v>0</v>
      </c>
      <c r="BX209" s="42">
        <v>0</v>
      </c>
      <c r="BY209" s="42">
        <v>0</v>
      </c>
      <c r="BZ209" s="42">
        <v>0</v>
      </c>
      <c r="CA209" s="42">
        <v>0</v>
      </c>
      <c r="CB209" s="42">
        <v>44</v>
      </c>
      <c r="CC209" s="42">
        <v>0</v>
      </c>
      <c r="CD209" s="42">
        <v>8</v>
      </c>
      <c r="CE209" s="42">
        <v>0</v>
      </c>
      <c r="CF209" s="42">
        <v>4</v>
      </c>
      <c r="CG209" s="42">
        <v>16</v>
      </c>
      <c r="CH209" s="42">
        <v>12</v>
      </c>
      <c r="CI209" s="42">
        <v>0</v>
      </c>
      <c r="CJ209" s="42">
        <v>4</v>
      </c>
      <c r="CK209" s="42">
        <v>60</v>
      </c>
      <c r="CL209" s="42">
        <v>4</v>
      </c>
      <c r="CM209" s="42">
        <v>0</v>
      </c>
      <c r="CN209" s="42">
        <v>0</v>
      </c>
      <c r="CO209" s="42">
        <v>4</v>
      </c>
      <c r="CP209" s="42">
        <v>0</v>
      </c>
      <c r="CQ209" s="42">
        <v>0</v>
      </c>
      <c r="CR209" s="42">
        <v>52</v>
      </c>
      <c r="CS209" s="42">
        <v>0</v>
      </c>
    </row>
    <row r="210" spans="1:97">
      <c r="A210" s="40" t="s">
        <v>754</v>
      </c>
      <c r="B210" s="40" t="s">
        <v>289</v>
      </c>
      <c r="C210" s="40" t="s">
        <v>290</v>
      </c>
      <c r="D210" s="40" t="s">
        <v>309</v>
      </c>
      <c r="E210" s="40" t="s">
        <v>459</v>
      </c>
      <c r="F210" s="40" t="s">
        <v>306</v>
      </c>
      <c r="G210" s="41" t="s">
        <v>294</v>
      </c>
      <c r="H210" s="40" t="s">
        <v>755</v>
      </c>
      <c r="I210" s="42">
        <v>414</v>
      </c>
      <c r="J210" s="42">
        <v>60.771023999999997</v>
      </c>
      <c r="K210" s="42">
        <v>51.75</v>
      </c>
      <c r="L210" s="42">
        <v>85.189711000000003</v>
      </c>
      <c r="M210" s="42">
        <v>87.325192000000001</v>
      </c>
      <c r="N210" s="42">
        <v>85.308929000000006</v>
      </c>
      <c r="O210" s="42">
        <v>43.655144999999997</v>
      </c>
      <c r="P210" s="42">
        <v>62</v>
      </c>
      <c r="Q210" s="42">
        <v>53</v>
      </c>
      <c r="R210" s="42">
        <v>70</v>
      </c>
      <c r="S210" s="42">
        <v>63</v>
      </c>
      <c r="T210" s="42">
        <v>87</v>
      </c>
      <c r="U210" s="42">
        <v>30</v>
      </c>
      <c r="V210" s="42">
        <v>209.00136000000001</v>
      </c>
      <c r="W210" s="42">
        <v>34.425488999999999</v>
      </c>
      <c r="X210" s="42">
        <v>28.406504999999999</v>
      </c>
      <c r="Y210" s="42">
        <v>39.548107999999999</v>
      </c>
      <c r="Z210" s="42">
        <v>46.701892000000001</v>
      </c>
      <c r="AA210" s="42">
        <v>37.576552</v>
      </c>
      <c r="AB210" s="42">
        <v>22.342815000000002</v>
      </c>
      <c r="AC210" s="42">
        <v>0</v>
      </c>
      <c r="AD210" s="42">
        <v>45.581994000000002</v>
      </c>
      <c r="AE210" s="42">
        <v>116.702572</v>
      </c>
      <c r="AF210" s="42">
        <v>46.716794</v>
      </c>
      <c r="AG210" s="42">
        <v>204.99863999999999</v>
      </c>
      <c r="AH210" s="42">
        <v>26.345535999999999</v>
      </c>
      <c r="AI210" s="42">
        <v>23.343495000000001</v>
      </c>
      <c r="AJ210" s="42">
        <v>45.641603000000003</v>
      </c>
      <c r="AK210" s="42">
        <v>40.6233</v>
      </c>
      <c r="AL210" s="42">
        <v>47.732377</v>
      </c>
      <c r="AM210" s="42">
        <v>20.31165</v>
      </c>
      <c r="AN210" s="42">
        <v>1.00068</v>
      </c>
      <c r="AO210" s="42">
        <v>37.516942999999998</v>
      </c>
      <c r="AP210" s="42">
        <v>117.733057</v>
      </c>
      <c r="AQ210" s="42">
        <v>49.748640000000002</v>
      </c>
      <c r="AR210" s="42">
        <v>357.30620800000003</v>
      </c>
      <c r="AS210" s="42">
        <v>20.31165</v>
      </c>
      <c r="AT210" s="42">
        <v>24.254760999999998</v>
      </c>
      <c r="AU210" s="42">
        <v>8.1246600000000004</v>
      </c>
      <c r="AV210" s="42">
        <v>12.18699</v>
      </c>
      <c r="AW210" s="42">
        <v>73.121938999999998</v>
      </c>
      <c r="AX210" s="42">
        <v>16.249320000000001</v>
      </c>
      <c r="AY210" s="42">
        <v>166.49591899999999</v>
      </c>
      <c r="AZ210" s="42">
        <v>36.560969999999998</v>
      </c>
      <c r="BA210" s="42">
        <v>170.55824899999999</v>
      </c>
      <c r="BB210" s="42">
        <v>16.249320000000001</v>
      </c>
      <c r="BC210" s="42">
        <v>20.252040999999998</v>
      </c>
      <c r="BD210" s="42">
        <v>4.0623300000000002</v>
      </c>
      <c r="BE210" s="42">
        <v>4.0623300000000002</v>
      </c>
      <c r="BF210" s="42">
        <v>16.249320000000001</v>
      </c>
      <c r="BG210" s="42">
        <v>12.18699</v>
      </c>
      <c r="BH210" s="42">
        <v>77.184269</v>
      </c>
      <c r="BI210" s="42">
        <v>20.31165</v>
      </c>
      <c r="BJ210" s="42">
        <v>186.74795900000001</v>
      </c>
      <c r="BK210" s="42">
        <v>4.0623300000000002</v>
      </c>
      <c r="BL210" s="42">
        <v>4.0027210000000002</v>
      </c>
      <c r="BM210" s="42">
        <v>4.0623300000000002</v>
      </c>
      <c r="BN210" s="42">
        <v>8.1246600000000004</v>
      </c>
      <c r="BO210" s="42">
        <v>56.872619</v>
      </c>
      <c r="BP210" s="42">
        <v>4.0623300000000002</v>
      </c>
      <c r="BQ210" s="42">
        <v>89.31165</v>
      </c>
      <c r="BR210" s="42">
        <v>16.249320000000001</v>
      </c>
      <c r="BS210" s="42">
        <v>24.37398</v>
      </c>
      <c r="BT210" s="42">
        <v>0</v>
      </c>
      <c r="BU210" s="42">
        <v>0</v>
      </c>
      <c r="BV210" s="42">
        <v>0</v>
      </c>
      <c r="BW210" s="42">
        <v>0</v>
      </c>
      <c r="BX210" s="42">
        <v>0</v>
      </c>
      <c r="BY210" s="42">
        <v>4.0623300000000002</v>
      </c>
      <c r="BZ210" s="42">
        <v>0</v>
      </c>
      <c r="CA210" s="42">
        <v>20.31165</v>
      </c>
      <c r="CB210" s="42">
        <v>150.18699000000001</v>
      </c>
      <c r="CC210" s="42">
        <v>8.1246600000000004</v>
      </c>
      <c r="CD210" s="42">
        <v>24.254760999999998</v>
      </c>
      <c r="CE210" s="42">
        <v>8.1246600000000004</v>
      </c>
      <c r="CF210" s="42">
        <v>12.18699</v>
      </c>
      <c r="CG210" s="42">
        <v>73.121938999999998</v>
      </c>
      <c r="CH210" s="42">
        <v>12.18699</v>
      </c>
      <c r="CI210" s="42">
        <v>0</v>
      </c>
      <c r="CJ210" s="42">
        <v>12.18699</v>
      </c>
      <c r="CK210" s="42">
        <v>182.745239</v>
      </c>
      <c r="CL210" s="42">
        <v>12.18699</v>
      </c>
      <c r="CM210" s="42">
        <v>0</v>
      </c>
      <c r="CN210" s="42">
        <v>0</v>
      </c>
      <c r="CO210" s="42">
        <v>0</v>
      </c>
      <c r="CP210" s="42">
        <v>0</v>
      </c>
      <c r="CQ210" s="42">
        <v>0</v>
      </c>
      <c r="CR210" s="42">
        <v>166.49591899999999</v>
      </c>
      <c r="CS210" s="42">
        <v>4.0623300000000002</v>
      </c>
    </row>
    <row r="211" spans="1:97">
      <c r="A211" s="40" t="s">
        <v>756</v>
      </c>
      <c r="B211" s="40" t="s">
        <v>289</v>
      </c>
      <c r="C211" s="40" t="s">
        <v>290</v>
      </c>
      <c r="D211" s="40" t="s">
        <v>291</v>
      </c>
      <c r="E211" s="40" t="s">
        <v>517</v>
      </c>
      <c r="F211" s="40" t="s">
        <v>293</v>
      </c>
      <c r="G211" s="41" t="s">
        <v>294</v>
      </c>
      <c r="H211" s="40" t="s">
        <v>757</v>
      </c>
      <c r="I211" s="42">
        <v>1214</v>
      </c>
      <c r="J211" s="42">
        <v>172</v>
      </c>
      <c r="K211" s="42">
        <v>153</v>
      </c>
      <c r="L211" s="42">
        <v>196</v>
      </c>
      <c r="M211" s="42">
        <v>280</v>
      </c>
      <c r="N211" s="42">
        <v>230</v>
      </c>
      <c r="O211" s="42">
        <v>183</v>
      </c>
      <c r="P211" s="42">
        <v>172</v>
      </c>
      <c r="Q211" s="42">
        <v>176</v>
      </c>
      <c r="R211" s="42">
        <v>210</v>
      </c>
      <c r="S211" s="42">
        <v>228</v>
      </c>
      <c r="T211" s="42">
        <v>248</v>
      </c>
      <c r="U211" s="42">
        <v>181</v>
      </c>
      <c r="V211" s="42">
        <v>612</v>
      </c>
      <c r="W211" s="42">
        <v>94</v>
      </c>
      <c r="X211" s="42">
        <v>75</v>
      </c>
      <c r="Y211" s="42">
        <v>98</v>
      </c>
      <c r="Z211" s="42">
        <v>148</v>
      </c>
      <c r="AA211" s="42">
        <v>120</v>
      </c>
      <c r="AB211" s="42">
        <v>74</v>
      </c>
      <c r="AC211" s="42">
        <v>3</v>
      </c>
      <c r="AD211" s="42">
        <v>125</v>
      </c>
      <c r="AE211" s="42">
        <v>338</v>
      </c>
      <c r="AF211" s="42">
        <v>149</v>
      </c>
      <c r="AG211" s="42">
        <v>602</v>
      </c>
      <c r="AH211" s="42">
        <v>78</v>
      </c>
      <c r="AI211" s="42">
        <v>78</v>
      </c>
      <c r="AJ211" s="42">
        <v>98</v>
      </c>
      <c r="AK211" s="42">
        <v>132</v>
      </c>
      <c r="AL211" s="42">
        <v>110</v>
      </c>
      <c r="AM211" s="42">
        <v>95</v>
      </c>
      <c r="AN211" s="42">
        <v>11</v>
      </c>
      <c r="AO211" s="42">
        <v>106</v>
      </c>
      <c r="AP211" s="42">
        <v>324</v>
      </c>
      <c r="AQ211" s="42">
        <v>172</v>
      </c>
      <c r="AR211" s="42">
        <v>1036</v>
      </c>
      <c r="AS211" s="42">
        <v>48</v>
      </c>
      <c r="AT211" s="42">
        <v>76</v>
      </c>
      <c r="AU211" s="42">
        <v>8</v>
      </c>
      <c r="AV211" s="42">
        <v>40</v>
      </c>
      <c r="AW211" s="42">
        <v>144</v>
      </c>
      <c r="AX211" s="42">
        <v>200</v>
      </c>
      <c r="AY211" s="42">
        <v>388</v>
      </c>
      <c r="AZ211" s="42">
        <v>132</v>
      </c>
      <c r="BA211" s="42">
        <v>488</v>
      </c>
      <c r="BB211" s="42">
        <v>32</v>
      </c>
      <c r="BC211" s="42">
        <v>40</v>
      </c>
      <c r="BD211" s="42">
        <v>4</v>
      </c>
      <c r="BE211" s="42">
        <v>20</v>
      </c>
      <c r="BF211" s="42">
        <v>20</v>
      </c>
      <c r="BG211" s="42">
        <v>164</v>
      </c>
      <c r="BH211" s="42">
        <v>172</v>
      </c>
      <c r="BI211" s="42">
        <v>36</v>
      </c>
      <c r="BJ211" s="42">
        <v>548</v>
      </c>
      <c r="BK211" s="42">
        <v>16</v>
      </c>
      <c r="BL211" s="42">
        <v>36</v>
      </c>
      <c r="BM211" s="42">
        <v>4</v>
      </c>
      <c r="BN211" s="42">
        <v>20</v>
      </c>
      <c r="BO211" s="42">
        <v>124</v>
      </c>
      <c r="BP211" s="42">
        <v>36</v>
      </c>
      <c r="BQ211" s="42">
        <v>216</v>
      </c>
      <c r="BR211" s="42">
        <v>96</v>
      </c>
      <c r="BS211" s="42">
        <v>144</v>
      </c>
      <c r="BT211" s="42">
        <v>0</v>
      </c>
      <c r="BU211" s="42">
        <v>0</v>
      </c>
      <c r="BV211" s="42">
        <v>0</v>
      </c>
      <c r="BW211" s="42">
        <v>8</v>
      </c>
      <c r="BX211" s="42">
        <v>20</v>
      </c>
      <c r="BY211" s="42">
        <v>48</v>
      </c>
      <c r="BZ211" s="42">
        <v>0</v>
      </c>
      <c r="CA211" s="42">
        <v>68</v>
      </c>
      <c r="CB211" s="42">
        <v>432</v>
      </c>
      <c r="CC211" s="42">
        <v>44</v>
      </c>
      <c r="CD211" s="42">
        <v>48</v>
      </c>
      <c r="CE211" s="42">
        <v>8</v>
      </c>
      <c r="CF211" s="42">
        <v>28</v>
      </c>
      <c r="CG211" s="42">
        <v>108</v>
      </c>
      <c r="CH211" s="42">
        <v>144</v>
      </c>
      <c r="CI211" s="42">
        <v>4</v>
      </c>
      <c r="CJ211" s="42">
        <v>48</v>
      </c>
      <c r="CK211" s="42">
        <v>460</v>
      </c>
      <c r="CL211" s="42">
        <v>4</v>
      </c>
      <c r="CM211" s="42">
        <v>28</v>
      </c>
      <c r="CN211" s="42">
        <v>0</v>
      </c>
      <c r="CO211" s="42">
        <v>4</v>
      </c>
      <c r="CP211" s="42">
        <v>16</v>
      </c>
      <c r="CQ211" s="42">
        <v>8</v>
      </c>
      <c r="CR211" s="42">
        <v>384</v>
      </c>
      <c r="CS211" s="42">
        <v>16</v>
      </c>
    </row>
    <row r="212" spans="1:97">
      <c r="A212" s="40" t="s">
        <v>758</v>
      </c>
      <c r="B212" s="40" t="s">
        <v>289</v>
      </c>
      <c r="C212" s="40" t="s">
        <v>290</v>
      </c>
      <c r="D212" s="40" t="s">
        <v>304</v>
      </c>
      <c r="E212" s="40" t="s">
        <v>364</v>
      </c>
      <c r="F212" s="40" t="s">
        <v>351</v>
      </c>
      <c r="G212" s="41" t="s">
        <v>294</v>
      </c>
      <c r="H212" s="40" t="s">
        <v>759</v>
      </c>
      <c r="I212" s="42">
        <v>223</v>
      </c>
      <c r="J212" s="42">
        <v>38.782609000000001</v>
      </c>
      <c r="K212" s="42">
        <v>18.421738999999999</v>
      </c>
      <c r="L212" s="42">
        <v>41.691304000000002</v>
      </c>
      <c r="M212" s="42">
        <v>42.660870000000003</v>
      </c>
      <c r="N212" s="42">
        <v>50.417391000000002</v>
      </c>
      <c r="O212" s="42">
        <v>31.026087</v>
      </c>
      <c r="P212" s="42">
        <v>24</v>
      </c>
      <c r="Q212" s="42">
        <v>34</v>
      </c>
      <c r="R212" s="42">
        <v>31</v>
      </c>
      <c r="S212" s="42">
        <v>43</v>
      </c>
      <c r="T212" s="42">
        <v>41</v>
      </c>
      <c r="U212" s="42">
        <v>31</v>
      </c>
      <c r="V212" s="42">
        <v>106.652174</v>
      </c>
      <c r="W212" s="42">
        <v>18.421738999999999</v>
      </c>
      <c r="X212" s="42">
        <v>9.6956520000000008</v>
      </c>
      <c r="Y212" s="42">
        <v>19.391304000000002</v>
      </c>
      <c r="Z212" s="42">
        <v>20.360869999999998</v>
      </c>
      <c r="AA212" s="42">
        <v>23.269565</v>
      </c>
      <c r="AB212" s="42">
        <v>14.543478</v>
      </c>
      <c r="AC212" s="42">
        <v>0.96956500000000001</v>
      </c>
      <c r="AD212" s="42">
        <v>24.239129999999999</v>
      </c>
      <c r="AE212" s="42">
        <v>56.234783</v>
      </c>
      <c r="AF212" s="42">
        <v>26.178260999999999</v>
      </c>
      <c r="AG212" s="42">
        <v>116.347826</v>
      </c>
      <c r="AH212" s="42">
        <v>20.360869999999998</v>
      </c>
      <c r="AI212" s="42">
        <v>8.7260869999999997</v>
      </c>
      <c r="AJ212" s="42">
        <v>22.3</v>
      </c>
      <c r="AK212" s="42">
        <v>22.3</v>
      </c>
      <c r="AL212" s="42">
        <v>27.147825999999998</v>
      </c>
      <c r="AM212" s="42">
        <v>13.573912999999999</v>
      </c>
      <c r="AN212" s="42">
        <v>1.93913</v>
      </c>
      <c r="AO212" s="42">
        <v>25.208696</v>
      </c>
      <c r="AP212" s="42">
        <v>58.173912999999999</v>
      </c>
      <c r="AQ212" s="42">
        <v>32.965217000000003</v>
      </c>
      <c r="AR212" s="42">
        <v>190.034783</v>
      </c>
      <c r="AS212" s="42">
        <v>3.8782610000000002</v>
      </c>
      <c r="AT212" s="42">
        <v>7.7565220000000004</v>
      </c>
      <c r="AU212" s="42">
        <v>3.8782610000000002</v>
      </c>
      <c r="AV212" s="42">
        <v>19.391304000000002</v>
      </c>
      <c r="AW212" s="42">
        <v>23.269565</v>
      </c>
      <c r="AX212" s="42">
        <v>15.513043</v>
      </c>
      <c r="AY212" s="42">
        <v>93.078260999999998</v>
      </c>
      <c r="AZ212" s="42">
        <v>23.269565</v>
      </c>
      <c r="BA212" s="42">
        <v>93.078260999999998</v>
      </c>
      <c r="BB212" s="42">
        <v>0</v>
      </c>
      <c r="BC212" s="42">
        <v>7.7565220000000004</v>
      </c>
      <c r="BD212" s="42">
        <v>0</v>
      </c>
      <c r="BE212" s="42">
        <v>11.634783000000001</v>
      </c>
      <c r="BF212" s="42">
        <v>3.8782610000000002</v>
      </c>
      <c r="BG212" s="42">
        <v>15.513043</v>
      </c>
      <c r="BH212" s="42">
        <v>46.53913</v>
      </c>
      <c r="BI212" s="42">
        <v>7.7565220000000004</v>
      </c>
      <c r="BJ212" s="42">
        <v>96.956522000000007</v>
      </c>
      <c r="BK212" s="42">
        <v>3.8782610000000002</v>
      </c>
      <c r="BL212" s="42">
        <v>0</v>
      </c>
      <c r="BM212" s="42">
        <v>3.8782610000000002</v>
      </c>
      <c r="BN212" s="42">
        <v>7.7565220000000004</v>
      </c>
      <c r="BO212" s="42">
        <v>19.391304000000002</v>
      </c>
      <c r="BP212" s="42">
        <v>0</v>
      </c>
      <c r="BQ212" s="42">
        <v>46.53913</v>
      </c>
      <c r="BR212" s="42">
        <v>15.513043</v>
      </c>
      <c r="BS212" s="42">
        <v>23.269565</v>
      </c>
      <c r="BT212" s="42">
        <v>0</v>
      </c>
      <c r="BU212" s="42">
        <v>0</v>
      </c>
      <c r="BV212" s="42">
        <v>0</v>
      </c>
      <c r="BW212" s="42">
        <v>0</v>
      </c>
      <c r="BX212" s="42">
        <v>0</v>
      </c>
      <c r="BY212" s="42">
        <v>3.8782610000000002</v>
      </c>
      <c r="BZ212" s="42">
        <v>0</v>
      </c>
      <c r="CA212" s="42">
        <v>19.391304000000002</v>
      </c>
      <c r="CB212" s="42">
        <v>73.686957000000007</v>
      </c>
      <c r="CC212" s="42">
        <v>3.8782610000000002</v>
      </c>
      <c r="CD212" s="42">
        <v>7.7565220000000004</v>
      </c>
      <c r="CE212" s="42">
        <v>3.8782610000000002</v>
      </c>
      <c r="CF212" s="42">
        <v>19.391304000000002</v>
      </c>
      <c r="CG212" s="42">
        <v>23.269565</v>
      </c>
      <c r="CH212" s="42">
        <v>11.634783000000001</v>
      </c>
      <c r="CI212" s="42">
        <v>3.8782610000000002</v>
      </c>
      <c r="CJ212" s="42">
        <v>0</v>
      </c>
      <c r="CK212" s="42">
        <v>93.078260999999998</v>
      </c>
      <c r="CL212" s="42">
        <v>0</v>
      </c>
      <c r="CM212" s="42">
        <v>0</v>
      </c>
      <c r="CN212" s="42">
        <v>0</v>
      </c>
      <c r="CO212" s="42">
        <v>0</v>
      </c>
      <c r="CP212" s="42">
        <v>0</v>
      </c>
      <c r="CQ212" s="42">
        <v>0</v>
      </c>
      <c r="CR212" s="42">
        <v>89.2</v>
      </c>
      <c r="CS212" s="42">
        <v>3.8782610000000002</v>
      </c>
    </row>
    <row r="213" spans="1:97">
      <c r="A213" s="40" t="s">
        <v>760</v>
      </c>
      <c r="B213" s="40" t="s">
        <v>289</v>
      </c>
      <c r="C213" s="40" t="s">
        <v>290</v>
      </c>
      <c r="D213" s="40" t="s">
        <v>297</v>
      </c>
      <c r="E213" s="40" t="s">
        <v>445</v>
      </c>
      <c r="F213" s="40" t="s">
        <v>293</v>
      </c>
      <c r="G213" s="41" t="s">
        <v>294</v>
      </c>
      <c r="H213" s="40" t="s">
        <v>761</v>
      </c>
      <c r="I213" s="42">
        <v>639</v>
      </c>
      <c r="J213" s="42">
        <v>123</v>
      </c>
      <c r="K213" s="42">
        <v>89</v>
      </c>
      <c r="L213" s="42">
        <v>129</v>
      </c>
      <c r="M213" s="42">
        <v>130</v>
      </c>
      <c r="N213" s="42">
        <v>107</v>
      </c>
      <c r="O213" s="42">
        <v>61</v>
      </c>
      <c r="P213" s="42">
        <v>109</v>
      </c>
      <c r="Q213" s="42">
        <v>99</v>
      </c>
      <c r="R213" s="42">
        <v>133</v>
      </c>
      <c r="S213" s="42">
        <v>119</v>
      </c>
      <c r="T213" s="42">
        <v>93</v>
      </c>
      <c r="U213" s="42">
        <v>56</v>
      </c>
      <c r="V213" s="42">
        <v>323</v>
      </c>
      <c r="W213" s="42">
        <v>63</v>
      </c>
      <c r="X213" s="42">
        <v>48</v>
      </c>
      <c r="Y213" s="42">
        <v>65</v>
      </c>
      <c r="Z213" s="42">
        <v>66</v>
      </c>
      <c r="AA213" s="42">
        <v>51</v>
      </c>
      <c r="AB213" s="42">
        <v>29</v>
      </c>
      <c r="AC213" s="42">
        <v>1</v>
      </c>
      <c r="AD213" s="42">
        <v>84</v>
      </c>
      <c r="AE213" s="42">
        <v>183</v>
      </c>
      <c r="AF213" s="42">
        <v>56</v>
      </c>
      <c r="AG213" s="42">
        <v>316</v>
      </c>
      <c r="AH213" s="42">
        <v>60</v>
      </c>
      <c r="AI213" s="42">
        <v>41</v>
      </c>
      <c r="AJ213" s="42">
        <v>64</v>
      </c>
      <c r="AK213" s="42">
        <v>64</v>
      </c>
      <c r="AL213" s="42">
        <v>56</v>
      </c>
      <c r="AM213" s="42">
        <v>31</v>
      </c>
      <c r="AN213" s="42">
        <v>0</v>
      </c>
      <c r="AO213" s="42">
        <v>76</v>
      </c>
      <c r="AP213" s="42">
        <v>178</v>
      </c>
      <c r="AQ213" s="42">
        <v>62</v>
      </c>
      <c r="AR213" s="42">
        <v>524</v>
      </c>
      <c r="AS213" s="42">
        <v>48</v>
      </c>
      <c r="AT213" s="42">
        <v>16</v>
      </c>
      <c r="AU213" s="42">
        <v>4</v>
      </c>
      <c r="AV213" s="42">
        <v>28</v>
      </c>
      <c r="AW213" s="42">
        <v>76</v>
      </c>
      <c r="AX213" s="42">
        <v>96</v>
      </c>
      <c r="AY213" s="42">
        <v>184</v>
      </c>
      <c r="AZ213" s="42">
        <v>72</v>
      </c>
      <c r="BA213" s="42">
        <v>260</v>
      </c>
      <c r="BB213" s="42">
        <v>36</v>
      </c>
      <c r="BC213" s="42">
        <v>16</v>
      </c>
      <c r="BD213" s="42">
        <v>4</v>
      </c>
      <c r="BE213" s="42">
        <v>16</v>
      </c>
      <c r="BF213" s="42">
        <v>16</v>
      </c>
      <c r="BG213" s="42">
        <v>64</v>
      </c>
      <c r="BH213" s="42">
        <v>76</v>
      </c>
      <c r="BI213" s="42">
        <v>32</v>
      </c>
      <c r="BJ213" s="42">
        <v>264</v>
      </c>
      <c r="BK213" s="42">
        <v>12</v>
      </c>
      <c r="BL213" s="42">
        <v>0</v>
      </c>
      <c r="BM213" s="42">
        <v>0</v>
      </c>
      <c r="BN213" s="42">
        <v>12</v>
      </c>
      <c r="BO213" s="42">
        <v>60</v>
      </c>
      <c r="BP213" s="42">
        <v>32</v>
      </c>
      <c r="BQ213" s="42">
        <v>108</v>
      </c>
      <c r="BR213" s="42">
        <v>40</v>
      </c>
      <c r="BS213" s="42">
        <v>52</v>
      </c>
      <c r="BT213" s="42">
        <v>0</v>
      </c>
      <c r="BU213" s="42">
        <v>0</v>
      </c>
      <c r="BV213" s="42">
        <v>0</v>
      </c>
      <c r="BW213" s="42">
        <v>0</v>
      </c>
      <c r="BX213" s="42">
        <v>4</v>
      </c>
      <c r="BY213" s="42">
        <v>20</v>
      </c>
      <c r="BZ213" s="42">
        <v>0</v>
      </c>
      <c r="CA213" s="42">
        <v>28</v>
      </c>
      <c r="CB213" s="42">
        <v>264</v>
      </c>
      <c r="CC213" s="42">
        <v>44</v>
      </c>
      <c r="CD213" s="42">
        <v>12</v>
      </c>
      <c r="CE213" s="42">
        <v>4</v>
      </c>
      <c r="CF213" s="42">
        <v>24</v>
      </c>
      <c r="CG213" s="42">
        <v>72</v>
      </c>
      <c r="CH213" s="42">
        <v>68</v>
      </c>
      <c r="CI213" s="42">
        <v>8</v>
      </c>
      <c r="CJ213" s="42">
        <v>32</v>
      </c>
      <c r="CK213" s="42">
        <v>208</v>
      </c>
      <c r="CL213" s="42">
        <v>4</v>
      </c>
      <c r="CM213" s="42">
        <v>4</v>
      </c>
      <c r="CN213" s="42">
        <v>0</v>
      </c>
      <c r="CO213" s="42">
        <v>4</v>
      </c>
      <c r="CP213" s="42">
        <v>0</v>
      </c>
      <c r="CQ213" s="42">
        <v>8</v>
      </c>
      <c r="CR213" s="42">
        <v>176</v>
      </c>
      <c r="CS213" s="42">
        <v>12</v>
      </c>
    </row>
    <row r="214" spans="1:97">
      <c r="A214" s="40" t="s">
        <v>762</v>
      </c>
      <c r="B214" s="40" t="s">
        <v>289</v>
      </c>
      <c r="C214" s="40" t="s">
        <v>290</v>
      </c>
      <c r="D214" s="40" t="s">
        <v>291</v>
      </c>
      <c r="E214" s="40" t="s">
        <v>380</v>
      </c>
      <c r="F214" s="40" t="s">
        <v>293</v>
      </c>
      <c r="G214" s="41" t="s">
        <v>294</v>
      </c>
      <c r="H214" s="40" t="s">
        <v>763</v>
      </c>
      <c r="I214" s="42">
        <v>178</v>
      </c>
      <c r="J214" s="42">
        <v>28</v>
      </c>
      <c r="K214" s="42">
        <v>46</v>
      </c>
      <c r="L214" s="42">
        <v>18</v>
      </c>
      <c r="M214" s="42">
        <v>42</v>
      </c>
      <c r="N214" s="42">
        <v>26</v>
      </c>
      <c r="O214" s="42">
        <v>18</v>
      </c>
      <c r="P214" s="42">
        <v>29</v>
      </c>
      <c r="Q214" s="42">
        <v>40</v>
      </c>
      <c r="R214" s="42">
        <v>31</v>
      </c>
      <c r="S214" s="42">
        <v>22</v>
      </c>
      <c r="T214" s="42">
        <v>22</v>
      </c>
      <c r="U214" s="42">
        <v>14</v>
      </c>
      <c r="V214" s="42">
        <v>109</v>
      </c>
      <c r="W214" s="42">
        <v>22</v>
      </c>
      <c r="X214" s="42">
        <v>37</v>
      </c>
      <c r="Y214" s="42">
        <v>9</v>
      </c>
      <c r="Z214" s="42">
        <v>19</v>
      </c>
      <c r="AA214" s="42">
        <v>15</v>
      </c>
      <c r="AB214" s="42">
        <v>7</v>
      </c>
      <c r="AC214" s="42">
        <v>0</v>
      </c>
      <c r="AD214" s="42">
        <v>56</v>
      </c>
      <c r="AE214" s="42">
        <v>42</v>
      </c>
      <c r="AF214" s="42">
        <v>11</v>
      </c>
      <c r="AG214" s="42">
        <v>69</v>
      </c>
      <c r="AH214" s="42">
        <v>6</v>
      </c>
      <c r="AI214" s="42">
        <v>9</v>
      </c>
      <c r="AJ214" s="42">
        <v>9</v>
      </c>
      <c r="AK214" s="42">
        <v>23</v>
      </c>
      <c r="AL214" s="42">
        <v>11</v>
      </c>
      <c r="AM214" s="42">
        <v>10</v>
      </c>
      <c r="AN214" s="42">
        <v>1</v>
      </c>
      <c r="AO214" s="42">
        <v>8</v>
      </c>
      <c r="AP214" s="42">
        <v>43</v>
      </c>
      <c r="AQ214" s="42">
        <v>18</v>
      </c>
      <c r="AR214" s="42">
        <v>148</v>
      </c>
      <c r="AS214" s="42">
        <v>4</v>
      </c>
      <c r="AT214" s="42">
        <v>4</v>
      </c>
      <c r="AU214" s="42">
        <v>0</v>
      </c>
      <c r="AV214" s="42">
        <v>8</v>
      </c>
      <c r="AW214" s="42">
        <v>16</v>
      </c>
      <c r="AX214" s="42">
        <v>28</v>
      </c>
      <c r="AY214" s="42">
        <v>40</v>
      </c>
      <c r="AZ214" s="42">
        <v>48</v>
      </c>
      <c r="BA214" s="42">
        <v>88</v>
      </c>
      <c r="BB214" s="42">
        <v>4</v>
      </c>
      <c r="BC214" s="42">
        <v>4</v>
      </c>
      <c r="BD214" s="42">
        <v>0</v>
      </c>
      <c r="BE214" s="42">
        <v>4</v>
      </c>
      <c r="BF214" s="42">
        <v>4</v>
      </c>
      <c r="BG214" s="42">
        <v>20</v>
      </c>
      <c r="BH214" s="42">
        <v>24</v>
      </c>
      <c r="BI214" s="42">
        <v>28</v>
      </c>
      <c r="BJ214" s="42">
        <v>60</v>
      </c>
      <c r="BK214" s="42">
        <v>0</v>
      </c>
      <c r="BL214" s="42">
        <v>0</v>
      </c>
      <c r="BM214" s="42">
        <v>0</v>
      </c>
      <c r="BN214" s="42">
        <v>4</v>
      </c>
      <c r="BO214" s="42">
        <v>12</v>
      </c>
      <c r="BP214" s="42">
        <v>8</v>
      </c>
      <c r="BQ214" s="42">
        <v>16</v>
      </c>
      <c r="BR214" s="42">
        <v>20</v>
      </c>
      <c r="BS214" s="42">
        <v>44</v>
      </c>
      <c r="BT214" s="42">
        <v>0</v>
      </c>
      <c r="BU214" s="42">
        <v>0</v>
      </c>
      <c r="BV214" s="42">
        <v>0</v>
      </c>
      <c r="BW214" s="42">
        <v>4</v>
      </c>
      <c r="BX214" s="42">
        <v>4</v>
      </c>
      <c r="BY214" s="42">
        <v>8</v>
      </c>
      <c r="BZ214" s="42">
        <v>0</v>
      </c>
      <c r="CA214" s="42">
        <v>28</v>
      </c>
      <c r="CB214" s="42">
        <v>36</v>
      </c>
      <c r="CC214" s="42">
        <v>4</v>
      </c>
      <c r="CD214" s="42">
        <v>4</v>
      </c>
      <c r="CE214" s="42">
        <v>0</v>
      </c>
      <c r="CF214" s="42">
        <v>4</v>
      </c>
      <c r="CG214" s="42">
        <v>4</v>
      </c>
      <c r="CH214" s="42">
        <v>16</v>
      </c>
      <c r="CI214" s="42">
        <v>0</v>
      </c>
      <c r="CJ214" s="42">
        <v>4</v>
      </c>
      <c r="CK214" s="42">
        <v>68</v>
      </c>
      <c r="CL214" s="42">
        <v>0</v>
      </c>
      <c r="CM214" s="42">
        <v>0</v>
      </c>
      <c r="CN214" s="42">
        <v>0</v>
      </c>
      <c r="CO214" s="42">
        <v>0</v>
      </c>
      <c r="CP214" s="42">
        <v>8</v>
      </c>
      <c r="CQ214" s="42">
        <v>4</v>
      </c>
      <c r="CR214" s="42">
        <v>40</v>
      </c>
      <c r="CS214" s="42">
        <v>16</v>
      </c>
    </row>
    <row r="215" spans="1:97">
      <c r="A215" s="40" t="s">
        <v>764</v>
      </c>
      <c r="B215" s="40" t="s">
        <v>289</v>
      </c>
      <c r="C215" s="40" t="s">
        <v>290</v>
      </c>
      <c r="D215" s="40" t="s">
        <v>304</v>
      </c>
      <c r="E215" s="40" t="s">
        <v>424</v>
      </c>
      <c r="F215" s="40" t="s">
        <v>351</v>
      </c>
      <c r="G215" s="41" t="s">
        <v>294</v>
      </c>
      <c r="H215" s="40" t="s">
        <v>765</v>
      </c>
      <c r="I215" s="42">
        <v>2520</v>
      </c>
      <c r="J215" s="42">
        <v>399</v>
      </c>
      <c r="K215" s="42">
        <v>316</v>
      </c>
      <c r="L215" s="42">
        <v>443</v>
      </c>
      <c r="M215" s="42">
        <v>556</v>
      </c>
      <c r="N215" s="42">
        <v>493</v>
      </c>
      <c r="O215" s="42">
        <v>313</v>
      </c>
      <c r="P215" s="42">
        <v>404</v>
      </c>
      <c r="Q215" s="42">
        <v>348</v>
      </c>
      <c r="R215" s="42">
        <v>487</v>
      </c>
      <c r="S215" s="42">
        <v>479</v>
      </c>
      <c r="T215" s="42">
        <v>407</v>
      </c>
      <c r="U215" s="42">
        <v>209</v>
      </c>
      <c r="V215" s="42">
        <v>1186</v>
      </c>
      <c r="W215" s="42">
        <v>214</v>
      </c>
      <c r="X215" s="42">
        <v>160</v>
      </c>
      <c r="Y215" s="42">
        <v>208</v>
      </c>
      <c r="Z215" s="42">
        <v>255</v>
      </c>
      <c r="AA215" s="42">
        <v>230</v>
      </c>
      <c r="AB215" s="42">
        <v>111</v>
      </c>
      <c r="AC215" s="42">
        <v>8</v>
      </c>
      <c r="AD215" s="42">
        <v>275</v>
      </c>
      <c r="AE215" s="42">
        <v>654</v>
      </c>
      <c r="AF215" s="42">
        <v>257</v>
      </c>
      <c r="AG215" s="42">
        <v>1334</v>
      </c>
      <c r="AH215" s="42">
        <v>185</v>
      </c>
      <c r="AI215" s="42">
        <v>156</v>
      </c>
      <c r="AJ215" s="42">
        <v>235</v>
      </c>
      <c r="AK215" s="42">
        <v>301</v>
      </c>
      <c r="AL215" s="42">
        <v>263</v>
      </c>
      <c r="AM215" s="42">
        <v>169</v>
      </c>
      <c r="AN215" s="42">
        <v>25</v>
      </c>
      <c r="AO215" s="42">
        <v>247</v>
      </c>
      <c r="AP215" s="42">
        <v>738</v>
      </c>
      <c r="AQ215" s="42">
        <v>349</v>
      </c>
      <c r="AR215" s="42">
        <v>2092</v>
      </c>
      <c r="AS215" s="42">
        <v>16</v>
      </c>
      <c r="AT215" s="42">
        <v>52</v>
      </c>
      <c r="AU215" s="42">
        <v>96</v>
      </c>
      <c r="AV215" s="42">
        <v>208</v>
      </c>
      <c r="AW215" s="42">
        <v>404</v>
      </c>
      <c r="AX215" s="42">
        <v>208</v>
      </c>
      <c r="AY215" s="42">
        <v>628</v>
      </c>
      <c r="AZ215" s="42">
        <v>480</v>
      </c>
      <c r="BA215" s="42">
        <v>948</v>
      </c>
      <c r="BB215" s="42">
        <v>12</v>
      </c>
      <c r="BC215" s="42">
        <v>36</v>
      </c>
      <c r="BD215" s="42">
        <v>52</v>
      </c>
      <c r="BE215" s="42">
        <v>104</v>
      </c>
      <c r="BF215" s="42">
        <v>96</v>
      </c>
      <c r="BG215" s="42">
        <v>160</v>
      </c>
      <c r="BH215" s="42">
        <v>304</v>
      </c>
      <c r="BI215" s="42">
        <v>184</v>
      </c>
      <c r="BJ215" s="42">
        <v>1144</v>
      </c>
      <c r="BK215" s="42">
        <v>4</v>
      </c>
      <c r="BL215" s="42">
        <v>16</v>
      </c>
      <c r="BM215" s="42">
        <v>44</v>
      </c>
      <c r="BN215" s="42">
        <v>104</v>
      </c>
      <c r="BO215" s="42">
        <v>308</v>
      </c>
      <c r="BP215" s="42">
        <v>48</v>
      </c>
      <c r="BQ215" s="42">
        <v>324</v>
      </c>
      <c r="BR215" s="42">
        <v>296</v>
      </c>
      <c r="BS215" s="42">
        <v>184</v>
      </c>
      <c r="BT215" s="42">
        <v>0</v>
      </c>
      <c r="BU215" s="42">
        <v>0</v>
      </c>
      <c r="BV215" s="42">
        <v>0</v>
      </c>
      <c r="BW215" s="42">
        <v>4</v>
      </c>
      <c r="BX215" s="42">
        <v>40</v>
      </c>
      <c r="BY215" s="42">
        <v>32</v>
      </c>
      <c r="BZ215" s="42">
        <v>0</v>
      </c>
      <c r="CA215" s="42">
        <v>108</v>
      </c>
      <c r="CB215" s="42">
        <v>888</v>
      </c>
      <c r="CC215" s="42">
        <v>8</v>
      </c>
      <c r="CD215" s="42">
        <v>44</v>
      </c>
      <c r="CE215" s="42">
        <v>80</v>
      </c>
      <c r="CF215" s="42">
        <v>160</v>
      </c>
      <c r="CG215" s="42">
        <v>320</v>
      </c>
      <c r="CH215" s="42">
        <v>160</v>
      </c>
      <c r="CI215" s="42">
        <v>8</v>
      </c>
      <c r="CJ215" s="42">
        <v>108</v>
      </c>
      <c r="CK215" s="42">
        <v>1020</v>
      </c>
      <c r="CL215" s="42">
        <v>8</v>
      </c>
      <c r="CM215" s="42">
        <v>8</v>
      </c>
      <c r="CN215" s="42">
        <v>16</v>
      </c>
      <c r="CO215" s="42">
        <v>44</v>
      </c>
      <c r="CP215" s="42">
        <v>44</v>
      </c>
      <c r="CQ215" s="42">
        <v>16</v>
      </c>
      <c r="CR215" s="42">
        <v>620</v>
      </c>
      <c r="CS215" s="42">
        <v>264</v>
      </c>
    </row>
    <row r="216" spans="1:97">
      <c r="A216" s="40" t="s">
        <v>766</v>
      </c>
      <c r="B216" s="40" t="s">
        <v>289</v>
      </c>
      <c r="C216" s="40" t="s">
        <v>290</v>
      </c>
      <c r="D216" s="40" t="s">
        <v>304</v>
      </c>
      <c r="E216" s="40" t="s">
        <v>354</v>
      </c>
      <c r="F216" s="40" t="s">
        <v>351</v>
      </c>
      <c r="G216" s="41" t="s">
        <v>294</v>
      </c>
      <c r="H216" s="40" t="s">
        <v>767</v>
      </c>
      <c r="I216" s="42">
        <v>2959</v>
      </c>
      <c r="J216" s="42">
        <v>414.51541300000002</v>
      </c>
      <c r="K216" s="42">
        <v>272.76148699999999</v>
      </c>
      <c r="L216" s="42">
        <v>412.19716699999998</v>
      </c>
      <c r="M216" s="42">
        <v>571.57148299999994</v>
      </c>
      <c r="N216" s="42">
        <v>676.71722899999997</v>
      </c>
      <c r="O216" s="42">
        <v>611.23722199999997</v>
      </c>
      <c r="P216" s="42">
        <v>385</v>
      </c>
      <c r="Q216" s="42">
        <v>398</v>
      </c>
      <c r="R216" s="42">
        <v>505</v>
      </c>
      <c r="S216" s="42">
        <v>523</v>
      </c>
      <c r="T216" s="42">
        <v>742</v>
      </c>
      <c r="U216" s="42">
        <v>436</v>
      </c>
      <c r="V216" s="42">
        <v>1347.939715</v>
      </c>
      <c r="W216" s="42">
        <v>189.099537</v>
      </c>
      <c r="X216" s="42">
        <v>139.40686099999999</v>
      </c>
      <c r="Y216" s="42">
        <v>193.561995</v>
      </c>
      <c r="Z216" s="42">
        <v>268.73744499999998</v>
      </c>
      <c r="AA216" s="42">
        <v>318.74277899999998</v>
      </c>
      <c r="AB216" s="42">
        <v>223.37069600000001</v>
      </c>
      <c r="AC216" s="42">
        <v>15.020403</v>
      </c>
      <c r="AD216" s="42">
        <v>257.29857700000002</v>
      </c>
      <c r="AE216" s="42">
        <v>671.84068600000001</v>
      </c>
      <c r="AF216" s="42">
        <v>418.800453</v>
      </c>
      <c r="AG216" s="42">
        <v>1611.060285</v>
      </c>
      <c r="AH216" s="42">
        <v>225.415876</v>
      </c>
      <c r="AI216" s="42">
        <v>133.354626</v>
      </c>
      <c r="AJ216" s="42">
        <v>218.63517200000001</v>
      </c>
      <c r="AK216" s="42">
        <v>302.83403800000002</v>
      </c>
      <c r="AL216" s="42">
        <v>357.97444999999999</v>
      </c>
      <c r="AM216" s="42">
        <v>337.11680000000001</v>
      </c>
      <c r="AN216" s="42">
        <v>35.729323000000001</v>
      </c>
      <c r="AO216" s="42">
        <v>285.556827</v>
      </c>
      <c r="AP216" s="42">
        <v>737.09852699999999</v>
      </c>
      <c r="AQ216" s="42">
        <v>588.40493100000003</v>
      </c>
      <c r="AR216" s="42">
        <v>2553.5778879999998</v>
      </c>
      <c r="AS216" s="42">
        <v>12.035125000000001</v>
      </c>
      <c r="AT216" s="42">
        <v>104.30441399999999</v>
      </c>
      <c r="AU216" s="42">
        <v>56.163915000000003</v>
      </c>
      <c r="AV216" s="42">
        <v>188.550287</v>
      </c>
      <c r="AW216" s="42">
        <v>393.14740699999999</v>
      </c>
      <c r="AX216" s="42">
        <v>232.67907700000001</v>
      </c>
      <c r="AY216" s="42">
        <v>1257.7961290000001</v>
      </c>
      <c r="AZ216" s="42">
        <v>308.90153400000003</v>
      </c>
      <c r="BA216" s="42">
        <v>1194.7369510000001</v>
      </c>
      <c r="BB216" s="42">
        <v>4.0117079999999996</v>
      </c>
      <c r="BC216" s="42">
        <v>52.152206999999997</v>
      </c>
      <c r="BD216" s="42">
        <v>40.117082000000003</v>
      </c>
      <c r="BE216" s="42">
        <v>96.280997999999997</v>
      </c>
      <c r="BF216" s="42">
        <v>120.351247</v>
      </c>
      <c r="BG216" s="42">
        <v>200.58541199999999</v>
      </c>
      <c r="BH216" s="42">
        <v>592.98071600000003</v>
      </c>
      <c r="BI216" s="42">
        <v>88.257581000000002</v>
      </c>
      <c r="BJ216" s="42">
        <v>1358.8409369999999</v>
      </c>
      <c r="BK216" s="42">
        <v>8.0234159999999992</v>
      </c>
      <c r="BL216" s="42">
        <v>52.152206999999997</v>
      </c>
      <c r="BM216" s="42">
        <v>16.046832999999999</v>
      </c>
      <c r="BN216" s="42">
        <v>92.269289000000001</v>
      </c>
      <c r="BO216" s="42">
        <v>272.79615999999999</v>
      </c>
      <c r="BP216" s="42">
        <v>32.093665999999999</v>
      </c>
      <c r="BQ216" s="42">
        <v>664.81541300000004</v>
      </c>
      <c r="BR216" s="42">
        <v>220.64395300000001</v>
      </c>
      <c r="BS216" s="42">
        <v>196.57370299999999</v>
      </c>
      <c r="BT216" s="42">
        <v>0</v>
      </c>
      <c r="BU216" s="42">
        <v>0</v>
      </c>
      <c r="BV216" s="42">
        <v>0</v>
      </c>
      <c r="BW216" s="42">
        <v>16.046832999999999</v>
      </c>
      <c r="BX216" s="42">
        <v>36.105373999999998</v>
      </c>
      <c r="BY216" s="42">
        <v>28.081958</v>
      </c>
      <c r="BZ216" s="42">
        <v>0</v>
      </c>
      <c r="CA216" s="42">
        <v>116.339539</v>
      </c>
      <c r="CB216" s="42">
        <v>862.51727000000005</v>
      </c>
      <c r="CC216" s="42">
        <v>8.0234159999999992</v>
      </c>
      <c r="CD216" s="42">
        <v>84.245873000000003</v>
      </c>
      <c r="CE216" s="42">
        <v>28.081958</v>
      </c>
      <c r="CF216" s="42">
        <v>152.44491300000001</v>
      </c>
      <c r="CG216" s="42">
        <v>320.93665800000002</v>
      </c>
      <c r="CH216" s="42">
        <v>168.49174600000001</v>
      </c>
      <c r="CI216" s="42">
        <v>20.058541000000002</v>
      </c>
      <c r="CJ216" s="42">
        <v>80.234165000000004</v>
      </c>
      <c r="CK216" s="42">
        <v>1494.486915</v>
      </c>
      <c r="CL216" s="42">
        <v>4.0117079999999996</v>
      </c>
      <c r="CM216" s="42">
        <v>20.058541000000002</v>
      </c>
      <c r="CN216" s="42">
        <v>28.081958</v>
      </c>
      <c r="CO216" s="42">
        <v>20.058541000000002</v>
      </c>
      <c r="CP216" s="42">
        <v>36.105373999999998</v>
      </c>
      <c r="CQ216" s="42">
        <v>36.105373999999998</v>
      </c>
      <c r="CR216" s="42">
        <v>1237.737588</v>
      </c>
      <c r="CS216" s="42">
        <v>112.32783000000001</v>
      </c>
    </row>
    <row r="217" spans="1:97">
      <c r="A217" s="40" t="s">
        <v>768</v>
      </c>
      <c r="B217" s="40" t="s">
        <v>289</v>
      </c>
      <c r="C217" s="40" t="s">
        <v>290</v>
      </c>
      <c r="D217" s="40" t="s">
        <v>304</v>
      </c>
      <c r="E217" s="40" t="s">
        <v>609</v>
      </c>
      <c r="F217" s="40" t="s">
        <v>351</v>
      </c>
      <c r="G217" s="41" t="s">
        <v>294</v>
      </c>
      <c r="H217" s="40" t="s">
        <v>769</v>
      </c>
      <c r="I217" s="42">
        <v>665</v>
      </c>
      <c r="J217" s="42">
        <v>115.74367100000001</v>
      </c>
      <c r="K217" s="42">
        <v>99.960442999999998</v>
      </c>
      <c r="L217" s="42">
        <v>135.735759</v>
      </c>
      <c r="M217" s="42">
        <v>152.571203</v>
      </c>
      <c r="N217" s="42">
        <v>113.639241</v>
      </c>
      <c r="O217" s="42">
        <v>47.349684000000003</v>
      </c>
      <c r="P217" s="42">
        <v>102</v>
      </c>
      <c r="Q217" s="42">
        <v>80</v>
      </c>
      <c r="R217" s="42">
        <v>113</v>
      </c>
      <c r="S217" s="42">
        <v>122</v>
      </c>
      <c r="T217" s="42">
        <v>83</v>
      </c>
      <c r="U217" s="42">
        <v>31</v>
      </c>
      <c r="V217" s="42">
        <v>341.96993700000002</v>
      </c>
      <c r="W217" s="42">
        <v>66.289557000000002</v>
      </c>
      <c r="X217" s="42">
        <v>51.558543999999998</v>
      </c>
      <c r="Y217" s="42">
        <v>66.289557000000002</v>
      </c>
      <c r="Z217" s="42">
        <v>71.550633000000005</v>
      </c>
      <c r="AA217" s="42">
        <v>65.237341999999998</v>
      </c>
      <c r="AB217" s="42">
        <v>21.044304</v>
      </c>
      <c r="AC217" s="42">
        <v>0</v>
      </c>
      <c r="AD217" s="42">
        <v>90.490505999999996</v>
      </c>
      <c r="AE217" s="42">
        <v>203.07753199999999</v>
      </c>
      <c r="AF217" s="42">
        <v>48.401899</v>
      </c>
      <c r="AG217" s="42">
        <v>323.03006299999998</v>
      </c>
      <c r="AH217" s="42">
        <v>49.454113999999997</v>
      </c>
      <c r="AI217" s="42">
        <v>48.401899</v>
      </c>
      <c r="AJ217" s="42">
        <v>69.446202999999997</v>
      </c>
      <c r="AK217" s="42">
        <v>81.020570000000006</v>
      </c>
      <c r="AL217" s="42">
        <v>48.401899</v>
      </c>
      <c r="AM217" s="42">
        <v>24.200949000000001</v>
      </c>
      <c r="AN217" s="42">
        <v>2.1044299999999998</v>
      </c>
      <c r="AO217" s="42">
        <v>63.132911</v>
      </c>
      <c r="AP217" s="42">
        <v>204.12974700000001</v>
      </c>
      <c r="AQ217" s="42">
        <v>55.767404999999997</v>
      </c>
      <c r="AR217" s="42">
        <v>555.56961999999999</v>
      </c>
      <c r="AS217" s="42">
        <v>21.044304</v>
      </c>
      <c r="AT217" s="42">
        <v>50.506329000000001</v>
      </c>
      <c r="AU217" s="42">
        <v>29.462025000000001</v>
      </c>
      <c r="AV217" s="42">
        <v>79.968354000000005</v>
      </c>
      <c r="AW217" s="42">
        <v>71.550633000000005</v>
      </c>
      <c r="AX217" s="42">
        <v>79.968354000000005</v>
      </c>
      <c r="AY217" s="42">
        <v>126.265823</v>
      </c>
      <c r="AZ217" s="42">
        <v>96.803797000000003</v>
      </c>
      <c r="BA217" s="42">
        <v>294.62025299999999</v>
      </c>
      <c r="BB217" s="42">
        <v>12.626582000000001</v>
      </c>
      <c r="BC217" s="42">
        <v>42.088608000000001</v>
      </c>
      <c r="BD217" s="42">
        <v>8.4177219999999995</v>
      </c>
      <c r="BE217" s="42">
        <v>37.879747000000002</v>
      </c>
      <c r="BF217" s="42">
        <v>12.626582000000001</v>
      </c>
      <c r="BG217" s="42">
        <v>67.341772000000006</v>
      </c>
      <c r="BH217" s="42">
        <v>71.550633000000005</v>
      </c>
      <c r="BI217" s="42">
        <v>42.088608000000001</v>
      </c>
      <c r="BJ217" s="42">
        <v>260.949367</v>
      </c>
      <c r="BK217" s="42">
        <v>8.4177219999999995</v>
      </c>
      <c r="BL217" s="42">
        <v>8.4177219999999995</v>
      </c>
      <c r="BM217" s="42">
        <v>21.044304</v>
      </c>
      <c r="BN217" s="42">
        <v>42.088608000000001</v>
      </c>
      <c r="BO217" s="42">
        <v>58.924050999999999</v>
      </c>
      <c r="BP217" s="42">
        <v>12.626582000000001</v>
      </c>
      <c r="BQ217" s="42">
        <v>54.71519</v>
      </c>
      <c r="BR217" s="42">
        <v>54.71519</v>
      </c>
      <c r="BS217" s="42">
        <v>79.968354000000005</v>
      </c>
      <c r="BT217" s="42">
        <v>0</v>
      </c>
      <c r="BU217" s="42">
        <v>4.2088609999999997</v>
      </c>
      <c r="BV217" s="42">
        <v>0</v>
      </c>
      <c r="BW217" s="42">
        <v>12.626582000000001</v>
      </c>
      <c r="BX217" s="42">
        <v>8.4177219999999995</v>
      </c>
      <c r="BY217" s="42">
        <v>16.835443000000001</v>
      </c>
      <c r="BZ217" s="42">
        <v>0</v>
      </c>
      <c r="CA217" s="42">
        <v>37.879747000000002</v>
      </c>
      <c r="CB217" s="42">
        <v>252.53164599999999</v>
      </c>
      <c r="CC217" s="42">
        <v>16.835443000000001</v>
      </c>
      <c r="CD217" s="42">
        <v>37.879747000000002</v>
      </c>
      <c r="CE217" s="42">
        <v>8.4177219999999995</v>
      </c>
      <c r="CF217" s="42">
        <v>50.506329000000001</v>
      </c>
      <c r="CG217" s="42">
        <v>46.297468000000002</v>
      </c>
      <c r="CH217" s="42">
        <v>54.71519</v>
      </c>
      <c r="CI217" s="42">
        <v>4.2088609999999997</v>
      </c>
      <c r="CJ217" s="42">
        <v>33.670886000000003</v>
      </c>
      <c r="CK217" s="42">
        <v>223.06961999999999</v>
      </c>
      <c r="CL217" s="42">
        <v>4.2088609999999997</v>
      </c>
      <c r="CM217" s="42">
        <v>8.4177219999999995</v>
      </c>
      <c r="CN217" s="42">
        <v>21.044304</v>
      </c>
      <c r="CO217" s="42">
        <v>16.835443000000001</v>
      </c>
      <c r="CP217" s="42">
        <v>16.835443000000001</v>
      </c>
      <c r="CQ217" s="42">
        <v>8.4177219999999995</v>
      </c>
      <c r="CR217" s="42">
        <v>122.056962</v>
      </c>
      <c r="CS217" s="42">
        <v>25.253164999999999</v>
      </c>
    </row>
    <row r="218" spans="1:97">
      <c r="A218" s="40" t="s">
        <v>770</v>
      </c>
      <c r="B218" s="40" t="s">
        <v>289</v>
      </c>
      <c r="C218" s="40" t="s">
        <v>290</v>
      </c>
      <c r="D218" s="40" t="s">
        <v>304</v>
      </c>
      <c r="E218" s="40" t="s">
        <v>626</v>
      </c>
      <c r="F218" s="40" t="s">
        <v>351</v>
      </c>
      <c r="G218" s="41" t="s">
        <v>294</v>
      </c>
      <c r="H218" s="40" t="s">
        <v>771</v>
      </c>
      <c r="I218" s="42">
        <v>2333</v>
      </c>
      <c r="J218" s="42">
        <v>458.19430899999998</v>
      </c>
      <c r="K218" s="42">
        <v>303.17430000000002</v>
      </c>
      <c r="L218" s="42">
        <v>445.98680899999999</v>
      </c>
      <c r="M218" s="42">
        <v>494.41574000000003</v>
      </c>
      <c r="N218" s="42">
        <v>431.92752300000001</v>
      </c>
      <c r="O218" s="42">
        <v>199.30131900000001</v>
      </c>
      <c r="P218" s="42">
        <v>404</v>
      </c>
      <c r="Q218" s="42">
        <v>347</v>
      </c>
      <c r="R218" s="42">
        <v>445</v>
      </c>
      <c r="S218" s="42">
        <v>414</v>
      </c>
      <c r="T218" s="42">
        <v>310</v>
      </c>
      <c r="U218" s="42">
        <v>145</v>
      </c>
      <c r="V218" s="42">
        <v>1142.607017</v>
      </c>
      <c r="W218" s="42">
        <v>245.12286900000001</v>
      </c>
      <c r="X218" s="42">
        <v>153.20572100000001</v>
      </c>
      <c r="Y218" s="42">
        <v>220.537869</v>
      </c>
      <c r="Z218" s="42">
        <v>225.36001200000001</v>
      </c>
      <c r="AA218" s="42">
        <v>210.62679700000001</v>
      </c>
      <c r="AB218" s="42">
        <v>84.737277000000006</v>
      </c>
      <c r="AC218" s="42">
        <v>3.0164719999999998</v>
      </c>
      <c r="AD218" s="42">
        <v>302.64072900000002</v>
      </c>
      <c r="AE218" s="42">
        <v>640.59181899999999</v>
      </c>
      <c r="AF218" s="42">
        <v>199.374469</v>
      </c>
      <c r="AG218" s="42">
        <v>1190.392983</v>
      </c>
      <c r="AH218" s="42">
        <v>213.071439</v>
      </c>
      <c r="AI218" s="42">
        <v>149.96857900000001</v>
      </c>
      <c r="AJ218" s="42">
        <v>225.44893999999999</v>
      </c>
      <c r="AK218" s="42">
        <v>269.05572799999999</v>
      </c>
      <c r="AL218" s="42">
        <v>221.300726</v>
      </c>
      <c r="AM218" s="42">
        <v>92.162180000000006</v>
      </c>
      <c r="AN218" s="42">
        <v>19.385390000000001</v>
      </c>
      <c r="AO218" s="42">
        <v>264.58929899999998</v>
      </c>
      <c r="AP218" s="42">
        <v>701.66503599999999</v>
      </c>
      <c r="AQ218" s="42">
        <v>224.13864699999999</v>
      </c>
      <c r="AR218" s="42">
        <v>1844.7509600000001</v>
      </c>
      <c r="AS218" s="42">
        <v>23.288573</v>
      </c>
      <c r="AT218" s="42">
        <v>70.102861000000004</v>
      </c>
      <c r="AU218" s="42">
        <v>93.154291000000001</v>
      </c>
      <c r="AV218" s="42">
        <v>186.427153</v>
      </c>
      <c r="AW218" s="42">
        <v>283.34430099999997</v>
      </c>
      <c r="AX218" s="42">
        <v>384.97287699999998</v>
      </c>
      <c r="AY218" s="42">
        <v>541.86375099999998</v>
      </c>
      <c r="AZ218" s="42">
        <v>261.59715399999999</v>
      </c>
      <c r="BA218" s="42">
        <v>874.86290199999996</v>
      </c>
      <c r="BB218" s="42">
        <v>11.644285999999999</v>
      </c>
      <c r="BC218" s="42">
        <v>50.695717000000002</v>
      </c>
      <c r="BD218" s="42">
        <v>62.102860999999997</v>
      </c>
      <c r="BE218" s="42">
        <v>62.221432</v>
      </c>
      <c r="BF218" s="42">
        <v>58.221432</v>
      </c>
      <c r="BG218" s="42">
        <v>287.81858599999998</v>
      </c>
      <c r="BH218" s="42">
        <v>256.29287099999999</v>
      </c>
      <c r="BI218" s="42">
        <v>85.865718000000001</v>
      </c>
      <c r="BJ218" s="42">
        <v>969.888058</v>
      </c>
      <c r="BK218" s="42">
        <v>11.644285999999999</v>
      </c>
      <c r="BL218" s="42">
        <v>19.407143999999999</v>
      </c>
      <c r="BM218" s="42">
        <v>31.05143</v>
      </c>
      <c r="BN218" s="42">
        <v>124.205721</v>
      </c>
      <c r="BO218" s="42">
        <v>225.12286900000001</v>
      </c>
      <c r="BP218" s="42">
        <v>97.154291000000001</v>
      </c>
      <c r="BQ218" s="42">
        <v>285.57087999999999</v>
      </c>
      <c r="BR218" s="42">
        <v>175.731436</v>
      </c>
      <c r="BS218" s="42">
        <v>183.02000899999999</v>
      </c>
      <c r="BT218" s="42">
        <v>3.8814289999999998</v>
      </c>
      <c r="BU218" s="42">
        <v>3.8814289999999998</v>
      </c>
      <c r="BV218" s="42">
        <v>0</v>
      </c>
      <c r="BW218" s="42">
        <v>7.7628579999999996</v>
      </c>
      <c r="BX218" s="42">
        <v>23.288573</v>
      </c>
      <c r="BY218" s="42">
        <v>27.407143999999999</v>
      </c>
      <c r="BZ218" s="42">
        <v>0</v>
      </c>
      <c r="CA218" s="42">
        <v>116.79857699999999</v>
      </c>
      <c r="CB218" s="42">
        <v>948.72861999999998</v>
      </c>
      <c r="CC218" s="42">
        <v>15.525715</v>
      </c>
      <c r="CD218" s="42">
        <v>42.932859000000001</v>
      </c>
      <c r="CE218" s="42">
        <v>93.154291000000001</v>
      </c>
      <c r="CF218" s="42">
        <v>159.13857999999999</v>
      </c>
      <c r="CG218" s="42">
        <v>229.00429800000001</v>
      </c>
      <c r="CH218" s="42">
        <v>314.75144499999999</v>
      </c>
      <c r="CI218" s="42">
        <v>0</v>
      </c>
      <c r="CJ218" s="42">
        <v>94.221431999999993</v>
      </c>
      <c r="CK218" s="42">
        <v>713.00233100000003</v>
      </c>
      <c r="CL218" s="42">
        <v>3.8814289999999998</v>
      </c>
      <c r="CM218" s="42">
        <v>23.288573</v>
      </c>
      <c r="CN218" s="42">
        <v>0</v>
      </c>
      <c r="CO218" s="42">
        <v>19.525715000000002</v>
      </c>
      <c r="CP218" s="42">
        <v>31.05143</v>
      </c>
      <c r="CQ218" s="42">
        <v>42.814287999999998</v>
      </c>
      <c r="CR218" s="42">
        <v>541.86375099999998</v>
      </c>
      <c r="CS218" s="42">
        <v>50.577145000000002</v>
      </c>
    </row>
    <row r="219" spans="1:97">
      <c r="A219" s="40" t="s">
        <v>772</v>
      </c>
      <c r="B219" s="40" t="s">
        <v>289</v>
      </c>
      <c r="C219" s="40" t="s">
        <v>290</v>
      </c>
      <c r="D219" s="40" t="s">
        <v>304</v>
      </c>
      <c r="E219" s="40" t="s">
        <v>418</v>
      </c>
      <c r="F219" s="40" t="s">
        <v>419</v>
      </c>
      <c r="G219" s="41" t="s">
        <v>294</v>
      </c>
      <c r="H219" s="40" t="s">
        <v>773</v>
      </c>
      <c r="I219" s="42">
        <v>1238</v>
      </c>
      <c r="J219" s="42">
        <v>194.895115</v>
      </c>
      <c r="K219" s="42">
        <v>149.402289</v>
      </c>
      <c r="L219" s="42">
        <v>199.81977499999999</v>
      </c>
      <c r="M219" s="42">
        <v>293.81579499999998</v>
      </c>
      <c r="N219" s="42">
        <v>203.776602</v>
      </c>
      <c r="O219" s="42">
        <v>196.290424</v>
      </c>
      <c r="P219" s="42">
        <v>181</v>
      </c>
      <c r="Q219" s="42">
        <v>145</v>
      </c>
      <c r="R219" s="42">
        <v>245</v>
      </c>
      <c r="S219" s="42">
        <v>186</v>
      </c>
      <c r="T219" s="42">
        <v>238</v>
      </c>
      <c r="U219" s="42">
        <v>151</v>
      </c>
      <c r="V219" s="42">
        <v>590.64195900000004</v>
      </c>
      <c r="W219" s="42">
        <v>101.888301</v>
      </c>
      <c r="X219" s="42">
        <v>67.276750000000007</v>
      </c>
      <c r="Y219" s="42">
        <v>97.931473999999994</v>
      </c>
      <c r="Z219" s="42">
        <v>149.38091499999999</v>
      </c>
      <c r="AA219" s="42">
        <v>104.855921</v>
      </c>
      <c r="AB219" s="42">
        <v>67.319496999999998</v>
      </c>
      <c r="AC219" s="42">
        <v>1.989101</v>
      </c>
      <c r="AD219" s="42">
        <v>135.521332</v>
      </c>
      <c r="AE219" s="42">
        <v>320.52437900000001</v>
      </c>
      <c r="AF219" s="42">
        <v>134.59624700000001</v>
      </c>
      <c r="AG219" s="42">
        <v>647.35804099999996</v>
      </c>
      <c r="AH219" s="42">
        <v>93.006814000000006</v>
      </c>
      <c r="AI219" s="42">
        <v>82.125539000000003</v>
      </c>
      <c r="AJ219" s="42">
        <v>101.888301</v>
      </c>
      <c r="AK219" s="42">
        <v>144.43488099999999</v>
      </c>
      <c r="AL219" s="42">
        <v>98.920681000000002</v>
      </c>
      <c r="AM219" s="42">
        <v>104.069766</v>
      </c>
      <c r="AN219" s="42">
        <v>22.91206</v>
      </c>
      <c r="AO219" s="42">
        <v>128.62894600000001</v>
      </c>
      <c r="AP219" s="42">
        <v>330.41644700000001</v>
      </c>
      <c r="AQ219" s="42">
        <v>188.312648</v>
      </c>
      <c r="AR219" s="42">
        <v>1068.7708279999999</v>
      </c>
      <c r="AS219" s="42">
        <v>39.568272</v>
      </c>
      <c r="AT219" s="42">
        <v>27.697790999999999</v>
      </c>
      <c r="AU219" s="42">
        <v>31.654617999999999</v>
      </c>
      <c r="AV219" s="42">
        <v>98.920681000000002</v>
      </c>
      <c r="AW219" s="42">
        <v>130.575298</v>
      </c>
      <c r="AX219" s="42">
        <v>189.927707</v>
      </c>
      <c r="AY219" s="42">
        <v>392.15337199999999</v>
      </c>
      <c r="AZ219" s="42">
        <v>158.273089</v>
      </c>
      <c r="BA219" s="42">
        <v>490.73207100000002</v>
      </c>
      <c r="BB219" s="42">
        <v>27.697790999999999</v>
      </c>
      <c r="BC219" s="42">
        <v>19.784136</v>
      </c>
      <c r="BD219" s="42">
        <v>19.784136</v>
      </c>
      <c r="BE219" s="42">
        <v>35.611445000000003</v>
      </c>
      <c r="BF219" s="42">
        <v>27.697790999999999</v>
      </c>
      <c r="BG219" s="42">
        <v>138.48895300000001</v>
      </c>
      <c r="BH219" s="42">
        <v>174.18589299999999</v>
      </c>
      <c r="BI219" s="42">
        <v>47.481926999999999</v>
      </c>
      <c r="BJ219" s="42">
        <v>578.03875600000003</v>
      </c>
      <c r="BK219" s="42">
        <v>11.870482000000001</v>
      </c>
      <c r="BL219" s="42">
        <v>7.9136540000000002</v>
      </c>
      <c r="BM219" s="42">
        <v>11.870482000000001</v>
      </c>
      <c r="BN219" s="42">
        <v>63.309235999999999</v>
      </c>
      <c r="BO219" s="42">
        <v>102.87750800000001</v>
      </c>
      <c r="BP219" s="42">
        <v>51.438754000000003</v>
      </c>
      <c r="BQ219" s="42">
        <v>217.967479</v>
      </c>
      <c r="BR219" s="42">
        <v>110.791162</v>
      </c>
      <c r="BS219" s="42">
        <v>98.920681000000002</v>
      </c>
      <c r="BT219" s="42">
        <v>0</v>
      </c>
      <c r="BU219" s="42">
        <v>0</v>
      </c>
      <c r="BV219" s="42">
        <v>0</v>
      </c>
      <c r="BW219" s="42">
        <v>7.9136540000000002</v>
      </c>
      <c r="BX219" s="42">
        <v>7.9136540000000002</v>
      </c>
      <c r="BY219" s="42">
        <v>11.870482000000001</v>
      </c>
      <c r="BZ219" s="42">
        <v>0</v>
      </c>
      <c r="CA219" s="42">
        <v>71.222890000000007</v>
      </c>
      <c r="CB219" s="42">
        <v>474.81926700000002</v>
      </c>
      <c r="CC219" s="42">
        <v>31.654617999999999</v>
      </c>
      <c r="CD219" s="42">
        <v>19.784136</v>
      </c>
      <c r="CE219" s="42">
        <v>27.697790999999999</v>
      </c>
      <c r="CF219" s="42">
        <v>83.093372000000002</v>
      </c>
      <c r="CG219" s="42">
        <v>106.834335</v>
      </c>
      <c r="CH219" s="42">
        <v>158.273089</v>
      </c>
      <c r="CI219" s="42">
        <v>3.9568270000000001</v>
      </c>
      <c r="CJ219" s="42">
        <v>43.525098999999997</v>
      </c>
      <c r="CK219" s="42">
        <v>495.03088000000002</v>
      </c>
      <c r="CL219" s="42">
        <v>7.9136540000000002</v>
      </c>
      <c r="CM219" s="42">
        <v>7.9136540000000002</v>
      </c>
      <c r="CN219" s="42">
        <v>3.9568270000000001</v>
      </c>
      <c r="CO219" s="42">
        <v>7.9136540000000002</v>
      </c>
      <c r="CP219" s="42">
        <v>15.827309</v>
      </c>
      <c r="CQ219" s="42">
        <v>19.784136</v>
      </c>
      <c r="CR219" s="42">
        <v>388.19654500000001</v>
      </c>
      <c r="CS219" s="42">
        <v>43.525098999999997</v>
      </c>
    </row>
    <row r="220" spans="1:97">
      <c r="A220" s="40" t="s">
        <v>774</v>
      </c>
      <c r="B220" s="40" t="s">
        <v>289</v>
      </c>
      <c r="C220" s="40" t="s">
        <v>290</v>
      </c>
      <c r="D220" s="40" t="s">
        <v>291</v>
      </c>
      <c r="E220" s="40" t="s">
        <v>316</v>
      </c>
      <c r="F220" s="40" t="s">
        <v>293</v>
      </c>
      <c r="G220" s="41" t="s">
        <v>294</v>
      </c>
      <c r="H220" s="40" t="s">
        <v>775</v>
      </c>
      <c r="I220" s="42">
        <v>990</v>
      </c>
      <c r="J220" s="42">
        <v>126</v>
      </c>
      <c r="K220" s="42">
        <v>123</v>
      </c>
      <c r="L220" s="42">
        <v>168</v>
      </c>
      <c r="M220" s="42">
        <v>205</v>
      </c>
      <c r="N220" s="42">
        <v>200</v>
      </c>
      <c r="O220" s="42">
        <v>168</v>
      </c>
      <c r="P220" s="42">
        <v>131</v>
      </c>
      <c r="Q220" s="42">
        <v>140</v>
      </c>
      <c r="R220" s="42">
        <v>190</v>
      </c>
      <c r="S220" s="42">
        <v>171</v>
      </c>
      <c r="T220" s="42">
        <v>205</v>
      </c>
      <c r="U220" s="42">
        <v>130</v>
      </c>
      <c r="V220" s="42">
        <v>474</v>
      </c>
      <c r="W220" s="42">
        <v>67</v>
      </c>
      <c r="X220" s="42">
        <v>64</v>
      </c>
      <c r="Y220" s="42">
        <v>88</v>
      </c>
      <c r="Z220" s="42">
        <v>95</v>
      </c>
      <c r="AA220" s="42">
        <v>100</v>
      </c>
      <c r="AB220" s="42">
        <v>56</v>
      </c>
      <c r="AC220" s="42">
        <v>4</v>
      </c>
      <c r="AD220" s="42">
        <v>88</v>
      </c>
      <c r="AE220" s="42">
        <v>269</v>
      </c>
      <c r="AF220" s="42">
        <v>117</v>
      </c>
      <c r="AG220" s="42">
        <v>516</v>
      </c>
      <c r="AH220" s="42">
        <v>59</v>
      </c>
      <c r="AI220" s="42">
        <v>59</v>
      </c>
      <c r="AJ220" s="42">
        <v>80</v>
      </c>
      <c r="AK220" s="42">
        <v>110</v>
      </c>
      <c r="AL220" s="42">
        <v>100</v>
      </c>
      <c r="AM220" s="42">
        <v>94</v>
      </c>
      <c r="AN220" s="42">
        <v>14</v>
      </c>
      <c r="AO220" s="42">
        <v>82</v>
      </c>
      <c r="AP220" s="42">
        <v>262</v>
      </c>
      <c r="AQ220" s="42">
        <v>172</v>
      </c>
      <c r="AR220" s="42">
        <v>844</v>
      </c>
      <c r="AS220" s="42">
        <v>24</v>
      </c>
      <c r="AT220" s="42">
        <v>44</v>
      </c>
      <c r="AU220" s="42">
        <v>16</v>
      </c>
      <c r="AV220" s="42">
        <v>60</v>
      </c>
      <c r="AW220" s="42">
        <v>136</v>
      </c>
      <c r="AX220" s="42">
        <v>144</v>
      </c>
      <c r="AY220" s="42">
        <v>360</v>
      </c>
      <c r="AZ220" s="42">
        <v>60</v>
      </c>
      <c r="BA220" s="42">
        <v>376</v>
      </c>
      <c r="BB220" s="42">
        <v>12</v>
      </c>
      <c r="BC220" s="42">
        <v>28</v>
      </c>
      <c r="BD220" s="42">
        <v>12</v>
      </c>
      <c r="BE220" s="42">
        <v>32</v>
      </c>
      <c r="BF220" s="42">
        <v>32</v>
      </c>
      <c r="BG220" s="42">
        <v>92</v>
      </c>
      <c r="BH220" s="42">
        <v>148</v>
      </c>
      <c r="BI220" s="42">
        <v>20</v>
      </c>
      <c r="BJ220" s="42">
        <v>468</v>
      </c>
      <c r="BK220" s="42">
        <v>12</v>
      </c>
      <c r="BL220" s="42">
        <v>16</v>
      </c>
      <c r="BM220" s="42">
        <v>4</v>
      </c>
      <c r="BN220" s="42">
        <v>28</v>
      </c>
      <c r="BO220" s="42">
        <v>104</v>
      </c>
      <c r="BP220" s="42">
        <v>52</v>
      </c>
      <c r="BQ220" s="42">
        <v>212</v>
      </c>
      <c r="BR220" s="42">
        <v>40</v>
      </c>
      <c r="BS220" s="42">
        <v>76</v>
      </c>
      <c r="BT220" s="42">
        <v>0</v>
      </c>
      <c r="BU220" s="42">
        <v>0</v>
      </c>
      <c r="BV220" s="42">
        <v>0</v>
      </c>
      <c r="BW220" s="42">
        <v>4</v>
      </c>
      <c r="BX220" s="42">
        <v>12</v>
      </c>
      <c r="BY220" s="42">
        <v>32</v>
      </c>
      <c r="BZ220" s="42">
        <v>0</v>
      </c>
      <c r="CA220" s="42">
        <v>28</v>
      </c>
      <c r="CB220" s="42">
        <v>320</v>
      </c>
      <c r="CC220" s="42">
        <v>12</v>
      </c>
      <c r="CD220" s="42">
        <v>28</v>
      </c>
      <c r="CE220" s="42">
        <v>16</v>
      </c>
      <c r="CF220" s="42">
        <v>48</v>
      </c>
      <c r="CG220" s="42">
        <v>92</v>
      </c>
      <c r="CH220" s="42">
        <v>100</v>
      </c>
      <c r="CI220" s="42">
        <v>0</v>
      </c>
      <c r="CJ220" s="42">
        <v>24</v>
      </c>
      <c r="CK220" s="42">
        <v>448</v>
      </c>
      <c r="CL220" s="42">
        <v>12</v>
      </c>
      <c r="CM220" s="42">
        <v>16</v>
      </c>
      <c r="CN220" s="42">
        <v>0</v>
      </c>
      <c r="CO220" s="42">
        <v>8</v>
      </c>
      <c r="CP220" s="42">
        <v>32</v>
      </c>
      <c r="CQ220" s="42">
        <v>12</v>
      </c>
      <c r="CR220" s="42">
        <v>360</v>
      </c>
      <c r="CS220" s="42">
        <v>8</v>
      </c>
    </row>
    <row r="221" spans="1:97">
      <c r="A221" s="40" t="s">
        <v>776</v>
      </c>
      <c r="B221" s="40" t="s">
        <v>289</v>
      </c>
      <c r="C221" s="40" t="s">
        <v>290</v>
      </c>
      <c r="D221" s="40" t="s">
        <v>304</v>
      </c>
      <c r="E221" s="40" t="s">
        <v>354</v>
      </c>
      <c r="F221" s="40" t="s">
        <v>351</v>
      </c>
      <c r="G221" s="41" t="s">
        <v>294</v>
      </c>
      <c r="H221" s="40" t="s">
        <v>777</v>
      </c>
      <c r="I221" s="42">
        <v>542</v>
      </c>
      <c r="J221" s="42">
        <v>84</v>
      </c>
      <c r="K221" s="42">
        <v>57</v>
      </c>
      <c r="L221" s="42">
        <v>95</v>
      </c>
      <c r="M221" s="42">
        <v>120</v>
      </c>
      <c r="N221" s="42">
        <v>116</v>
      </c>
      <c r="O221" s="42">
        <v>70</v>
      </c>
      <c r="P221" s="42">
        <v>74</v>
      </c>
      <c r="Q221" s="42">
        <v>77</v>
      </c>
      <c r="R221" s="42">
        <v>105</v>
      </c>
      <c r="S221" s="42">
        <v>94</v>
      </c>
      <c r="T221" s="42">
        <v>122</v>
      </c>
      <c r="U221" s="42">
        <v>41</v>
      </c>
      <c r="V221" s="42">
        <v>263</v>
      </c>
      <c r="W221" s="42">
        <v>38</v>
      </c>
      <c r="X221" s="42">
        <v>32</v>
      </c>
      <c r="Y221" s="42">
        <v>46</v>
      </c>
      <c r="Z221" s="42">
        <v>58</v>
      </c>
      <c r="AA221" s="42">
        <v>53</v>
      </c>
      <c r="AB221" s="42">
        <v>35</v>
      </c>
      <c r="AC221" s="42">
        <v>1</v>
      </c>
      <c r="AD221" s="42">
        <v>46</v>
      </c>
      <c r="AE221" s="42">
        <v>150</v>
      </c>
      <c r="AF221" s="42">
        <v>67</v>
      </c>
      <c r="AG221" s="42">
        <v>279</v>
      </c>
      <c r="AH221" s="42">
        <v>46</v>
      </c>
      <c r="AI221" s="42">
        <v>25</v>
      </c>
      <c r="AJ221" s="42">
        <v>49</v>
      </c>
      <c r="AK221" s="42">
        <v>62</v>
      </c>
      <c r="AL221" s="42">
        <v>63</v>
      </c>
      <c r="AM221" s="42">
        <v>34</v>
      </c>
      <c r="AN221" s="42">
        <v>0</v>
      </c>
      <c r="AO221" s="42">
        <v>58</v>
      </c>
      <c r="AP221" s="42">
        <v>143</v>
      </c>
      <c r="AQ221" s="42">
        <v>78</v>
      </c>
      <c r="AR221" s="42">
        <v>488</v>
      </c>
      <c r="AS221" s="42">
        <v>8</v>
      </c>
      <c r="AT221" s="42">
        <v>48</v>
      </c>
      <c r="AU221" s="42">
        <v>4</v>
      </c>
      <c r="AV221" s="42">
        <v>60</v>
      </c>
      <c r="AW221" s="42">
        <v>64</v>
      </c>
      <c r="AX221" s="42">
        <v>76</v>
      </c>
      <c r="AY221" s="42">
        <v>168</v>
      </c>
      <c r="AZ221" s="42">
        <v>60</v>
      </c>
      <c r="BA221" s="42">
        <v>216</v>
      </c>
      <c r="BB221" s="42">
        <v>8</v>
      </c>
      <c r="BC221" s="42">
        <v>24</v>
      </c>
      <c r="BD221" s="42">
        <v>4</v>
      </c>
      <c r="BE221" s="42">
        <v>36</v>
      </c>
      <c r="BF221" s="42">
        <v>8</v>
      </c>
      <c r="BG221" s="42">
        <v>52</v>
      </c>
      <c r="BH221" s="42">
        <v>76</v>
      </c>
      <c r="BI221" s="42">
        <v>8</v>
      </c>
      <c r="BJ221" s="42">
        <v>272</v>
      </c>
      <c r="BK221" s="42">
        <v>0</v>
      </c>
      <c r="BL221" s="42">
        <v>24</v>
      </c>
      <c r="BM221" s="42">
        <v>0</v>
      </c>
      <c r="BN221" s="42">
        <v>24</v>
      </c>
      <c r="BO221" s="42">
        <v>56</v>
      </c>
      <c r="BP221" s="42">
        <v>24</v>
      </c>
      <c r="BQ221" s="42">
        <v>92</v>
      </c>
      <c r="BR221" s="42">
        <v>52</v>
      </c>
      <c r="BS221" s="42">
        <v>56</v>
      </c>
      <c r="BT221" s="42">
        <v>0</v>
      </c>
      <c r="BU221" s="42">
        <v>0</v>
      </c>
      <c r="BV221" s="42">
        <v>0</v>
      </c>
      <c r="BW221" s="42">
        <v>8</v>
      </c>
      <c r="BX221" s="42">
        <v>8</v>
      </c>
      <c r="BY221" s="42">
        <v>8</v>
      </c>
      <c r="BZ221" s="42">
        <v>0</v>
      </c>
      <c r="CA221" s="42">
        <v>32</v>
      </c>
      <c r="CB221" s="42">
        <v>208</v>
      </c>
      <c r="CC221" s="42">
        <v>4</v>
      </c>
      <c r="CD221" s="42">
        <v>40</v>
      </c>
      <c r="CE221" s="42">
        <v>4</v>
      </c>
      <c r="CF221" s="42">
        <v>48</v>
      </c>
      <c r="CG221" s="42">
        <v>44</v>
      </c>
      <c r="CH221" s="42">
        <v>60</v>
      </c>
      <c r="CI221" s="42">
        <v>0</v>
      </c>
      <c r="CJ221" s="42">
        <v>8</v>
      </c>
      <c r="CK221" s="42">
        <v>224</v>
      </c>
      <c r="CL221" s="42">
        <v>4</v>
      </c>
      <c r="CM221" s="42">
        <v>8</v>
      </c>
      <c r="CN221" s="42">
        <v>0</v>
      </c>
      <c r="CO221" s="42">
        <v>4</v>
      </c>
      <c r="CP221" s="42">
        <v>12</v>
      </c>
      <c r="CQ221" s="42">
        <v>8</v>
      </c>
      <c r="CR221" s="42">
        <v>168</v>
      </c>
      <c r="CS221" s="42">
        <v>20</v>
      </c>
    </row>
    <row r="222" spans="1:97">
      <c r="A222" s="40" t="s">
        <v>778</v>
      </c>
      <c r="B222" s="40" t="s">
        <v>289</v>
      </c>
      <c r="C222" s="40" t="s">
        <v>290</v>
      </c>
      <c r="D222" s="40" t="s">
        <v>309</v>
      </c>
      <c r="E222" s="40" t="s">
        <v>345</v>
      </c>
      <c r="F222" s="40" t="s">
        <v>293</v>
      </c>
      <c r="G222" s="41" t="s">
        <v>294</v>
      </c>
      <c r="H222" s="40" t="s">
        <v>779</v>
      </c>
      <c r="I222" s="42">
        <v>1907</v>
      </c>
      <c r="J222" s="42">
        <v>308.13866899999999</v>
      </c>
      <c r="K222" s="42">
        <v>280.01631099999997</v>
      </c>
      <c r="L222" s="42">
        <v>357.31156399999998</v>
      </c>
      <c r="M222" s="42">
        <v>414.51440600000001</v>
      </c>
      <c r="N222" s="42">
        <v>310.13562899999999</v>
      </c>
      <c r="O222" s="42">
        <v>236.883421</v>
      </c>
      <c r="P222" s="42">
        <v>297</v>
      </c>
      <c r="Q222" s="42">
        <v>337</v>
      </c>
      <c r="R222" s="42">
        <v>389</v>
      </c>
      <c r="S222" s="42">
        <v>345</v>
      </c>
      <c r="T222" s="42">
        <v>318</v>
      </c>
      <c r="U222" s="42">
        <v>168</v>
      </c>
      <c r="V222" s="42">
        <v>938.44385</v>
      </c>
      <c r="W222" s="42">
        <v>151.558222</v>
      </c>
      <c r="X222" s="42">
        <v>147.53623099999999</v>
      </c>
      <c r="Y222" s="42">
        <v>187.692981</v>
      </c>
      <c r="Z222" s="42">
        <v>200.73111700000001</v>
      </c>
      <c r="AA222" s="42">
        <v>154.565943</v>
      </c>
      <c r="AB222" s="42">
        <v>89.333153999999993</v>
      </c>
      <c r="AC222" s="42">
        <v>7.0262029999999998</v>
      </c>
      <c r="AD222" s="42">
        <v>216.79101</v>
      </c>
      <c r="AE222" s="42">
        <v>528.94114300000001</v>
      </c>
      <c r="AF222" s="42">
        <v>192.71169699999999</v>
      </c>
      <c r="AG222" s="42">
        <v>968.55615</v>
      </c>
      <c r="AH222" s="42">
        <v>156.58044699999999</v>
      </c>
      <c r="AI222" s="42">
        <v>132.48008100000001</v>
      </c>
      <c r="AJ222" s="42">
        <v>169.618583</v>
      </c>
      <c r="AK222" s="42">
        <v>213.783289</v>
      </c>
      <c r="AL222" s="42">
        <v>155.56968599999999</v>
      </c>
      <c r="AM222" s="42">
        <v>131.49037300000001</v>
      </c>
      <c r="AN222" s="42">
        <v>9.03369</v>
      </c>
      <c r="AO222" s="42">
        <v>210.77556799999999</v>
      </c>
      <c r="AP222" s="42">
        <v>520.904179</v>
      </c>
      <c r="AQ222" s="42">
        <v>236.87640300000001</v>
      </c>
      <c r="AR222" s="42">
        <v>1613.892918</v>
      </c>
      <c r="AS222" s="42">
        <v>20.074866</v>
      </c>
      <c r="AT222" s="42">
        <v>88.231160000000003</v>
      </c>
      <c r="AU222" s="42">
        <v>52.194651999999998</v>
      </c>
      <c r="AV222" s="42">
        <v>104.389304</v>
      </c>
      <c r="AW222" s="42">
        <v>200.73462599999999</v>
      </c>
      <c r="AX222" s="42">
        <v>313.15387700000002</v>
      </c>
      <c r="AY222" s="42">
        <v>602.24598500000002</v>
      </c>
      <c r="AZ222" s="42">
        <v>232.868448</v>
      </c>
      <c r="BA222" s="42">
        <v>778.84866399999999</v>
      </c>
      <c r="BB222" s="42">
        <v>12.044919999999999</v>
      </c>
      <c r="BC222" s="42">
        <v>60.168455000000002</v>
      </c>
      <c r="BD222" s="42">
        <v>44.164706000000002</v>
      </c>
      <c r="BE222" s="42">
        <v>44.164706000000002</v>
      </c>
      <c r="BF222" s="42">
        <v>16.059892999999999</v>
      </c>
      <c r="BG222" s="42">
        <v>244.91336699999999</v>
      </c>
      <c r="BH222" s="42">
        <v>285.06310000000002</v>
      </c>
      <c r="BI222" s="42">
        <v>72.269518000000005</v>
      </c>
      <c r="BJ222" s="42">
        <v>835.04425400000002</v>
      </c>
      <c r="BK222" s="42">
        <v>8.0299460000000007</v>
      </c>
      <c r="BL222" s="42">
        <v>28.062705000000001</v>
      </c>
      <c r="BM222" s="42">
        <v>8.0299460000000007</v>
      </c>
      <c r="BN222" s="42">
        <v>60.224598999999998</v>
      </c>
      <c r="BO222" s="42">
        <v>184.674733</v>
      </c>
      <c r="BP222" s="42">
        <v>68.240509000000003</v>
      </c>
      <c r="BQ222" s="42">
        <v>317.182886</v>
      </c>
      <c r="BR222" s="42">
        <v>160.598929</v>
      </c>
      <c r="BS222" s="42">
        <v>160.58489399999999</v>
      </c>
      <c r="BT222" s="42">
        <v>0</v>
      </c>
      <c r="BU222" s="42">
        <v>4.0149730000000003</v>
      </c>
      <c r="BV222" s="42">
        <v>4.0149730000000003</v>
      </c>
      <c r="BW222" s="42">
        <v>4.0149730000000003</v>
      </c>
      <c r="BX222" s="42">
        <v>16.045857000000002</v>
      </c>
      <c r="BY222" s="42">
        <v>48.179679</v>
      </c>
      <c r="BZ222" s="42">
        <v>0</v>
      </c>
      <c r="CA222" s="42">
        <v>84.314437999999996</v>
      </c>
      <c r="CB222" s="42">
        <v>702.55013699999995</v>
      </c>
      <c r="CC222" s="42">
        <v>20.074866</v>
      </c>
      <c r="CD222" s="42">
        <v>56.153481999999997</v>
      </c>
      <c r="CE222" s="42">
        <v>40.149732</v>
      </c>
      <c r="CF222" s="42">
        <v>92.344384000000005</v>
      </c>
      <c r="CG222" s="42">
        <v>164.61390299999999</v>
      </c>
      <c r="CH222" s="42">
        <v>228.839439</v>
      </c>
      <c r="CI222" s="42">
        <v>8.0299460000000007</v>
      </c>
      <c r="CJ222" s="42">
        <v>92.344384000000005</v>
      </c>
      <c r="CK222" s="42">
        <v>750.75788699999998</v>
      </c>
      <c r="CL222" s="42">
        <v>0</v>
      </c>
      <c r="CM222" s="42">
        <v>28.062705000000001</v>
      </c>
      <c r="CN222" s="42">
        <v>8.0299460000000007</v>
      </c>
      <c r="CO222" s="42">
        <v>8.0299460000000007</v>
      </c>
      <c r="CP222" s="42">
        <v>20.074866</v>
      </c>
      <c r="CQ222" s="42">
        <v>36.134759000000003</v>
      </c>
      <c r="CR222" s="42">
        <v>594.21603900000002</v>
      </c>
      <c r="CS222" s="42">
        <v>56.209625000000003</v>
      </c>
    </row>
    <row r="223" spans="1:97">
      <c r="A223" s="40" t="s">
        <v>780</v>
      </c>
      <c r="B223" s="40" t="s">
        <v>289</v>
      </c>
      <c r="C223" s="40" t="s">
        <v>290</v>
      </c>
      <c r="D223" s="40" t="s">
        <v>309</v>
      </c>
      <c r="E223" s="40" t="s">
        <v>385</v>
      </c>
      <c r="F223" s="40" t="s">
        <v>306</v>
      </c>
      <c r="G223" s="41" t="s">
        <v>294</v>
      </c>
      <c r="H223" s="40" t="s">
        <v>781</v>
      </c>
      <c r="I223" s="42">
        <v>137</v>
      </c>
      <c r="J223" s="42">
        <v>32.292856999999998</v>
      </c>
      <c r="K223" s="42">
        <v>20.55</v>
      </c>
      <c r="L223" s="42">
        <v>27.4</v>
      </c>
      <c r="M223" s="42">
        <v>35.228571000000002</v>
      </c>
      <c r="N223" s="42">
        <v>11.742857000000001</v>
      </c>
      <c r="O223" s="42">
        <v>9.7857140000000005</v>
      </c>
      <c r="P223" s="42">
        <v>18</v>
      </c>
      <c r="Q223" s="42">
        <v>21</v>
      </c>
      <c r="R223" s="42">
        <v>28</v>
      </c>
      <c r="S223" s="42">
        <v>20</v>
      </c>
      <c r="T223" s="42">
        <v>16</v>
      </c>
      <c r="U223" s="42">
        <v>12</v>
      </c>
      <c r="V223" s="42">
        <v>68.5</v>
      </c>
      <c r="W223" s="42">
        <v>16.635714</v>
      </c>
      <c r="X223" s="42">
        <v>10.764286</v>
      </c>
      <c r="Y223" s="42">
        <v>13.7</v>
      </c>
      <c r="Z223" s="42">
        <v>19.571428999999998</v>
      </c>
      <c r="AA223" s="42">
        <v>3.9142860000000002</v>
      </c>
      <c r="AB223" s="42">
        <v>3.9142860000000002</v>
      </c>
      <c r="AC223" s="42">
        <v>0</v>
      </c>
      <c r="AD223" s="42">
        <v>21.528570999999999</v>
      </c>
      <c r="AE223" s="42">
        <v>41.1</v>
      </c>
      <c r="AF223" s="42">
        <v>5.871429</v>
      </c>
      <c r="AG223" s="42">
        <v>68.5</v>
      </c>
      <c r="AH223" s="42">
        <v>15.657143</v>
      </c>
      <c r="AI223" s="42">
        <v>9.7857140000000005</v>
      </c>
      <c r="AJ223" s="42">
        <v>13.7</v>
      </c>
      <c r="AK223" s="42">
        <v>15.657143</v>
      </c>
      <c r="AL223" s="42">
        <v>7.8285710000000002</v>
      </c>
      <c r="AM223" s="42">
        <v>5.871429</v>
      </c>
      <c r="AN223" s="42">
        <v>0</v>
      </c>
      <c r="AO223" s="42">
        <v>18.592856999999999</v>
      </c>
      <c r="AP223" s="42">
        <v>37.185713999999997</v>
      </c>
      <c r="AQ223" s="42">
        <v>12.721429000000001</v>
      </c>
      <c r="AR223" s="42">
        <v>97.857142999999994</v>
      </c>
      <c r="AS223" s="42">
        <v>7.8285710000000002</v>
      </c>
      <c r="AT223" s="42">
        <v>11.742857000000001</v>
      </c>
      <c r="AU223" s="42">
        <v>0</v>
      </c>
      <c r="AV223" s="42">
        <v>15.657143</v>
      </c>
      <c r="AW223" s="42">
        <v>23.485714000000002</v>
      </c>
      <c r="AX223" s="42">
        <v>15.657143</v>
      </c>
      <c r="AY223" s="42">
        <v>15.657143</v>
      </c>
      <c r="AZ223" s="42">
        <v>7.8285710000000002</v>
      </c>
      <c r="BA223" s="42">
        <v>50.885714</v>
      </c>
      <c r="BB223" s="42">
        <v>3.9142860000000002</v>
      </c>
      <c r="BC223" s="42">
        <v>11.742857000000001</v>
      </c>
      <c r="BD223" s="42">
        <v>0</v>
      </c>
      <c r="BE223" s="42">
        <v>3.9142860000000002</v>
      </c>
      <c r="BF223" s="42">
        <v>3.9142860000000002</v>
      </c>
      <c r="BG223" s="42">
        <v>15.657143</v>
      </c>
      <c r="BH223" s="42">
        <v>3.9142860000000002</v>
      </c>
      <c r="BI223" s="42">
        <v>7.8285710000000002</v>
      </c>
      <c r="BJ223" s="42">
        <v>46.971429000000001</v>
      </c>
      <c r="BK223" s="42">
        <v>3.9142860000000002</v>
      </c>
      <c r="BL223" s="42">
        <v>0</v>
      </c>
      <c r="BM223" s="42">
        <v>0</v>
      </c>
      <c r="BN223" s="42">
        <v>11.742857000000001</v>
      </c>
      <c r="BO223" s="42">
        <v>19.571428999999998</v>
      </c>
      <c r="BP223" s="42">
        <v>0</v>
      </c>
      <c r="BQ223" s="42">
        <v>11.742857000000001</v>
      </c>
      <c r="BR223" s="42">
        <v>0</v>
      </c>
      <c r="BS223" s="42">
        <v>7.8285710000000002</v>
      </c>
      <c r="BT223" s="42">
        <v>0</v>
      </c>
      <c r="BU223" s="42">
        <v>0</v>
      </c>
      <c r="BV223" s="42">
        <v>0</v>
      </c>
      <c r="BW223" s="42">
        <v>0</v>
      </c>
      <c r="BX223" s="42">
        <v>0</v>
      </c>
      <c r="BY223" s="42">
        <v>3.9142860000000002</v>
      </c>
      <c r="BZ223" s="42">
        <v>0</v>
      </c>
      <c r="CA223" s="42">
        <v>3.9142860000000002</v>
      </c>
      <c r="CB223" s="42">
        <v>74.371429000000006</v>
      </c>
      <c r="CC223" s="42">
        <v>7.8285710000000002</v>
      </c>
      <c r="CD223" s="42">
        <v>7.8285710000000002</v>
      </c>
      <c r="CE223" s="42">
        <v>0</v>
      </c>
      <c r="CF223" s="42">
        <v>15.657143</v>
      </c>
      <c r="CG223" s="42">
        <v>23.485714000000002</v>
      </c>
      <c r="CH223" s="42">
        <v>11.742857000000001</v>
      </c>
      <c r="CI223" s="42">
        <v>3.9142860000000002</v>
      </c>
      <c r="CJ223" s="42">
        <v>3.9142860000000002</v>
      </c>
      <c r="CK223" s="42">
        <v>15.657143</v>
      </c>
      <c r="CL223" s="42">
        <v>0</v>
      </c>
      <c r="CM223" s="42">
        <v>3.9142860000000002</v>
      </c>
      <c r="CN223" s="42">
        <v>0</v>
      </c>
      <c r="CO223" s="42">
        <v>0</v>
      </c>
      <c r="CP223" s="42">
        <v>0</v>
      </c>
      <c r="CQ223" s="42">
        <v>0</v>
      </c>
      <c r="CR223" s="42">
        <v>11.742857000000001</v>
      </c>
      <c r="CS223" s="42">
        <v>0</v>
      </c>
    </row>
    <row r="224" spans="1:97">
      <c r="A224" s="40" t="s">
        <v>782</v>
      </c>
      <c r="B224" s="40" t="s">
        <v>289</v>
      </c>
      <c r="C224" s="40" t="s">
        <v>290</v>
      </c>
      <c r="D224" s="40" t="s">
        <v>304</v>
      </c>
      <c r="E224" s="40" t="s">
        <v>407</v>
      </c>
      <c r="F224" s="40" t="s">
        <v>397</v>
      </c>
      <c r="G224" s="41" t="s">
        <v>294</v>
      </c>
      <c r="H224" s="40" t="s">
        <v>783</v>
      </c>
      <c r="I224" s="42">
        <v>106</v>
      </c>
      <c r="J224" s="42">
        <v>15</v>
      </c>
      <c r="K224" s="42">
        <v>13</v>
      </c>
      <c r="L224" s="42">
        <v>17</v>
      </c>
      <c r="M224" s="42">
        <v>28</v>
      </c>
      <c r="N224" s="42">
        <v>22</v>
      </c>
      <c r="O224" s="42">
        <v>11</v>
      </c>
      <c r="P224" s="42">
        <v>12</v>
      </c>
      <c r="Q224" s="42">
        <v>9</v>
      </c>
      <c r="R224" s="42">
        <v>16</v>
      </c>
      <c r="S224" s="42">
        <v>13</v>
      </c>
      <c r="T224" s="42">
        <v>21</v>
      </c>
      <c r="U224" s="42">
        <v>9</v>
      </c>
      <c r="V224" s="42">
        <v>59</v>
      </c>
      <c r="W224" s="42">
        <v>11</v>
      </c>
      <c r="X224" s="42">
        <v>7</v>
      </c>
      <c r="Y224" s="42">
        <v>10</v>
      </c>
      <c r="Z224" s="42">
        <v>13</v>
      </c>
      <c r="AA224" s="42">
        <v>12</v>
      </c>
      <c r="AB224" s="42">
        <v>6</v>
      </c>
      <c r="AC224" s="42">
        <v>0</v>
      </c>
      <c r="AD224" s="42">
        <v>13</v>
      </c>
      <c r="AE224" s="42">
        <v>31</v>
      </c>
      <c r="AF224" s="42">
        <v>15</v>
      </c>
      <c r="AG224" s="42">
        <v>47</v>
      </c>
      <c r="AH224" s="42">
        <v>4</v>
      </c>
      <c r="AI224" s="42">
        <v>6</v>
      </c>
      <c r="AJ224" s="42">
        <v>7</v>
      </c>
      <c r="AK224" s="42">
        <v>15</v>
      </c>
      <c r="AL224" s="42">
        <v>10</v>
      </c>
      <c r="AM224" s="42">
        <v>5</v>
      </c>
      <c r="AN224" s="42">
        <v>0</v>
      </c>
      <c r="AO224" s="42">
        <v>4</v>
      </c>
      <c r="AP224" s="42">
        <v>31</v>
      </c>
      <c r="AQ224" s="42">
        <v>12</v>
      </c>
      <c r="AR224" s="42">
        <v>100</v>
      </c>
      <c r="AS224" s="42">
        <v>8</v>
      </c>
      <c r="AT224" s="42">
        <v>0</v>
      </c>
      <c r="AU224" s="42">
        <v>0</v>
      </c>
      <c r="AV224" s="42">
        <v>0</v>
      </c>
      <c r="AW224" s="42">
        <v>24</v>
      </c>
      <c r="AX224" s="42">
        <v>24</v>
      </c>
      <c r="AY224" s="42">
        <v>40</v>
      </c>
      <c r="AZ224" s="42">
        <v>4</v>
      </c>
      <c r="BA224" s="42">
        <v>60</v>
      </c>
      <c r="BB224" s="42">
        <v>4</v>
      </c>
      <c r="BC224" s="42">
        <v>0</v>
      </c>
      <c r="BD224" s="42">
        <v>0</v>
      </c>
      <c r="BE224" s="42">
        <v>0</v>
      </c>
      <c r="BF224" s="42">
        <v>8</v>
      </c>
      <c r="BG224" s="42">
        <v>20</v>
      </c>
      <c r="BH224" s="42">
        <v>24</v>
      </c>
      <c r="BI224" s="42">
        <v>4</v>
      </c>
      <c r="BJ224" s="42">
        <v>40</v>
      </c>
      <c r="BK224" s="42">
        <v>4</v>
      </c>
      <c r="BL224" s="42">
        <v>0</v>
      </c>
      <c r="BM224" s="42">
        <v>0</v>
      </c>
      <c r="BN224" s="42">
        <v>0</v>
      </c>
      <c r="BO224" s="42">
        <v>16</v>
      </c>
      <c r="BP224" s="42">
        <v>4</v>
      </c>
      <c r="BQ224" s="42">
        <v>16</v>
      </c>
      <c r="BR224" s="42">
        <v>0</v>
      </c>
      <c r="BS224" s="42">
        <v>16</v>
      </c>
      <c r="BT224" s="42">
        <v>0</v>
      </c>
      <c r="BU224" s="42">
        <v>0</v>
      </c>
      <c r="BV224" s="42">
        <v>0</v>
      </c>
      <c r="BW224" s="42">
        <v>0</v>
      </c>
      <c r="BX224" s="42">
        <v>0</v>
      </c>
      <c r="BY224" s="42">
        <v>12</v>
      </c>
      <c r="BZ224" s="42">
        <v>0</v>
      </c>
      <c r="CA224" s="42">
        <v>4</v>
      </c>
      <c r="CB224" s="42">
        <v>40</v>
      </c>
      <c r="CC224" s="42">
        <v>8</v>
      </c>
      <c r="CD224" s="42">
        <v>0</v>
      </c>
      <c r="CE224" s="42">
        <v>0</v>
      </c>
      <c r="CF224" s="42">
        <v>0</v>
      </c>
      <c r="CG224" s="42">
        <v>20</v>
      </c>
      <c r="CH224" s="42">
        <v>12</v>
      </c>
      <c r="CI224" s="42">
        <v>0</v>
      </c>
      <c r="CJ224" s="42">
        <v>0</v>
      </c>
      <c r="CK224" s="42">
        <v>44</v>
      </c>
      <c r="CL224" s="42">
        <v>0</v>
      </c>
      <c r="CM224" s="42">
        <v>0</v>
      </c>
      <c r="CN224" s="42">
        <v>0</v>
      </c>
      <c r="CO224" s="42">
        <v>0</v>
      </c>
      <c r="CP224" s="42">
        <v>4</v>
      </c>
      <c r="CQ224" s="42">
        <v>0</v>
      </c>
      <c r="CR224" s="42">
        <v>40</v>
      </c>
      <c r="CS224" s="42">
        <v>0</v>
      </c>
    </row>
    <row r="225" spans="1:97">
      <c r="A225" s="40" t="s">
        <v>784</v>
      </c>
      <c r="B225" s="40" t="s">
        <v>289</v>
      </c>
      <c r="C225" s="40" t="s">
        <v>290</v>
      </c>
      <c r="D225" s="40" t="s">
        <v>309</v>
      </c>
      <c r="E225" s="40" t="s">
        <v>396</v>
      </c>
      <c r="F225" s="40" t="s">
        <v>397</v>
      </c>
      <c r="G225" s="41" t="s">
        <v>294</v>
      </c>
      <c r="H225" s="40" t="s">
        <v>785</v>
      </c>
      <c r="I225" s="42">
        <v>79</v>
      </c>
      <c r="J225" s="42">
        <v>8.5076920000000005</v>
      </c>
      <c r="K225" s="42">
        <v>6.0769229999999999</v>
      </c>
      <c r="L225" s="42">
        <v>10.938461999999999</v>
      </c>
      <c r="M225" s="42">
        <v>21.876923000000001</v>
      </c>
      <c r="N225" s="42">
        <v>9.723077</v>
      </c>
      <c r="O225" s="42">
        <v>21.876923000000001</v>
      </c>
      <c r="P225" s="42">
        <v>8</v>
      </c>
      <c r="Q225" s="42">
        <v>7</v>
      </c>
      <c r="R225" s="42">
        <v>19</v>
      </c>
      <c r="S225" s="42">
        <v>14</v>
      </c>
      <c r="T225" s="42">
        <v>29</v>
      </c>
      <c r="U225" s="42">
        <v>11</v>
      </c>
      <c r="V225" s="42">
        <v>37.676923000000002</v>
      </c>
      <c r="W225" s="42">
        <v>4.8615380000000004</v>
      </c>
      <c r="X225" s="42">
        <v>3.6461540000000001</v>
      </c>
      <c r="Y225" s="42">
        <v>4.8615380000000004</v>
      </c>
      <c r="Z225" s="42">
        <v>13.369230999999999</v>
      </c>
      <c r="AA225" s="42">
        <v>3.6461540000000001</v>
      </c>
      <c r="AB225" s="42">
        <v>6.0769229999999999</v>
      </c>
      <c r="AC225" s="42">
        <v>1.2153849999999999</v>
      </c>
      <c r="AD225" s="42">
        <v>7.2923080000000002</v>
      </c>
      <c r="AE225" s="42">
        <v>21.876923000000001</v>
      </c>
      <c r="AF225" s="42">
        <v>8.5076920000000005</v>
      </c>
      <c r="AG225" s="42">
        <v>41.323076999999998</v>
      </c>
      <c r="AH225" s="42">
        <v>3.6461540000000001</v>
      </c>
      <c r="AI225" s="42">
        <v>2.4307690000000002</v>
      </c>
      <c r="AJ225" s="42">
        <v>6.0769229999999999</v>
      </c>
      <c r="AK225" s="42">
        <v>8.5076920000000005</v>
      </c>
      <c r="AL225" s="42">
        <v>6.0769229999999999</v>
      </c>
      <c r="AM225" s="42">
        <v>12.153846</v>
      </c>
      <c r="AN225" s="42">
        <v>2.4307690000000002</v>
      </c>
      <c r="AO225" s="42">
        <v>6.0769229999999999</v>
      </c>
      <c r="AP225" s="42">
        <v>15.8</v>
      </c>
      <c r="AQ225" s="42">
        <v>19.446154</v>
      </c>
      <c r="AR225" s="42">
        <v>72.923077000000006</v>
      </c>
      <c r="AS225" s="42">
        <v>0</v>
      </c>
      <c r="AT225" s="42">
        <v>0</v>
      </c>
      <c r="AU225" s="42">
        <v>0</v>
      </c>
      <c r="AV225" s="42">
        <v>0</v>
      </c>
      <c r="AW225" s="42">
        <v>14.584614999999999</v>
      </c>
      <c r="AX225" s="42">
        <v>19.446154</v>
      </c>
      <c r="AY225" s="42">
        <v>34.030768999999999</v>
      </c>
      <c r="AZ225" s="42">
        <v>4.8615380000000004</v>
      </c>
      <c r="BA225" s="42">
        <v>34.030768999999999</v>
      </c>
      <c r="BB225" s="42">
        <v>0</v>
      </c>
      <c r="BC225" s="42">
        <v>0</v>
      </c>
      <c r="BD225" s="42">
        <v>0</v>
      </c>
      <c r="BE225" s="42">
        <v>0</v>
      </c>
      <c r="BF225" s="42">
        <v>4.8615380000000004</v>
      </c>
      <c r="BG225" s="42">
        <v>19.446154</v>
      </c>
      <c r="BH225" s="42">
        <v>9.723077</v>
      </c>
      <c r="BI225" s="42">
        <v>0</v>
      </c>
      <c r="BJ225" s="42">
        <v>38.892308</v>
      </c>
      <c r="BK225" s="42">
        <v>0</v>
      </c>
      <c r="BL225" s="42">
        <v>0</v>
      </c>
      <c r="BM225" s="42">
        <v>0</v>
      </c>
      <c r="BN225" s="42">
        <v>0</v>
      </c>
      <c r="BO225" s="42">
        <v>9.723077</v>
      </c>
      <c r="BP225" s="42">
        <v>0</v>
      </c>
      <c r="BQ225" s="42">
        <v>24.307691999999999</v>
      </c>
      <c r="BR225" s="42">
        <v>4.8615380000000004</v>
      </c>
      <c r="BS225" s="42">
        <v>9.723077</v>
      </c>
      <c r="BT225" s="42">
        <v>0</v>
      </c>
      <c r="BU225" s="42">
        <v>0</v>
      </c>
      <c r="BV225" s="42">
        <v>0</v>
      </c>
      <c r="BW225" s="42">
        <v>0</v>
      </c>
      <c r="BX225" s="42">
        <v>0</v>
      </c>
      <c r="BY225" s="42">
        <v>4.8615380000000004</v>
      </c>
      <c r="BZ225" s="42">
        <v>0</v>
      </c>
      <c r="CA225" s="42">
        <v>4.8615380000000004</v>
      </c>
      <c r="CB225" s="42">
        <v>29.169231</v>
      </c>
      <c r="CC225" s="42">
        <v>0</v>
      </c>
      <c r="CD225" s="42">
        <v>0</v>
      </c>
      <c r="CE225" s="42">
        <v>0</v>
      </c>
      <c r="CF225" s="42">
        <v>0</v>
      </c>
      <c r="CG225" s="42">
        <v>14.584614999999999</v>
      </c>
      <c r="CH225" s="42">
        <v>14.584614999999999</v>
      </c>
      <c r="CI225" s="42">
        <v>0</v>
      </c>
      <c r="CJ225" s="42">
        <v>0</v>
      </c>
      <c r="CK225" s="42">
        <v>34.030768999999999</v>
      </c>
      <c r="CL225" s="42">
        <v>0</v>
      </c>
      <c r="CM225" s="42">
        <v>0</v>
      </c>
      <c r="CN225" s="42">
        <v>0</v>
      </c>
      <c r="CO225" s="42">
        <v>0</v>
      </c>
      <c r="CP225" s="42">
        <v>0</v>
      </c>
      <c r="CQ225" s="42">
        <v>0</v>
      </c>
      <c r="CR225" s="42">
        <v>34.030768999999999</v>
      </c>
      <c r="CS225" s="42">
        <v>0</v>
      </c>
    </row>
    <row r="226" spans="1:97">
      <c r="A226" s="40" t="s">
        <v>786</v>
      </c>
      <c r="B226" s="40" t="s">
        <v>289</v>
      </c>
      <c r="C226" s="40" t="s">
        <v>290</v>
      </c>
      <c r="D226" s="40" t="s">
        <v>304</v>
      </c>
      <c r="E226" s="40" t="s">
        <v>374</v>
      </c>
      <c r="F226" s="40" t="s">
        <v>351</v>
      </c>
      <c r="G226" s="41" t="s">
        <v>294</v>
      </c>
      <c r="H226" s="40" t="s">
        <v>787</v>
      </c>
      <c r="I226" s="42">
        <v>121</v>
      </c>
      <c r="J226" s="42">
        <v>20</v>
      </c>
      <c r="K226" s="42">
        <v>7</v>
      </c>
      <c r="L226" s="42">
        <v>28</v>
      </c>
      <c r="M226" s="42">
        <v>33</v>
      </c>
      <c r="N226" s="42">
        <v>21</v>
      </c>
      <c r="O226" s="42">
        <v>12</v>
      </c>
      <c r="P226" s="42">
        <v>18</v>
      </c>
      <c r="Q226" s="42">
        <v>13</v>
      </c>
      <c r="R226" s="42">
        <v>30</v>
      </c>
      <c r="S226" s="42">
        <v>27</v>
      </c>
      <c r="T226" s="42">
        <v>18</v>
      </c>
      <c r="U226" s="42">
        <v>9</v>
      </c>
      <c r="V226" s="42">
        <v>59</v>
      </c>
      <c r="W226" s="42">
        <v>9</v>
      </c>
      <c r="X226" s="42">
        <v>3</v>
      </c>
      <c r="Y226" s="42">
        <v>15</v>
      </c>
      <c r="Z226" s="42">
        <v>17</v>
      </c>
      <c r="AA226" s="42">
        <v>10</v>
      </c>
      <c r="AB226" s="42">
        <v>4</v>
      </c>
      <c r="AC226" s="42">
        <v>1</v>
      </c>
      <c r="AD226" s="42">
        <v>11</v>
      </c>
      <c r="AE226" s="42">
        <v>40</v>
      </c>
      <c r="AF226" s="42">
        <v>8</v>
      </c>
      <c r="AG226" s="42">
        <v>62</v>
      </c>
      <c r="AH226" s="42">
        <v>11</v>
      </c>
      <c r="AI226" s="42">
        <v>4</v>
      </c>
      <c r="AJ226" s="42">
        <v>13</v>
      </c>
      <c r="AK226" s="42">
        <v>16</v>
      </c>
      <c r="AL226" s="42">
        <v>11</v>
      </c>
      <c r="AM226" s="42">
        <v>7</v>
      </c>
      <c r="AN226" s="42">
        <v>0</v>
      </c>
      <c r="AO226" s="42">
        <v>13</v>
      </c>
      <c r="AP226" s="42">
        <v>35</v>
      </c>
      <c r="AQ226" s="42">
        <v>14</v>
      </c>
      <c r="AR226" s="42">
        <v>96</v>
      </c>
      <c r="AS226" s="42">
        <v>8</v>
      </c>
      <c r="AT226" s="42">
        <v>4</v>
      </c>
      <c r="AU226" s="42">
        <v>4</v>
      </c>
      <c r="AV226" s="42">
        <v>20</v>
      </c>
      <c r="AW226" s="42">
        <v>8</v>
      </c>
      <c r="AX226" s="42">
        <v>12</v>
      </c>
      <c r="AY226" s="42">
        <v>32</v>
      </c>
      <c r="AZ226" s="42">
        <v>8</v>
      </c>
      <c r="BA226" s="42">
        <v>52</v>
      </c>
      <c r="BB226" s="42">
        <v>4</v>
      </c>
      <c r="BC226" s="42">
        <v>4</v>
      </c>
      <c r="BD226" s="42">
        <v>0</v>
      </c>
      <c r="BE226" s="42">
        <v>12</v>
      </c>
      <c r="BF226" s="42">
        <v>4</v>
      </c>
      <c r="BG226" s="42">
        <v>12</v>
      </c>
      <c r="BH226" s="42">
        <v>12</v>
      </c>
      <c r="BI226" s="42">
        <v>4</v>
      </c>
      <c r="BJ226" s="42">
        <v>44</v>
      </c>
      <c r="BK226" s="42">
        <v>4</v>
      </c>
      <c r="BL226" s="42">
        <v>0</v>
      </c>
      <c r="BM226" s="42">
        <v>4</v>
      </c>
      <c r="BN226" s="42">
        <v>8</v>
      </c>
      <c r="BO226" s="42">
        <v>4</v>
      </c>
      <c r="BP226" s="42">
        <v>0</v>
      </c>
      <c r="BQ226" s="42">
        <v>20</v>
      </c>
      <c r="BR226" s="42">
        <v>4</v>
      </c>
      <c r="BS226" s="42">
        <v>0</v>
      </c>
      <c r="BT226" s="42">
        <v>0</v>
      </c>
      <c r="BU226" s="42">
        <v>0</v>
      </c>
      <c r="BV226" s="42">
        <v>0</v>
      </c>
      <c r="BW226" s="42">
        <v>0</v>
      </c>
      <c r="BX226" s="42">
        <v>0</v>
      </c>
      <c r="BY226" s="42">
        <v>0</v>
      </c>
      <c r="BZ226" s="42">
        <v>0</v>
      </c>
      <c r="CA226" s="42">
        <v>0</v>
      </c>
      <c r="CB226" s="42">
        <v>56</v>
      </c>
      <c r="CC226" s="42">
        <v>4</v>
      </c>
      <c r="CD226" s="42">
        <v>4</v>
      </c>
      <c r="CE226" s="42">
        <v>4</v>
      </c>
      <c r="CF226" s="42">
        <v>20</v>
      </c>
      <c r="CG226" s="42">
        <v>8</v>
      </c>
      <c r="CH226" s="42">
        <v>12</v>
      </c>
      <c r="CI226" s="42">
        <v>0</v>
      </c>
      <c r="CJ226" s="42">
        <v>4</v>
      </c>
      <c r="CK226" s="42">
        <v>40</v>
      </c>
      <c r="CL226" s="42">
        <v>4</v>
      </c>
      <c r="CM226" s="42">
        <v>0</v>
      </c>
      <c r="CN226" s="42">
        <v>0</v>
      </c>
      <c r="CO226" s="42">
        <v>0</v>
      </c>
      <c r="CP226" s="42">
        <v>0</v>
      </c>
      <c r="CQ226" s="42">
        <v>0</v>
      </c>
      <c r="CR226" s="42">
        <v>32</v>
      </c>
      <c r="CS226" s="42">
        <v>4</v>
      </c>
    </row>
    <row r="227" spans="1:97">
      <c r="A227" s="40" t="s">
        <v>788</v>
      </c>
      <c r="B227" s="40" t="s">
        <v>289</v>
      </c>
      <c r="C227" s="40" t="s">
        <v>290</v>
      </c>
      <c r="D227" s="40" t="s">
        <v>304</v>
      </c>
      <c r="E227" s="40" t="s">
        <v>424</v>
      </c>
      <c r="F227" s="40" t="s">
        <v>351</v>
      </c>
      <c r="G227" s="41" t="s">
        <v>294</v>
      </c>
      <c r="H227" s="40" t="s">
        <v>789</v>
      </c>
      <c r="I227" s="42">
        <v>321</v>
      </c>
      <c r="J227" s="42">
        <v>36.125402000000001</v>
      </c>
      <c r="K227" s="42">
        <v>42.318328000000001</v>
      </c>
      <c r="L227" s="42">
        <v>50.575563000000002</v>
      </c>
      <c r="M227" s="42">
        <v>100.118971</v>
      </c>
      <c r="N227" s="42">
        <v>55.736333999999999</v>
      </c>
      <c r="O227" s="42">
        <v>36.125402000000001</v>
      </c>
      <c r="P227" s="42">
        <v>40</v>
      </c>
      <c r="Q227" s="42">
        <v>45</v>
      </c>
      <c r="R227" s="42">
        <v>62</v>
      </c>
      <c r="S227" s="42">
        <v>59</v>
      </c>
      <c r="T227" s="42">
        <v>64</v>
      </c>
      <c r="U227" s="42">
        <v>28</v>
      </c>
      <c r="V227" s="42">
        <v>163.080386</v>
      </c>
      <c r="W227" s="42">
        <v>19.610931999999998</v>
      </c>
      <c r="X227" s="42">
        <v>21.675241</v>
      </c>
      <c r="Y227" s="42">
        <v>26.836013000000001</v>
      </c>
      <c r="Z227" s="42">
        <v>54.704180000000001</v>
      </c>
      <c r="AA227" s="42">
        <v>23.739550000000001</v>
      </c>
      <c r="AB227" s="42">
        <v>15.482315</v>
      </c>
      <c r="AC227" s="42">
        <v>1.032154</v>
      </c>
      <c r="AD227" s="42">
        <v>31.996784999999999</v>
      </c>
      <c r="AE227" s="42">
        <v>103.215434</v>
      </c>
      <c r="AF227" s="42">
        <v>27.868167</v>
      </c>
      <c r="AG227" s="42">
        <v>157.919614</v>
      </c>
      <c r="AH227" s="42">
        <v>16.514468999999998</v>
      </c>
      <c r="AI227" s="42">
        <v>20.643087000000001</v>
      </c>
      <c r="AJ227" s="42">
        <v>23.739550000000001</v>
      </c>
      <c r="AK227" s="42">
        <v>45.414791000000001</v>
      </c>
      <c r="AL227" s="42">
        <v>31.996784999999999</v>
      </c>
      <c r="AM227" s="42">
        <v>18.578778</v>
      </c>
      <c r="AN227" s="42">
        <v>1.032154</v>
      </c>
      <c r="AO227" s="42">
        <v>21.675241</v>
      </c>
      <c r="AP227" s="42">
        <v>100.118971</v>
      </c>
      <c r="AQ227" s="42">
        <v>36.125402000000001</v>
      </c>
      <c r="AR227" s="42">
        <v>264.23151100000001</v>
      </c>
      <c r="AS227" s="42">
        <v>12.385852</v>
      </c>
      <c r="AT227" s="42">
        <v>24.771704</v>
      </c>
      <c r="AU227" s="42">
        <v>12.385852</v>
      </c>
      <c r="AV227" s="42">
        <v>37.157556</v>
      </c>
      <c r="AW227" s="42">
        <v>20.643087000000001</v>
      </c>
      <c r="AX227" s="42">
        <v>28.900321999999999</v>
      </c>
      <c r="AY227" s="42">
        <v>107.34405099999999</v>
      </c>
      <c r="AZ227" s="42">
        <v>20.643087000000001</v>
      </c>
      <c r="BA227" s="42">
        <v>136.244373</v>
      </c>
      <c r="BB227" s="42">
        <v>12.385852</v>
      </c>
      <c r="BC227" s="42">
        <v>24.771704</v>
      </c>
      <c r="BD227" s="42">
        <v>8.2572349999999997</v>
      </c>
      <c r="BE227" s="42">
        <v>12.385852</v>
      </c>
      <c r="BF227" s="42">
        <v>4.1286170000000002</v>
      </c>
      <c r="BG227" s="42">
        <v>20.643087000000001</v>
      </c>
      <c r="BH227" s="42">
        <v>45.414791000000001</v>
      </c>
      <c r="BI227" s="42">
        <v>8.2572349999999997</v>
      </c>
      <c r="BJ227" s="42">
        <v>127.987138</v>
      </c>
      <c r="BK227" s="42">
        <v>0</v>
      </c>
      <c r="BL227" s="42">
        <v>0</v>
      </c>
      <c r="BM227" s="42">
        <v>4.1286170000000002</v>
      </c>
      <c r="BN227" s="42">
        <v>24.771704</v>
      </c>
      <c r="BO227" s="42">
        <v>16.514468999999998</v>
      </c>
      <c r="BP227" s="42">
        <v>8.2572349999999997</v>
      </c>
      <c r="BQ227" s="42">
        <v>61.929259999999999</v>
      </c>
      <c r="BR227" s="42">
        <v>12.385852</v>
      </c>
      <c r="BS227" s="42">
        <v>28.900321999999999</v>
      </c>
      <c r="BT227" s="42">
        <v>0</v>
      </c>
      <c r="BU227" s="42">
        <v>4.1286170000000002</v>
      </c>
      <c r="BV227" s="42">
        <v>0</v>
      </c>
      <c r="BW227" s="42">
        <v>0</v>
      </c>
      <c r="BX227" s="42">
        <v>8.2572349999999997</v>
      </c>
      <c r="BY227" s="42">
        <v>4.1286170000000002</v>
      </c>
      <c r="BZ227" s="42">
        <v>0</v>
      </c>
      <c r="CA227" s="42">
        <v>12.385852</v>
      </c>
      <c r="CB227" s="42">
        <v>103.215434</v>
      </c>
      <c r="CC227" s="42">
        <v>8.2572349999999997</v>
      </c>
      <c r="CD227" s="42">
        <v>16.514468999999998</v>
      </c>
      <c r="CE227" s="42">
        <v>8.2572349999999997</v>
      </c>
      <c r="CF227" s="42">
        <v>33.028939000000001</v>
      </c>
      <c r="CG227" s="42">
        <v>12.385852</v>
      </c>
      <c r="CH227" s="42">
        <v>16.514468999999998</v>
      </c>
      <c r="CI227" s="42">
        <v>4.1286170000000002</v>
      </c>
      <c r="CJ227" s="42">
        <v>4.1286170000000002</v>
      </c>
      <c r="CK227" s="42">
        <v>132.115756</v>
      </c>
      <c r="CL227" s="42">
        <v>4.1286170000000002</v>
      </c>
      <c r="CM227" s="42">
        <v>4.1286170000000002</v>
      </c>
      <c r="CN227" s="42">
        <v>4.1286170000000002</v>
      </c>
      <c r="CO227" s="42">
        <v>4.1286170000000002</v>
      </c>
      <c r="CP227" s="42">
        <v>0</v>
      </c>
      <c r="CQ227" s="42">
        <v>8.2572349999999997</v>
      </c>
      <c r="CR227" s="42">
        <v>103.215434</v>
      </c>
      <c r="CS227" s="42">
        <v>4.1286170000000002</v>
      </c>
    </row>
    <row r="228" spans="1:97">
      <c r="A228" s="40" t="s">
        <v>790</v>
      </c>
      <c r="B228" s="40" t="s">
        <v>289</v>
      </c>
      <c r="C228" s="40" t="s">
        <v>290</v>
      </c>
      <c r="D228" s="40" t="s">
        <v>291</v>
      </c>
      <c r="E228" s="40" t="s">
        <v>380</v>
      </c>
      <c r="F228" s="40" t="s">
        <v>293</v>
      </c>
      <c r="G228" s="41" t="s">
        <v>294</v>
      </c>
      <c r="H228" s="40" t="s">
        <v>791</v>
      </c>
      <c r="I228" s="42">
        <v>301</v>
      </c>
      <c r="J228" s="42">
        <v>45.248365999999997</v>
      </c>
      <c r="K228" s="42">
        <v>34.428105000000002</v>
      </c>
      <c r="L228" s="42">
        <v>48.199345999999998</v>
      </c>
      <c r="M228" s="42">
        <v>60.003267999999998</v>
      </c>
      <c r="N228" s="42">
        <v>74.758170000000007</v>
      </c>
      <c r="O228" s="42">
        <v>38.362744999999997</v>
      </c>
      <c r="P228" s="42">
        <v>39</v>
      </c>
      <c r="Q228" s="42">
        <v>38</v>
      </c>
      <c r="R228" s="42">
        <v>51</v>
      </c>
      <c r="S228" s="42">
        <v>56</v>
      </c>
      <c r="T228" s="42">
        <v>60</v>
      </c>
      <c r="U228" s="42">
        <v>30</v>
      </c>
      <c r="V228" s="42">
        <v>144.598039</v>
      </c>
      <c r="W228" s="42">
        <v>23.607842999999999</v>
      </c>
      <c r="X228" s="42">
        <v>17.705881999999999</v>
      </c>
      <c r="Y228" s="42">
        <v>22.624182999999999</v>
      </c>
      <c r="Z228" s="42">
        <v>27.542484000000002</v>
      </c>
      <c r="AA228" s="42">
        <v>33.444443999999997</v>
      </c>
      <c r="AB228" s="42">
        <v>19.673203000000001</v>
      </c>
      <c r="AC228" s="42">
        <v>0</v>
      </c>
      <c r="AD228" s="42">
        <v>30.493463999999999</v>
      </c>
      <c r="AE228" s="42">
        <v>77.709149999999994</v>
      </c>
      <c r="AF228" s="42">
        <v>36.395425000000003</v>
      </c>
      <c r="AG228" s="42">
        <v>156.401961</v>
      </c>
      <c r="AH228" s="42">
        <v>21.640523000000002</v>
      </c>
      <c r="AI228" s="42">
        <v>16.722221999999999</v>
      </c>
      <c r="AJ228" s="42">
        <v>25.575163</v>
      </c>
      <c r="AK228" s="42">
        <v>32.460783999999997</v>
      </c>
      <c r="AL228" s="42">
        <v>41.313724999999998</v>
      </c>
      <c r="AM228" s="42">
        <v>17.705881999999999</v>
      </c>
      <c r="AN228" s="42">
        <v>0.98365999999999998</v>
      </c>
      <c r="AO228" s="42">
        <v>28.526143999999999</v>
      </c>
      <c r="AP228" s="42">
        <v>89.513071999999994</v>
      </c>
      <c r="AQ228" s="42">
        <v>38.362744999999997</v>
      </c>
      <c r="AR228" s="42">
        <v>259.68627500000002</v>
      </c>
      <c r="AS228" s="42">
        <v>27.542484000000002</v>
      </c>
      <c r="AT228" s="42">
        <v>27.542484000000002</v>
      </c>
      <c r="AU228" s="42">
        <v>3.9346410000000001</v>
      </c>
      <c r="AV228" s="42">
        <v>3.9346410000000001</v>
      </c>
      <c r="AW228" s="42">
        <v>27.542484000000002</v>
      </c>
      <c r="AX228" s="42">
        <v>31.477124</v>
      </c>
      <c r="AY228" s="42">
        <v>114.104575</v>
      </c>
      <c r="AZ228" s="42">
        <v>23.607842999999999</v>
      </c>
      <c r="BA228" s="42">
        <v>125.908497</v>
      </c>
      <c r="BB228" s="42">
        <v>3.9346410000000001</v>
      </c>
      <c r="BC228" s="42">
        <v>23.607842999999999</v>
      </c>
      <c r="BD228" s="42">
        <v>3.9346410000000001</v>
      </c>
      <c r="BE228" s="42">
        <v>0</v>
      </c>
      <c r="BF228" s="42">
        <v>0</v>
      </c>
      <c r="BG228" s="42">
        <v>23.607842999999999</v>
      </c>
      <c r="BH228" s="42">
        <v>55.084966999999999</v>
      </c>
      <c r="BI228" s="42">
        <v>15.738562</v>
      </c>
      <c r="BJ228" s="42">
        <v>133.77777800000001</v>
      </c>
      <c r="BK228" s="42">
        <v>23.607842999999999</v>
      </c>
      <c r="BL228" s="42">
        <v>3.9346410000000001</v>
      </c>
      <c r="BM228" s="42">
        <v>0</v>
      </c>
      <c r="BN228" s="42">
        <v>3.9346410000000001</v>
      </c>
      <c r="BO228" s="42">
        <v>27.542484000000002</v>
      </c>
      <c r="BP228" s="42">
        <v>7.869281</v>
      </c>
      <c r="BQ228" s="42">
        <v>59.019607999999998</v>
      </c>
      <c r="BR228" s="42">
        <v>7.869281</v>
      </c>
      <c r="BS228" s="42">
        <v>11.803922</v>
      </c>
      <c r="BT228" s="42">
        <v>0</v>
      </c>
      <c r="BU228" s="42">
        <v>0</v>
      </c>
      <c r="BV228" s="42">
        <v>0</v>
      </c>
      <c r="BW228" s="42">
        <v>0</v>
      </c>
      <c r="BX228" s="42">
        <v>3.9346410000000001</v>
      </c>
      <c r="BY228" s="42">
        <v>0</v>
      </c>
      <c r="BZ228" s="42">
        <v>0</v>
      </c>
      <c r="CA228" s="42">
        <v>7.869281</v>
      </c>
      <c r="CB228" s="42">
        <v>98.366012999999995</v>
      </c>
      <c r="CC228" s="42">
        <v>15.738562</v>
      </c>
      <c r="CD228" s="42">
        <v>19.673203000000001</v>
      </c>
      <c r="CE228" s="42">
        <v>3.9346410000000001</v>
      </c>
      <c r="CF228" s="42">
        <v>3.9346410000000001</v>
      </c>
      <c r="CG228" s="42">
        <v>15.738562</v>
      </c>
      <c r="CH228" s="42">
        <v>27.542484000000002</v>
      </c>
      <c r="CI228" s="42">
        <v>0</v>
      </c>
      <c r="CJ228" s="42">
        <v>11.803922</v>
      </c>
      <c r="CK228" s="42">
        <v>149.51634000000001</v>
      </c>
      <c r="CL228" s="42">
        <v>11.803922</v>
      </c>
      <c r="CM228" s="42">
        <v>7.869281</v>
      </c>
      <c r="CN228" s="42">
        <v>0</v>
      </c>
      <c r="CO228" s="42">
        <v>0</v>
      </c>
      <c r="CP228" s="42">
        <v>7.869281</v>
      </c>
      <c r="CQ228" s="42">
        <v>3.9346410000000001</v>
      </c>
      <c r="CR228" s="42">
        <v>114.104575</v>
      </c>
      <c r="CS228" s="42">
        <v>3.9346410000000001</v>
      </c>
    </row>
    <row r="229" spans="1:97">
      <c r="A229" s="40" t="s">
        <v>792</v>
      </c>
      <c r="B229" s="40" t="s">
        <v>289</v>
      </c>
      <c r="C229" s="40" t="s">
        <v>290</v>
      </c>
      <c r="D229" s="40" t="s">
        <v>297</v>
      </c>
      <c r="E229" s="40" t="s">
        <v>322</v>
      </c>
      <c r="F229" s="40" t="s">
        <v>293</v>
      </c>
      <c r="G229" s="41" t="s">
        <v>294</v>
      </c>
      <c r="H229" s="40" t="s">
        <v>793</v>
      </c>
      <c r="I229" s="42">
        <v>916</v>
      </c>
      <c r="J229" s="42">
        <v>190.954497</v>
      </c>
      <c r="K229" s="42">
        <v>141.519577</v>
      </c>
      <c r="L229" s="42">
        <v>208.40211600000001</v>
      </c>
      <c r="M229" s="42">
        <v>181.26137600000001</v>
      </c>
      <c r="N229" s="42">
        <v>146.36613800000001</v>
      </c>
      <c r="O229" s="42">
        <v>47.496296000000001</v>
      </c>
      <c r="P229" s="42">
        <v>118</v>
      </c>
      <c r="Q229" s="42">
        <v>102</v>
      </c>
      <c r="R229" s="42">
        <v>147</v>
      </c>
      <c r="S229" s="42">
        <v>135</v>
      </c>
      <c r="T229" s="42">
        <v>96</v>
      </c>
      <c r="U229" s="42">
        <v>40</v>
      </c>
      <c r="V229" s="42">
        <v>442.975661</v>
      </c>
      <c r="W229" s="42">
        <v>87.238095000000001</v>
      </c>
      <c r="X229" s="42">
        <v>70.759788</v>
      </c>
      <c r="Y229" s="42">
        <v>99.839152999999996</v>
      </c>
      <c r="Z229" s="42">
        <v>87.238095000000001</v>
      </c>
      <c r="AA229" s="42">
        <v>76.575660999999997</v>
      </c>
      <c r="AB229" s="42">
        <v>20.355556</v>
      </c>
      <c r="AC229" s="42">
        <v>0.96931199999999995</v>
      </c>
      <c r="AD229" s="42">
        <v>111.470899</v>
      </c>
      <c r="AE229" s="42">
        <v>269.46878299999997</v>
      </c>
      <c r="AF229" s="42">
        <v>62.035978999999998</v>
      </c>
      <c r="AG229" s="42">
        <v>473.024339</v>
      </c>
      <c r="AH229" s="42">
        <v>103.716402</v>
      </c>
      <c r="AI229" s="42">
        <v>70.759788</v>
      </c>
      <c r="AJ229" s="42">
        <v>108.562963</v>
      </c>
      <c r="AK229" s="42">
        <v>94.02328</v>
      </c>
      <c r="AL229" s="42">
        <v>69.790475999999998</v>
      </c>
      <c r="AM229" s="42">
        <v>23.263491999999999</v>
      </c>
      <c r="AN229" s="42">
        <v>2.907937</v>
      </c>
      <c r="AO229" s="42">
        <v>132.79576700000001</v>
      </c>
      <c r="AP229" s="42">
        <v>276.25396799999999</v>
      </c>
      <c r="AQ229" s="42">
        <v>63.974603000000002</v>
      </c>
      <c r="AR229" s="42">
        <v>686.27301599999998</v>
      </c>
      <c r="AS229" s="42">
        <v>19.386243</v>
      </c>
      <c r="AT229" s="42">
        <v>31.017989</v>
      </c>
      <c r="AU229" s="42">
        <v>34.895237999999999</v>
      </c>
      <c r="AV229" s="42">
        <v>96.931217000000004</v>
      </c>
      <c r="AW229" s="42">
        <v>170.59894199999999</v>
      </c>
      <c r="AX229" s="42">
        <v>104.685714</v>
      </c>
      <c r="AY229" s="42">
        <v>178.35343900000001</v>
      </c>
      <c r="AZ229" s="42">
        <v>50.404232999999998</v>
      </c>
      <c r="BA229" s="42">
        <v>325.68888900000002</v>
      </c>
      <c r="BB229" s="42">
        <v>19.386243</v>
      </c>
      <c r="BC229" s="42">
        <v>23.263491999999999</v>
      </c>
      <c r="BD229" s="42">
        <v>23.263491999999999</v>
      </c>
      <c r="BE229" s="42">
        <v>46.526983999999999</v>
      </c>
      <c r="BF229" s="42">
        <v>38.772486999999998</v>
      </c>
      <c r="BG229" s="42">
        <v>81.422222000000005</v>
      </c>
      <c r="BH229" s="42">
        <v>73.667725000000004</v>
      </c>
      <c r="BI229" s="42">
        <v>19.386243</v>
      </c>
      <c r="BJ229" s="42">
        <v>360.58412700000002</v>
      </c>
      <c r="BK229" s="42">
        <v>0</v>
      </c>
      <c r="BL229" s="42">
        <v>7.7544969999999998</v>
      </c>
      <c r="BM229" s="42">
        <v>11.631746</v>
      </c>
      <c r="BN229" s="42">
        <v>50.404232999999998</v>
      </c>
      <c r="BO229" s="42">
        <v>131.82645500000001</v>
      </c>
      <c r="BP229" s="42">
        <v>23.263491999999999</v>
      </c>
      <c r="BQ229" s="42">
        <v>104.685714</v>
      </c>
      <c r="BR229" s="42">
        <v>31.017989</v>
      </c>
      <c r="BS229" s="42">
        <v>58.158729999999998</v>
      </c>
      <c r="BT229" s="42">
        <v>3.8772489999999999</v>
      </c>
      <c r="BU229" s="42">
        <v>0</v>
      </c>
      <c r="BV229" s="42">
        <v>0</v>
      </c>
      <c r="BW229" s="42">
        <v>3.8772489999999999</v>
      </c>
      <c r="BX229" s="42">
        <v>7.7544969999999998</v>
      </c>
      <c r="BY229" s="42">
        <v>19.386243</v>
      </c>
      <c r="BZ229" s="42">
        <v>0</v>
      </c>
      <c r="CA229" s="42">
        <v>23.263491999999999</v>
      </c>
      <c r="CB229" s="42">
        <v>399.35661399999998</v>
      </c>
      <c r="CC229" s="42">
        <v>15.508995000000001</v>
      </c>
      <c r="CD229" s="42">
        <v>23.263491999999999</v>
      </c>
      <c r="CE229" s="42">
        <v>23.263491999999999</v>
      </c>
      <c r="CF229" s="42">
        <v>85.299470999999997</v>
      </c>
      <c r="CG229" s="42">
        <v>151.21269799999999</v>
      </c>
      <c r="CH229" s="42">
        <v>81.422222000000005</v>
      </c>
      <c r="CI229" s="42">
        <v>3.8772489999999999</v>
      </c>
      <c r="CJ229" s="42">
        <v>15.508995000000001</v>
      </c>
      <c r="CK229" s="42">
        <v>228.75767200000001</v>
      </c>
      <c r="CL229" s="42">
        <v>0</v>
      </c>
      <c r="CM229" s="42">
        <v>7.7544969999999998</v>
      </c>
      <c r="CN229" s="42">
        <v>11.631746</v>
      </c>
      <c r="CO229" s="42">
        <v>7.7544969999999998</v>
      </c>
      <c r="CP229" s="42">
        <v>11.631746</v>
      </c>
      <c r="CQ229" s="42">
        <v>3.8772489999999999</v>
      </c>
      <c r="CR229" s="42">
        <v>174.47619</v>
      </c>
      <c r="CS229" s="42">
        <v>11.631746</v>
      </c>
    </row>
    <row r="230" spans="1:97">
      <c r="A230" s="40" t="s">
        <v>794</v>
      </c>
      <c r="B230" s="40" t="s">
        <v>289</v>
      </c>
      <c r="C230" s="40" t="s">
        <v>290</v>
      </c>
      <c r="D230" s="40" t="s">
        <v>304</v>
      </c>
      <c r="E230" s="40" t="s">
        <v>609</v>
      </c>
      <c r="F230" s="40" t="s">
        <v>351</v>
      </c>
      <c r="G230" s="41" t="s">
        <v>294</v>
      </c>
      <c r="H230" s="40" t="s">
        <v>795</v>
      </c>
      <c r="I230" s="42">
        <v>1229</v>
      </c>
      <c r="J230" s="42">
        <v>187</v>
      </c>
      <c r="K230" s="42">
        <v>145</v>
      </c>
      <c r="L230" s="42">
        <v>189</v>
      </c>
      <c r="M230" s="42">
        <v>338</v>
      </c>
      <c r="N230" s="42">
        <v>256</v>
      </c>
      <c r="O230" s="42">
        <v>114</v>
      </c>
      <c r="P230" s="42">
        <v>180</v>
      </c>
      <c r="Q230" s="42">
        <v>190</v>
      </c>
      <c r="R230" s="42">
        <v>240</v>
      </c>
      <c r="S230" s="42">
        <v>332</v>
      </c>
      <c r="T230" s="42">
        <v>170</v>
      </c>
      <c r="U230" s="42">
        <v>80</v>
      </c>
      <c r="V230" s="42">
        <v>598</v>
      </c>
      <c r="W230" s="42">
        <v>85</v>
      </c>
      <c r="X230" s="42">
        <v>79</v>
      </c>
      <c r="Y230" s="42">
        <v>96</v>
      </c>
      <c r="Z230" s="42">
        <v>164</v>
      </c>
      <c r="AA230" s="42">
        <v>131</v>
      </c>
      <c r="AB230" s="42">
        <v>41</v>
      </c>
      <c r="AC230" s="42">
        <v>2</v>
      </c>
      <c r="AD230" s="42">
        <v>120</v>
      </c>
      <c r="AE230" s="42">
        <v>371</v>
      </c>
      <c r="AF230" s="42">
        <v>107</v>
      </c>
      <c r="AG230" s="42">
        <v>631</v>
      </c>
      <c r="AH230" s="42">
        <v>102</v>
      </c>
      <c r="AI230" s="42">
        <v>66</v>
      </c>
      <c r="AJ230" s="42">
        <v>93</v>
      </c>
      <c r="AK230" s="42">
        <v>174</v>
      </c>
      <c r="AL230" s="42">
        <v>125</v>
      </c>
      <c r="AM230" s="42">
        <v>65</v>
      </c>
      <c r="AN230" s="42">
        <v>6</v>
      </c>
      <c r="AO230" s="42">
        <v>135</v>
      </c>
      <c r="AP230" s="42">
        <v>361</v>
      </c>
      <c r="AQ230" s="42">
        <v>135</v>
      </c>
      <c r="AR230" s="42">
        <v>1028</v>
      </c>
      <c r="AS230" s="42">
        <v>4</v>
      </c>
      <c r="AT230" s="42">
        <v>64</v>
      </c>
      <c r="AU230" s="42">
        <v>84</v>
      </c>
      <c r="AV230" s="42">
        <v>104</v>
      </c>
      <c r="AW230" s="42">
        <v>196</v>
      </c>
      <c r="AX230" s="42">
        <v>116</v>
      </c>
      <c r="AY230" s="42">
        <v>332</v>
      </c>
      <c r="AZ230" s="42">
        <v>128</v>
      </c>
      <c r="BA230" s="42">
        <v>496</v>
      </c>
      <c r="BB230" s="42">
        <v>4</v>
      </c>
      <c r="BC230" s="42">
        <v>32</v>
      </c>
      <c r="BD230" s="42">
        <v>52</v>
      </c>
      <c r="BE230" s="42">
        <v>56</v>
      </c>
      <c r="BF230" s="42">
        <v>36</v>
      </c>
      <c r="BG230" s="42">
        <v>104</v>
      </c>
      <c r="BH230" s="42">
        <v>152</v>
      </c>
      <c r="BI230" s="42">
        <v>60</v>
      </c>
      <c r="BJ230" s="42">
        <v>532</v>
      </c>
      <c r="BK230" s="42">
        <v>0</v>
      </c>
      <c r="BL230" s="42">
        <v>32</v>
      </c>
      <c r="BM230" s="42">
        <v>32</v>
      </c>
      <c r="BN230" s="42">
        <v>48</v>
      </c>
      <c r="BO230" s="42">
        <v>160</v>
      </c>
      <c r="BP230" s="42">
        <v>12</v>
      </c>
      <c r="BQ230" s="42">
        <v>180</v>
      </c>
      <c r="BR230" s="42">
        <v>68</v>
      </c>
      <c r="BS230" s="42">
        <v>92</v>
      </c>
      <c r="BT230" s="42">
        <v>0</v>
      </c>
      <c r="BU230" s="42">
        <v>0</v>
      </c>
      <c r="BV230" s="42">
        <v>0</v>
      </c>
      <c r="BW230" s="42">
        <v>0</v>
      </c>
      <c r="BX230" s="42">
        <v>28</v>
      </c>
      <c r="BY230" s="42">
        <v>12</v>
      </c>
      <c r="BZ230" s="42">
        <v>0</v>
      </c>
      <c r="CA230" s="42">
        <v>52</v>
      </c>
      <c r="CB230" s="42">
        <v>436</v>
      </c>
      <c r="CC230" s="42">
        <v>0</v>
      </c>
      <c r="CD230" s="42">
        <v>44</v>
      </c>
      <c r="CE230" s="42">
        <v>32</v>
      </c>
      <c r="CF230" s="42">
        <v>92</v>
      </c>
      <c r="CG230" s="42">
        <v>140</v>
      </c>
      <c r="CH230" s="42">
        <v>92</v>
      </c>
      <c r="CI230" s="42">
        <v>0</v>
      </c>
      <c r="CJ230" s="42">
        <v>36</v>
      </c>
      <c r="CK230" s="42">
        <v>500</v>
      </c>
      <c r="CL230" s="42">
        <v>4</v>
      </c>
      <c r="CM230" s="42">
        <v>20</v>
      </c>
      <c r="CN230" s="42">
        <v>52</v>
      </c>
      <c r="CO230" s="42">
        <v>12</v>
      </c>
      <c r="CP230" s="42">
        <v>28</v>
      </c>
      <c r="CQ230" s="42">
        <v>12</v>
      </c>
      <c r="CR230" s="42">
        <v>332</v>
      </c>
      <c r="CS230" s="42">
        <v>40</v>
      </c>
    </row>
    <row r="231" spans="1:97">
      <c r="A231" s="40" t="s">
        <v>796</v>
      </c>
      <c r="B231" s="40" t="s">
        <v>289</v>
      </c>
      <c r="C231" s="40" t="s">
        <v>290</v>
      </c>
      <c r="D231" s="40" t="s">
        <v>291</v>
      </c>
      <c r="E231" s="40" t="s">
        <v>596</v>
      </c>
      <c r="F231" s="40" t="s">
        <v>293</v>
      </c>
      <c r="G231" s="41" t="s">
        <v>294</v>
      </c>
      <c r="H231" s="40" t="s">
        <v>797</v>
      </c>
      <c r="I231" s="42">
        <v>160</v>
      </c>
      <c r="J231" s="42">
        <v>30.769231000000001</v>
      </c>
      <c r="K231" s="42">
        <v>15.384615</v>
      </c>
      <c r="L231" s="42">
        <v>27.692308000000001</v>
      </c>
      <c r="M231" s="42">
        <v>27.692308000000001</v>
      </c>
      <c r="N231" s="42">
        <v>34.871794999999999</v>
      </c>
      <c r="O231" s="42">
        <v>23.589744</v>
      </c>
      <c r="P231" s="42">
        <v>15</v>
      </c>
      <c r="Q231" s="42">
        <v>12</v>
      </c>
      <c r="R231" s="42">
        <v>20</v>
      </c>
      <c r="S231" s="42">
        <v>20</v>
      </c>
      <c r="T231" s="42">
        <v>31</v>
      </c>
      <c r="U231" s="42">
        <v>13</v>
      </c>
      <c r="V231" s="42">
        <v>75.897435999999999</v>
      </c>
      <c r="W231" s="42">
        <v>15.384615</v>
      </c>
      <c r="X231" s="42">
        <v>8.2051280000000002</v>
      </c>
      <c r="Y231" s="42">
        <v>11.282050999999999</v>
      </c>
      <c r="Z231" s="42">
        <v>13.333333</v>
      </c>
      <c r="AA231" s="42">
        <v>16.410256</v>
      </c>
      <c r="AB231" s="42">
        <v>10.256410000000001</v>
      </c>
      <c r="AC231" s="42">
        <v>1.025641</v>
      </c>
      <c r="AD231" s="42">
        <v>17.435897000000001</v>
      </c>
      <c r="AE231" s="42">
        <v>34.871794999999999</v>
      </c>
      <c r="AF231" s="42">
        <v>23.589744</v>
      </c>
      <c r="AG231" s="42">
        <v>84.102564000000001</v>
      </c>
      <c r="AH231" s="42">
        <v>15.384615</v>
      </c>
      <c r="AI231" s="42">
        <v>7.179487</v>
      </c>
      <c r="AJ231" s="42">
        <v>16.410256</v>
      </c>
      <c r="AK231" s="42">
        <v>14.358974</v>
      </c>
      <c r="AL231" s="42">
        <v>18.461538000000001</v>
      </c>
      <c r="AM231" s="42">
        <v>9.2307690000000004</v>
      </c>
      <c r="AN231" s="42">
        <v>3.0769229999999999</v>
      </c>
      <c r="AO231" s="42">
        <v>18.461538000000001</v>
      </c>
      <c r="AP231" s="42">
        <v>36.923076999999999</v>
      </c>
      <c r="AQ231" s="42">
        <v>28.717949000000001</v>
      </c>
      <c r="AR231" s="42">
        <v>151.794872</v>
      </c>
      <c r="AS231" s="42">
        <v>0</v>
      </c>
      <c r="AT231" s="42">
        <v>12.307691999999999</v>
      </c>
      <c r="AU231" s="42">
        <v>12.307691999999999</v>
      </c>
      <c r="AV231" s="42">
        <v>8.2051280000000002</v>
      </c>
      <c r="AW231" s="42">
        <v>20.512820999999999</v>
      </c>
      <c r="AX231" s="42">
        <v>41.025641</v>
      </c>
      <c r="AY231" s="42">
        <v>45.128205000000001</v>
      </c>
      <c r="AZ231" s="42">
        <v>12.307691999999999</v>
      </c>
      <c r="BA231" s="42">
        <v>69.743589999999998</v>
      </c>
      <c r="BB231" s="42">
        <v>0</v>
      </c>
      <c r="BC231" s="42">
        <v>8.2051280000000002</v>
      </c>
      <c r="BD231" s="42">
        <v>8.2051280000000002</v>
      </c>
      <c r="BE231" s="42">
        <v>4.1025640000000001</v>
      </c>
      <c r="BF231" s="42">
        <v>0</v>
      </c>
      <c r="BG231" s="42">
        <v>24.615385</v>
      </c>
      <c r="BH231" s="42">
        <v>24.615385</v>
      </c>
      <c r="BI231" s="42">
        <v>0</v>
      </c>
      <c r="BJ231" s="42">
        <v>82.051282</v>
      </c>
      <c r="BK231" s="42">
        <v>0</v>
      </c>
      <c r="BL231" s="42">
        <v>4.1025640000000001</v>
      </c>
      <c r="BM231" s="42">
        <v>4.1025640000000001</v>
      </c>
      <c r="BN231" s="42">
        <v>4.1025640000000001</v>
      </c>
      <c r="BO231" s="42">
        <v>20.512820999999999</v>
      </c>
      <c r="BP231" s="42">
        <v>16.410256</v>
      </c>
      <c r="BQ231" s="42">
        <v>20.512820999999999</v>
      </c>
      <c r="BR231" s="42">
        <v>12.307691999999999</v>
      </c>
      <c r="BS231" s="42">
        <v>20.512820999999999</v>
      </c>
      <c r="BT231" s="42">
        <v>0</v>
      </c>
      <c r="BU231" s="42">
        <v>0</v>
      </c>
      <c r="BV231" s="42">
        <v>0</v>
      </c>
      <c r="BW231" s="42">
        <v>4.1025640000000001</v>
      </c>
      <c r="BX231" s="42">
        <v>4.1025640000000001</v>
      </c>
      <c r="BY231" s="42">
        <v>12.307691999999999</v>
      </c>
      <c r="BZ231" s="42">
        <v>0</v>
      </c>
      <c r="CA231" s="42">
        <v>0</v>
      </c>
      <c r="CB231" s="42">
        <v>69.743589999999998</v>
      </c>
      <c r="CC231" s="42">
        <v>0</v>
      </c>
      <c r="CD231" s="42">
        <v>12.307691999999999</v>
      </c>
      <c r="CE231" s="42">
        <v>12.307691999999999</v>
      </c>
      <c r="CF231" s="42">
        <v>0</v>
      </c>
      <c r="CG231" s="42">
        <v>16.410256</v>
      </c>
      <c r="CH231" s="42">
        <v>20.512820999999999</v>
      </c>
      <c r="CI231" s="42">
        <v>4.1025640000000001</v>
      </c>
      <c r="CJ231" s="42">
        <v>4.1025640000000001</v>
      </c>
      <c r="CK231" s="42">
        <v>61.538462000000003</v>
      </c>
      <c r="CL231" s="42">
        <v>0</v>
      </c>
      <c r="CM231" s="42">
        <v>0</v>
      </c>
      <c r="CN231" s="42">
        <v>0</v>
      </c>
      <c r="CO231" s="42">
        <v>4.1025640000000001</v>
      </c>
      <c r="CP231" s="42">
        <v>0</v>
      </c>
      <c r="CQ231" s="42">
        <v>8.2051280000000002</v>
      </c>
      <c r="CR231" s="42">
        <v>41.025641</v>
      </c>
      <c r="CS231" s="42">
        <v>8.2051280000000002</v>
      </c>
    </row>
    <row r="232" spans="1:97">
      <c r="A232" s="40" t="s">
        <v>798</v>
      </c>
      <c r="B232" s="40" t="s">
        <v>289</v>
      </c>
      <c r="C232" s="40" t="s">
        <v>290</v>
      </c>
      <c r="D232" s="40" t="s">
        <v>297</v>
      </c>
      <c r="E232" s="40" t="s">
        <v>325</v>
      </c>
      <c r="F232" s="40" t="s">
        <v>293</v>
      </c>
      <c r="G232" s="41" t="s">
        <v>294</v>
      </c>
      <c r="H232" s="40" t="s">
        <v>799</v>
      </c>
      <c r="I232" s="42">
        <v>268</v>
      </c>
      <c r="J232" s="42">
        <v>54.391143999999997</v>
      </c>
      <c r="K232" s="42">
        <v>33.623615999999998</v>
      </c>
      <c r="L232" s="42">
        <v>62.302582999999998</v>
      </c>
      <c r="M232" s="42">
        <v>61.313653000000002</v>
      </c>
      <c r="N232" s="42">
        <v>37.579335999999998</v>
      </c>
      <c r="O232" s="42">
        <v>18.789667999999999</v>
      </c>
      <c r="P232" s="42">
        <v>34</v>
      </c>
      <c r="Q232" s="42">
        <v>34</v>
      </c>
      <c r="R232" s="42">
        <v>47</v>
      </c>
      <c r="S232" s="42">
        <v>39</v>
      </c>
      <c r="T232" s="42">
        <v>29</v>
      </c>
      <c r="U232" s="42">
        <v>21</v>
      </c>
      <c r="V232" s="42">
        <v>149.32841300000001</v>
      </c>
      <c r="W232" s="42">
        <v>38.568266000000001</v>
      </c>
      <c r="X232" s="42">
        <v>18.789667999999999</v>
      </c>
      <c r="Y232" s="42">
        <v>32.634686000000002</v>
      </c>
      <c r="Z232" s="42">
        <v>33.623615999999998</v>
      </c>
      <c r="AA232" s="42">
        <v>16.811807999999999</v>
      </c>
      <c r="AB232" s="42">
        <v>8.9003689999999995</v>
      </c>
      <c r="AC232" s="42">
        <v>0</v>
      </c>
      <c r="AD232" s="42">
        <v>52.413283999999997</v>
      </c>
      <c r="AE232" s="42">
        <v>80.103320999999994</v>
      </c>
      <c r="AF232" s="42">
        <v>16.811807999999999</v>
      </c>
      <c r="AG232" s="42">
        <v>118.671587</v>
      </c>
      <c r="AH232" s="42">
        <v>15.822877999999999</v>
      </c>
      <c r="AI232" s="42">
        <v>14.833947999999999</v>
      </c>
      <c r="AJ232" s="42">
        <v>29.667897</v>
      </c>
      <c r="AK232" s="42">
        <v>27.690037</v>
      </c>
      <c r="AL232" s="42">
        <v>20.767527999999999</v>
      </c>
      <c r="AM232" s="42">
        <v>8.9003689999999995</v>
      </c>
      <c r="AN232" s="42">
        <v>0.98892999999999998</v>
      </c>
      <c r="AO232" s="42">
        <v>19.778597999999999</v>
      </c>
      <c r="AP232" s="42">
        <v>77.136531000000005</v>
      </c>
      <c r="AQ232" s="42">
        <v>21.756457999999999</v>
      </c>
      <c r="AR232" s="42">
        <v>205.697417</v>
      </c>
      <c r="AS232" s="42">
        <v>11.867158999999999</v>
      </c>
      <c r="AT232" s="42">
        <v>3.9557199999999999</v>
      </c>
      <c r="AU232" s="42">
        <v>3.9557199999999999</v>
      </c>
      <c r="AV232" s="42">
        <v>39.557195999999998</v>
      </c>
      <c r="AW232" s="42">
        <v>39.557195999999998</v>
      </c>
      <c r="AX232" s="42">
        <v>31.645755999999999</v>
      </c>
      <c r="AY232" s="42">
        <v>63.291513000000002</v>
      </c>
      <c r="AZ232" s="42">
        <v>11.867158999999999</v>
      </c>
      <c r="BA232" s="42">
        <v>110.760148</v>
      </c>
      <c r="BB232" s="42">
        <v>11.867158999999999</v>
      </c>
      <c r="BC232" s="42">
        <v>3.9557199999999999</v>
      </c>
      <c r="BD232" s="42">
        <v>3.9557199999999999</v>
      </c>
      <c r="BE232" s="42">
        <v>23.734317000000001</v>
      </c>
      <c r="BF232" s="42">
        <v>7.9114389999999997</v>
      </c>
      <c r="BG232" s="42">
        <v>15.822877999999999</v>
      </c>
      <c r="BH232" s="42">
        <v>35.601475999999998</v>
      </c>
      <c r="BI232" s="42">
        <v>7.9114389999999997</v>
      </c>
      <c r="BJ232" s="42">
        <v>94.937269000000001</v>
      </c>
      <c r="BK232" s="42">
        <v>0</v>
      </c>
      <c r="BL232" s="42">
        <v>0</v>
      </c>
      <c r="BM232" s="42">
        <v>0</v>
      </c>
      <c r="BN232" s="42">
        <v>15.822877999999999</v>
      </c>
      <c r="BO232" s="42">
        <v>31.645755999999999</v>
      </c>
      <c r="BP232" s="42">
        <v>15.822877999999999</v>
      </c>
      <c r="BQ232" s="42">
        <v>27.690037</v>
      </c>
      <c r="BR232" s="42">
        <v>3.9557199999999999</v>
      </c>
      <c r="BS232" s="42">
        <v>19.778597999999999</v>
      </c>
      <c r="BT232" s="42">
        <v>0</v>
      </c>
      <c r="BU232" s="42">
        <v>0</v>
      </c>
      <c r="BV232" s="42">
        <v>0</v>
      </c>
      <c r="BW232" s="42">
        <v>3.9557199999999999</v>
      </c>
      <c r="BX232" s="42">
        <v>3.9557199999999999</v>
      </c>
      <c r="BY232" s="42">
        <v>0</v>
      </c>
      <c r="BZ232" s="42">
        <v>0</v>
      </c>
      <c r="CA232" s="42">
        <v>11.867158999999999</v>
      </c>
      <c r="CB232" s="42">
        <v>106.804428</v>
      </c>
      <c r="CC232" s="42">
        <v>7.9114389999999997</v>
      </c>
      <c r="CD232" s="42">
        <v>3.9557199999999999</v>
      </c>
      <c r="CE232" s="42">
        <v>3.9557199999999999</v>
      </c>
      <c r="CF232" s="42">
        <v>35.601475999999998</v>
      </c>
      <c r="CG232" s="42">
        <v>27.690037</v>
      </c>
      <c r="CH232" s="42">
        <v>27.690037</v>
      </c>
      <c r="CI232" s="42">
        <v>0</v>
      </c>
      <c r="CJ232" s="42">
        <v>0</v>
      </c>
      <c r="CK232" s="42">
        <v>79.114390999999998</v>
      </c>
      <c r="CL232" s="42">
        <v>3.9557199999999999</v>
      </c>
      <c r="CM232" s="42">
        <v>0</v>
      </c>
      <c r="CN232" s="42">
        <v>0</v>
      </c>
      <c r="CO232" s="42">
        <v>0</v>
      </c>
      <c r="CP232" s="42">
        <v>7.9114389999999997</v>
      </c>
      <c r="CQ232" s="42">
        <v>3.9557199999999999</v>
      </c>
      <c r="CR232" s="42">
        <v>63.291513000000002</v>
      </c>
      <c r="CS232" s="42">
        <v>0</v>
      </c>
    </row>
    <row r="233" spans="1:97">
      <c r="A233" s="40" t="s">
        <v>800</v>
      </c>
      <c r="B233" s="40" t="s">
        <v>289</v>
      </c>
      <c r="C233" s="40" t="s">
        <v>290</v>
      </c>
      <c r="D233" s="40" t="s">
        <v>304</v>
      </c>
      <c r="E233" s="40" t="s">
        <v>801</v>
      </c>
      <c r="F233" s="40" t="s">
        <v>306</v>
      </c>
      <c r="G233" s="41" t="s">
        <v>294</v>
      </c>
      <c r="H233" s="40" t="s">
        <v>802</v>
      </c>
      <c r="I233" s="42">
        <v>325</v>
      </c>
      <c r="J233" s="42">
        <v>47</v>
      </c>
      <c r="K233" s="42">
        <v>34</v>
      </c>
      <c r="L233" s="42">
        <v>60</v>
      </c>
      <c r="M233" s="42">
        <v>75</v>
      </c>
      <c r="N233" s="42">
        <v>60</v>
      </c>
      <c r="O233" s="42">
        <v>49</v>
      </c>
      <c r="P233" s="42">
        <v>41</v>
      </c>
      <c r="Q233" s="42">
        <v>45</v>
      </c>
      <c r="R233" s="42">
        <v>61</v>
      </c>
      <c r="S233" s="42">
        <v>46</v>
      </c>
      <c r="T233" s="42">
        <v>84</v>
      </c>
      <c r="U233" s="42">
        <v>38</v>
      </c>
      <c r="V233" s="42">
        <v>166</v>
      </c>
      <c r="W233" s="42">
        <v>30</v>
      </c>
      <c r="X233" s="42">
        <v>20</v>
      </c>
      <c r="Y233" s="42">
        <v>30</v>
      </c>
      <c r="Z233" s="42">
        <v>33</v>
      </c>
      <c r="AA233" s="42">
        <v>32</v>
      </c>
      <c r="AB233" s="42">
        <v>19</v>
      </c>
      <c r="AC233" s="42">
        <v>2</v>
      </c>
      <c r="AD233" s="42">
        <v>41</v>
      </c>
      <c r="AE233" s="42">
        <v>86</v>
      </c>
      <c r="AF233" s="42">
        <v>39</v>
      </c>
      <c r="AG233" s="42">
        <v>159</v>
      </c>
      <c r="AH233" s="42">
        <v>17</v>
      </c>
      <c r="AI233" s="42">
        <v>14</v>
      </c>
      <c r="AJ233" s="42">
        <v>30</v>
      </c>
      <c r="AK233" s="42">
        <v>42</v>
      </c>
      <c r="AL233" s="42">
        <v>28</v>
      </c>
      <c r="AM233" s="42">
        <v>28</v>
      </c>
      <c r="AN233" s="42">
        <v>0</v>
      </c>
      <c r="AO233" s="42">
        <v>21</v>
      </c>
      <c r="AP233" s="42">
        <v>94</v>
      </c>
      <c r="AQ233" s="42">
        <v>44</v>
      </c>
      <c r="AR233" s="42">
        <v>284</v>
      </c>
      <c r="AS233" s="42">
        <v>4</v>
      </c>
      <c r="AT233" s="42">
        <v>20</v>
      </c>
      <c r="AU233" s="42">
        <v>8</v>
      </c>
      <c r="AV233" s="42">
        <v>20</v>
      </c>
      <c r="AW233" s="42">
        <v>44</v>
      </c>
      <c r="AX233" s="42">
        <v>28</v>
      </c>
      <c r="AY233" s="42">
        <v>128</v>
      </c>
      <c r="AZ233" s="42">
        <v>32</v>
      </c>
      <c r="BA233" s="42">
        <v>140</v>
      </c>
      <c r="BB233" s="42">
        <v>0</v>
      </c>
      <c r="BC233" s="42">
        <v>20</v>
      </c>
      <c r="BD233" s="42">
        <v>4</v>
      </c>
      <c r="BE233" s="42">
        <v>16</v>
      </c>
      <c r="BF233" s="42">
        <v>8</v>
      </c>
      <c r="BG233" s="42">
        <v>24</v>
      </c>
      <c r="BH233" s="42">
        <v>60</v>
      </c>
      <c r="BI233" s="42">
        <v>8</v>
      </c>
      <c r="BJ233" s="42">
        <v>144</v>
      </c>
      <c r="BK233" s="42">
        <v>4</v>
      </c>
      <c r="BL233" s="42">
        <v>0</v>
      </c>
      <c r="BM233" s="42">
        <v>4</v>
      </c>
      <c r="BN233" s="42">
        <v>4</v>
      </c>
      <c r="BO233" s="42">
        <v>36</v>
      </c>
      <c r="BP233" s="42">
        <v>4</v>
      </c>
      <c r="BQ233" s="42">
        <v>68</v>
      </c>
      <c r="BR233" s="42">
        <v>24</v>
      </c>
      <c r="BS233" s="42">
        <v>12</v>
      </c>
      <c r="BT233" s="42">
        <v>0</v>
      </c>
      <c r="BU233" s="42">
        <v>0</v>
      </c>
      <c r="BV233" s="42">
        <v>0</v>
      </c>
      <c r="BW233" s="42">
        <v>0</v>
      </c>
      <c r="BX233" s="42">
        <v>0</v>
      </c>
      <c r="BY233" s="42">
        <v>0</v>
      </c>
      <c r="BZ233" s="42">
        <v>0</v>
      </c>
      <c r="CA233" s="42">
        <v>12</v>
      </c>
      <c r="CB233" s="42">
        <v>116</v>
      </c>
      <c r="CC233" s="42">
        <v>4</v>
      </c>
      <c r="CD233" s="42">
        <v>16</v>
      </c>
      <c r="CE233" s="42">
        <v>4</v>
      </c>
      <c r="CF233" s="42">
        <v>16</v>
      </c>
      <c r="CG233" s="42">
        <v>40</v>
      </c>
      <c r="CH233" s="42">
        <v>24</v>
      </c>
      <c r="CI233" s="42">
        <v>0</v>
      </c>
      <c r="CJ233" s="42">
        <v>12</v>
      </c>
      <c r="CK233" s="42">
        <v>156</v>
      </c>
      <c r="CL233" s="42">
        <v>0</v>
      </c>
      <c r="CM233" s="42">
        <v>4</v>
      </c>
      <c r="CN233" s="42">
        <v>4</v>
      </c>
      <c r="CO233" s="42">
        <v>4</v>
      </c>
      <c r="CP233" s="42">
        <v>4</v>
      </c>
      <c r="CQ233" s="42">
        <v>4</v>
      </c>
      <c r="CR233" s="42">
        <v>128</v>
      </c>
      <c r="CS233" s="42">
        <v>8</v>
      </c>
    </row>
    <row r="234" spans="1:97">
      <c r="A234" s="40" t="s">
        <v>803</v>
      </c>
      <c r="B234" s="40" t="s">
        <v>289</v>
      </c>
      <c r="C234" s="40" t="s">
        <v>290</v>
      </c>
      <c r="D234" s="40" t="s">
        <v>297</v>
      </c>
      <c r="E234" s="40" t="s">
        <v>301</v>
      </c>
      <c r="F234" s="40" t="s">
        <v>293</v>
      </c>
      <c r="G234" s="41" t="s">
        <v>294</v>
      </c>
      <c r="H234" s="40" t="s">
        <v>804</v>
      </c>
      <c r="I234" s="42">
        <v>453</v>
      </c>
      <c r="J234" s="42">
        <v>80.643956000000003</v>
      </c>
      <c r="K234" s="42">
        <v>70.687911999999997</v>
      </c>
      <c r="L234" s="42">
        <v>84.626373999999998</v>
      </c>
      <c r="M234" s="42">
        <v>98.564835000000002</v>
      </c>
      <c r="N234" s="42">
        <v>69.692307999999997</v>
      </c>
      <c r="O234" s="42">
        <v>48.784615000000002</v>
      </c>
      <c r="P234" s="42">
        <v>81</v>
      </c>
      <c r="Q234" s="42">
        <v>77</v>
      </c>
      <c r="R234" s="42">
        <v>88</v>
      </c>
      <c r="S234" s="42">
        <v>84</v>
      </c>
      <c r="T234" s="42">
        <v>69</v>
      </c>
      <c r="U234" s="42">
        <v>36</v>
      </c>
      <c r="V234" s="42">
        <v>234.962637</v>
      </c>
      <c r="W234" s="42">
        <v>46.793407000000002</v>
      </c>
      <c r="X234" s="42">
        <v>42.810988999999999</v>
      </c>
      <c r="Y234" s="42">
        <v>41.815384999999999</v>
      </c>
      <c r="Z234" s="42">
        <v>54.758242000000003</v>
      </c>
      <c r="AA234" s="42">
        <v>29.868131999999999</v>
      </c>
      <c r="AB234" s="42">
        <v>17.920878999999999</v>
      </c>
      <c r="AC234" s="42">
        <v>0.99560400000000004</v>
      </c>
      <c r="AD234" s="42">
        <v>67.701098999999999</v>
      </c>
      <c r="AE234" s="42">
        <v>130.42417599999999</v>
      </c>
      <c r="AF234" s="42">
        <v>36.837363000000003</v>
      </c>
      <c r="AG234" s="42">
        <v>218.037363</v>
      </c>
      <c r="AH234" s="42">
        <v>33.850549000000001</v>
      </c>
      <c r="AI234" s="42">
        <v>27.876923000000001</v>
      </c>
      <c r="AJ234" s="42">
        <v>42.810988999999999</v>
      </c>
      <c r="AK234" s="42">
        <v>43.806592999999999</v>
      </c>
      <c r="AL234" s="42">
        <v>39.824176000000001</v>
      </c>
      <c r="AM234" s="42">
        <v>26.881319000000001</v>
      </c>
      <c r="AN234" s="42">
        <v>2.9868130000000002</v>
      </c>
      <c r="AO234" s="42">
        <v>43.806592999999999</v>
      </c>
      <c r="AP234" s="42">
        <v>121.463736</v>
      </c>
      <c r="AQ234" s="42">
        <v>52.767032999999998</v>
      </c>
      <c r="AR234" s="42">
        <v>362.4</v>
      </c>
      <c r="AS234" s="42">
        <v>23.894504999999999</v>
      </c>
      <c r="AT234" s="42">
        <v>7.9648349999999999</v>
      </c>
      <c r="AU234" s="42">
        <v>7.9648349999999999</v>
      </c>
      <c r="AV234" s="42">
        <v>59.736263999999998</v>
      </c>
      <c r="AW234" s="42">
        <v>43.806592999999999</v>
      </c>
      <c r="AX234" s="42">
        <v>51.771428999999998</v>
      </c>
      <c r="AY234" s="42">
        <v>139.384615</v>
      </c>
      <c r="AZ234" s="42">
        <v>27.876923000000001</v>
      </c>
      <c r="BA234" s="42">
        <v>167.261538</v>
      </c>
      <c r="BB234" s="42">
        <v>15.92967</v>
      </c>
      <c r="BC234" s="42">
        <v>3.982418</v>
      </c>
      <c r="BD234" s="42">
        <v>0</v>
      </c>
      <c r="BE234" s="42">
        <v>31.859341000000001</v>
      </c>
      <c r="BF234" s="42">
        <v>3.982418</v>
      </c>
      <c r="BG234" s="42">
        <v>35.841757999999999</v>
      </c>
      <c r="BH234" s="42">
        <v>63.718680999999997</v>
      </c>
      <c r="BI234" s="42">
        <v>11.947253</v>
      </c>
      <c r="BJ234" s="42">
        <v>195.138462</v>
      </c>
      <c r="BK234" s="42">
        <v>7.9648349999999999</v>
      </c>
      <c r="BL234" s="42">
        <v>3.982418</v>
      </c>
      <c r="BM234" s="42">
        <v>7.9648349999999999</v>
      </c>
      <c r="BN234" s="42">
        <v>27.876923000000001</v>
      </c>
      <c r="BO234" s="42">
        <v>39.824176000000001</v>
      </c>
      <c r="BP234" s="42">
        <v>15.92967</v>
      </c>
      <c r="BQ234" s="42">
        <v>75.665933999999993</v>
      </c>
      <c r="BR234" s="42">
        <v>15.92967</v>
      </c>
      <c r="BS234" s="42">
        <v>31.859341000000001</v>
      </c>
      <c r="BT234" s="42">
        <v>0</v>
      </c>
      <c r="BU234" s="42">
        <v>0</v>
      </c>
      <c r="BV234" s="42">
        <v>0</v>
      </c>
      <c r="BW234" s="42">
        <v>0</v>
      </c>
      <c r="BX234" s="42">
        <v>3.982418</v>
      </c>
      <c r="BY234" s="42">
        <v>7.9648349999999999</v>
      </c>
      <c r="BZ234" s="42">
        <v>0</v>
      </c>
      <c r="CA234" s="42">
        <v>19.912088000000001</v>
      </c>
      <c r="CB234" s="42">
        <v>163.279121</v>
      </c>
      <c r="CC234" s="42">
        <v>15.92967</v>
      </c>
      <c r="CD234" s="42">
        <v>7.9648349999999999</v>
      </c>
      <c r="CE234" s="42">
        <v>3.982418</v>
      </c>
      <c r="CF234" s="42">
        <v>59.736263999999998</v>
      </c>
      <c r="CG234" s="42">
        <v>27.876923000000001</v>
      </c>
      <c r="CH234" s="42">
        <v>39.824176000000001</v>
      </c>
      <c r="CI234" s="42">
        <v>0</v>
      </c>
      <c r="CJ234" s="42">
        <v>7.9648349999999999</v>
      </c>
      <c r="CK234" s="42">
        <v>167.261538</v>
      </c>
      <c r="CL234" s="42">
        <v>7.9648349999999999</v>
      </c>
      <c r="CM234" s="42">
        <v>0</v>
      </c>
      <c r="CN234" s="42">
        <v>3.982418</v>
      </c>
      <c r="CO234" s="42">
        <v>0</v>
      </c>
      <c r="CP234" s="42">
        <v>11.947253</v>
      </c>
      <c r="CQ234" s="42">
        <v>3.982418</v>
      </c>
      <c r="CR234" s="42">
        <v>139.384615</v>
      </c>
      <c r="CS234" s="42">
        <v>0</v>
      </c>
    </row>
    <row r="235" spans="1:97">
      <c r="A235" s="40" t="s">
        <v>805</v>
      </c>
      <c r="B235" s="40" t="s">
        <v>289</v>
      </c>
      <c r="C235" s="40" t="s">
        <v>290</v>
      </c>
      <c r="D235" s="40" t="s">
        <v>304</v>
      </c>
      <c r="E235" s="40" t="s">
        <v>354</v>
      </c>
      <c r="F235" s="40" t="s">
        <v>351</v>
      </c>
      <c r="G235" s="41" t="s">
        <v>294</v>
      </c>
      <c r="H235" s="40" t="s">
        <v>806</v>
      </c>
      <c r="I235" s="42">
        <v>224</v>
      </c>
      <c r="J235" s="42">
        <v>21.479451999999998</v>
      </c>
      <c r="K235" s="42">
        <v>22.502282999999998</v>
      </c>
      <c r="L235" s="42">
        <v>32.730594000000004</v>
      </c>
      <c r="M235" s="42">
        <v>65.461186999999995</v>
      </c>
      <c r="N235" s="42">
        <v>51.141553000000002</v>
      </c>
      <c r="O235" s="42">
        <v>30.684932</v>
      </c>
      <c r="P235" s="42">
        <v>35</v>
      </c>
      <c r="Q235" s="42">
        <v>31</v>
      </c>
      <c r="R235" s="42">
        <v>56</v>
      </c>
      <c r="S235" s="42">
        <v>53</v>
      </c>
      <c r="T235" s="42">
        <v>49</v>
      </c>
      <c r="U235" s="42">
        <v>23</v>
      </c>
      <c r="V235" s="42">
        <v>106.37442900000001</v>
      </c>
      <c r="W235" s="42">
        <v>11.251142</v>
      </c>
      <c r="X235" s="42">
        <v>14.319635</v>
      </c>
      <c r="Y235" s="42">
        <v>17.388127999999998</v>
      </c>
      <c r="Z235" s="42">
        <v>29.662099999999999</v>
      </c>
      <c r="AA235" s="42">
        <v>26.593606999999999</v>
      </c>
      <c r="AB235" s="42">
        <v>6.1369860000000003</v>
      </c>
      <c r="AC235" s="42">
        <v>1.022831</v>
      </c>
      <c r="AD235" s="42">
        <v>17.388127999999998</v>
      </c>
      <c r="AE235" s="42">
        <v>69.552510999999996</v>
      </c>
      <c r="AF235" s="42">
        <v>19.433789999999998</v>
      </c>
      <c r="AG235" s="42">
        <v>117.62557099999999</v>
      </c>
      <c r="AH235" s="42">
        <v>10.228311</v>
      </c>
      <c r="AI235" s="42">
        <v>8.1826480000000004</v>
      </c>
      <c r="AJ235" s="42">
        <v>15.342466</v>
      </c>
      <c r="AK235" s="42">
        <v>35.799087</v>
      </c>
      <c r="AL235" s="42">
        <v>24.547944999999999</v>
      </c>
      <c r="AM235" s="42">
        <v>22.502282999999998</v>
      </c>
      <c r="AN235" s="42">
        <v>1.022831</v>
      </c>
      <c r="AO235" s="42">
        <v>12.273973</v>
      </c>
      <c r="AP235" s="42">
        <v>65.461186999999995</v>
      </c>
      <c r="AQ235" s="42">
        <v>39.890411</v>
      </c>
      <c r="AR235" s="42">
        <v>188.20091300000001</v>
      </c>
      <c r="AS235" s="42">
        <v>24.547944999999999</v>
      </c>
      <c r="AT235" s="42">
        <v>20.456620999999998</v>
      </c>
      <c r="AU235" s="42">
        <v>4.0913240000000002</v>
      </c>
      <c r="AV235" s="42">
        <v>12.273973</v>
      </c>
      <c r="AW235" s="42">
        <v>20.456620999999998</v>
      </c>
      <c r="AX235" s="42">
        <v>8.1826480000000004</v>
      </c>
      <c r="AY235" s="42">
        <v>85.917807999999994</v>
      </c>
      <c r="AZ235" s="42">
        <v>12.273973</v>
      </c>
      <c r="BA235" s="42">
        <v>85.917807999999994</v>
      </c>
      <c r="BB235" s="42">
        <v>12.273973</v>
      </c>
      <c r="BC235" s="42">
        <v>16.365297000000002</v>
      </c>
      <c r="BD235" s="42">
        <v>4.0913240000000002</v>
      </c>
      <c r="BE235" s="42">
        <v>8.1826480000000004</v>
      </c>
      <c r="BF235" s="42">
        <v>0</v>
      </c>
      <c r="BG235" s="42">
        <v>8.1826480000000004</v>
      </c>
      <c r="BH235" s="42">
        <v>36.821917999999997</v>
      </c>
      <c r="BI235" s="42">
        <v>0</v>
      </c>
      <c r="BJ235" s="42">
        <v>102.28310500000001</v>
      </c>
      <c r="BK235" s="42">
        <v>12.273973</v>
      </c>
      <c r="BL235" s="42">
        <v>4.0913240000000002</v>
      </c>
      <c r="BM235" s="42">
        <v>0</v>
      </c>
      <c r="BN235" s="42">
        <v>4.0913240000000002</v>
      </c>
      <c r="BO235" s="42">
        <v>20.456620999999998</v>
      </c>
      <c r="BP235" s="42">
        <v>0</v>
      </c>
      <c r="BQ235" s="42">
        <v>49.095889999999997</v>
      </c>
      <c r="BR235" s="42">
        <v>12.273973</v>
      </c>
      <c r="BS235" s="42">
        <v>4.0913240000000002</v>
      </c>
      <c r="BT235" s="42">
        <v>0</v>
      </c>
      <c r="BU235" s="42">
        <v>0</v>
      </c>
      <c r="BV235" s="42">
        <v>0</v>
      </c>
      <c r="BW235" s="42">
        <v>0</v>
      </c>
      <c r="BX235" s="42">
        <v>0</v>
      </c>
      <c r="BY235" s="42">
        <v>0</v>
      </c>
      <c r="BZ235" s="42">
        <v>0</v>
      </c>
      <c r="CA235" s="42">
        <v>4.0913240000000002</v>
      </c>
      <c r="CB235" s="42">
        <v>81.826483999999994</v>
      </c>
      <c r="CC235" s="42">
        <v>12.273973</v>
      </c>
      <c r="CD235" s="42">
        <v>16.365297000000002</v>
      </c>
      <c r="CE235" s="42">
        <v>0</v>
      </c>
      <c r="CF235" s="42">
        <v>12.273973</v>
      </c>
      <c r="CG235" s="42">
        <v>20.456620999999998</v>
      </c>
      <c r="CH235" s="42">
        <v>8.1826480000000004</v>
      </c>
      <c r="CI235" s="42">
        <v>4.0913240000000002</v>
      </c>
      <c r="CJ235" s="42">
        <v>8.1826480000000004</v>
      </c>
      <c r="CK235" s="42">
        <v>102.28310500000001</v>
      </c>
      <c r="CL235" s="42">
        <v>12.273973</v>
      </c>
      <c r="CM235" s="42">
        <v>4.0913240000000002</v>
      </c>
      <c r="CN235" s="42">
        <v>4.0913240000000002</v>
      </c>
      <c r="CO235" s="42">
        <v>0</v>
      </c>
      <c r="CP235" s="42">
        <v>0</v>
      </c>
      <c r="CQ235" s="42">
        <v>0</v>
      </c>
      <c r="CR235" s="42">
        <v>81.826483999999994</v>
      </c>
      <c r="CS235" s="42">
        <v>0</v>
      </c>
    </row>
    <row r="236" spans="1:97">
      <c r="A236" s="40" t="s">
        <v>807</v>
      </c>
      <c r="B236" s="40" t="s">
        <v>289</v>
      </c>
      <c r="C236" s="40" t="s">
        <v>290</v>
      </c>
      <c r="D236" s="40" t="s">
        <v>297</v>
      </c>
      <c r="E236" s="40" t="s">
        <v>298</v>
      </c>
      <c r="F236" s="40" t="s">
        <v>293</v>
      </c>
      <c r="G236" s="41" t="s">
        <v>294</v>
      </c>
      <c r="H236" s="40" t="s">
        <v>808</v>
      </c>
      <c r="I236" s="42">
        <v>928</v>
      </c>
      <c r="J236" s="42">
        <v>129.55844200000001</v>
      </c>
      <c r="K236" s="42">
        <v>124.53679700000001</v>
      </c>
      <c r="L236" s="42">
        <v>159.688312</v>
      </c>
      <c r="M236" s="42">
        <v>187.80952400000001</v>
      </c>
      <c r="N236" s="42">
        <v>201.87012999999999</v>
      </c>
      <c r="O236" s="42">
        <v>124.53679700000001</v>
      </c>
      <c r="P236" s="42">
        <v>116</v>
      </c>
      <c r="Q236" s="42">
        <v>125</v>
      </c>
      <c r="R236" s="42">
        <v>171</v>
      </c>
      <c r="S236" s="42">
        <v>184</v>
      </c>
      <c r="T236" s="42">
        <v>197</v>
      </c>
      <c r="U236" s="42">
        <v>114</v>
      </c>
      <c r="V236" s="42">
        <v>451.94805200000002</v>
      </c>
      <c r="W236" s="42">
        <v>55.238095000000001</v>
      </c>
      <c r="X236" s="42">
        <v>67.290042999999997</v>
      </c>
      <c r="Y236" s="42">
        <v>86.372293999999997</v>
      </c>
      <c r="Z236" s="42">
        <v>90.389610000000005</v>
      </c>
      <c r="AA236" s="42">
        <v>101.437229</v>
      </c>
      <c r="AB236" s="42">
        <v>49.212121000000003</v>
      </c>
      <c r="AC236" s="42">
        <v>2.0086580000000001</v>
      </c>
      <c r="AD236" s="42">
        <v>76.329003999999998</v>
      </c>
      <c r="AE236" s="42">
        <v>261.125541</v>
      </c>
      <c r="AF236" s="42">
        <v>114.493506</v>
      </c>
      <c r="AG236" s="42">
        <v>476.05194799999998</v>
      </c>
      <c r="AH236" s="42">
        <v>74.320346000000001</v>
      </c>
      <c r="AI236" s="42">
        <v>57.246752999999998</v>
      </c>
      <c r="AJ236" s="42">
        <v>73.316017000000002</v>
      </c>
      <c r="AK236" s="42">
        <v>97.419912999999994</v>
      </c>
      <c r="AL236" s="42">
        <v>100.4329</v>
      </c>
      <c r="AM236" s="42">
        <v>67.290042999999997</v>
      </c>
      <c r="AN236" s="42">
        <v>6.0259739999999997</v>
      </c>
      <c r="AO236" s="42">
        <v>90.389610000000005</v>
      </c>
      <c r="AP236" s="42">
        <v>238.02597399999999</v>
      </c>
      <c r="AQ236" s="42">
        <v>147.63636399999999</v>
      </c>
      <c r="AR236" s="42">
        <v>807.48051899999996</v>
      </c>
      <c r="AS236" s="42">
        <v>20.086580000000001</v>
      </c>
      <c r="AT236" s="42">
        <v>24.103895999999999</v>
      </c>
      <c r="AU236" s="42">
        <v>16.069264</v>
      </c>
      <c r="AV236" s="42">
        <v>68.294371999999996</v>
      </c>
      <c r="AW236" s="42">
        <v>140.60606100000001</v>
      </c>
      <c r="AX236" s="42">
        <v>132.57142899999999</v>
      </c>
      <c r="AY236" s="42">
        <v>313.35064899999998</v>
      </c>
      <c r="AZ236" s="42">
        <v>92.398268000000002</v>
      </c>
      <c r="BA236" s="42">
        <v>425.83549799999997</v>
      </c>
      <c r="BB236" s="42">
        <v>20.086580000000001</v>
      </c>
      <c r="BC236" s="42">
        <v>12.051947999999999</v>
      </c>
      <c r="BD236" s="42">
        <v>8.0346320000000002</v>
      </c>
      <c r="BE236" s="42">
        <v>16.069264</v>
      </c>
      <c r="BF236" s="42">
        <v>48.207791999999998</v>
      </c>
      <c r="BG236" s="42">
        <v>116.50216500000001</v>
      </c>
      <c r="BH236" s="42">
        <v>160.69264100000001</v>
      </c>
      <c r="BI236" s="42">
        <v>44.190475999999997</v>
      </c>
      <c r="BJ236" s="42">
        <v>381.64502199999998</v>
      </c>
      <c r="BK236" s="42">
        <v>0</v>
      </c>
      <c r="BL236" s="42">
        <v>12.051947999999999</v>
      </c>
      <c r="BM236" s="42">
        <v>8.0346320000000002</v>
      </c>
      <c r="BN236" s="42">
        <v>52.225107999999999</v>
      </c>
      <c r="BO236" s="42">
        <v>92.398268000000002</v>
      </c>
      <c r="BP236" s="42">
        <v>16.069264</v>
      </c>
      <c r="BQ236" s="42">
        <v>152.65800899999999</v>
      </c>
      <c r="BR236" s="42">
        <v>48.207791999999998</v>
      </c>
      <c r="BS236" s="42">
        <v>76.329003999999998</v>
      </c>
      <c r="BT236" s="42">
        <v>0</v>
      </c>
      <c r="BU236" s="42">
        <v>0</v>
      </c>
      <c r="BV236" s="42">
        <v>4.0173160000000001</v>
      </c>
      <c r="BW236" s="42">
        <v>8.0346320000000002</v>
      </c>
      <c r="BX236" s="42">
        <v>4.0173160000000001</v>
      </c>
      <c r="BY236" s="42">
        <v>16.069264</v>
      </c>
      <c r="BZ236" s="42">
        <v>0</v>
      </c>
      <c r="CA236" s="42">
        <v>44.190475999999997</v>
      </c>
      <c r="CB236" s="42">
        <v>373.61039</v>
      </c>
      <c r="CC236" s="42">
        <v>12.051947999999999</v>
      </c>
      <c r="CD236" s="42">
        <v>24.103895999999999</v>
      </c>
      <c r="CE236" s="42">
        <v>8.0346320000000002</v>
      </c>
      <c r="CF236" s="42">
        <v>52.225107999999999</v>
      </c>
      <c r="CG236" s="42">
        <v>124.53679700000001</v>
      </c>
      <c r="CH236" s="42">
        <v>116.50216500000001</v>
      </c>
      <c r="CI236" s="42">
        <v>4.0173160000000001</v>
      </c>
      <c r="CJ236" s="42">
        <v>32.138528000000001</v>
      </c>
      <c r="CK236" s="42">
        <v>357.54112600000002</v>
      </c>
      <c r="CL236" s="42">
        <v>8.0346320000000002</v>
      </c>
      <c r="CM236" s="42">
        <v>0</v>
      </c>
      <c r="CN236" s="42">
        <v>4.0173160000000001</v>
      </c>
      <c r="CO236" s="42">
        <v>8.0346320000000002</v>
      </c>
      <c r="CP236" s="42">
        <v>12.051947999999999</v>
      </c>
      <c r="CQ236" s="42">
        <v>0</v>
      </c>
      <c r="CR236" s="42">
        <v>309.33333299999998</v>
      </c>
      <c r="CS236" s="42">
        <v>16.069264</v>
      </c>
    </row>
    <row r="237" spans="1:97">
      <c r="A237" s="40" t="s">
        <v>809</v>
      </c>
      <c r="B237" s="40" t="s">
        <v>289</v>
      </c>
      <c r="C237" s="40" t="s">
        <v>290</v>
      </c>
      <c r="D237" s="40" t="s">
        <v>304</v>
      </c>
      <c r="E237" s="40" t="s">
        <v>407</v>
      </c>
      <c r="F237" s="40" t="s">
        <v>351</v>
      </c>
      <c r="G237" s="41" t="s">
        <v>294</v>
      </c>
      <c r="H237" s="40" t="s">
        <v>810</v>
      </c>
      <c r="I237" s="42">
        <v>132</v>
      </c>
      <c r="J237" s="42">
        <v>14</v>
      </c>
      <c r="K237" s="42">
        <v>11</v>
      </c>
      <c r="L237" s="42">
        <v>25</v>
      </c>
      <c r="M237" s="42">
        <v>32</v>
      </c>
      <c r="N237" s="42">
        <v>30</v>
      </c>
      <c r="O237" s="42">
        <v>20</v>
      </c>
      <c r="P237" s="42">
        <v>21</v>
      </c>
      <c r="Q237" s="42">
        <v>13</v>
      </c>
      <c r="R237" s="42">
        <v>30</v>
      </c>
      <c r="S237" s="42">
        <v>24</v>
      </c>
      <c r="T237" s="42">
        <v>16</v>
      </c>
      <c r="U237" s="42">
        <v>7</v>
      </c>
      <c r="V237" s="42">
        <v>67</v>
      </c>
      <c r="W237" s="42">
        <v>8</v>
      </c>
      <c r="X237" s="42">
        <v>6</v>
      </c>
      <c r="Y237" s="42">
        <v>15</v>
      </c>
      <c r="Z237" s="42">
        <v>16</v>
      </c>
      <c r="AA237" s="42">
        <v>15</v>
      </c>
      <c r="AB237" s="42">
        <v>6</v>
      </c>
      <c r="AC237" s="42">
        <v>1</v>
      </c>
      <c r="AD237" s="42">
        <v>10</v>
      </c>
      <c r="AE237" s="42">
        <v>39</v>
      </c>
      <c r="AF237" s="42">
        <v>18</v>
      </c>
      <c r="AG237" s="42">
        <v>65</v>
      </c>
      <c r="AH237" s="42">
        <v>6</v>
      </c>
      <c r="AI237" s="42">
        <v>5</v>
      </c>
      <c r="AJ237" s="42">
        <v>10</v>
      </c>
      <c r="AK237" s="42">
        <v>16</v>
      </c>
      <c r="AL237" s="42">
        <v>15</v>
      </c>
      <c r="AM237" s="42">
        <v>13</v>
      </c>
      <c r="AN237" s="42">
        <v>0</v>
      </c>
      <c r="AO237" s="42">
        <v>8</v>
      </c>
      <c r="AP237" s="42">
        <v>35</v>
      </c>
      <c r="AQ237" s="42">
        <v>22</v>
      </c>
      <c r="AR237" s="42">
        <v>120</v>
      </c>
      <c r="AS237" s="42">
        <v>12</v>
      </c>
      <c r="AT237" s="42">
        <v>4</v>
      </c>
      <c r="AU237" s="42">
        <v>8</v>
      </c>
      <c r="AV237" s="42">
        <v>4</v>
      </c>
      <c r="AW237" s="42">
        <v>24</v>
      </c>
      <c r="AX237" s="42">
        <v>16</v>
      </c>
      <c r="AY237" s="42">
        <v>32</v>
      </c>
      <c r="AZ237" s="42">
        <v>20</v>
      </c>
      <c r="BA237" s="42">
        <v>64</v>
      </c>
      <c r="BB237" s="42">
        <v>8</v>
      </c>
      <c r="BC237" s="42">
        <v>4</v>
      </c>
      <c r="BD237" s="42">
        <v>4</v>
      </c>
      <c r="BE237" s="42">
        <v>4</v>
      </c>
      <c r="BF237" s="42">
        <v>0</v>
      </c>
      <c r="BG237" s="42">
        <v>16</v>
      </c>
      <c r="BH237" s="42">
        <v>20</v>
      </c>
      <c r="BI237" s="42">
        <v>8</v>
      </c>
      <c r="BJ237" s="42">
        <v>56</v>
      </c>
      <c r="BK237" s="42">
        <v>4</v>
      </c>
      <c r="BL237" s="42">
        <v>0</v>
      </c>
      <c r="BM237" s="42">
        <v>4</v>
      </c>
      <c r="BN237" s="42">
        <v>0</v>
      </c>
      <c r="BO237" s="42">
        <v>24</v>
      </c>
      <c r="BP237" s="42">
        <v>0</v>
      </c>
      <c r="BQ237" s="42">
        <v>12</v>
      </c>
      <c r="BR237" s="42">
        <v>12</v>
      </c>
      <c r="BS237" s="42">
        <v>8</v>
      </c>
      <c r="BT237" s="42">
        <v>0</v>
      </c>
      <c r="BU237" s="42">
        <v>0</v>
      </c>
      <c r="BV237" s="42">
        <v>0</v>
      </c>
      <c r="BW237" s="42">
        <v>0</v>
      </c>
      <c r="BX237" s="42">
        <v>0</v>
      </c>
      <c r="BY237" s="42">
        <v>0</v>
      </c>
      <c r="BZ237" s="42">
        <v>0</v>
      </c>
      <c r="CA237" s="42">
        <v>8</v>
      </c>
      <c r="CB237" s="42">
        <v>48</v>
      </c>
      <c r="CC237" s="42">
        <v>0</v>
      </c>
      <c r="CD237" s="42">
        <v>4</v>
      </c>
      <c r="CE237" s="42">
        <v>8</v>
      </c>
      <c r="CF237" s="42">
        <v>4</v>
      </c>
      <c r="CG237" s="42">
        <v>12</v>
      </c>
      <c r="CH237" s="42">
        <v>16</v>
      </c>
      <c r="CI237" s="42">
        <v>0</v>
      </c>
      <c r="CJ237" s="42">
        <v>4</v>
      </c>
      <c r="CK237" s="42">
        <v>64</v>
      </c>
      <c r="CL237" s="42">
        <v>12</v>
      </c>
      <c r="CM237" s="42">
        <v>0</v>
      </c>
      <c r="CN237" s="42">
        <v>0</v>
      </c>
      <c r="CO237" s="42">
        <v>0</v>
      </c>
      <c r="CP237" s="42">
        <v>12</v>
      </c>
      <c r="CQ237" s="42">
        <v>0</v>
      </c>
      <c r="CR237" s="42">
        <v>32</v>
      </c>
      <c r="CS237" s="42">
        <v>8</v>
      </c>
    </row>
    <row r="238" spans="1:97">
      <c r="A238" s="40" t="s">
        <v>811</v>
      </c>
      <c r="B238" s="40" t="s">
        <v>289</v>
      </c>
      <c r="C238" s="40" t="s">
        <v>290</v>
      </c>
      <c r="D238" s="40" t="s">
        <v>309</v>
      </c>
      <c r="E238" s="40" t="s">
        <v>396</v>
      </c>
      <c r="F238" s="40" t="s">
        <v>397</v>
      </c>
      <c r="G238" s="41" t="s">
        <v>294</v>
      </c>
      <c r="H238" s="40" t="s">
        <v>812</v>
      </c>
      <c r="I238" s="42">
        <v>262</v>
      </c>
      <c r="J238" s="42">
        <v>37.004004999999999</v>
      </c>
      <c r="K238" s="42">
        <v>21.423370999999999</v>
      </c>
      <c r="L238" s="42">
        <v>42.846741999999999</v>
      </c>
      <c r="M238" s="42">
        <v>63.346921999999999</v>
      </c>
      <c r="N238" s="42">
        <v>65.243903000000003</v>
      </c>
      <c r="O238" s="42">
        <v>32.135057000000003</v>
      </c>
      <c r="P238" s="42">
        <v>30</v>
      </c>
      <c r="Q238" s="42">
        <v>30</v>
      </c>
      <c r="R238" s="42">
        <v>40</v>
      </c>
      <c r="S238" s="42">
        <v>53</v>
      </c>
      <c r="T238" s="42">
        <v>55</v>
      </c>
      <c r="U238" s="42">
        <v>26</v>
      </c>
      <c r="V238" s="42">
        <v>125.64415700000001</v>
      </c>
      <c r="W238" s="42">
        <v>14.606844000000001</v>
      </c>
      <c r="X238" s="42">
        <v>11.685475</v>
      </c>
      <c r="Y238" s="42">
        <v>21.423370999999999</v>
      </c>
      <c r="Z238" s="42">
        <v>31.186565999999999</v>
      </c>
      <c r="AA238" s="42">
        <v>33.108846</v>
      </c>
      <c r="AB238" s="42">
        <v>12.659265</v>
      </c>
      <c r="AC238" s="42">
        <v>0.97379000000000004</v>
      </c>
      <c r="AD238" s="42">
        <v>22.397161000000001</v>
      </c>
      <c r="AE238" s="42">
        <v>69.164361</v>
      </c>
      <c r="AF238" s="42">
        <v>34.082636000000001</v>
      </c>
      <c r="AG238" s="42">
        <v>136.35584299999999</v>
      </c>
      <c r="AH238" s="42">
        <v>22.397161000000001</v>
      </c>
      <c r="AI238" s="42">
        <v>9.7378959999999992</v>
      </c>
      <c r="AJ238" s="42">
        <v>21.423370999999999</v>
      </c>
      <c r="AK238" s="42">
        <v>32.160356</v>
      </c>
      <c r="AL238" s="42">
        <v>32.135057000000003</v>
      </c>
      <c r="AM238" s="42">
        <v>18.502002000000001</v>
      </c>
      <c r="AN238" s="42">
        <v>0</v>
      </c>
      <c r="AO238" s="42">
        <v>26.292318999999999</v>
      </c>
      <c r="AP238" s="42">
        <v>72.085729000000001</v>
      </c>
      <c r="AQ238" s="42">
        <v>37.977794000000003</v>
      </c>
      <c r="AR238" s="42">
        <v>225.91918699999999</v>
      </c>
      <c r="AS238" s="42">
        <v>23.370950000000001</v>
      </c>
      <c r="AT238" s="42">
        <v>7.7903169999999999</v>
      </c>
      <c r="AU238" s="42">
        <v>3.8951579999999999</v>
      </c>
      <c r="AV238" s="42">
        <v>19.475791999999998</v>
      </c>
      <c r="AW238" s="42">
        <v>35.056426000000002</v>
      </c>
      <c r="AX238" s="42">
        <v>11.685475</v>
      </c>
      <c r="AY238" s="42">
        <v>112.959593</v>
      </c>
      <c r="AZ238" s="42">
        <v>11.685475</v>
      </c>
      <c r="BA238" s="42">
        <v>120.74991</v>
      </c>
      <c r="BB238" s="42">
        <v>15.580634</v>
      </c>
      <c r="BC238" s="42">
        <v>7.7903169999999999</v>
      </c>
      <c r="BD238" s="42">
        <v>0</v>
      </c>
      <c r="BE238" s="42">
        <v>7.7903169999999999</v>
      </c>
      <c r="BF238" s="42">
        <v>11.685475</v>
      </c>
      <c r="BG238" s="42">
        <v>11.685475</v>
      </c>
      <c r="BH238" s="42">
        <v>62.322533999999997</v>
      </c>
      <c r="BI238" s="42">
        <v>3.8951579999999999</v>
      </c>
      <c r="BJ238" s="42">
        <v>105.16927699999999</v>
      </c>
      <c r="BK238" s="42">
        <v>7.7903169999999999</v>
      </c>
      <c r="BL238" s="42">
        <v>0</v>
      </c>
      <c r="BM238" s="42">
        <v>3.8951579999999999</v>
      </c>
      <c r="BN238" s="42">
        <v>11.685475</v>
      </c>
      <c r="BO238" s="42">
        <v>23.370950000000001</v>
      </c>
      <c r="BP238" s="42">
        <v>0</v>
      </c>
      <c r="BQ238" s="42">
        <v>50.637059000000001</v>
      </c>
      <c r="BR238" s="42">
        <v>7.7903169999999999</v>
      </c>
      <c r="BS238" s="42">
        <v>19.475791999999998</v>
      </c>
      <c r="BT238" s="42">
        <v>0</v>
      </c>
      <c r="BU238" s="42">
        <v>0</v>
      </c>
      <c r="BV238" s="42">
        <v>0</v>
      </c>
      <c r="BW238" s="42">
        <v>0</v>
      </c>
      <c r="BX238" s="42">
        <v>11.685475</v>
      </c>
      <c r="BY238" s="42">
        <v>3.8951579999999999</v>
      </c>
      <c r="BZ238" s="42">
        <v>0</v>
      </c>
      <c r="CA238" s="42">
        <v>3.8951579999999999</v>
      </c>
      <c r="CB238" s="42">
        <v>70.112851000000006</v>
      </c>
      <c r="CC238" s="42">
        <v>15.580634</v>
      </c>
      <c r="CD238" s="42">
        <v>7.7903169999999999</v>
      </c>
      <c r="CE238" s="42">
        <v>3.8951579999999999</v>
      </c>
      <c r="CF238" s="42">
        <v>15.580634</v>
      </c>
      <c r="CG238" s="42">
        <v>23.370950000000001</v>
      </c>
      <c r="CH238" s="42">
        <v>0</v>
      </c>
      <c r="CI238" s="42">
        <v>3.8951579999999999</v>
      </c>
      <c r="CJ238" s="42">
        <v>0</v>
      </c>
      <c r="CK238" s="42">
        <v>136.330544</v>
      </c>
      <c r="CL238" s="42">
        <v>7.7903169999999999</v>
      </c>
      <c r="CM238" s="42">
        <v>0</v>
      </c>
      <c r="CN238" s="42">
        <v>0</v>
      </c>
      <c r="CO238" s="42">
        <v>3.8951579999999999</v>
      </c>
      <c r="CP238" s="42">
        <v>0</v>
      </c>
      <c r="CQ238" s="42">
        <v>7.7903169999999999</v>
      </c>
      <c r="CR238" s="42">
        <v>109.064435</v>
      </c>
      <c r="CS238" s="42">
        <v>7.7903169999999999</v>
      </c>
    </row>
    <row r="239" spans="1:97">
      <c r="A239" s="40" t="s">
        <v>813</v>
      </c>
      <c r="B239" s="40" t="s">
        <v>289</v>
      </c>
      <c r="C239" s="40" t="s">
        <v>290</v>
      </c>
      <c r="D239" s="40" t="s">
        <v>304</v>
      </c>
      <c r="E239" s="40" t="s">
        <v>424</v>
      </c>
      <c r="F239" s="40" t="s">
        <v>351</v>
      </c>
      <c r="G239" s="41" t="s">
        <v>294</v>
      </c>
      <c r="H239" s="40" t="s">
        <v>814</v>
      </c>
      <c r="I239" s="42">
        <v>363</v>
      </c>
      <c r="J239" s="42">
        <v>66.479651000000004</v>
      </c>
      <c r="K239" s="42">
        <v>33.767442000000003</v>
      </c>
      <c r="L239" s="42">
        <v>68.590115999999995</v>
      </c>
      <c r="M239" s="42">
        <v>86.529070000000004</v>
      </c>
      <c r="N239" s="42">
        <v>64.369185999999999</v>
      </c>
      <c r="O239" s="42">
        <v>43.264535000000002</v>
      </c>
      <c r="P239" s="42">
        <v>46</v>
      </c>
      <c r="Q239" s="42">
        <v>46</v>
      </c>
      <c r="R239" s="42">
        <v>53</v>
      </c>
      <c r="S239" s="42">
        <v>63</v>
      </c>
      <c r="T239" s="42">
        <v>53</v>
      </c>
      <c r="U239" s="42">
        <v>29</v>
      </c>
      <c r="V239" s="42">
        <v>174.113372</v>
      </c>
      <c r="W239" s="42">
        <v>25.325581</v>
      </c>
      <c r="X239" s="42">
        <v>20.049419</v>
      </c>
      <c r="Y239" s="42">
        <v>35.877907</v>
      </c>
      <c r="Z239" s="42">
        <v>39.043604999999999</v>
      </c>
      <c r="AA239" s="42">
        <v>33.767442000000003</v>
      </c>
      <c r="AB239" s="42">
        <v>17.938953000000001</v>
      </c>
      <c r="AC239" s="42">
        <v>2.110465</v>
      </c>
      <c r="AD239" s="42">
        <v>34.822673999999999</v>
      </c>
      <c r="AE239" s="42">
        <v>105.523256</v>
      </c>
      <c r="AF239" s="42">
        <v>33.767442000000003</v>
      </c>
      <c r="AG239" s="42">
        <v>188.886628</v>
      </c>
      <c r="AH239" s="42">
        <v>41.154069999999997</v>
      </c>
      <c r="AI239" s="42">
        <v>13.718023000000001</v>
      </c>
      <c r="AJ239" s="42">
        <v>32.712209000000001</v>
      </c>
      <c r="AK239" s="42">
        <v>47.485464999999998</v>
      </c>
      <c r="AL239" s="42">
        <v>30.601744</v>
      </c>
      <c r="AM239" s="42">
        <v>21.104651</v>
      </c>
      <c r="AN239" s="42">
        <v>2.110465</v>
      </c>
      <c r="AO239" s="42">
        <v>46.430233000000001</v>
      </c>
      <c r="AP239" s="42">
        <v>102.357558</v>
      </c>
      <c r="AQ239" s="42">
        <v>40.098837000000003</v>
      </c>
      <c r="AR239" s="42">
        <v>303.90697699999998</v>
      </c>
      <c r="AS239" s="42">
        <v>29.546512</v>
      </c>
      <c r="AT239" s="42">
        <v>16.883721000000001</v>
      </c>
      <c r="AU239" s="42">
        <v>16.883721000000001</v>
      </c>
      <c r="AV239" s="42">
        <v>16.883721000000001</v>
      </c>
      <c r="AW239" s="42">
        <v>25.325581</v>
      </c>
      <c r="AX239" s="42">
        <v>50.651162999999997</v>
      </c>
      <c r="AY239" s="42">
        <v>130.848837</v>
      </c>
      <c r="AZ239" s="42">
        <v>16.883721000000001</v>
      </c>
      <c r="BA239" s="42">
        <v>139.29069799999999</v>
      </c>
      <c r="BB239" s="42">
        <v>21.104651</v>
      </c>
      <c r="BC239" s="42">
        <v>12.662791</v>
      </c>
      <c r="BD239" s="42">
        <v>12.662791</v>
      </c>
      <c r="BE239" s="42">
        <v>0</v>
      </c>
      <c r="BF239" s="42">
        <v>0</v>
      </c>
      <c r="BG239" s="42">
        <v>29.546512</v>
      </c>
      <c r="BH239" s="42">
        <v>63.313952999999998</v>
      </c>
      <c r="BI239" s="42">
        <v>0</v>
      </c>
      <c r="BJ239" s="42">
        <v>164.61627899999999</v>
      </c>
      <c r="BK239" s="42">
        <v>8.4418600000000001</v>
      </c>
      <c r="BL239" s="42">
        <v>4.2209300000000001</v>
      </c>
      <c r="BM239" s="42">
        <v>4.2209300000000001</v>
      </c>
      <c r="BN239" s="42">
        <v>16.883721000000001</v>
      </c>
      <c r="BO239" s="42">
        <v>25.325581</v>
      </c>
      <c r="BP239" s="42">
        <v>21.104651</v>
      </c>
      <c r="BQ239" s="42">
        <v>67.534884000000005</v>
      </c>
      <c r="BR239" s="42">
        <v>16.883721000000001</v>
      </c>
      <c r="BS239" s="42">
        <v>12.662791</v>
      </c>
      <c r="BT239" s="42">
        <v>0</v>
      </c>
      <c r="BU239" s="42">
        <v>0</v>
      </c>
      <c r="BV239" s="42">
        <v>0</v>
      </c>
      <c r="BW239" s="42">
        <v>0</v>
      </c>
      <c r="BX239" s="42">
        <v>8.4418600000000001</v>
      </c>
      <c r="BY239" s="42">
        <v>0</v>
      </c>
      <c r="BZ239" s="42">
        <v>0</v>
      </c>
      <c r="CA239" s="42">
        <v>4.2209300000000001</v>
      </c>
      <c r="CB239" s="42">
        <v>105.523256</v>
      </c>
      <c r="CC239" s="42">
        <v>12.662791</v>
      </c>
      <c r="CD239" s="42">
        <v>12.662791</v>
      </c>
      <c r="CE239" s="42">
        <v>16.883721000000001</v>
      </c>
      <c r="CF239" s="42">
        <v>8.4418600000000001</v>
      </c>
      <c r="CG239" s="42">
        <v>12.662791</v>
      </c>
      <c r="CH239" s="42">
        <v>42.209302000000001</v>
      </c>
      <c r="CI239" s="42">
        <v>0</v>
      </c>
      <c r="CJ239" s="42">
        <v>0</v>
      </c>
      <c r="CK239" s="42">
        <v>185.72093000000001</v>
      </c>
      <c r="CL239" s="42">
        <v>16.883721000000001</v>
      </c>
      <c r="CM239" s="42">
        <v>4.2209300000000001</v>
      </c>
      <c r="CN239" s="42">
        <v>0</v>
      </c>
      <c r="CO239" s="42">
        <v>8.4418600000000001</v>
      </c>
      <c r="CP239" s="42">
        <v>4.2209300000000001</v>
      </c>
      <c r="CQ239" s="42">
        <v>8.4418600000000001</v>
      </c>
      <c r="CR239" s="42">
        <v>130.848837</v>
      </c>
      <c r="CS239" s="42">
        <v>12.662791</v>
      </c>
    </row>
    <row r="240" spans="1:97">
      <c r="A240" s="40" t="s">
        <v>815</v>
      </c>
      <c r="B240" s="40" t="s">
        <v>289</v>
      </c>
      <c r="C240" s="40" t="s">
        <v>290</v>
      </c>
      <c r="D240" s="40" t="s">
        <v>297</v>
      </c>
      <c r="E240" s="40" t="s">
        <v>393</v>
      </c>
      <c r="F240" s="40" t="s">
        <v>293</v>
      </c>
      <c r="G240" s="41" t="s">
        <v>294</v>
      </c>
      <c r="H240" s="40" t="s">
        <v>816</v>
      </c>
      <c r="I240" s="42">
        <v>189</v>
      </c>
      <c r="J240" s="42">
        <v>24</v>
      </c>
      <c r="K240" s="42">
        <v>27</v>
      </c>
      <c r="L240" s="42">
        <v>30</v>
      </c>
      <c r="M240" s="42">
        <v>34</v>
      </c>
      <c r="N240" s="42">
        <v>46</v>
      </c>
      <c r="O240" s="42">
        <v>28</v>
      </c>
      <c r="P240" s="42">
        <v>29</v>
      </c>
      <c r="Q240" s="42">
        <v>26</v>
      </c>
      <c r="R240" s="42">
        <v>30</v>
      </c>
      <c r="S240" s="42">
        <v>38</v>
      </c>
      <c r="T240" s="42">
        <v>42</v>
      </c>
      <c r="U240" s="42">
        <v>20</v>
      </c>
      <c r="V240" s="42">
        <v>95</v>
      </c>
      <c r="W240" s="42">
        <v>12</v>
      </c>
      <c r="X240" s="42">
        <v>13</v>
      </c>
      <c r="Y240" s="42">
        <v>17</v>
      </c>
      <c r="Z240" s="42">
        <v>17</v>
      </c>
      <c r="AA240" s="42">
        <v>23</v>
      </c>
      <c r="AB240" s="42">
        <v>13</v>
      </c>
      <c r="AC240" s="42">
        <v>0</v>
      </c>
      <c r="AD240" s="42">
        <v>20</v>
      </c>
      <c r="AE240" s="42">
        <v>49</v>
      </c>
      <c r="AF240" s="42">
        <v>26</v>
      </c>
      <c r="AG240" s="42">
        <v>94</v>
      </c>
      <c r="AH240" s="42">
        <v>12</v>
      </c>
      <c r="AI240" s="42">
        <v>14</v>
      </c>
      <c r="AJ240" s="42">
        <v>13</v>
      </c>
      <c r="AK240" s="42">
        <v>17</v>
      </c>
      <c r="AL240" s="42">
        <v>23</v>
      </c>
      <c r="AM240" s="42">
        <v>13</v>
      </c>
      <c r="AN240" s="42">
        <v>2</v>
      </c>
      <c r="AO240" s="42">
        <v>18</v>
      </c>
      <c r="AP240" s="42">
        <v>47</v>
      </c>
      <c r="AQ240" s="42">
        <v>29</v>
      </c>
      <c r="AR240" s="42">
        <v>164</v>
      </c>
      <c r="AS240" s="42">
        <v>4</v>
      </c>
      <c r="AT240" s="42">
        <v>16</v>
      </c>
      <c r="AU240" s="42">
        <v>0</v>
      </c>
      <c r="AV240" s="42">
        <v>16</v>
      </c>
      <c r="AW240" s="42">
        <v>28</v>
      </c>
      <c r="AX240" s="42">
        <v>16</v>
      </c>
      <c r="AY240" s="42">
        <v>60</v>
      </c>
      <c r="AZ240" s="42">
        <v>24</v>
      </c>
      <c r="BA240" s="42">
        <v>76</v>
      </c>
      <c r="BB240" s="42">
        <v>0</v>
      </c>
      <c r="BC240" s="42">
        <v>8</v>
      </c>
      <c r="BD240" s="42">
        <v>0</v>
      </c>
      <c r="BE240" s="42">
        <v>12</v>
      </c>
      <c r="BF240" s="42">
        <v>0</v>
      </c>
      <c r="BG240" s="42">
        <v>12</v>
      </c>
      <c r="BH240" s="42">
        <v>36</v>
      </c>
      <c r="BI240" s="42">
        <v>8</v>
      </c>
      <c r="BJ240" s="42">
        <v>88</v>
      </c>
      <c r="BK240" s="42">
        <v>4</v>
      </c>
      <c r="BL240" s="42">
        <v>8</v>
      </c>
      <c r="BM240" s="42">
        <v>0</v>
      </c>
      <c r="BN240" s="42">
        <v>4</v>
      </c>
      <c r="BO240" s="42">
        <v>28</v>
      </c>
      <c r="BP240" s="42">
        <v>4</v>
      </c>
      <c r="BQ240" s="42">
        <v>24</v>
      </c>
      <c r="BR240" s="42">
        <v>16</v>
      </c>
      <c r="BS240" s="42">
        <v>20</v>
      </c>
      <c r="BT240" s="42">
        <v>0</v>
      </c>
      <c r="BU240" s="42">
        <v>0</v>
      </c>
      <c r="BV240" s="42">
        <v>0</v>
      </c>
      <c r="BW240" s="42">
        <v>0</v>
      </c>
      <c r="BX240" s="42">
        <v>0</v>
      </c>
      <c r="BY240" s="42">
        <v>8</v>
      </c>
      <c r="BZ240" s="42">
        <v>0</v>
      </c>
      <c r="CA240" s="42">
        <v>12</v>
      </c>
      <c r="CB240" s="42">
        <v>60</v>
      </c>
      <c r="CC240" s="42">
        <v>0</v>
      </c>
      <c r="CD240" s="42">
        <v>16</v>
      </c>
      <c r="CE240" s="42">
        <v>0</v>
      </c>
      <c r="CF240" s="42">
        <v>12</v>
      </c>
      <c r="CG240" s="42">
        <v>20</v>
      </c>
      <c r="CH240" s="42">
        <v>8</v>
      </c>
      <c r="CI240" s="42">
        <v>0</v>
      </c>
      <c r="CJ240" s="42">
        <v>4</v>
      </c>
      <c r="CK240" s="42">
        <v>84</v>
      </c>
      <c r="CL240" s="42">
        <v>4</v>
      </c>
      <c r="CM240" s="42">
        <v>0</v>
      </c>
      <c r="CN240" s="42">
        <v>0</v>
      </c>
      <c r="CO240" s="42">
        <v>4</v>
      </c>
      <c r="CP240" s="42">
        <v>8</v>
      </c>
      <c r="CQ240" s="42">
        <v>0</v>
      </c>
      <c r="CR240" s="42">
        <v>60</v>
      </c>
      <c r="CS240" s="42">
        <v>8</v>
      </c>
    </row>
    <row r="241" spans="1:97">
      <c r="A241" s="40" t="s">
        <v>817</v>
      </c>
      <c r="B241" s="40" t="s">
        <v>289</v>
      </c>
      <c r="C241" s="40" t="s">
        <v>290</v>
      </c>
      <c r="D241" s="40" t="s">
        <v>291</v>
      </c>
      <c r="E241" s="40" t="s">
        <v>292</v>
      </c>
      <c r="F241" s="40" t="s">
        <v>293</v>
      </c>
      <c r="G241" s="41" t="s">
        <v>294</v>
      </c>
      <c r="H241" s="40" t="s">
        <v>818</v>
      </c>
      <c r="I241" s="42">
        <v>314</v>
      </c>
      <c r="J241" s="42">
        <v>38.881841999999999</v>
      </c>
      <c r="K241" s="42">
        <v>32.07752</v>
      </c>
      <c r="L241" s="42">
        <v>41.797981</v>
      </c>
      <c r="M241" s="42">
        <v>93.316422000000003</v>
      </c>
      <c r="N241" s="42">
        <v>60.266855999999997</v>
      </c>
      <c r="O241" s="42">
        <v>47.659379000000001</v>
      </c>
      <c r="P241" s="42">
        <v>64</v>
      </c>
      <c r="Q241" s="42">
        <v>47</v>
      </c>
      <c r="R241" s="42">
        <v>91</v>
      </c>
      <c r="S241" s="42">
        <v>71</v>
      </c>
      <c r="T241" s="42">
        <v>68</v>
      </c>
      <c r="U241" s="42">
        <v>30</v>
      </c>
      <c r="V241" s="42">
        <v>154.58444600000001</v>
      </c>
      <c r="W241" s="42">
        <v>18.468875000000001</v>
      </c>
      <c r="X241" s="42">
        <v>18.468875000000001</v>
      </c>
      <c r="Y241" s="42">
        <v>23.329104999999998</v>
      </c>
      <c r="Z241" s="42">
        <v>45.686165000000003</v>
      </c>
      <c r="AA241" s="42">
        <v>27.217289999999998</v>
      </c>
      <c r="AB241" s="42">
        <v>21.414135999999999</v>
      </c>
      <c r="AC241" s="42">
        <v>0</v>
      </c>
      <c r="AD241" s="42">
        <v>26.245244</v>
      </c>
      <c r="AE241" s="42">
        <v>90.400283999999999</v>
      </c>
      <c r="AF241" s="42">
        <v>37.938918999999999</v>
      </c>
      <c r="AG241" s="42">
        <v>159.41555399999999</v>
      </c>
      <c r="AH241" s="42">
        <v>20.412966999999998</v>
      </c>
      <c r="AI241" s="42">
        <v>13.608644999999999</v>
      </c>
      <c r="AJ241" s="42">
        <v>18.468875000000001</v>
      </c>
      <c r="AK241" s="42">
        <v>47.630257</v>
      </c>
      <c r="AL241" s="42">
        <v>33.049565999999999</v>
      </c>
      <c r="AM241" s="42">
        <v>25.273198000000001</v>
      </c>
      <c r="AN241" s="42">
        <v>0.97204599999999997</v>
      </c>
      <c r="AO241" s="42">
        <v>24.301151999999998</v>
      </c>
      <c r="AP241" s="42">
        <v>83.595961000000003</v>
      </c>
      <c r="AQ241" s="42">
        <v>51.518441000000003</v>
      </c>
      <c r="AR241" s="42">
        <v>279.94926500000003</v>
      </c>
      <c r="AS241" s="42">
        <v>7.7763679999999997</v>
      </c>
      <c r="AT241" s="42">
        <v>19.440920999999999</v>
      </c>
      <c r="AU241" s="42">
        <v>7.7763679999999997</v>
      </c>
      <c r="AV241" s="42">
        <v>27.217289999999998</v>
      </c>
      <c r="AW241" s="42">
        <v>27.217289999999998</v>
      </c>
      <c r="AX241" s="42">
        <v>46.658211000000001</v>
      </c>
      <c r="AY241" s="42">
        <v>101.09278999999999</v>
      </c>
      <c r="AZ241" s="42">
        <v>42.770026999999999</v>
      </c>
      <c r="BA241" s="42">
        <v>147.751001</v>
      </c>
      <c r="BB241" s="42">
        <v>3.8881839999999999</v>
      </c>
      <c r="BC241" s="42">
        <v>11.664553</v>
      </c>
      <c r="BD241" s="42">
        <v>3.8881839999999999</v>
      </c>
      <c r="BE241" s="42">
        <v>19.440920999999999</v>
      </c>
      <c r="BF241" s="42">
        <v>3.8881839999999999</v>
      </c>
      <c r="BG241" s="42">
        <v>34.993658000000003</v>
      </c>
      <c r="BH241" s="42">
        <v>54.434578999999999</v>
      </c>
      <c r="BI241" s="42">
        <v>15.552737</v>
      </c>
      <c r="BJ241" s="42">
        <v>132.19826399999999</v>
      </c>
      <c r="BK241" s="42">
        <v>3.8881839999999999</v>
      </c>
      <c r="BL241" s="42">
        <v>7.7763679999999997</v>
      </c>
      <c r="BM241" s="42">
        <v>3.8881839999999999</v>
      </c>
      <c r="BN241" s="42">
        <v>7.7763679999999997</v>
      </c>
      <c r="BO241" s="42">
        <v>23.329104999999998</v>
      </c>
      <c r="BP241" s="42">
        <v>11.664553</v>
      </c>
      <c r="BQ241" s="42">
        <v>46.658211000000001</v>
      </c>
      <c r="BR241" s="42">
        <v>27.217289999999998</v>
      </c>
      <c r="BS241" s="42">
        <v>34.993658000000003</v>
      </c>
      <c r="BT241" s="42">
        <v>0</v>
      </c>
      <c r="BU241" s="42">
        <v>0</v>
      </c>
      <c r="BV241" s="42">
        <v>0</v>
      </c>
      <c r="BW241" s="42">
        <v>3.8881839999999999</v>
      </c>
      <c r="BX241" s="42">
        <v>3.8881839999999999</v>
      </c>
      <c r="BY241" s="42">
        <v>7.7763679999999997</v>
      </c>
      <c r="BZ241" s="42">
        <v>0</v>
      </c>
      <c r="CA241" s="42">
        <v>19.440920999999999</v>
      </c>
      <c r="CB241" s="42">
        <v>120.53371199999999</v>
      </c>
      <c r="CC241" s="42">
        <v>7.7763679999999997</v>
      </c>
      <c r="CD241" s="42">
        <v>19.440920999999999</v>
      </c>
      <c r="CE241" s="42">
        <v>3.8881839999999999</v>
      </c>
      <c r="CF241" s="42">
        <v>23.329104999999998</v>
      </c>
      <c r="CG241" s="42">
        <v>23.329104999999998</v>
      </c>
      <c r="CH241" s="42">
        <v>38.881841999999999</v>
      </c>
      <c r="CI241" s="42">
        <v>0</v>
      </c>
      <c r="CJ241" s="42">
        <v>3.8881839999999999</v>
      </c>
      <c r="CK241" s="42">
        <v>124.421896</v>
      </c>
      <c r="CL241" s="42">
        <v>0</v>
      </c>
      <c r="CM241" s="42">
        <v>0</v>
      </c>
      <c r="CN241" s="42">
        <v>3.8881839999999999</v>
      </c>
      <c r="CO241" s="42">
        <v>0</v>
      </c>
      <c r="CP241" s="42">
        <v>0</v>
      </c>
      <c r="CQ241" s="42">
        <v>0</v>
      </c>
      <c r="CR241" s="42">
        <v>101.09278999999999</v>
      </c>
      <c r="CS241" s="42">
        <v>19.440920999999999</v>
      </c>
    </row>
    <row r="242" spans="1:97">
      <c r="A242" s="40" t="s">
        <v>819</v>
      </c>
      <c r="B242" s="40" t="s">
        <v>289</v>
      </c>
      <c r="C242" s="40" t="s">
        <v>290</v>
      </c>
      <c r="D242" s="40" t="s">
        <v>309</v>
      </c>
      <c r="E242" s="40" t="s">
        <v>459</v>
      </c>
      <c r="F242" s="40" t="s">
        <v>293</v>
      </c>
      <c r="G242" s="41" t="s">
        <v>294</v>
      </c>
      <c r="H242" s="40" t="s">
        <v>820</v>
      </c>
      <c r="I242" s="42">
        <v>155</v>
      </c>
      <c r="J242" s="42">
        <v>21.274509999999999</v>
      </c>
      <c r="K242" s="42">
        <v>14.183007</v>
      </c>
      <c r="L242" s="42">
        <v>28.366012999999999</v>
      </c>
      <c r="M242" s="42">
        <v>35.457515999999998</v>
      </c>
      <c r="N242" s="42">
        <v>39.509804000000003</v>
      </c>
      <c r="O242" s="42">
        <v>16.209150000000001</v>
      </c>
      <c r="P242" s="42">
        <v>16</v>
      </c>
      <c r="Q242" s="42">
        <v>22</v>
      </c>
      <c r="R242" s="42">
        <v>29</v>
      </c>
      <c r="S242" s="42">
        <v>29</v>
      </c>
      <c r="T242" s="42">
        <v>36</v>
      </c>
      <c r="U242" s="42">
        <v>12</v>
      </c>
      <c r="V242" s="42">
        <v>78.006535999999997</v>
      </c>
      <c r="W242" s="42">
        <v>10.130718999999999</v>
      </c>
      <c r="X242" s="42">
        <v>9.1176469999999998</v>
      </c>
      <c r="Y242" s="42">
        <v>11.143791</v>
      </c>
      <c r="Z242" s="42">
        <v>17.222221999999999</v>
      </c>
      <c r="AA242" s="42">
        <v>25.326796999999999</v>
      </c>
      <c r="AB242" s="42">
        <v>5.0653589999999999</v>
      </c>
      <c r="AC242" s="42">
        <v>0</v>
      </c>
      <c r="AD242" s="42">
        <v>14.183007</v>
      </c>
      <c r="AE242" s="42">
        <v>39.509804000000003</v>
      </c>
      <c r="AF242" s="42">
        <v>24.313725000000002</v>
      </c>
      <c r="AG242" s="42">
        <v>76.993464000000003</v>
      </c>
      <c r="AH242" s="42">
        <v>11.143791</v>
      </c>
      <c r="AI242" s="42">
        <v>5.0653589999999999</v>
      </c>
      <c r="AJ242" s="42">
        <v>17.222221999999999</v>
      </c>
      <c r="AK242" s="42">
        <v>18.235294</v>
      </c>
      <c r="AL242" s="42">
        <v>14.183007</v>
      </c>
      <c r="AM242" s="42">
        <v>10.130718999999999</v>
      </c>
      <c r="AN242" s="42">
        <v>1.013072</v>
      </c>
      <c r="AO242" s="42">
        <v>14.183007</v>
      </c>
      <c r="AP242" s="42">
        <v>43.562092</v>
      </c>
      <c r="AQ242" s="42">
        <v>19.248366000000001</v>
      </c>
      <c r="AR242" s="42">
        <v>137.77777800000001</v>
      </c>
      <c r="AS242" s="42">
        <v>4.0522879999999999</v>
      </c>
      <c r="AT242" s="42">
        <v>8.1045750000000005</v>
      </c>
      <c r="AU242" s="42">
        <v>4.0522879999999999</v>
      </c>
      <c r="AV242" s="42">
        <v>20.261437999999998</v>
      </c>
      <c r="AW242" s="42">
        <v>12.156863</v>
      </c>
      <c r="AX242" s="42">
        <v>8.1045750000000005</v>
      </c>
      <c r="AY242" s="42">
        <v>56.732025999999998</v>
      </c>
      <c r="AZ242" s="42">
        <v>24.313725000000002</v>
      </c>
      <c r="BA242" s="42">
        <v>72.941175999999999</v>
      </c>
      <c r="BB242" s="42">
        <v>0</v>
      </c>
      <c r="BC242" s="42">
        <v>0</v>
      </c>
      <c r="BD242" s="42">
        <v>0</v>
      </c>
      <c r="BE242" s="42">
        <v>12.156863</v>
      </c>
      <c r="BF242" s="42">
        <v>4.0522879999999999</v>
      </c>
      <c r="BG242" s="42">
        <v>8.1045750000000005</v>
      </c>
      <c r="BH242" s="42">
        <v>40.522875999999997</v>
      </c>
      <c r="BI242" s="42">
        <v>8.1045750000000005</v>
      </c>
      <c r="BJ242" s="42">
        <v>64.836601000000002</v>
      </c>
      <c r="BK242" s="42">
        <v>4.0522879999999999</v>
      </c>
      <c r="BL242" s="42">
        <v>8.1045750000000005</v>
      </c>
      <c r="BM242" s="42">
        <v>4.0522879999999999</v>
      </c>
      <c r="BN242" s="42">
        <v>8.1045750000000005</v>
      </c>
      <c r="BO242" s="42">
        <v>8.1045750000000005</v>
      </c>
      <c r="BP242" s="42">
        <v>0</v>
      </c>
      <c r="BQ242" s="42">
        <v>16.209150000000001</v>
      </c>
      <c r="BR242" s="42">
        <v>16.209150000000001</v>
      </c>
      <c r="BS242" s="42">
        <v>4.0522879999999999</v>
      </c>
      <c r="BT242" s="42">
        <v>0</v>
      </c>
      <c r="BU242" s="42">
        <v>0</v>
      </c>
      <c r="BV242" s="42">
        <v>0</v>
      </c>
      <c r="BW242" s="42">
        <v>0</v>
      </c>
      <c r="BX242" s="42">
        <v>0</v>
      </c>
      <c r="BY242" s="42">
        <v>0</v>
      </c>
      <c r="BZ242" s="42">
        <v>0</v>
      </c>
      <c r="CA242" s="42">
        <v>4.0522879999999999</v>
      </c>
      <c r="CB242" s="42">
        <v>56.732025999999998</v>
      </c>
      <c r="CC242" s="42">
        <v>4.0522879999999999</v>
      </c>
      <c r="CD242" s="42">
        <v>4.0522879999999999</v>
      </c>
      <c r="CE242" s="42">
        <v>0</v>
      </c>
      <c r="CF242" s="42">
        <v>20.261437999999998</v>
      </c>
      <c r="CG242" s="42">
        <v>12.156863</v>
      </c>
      <c r="CH242" s="42">
        <v>8.1045750000000005</v>
      </c>
      <c r="CI242" s="42">
        <v>0</v>
      </c>
      <c r="CJ242" s="42">
        <v>8.1045750000000005</v>
      </c>
      <c r="CK242" s="42">
        <v>76.993464000000003</v>
      </c>
      <c r="CL242" s="42">
        <v>0</v>
      </c>
      <c r="CM242" s="42">
        <v>4.0522879999999999</v>
      </c>
      <c r="CN242" s="42">
        <v>4.0522879999999999</v>
      </c>
      <c r="CO242" s="42">
        <v>0</v>
      </c>
      <c r="CP242" s="42">
        <v>0</v>
      </c>
      <c r="CQ242" s="42">
        <v>0</v>
      </c>
      <c r="CR242" s="42">
        <v>56.732025999999998</v>
      </c>
      <c r="CS242" s="42">
        <v>12.156863</v>
      </c>
    </row>
    <row r="243" spans="1:97">
      <c r="A243" s="40" t="s">
        <v>821</v>
      </c>
      <c r="B243" s="40" t="s">
        <v>289</v>
      </c>
      <c r="C243" s="40" t="s">
        <v>290</v>
      </c>
      <c r="D243" s="40" t="s">
        <v>297</v>
      </c>
      <c r="E243" s="40" t="s">
        <v>322</v>
      </c>
      <c r="F243" s="40" t="s">
        <v>293</v>
      </c>
      <c r="G243" s="41" t="s">
        <v>294</v>
      </c>
      <c r="H243" s="40" t="s">
        <v>822</v>
      </c>
      <c r="I243" s="42">
        <v>566</v>
      </c>
      <c r="J243" s="42">
        <v>98</v>
      </c>
      <c r="K243" s="42">
        <v>71</v>
      </c>
      <c r="L243" s="42">
        <v>103</v>
      </c>
      <c r="M243" s="42">
        <v>131</v>
      </c>
      <c r="N243" s="42">
        <v>121</v>
      </c>
      <c r="O243" s="42">
        <v>42</v>
      </c>
      <c r="P243" s="42">
        <v>80</v>
      </c>
      <c r="Q243" s="42">
        <v>79</v>
      </c>
      <c r="R243" s="42">
        <v>98</v>
      </c>
      <c r="S243" s="42">
        <v>120</v>
      </c>
      <c r="T243" s="42">
        <v>86</v>
      </c>
      <c r="U243" s="42">
        <v>42</v>
      </c>
      <c r="V243" s="42">
        <v>286</v>
      </c>
      <c r="W243" s="42">
        <v>54</v>
      </c>
      <c r="X243" s="42">
        <v>36</v>
      </c>
      <c r="Y243" s="42">
        <v>50</v>
      </c>
      <c r="Z243" s="42">
        <v>65</v>
      </c>
      <c r="AA243" s="42">
        <v>62</v>
      </c>
      <c r="AB243" s="42">
        <v>19</v>
      </c>
      <c r="AC243" s="42">
        <v>0</v>
      </c>
      <c r="AD243" s="42">
        <v>67</v>
      </c>
      <c r="AE243" s="42">
        <v>167</v>
      </c>
      <c r="AF243" s="42">
        <v>52</v>
      </c>
      <c r="AG243" s="42">
        <v>280</v>
      </c>
      <c r="AH243" s="42">
        <v>44</v>
      </c>
      <c r="AI243" s="42">
        <v>35</v>
      </c>
      <c r="AJ243" s="42">
        <v>53</v>
      </c>
      <c r="AK243" s="42">
        <v>66</v>
      </c>
      <c r="AL243" s="42">
        <v>59</v>
      </c>
      <c r="AM243" s="42">
        <v>21</v>
      </c>
      <c r="AN243" s="42">
        <v>2</v>
      </c>
      <c r="AO243" s="42">
        <v>57</v>
      </c>
      <c r="AP243" s="42">
        <v>159</v>
      </c>
      <c r="AQ243" s="42">
        <v>64</v>
      </c>
      <c r="AR243" s="42">
        <v>456</v>
      </c>
      <c r="AS243" s="42">
        <v>8</v>
      </c>
      <c r="AT243" s="42">
        <v>24</v>
      </c>
      <c r="AU243" s="42">
        <v>28</v>
      </c>
      <c r="AV243" s="42">
        <v>52</v>
      </c>
      <c r="AW243" s="42">
        <v>100</v>
      </c>
      <c r="AX243" s="42">
        <v>60</v>
      </c>
      <c r="AY243" s="42">
        <v>140</v>
      </c>
      <c r="AZ243" s="42">
        <v>44</v>
      </c>
      <c r="BA243" s="42">
        <v>200</v>
      </c>
      <c r="BB243" s="42">
        <v>8</v>
      </c>
      <c r="BC243" s="42">
        <v>12</v>
      </c>
      <c r="BD243" s="42">
        <v>20</v>
      </c>
      <c r="BE243" s="42">
        <v>24</v>
      </c>
      <c r="BF243" s="42">
        <v>8</v>
      </c>
      <c r="BG243" s="42">
        <v>48</v>
      </c>
      <c r="BH243" s="42">
        <v>68</v>
      </c>
      <c r="BI243" s="42">
        <v>12</v>
      </c>
      <c r="BJ243" s="42">
        <v>256</v>
      </c>
      <c r="BK243" s="42">
        <v>0</v>
      </c>
      <c r="BL243" s="42">
        <v>12</v>
      </c>
      <c r="BM243" s="42">
        <v>8</v>
      </c>
      <c r="BN243" s="42">
        <v>28</v>
      </c>
      <c r="BO243" s="42">
        <v>92</v>
      </c>
      <c r="BP243" s="42">
        <v>12</v>
      </c>
      <c r="BQ243" s="42">
        <v>72</v>
      </c>
      <c r="BR243" s="42">
        <v>32</v>
      </c>
      <c r="BS243" s="42">
        <v>40</v>
      </c>
      <c r="BT243" s="42">
        <v>0</v>
      </c>
      <c r="BU243" s="42">
        <v>0</v>
      </c>
      <c r="BV243" s="42">
        <v>0</v>
      </c>
      <c r="BW243" s="42">
        <v>0</v>
      </c>
      <c r="BX243" s="42">
        <v>8</v>
      </c>
      <c r="BY243" s="42">
        <v>8</v>
      </c>
      <c r="BZ243" s="42">
        <v>0</v>
      </c>
      <c r="CA243" s="42">
        <v>24</v>
      </c>
      <c r="CB243" s="42">
        <v>216</v>
      </c>
      <c r="CC243" s="42">
        <v>8</v>
      </c>
      <c r="CD243" s="42">
        <v>16</v>
      </c>
      <c r="CE243" s="42">
        <v>16</v>
      </c>
      <c r="CF243" s="42">
        <v>40</v>
      </c>
      <c r="CG243" s="42">
        <v>76</v>
      </c>
      <c r="CH243" s="42">
        <v>44</v>
      </c>
      <c r="CI243" s="42">
        <v>0</v>
      </c>
      <c r="CJ243" s="42">
        <v>16</v>
      </c>
      <c r="CK243" s="42">
        <v>200</v>
      </c>
      <c r="CL243" s="42">
        <v>0</v>
      </c>
      <c r="CM243" s="42">
        <v>8</v>
      </c>
      <c r="CN243" s="42">
        <v>12</v>
      </c>
      <c r="CO243" s="42">
        <v>12</v>
      </c>
      <c r="CP243" s="42">
        <v>16</v>
      </c>
      <c r="CQ243" s="42">
        <v>8</v>
      </c>
      <c r="CR243" s="42">
        <v>140</v>
      </c>
      <c r="CS243" s="42">
        <v>4</v>
      </c>
    </row>
    <row r="244" spans="1:97">
      <c r="A244" s="40" t="s">
        <v>823</v>
      </c>
      <c r="B244" s="40" t="s">
        <v>289</v>
      </c>
      <c r="C244" s="40" t="s">
        <v>290</v>
      </c>
      <c r="D244" s="40" t="s">
        <v>309</v>
      </c>
      <c r="E244" s="40" t="s">
        <v>400</v>
      </c>
      <c r="F244" s="40" t="s">
        <v>306</v>
      </c>
      <c r="G244" s="41" t="s">
        <v>294</v>
      </c>
      <c r="H244" s="40" t="s">
        <v>824</v>
      </c>
      <c r="I244" s="42">
        <v>801</v>
      </c>
      <c r="J244" s="42">
        <v>158.98970399999999</v>
      </c>
      <c r="K244" s="42">
        <v>111.38178000000001</v>
      </c>
      <c r="L244" s="42">
        <v>162.02772400000001</v>
      </c>
      <c r="M244" s="42">
        <v>214.674454</v>
      </c>
      <c r="N244" s="42">
        <v>111.39406</v>
      </c>
      <c r="O244" s="42">
        <v>42.532277999999998</v>
      </c>
      <c r="P244" s="42">
        <v>121</v>
      </c>
      <c r="Q244" s="42">
        <v>122</v>
      </c>
      <c r="R244" s="42">
        <v>167</v>
      </c>
      <c r="S244" s="42">
        <v>141</v>
      </c>
      <c r="T244" s="42">
        <v>77</v>
      </c>
      <c r="U244" s="42">
        <v>37</v>
      </c>
      <c r="V244" s="42">
        <v>377.70257099999998</v>
      </c>
      <c r="W244" s="42">
        <v>73.925149000000005</v>
      </c>
      <c r="X244" s="42">
        <v>53.659402999999998</v>
      </c>
      <c r="Y244" s="42">
        <v>72.912475999999998</v>
      </c>
      <c r="Z244" s="42">
        <v>102.26772</v>
      </c>
      <c r="AA244" s="42">
        <v>59.747723000000001</v>
      </c>
      <c r="AB244" s="42">
        <v>14.177426000000001</v>
      </c>
      <c r="AC244" s="42">
        <v>1.0126729999999999</v>
      </c>
      <c r="AD244" s="42">
        <v>94.178614999999994</v>
      </c>
      <c r="AE244" s="42">
        <v>233.90296599999999</v>
      </c>
      <c r="AF244" s="42">
        <v>49.620990999999997</v>
      </c>
      <c r="AG244" s="42">
        <v>423.29742900000002</v>
      </c>
      <c r="AH244" s="42">
        <v>85.064554999999999</v>
      </c>
      <c r="AI244" s="42">
        <v>57.722377000000002</v>
      </c>
      <c r="AJ244" s="42">
        <v>89.115247999999994</v>
      </c>
      <c r="AK244" s="42">
        <v>112.406734</v>
      </c>
      <c r="AL244" s="42">
        <v>51.646337000000003</v>
      </c>
      <c r="AM244" s="42">
        <v>25.316832000000002</v>
      </c>
      <c r="AN244" s="42">
        <v>2.025347</v>
      </c>
      <c r="AO244" s="42">
        <v>110.381387</v>
      </c>
      <c r="AP244" s="42">
        <v>260.25703199999998</v>
      </c>
      <c r="AQ244" s="42">
        <v>52.659010000000002</v>
      </c>
      <c r="AR244" s="42">
        <v>652.11246800000004</v>
      </c>
      <c r="AS244" s="42">
        <v>24.304158999999999</v>
      </c>
      <c r="AT244" s="42">
        <v>56.709702999999998</v>
      </c>
      <c r="AU244" s="42">
        <v>32.405544999999996</v>
      </c>
      <c r="AV244" s="42">
        <v>68.861783000000003</v>
      </c>
      <c r="AW244" s="42">
        <v>137.72356500000001</v>
      </c>
      <c r="AX244" s="42">
        <v>76.963168999999994</v>
      </c>
      <c r="AY244" s="42">
        <v>166.078417</v>
      </c>
      <c r="AZ244" s="42">
        <v>89.066125999999997</v>
      </c>
      <c r="BA244" s="42">
        <v>319.95563299999998</v>
      </c>
      <c r="BB244" s="42">
        <v>16.202772</v>
      </c>
      <c r="BC244" s="42">
        <v>28.354852000000001</v>
      </c>
      <c r="BD244" s="42">
        <v>20.253466</v>
      </c>
      <c r="BE244" s="42">
        <v>40.506931000000002</v>
      </c>
      <c r="BF244" s="42">
        <v>32.405544999999996</v>
      </c>
      <c r="BG244" s="42">
        <v>72.912475999999998</v>
      </c>
      <c r="BH244" s="42">
        <v>68.861783000000003</v>
      </c>
      <c r="BI244" s="42">
        <v>40.457808999999997</v>
      </c>
      <c r="BJ244" s="42">
        <v>332.156834</v>
      </c>
      <c r="BK244" s="42">
        <v>8.1013859999999998</v>
      </c>
      <c r="BL244" s="42">
        <v>28.354852000000001</v>
      </c>
      <c r="BM244" s="42">
        <v>12.152079000000001</v>
      </c>
      <c r="BN244" s="42">
        <v>28.354852000000001</v>
      </c>
      <c r="BO244" s="42">
        <v>105.318021</v>
      </c>
      <c r="BP244" s="42">
        <v>4.0506929999999999</v>
      </c>
      <c r="BQ244" s="42">
        <v>97.216633999999999</v>
      </c>
      <c r="BR244" s="42">
        <v>48.608317</v>
      </c>
      <c r="BS244" s="42">
        <v>81.013862000000003</v>
      </c>
      <c r="BT244" s="42">
        <v>0</v>
      </c>
      <c r="BU244" s="42">
        <v>4.0506929999999999</v>
      </c>
      <c r="BV244" s="42">
        <v>4.0506929999999999</v>
      </c>
      <c r="BW244" s="42">
        <v>0</v>
      </c>
      <c r="BX244" s="42">
        <v>8.1013859999999998</v>
      </c>
      <c r="BY244" s="42">
        <v>24.304158999999999</v>
      </c>
      <c r="BZ244" s="42">
        <v>0</v>
      </c>
      <c r="CA244" s="42">
        <v>40.506931000000002</v>
      </c>
      <c r="CB244" s="42">
        <v>336.15840600000001</v>
      </c>
      <c r="CC244" s="42">
        <v>16.202772</v>
      </c>
      <c r="CD244" s="42">
        <v>36.456237999999999</v>
      </c>
      <c r="CE244" s="42">
        <v>28.354852000000001</v>
      </c>
      <c r="CF244" s="42">
        <v>64.811089999999993</v>
      </c>
      <c r="CG244" s="42">
        <v>109.368714</v>
      </c>
      <c r="CH244" s="42">
        <v>48.608317</v>
      </c>
      <c r="CI244" s="42">
        <v>0</v>
      </c>
      <c r="CJ244" s="42">
        <v>32.356422999999999</v>
      </c>
      <c r="CK244" s="42">
        <v>234.9402</v>
      </c>
      <c r="CL244" s="42">
        <v>8.1013859999999998</v>
      </c>
      <c r="CM244" s="42">
        <v>16.202772</v>
      </c>
      <c r="CN244" s="42">
        <v>0</v>
      </c>
      <c r="CO244" s="42">
        <v>4.0506929999999999</v>
      </c>
      <c r="CP244" s="42">
        <v>20.253466</v>
      </c>
      <c r="CQ244" s="42">
        <v>4.0506929999999999</v>
      </c>
      <c r="CR244" s="42">
        <v>166.078417</v>
      </c>
      <c r="CS244" s="42">
        <v>16.202772</v>
      </c>
    </row>
    <row r="245" spans="1:97">
      <c r="A245" s="40" t="s">
        <v>825</v>
      </c>
      <c r="B245" s="40" t="s">
        <v>289</v>
      </c>
      <c r="C245" s="40" t="s">
        <v>290</v>
      </c>
      <c r="D245" s="40" t="s">
        <v>291</v>
      </c>
      <c r="E245" s="40" t="s">
        <v>380</v>
      </c>
      <c r="F245" s="40" t="s">
        <v>293</v>
      </c>
      <c r="G245" s="41" t="s">
        <v>294</v>
      </c>
      <c r="H245" s="40" t="s">
        <v>826</v>
      </c>
      <c r="I245" s="42">
        <v>1125</v>
      </c>
      <c r="J245" s="42">
        <v>124.422729</v>
      </c>
      <c r="K245" s="42">
        <v>136.76217399999999</v>
      </c>
      <c r="L245" s="42">
        <v>157.32791399999999</v>
      </c>
      <c r="M245" s="42">
        <v>210.75655599999999</v>
      </c>
      <c r="N245" s="42">
        <v>258.70550100000003</v>
      </c>
      <c r="O245" s="42">
        <v>237.025126</v>
      </c>
      <c r="P245" s="42">
        <v>152</v>
      </c>
      <c r="Q245" s="42">
        <v>148</v>
      </c>
      <c r="R245" s="42">
        <v>186</v>
      </c>
      <c r="S245" s="42">
        <v>215</v>
      </c>
      <c r="T245" s="42">
        <v>208</v>
      </c>
      <c r="U245" s="42">
        <v>204</v>
      </c>
      <c r="V245" s="42">
        <v>512.95959200000004</v>
      </c>
      <c r="W245" s="42">
        <v>59.640647000000001</v>
      </c>
      <c r="X245" s="42">
        <v>64.782082000000003</v>
      </c>
      <c r="Y245" s="42">
        <v>78.149814000000006</v>
      </c>
      <c r="Z245" s="42">
        <v>106.899567</v>
      </c>
      <c r="AA245" s="42">
        <v>128.23989800000001</v>
      </c>
      <c r="AB245" s="42">
        <v>69.204710000000006</v>
      </c>
      <c r="AC245" s="42">
        <v>6.0428740000000003</v>
      </c>
      <c r="AD245" s="42">
        <v>88.432683999999995</v>
      </c>
      <c r="AE245" s="42">
        <v>279.56722100000002</v>
      </c>
      <c r="AF245" s="42">
        <v>144.959687</v>
      </c>
      <c r="AG245" s="42">
        <v>612.04040799999996</v>
      </c>
      <c r="AH245" s="42">
        <v>64.782082000000003</v>
      </c>
      <c r="AI245" s="42">
        <v>71.980091000000002</v>
      </c>
      <c r="AJ245" s="42">
        <v>79.178100999999998</v>
      </c>
      <c r="AK245" s="42">
        <v>103.856989</v>
      </c>
      <c r="AL245" s="42">
        <v>130.46560299999999</v>
      </c>
      <c r="AM245" s="42">
        <v>130.74629999999999</v>
      </c>
      <c r="AN245" s="42">
        <v>31.031241999999999</v>
      </c>
      <c r="AO245" s="42">
        <v>91.517544999999998</v>
      </c>
      <c r="AP245" s="42">
        <v>289.93465700000002</v>
      </c>
      <c r="AQ245" s="42">
        <v>230.58820700000001</v>
      </c>
      <c r="AR245" s="42">
        <v>987.20953899999995</v>
      </c>
      <c r="AS245" s="42">
        <v>20.565740000000002</v>
      </c>
      <c r="AT245" s="42">
        <v>45.244629000000003</v>
      </c>
      <c r="AU245" s="42">
        <v>28.792037000000001</v>
      </c>
      <c r="AV245" s="42">
        <v>78.149814000000006</v>
      </c>
      <c r="AW245" s="42">
        <v>106.94185</v>
      </c>
      <c r="AX245" s="42">
        <v>94.602406000000002</v>
      </c>
      <c r="AY245" s="42">
        <v>526.53695400000004</v>
      </c>
      <c r="AZ245" s="42">
        <v>86.376109999999997</v>
      </c>
      <c r="BA245" s="42">
        <v>471.48984899999999</v>
      </c>
      <c r="BB245" s="42">
        <v>20.565740000000002</v>
      </c>
      <c r="BC245" s="42">
        <v>32.905185000000003</v>
      </c>
      <c r="BD245" s="42">
        <v>16.452591999999999</v>
      </c>
      <c r="BE245" s="42">
        <v>28.792037000000001</v>
      </c>
      <c r="BF245" s="42">
        <v>20.565740000000002</v>
      </c>
      <c r="BG245" s="42">
        <v>82.262962000000002</v>
      </c>
      <c r="BH245" s="42">
        <v>237.04040800000001</v>
      </c>
      <c r="BI245" s="42">
        <v>32.905185000000003</v>
      </c>
      <c r="BJ245" s="42">
        <v>515.71969100000001</v>
      </c>
      <c r="BK245" s="42">
        <v>0</v>
      </c>
      <c r="BL245" s="42">
        <v>12.339444</v>
      </c>
      <c r="BM245" s="42">
        <v>12.339444</v>
      </c>
      <c r="BN245" s="42">
        <v>49.357776999999999</v>
      </c>
      <c r="BO245" s="42">
        <v>86.376109999999997</v>
      </c>
      <c r="BP245" s="42">
        <v>12.339444</v>
      </c>
      <c r="BQ245" s="42">
        <v>289.49654600000002</v>
      </c>
      <c r="BR245" s="42">
        <v>53.470925000000001</v>
      </c>
      <c r="BS245" s="42">
        <v>86.376109999999997</v>
      </c>
      <c r="BT245" s="42">
        <v>0</v>
      </c>
      <c r="BU245" s="42">
        <v>0</v>
      </c>
      <c r="BV245" s="42">
        <v>0</v>
      </c>
      <c r="BW245" s="42">
        <v>4.1131479999999998</v>
      </c>
      <c r="BX245" s="42">
        <v>8.2262959999999996</v>
      </c>
      <c r="BY245" s="42">
        <v>12.339444</v>
      </c>
      <c r="BZ245" s="42">
        <v>0</v>
      </c>
      <c r="CA245" s="42">
        <v>61.697220999999999</v>
      </c>
      <c r="CB245" s="42">
        <v>279.69406900000001</v>
      </c>
      <c r="CC245" s="42">
        <v>12.339444</v>
      </c>
      <c r="CD245" s="42">
        <v>28.792037000000001</v>
      </c>
      <c r="CE245" s="42">
        <v>12.339444</v>
      </c>
      <c r="CF245" s="42">
        <v>49.357776999999999</v>
      </c>
      <c r="CG245" s="42">
        <v>74.036664999999999</v>
      </c>
      <c r="CH245" s="42">
        <v>82.262962000000002</v>
      </c>
      <c r="CI245" s="42">
        <v>0</v>
      </c>
      <c r="CJ245" s="42">
        <v>20.565740000000002</v>
      </c>
      <c r="CK245" s="42">
        <v>621.13936000000001</v>
      </c>
      <c r="CL245" s="42">
        <v>8.2262959999999996</v>
      </c>
      <c r="CM245" s="42">
        <v>16.452591999999999</v>
      </c>
      <c r="CN245" s="42">
        <v>16.452591999999999</v>
      </c>
      <c r="CO245" s="42">
        <v>24.678888000000001</v>
      </c>
      <c r="CP245" s="42">
        <v>24.678888000000001</v>
      </c>
      <c r="CQ245" s="42">
        <v>0</v>
      </c>
      <c r="CR245" s="42">
        <v>526.53695400000004</v>
      </c>
      <c r="CS245" s="42">
        <v>4.1131479999999998</v>
      </c>
    </row>
    <row r="246" spans="1:97">
      <c r="A246" s="40" t="s">
        <v>827</v>
      </c>
      <c r="B246" s="40" t="s">
        <v>289</v>
      </c>
      <c r="C246" s="40" t="s">
        <v>290</v>
      </c>
      <c r="D246" s="40" t="s">
        <v>309</v>
      </c>
      <c r="E246" s="40" t="s">
        <v>310</v>
      </c>
      <c r="F246" s="40" t="s">
        <v>306</v>
      </c>
      <c r="G246" s="41" t="s">
        <v>294</v>
      </c>
      <c r="H246" s="40" t="s">
        <v>828</v>
      </c>
      <c r="I246" s="42">
        <v>186</v>
      </c>
      <c r="J246" s="42">
        <v>22.239129999999999</v>
      </c>
      <c r="K246" s="42">
        <v>15.163043</v>
      </c>
      <c r="L246" s="42">
        <v>36.391303999999998</v>
      </c>
      <c r="M246" s="42">
        <v>44.478261000000003</v>
      </c>
      <c r="N246" s="42">
        <v>48.521738999999997</v>
      </c>
      <c r="O246" s="42">
        <v>19.206522</v>
      </c>
      <c r="P246" s="42">
        <v>31</v>
      </c>
      <c r="Q246" s="42">
        <v>20</v>
      </c>
      <c r="R246" s="42">
        <v>45</v>
      </c>
      <c r="S246" s="42">
        <v>33</v>
      </c>
      <c r="T246" s="42">
        <v>50</v>
      </c>
      <c r="U246" s="42">
        <v>13</v>
      </c>
      <c r="V246" s="42">
        <v>85.923912999999999</v>
      </c>
      <c r="W246" s="42">
        <v>8.086957</v>
      </c>
      <c r="X246" s="42">
        <v>7.0760870000000002</v>
      </c>
      <c r="Y246" s="42">
        <v>17.184782999999999</v>
      </c>
      <c r="Z246" s="42">
        <v>22.239129999999999</v>
      </c>
      <c r="AA246" s="42">
        <v>22.239129999999999</v>
      </c>
      <c r="AB246" s="42">
        <v>9.0978259999999995</v>
      </c>
      <c r="AC246" s="42">
        <v>0</v>
      </c>
      <c r="AD246" s="42">
        <v>12.130435</v>
      </c>
      <c r="AE246" s="42">
        <v>52.565216999999997</v>
      </c>
      <c r="AF246" s="42">
        <v>21.228261</v>
      </c>
      <c r="AG246" s="42">
        <v>100.076087</v>
      </c>
      <c r="AH246" s="42">
        <v>14.152174</v>
      </c>
      <c r="AI246" s="42">
        <v>8.086957</v>
      </c>
      <c r="AJ246" s="42">
        <v>19.206522</v>
      </c>
      <c r="AK246" s="42">
        <v>22.239129999999999</v>
      </c>
      <c r="AL246" s="42">
        <v>26.282609000000001</v>
      </c>
      <c r="AM246" s="42">
        <v>8.086957</v>
      </c>
      <c r="AN246" s="42">
        <v>2.0217390000000002</v>
      </c>
      <c r="AO246" s="42">
        <v>19.206522</v>
      </c>
      <c r="AP246" s="42">
        <v>49.532609000000001</v>
      </c>
      <c r="AQ246" s="42">
        <v>31.336957000000002</v>
      </c>
      <c r="AR246" s="42">
        <v>157.695652</v>
      </c>
      <c r="AS246" s="42">
        <v>4.0434780000000003</v>
      </c>
      <c r="AT246" s="42">
        <v>8.086957</v>
      </c>
      <c r="AU246" s="42">
        <v>8.086957</v>
      </c>
      <c r="AV246" s="42">
        <v>16.173912999999999</v>
      </c>
      <c r="AW246" s="42">
        <v>24.260870000000001</v>
      </c>
      <c r="AX246" s="42">
        <v>20.217390999999999</v>
      </c>
      <c r="AY246" s="42">
        <v>56.608696000000002</v>
      </c>
      <c r="AZ246" s="42">
        <v>20.217390999999999</v>
      </c>
      <c r="BA246" s="42">
        <v>76.826087000000001</v>
      </c>
      <c r="BB246" s="42">
        <v>4.0434780000000003</v>
      </c>
      <c r="BC246" s="42">
        <v>8.086957</v>
      </c>
      <c r="BD246" s="42">
        <v>0</v>
      </c>
      <c r="BE246" s="42">
        <v>8.086957</v>
      </c>
      <c r="BF246" s="42">
        <v>4.0434780000000003</v>
      </c>
      <c r="BG246" s="42">
        <v>16.173912999999999</v>
      </c>
      <c r="BH246" s="42">
        <v>32.347825999999998</v>
      </c>
      <c r="BI246" s="42">
        <v>4.0434780000000003</v>
      </c>
      <c r="BJ246" s="42">
        <v>80.869564999999994</v>
      </c>
      <c r="BK246" s="42">
        <v>0</v>
      </c>
      <c r="BL246" s="42">
        <v>0</v>
      </c>
      <c r="BM246" s="42">
        <v>8.086957</v>
      </c>
      <c r="BN246" s="42">
        <v>8.086957</v>
      </c>
      <c r="BO246" s="42">
        <v>20.217390999999999</v>
      </c>
      <c r="BP246" s="42">
        <v>4.0434780000000003</v>
      </c>
      <c r="BQ246" s="42">
        <v>24.260870000000001</v>
      </c>
      <c r="BR246" s="42">
        <v>16.173912999999999</v>
      </c>
      <c r="BS246" s="42">
        <v>16.173912999999999</v>
      </c>
      <c r="BT246" s="42">
        <v>0</v>
      </c>
      <c r="BU246" s="42">
        <v>0</v>
      </c>
      <c r="BV246" s="42">
        <v>0</v>
      </c>
      <c r="BW246" s="42">
        <v>0</v>
      </c>
      <c r="BX246" s="42">
        <v>0</v>
      </c>
      <c r="BY246" s="42">
        <v>4.0434780000000003</v>
      </c>
      <c r="BZ246" s="42">
        <v>0</v>
      </c>
      <c r="CA246" s="42">
        <v>12.130435</v>
      </c>
      <c r="CB246" s="42">
        <v>68.739130000000003</v>
      </c>
      <c r="CC246" s="42">
        <v>4.0434780000000003</v>
      </c>
      <c r="CD246" s="42">
        <v>8.086957</v>
      </c>
      <c r="CE246" s="42">
        <v>8.086957</v>
      </c>
      <c r="CF246" s="42">
        <v>8.086957</v>
      </c>
      <c r="CG246" s="42">
        <v>20.217390999999999</v>
      </c>
      <c r="CH246" s="42">
        <v>16.173912999999999</v>
      </c>
      <c r="CI246" s="42">
        <v>0</v>
      </c>
      <c r="CJ246" s="42">
        <v>4.0434780000000003</v>
      </c>
      <c r="CK246" s="42">
        <v>72.782608999999994</v>
      </c>
      <c r="CL246" s="42">
        <v>0</v>
      </c>
      <c r="CM246" s="42">
        <v>0</v>
      </c>
      <c r="CN246" s="42">
        <v>0</v>
      </c>
      <c r="CO246" s="42">
        <v>8.086957</v>
      </c>
      <c r="CP246" s="42">
        <v>4.0434780000000003</v>
      </c>
      <c r="CQ246" s="42">
        <v>0</v>
      </c>
      <c r="CR246" s="42">
        <v>56.608696000000002</v>
      </c>
      <c r="CS246" s="42">
        <v>4.0434780000000003</v>
      </c>
    </row>
    <row r="247" spans="1:97">
      <c r="A247" s="40" t="s">
        <v>829</v>
      </c>
      <c r="B247" s="40" t="s">
        <v>289</v>
      </c>
      <c r="C247" s="40" t="s">
        <v>290</v>
      </c>
      <c r="D247" s="40" t="s">
        <v>309</v>
      </c>
      <c r="E247" s="40" t="s">
        <v>400</v>
      </c>
      <c r="F247" s="40" t="s">
        <v>306</v>
      </c>
      <c r="G247" s="41" t="s">
        <v>294</v>
      </c>
      <c r="H247" s="40" t="s">
        <v>830</v>
      </c>
      <c r="I247" s="42">
        <v>572</v>
      </c>
      <c r="J247" s="42">
        <v>88.453608000000003</v>
      </c>
      <c r="K247" s="42">
        <v>71.745704000000003</v>
      </c>
      <c r="L247" s="42">
        <v>85.505155000000002</v>
      </c>
      <c r="M247" s="42">
        <v>142.508591</v>
      </c>
      <c r="N247" s="42">
        <v>124.817869</v>
      </c>
      <c r="O247" s="42">
        <v>58.969071999999997</v>
      </c>
      <c r="P247" s="42">
        <v>75</v>
      </c>
      <c r="Q247" s="42">
        <v>62</v>
      </c>
      <c r="R247" s="42">
        <v>105</v>
      </c>
      <c r="S247" s="42">
        <v>111</v>
      </c>
      <c r="T247" s="42">
        <v>81</v>
      </c>
      <c r="U247" s="42">
        <v>42</v>
      </c>
      <c r="V247" s="42">
        <v>288.94845400000003</v>
      </c>
      <c r="W247" s="42">
        <v>47.175257999999999</v>
      </c>
      <c r="X247" s="42">
        <v>39.312714999999997</v>
      </c>
      <c r="Y247" s="42">
        <v>40.295532999999999</v>
      </c>
      <c r="Z247" s="42">
        <v>76.659794000000005</v>
      </c>
      <c r="AA247" s="42">
        <v>61.917526000000002</v>
      </c>
      <c r="AB247" s="42">
        <v>22.604811000000002</v>
      </c>
      <c r="AC247" s="42">
        <v>0.98281799999999997</v>
      </c>
      <c r="AD247" s="42">
        <v>60.934708000000001</v>
      </c>
      <c r="AE247" s="42">
        <v>169.04467399999999</v>
      </c>
      <c r="AF247" s="42">
        <v>58.969071999999997</v>
      </c>
      <c r="AG247" s="42">
        <v>283.05154599999997</v>
      </c>
      <c r="AH247" s="42">
        <v>41.278351000000001</v>
      </c>
      <c r="AI247" s="42">
        <v>32.432989999999997</v>
      </c>
      <c r="AJ247" s="42">
        <v>45.209622000000003</v>
      </c>
      <c r="AK247" s="42">
        <v>65.848797000000005</v>
      </c>
      <c r="AL247" s="42">
        <v>62.900343999999997</v>
      </c>
      <c r="AM247" s="42">
        <v>30.467354</v>
      </c>
      <c r="AN247" s="42">
        <v>4.9140889999999997</v>
      </c>
      <c r="AO247" s="42">
        <v>53.072164999999998</v>
      </c>
      <c r="AP247" s="42">
        <v>156.26804100000001</v>
      </c>
      <c r="AQ247" s="42">
        <v>73.711340000000007</v>
      </c>
      <c r="AR247" s="42">
        <v>491.40893499999999</v>
      </c>
      <c r="AS247" s="42">
        <v>31.450171999999998</v>
      </c>
      <c r="AT247" s="42">
        <v>51.106529000000002</v>
      </c>
      <c r="AU247" s="42">
        <v>15.725085999999999</v>
      </c>
      <c r="AV247" s="42">
        <v>58.969071999999997</v>
      </c>
      <c r="AW247" s="42">
        <v>78.625429999999994</v>
      </c>
      <c r="AX247" s="42">
        <v>43.243986</v>
      </c>
      <c r="AY247" s="42">
        <v>141.52577299999999</v>
      </c>
      <c r="AZ247" s="42">
        <v>70.762887000000006</v>
      </c>
      <c r="BA247" s="42">
        <v>243.738832</v>
      </c>
      <c r="BB247" s="42">
        <v>19.656357</v>
      </c>
      <c r="BC247" s="42">
        <v>23.587629</v>
      </c>
      <c r="BD247" s="42">
        <v>11.793813999999999</v>
      </c>
      <c r="BE247" s="42">
        <v>43.243986</v>
      </c>
      <c r="BF247" s="42">
        <v>11.793813999999999</v>
      </c>
      <c r="BG247" s="42">
        <v>27.518899999999999</v>
      </c>
      <c r="BH247" s="42">
        <v>70.762887000000006</v>
      </c>
      <c r="BI247" s="42">
        <v>35.381442999999997</v>
      </c>
      <c r="BJ247" s="42">
        <v>247.67010300000001</v>
      </c>
      <c r="BK247" s="42">
        <v>11.793813999999999</v>
      </c>
      <c r="BL247" s="42">
        <v>27.518899999999999</v>
      </c>
      <c r="BM247" s="42">
        <v>3.9312710000000002</v>
      </c>
      <c r="BN247" s="42">
        <v>15.725085999999999</v>
      </c>
      <c r="BO247" s="42">
        <v>66.831614999999999</v>
      </c>
      <c r="BP247" s="42">
        <v>15.725085999999999</v>
      </c>
      <c r="BQ247" s="42">
        <v>70.762887000000006</v>
      </c>
      <c r="BR247" s="42">
        <v>35.381442999999997</v>
      </c>
      <c r="BS247" s="42">
        <v>58.969071999999997</v>
      </c>
      <c r="BT247" s="42">
        <v>0</v>
      </c>
      <c r="BU247" s="42">
        <v>0</v>
      </c>
      <c r="BV247" s="42">
        <v>0</v>
      </c>
      <c r="BW247" s="42">
        <v>11.793813999999999</v>
      </c>
      <c r="BX247" s="42">
        <v>7.8625429999999996</v>
      </c>
      <c r="BY247" s="42">
        <v>0</v>
      </c>
      <c r="BZ247" s="42">
        <v>0</v>
      </c>
      <c r="CA247" s="42">
        <v>39.312714999999997</v>
      </c>
      <c r="CB247" s="42">
        <v>200.494845</v>
      </c>
      <c r="CC247" s="42">
        <v>7.8625429999999996</v>
      </c>
      <c r="CD247" s="42">
        <v>35.381442999999997</v>
      </c>
      <c r="CE247" s="42">
        <v>7.8625429999999996</v>
      </c>
      <c r="CF247" s="42">
        <v>35.381442999999997</v>
      </c>
      <c r="CG247" s="42">
        <v>62.900343999999997</v>
      </c>
      <c r="CH247" s="42">
        <v>27.518899999999999</v>
      </c>
      <c r="CI247" s="42">
        <v>0</v>
      </c>
      <c r="CJ247" s="42">
        <v>23.587629</v>
      </c>
      <c r="CK247" s="42">
        <v>231.94501700000001</v>
      </c>
      <c r="CL247" s="42">
        <v>23.587629</v>
      </c>
      <c r="CM247" s="42">
        <v>15.725085999999999</v>
      </c>
      <c r="CN247" s="42">
        <v>7.8625429999999996</v>
      </c>
      <c r="CO247" s="42">
        <v>11.793813999999999</v>
      </c>
      <c r="CP247" s="42">
        <v>7.8625429999999996</v>
      </c>
      <c r="CQ247" s="42">
        <v>15.725085999999999</v>
      </c>
      <c r="CR247" s="42">
        <v>141.52577299999999</v>
      </c>
      <c r="CS247" s="42">
        <v>7.8625429999999996</v>
      </c>
    </row>
    <row r="248" spans="1:97">
      <c r="A248" s="40" t="s">
        <v>831</v>
      </c>
      <c r="B248" s="40" t="s">
        <v>289</v>
      </c>
      <c r="C248" s="40" t="s">
        <v>290</v>
      </c>
      <c r="D248" s="40" t="s">
        <v>297</v>
      </c>
      <c r="E248" s="40" t="s">
        <v>534</v>
      </c>
      <c r="F248" s="40" t="s">
        <v>293</v>
      </c>
      <c r="G248" s="41" t="s">
        <v>294</v>
      </c>
      <c r="H248" s="40" t="s">
        <v>832</v>
      </c>
      <c r="I248" s="42">
        <v>2956</v>
      </c>
      <c r="J248" s="42">
        <v>566.29046100000005</v>
      </c>
      <c r="K248" s="42">
        <v>548.33602299999995</v>
      </c>
      <c r="L248" s="42">
        <v>564.27754400000003</v>
      </c>
      <c r="M248" s="42">
        <v>668.95624199999997</v>
      </c>
      <c r="N248" s="42">
        <v>421.71195499999999</v>
      </c>
      <c r="O248" s="42">
        <v>186.427775</v>
      </c>
      <c r="P248" s="42">
        <v>456</v>
      </c>
      <c r="Q248" s="42">
        <v>324</v>
      </c>
      <c r="R248" s="42">
        <v>526</v>
      </c>
      <c r="S248" s="42">
        <v>429</v>
      </c>
      <c r="T248" s="42">
        <v>318</v>
      </c>
      <c r="U248" s="42">
        <v>146</v>
      </c>
      <c r="V248" s="42">
        <v>1465.5430100000001</v>
      </c>
      <c r="W248" s="42">
        <v>301.09808199999998</v>
      </c>
      <c r="X248" s="42">
        <v>278.15259900000001</v>
      </c>
      <c r="Y248" s="42">
        <v>274.16483899999997</v>
      </c>
      <c r="Z248" s="42">
        <v>336.968884</v>
      </c>
      <c r="AA248" s="42">
        <v>203.378928</v>
      </c>
      <c r="AB248" s="42">
        <v>61.810277999999997</v>
      </c>
      <c r="AC248" s="42">
        <v>9.9694000000000003</v>
      </c>
      <c r="AD248" s="42">
        <v>409.76771200000002</v>
      </c>
      <c r="AE248" s="42">
        <v>886.292329</v>
      </c>
      <c r="AF248" s="42">
        <v>169.482969</v>
      </c>
      <c r="AG248" s="42">
        <v>1490.4569899999999</v>
      </c>
      <c r="AH248" s="42">
        <v>265.19237900000002</v>
      </c>
      <c r="AI248" s="42">
        <v>270.183424</v>
      </c>
      <c r="AJ248" s="42">
        <v>290.11270500000001</v>
      </c>
      <c r="AK248" s="42">
        <v>331.98735699999997</v>
      </c>
      <c r="AL248" s="42">
        <v>218.33302699999999</v>
      </c>
      <c r="AM248" s="42">
        <v>105.67563699999999</v>
      </c>
      <c r="AN248" s="42">
        <v>8.9724599999999999</v>
      </c>
      <c r="AO248" s="42">
        <v>358.90790900000002</v>
      </c>
      <c r="AP248" s="42">
        <v>891.28654700000004</v>
      </c>
      <c r="AQ248" s="42">
        <v>240.26253399999999</v>
      </c>
      <c r="AR248" s="42">
        <v>2380.6926600000002</v>
      </c>
      <c r="AS248" s="42">
        <v>3.9877600000000002</v>
      </c>
      <c r="AT248" s="42">
        <v>71.779678000000004</v>
      </c>
      <c r="AU248" s="42">
        <v>155.52263600000001</v>
      </c>
      <c r="AV248" s="42">
        <v>307.05751199999997</v>
      </c>
      <c r="AW248" s="42">
        <v>566.26190599999995</v>
      </c>
      <c r="AX248" s="42">
        <v>323.00855200000001</v>
      </c>
      <c r="AY248" s="42">
        <v>642.02934400000004</v>
      </c>
      <c r="AZ248" s="42">
        <v>311.04527200000001</v>
      </c>
      <c r="BA248" s="42">
        <v>1164.4258910000001</v>
      </c>
      <c r="BB248" s="42">
        <v>3.9877600000000002</v>
      </c>
      <c r="BC248" s="42">
        <v>59.816398</v>
      </c>
      <c r="BD248" s="42">
        <v>99.693996999999996</v>
      </c>
      <c r="BE248" s="42">
        <v>155.52263600000001</v>
      </c>
      <c r="BF248" s="42">
        <v>139.571596</v>
      </c>
      <c r="BG248" s="42">
        <v>291.10647299999999</v>
      </c>
      <c r="BH248" s="42">
        <v>311.04527200000001</v>
      </c>
      <c r="BI248" s="42">
        <v>103.681757</v>
      </c>
      <c r="BJ248" s="42">
        <v>1216.2667690000001</v>
      </c>
      <c r="BK248" s="42">
        <v>0</v>
      </c>
      <c r="BL248" s="42">
        <v>11.963279999999999</v>
      </c>
      <c r="BM248" s="42">
        <v>55.828639000000003</v>
      </c>
      <c r="BN248" s="42">
        <v>151.534876</v>
      </c>
      <c r="BO248" s="42">
        <v>426.69030900000001</v>
      </c>
      <c r="BP248" s="42">
        <v>31.902079000000001</v>
      </c>
      <c r="BQ248" s="42">
        <v>330.98407200000003</v>
      </c>
      <c r="BR248" s="42">
        <v>207.36351500000001</v>
      </c>
      <c r="BS248" s="42">
        <v>354.91063100000002</v>
      </c>
      <c r="BT248" s="42">
        <v>0</v>
      </c>
      <c r="BU248" s="42">
        <v>3.9877600000000002</v>
      </c>
      <c r="BV248" s="42">
        <v>7.9755200000000004</v>
      </c>
      <c r="BW248" s="42">
        <v>43.865358999999998</v>
      </c>
      <c r="BX248" s="42">
        <v>91.718478000000005</v>
      </c>
      <c r="BY248" s="42">
        <v>51.840879000000001</v>
      </c>
      <c r="BZ248" s="42">
        <v>0</v>
      </c>
      <c r="CA248" s="42">
        <v>155.52263600000001</v>
      </c>
      <c r="CB248" s="42">
        <v>1172.4014099999999</v>
      </c>
      <c r="CC248" s="42">
        <v>3.9877600000000002</v>
      </c>
      <c r="CD248" s="42">
        <v>67.791917999999995</v>
      </c>
      <c r="CE248" s="42">
        <v>123.62055700000001</v>
      </c>
      <c r="CF248" s="42">
        <v>231.290074</v>
      </c>
      <c r="CG248" s="42">
        <v>406.75151</v>
      </c>
      <c r="CH248" s="42">
        <v>243.253354</v>
      </c>
      <c r="CI248" s="42">
        <v>15.951040000000001</v>
      </c>
      <c r="CJ248" s="42">
        <v>79.755197999999993</v>
      </c>
      <c r="CK248" s="42">
        <v>853.38061900000002</v>
      </c>
      <c r="CL248" s="42">
        <v>0</v>
      </c>
      <c r="CM248" s="42">
        <v>0</v>
      </c>
      <c r="CN248" s="42">
        <v>23.926559000000001</v>
      </c>
      <c r="CO248" s="42">
        <v>31.902079000000001</v>
      </c>
      <c r="CP248" s="42">
        <v>67.791917999999995</v>
      </c>
      <c r="CQ248" s="42">
        <v>27.914318999999999</v>
      </c>
      <c r="CR248" s="42">
        <v>626.078304</v>
      </c>
      <c r="CS248" s="42">
        <v>75.767437999999999</v>
      </c>
    </row>
    <row r="249" spans="1:97">
      <c r="A249" s="40" t="s">
        <v>833</v>
      </c>
      <c r="B249" s="40" t="s">
        <v>289</v>
      </c>
      <c r="C249" s="40" t="s">
        <v>290</v>
      </c>
      <c r="D249" s="40" t="s">
        <v>304</v>
      </c>
      <c r="E249" s="40" t="s">
        <v>407</v>
      </c>
      <c r="F249" s="40" t="s">
        <v>397</v>
      </c>
      <c r="G249" s="41" t="s">
        <v>294</v>
      </c>
      <c r="H249" s="40" t="s">
        <v>834</v>
      </c>
      <c r="I249" s="42">
        <v>233</v>
      </c>
      <c r="J249" s="42">
        <v>44.106996000000002</v>
      </c>
      <c r="K249" s="42">
        <v>30.683128</v>
      </c>
      <c r="L249" s="42">
        <v>39.312756999999998</v>
      </c>
      <c r="M249" s="42">
        <v>51.777777999999998</v>
      </c>
      <c r="N249" s="42">
        <v>44.106996000000002</v>
      </c>
      <c r="O249" s="42">
        <v>23.012346000000001</v>
      </c>
      <c r="P249" s="42">
        <v>32</v>
      </c>
      <c r="Q249" s="42">
        <v>28</v>
      </c>
      <c r="R249" s="42">
        <v>36</v>
      </c>
      <c r="S249" s="42">
        <v>45</v>
      </c>
      <c r="T249" s="42">
        <v>38</v>
      </c>
      <c r="U249" s="42">
        <v>25</v>
      </c>
      <c r="V249" s="42">
        <v>118.897119</v>
      </c>
      <c r="W249" s="42">
        <v>21.094650000000001</v>
      </c>
      <c r="X249" s="42">
        <v>16.300412000000001</v>
      </c>
      <c r="Y249" s="42">
        <v>18.218107</v>
      </c>
      <c r="Z249" s="42">
        <v>23.012346000000001</v>
      </c>
      <c r="AA249" s="42">
        <v>27.806584000000001</v>
      </c>
      <c r="AB249" s="42">
        <v>11.506173</v>
      </c>
      <c r="AC249" s="42">
        <v>0.95884800000000003</v>
      </c>
      <c r="AD249" s="42">
        <v>23.971193</v>
      </c>
      <c r="AE249" s="42">
        <v>65.201645999999997</v>
      </c>
      <c r="AF249" s="42">
        <v>29.72428</v>
      </c>
      <c r="AG249" s="42">
        <v>114.102881</v>
      </c>
      <c r="AH249" s="42">
        <v>23.012346000000001</v>
      </c>
      <c r="AI249" s="42">
        <v>14.382716</v>
      </c>
      <c r="AJ249" s="42">
        <v>21.094650000000001</v>
      </c>
      <c r="AK249" s="42">
        <v>28.765432000000001</v>
      </c>
      <c r="AL249" s="42">
        <v>16.300412000000001</v>
      </c>
      <c r="AM249" s="42">
        <v>10.547325000000001</v>
      </c>
      <c r="AN249" s="42">
        <v>0</v>
      </c>
      <c r="AO249" s="42">
        <v>26.847736999999999</v>
      </c>
      <c r="AP249" s="42">
        <v>67.119342000000003</v>
      </c>
      <c r="AQ249" s="42">
        <v>20.135802000000002</v>
      </c>
      <c r="AR249" s="42">
        <v>187.934156</v>
      </c>
      <c r="AS249" s="42">
        <v>11.506173</v>
      </c>
      <c r="AT249" s="42">
        <v>7.670782</v>
      </c>
      <c r="AU249" s="42">
        <v>0</v>
      </c>
      <c r="AV249" s="42">
        <v>19.176955</v>
      </c>
      <c r="AW249" s="42">
        <v>26.847736999999999</v>
      </c>
      <c r="AX249" s="42">
        <v>19.176955</v>
      </c>
      <c r="AY249" s="42">
        <v>92.049383000000006</v>
      </c>
      <c r="AZ249" s="42">
        <v>11.506173</v>
      </c>
      <c r="BA249" s="42">
        <v>107.390947</v>
      </c>
      <c r="BB249" s="42">
        <v>3.835391</v>
      </c>
      <c r="BC249" s="42">
        <v>7.670782</v>
      </c>
      <c r="BD249" s="42">
        <v>0</v>
      </c>
      <c r="BE249" s="42">
        <v>3.835391</v>
      </c>
      <c r="BF249" s="42">
        <v>7.670782</v>
      </c>
      <c r="BG249" s="42">
        <v>15.341564</v>
      </c>
      <c r="BH249" s="42">
        <v>61.366255000000002</v>
      </c>
      <c r="BI249" s="42">
        <v>7.670782</v>
      </c>
      <c r="BJ249" s="42">
        <v>80.543210000000002</v>
      </c>
      <c r="BK249" s="42">
        <v>7.670782</v>
      </c>
      <c r="BL249" s="42">
        <v>0</v>
      </c>
      <c r="BM249" s="42">
        <v>0</v>
      </c>
      <c r="BN249" s="42">
        <v>15.341564</v>
      </c>
      <c r="BO249" s="42">
        <v>19.176955</v>
      </c>
      <c r="BP249" s="42">
        <v>3.835391</v>
      </c>
      <c r="BQ249" s="42">
        <v>30.683128</v>
      </c>
      <c r="BR249" s="42">
        <v>3.835391</v>
      </c>
      <c r="BS249" s="42">
        <v>11.506173</v>
      </c>
      <c r="BT249" s="42">
        <v>0</v>
      </c>
      <c r="BU249" s="42">
        <v>0</v>
      </c>
      <c r="BV249" s="42">
        <v>0</v>
      </c>
      <c r="BW249" s="42">
        <v>0</v>
      </c>
      <c r="BX249" s="42">
        <v>0</v>
      </c>
      <c r="BY249" s="42">
        <v>7.670782</v>
      </c>
      <c r="BZ249" s="42">
        <v>0</v>
      </c>
      <c r="CA249" s="42">
        <v>3.835391</v>
      </c>
      <c r="CB249" s="42">
        <v>57.530864000000001</v>
      </c>
      <c r="CC249" s="42">
        <v>3.835391</v>
      </c>
      <c r="CD249" s="42">
        <v>7.670782</v>
      </c>
      <c r="CE249" s="42">
        <v>0</v>
      </c>
      <c r="CF249" s="42">
        <v>15.341564</v>
      </c>
      <c r="CG249" s="42">
        <v>19.176955</v>
      </c>
      <c r="CH249" s="42">
        <v>7.670782</v>
      </c>
      <c r="CI249" s="42">
        <v>0</v>
      </c>
      <c r="CJ249" s="42">
        <v>3.835391</v>
      </c>
      <c r="CK249" s="42">
        <v>118.897119</v>
      </c>
      <c r="CL249" s="42">
        <v>7.670782</v>
      </c>
      <c r="CM249" s="42">
        <v>0</v>
      </c>
      <c r="CN249" s="42">
        <v>0</v>
      </c>
      <c r="CO249" s="42">
        <v>3.835391</v>
      </c>
      <c r="CP249" s="42">
        <v>7.670782</v>
      </c>
      <c r="CQ249" s="42">
        <v>3.835391</v>
      </c>
      <c r="CR249" s="42">
        <v>92.049383000000006</v>
      </c>
      <c r="CS249" s="42">
        <v>3.835391</v>
      </c>
    </row>
    <row r="250" spans="1:97">
      <c r="A250" s="40" t="s">
        <v>835</v>
      </c>
      <c r="B250" s="40" t="s">
        <v>289</v>
      </c>
      <c r="C250" s="40" t="s">
        <v>290</v>
      </c>
      <c r="D250" s="40" t="s">
        <v>297</v>
      </c>
      <c r="E250" s="40" t="s">
        <v>331</v>
      </c>
      <c r="F250" s="40" t="s">
        <v>293</v>
      </c>
      <c r="G250" s="41" t="s">
        <v>294</v>
      </c>
      <c r="H250" s="40" t="s">
        <v>836</v>
      </c>
      <c r="I250" s="42">
        <v>1028</v>
      </c>
      <c r="J250" s="42">
        <v>234.22784799999999</v>
      </c>
      <c r="K250" s="42">
        <v>148.14410899999999</v>
      </c>
      <c r="L250" s="42">
        <v>270.262902</v>
      </c>
      <c r="M250" s="42">
        <v>207.20155800000001</v>
      </c>
      <c r="N250" s="42">
        <v>123.119766</v>
      </c>
      <c r="O250" s="42">
        <v>45.043816999999997</v>
      </c>
      <c r="P250" s="42">
        <v>179</v>
      </c>
      <c r="Q250" s="42">
        <v>151</v>
      </c>
      <c r="R250" s="42">
        <v>206</v>
      </c>
      <c r="S250" s="42">
        <v>128</v>
      </c>
      <c r="T250" s="42">
        <v>80</v>
      </c>
      <c r="U250" s="42">
        <v>42</v>
      </c>
      <c r="V250" s="42">
        <v>522.50827700000002</v>
      </c>
      <c r="W250" s="42">
        <v>131.127556</v>
      </c>
      <c r="X250" s="42">
        <v>74.072055000000006</v>
      </c>
      <c r="Y250" s="42">
        <v>131.127556</v>
      </c>
      <c r="Z250" s="42">
        <v>115.111977</v>
      </c>
      <c r="AA250" s="42">
        <v>54.052579999999999</v>
      </c>
      <c r="AB250" s="42">
        <v>17.016552999999998</v>
      </c>
      <c r="AC250" s="42">
        <v>0</v>
      </c>
      <c r="AD250" s="42">
        <v>162.15774099999999</v>
      </c>
      <c r="AE250" s="42">
        <v>314.305745</v>
      </c>
      <c r="AF250" s="42">
        <v>46.044790999999996</v>
      </c>
      <c r="AG250" s="42">
        <v>505.49172299999998</v>
      </c>
      <c r="AH250" s="42">
        <v>103.100292</v>
      </c>
      <c r="AI250" s="42">
        <v>74.072055000000006</v>
      </c>
      <c r="AJ250" s="42">
        <v>139.135346</v>
      </c>
      <c r="AK250" s="42">
        <v>92.089580999999995</v>
      </c>
      <c r="AL250" s="42">
        <v>69.067186000000007</v>
      </c>
      <c r="AM250" s="42">
        <v>25.024342999999998</v>
      </c>
      <c r="AN250" s="42">
        <v>3.0029210000000002</v>
      </c>
      <c r="AO250" s="42">
        <v>132.12853000000001</v>
      </c>
      <c r="AP250" s="42">
        <v>308.29990299999997</v>
      </c>
      <c r="AQ250" s="42">
        <v>65.063291000000007</v>
      </c>
      <c r="AR250" s="42">
        <v>804.78286300000002</v>
      </c>
      <c r="AS250" s="42">
        <v>8.00779</v>
      </c>
      <c r="AT250" s="42">
        <v>44.042842999999998</v>
      </c>
      <c r="AU250" s="42">
        <v>24.023368999999999</v>
      </c>
      <c r="AV250" s="42">
        <v>148.14410899999999</v>
      </c>
      <c r="AW250" s="42">
        <v>168.16358299999999</v>
      </c>
      <c r="AX250" s="42">
        <v>164.15968799999999</v>
      </c>
      <c r="AY250" s="42">
        <v>164.15968799999999</v>
      </c>
      <c r="AZ250" s="42">
        <v>84.081791999999993</v>
      </c>
      <c r="BA250" s="42">
        <v>388.37779899999998</v>
      </c>
      <c r="BB250" s="42">
        <v>8.00779</v>
      </c>
      <c r="BC250" s="42">
        <v>32.031159000000002</v>
      </c>
      <c r="BD250" s="42">
        <v>12.011685</v>
      </c>
      <c r="BE250" s="42">
        <v>72.070106999999993</v>
      </c>
      <c r="BF250" s="42">
        <v>36.035054000000002</v>
      </c>
      <c r="BG250" s="42">
        <v>148.14410899999999</v>
      </c>
      <c r="BH250" s="42">
        <v>60.058422999999998</v>
      </c>
      <c r="BI250" s="42">
        <v>20.019473999999999</v>
      </c>
      <c r="BJ250" s="42">
        <v>416.40506299999998</v>
      </c>
      <c r="BK250" s="42">
        <v>0</v>
      </c>
      <c r="BL250" s="42">
        <v>12.011685</v>
      </c>
      <c r="BM250" s="42">
        <v>12.011685</v>
      </c>
      <c r="BN250" s="42">
        <v>76.074001999999993</v>
      </c>
      <c r="BO250" s="42">
        <v>132.12853000000001</v>
      </c>
      <c r="BP250" s="42">
        <v>16.015578999999999</v>
      </c>
      <c r="BQ250" s="42">
        <v>104.101266</v>
      </c>
      <c r="BR250" s="42">
        <v>64.062316999999993</v>
      </c>
      <c r="BS250" s="42">
        <v>100.097371</v>
      </c>
      <c r="BT250" s="42">
        <v>0</v>
      </c>
      <c r="BU250" s="42">
        <v>0</v>
      </c>
      <c r="BV250" s="42">
        <v>0</v>
      </c>
      <c r="BW250" s="42">
        <v>4.003895</v>
      </c>
      <c r="BX250" s="42">
        <v>8.00779</v>
      </c>
      <c r="BY250" s="42">
        <v>36.035054000000002</v>
      </c>
      <c r="BZ250" s="42">
        <v>0</v>
      </c>
      <c r="CA250" s="42">
        <v>52.050632999999998</v>
      </c>
      <c r="CB250" s="42">
        <v>476.46348599999999</v>
      </c>
      <c r="CC250" s="42">
        <v>0</v>
      </c>
      <c r="CD250" s="42">
        <v>36.035054000000002</v>
      </c>
      <c r="CE250" s="42">
        <v>20.019473999999999</v>
      </c>
      <c r="CF250" s="42">
        <v>128.12463500000001</v>
      </c>
      <c r="CG250" s="42">
        <v>160.15579399999999</v>
      </c>
      <c r="CH250" s="42">
        <v>112.109056</v>
      </c>
      <c r="CI250" s="42">
        <v>4.003895</v>
      </c>
      <c r="CJ250" s="42">
        <v>16.015578999999999</v>
      </c>
      <c r="CK250" s="42">
        <v>228.22200599999999</v>
      </c>
      <c r="CL250" s="42">
        <v>8.00779</v>
      </c>
      <c r="CM250" s="42">
        <v>8.00779</v>
      </c>
      <c r="CN250" s="42">
        <v>4.003895</v>
      </c>
      <c r="CO250" s="42">
        <v>16.015578999999999</v>
      </c>
      <c r="CP250" s="42">
        <v>0</v>
      </c>
      <c r="CQ250" s="42">
        <v>16.015578999999999</v>
      </c>
      <c r="CR250" s="42">
        <v>160.15579399999999</v>
      </c>
      <c r="CS250" s="42">
        <v>16.015578999999999</v>
      </c>
    </row>
    <row r="251" spans="1:97">
      <c r="A251" s="40" t="s">
        <v>837</v>
      </c>
      <c r="B251" s="40" t="s">
        <v>289</v>
      </c>
      <c r="C251" s="40" t="s">
        <v>290</v>
      </c>
      <c r="D251" s="40" t="s">
        <v>304</v>
      </c>
      <c r="E251" s="40" t="s">
        <v>374</v>
      </c>
      <c r="F251" s="40" t="s">
        <v>351</v>
      </c>
      <c r="G251" s="41" t="s">
        <v>294</v>
      </c>
      <c r="H251" s="40" t="s">
        <v>838</v>
      </c>
      <c r="I251" s="42">
        <v>1048</v>
      </c>
      <c r="J251" s="42">
        <v>201.11089699999999</v>
      </c>
      <c r="K251" s="42">
        <v>131.37897799999999</v>
      </c>
      <c r="L251" s="42">
        <v>208.185149</v>
      </c>
      <c r="M251" s="42">
        <v>268.82160099999999</v>
      </c>
      <c r="N251" s="42">
        <v>150.580521</v>
      </c>
      <c r="O251" s="42">
        <v>87.922854000000001</v>
      </c>
      <c r="P251" s="42">
        <v>162</v>
      </c>
      <c r="Q251" s="42">
        <v>134</v>
      </c>
      <c r="R251" s="42">
        <v>213</v>
      </c>
      <c r="S251" s="42">
        <v>171</v>
      </c>
      <c r="T251" s="42">
        <v>156</v>
      </c>
      <c r="U251" s="42">
        <v>62</v>
      </c>
      <c r="V251" s="42">
        <v>520.46287400000006</v>
      </c>
      <c r="W251" s="42">
        <v>100.050145</v>
      </c>
      <c r="X251" s="42">
        <v>69.731919000000005</v>
      </c>
      <c r="Y251" s="42">
        <v>100.050145</v>
      </c>
      <c r="Z251" s="42">
        <v>134.41079999999999</v>
      </c>
      <c r="AA251" s="42">
        <v>77.816778999999997</v>
      </c>
      <c r="AB251" s="42">
        <v>36.381870999999997</v>
      </c>
      <c r="AC251" s="42">
        <v>2.0212150000000002</v>
      </c>
      <c r="AD251" s="42">
        <v>134.41079999999999</v>
      </c>
      <c r="AE251" s="42">
        <v>305.20347199999998</v>
      </c>
      <c r="AF251" s="42">
        <v>80.848602</v>
      </c>
      <c r="AG251" s="42">
        <v>527.53712599999994</v>
      </c>
      <c r="AH251" s="42">
        <v>101.06075199999999</v>
      </c>
      <c r="AI251" s="42">
        <v>61.647058999999999</v>
      </c>
      <c r="AJ251" s="42">
        <v>108.13500500000001</v>
      </c>
      <c r="AK251" s="42">
        <v>134.41079999999999</v>
      </c>
      <c r="AL251" s="42">
        <v>72.763741999999993</v>
      </c>
      <c r="AM251" s="42">
        <v>43.456122999999998</v>
      </c>
      <c r="AN251" s="42">
        <v>6.0636450000000002</v>
      </c>
      <c r="AO251" s="42">
        <v>126.32594</v>
      </c>
      <c r="AP251" s="42">
        <v>308.23529400000001</v>
      </c>
      <c r="AQ251" s="42">
        <v>92.975892000000002</v>
      </c>
      <c r="AR251" s="42">
        <v>840.82545800000003</v>
      </c>
      <c r="AS251" s="42">
        <v>20.212150000000001</v>
      </c>
      <c r="AT251" s="42">
        <v>76.806172000000004</v>
      </c>
      <c r="AU251" s="42">
        <v>40.424301</v>
      </c>
      <c r="AV251" s="42">
        <v>125.315333</v>
      </c>
      <c r="AW251" s="42">
        <v>153.61234300000001</v>
      </c>
      <c r="AX251" s="42">
        <v>105.103182</v>
      </c>
      <c r="AY251" s="42">
        <v>218.291225</v>
      </c>
      <c r="AZ251" s="42">
        <v>101.06075199999999</v>
      </c>
      <c r="BA251" s="42">
        <v>432.54001899999997</v>
      </c>
      <c r="BB251" s="42">
        <v>12.12729</v>
      </c>
      <c r="BC251" s="42">
        <v>56.594020999999998</v>
      </c>
      <c r="BD251" s="42">
        <v>12.12729</v>
      </c>
      <c r="BE251" s="42">
        <v>68.721311</v>
      </c>
      <c r="BF251" s="42">
        <v>28.297011000000001</v>
      </c>
      <c r="BG251" s="42">
        <v>88.933462000000006</v>
      </c>
      <c r="BH251" s="42">
        <v>133.400193</v>
      </c>
      <c r="BI251" s="42">
        <v>32.339441000000001</v>
      </c>
      <c r="BJ251" s="42">
        <v>408.285439</v>
      </c>
      <c r="BK251" s="42">
        <v>8.0848600000000008</v>
      </c>
      <c r="BL251" s="42">
        <v>20.212150000000001</v>
      </c>
      <c r="BM251" s="42">
        <v>28.297011000000001</v>
      </c>
      <c r="BN251" s="42">
        <v>56.594020999999998</v>
      </c>
      <c r="BO251" s="42">
        <v>125.315333</v>
      </c>
      <c r="BP251" s="42">
        <v>16.169720000000002</v>
      </c>
      <c r="BQ251" s="42">
        <v>84.891031999999996</v>
      </c>
      <c r="BR251" s="42">
        <v>68.721311</v>
      </c>
      <c r="BS251" s="42">
        <v>80.848602</v>
      </c>
      <c r="BT251" s="42">
        <v>0</v>
      </c>
      <c r="BU251" s="42">
        <v>12.12729</v>
      </c>
      <c r="BV251" s="42">
        <v>0</v>
      </c>
      <c r="BW251" s="42">
        <v>8.0848600000000008</v>
      </c>
      <c r="BX251" s="42">
        <v>16.169720000000002</v>
      </c>
      <c r="BY251" s="42">
        <v>12.12729</v>
      </c>
      <c r="BZ251" s="42">
        <v>0</v>
      </c>
      <c r="CA251" s="42">
        <v>32.339441000000001</v>
      </c>
      <c r="CB251" s="42">
        <v>412.32786900000002</v>
      </c>
      <c r="CC251" s="42">
        <v>12.12729</v>
      </c>
      <c r="CD251" s="42">
        <v>48.509160999999999</v>
      </c>
      <c r="CE251" s="42">
        <v>32.339441000000001</v>
      </c>
      <c r="CF251" s="42">
        <v>109.145612</v>
      </c>
      <c r="CG251" s="42">
        <v>113.188042</v>
      </c>
      <c r="CH251" s="42">
        <v>84.891031999999996</v>
      </c>
      <c r="CI251" s="42">
        <v>0</v>
      </c>
      <c r="CJ251" s="42">
        <v>12.12729</v>
      </c>
      <c r="CK251" s="42">
        <v>347.64898699999998</v>
      </c>
      <c r="CL251" s="42">
        <v>8.0848600000000008</v>
      </c>
      <c r="CM251" s="42">
        <v>16.169720000000002</v>
      </c>
      <c r="CN251" s="42">
        <v>8.0848600000000008</v>
      </c>
      <c r="CO251" s="42">
        <v>8.0848600000000008</v>
      </c>
      <c r="CP251" s="42">
        <v>24.254581000000002</v>
      </c>
      <c r="CQ251" s="42">
        <v>8.0848600000000008</v>
      </c>
      <c r="CR251" s="42">
        <v>218.291225</v>
      </c>
      <c r="CS251" s="42">
        <v>56.594020999999998</v>
      </c>
    </row>
    <row r="252" spans="1:97">
      <c r="A252" s="40" t="s">
        <v>839</v>
      </c>
      <c r="B252" s="40" t="s">
        <v>289</v>
      </c>
      <c r="C252" s="40" t="s">
        <v>290</v>
      </c>
      <c r="D252" s="40" t="s">
        <v>304</v>
      </c>
      <c r="E252" s="40" t="s">
        <v>354</v>
      </c>
      <c r="F252" s="40" t="s">
        <v>351</v>
      </c>
      <c r="G252" s="41" t="s">
        <v>294</v>
      </c>
      <c r="H252" s="40" t="s">
        <v>840</v>
      </c>
      <c r="I252" s="42">
        <v>862</v>
      </c>
      <c r="J252" s="42">
        <v>80.892734000000004</v>
      </c>
      <c r="K252" s="42">
        <v>82.578261999999995</v>
      </c>
      <c r="L252" s="42">
        <v>189.08400800000001</v>
      </c>
      <c r="M252" s="42">
        <v>264.07562200000001</v>
      </c>
      <c r="N252" s="42">
        <v>185.332044</v>
      </c>
      <c r="O252" s="42">
        <v>60.037329999999997</v>
      </c>
      <c r="P252" s="42">
        <v>88</v>
      </c>
      <c r="Q252" s="42">
        <v>121</v>
      </c>
      <c r="R252" s="42">
        <v>254</v>
      </c>
      <c r="S252" s="42">
        <v>222</v>
      </c>
      <c r="T252" s="42">
        <v>126</v>
      </c>
      <c r="U252" s="42">
        <v>57</v>
      </c>
      <c r="V252" s="42">
        <v>585.06134699999996</v>
      </c>
      <c r="W252" s="42">
        <v>40.922206000000003</v>
      </c>
      <c r="X252" s="42">
        <v>47.366131000000003</v>
      </c>
      <c r="Y252" s="42">
        <v>136.74165099999999</v>
      </c>
      <c r="Z252" s="42">
        <v>206.02319</v>
      </c>
      <c r="AA252" s="42">
        <v>128.231291</v>
      </c>
      <c r="AB252" s="42">
        <v>24.825198</v>
      </c>
      <c r="AC252" s="42">
        <v>0.95167900000000005</v>
      </c>
      <c r="AD252" s="42">
        <v>51.390678000000001</v>
      </c>
      <c r="AE252" s="42">
        <v>446.19811299999998</v>
      </c>
      <c r="AF252" s="42">
        <v>87.472555999999997</v>
      </c>
      <c r="AG252" s="42">
        <v>276.93865299999999</v>
      </c>
      <c r="AH252" s="42">
        <v>39.970526999999997</v>
      </c>
      <c r="AI252" s="42">
        <v>35.212130999999999</v>
      </c>
      <c r="AJ252" s="42">
        <v>52.342357</v>
      </c>
      <c r="AK252" s="42">
        <v>58.052432000000003</v>
      </c>
      <c r="AL252" s="42">
        <v>57.100752999999997</v>
      </c>
      <c r="AM252" s="42">
        <v>30.453735000000002</v>
      </c>
      <c r="AN252" s="42">
        <v>3.8067169999999999</v>
      </c>
      <c r="AO252" s="42">
        <v>49.487318999999999</v>
      </c>
      <c r="AP252" s="42">
        <v>158.93043</v>
      </c>
      <c r="AQ252" s="42">
        <v>68.520904000000002</v>
      </c>
      <c r="AR252" s="42">
        <v>804.95360600000004</v>
      </c>
      <c r="AS252" s="42">
        <v>0</v>
      </c>
      <c r="AT252" s="42">
        <v>26.647017999999999</v>
      </c>
      <c r="AU252" s="42">
        <v>11.420151000000001</v>
      </c>
      <c r="AV252" s="42">
        <v>34.260452000000001</v>
      </c>
      <c r="AW252" s="42">
        <v>83.747771</v>
      </c>
      <c r="AX252" s="42">
        <v>72.327620999999994</v>
      </c>
      <c r="AY252" s="42">
        <v>163.68882600000001</v>
      </c>
      <c r="AZ252" s="42">
        <v>412.86176699999999</v>
      </c>
      <c r="BA252" s="42">
        <v>572.743876</v>
      </c>
      <c r="BB252" s="42">
        <v>0</v>
      </c>
      <c r="BC252" s="42">
        <v>15.226868</v>
      </c>
      <c r="BD252" s="42">
        <v>7.6134339999999998</v>
      </c>
      <c r="BE252" s="42">
        <v>15.226868</v>
      </c>
      <c r="BF252" s="42">
        <v>11.420151000000001</v>
      </c>
      <c r="BG252" s="42">
        <v>60.907470000000004</v>
      </c>
      <c r="BH252" s="42">
        <v>95.167922000000004</v>
      </c>
      <c r="BI252" s="42">
        <v>367.18116500000002</v>
      </c>
      <c r="BJ252" s="42">
        <v>232.20973000000001</v>
      </c>
      <c r="BK252" s="42">
        <v>0</v>
      </c>
      <c r="BL252" s="42">
        <v>11.420151000000001</v>
      </c>
      <c r="BM252" s="42">
        <v>3.8067169999999999</v>
      </c>
      <c r="BN252" s="42">
        <v>19.033584000000001</v>
      </c>
      <c r="BO252" s="42">
        <v>72.327620999999994</v>
      </c>
      <c r="BP252" s="42">
        <v>11.420151000000001</v>
      </c>
      <c r="BQ252" s="42">
        <v>68.520904000000002</v>
      </c>
      <c r="BR252" s="42">
        <v>45.680602999999998</v>
      </c>
      <c r="BS252" s="42">
        <v>72.653775999999993</v>
      </c>
      <c r="BT252" s="42">
        <v>0</v>
      </c>
      <c r="BU252" s="42">
        <v>0</v>
      </c>
      <c r="BV252" s="42">
        <v>0</v>
      </c>
      <c r="BW252" s="42">
        <v>3.8067169999999999</v>
      </c>
      <c r="BX252" s="42">
        <v>15.226868</v>
      </c>
      <c r="BY252" s="42">
        <v>15.226868</v>
      </c>
      <c r="BZ252" s="42">
        <v>0</v>
      </c>
      <c r="CA252" s="42">
        <v>38.393324</v>
      </c>
      <c r="CB252" s="42">
        <v>394.26463100000001</v>
      </c>
      <c r="CC252" s="42">
        <v>0</v>
      </c>
      <c r="CD252" s="42">
        <v>22.840301</v>
      </c>
      <c r="CE252" s="42">
        <v>7.6134339999999998</v>
      </c>
      <c r="CF252" s="42">
        <v>22.840301</v>
      </c>
      <c r="CG252" s="42">
        <v>49.487318999999999</v>
      </c>
      <c r="CH252" s="42">
        <v>53.294035999999998</v>
      </c>
      <c r="CI252" s="42">
        <v>3.8067169999999999</v>
      </c>
      <c r="CJ252" s="42">
        <v>234.38252199999999</v>
      </c>
      <c r="CK252" s="42">
        <v>338.03519899999998</v>
      </c>
      <c r="CL252" s="42">
        <v>0</v>
      </c>
      <c r="CM252" s="42">
        <v>3.8067169999999999</v>
      </c>
      <c r="CN252" s="42">
        <v>3.8067169999999999</v>
      </c>
      <c r="CO252" s="42">
        <v>7.6134339999999998</v>
      </c>
      <c r="CP252" s="42">
        <v>19.033584000000001</v>
      </c>
      <c r="CQ252" s="42">
        <v>3.8067169999999999</v>
      </c>
      <c r="CR252" s="42">
        <v>159.88210900000001</v>
      </c>
      <c r="CS252" s="42">
        <v>140.08592100000001</v>
      </c>
    </row>
    <row r="253" spans="1:97">
      <c r="A253" s="40" t="s">
        <v>841</v>
      </c>
      <c r="B253" s="40" t="s">
        <v>289</v>
      </c>
      <c r="C253" s="40" t="s">
        <v>290</v>
      </c>
      <c r="D253" s="40" t="s">
        <v>309</v>
      </c>
      <c r="E253" s="40" t="s">
        <v>459</v>
      </c>
      <c r="F253" s="40" t="s">
        <v>293</v>
      </c>
      <c r="G253" s="41" t="s">
        <v>294</v>
      </c>
      <c r="H253" s="40" t="s">
        <v>842</v>
      </c>
      <c r="I253" s="42">
        <v>322</v>
      </c>
      <c r="J253" s="42">
        <v>38</v>
      </c>
      <c r="K253" s="42">
        <v>35</v>
      </c>
      <c r="L253" s="42">
        <v>47</v>
      </c>
      <c r="M253" s="42">
        <v>89</v>
      </c>
      <c r="N253" s="42">
        <v>68</v>
      </c>
      <c r="O253" s="42">
        <v>45</v>
      </c>
      <c r="P253" s="42">
        <v>69</v>
      </c>
      <c r="Q253" s="42">
        <v>25</v>
      </c>
      <c r="R253" s="42">
        <v>73</v>
      </c>
      <c r="S253" s="42">
        <v>50</v>
      </c>
      <c r="T253" s="42">
        <v>86</v>
      </c>
      <c r="U253" s="42">
        <v>36</v>
      </c>
      <c r="V253" s="42">
        <v>159</v>
      </c>
      <c r="W253" s="42">
        <v>19</v>
      </c>
      <c r="X253" s="42">
        <v>21</v>
      </c>
      <c r="Y253" s="42">
        <v>19</v>
      </c>
      <c r="Z253" s="42">
        <v>52</v>
      </c>
      <c r="AA253" s="42">
        <v>26</v>
      </c>
      <c r="AB253" s="42">
        <v>20</v>
      </c>
      <c r="AC253" s="42">
        <v>2</v>
      </c>
      <c r="AD253" s="42">
        <v>26</v>
      </c>
      <c r="AE253" s="42">
        <v>97</v>
      </c>
      <c r="AF253" s="42">
        <v>36</v>
      </c>
      <c r="AG253" s="42">
        <v>163</v>
      </c>
      <c r="AH253" s="42">
        <v>19</v>
      </c>
      <c r="AI253" s="42">
        <v>14</v>
      </c>
      <c r="AJ253" s="42">
        <v>28</v>
      </c>
      <c r="AK253" s="42">
        <v>37</v>
      </c>
      <c r="AL253" s="42">
        <v>42</v>
      </c>
      <c r="AM253" s="42">
        <v>21</v>
      </c>
      <c r="AN253" s="42">
        <v>2</v>
      </c>
      <c r="AO253" s="42">
        <v>29</v>
      </c>
      <c r="AP253" s="42">
        <v>87</v>
      </c>
      <c r="AQ253" s="42">
        <v>47</v>
      </c>
      <c r="AR253" s="42">
        <v>280</v>
      </c>
      <c r="AS253" s="42">
        <v>4</v>
      </c>
      <c r="AT253" s="42">
        <v>32</v>
      </c>
      <c r="AU253" s="42">
        <v>12</v>
      </c>
      <c r="AV253" s="42">
        <v>36</v>
      </c>
      <c r="AW253" s="42">
        <v>28</v>
      </c>
      <c r="AX253" s="42">
        <v>4</v>
      </c>
      <c r="AY253" s="42">
        <v>112</v>
      </c>
      <c r="AZ253" s="42">
        <v>52</v>
      </c>
      <c r="BA253" s="42">
        <v>124</v>
      </c>
      <c r="BB253" s="42">
        <v>4</v>
      </c>
      <c r="BC253" s="42">
        <v>24</v>
      </c>
      <c r="BD253" s="42">
        <v>4</v>
      </c>
      <c r="BE253" s="42">
        <v>20</v>
      </c>
      <c r="BF253" s="42">
        <v>0</v>
      </c>
      <c r="BG253" s="42">
        <v>4</v>
      </c>
      <c r="BH253" s="42">
        <v>56</v>
      </c>
      <c r="BI253" s="42">
        <v>12</v>
      </c>
      <c r="BJ253" s="42">
        <v>156</v>
      </c>
      <c r="BK253" s="42">
        <v>0</v>
      </c>
      <c r="BL253" s="42">
        <v>8</v>
      </c>
      <c r="BM253" s="42">
        <v>8</v>
      </c>
      <c r="BN253" s="42">
        <v>16</v>
      </c>
      <c r="BO253" s="42">
        <v>28</v>
      </c>
      <c r="BP253" s="42">
        <v>0</v>
      </c>
      <c r="BQ253" s="42">
        <v>56</v>
      </c>
      <c r="BR253" s="42">
        <v>40</v>
      </c>
      <c r="BS253" s="42">
        <v>36</v>
      </c>
      <c r="BT253" s="42">
        <v>0</v>
      </c>
      <c r="BU253" s="42">
        <v>0</v>
      </c>
      <c r="BV253" s="42">
        <v>0</v>
      </c>
      <c r="BW253" s="42">
        <v>4</v>
      </c>
      <c r="BX253" s="42">
        <v>4</v>
      </c>
      <c r="BY253" s="42">
        <v>0</v>
      </c>
      <c r="BZ253" s="42">
        <v>0</v>
      </c>
      <c r="CA253" s="42">
        <v>28</v>
      </c>
      <c r="CB253" s="42">
        <v>92</v>
      </c>
      <c r="CC253" s="42">
        <v>0</v>
      </c>
      <c r="CD253" s="42">
        <v>28</v>
      </c>
      <c r="CE253" s="42">
        <v>0</v>
      </c>
      <c r="CF253" s="42">
        <v>32</v>
      </c>
      <c r="CG253" s="42">
        <v>16</v>
      </c>
      <c r="CH253" s="42">
        <v>4</v>
      </c>
      <c r="CI253" s="42">
        <v>0</v>
      </c>
      <c r="CJ253" s="42">
        <v>12</v>
      </c>
      <c r="CK253" s="42">
        <v>152</v>
      </c>
      <c r="CL253" s="42">
        <v>4</v>
      </c>
      <c r="CM253" s="42">
        <v>4</v>
      </c>
      <c r="CN253" s="42">
        <v>12</v>
      </c>
      <c r="CO253" s="42">
        <v>0</v>
      </c>
      <c r="CP253" s="42">
        <v>8</v>
      </c>
      <c r="CQ253" s="42">
        <v>0</v>
      </c>
      <c r="CR253" s="42">
        <v>112</v>
      </c>
      <c r="CS253" s="42">
        <v>12</v>
      </c>
    </row>
    <row r="254" spans="1:97">
      <c r="A254" s="40" t="s">
        <v>843</v>
      </c>
      <c r="B254" s="40" t="s">
        <v>289</v>
      </c>
      <c r="C254" s="40" t="s">
        <v>290</v>
      </c>
      <c r="D254" s="40" t="s">
        <v>297</v>
      </c>
      <c r="E254" s="40" t="s">
        <v>325</v>
      </c>
      <c r="F254" s="40" t="s">
        <v>293</v>
      </c>
      <c r="G254" s="41" t="s">
        <v>294</v>
      </c>
      <c r="H254" s="40" t="s">
        <v>844</v>
      </c>
      <c r="I254" s="42">
        <v>301</v>
      </c>
      <c r="J254" s="42">
        <v>51.318033</v>
      </c>
      <c r="K254" s="42">
        <v>31.580328000000002</v>
      </c>
      <c r="L254" s="42">
        <v>63.160656000000003</v>
      </c>
      <c r="M254" s="42">
        <v>65.134426000000005</v>
      </c>
      <c r="N254" s="42">
        <v>59.213115000000002</v>
      </c>
      <c r="O254" s="42">
        <v>30.593443000000001</v>
      </c>
      <c r="P254" s="42">
        <v>47</v>
      </c>
      <c r="Q254" s="42">
        <v>44</v>
      </c>
      <c r="R254" s="42">
        <v>72</v>
      </c>
      <c r="S254" s="42">
        <v>48</v>
      </c>
      <c r="T254" s="42">
        <v>63</v>
      </c>
      <c r="U254" s="42">
        <v>32</v>
      </c>
      <c r="V254" s="42">
        <v>147.04590200000001</v>
      </c>
      <c r="W254" s="42">
        <v>29.606556999999999</v>
      </c>
      <c r="X254" s="42">
        <v>13.816393</v>
      </c>
      <c r="Y254" s="42">
        <v>30.593443000000001</v>
      </c>
      <c r="Z254" s="42">
        <v>31.580328000000002</v>
      </c>
      <c r="AA254" s="42">
        <v>27.632787</v>
      </c>
      <c r="AB254" s="42">
        <v>11.842623</v>
      </c>
      <c r="AC254" s="42">
        <v>1.97377</v>
      </c>
      <c r="AD254" s="42">
        <v>34.540984000000002</v>
      </c>
      <c r="AE254" s="42">
        <v>77.963933999999995</v>
      </c>
      <c r="AF254" s="42">
        <v>34.540984000000002</v>
      </c>
      <c r="AG254" s="42">
        <v>153.95409799999999</v>
      </c>
      <c r="AH254" s="42">
        <v>21.711475</v>
      </c>
      <c r="AI254" s="42">
        <v>17.763933999999999</v>
      </c>
      <c r="AJ254" s="42">
        <v>32.567213000000002</v>
      </c>
      <c r="AK254" s="42">
        <v>33.554098000000003</v>
      </c>
      <c r="AL254" s="42">
        <v>31.580328000000002</v>
      </c>
      <c r="AM254" s="42">
        <v>15.790164000000001</v>
      </c>
      <c r="AN254" s="42">
        <v>0.98688500000000001</v>
      </c>
      <c r="AO254" s="42">
        <v>25.659016000000001</v>
      </c>
      <c r="AP254" s="42">
        <v>86.845901999999995</v>
      </c>
      <c r="AQ254" s="42">
        <v>41.449179999999998</v>
      </c>
      <c r="AR254" s="42">
        <v>260.53770500000002</v>
      </c>
      <c r="AS254" s="42">
        <v>0</v>
      </c>
      <c r="AT254" s="42">
        <v>19.737704999999998</v>
      </c>
      <c r="AU254" s="42">
        <v>7.8950820000000004</v>
      </c>
      <c r="AV254" s="42">
        <v>23.685245999999999</v>
      </c>
      <c r="AW254" s="42">
        <v>39.475409999999997</v>
      </c>
      <c r="AX254" s="42">
        <v>35.527869000000003</v>
      </c>
      <c r="AY254" s="42">
        <v>114.478689</v>
      </c>
      <c r="AZ254" s="42">
        <v>19.737704999999998</v>
      </c>
      <c r="BA254" s="42">
        <v>122.37376999999999</v>
      </c>
      <c r="BB254" s="42">
        <v>0</v>
      </c>
      <c r="BC254" s="42">
        <v>7.8950820000000004</v>
      </c>
      <c r="BD254" s="42">
        <v>0</v>
      </c>
      <c r="BE254" s="42">
        <v>19.737704999999998</v>
      </c>
      <c r="BF254" s="42">
        <v>3.9475410000000002</v>
      </c>
      <c r="BG254" s="42">
        <v>35.527869000000003</v>
      </c>
      <c r="BH254" s="42">
        <v>43.422950999999998</v>
      </c>
      <c r="BI254" s="42">
        <v>11.842623</v>
      </c>
      <c r="BJ254" s="42">
        <v>138.16393400000001</v>
      </c>
      <c r="BK254" s="42">
        <v>0</v>
      </c>
      <c r="BL254" s="42">
        <v>11.842623</v>
      </c>
      <c r="BM254" s="42">
        <v>7.8950820000000004</v>
      </c>
      <c r="BN254" s="42">
        <v>3.9475410000000002</v>
      </c>
      <c r="BO254" s="42">
        <v>35.527869000000003</v>
      </c>
      <c r="BP254" s="42">
        <v>0</v>
      </c>
      <c r="BQ254" s="42">
        <v>71.055738000000005</v>
      </c>
      <c r="BR254" s="42">
        <v>7.8950820000000004</v>
      </c>
      <c r="BS254" s="42">
        <v>15.790164000000001</v>
      </c>
      <c r="BT254" s="42">
        <v>0</v>
      </c>
      <c r="BU254" s="42">
        <v>0</v>
      </c>
      <c r="BV254" s="42">
        <v>0</v>
      </c>
      <c r="BW254" s="42">
        <v>0</v>
      </c>
      <c r="BX254" s="42">
        <v>0</v>
      </c>
      <c r="BY254" s="42">
        <v>7.8950820000000004</v>
      </c>
      <c r="BZ254" s="42">
        <v>0</v>
      </c>
      <c r="CA254" s="42">
        <v>7.8950820000000004</v>
      </c>
      <c r="CB254" s="42">
        <v>94.740983999999997</v>
      </c>
      <c r="CC254" s="42">
        <v>0</v>
      </c>
      <c r="CD254" s="42">
        <v>15.790164000000001</v>
      </c>
      <c r="CE254" s="42">
        <v>7.8950820000000004</v>
      </c>
      <c r="CF254" s="42">
        <v>11.842623</v>
      </c>
      <c r="CG254" s="42">
        <v>31.580328000000002</v>
      </c>
      <c r="CH254" s="42">
        <v>23.685245999999999</v>
      </c>
      <c r="CI254" s="42">
        <v>0</v>
      </c>
      <c r="CJ254" s="42">
        <v>3.9475410000000002</v>
      </c>
      <c r="CK254" s="42">
        <v>150.00655699999999</v>
      </c>
      <c r="CL254" s="42">
        <v>0</v>
      </c>
      <c r="CM254" s="42">
        <v>3.9475410000000002</v>
      </c>
      <c r="CN254" s="42">
        <v>0</v>
      </c>
      <c r="CO254" s="42">
        <v>11.842623</v>
      </c>
      <c r="CP254" s="42">
        <v>7.8950820000000004</v>
      </c>
      <c r="CQ254" s="42">
        <v>3.9475410000000002</v>
      </c>
      <c r="CR254" s="42">
        <v>114.478689</v>
      </c>
      <c r="CS254" s="42">
        <v>7.8950820000000004</v>
      </c>
    </row>
    <row r="255" spans="1:97">
      <c r="A255" s="40" t="s">
        <v>845</v>
      </c>
      <c r="B255" s="40" t="s">
        <v>289</v>
      </c>
      <c r="C255" s="40" t="s">
        <v>290</v>
      </c>
      <c r="D255" s="40" t="s">
        <v>309</v>
      </c>
      <c r="E255" s="40" t="s">
        <v>396</v>
      </c>
      <c r="F255" s="40" t="s">
        <v>306</v>
      </c>
      <c r="G255" s="41" t="s">
        <v>294</v>
      </c>
      <c r="H255" s="40" t="s">
        <v>846</v>
      </c>
      <c r="I255" s="42">
        <v>350</v>
      </c>
      <c r="J255" s="42">
        <v>53.220011</v>
      </c>
      <c r="K255" s="42">
        <v>36.844622999999999</v>
      </c>
      <c r="L255" s="42">
        <v>55.266933999999999</v>
      </c>
      <c r="M255" s="42">
        <v>71.618403999999998</v>
      </c>
      <c r="N255" s="42">
        <v>79.830016000000001</v>
      </c>
      <c r="O255" s="42">
        <v>53.220011</v>
      </c>
      <c r="P255" s="42">
        <v>50</v>
      </c>
      <c r="Q255" s="42">
        <v>51</v>
      </c>
      <c r="R255" s="42">
        <v>65</v>
      </c>
      <c r="S255" s="42">
        <v>70</v>
      </c>
      <c r="T255" s="42">
        <v>76</v>
      </c>
      <c r="U255" s="42">
        <v>28</v>
      </c>
      <c r="V255" s="42">
        <v>172.94111799999999</v>
      </c>
      <c r="W255" s="42">
        <v>27.633467</v>
      </c>
      <c r="X255" s="42">
        <v>15.351926000000001</v>
      </c>
      <c r="Y255" s="42">
        <v>27.633467</v>
      </c>
      <c r="Z255" s="42">
        <v>36.820704999999997</v>
      </c>
      <c r="AA255" s="42">
        <v>40.938470000000002</v>
      </c>
      <c r="AB255" s="42">
        <v>23.539619999999999</v>
      </c>
      <c r="AC255" s="42">
        <v>1.0234620000000001</v>
      </c>
      <c r="AD255" s="42">
        <v>36.844622999999999</v>
      </c>
      <c r="AE255" s="42">
        <v>86.970331000000002</v>
      </c>
      <c r="AF255" s="42">
        <v>49.126164000000003</v>
      </c>
      <c r="AG255" s="42">
        <v>177.05888200000001</v>
      </c>
      <c r="AH255" s="42">
        <v>25.586544</v>
      </c>
      <c r="AI255" s="42">
        <v>21.492697</v>
      </c>
      <c r="AJ255" s="42">
        <v>27.633467</v>
      </c>
      <c r="AK255" s="42">
        <v>34.797699000000001</v>
      </c>
      <c r="AL255" s="42">
        <v>38.891545999999998</v>
      </c>
      <c r="AM255" s="42">
        <v>25.586544</v>
      </c>
      <c r="AN255" s="42">
        <v>3.0703849999999999</v>
      </c>
      <c r="AO255" s="42">
        <v>34.797699000000001</v>
      </c>
      <c r="AP255" s="42">
        <v>92.111557000000005</v>
      </c>
      <c r="AQ255" s="42">
        <v>50.149625999999998</v>
      </c>
      <c r="AR255" s="42">
        <v>306.94285300000001</v>
      </c>
      <c r="AS255" s="42">
        <v>24.563082000000001</v>
      </c>
      <c r="AT255" s="42">
        <v>8.092022</v>
      </c>
      <c r="AU255" s="42">
        <v>4.0938470000000002</v>
      </c>
      <c r="AV255" s="42">
        <v>24.563082000000001</v>
      </c>
      <c r="AW255" s="42">
        <v>40.938470000000002</v>
      </c>
      <c r="AX255" s="42">
        <v>49.126164000000003</v>
      </c>
      <c r="AY255" s="42">
        <v>122.81541</v>
      </c>
      <c r="AZ255" s="42">
        <v>32.750776000000002</v>
      </c>
      <c r="BA255" s="42">
        <v>143.188973</v>
      </c>
      <c r="BB255" s="42">
        <v>12.281541000000001</v>
      </c>
      <c r="BC255" s="42">
        <v>8.092022</v>
      </c>
      <c r="BD255" s="42">
        <v>0</v>
      </c>
      <c r="BE255" s="42">
        <v>8.1876940000000005</v>
      </c>
      <c r="BF255" s="42">
        <v>0</v>
      </c>
      <c r="BG255" s="42">
        <v>40.938470000000002</v>
      </c>
      <c r="BH255" s="42">
        <v>61.407705</v>
      </c>
      <c r="BI255" s="42">
        <v>12.281541000000001</v>
      </c>
      <c r="BJ255" s="42">
        <v>163.75388000000001</v>
      </c>
      <c r="BK255" s="42">
        <v>12.281541000000001</v>
      </c>
      <c r="BL255" s="42">
        <v>0</v>
      </c>
      <c r="BM255" s="42">
        <v>4.0938470000000002</v>
      </c>
      <c r="BN255" s="42">
        <v>16.375388000000001</v>
      </c>
      <c r="BO255" s="42">
        <v>40.938470000000002</v>
      </c>
      <c r="BP255" s="42">
        <v>8.1876940000000005</v>
      </c>
      <c r="BQ255" s="42">
        <v>61.407705</v>
      </c>
      <c r="BR255" s="42">
        <v>20.469235000000001</v>
      </c>
      <c r="BS255" s="42">
        <v>32.750776000000002</v>
      </c>
      <c r="BT255" s="42">
        <v>0</v>
      </c>
      <c r="BU255" s="42">
        <v>0</v>
      </c>
      <c r="BV255" s="42">
        <v>0</v>
      </c>
      <c r="BW255" s="42">
        <v>0</v>
      </c>
      <c r="BX255" s="42">
        <v>4.0938470000000002</v>
      </c>
      <c r="BY255" s="42">
        <v>12.281541000000001</v>
      </c>
      <c r="BZ255" s="42">
        <v>0</v>
      </c>
      <c r="CA255" s="42">
        <v>16.375388000000001</v>
      </c>
      <c r="CB255" s="42">
        <v>114.532044</v>
      </c>
      <c r="CC255" s="42">
        <v>8.1876940000000005</v>
      </c>
      <c r="CD255" s="42">
        <v>8.092022</v>
      </c>
      <c r="CE255" s="42">
        <v>4.0938470000000002</v>
      </c>
      <c r="CF255" s="42">
        <v>20.469235000000001</v>
      </c>
      <c r="CG255" s="42">
        <v>28.656929000000002</v>
      </c>
      <c r="CH255" s="42">
        <v>32.750776000000002</v>
      </c>
      <c r="CI255" s="42">
        <v>0</v>
      </c>
      <c r="CJ255" s="42">
        <v>12.281541000000001</v>
      </c>
      <c r="CK255" s="42">
        <v>159.660033</v>
      </c>
      <c r="CL255" s="42">
        <v>16.375388000000001</v>
      </c>
      <c r="CM255" s="42">
        <v>0</v>
      </c>
      <c r="CN255" s="42">
        <v>0</v>
      </c>
      <c r="CO255" s="42">
        <v>4.0938470000000002</v>
      </c>
      <c r="CP255" s="42">
        <v>8.1876940000000005</v>
      </c>
      <c r="CQ255" s="42">
        <v>4.0938470000000002</v>
      </c>
      <c r="CR255" s="42">
        <v>122.81541</v>
      </c>
      <c r="CS255" s="42">
        <v>4.0938470000000002</v>
      </c>
    </row>
    <row r="256" spans="1:97">
      <c r="A256" s="40" t="s">
        <v>847</v>
      </c>
      <c r="B256" s="40" t="s">
        <v>289</v>
      </c>
      <c r="C256" s="40" t="s">
        <v>290</v>
      </c>
      <c r="D256" s="40" t="s">
        <v>297</v>
      </c>
      <c r="E256" s="40" t="s">
        <v>647</v>
      </c>
      <c r="F256" s="40" t="s">
        <v>419</v>
      </c>
      <c r="G256" s="41" t="s">
        <v>294</v>
      </c>
      <c r="H256" s="40" t="s">
        <v>848</v>
      </c>
      <c r="I256" s="42">
        <v>1679</v>
      </c>
      <c r="J256" s="42">
        <v>309.96626500000002</v>
      </c>
      <c r="K256" s="42">
        <v>225.56632300000001</v>
      </c>
      <c r="L256" s="42">
        <v>326.34223100000003</v>
      </c>
      <c r="M256" s="42">
        <v>331.161045</v>
      </c>
      <c r="N256" s="42">
        <v>329.20151199999998</v>
      </c>
      <c r="O256" s="42">
        <v>156.76262500000001</v>
      </c>
      <c r="P256" s="42">
        <v>177</v>
      </c>
      <c r="Q256" s="42">
        <v>212</v>
      </c>
      <c r="R256" s="42">
        <v>241</v>
      </c>
      <c r="S256" s="42">
        <v>291</v>
      </c>
      <c r="T256" s="42">
        <v>268</v>
      </c>
      <c r="U256" s="42">
        <v>100</v>
      </c>
      <c r="V256" s="42">
        <v>826.26315099999999</v>
      </c>
      <c r="W256" s="42">
        <v>156.92266100000001</v>
      </c>
      <c r="X256" s="42">
        <v>110.813626</v>
      </c>
      <c r="Y256" s="42">
        <v>166.62030200000001</v>
      </c>
      <c r="Z256" s="42">
        <v>155.782858</v>
      </c>
      <c r="AA256" s="42">
        <v>166.56028900000001</v>
      </c>
      <c r="AB256" s="42">
        <v>65.644349000000005</v>
      </c>
      <c r="AC256" s="42">
        <v>3.9190659999999999</v>
      </c>
      <c r="AD256" s="42">
        <v>195.15355500000001</v>
      </c>
      <c r="AE256" s="42">
        <v>466.50884000000002</v>
      </c>
      <c r="AF256" s="42">
        <v>164.60075599999999</v>
      </c>
      <c r="AG256" s="42">
        <v>852.73684900000001</v>
      </c>
      <c r="AH256" s="42">
        <v>153.04360399999999</v>
      </c>
      <c r="AI256" s="42">
        <v>114.752696</v>
      </c>
      <c r="AJ256" s="42">
        <v>159.72192899999999</v>
      </c>
      <c r="AK256" s="42">
        <v>175.378187</v>
      </c>
      <c r="AL256" s="42">
        <v>162.641223</v>
      </c>
      <c r="AM256" s="42">
        <v>81.320611999999997</v>
      </c>
      <c r="AN256" s="42">
        <v>5.8785980000000002</v>
      </c>
      <c r="AO256" s="42">
        <v>192.274269</v>
      </c>
      <c r="AP256" s="42">
        <v>469.40813000000003</v>
      </c>
      <c r="AQ256" s="42">
        <v>191.05444900000001</v>
      </c>
      <c r="AR256" s="42">
        <v>1379.6711339999999</v>
      </c>
      <c r="AS256" s="42">
        <v>7.8381309999999997</v>
      </c>
      <c r="AT256" s="42">
        <v>66.624116000000001</v>
      </c>
      <c r="AU256" s="42">
        <v>35.271591000000001</v>
      </c>
      <c r="AV256" s="42">
        <v>172.43888699999999</v>
      </c>
      <c r="AW256" s="42">
        <v>223.38674</v>
      </c>
      <c r="AX256" s="42">
        <v>227.30580599999999</v>
      </c>
      <c r="AY256" s="42">
        <v>470.28787399999999</v>
      </c>
      <c r="AZ256" s="42">
        <v>176.517989</v>
      </c>
      <c r="BA256" s="42">
        <v>670.24023899999997</v>
      </c>
      <c r="BB256" s="42">
        <v>3.9190659999999999</v>
      </c>
      <c r="BC256" s="42">
        <v>50.947853000000002</v>
      </c>
      <c r="BD256" s="42">
        <v>19.595327999999999</v>
      </c>
      <c r="BE256" s="42">
        <v>74.462247000000005</v>
      </c>
      <c r="BF256" s="42">
        <v>35.271591000000001</v>
      </c>
      <c r="BG256" s="42">
        <v>176.35795300000001</v>
      </c>
      <c r="BH256" s="42">
        <v>231.224872</v>
      </c>
      <c r="BI256" s="42">
        <v>78.461330000000004</v>
      </c>
      <c r="BJ256" s="42">
        <v>709.43089499999996</v>
      </c>
      <c r="BK256" s="42">
        <v>3.9190659999999999</v>
      </c>
      <c r="BL256" s="42">
        <v>15.676261999999999</v>
      </c>
      <c r="BM256" s="42">
        <v>15.676261999999999</v>
      </c>
      <c r="BN256" s="42">
        <v>97.976641000000001</v>
      </c>
      <c r="BO256" s="42">
        <v>188.11515</v>
      </c>
      <c r="BP256" s="42">
        <v>50.947853000000002</v>
      </c>
      <c r="BQ256" s="42">
        <v>239.06300300000001</v>
      </c>
      <c r="BR256" s="42">
        <v>98.056657999999999</v>
      </c>
      <c r="BS256" s="42">
        <v>121.491034</v>
      </c>
      <c r="BT256" s="42">
        <v>0</v>
      </c>
      <c r="BU256" s="42">
        <v>3.9190659999999999</v>
      </c>
      <c r="BV256" s="42">
        <v>0</v>
      </c>
      <c r="BW256" s="42">
        <v>0</v>
      </c>
      <c r="BX256" s="42">
        <v>11.757197</v>
      </c>
      <c r="BY256" s="42">
        <v>27.433458999999999</v>
      </c>
      <c r="BZ256" s="42">
        <v>0</v>
      </c>
      <c r="CA256" s="42">
        <v>78.381311999999994</v>
      </c>
      <c r="CB256" s="42">
        <v>666.40119100000004</v>
      </c>
      <c r="CC256" s="42">
        <v>3.9190659999999999</v>
      </c>
      <c r="CD256" s="42">
        <v>50.947853000000002</v>
      </c>
      <c r="CE256" s="42">
        <v>31.352525</v>
      </c>
      <c r="CF256" s="42">
        <v>145.00542799999999</v>
      </c>
      <c r="CG256" s="42">
        <v>176.35795300000001</v>
      </c>
      <c r="CH256" s="42">
        <v>172.43888699999999</v>
      </c>
      <c r="CI256" s="42">
        <v>7.8381309999999997</v>
      </c>
      <c r="CJ256" s="42">
        <v>78.541347999999999</v>
      </c>
      <c r="CK256" s="42">
        <v>591.778909</v>
      </c>
      <c r="CL256" s="42">
        <v>3.9190659999999999</v>
      </c>
      <c r="CM256" s="42">
        <v>11.757197</v>
      </c>
      <c r="CN256" s="42">
        <v>3.9190659999999999</v>
      </c>
      <c r="CO256" s="42">
        <v>27.433458999999999</v>
      </c>
      <c r="CP256" s="42">
        <v>35.271591000000001</v>
      </c>
      <c r="CQ256" s="42">
        <v>27.433458999999999</v>
      </c>
      <c r="CR256" s="42">
        <v>462.44974300000001</v>
      </c>
      <c r="CS256" s="42">
        <v>19.595327999999999</v>
      </c>
    </row>
    <row r="257" spans="1:97">
      <c r="A257" s="40" t="s">
        <v>849</v>
      </c>
      <c r="B257" s="40" t="s">
        <v>289</v>
      </c>
      <c r="C257" s="40" t="s">
        <v>290</v>
      </c>
      <c r="D257" s="40" t="s">
        <v>297</v>
      </c>
      <c r="E257" s="40" t="s">
        <v>322</v>
      </c>
      <c r="F257" s="40" t="s">
        <v>293</v>
      </c>
      <c r="G257" s="41" t="s">
        <v>294</v>
      </c>
      <c r="H257" s="40" t="s">
        <v>850</v>
      </c>
      <c r="I257" s="42">
        <v>1465</v>
      </c>
      <c r="J257" s="42">
        <v>283.79881399999999</v>
      </c>
      <c r="K257" s="42">
        <v>198.76162500000001</v>
      </c>
      <c r="L257" s="42">
        <v>336.02593899999999</v>
      </c>
      <c r="M257" s="42">
        <v>320.65777200000002</v>
      </c>
      <c r="N257" s="42">
        <v>213.10524699999999</v>
      </c>
      <c r="O257" s="42">
        <v>112.650604</v>
      </c>
      <c r="P257" s="42">
        <v>201</v>
      </c>
      <c r="Q257" s="42">
        <v>186</v>
      </c>
      <c r="R257" s="42">
        <v>265</v>
      </c>
      <c r="S257" s="42">
        <v>251</v>
      </c>
      <c r="T257" s="42">
        <v>166</v>
      </c>
      <c r="U257" s="42">
        <v>69</v>
      </c>
      <c r="V257" s="42">
        <v>721.25465399999996</v>
      </c>
      <c r="W257" s="42">
        <v>143.43622400000001</v>
      </c>
      <c r="X257" s="42">
        <v>94.258089999999996</v>
      </c>
      <c r="Y257" s="42">
        <v>167.00074599999999</v>
      </c>
      <c r="Z257" s="42">
        <v>156.755302</v>
      </c>
      <c r="AA257" s="42">
        <v>111.675346</v>
      </c>
      <c r="AB257" s="42">
        <v>48.128945999999999</v>
      </c>
      <c r="AC257" s="42">
        <v>0</v>
      </c>
      <c r="AD257" s="42">
        <v>175.197102</v>
      </c>
      <c r="AE257" s="42">
        <v>435.43139400000001</v>
      </c>
      <c r="AF257" s="42">
        <v>110.626158</v>
      </c>
      <c r="AG257" s="42">
        <v>743.74534600000004</v>
      </c>
      <c r="AH257" s="42">
        <v>140.36259100000001</v>
      </c>
      <c r="AI257" s="42">
        <v>104.503535</v>
      </c>
      <c r="AJ257" s="42">
        <v>169.025192</v>
      </c>
      <c r="AK257" s="42">
        <v>163.90246999999999</v>
      </c>
      <c r="AL257" s="42">
        <v>101.429901</v>
      </c>
      <c r="AM257" s="42">
        <v>60.423479999999998</v>
      </c>
      <c r="AN257" s="42">
        <v>4.0981779999999999</v>
      </c>
      <c r="AO257" s="42">
        <v>172.123469</v>
      </c>
      <c r="AP257" s="42">
        <v>450.75027399999999</v>
      </c>
      <c r="AQ257" s="42">
        <v>120.87160299999999</v>
      </c>
      <c r="AR257" s="42">
        <v>1180.275214</v>
      </c>
      <c r="AS257" s="42">
        <v>32.785423000000002</v>
      </c>
      <c r="AT257" s="42">
        <v>73.767201</v>
      </c>
      <c r="AU257" s="42">
        <v>40.981777999999998</v>
      </c>
      <c r="AV257" s="42">
        <v>192.61435800000001</v>
      </c>
      <c r="AW257" s="42">
        <v>209.007069</v>
      </c>
      <c r="AX257" s="42">
        <v>192.61435800000001</v>
      </c>
      <c r="AY257" s="42">
        <v>311.46151500000002</v>
      </c>
      <c r="AZ257" s="42">
        <v>127.043513</v>
      </c>
      <c r="BA257" s="42">
        <v>594.23578499999996</v>
      </c>
      <c r="BB257" s="42">
        <v>20.490888999999999</v>
      </c>
      <c r="BC257" s="42">
        <v>57.374490000000002</v>
      </c>
      <c r="BD257" s="42">
        <v>28.687245000000001</v>
      </c>
      <c r="BE257" s="42">
        <v>106.552623</v>
      </c>
      <c r="BF257" s="42">
        <v>28.687245000000001</v>
      </c>
      <c r="BG257" s="42">
        <v>147.534402</v>
      </c>
      <c r="BH257" s="42">
        <v>172.123469</v>
      </c>
      <c r="BI257" s="42">
        <v>32.785423000000002</v>
      </c>
      <c r="BJ257" s="42">
        <v>586.03942900000004</v>
      </c>
      <c r="BK257" s="42">
        <v>12.294532999999999</v>
      </c>
      <c r="BL257" s="42">
        <v>16.392710999999998</v>
      </c>
      <c r="BM257" s="42">
        <v>12.294532999999999</v>
      </c>
      <c r="BN257" s="42">
        <v>86.061734000000001</v>
      </c>
      <c r="BO257" s="42">
        <v>180.31982400000001</v>
      </c>
      <c r="BP257" s="42">
        <v>45.079956000000003</v>
      </c>
      <c r="BQ257" s="42">
        <v>139.33804599999999</v>
      </c>
      <c r="BR257" s="42">
        <v>94.258089999999996</v>
      </c>
      <c r="BS257" s="42">
        <v>143.43622400000001</v>
      </c>
      <c r="BT257" s="42">
        <v>0</v>
      </c>
      <c r="BU257" s="42">
        <v>0</v>
      </c>
      <c r="BV257" s="42">
        <v>0</v>
      </c>
      <c r="BW257" s="42">
        <v>16.392710999999998</v>
      </c>
      <c r="BX257" s="42">
        <v>28.687245000000001</v>
      </c>
      <c r="BY257" s="42">
        <v>36.883600000000001</v>
      </c>
      <c r="BZ257" s="42">
        <v>0</v>
      </c>
      <c r="CA257" s="42">
        <v>61.472667000000001</v>
      </c>
      <c r="CB257" s="42">
        <v>618.82485199999996</v>
      </c>
      <c r="CC257" s="42">
        <v>28.687245000000001</v>
      </c>
      <c r="CD257" s="42">
        <v>65.570845000000006</v>
      </c>
      <c r="CE257" s="42">
        <v>32.785423000000002</v>
      </c>
      <c r="CF257" s="42">
        <v>151.63257999999999</v>
      </c>
      <c r="CG257" s="42">
        <v>159.828935</v>
      </c>
      <c r="CH257" s="42">
        <v>139.33804599999999</v>
      </c>
      <c r="CI257" s="42">
        <v>0</v>
      </c>
      <c r="CJ257" s="42">
        <v>40.981777999999998</v>
      </c>
      <c r="CK257" s="42">
        <v>418.014138</v>
      </c>
      <c r="CL257" s="42">
        <v>4.0981779999999999</v>
      </c>
      <c r="CM257" s="42">
        <v>8.1963559999999998</v>
      </c>
      <c r="CN257" s="42">
        <v>8.1963559999999998</v>
      </c>
      <c r="CO257" s="42">
        <v>24.589067</v>
      </c>
      <c r="CP257" s="42">
        <v>20.490888999999999</v>
      </c>
      <c r="CQ257" s="42">
        <v>16.392710999999998</v>
      </c>
      <c r="CR257" s="42">
        <v>311.46151500000002</v>
      </c>
      <c r="CS257" s="42">
        <v>24.589067</v>
      </c>
    </row>
    <row r="258" spans="1:97">
      <c r="A258" s="40" t="s">
        <v>851</v>
      </c>
      <c r="B258" s="40" t="s">
        <v>289</v>
      </c>
      <c r="C258" s="40" t="s">
        <v>290</v>
      </c>
      <c r="D258" s="40" t="s">
        <v>304</v>
      </c>
      <c r="E258" s="40" t="s">
        <v>626</v>
      </c>
      <c r="F258" s="40" t="s">
        <v>351</v>
      </c>
      <c r="G258" s="41" t="s">
        <v>294</v>
      </c>
      <c r="H258" s="40" t="s">
        <v>852</v>
      </c>
      <c r="I258" s="42">
        <v>164</v>
      </c>
      <c r="J258" s="42">
        <v>29.911950000000001</v>
      </c>
      <c r="K258" s="42">
        <v>24.754716999999999</v>
      </c>
      <c r="L258" s="42">
        <v>31.974843</v>
      </c>
      <c r="M258" s="42">
        <v>33.006289000000002</v>
      </c>
      <c r="N258" s="42">
        <v>34.037736000000002</v>
      </c>
      <c r="O258" s="42">
        <v>10.314465</v>
      </c>
      <c r="P258" s="42">
        <v>13</v>
      </c>
      <c r="Q258" s="42">
        <v>34</v>
      </c>
      <c r="R258" s="42">
        <v>25</v>
      </c>
      <c r="S258" s="42">
        <v>36</v>
      </c>
      <c r="T258" s="42">
        <v>20</v>
      </c>
      <c r="U258" s="42">
        <v>13</v>
      </c>
      <c r="V258" s="42">
        <v>81.484277000000006</v>
      </c>
      <c r="W258" s="42">
        <v>15.471698</v>
      </c>
      <c r="X258" s="42">
        <v>13.408804999999999</v>
      </c>
      <c r="Y258" s="42">
        <v>16.503145</v>
      </c>
      <c r="Z258" s="42">
        <v>13.408804999999999</v>
      </c>
      <c r="AA258" s="42">
        <v>17.534590999999999</v>
      </c>
      <c r="AB258" s="42">
        <v>4.1257859999999997</v>
      </c>
      <c r="AC258" s="42">
        <v>1.031447</v>
      </c>
      <c r="AD258" s="42">
        <v>15.471698</v>
      </c>
      <c r="AE258" s="42">
        <v>54.666666999999997</v>
      </c>
      <c r="AF258" s="42">
        <v>11.345912</v>
      </c>
      <c r="AG258" s="42">
        <v>82.515722999999994</v>
      </c>
      <c r="AH258" s="42">
        <v>14.440251999999999</v>
      </c>
      <c r="AI258" s="42">
        <v>11.345912</v>
      </c>
      <c r="AJ258" s="42">
        <v>15.471698</v>
      </c>
      <c r="AK258" s="42">
        <v>19.597484000000001</v>
      </c>
      <c r="AL258" s="42">
        <v>16.503145</v>
      </c>
      <c r="AM258" s="42">
        <v>4.1257859999999997</v>
      </c>
      <c r="AN258" s="42">
        <v>1.031447</v>
      </c>
      <c r="AO258" s="42">
        <v>18.566037999999999</v>
      </c>
      <c r="AP258" s="42">
        <v>47.446541000000003</v>
      </c>
      <c r="AQ258" s="42">
        <v>16.503145</v>
      </c>
      <c r="AR258" s="42">
        <v>132.02515700000001</v>
      </c>
      <c r="AS258" s="42">
        <v>12.377357999999999</v>
      </c>
      <c r="AT258" s="42">
        <v>20.628931000000001</v>
      </c>
      <c r="AU258" s="42">
        <v>0</v>
      </c>
      <c r="AV258" s="42">
        <v>45.383648000000001</v>
      </c>
      <c r="AW258" s="42">
        <v>4.1257859999999997</v>
      </c>
      <c r="AX258" s="42">
        <v>4.1257859999999997</v>
      </c>
      <c r="AY258" s="42">
        <v>28.880503000000001</v>
      </c>
      <c r="AZ258" s="42">
        <v>16.503145</v>
      </c>
      <c r="BA258" s="42">
        <v>57.761006000000002</v>
      </c>
      <c r="BB258" s="42">
        <v>8.2515719999999995</v>
      </c>
      <c r="BC258" s="42">
        <v>12.377357999999999</v>
      </c>
      <c r="BD258" s="42">
        <v>0</v>
      </c>
      <c r="BE258" s="42">
        <v>20.628931000000001</v>
      </c>
      <c r="BF258" s="42">
        <v>0</v>
      </c>
      <c r="BG258" s="42">
        <v>4.1257859999999997</v>
      </c>
      <c r="BH258" s="42">
        <v>12.377357999999999</v>
      </c>
      <c r="BI258" s="42">
        <v>0</v>
      </c>
      <c r="BJ258" s="42">
        <v>74.264150999999998</v>
      </c>
      <c r="BK258" s="42">
        <v>4.1257859999999997</v>
      </c>
      <c r="BL258" s="42">
        <v>8.2515719999999995</v>
      </c>
      <c r="BM258" s="42">
        <v>0</v>
      </c>
      <c r="BN258" s="42">
        <v>24.754716999999999</v>
      </c>
      <c r="BO258" s="42">
        <v>4.1257859999999997</v>
      </c>
      <c r="BP258" s="42">
        <v>0</v>
      </c>
      <c r="BQ258" s="42">
        <v>16.503145</v>
      </c>
      <c r="BR258" s="42">
        <v>16.503145</v>
      </c>
      <c r="BS258" s="42">
        <v>12.377357999999999</v>
      </c>
      <c r="BT258" s="42">
        <v>0</v>
      </c>
      <c r="BU258" s="42">
        <v>0</v>
      </c>
      <c r="BV258" s="42">
        <v>0</v>
      </c>
      <c r="BW258" s="42">
        <v>0</v>
      </c>
      <c r="BX258" s="42">
        <v>0</v>
      </c>
      <c r="BY258" s="42">
        <v>4.1257859999999997</v>
      </c>
      <c r="BZ258" s="42">
        <v>0</v>
      </c>
      <c r="CA258" s="42">
        <v>8.2515719999999995</v>
      </c>
      <c r="CB258" s="42">
        <v>74.264150999999998</v>
      </c>
      <c r="CC258" s="42">
        <v>8.2515719999999995</v>
      </c>
      <c r="CD258" s="42">
        <v>12.377357999999999</v>
      </c>
      <c r="CE258" s="42">
        <v>0</v>
      </c>
      <c r="CF258" s="42">
        <v>41.257862000000003</v>
      </c>
      <c r="CG258" s="42">
        <v>4.1257859999999997</v>
      </c>
      <c r="CH258" s="42">
        <v>0</v>
      </c>
      <c r="CI258" s="42">
        <v>0</v>
      </c>
      <c r="CJ258" s="42">
        <v>8.2515719999999995</v>
      </c>
      <c r="CK258" s="42">
        <v>45.383648000000001</v>
      </c>
      <c r="CL258" s="42">
        <v>4.1257859999999997</v>
      </c>
      <c r="CM258" s="42">
        <v>8.2515719999999995</v>
      </c>
      <c r="CN258" s="42">
        <v>0</v>
      </c>
      <c r="CO258" s="42">
        <v>4.1257859999999997</v>
      </c>
      <c r="CP258" s="42">
        <v>0</v>
      </c>
      <c r="CQ258" s="42">
        <v>0</v>
      </c>
      <c r="CR258" s="42">
        <v>28.880503000000001</v>
      </c>
      <c r="CS258" s="42">
        <v>0</v>
      </c>
    </row>
    <row r="259" spans="1:97">
      <c r="A259" s="40" t="s">
        <v>853</v>
      </c>
      <c r="B259" s="40" t="s">
        <v>289</v>
      </c>
      <c r="C259" s="40" t="s">
        <v>290</v>
      </c>
      <c r="D259" s="40" t="s">
        <v>309</v>
      </c>
      <c r="E259" s="40" t="s">
        <v>310</v>
      </c>
      <c r="F259" s="40" t="s">
        <v>306</v>
      </c>
      <c r="G259" s="41" t="s">
        <v>294</v>
      </c>
      <c r="H259" s="40" t="s">
        <v>854</v>
      </c>
      <c r="I259" s="42">
        <v>575</v>
      </c>
      <c r="J259" s="42">
        <v>94.328097999999997</v>
      </c>
      <c r="K259" s="42">
        <v>60.209423999999999</v>
      </c>
      <c r="L259" s="42">
        <v>94.328097999999997</v>
      </c>
      <c r="M259" s="42">
        <v>154.537522</v>
      </c>
      <c r="N259" s="42">
        <v>106.369983</v>
      </c>
      <c r="O259" s="42">
        <v>65.226876000000004</v>
      </c>
      <c r="P259" s="42">
        <v>66</v>
      </c>
      <c r="Q259" s="42">
        <v>51</v>
      </c>
      <c r="R259" s="42">
        <v>113</v>
      </c>
      <c r="S259" s="42">
        <v>90</v>
      </c>
      <c r="T259" s="42">
        <v>99</v>
      </c>
      <c r="U259" s="42">
        <v>49</v>
      </c>
      <c r="V259" s="42">
        <v>272.949389</v>
      </c>
      <c r="W259" s="42">
        <v>43.150086999999999</v>
      </c>
      <c r="X259" s="42">
        <v>31.108201999999999</v>
      </c>
      <c r="Y259" s="42">
        <v>46.160558000000002</v>
      </c>
      <c r="Z259" s="42">
        <v>68.237347</v>
      </c>
      <c r="AA259" s="42">
        <v>54.188482</v>
      </c>
      <c r="AB259" s="42">
        <v>28.097731</v>
      </c>
      <c r="AC259" s="42">
        <v>2.0069810000000001</v>
      </c>
      <c r="AD259" s="42">
        <v>61.212913999999998</v>
      </c>
      <c r="AE259" s="42">
        <v>154.537522</v>
      </c>
      <c r="AF259" s="42">
        <v>57.198953000000003</v>
      </c>
      <c r="AG259" s="42">
        <v>302.050611</v>
      </c>
      <c r="AH259" s="42">
        <v>51.17801</v>
      </c>
      <c r="AI259" s="42">
        <v>29.101222</v>
      </c>
      <c r="AJ259" s="42">
        <v>48.167538999999998</v>
      </c>
      <c r="AK259" s="42">
        <v>86.300174999999996</v>
      </c>
      <c r="AL259" s="42">
        <v>52.181500999999997</v>
      </c>
      <c r="AM259" s="42">
        <v>33.115183000000002</v>
      </c>
      <c r="AN259" s="42">
        <v>2.0069810000000001</v>
      </c>
      <c r="AO259" s="42">
        <v>61.212913999999998</v>
      </c>
      <c r="AP259" s="42">
        <v>171.59685899999999</v>
      </c>
      <c r="AQ259" s="42">
        <v>69.240837999999997</v>
      </c>
      <c r="AR259" s="42">
        <v>473.647469</v>
      </c>
      <c r="AS259" s="42">
        <v>12.041885000000001</v>
      </c>
      <c r="AT259" s="42">
        <v>40.139615999999997</v>
      </c>
      <c r="AU259" s="42">
        <v>16.055845999999999</v>
      </c>
      <c r="AV259" s="42">
        <v>48.167538999999998</v>
      </c>
      <c r="AW259" s="42">
        <v>68.237347</v>
      </c>
      <c r="AX259" s="42">
        <v>72.251309000000006</v>
      </c>
      <c r="AY259" s="42">
        <v>180.62827200000001</v>
      </c>
      <c r="AZ259" s="42">
        <v>36.125653999999997</v>
      </c>
      <c r="BA259" s="42">
        <v>256.89354300000002</v>
      </c>
      <c r="BB259" s="42">
        <v>12.041885000000001</v>
      </c>
      <c r="BC259" s="42">
        <v>24.083770000000001</v>
      </c>
      <c r="BD259" s="42">
        <v>8.0279229999999995</v>
      </c>
      <c r="BE259" s="42">
        <v>16.055845999999999</v>
      </c>
      <c r="BF259" s="42">
        <v>20.069807999999998</v>
      </c>
      <c r="BG259" s="42">
        <v>68.237347</v>
      </c>
      <c r="BH259" s="42">
        <v>92.321117000000001</v>
      </c>
      <c r="BI259" s="42">
        <v>16.055845999999999</v>
      </c>
      <c r="BJ259" s="42">
        <v>216.753927</v>
      </c>
      <c r="BK259" s="42">
        <v>0</v>
      </c>
      <c r="BL259" s="42">
        <v>16.055845999999999</v>
      </c>
      <c r="BM259" s="42">
        <v>8.0279229999999995</v>
      </c>
      <c r="BN259" s="42">
        <v>32.111693000000002</v>
      </c>
      <c r="BO259" s="42">
        <v>48.167538999999998</v>
      </c>
      <c r="BP259" s="42">
        <v>4.0139620000000003</v>
      </c>
      <c r="BQ259" s="42">
        <v>88.307154999999995</v>
      </c>
      <c r="BR259" s="42">
        <v>20.069807999999998</v>
      </c>
      <c r="BS259" s="42">
        <v>48.167538999999998</v>
      </c>
      <c r="BT259" s="42">
        <v>4.0139620000000003</v>
      </c>
      <c r="BU259" s="42">
        <v>0</v>
      </c>
      <c r="BV259" s="42">
        <v>0</v>
      </c>
      <c r="BW259" s="42">
        <v>0</v>
      </c>
      <c r="BX259" s="42">
        <v>8.0279229999999995</v>
      </c>
      <c r="BY259" s="42">
        <v>16.055845999999999</v>
      </c>
      <c r="BZ259" s="42">
        <v>0</v>
      </c>
      <c r="CA259" s="42">
        <v>20.069807999999998</v>
      </c>
      <c r="CB259" s="42">
        <v>200.69808</v>
      </c>
      <c r="CC259" s="42">
        <v>8.0279229999999995</v>
      </c>
      <c r="CD259" s="42">
        <v>32.111693000000002</v>
      </c>
      <c r="CE259" s="42">
        <v>12.041885000000001</v>
      </c>
      <c r="CF259" s="42">
        <v>40.139615999999997</v>
      </c>
      <c r="CG259" s="42">
        <v>52.181500999999997</v>
      </c>
      <c r="CH259" s="42">
        <v>48.167538999999998</v>
      </c>
      <c r="CI259" s="42">
        <v>0</v>
      </c>
      <c r="CJ259" s="42">
        <v>8.0279229999999995</v>
      </c>
      <c r="CK259" s="42">
        <v>224.78184999999999</v>
      </c>
      <c r="CL259" s="42">
        <v>0</v>
      </c>
      <c r="CM259" s="42">
        <v>8.0279229999999995</v>
      </c>
      <c r="CN259" s="42">
        <v>4.0139620000000003</v>
      </c>
      <c r="CO259" s="42">
        <v>8.0279229999999995</v>
      </c>
      <c r="CP259" s="42">
        <v>8.0279229999999995</v>
      </c>
      <c r="CQ259" s="42">
        <v>8.0279229999999995</v>
      </c>
      <c r="CR259" s="42">
        <v>180.62827200000001</v>
      </c>
      <c r="CS259" s="42">
        <v>8.0279229999999995</v>
      </c>
    </row>
    <row r="260" spans="1:97">
      <c r="A260" s="40" t="s">
        <v>855</v>
      </c>
      <c r="B260" s="40" t="s">
        <v>289</v>
      </c>
      <c r="C260" s="40" t="s">
        <v>290</v>
      </c>
      <c r="D260" s="40" t="s">
        <v>291</v>
      </c>
      <c r="E260" s="40" t="s">
        <v>531</v>
      </c>
      <c r="F260" s="40" t="s">
        <v>293</v>
      </c>
      <c r="G260" s="41" t="s">
        <v>294</v>
      </c>
      <c r="H260" s="40" t="s">
        <v>856</v>
      </c>
      <c r="I260" s="42">
        <v>662</v>
      </c>
      <c r="J260" s="42">
        <v>74</v>
      </c>
      <c r="K260" s="42">
        <v>67</v>
      </c>
      <c r="L260" s="42">
        <v>93</v>
      </c>
      <c r="M260" s="42">
        <v>144</v>
      </c>
      <c r="N260" s="42">
        <v>165</v>
      </c>
      <c r="O260" s="42">
        <v>119</v>
      </c>
      <c r="P260" s="42">
        <v>74</v>
      </c>
      <c r="Q260" s="42">
        <v>83</v>
      </c>
      <c r="R260" s="42">
        <v>125</v>
      </c>
      <c r="S260" s="42">
        <v>115</v>
      </c>
      <c r="T260" s="42">
        <v>198</v>
      </c>
      <c r="U260" s="42">
        <v>123</v>
      </c>
      <c r="V260" s="42">
        <v>323</v>
      </c>
      <c r="W260" s="42">
        <v>35</v>
      </c>
      <c r="X260" s="42">
        <v>33</v>
      </c>
      <c r="Y260" s="42">
        <v>49</v>
      </c>
      <c r="Z260" s="42">
        <v>76</v>
      </c>
      <c r="AA260" s="42">
        <v>81</v>
      </c>
      <c r="AB260" s="42">
        <v>47</v>
      </c>
      <c r="AC260" s="42">
        <v>2</v>
      </c>
      <c r="AD260" s="42">
        <v>47</v>
      </c>
      <c r="AE260" s="42">
        <v>175</v>
      </c>
      <c r="AF260" s="42">
        <v>101</v>
      </c>
      <c r="AG260" s="42">
        <v>339</v>
      </c>
      <c r="AH260" s="42">
        <v>39</v>
      </c>
      <c r="AI260" s="42">
        <v>34</v>
      </c>
      <c r="AJ260" s="42">
        <v>44</v>
      </c>
      <c r="AK260" s="42">
        <v>68</v>
      </c>
      <c r="AL260" s="42">
        <v>84</v>
      </c>
      <c r="AM260" s="42">
        <v>63</v>
      </c>
      <c r="AN260" s="42">
        <v>7</v>
      </c>
      <c r="AO260" s="42">
        <v>53</v>
      </c>
      <c r="AP260" s="42">
        <v>164</v>
      </c>
      <c r="AQ260" s="42">
        <v>122</v>
      </c>
      <c r="AR260" s="42">
        <v>580</v>
      </c>
      <c r="AS260" s="42">
        <v>32</v>
      </c>
      <c r="AT260" s="42">
        <v>36</v>
      </c>
      <c r="AU260" s="42">
        <v>16</v>
      </c>
      <c r="AV260" s="42">
        <v>28</v>
      </c>
      <c r="AW260" s="42">
        <v>64</v>
      </c>
      <c r="AX260" s="42">
        <v>52</v>
      </c>
      <c r="AY260" s="42">
        <v>284</v>
      </c>
      <c r="AZ260" s="42">
        <v>68</v>
      </c>
      <c r="BA260" s="42">
        <v>272</v>
      </c>
      <c r="BB260" s="42">
        <v>24</v>
      </c>
      <c r="BC260" s="42">
        <v>16</v>
      </c>
      <c r="BD260" s="42">
        <v>8</v>
      </c>
      <c r="BE260" s="42">
        <v>12</v>
      </c>
      <c r="BF260" s="42">
        <v>20</v>
      </c>
      <c r="BG260" s="42">
        <v>40</v>
      </c>
      <c r="BH260" s="42">
        <v>128</v>
      </c>
      <c r="BI260" s="42">
        <v>24</v>
      </c>
      <c r="BJ260" s="42">
        <v>308</v>
      </c>
      <c r="BK260" s="42">
        <v>8</v>
      </c>
      <c r="BL260" s="42">
        <v>20</v>
      </c>
      <c r="BM260" s="42">
        <v>8</v>
      </c>
      <c r="BN260" s="42">
        <v>16</v>
      </c>
      <c r="BO260" s="42">
        <v>44</v>
      </c>
      <c r="BP260" s="42">
        <v>12</v>
      </c>
      <c r="BQ260" s="42">
        <v>156</v>
      </c>
      <c r="BR260" s="42">
        <v>44</v>
      </c>
      <c r="BS260" s="42">
        <v>48</v>
      </c>
      <c r="BT260" s="42">
        <v>0</v>
      </c>
      <c r="BU260" s="42">
        <v>0</v>
      </c>
      <c r="BV260" s="42">
        <v>0</v>
      </c>
      <c r="BW260" s="42">
        <v>0</v>
      </c>
      <c r="BX260" s="42">
        <v>8</v>
      </c>
      <c r="BY260" s="42">
        <v>16</v>
      </c>
      <c r="BZ260" s="42">
        <v>0</v>
      </c>
      <c r="CA260" s="42">
        <v>24</v>
      </c>
      <c r="CB260" s="42">
        <v>204</v>
      </c>
      <c r="CC260" s="42">
        <v>32</v>
      </c>
      <c r="CD260" s="42">
        <v>32</v>
      </c>
      <c r="CE260" s="42">
        <v>12</v>
      </c>
      <c r="CF260" s="42">
        <v>28</v>
      </c>
      <c r="CG260" s="42">
        <v>48</v>
      </c>
      <c r="CH260" s="42">
        <v>32</v>
      </c>
      <c r="CI260" s="42">
        <v>0</v>
      </c>
      <c r="CJ260" s="42">
        <v>20</v>
      </c>
      <c r="CK260" s="42">
        <v>328</v>
      </c>
      <c r="CL260" s="42">
        <v>0</v>
      </c>
      <c r="CM260" s="42">
        <v>4</v>
      </c>
      <c r="CN260" s="42">
        <v>4</v>
      </c>
      <c r="CO260" s="42">
        <v>0</v>
      </c>
      <c r="CP260" s="42">
        <v>8</v>
      </c>
      <c r="CQ260" s="42">
        <v>4</v>
      </c>
      <c r="CR260" s="42">
        <v>284</v>
      </c>
      <c r="CS260" s="42">
        <v>24</v>
      </c>
    </row>
    <row r="261" spans="1:97">
      <c r="A261" s="40" t="s">
        <v>857</v>
      </c>
      <c r="B261" s="40" t="s">
        <v>289</v>
      </c>
      <c r="C261" s="40" t="s">
        <v>290</v>
      </c>
      <c r="D261" s="40" t="s">
        <v>297</v>
      </c>
      <c r="E261" s="40" t="s">
        <v>331</v>
      </c>
      <c r="F261" s="40" t="s">
        <v>293</v>
      </c>
      <c r="G261" s="41" t="s">
        <v>294</v>
      </c>
      <c r="H261" s="40" t="s">
        <v>858</v>
      </c>
      <c r="I261" s="42">
        <v>554</v>
      </c>
      <c r="J261" s="42">
        <v>105.94035100000001</v>
      </c>
      <c r="K261" s="42">
        <v>70.950877000000006</v>
      </c>
      <c r="L261" s="42">
        <v>112.74386</v>
      </c>
      <c r="M261" s="42">
        <v>133.15438599999999</v>
      </c>
      <c r="N261" s="42">
        <v>72.894737000000006</v>
      </c>
      <c r="O261" s="42">
        <v>58.315789000000002</v>
      </c>
      <c r="P261" s="42">
        <v>64</v>
      </c>
      <c r="Q261" s="42">
        <v>63</v>
      </c>
      <c r="R261" s="42">
        <v>105</v>
      </c>
      <c r="S261" s="42">
        <v>80</v>
      </c>
      <c r="T261" s="42">
        <v>87</v>
      </c>
      <c r="U261" s="42">
        <v>41</v>
      </c>
      <c r="V261" s="42">
        <v>286.71929799999998</v>
      </c>
      <c r="W261" s="42">
        <v>62.203508999999997</v>
      </c>
      <c r="X261" s="42">
        <v>38.877192999999998</v>
      </c>
      <c r="Y261" s="42">
        <v>56.371929999999999</v>
      </c>
      <c r="Z261" s="42">
        <v>67.063158000000001</v>
      </c>
      <c r="AA261" s="42">
        <v>40.821052999999999</v>
      </c>
      <c r="AB261" s="42">
        <v>21.382456000000001</v>
      </c>
      <c r="AC261" s="42">
        <v>0</v>
      </c>
      <c r="AD261" s="42">
        <v>77.754385999999997</v>
      </c>
      <c r="AE261" s="42">
        <v>173.97543899999999</v>
      </c>
      <c r="AF261" s="42">
        <v>34.989474000000001</v>
      </c>
      <c r="AG261" s="42">
        <v>267.28070200000002</v>
      </c>
      <c r="AH261" s="42">
        <v>43.736842000000003</v>
      </c>
      <c r="AI261" s="42">
        <v>32.073684</v>
      </c>
      <c r="AJ261" s="42">
        <v>56.371929999999999</v>
      </c>
      <c r="AK261" s="42">
        <v>66.091228000000001</v>
      </c>
      <c r="AL261" s="42">
        <v>32.073684</v>
      </c>
      <c r="AM261" s="42">
        <v>33.045614</v>
      </c>
      <c r="AN261" s="42">
        <v>3.8877190000000001</v>
      </c>
      <c r="AO261" s="42">
        <v>57.343859999999999</v>
      </c>
      <c r="AP261" s="42">
        <v>157.45263199999999</v>
      </c>
      <c r="AQ261" s="42">
        <v>52.484211000000002</v>
      </c>
      <c r="AR261" s="42">
        <v>431.53684199999998</v>
      </c>
      <c r="AS261" s="42">
        <v>15.550877</v>
      </c>
      <c r="AT261" s="42">
        <v>19.438596</v>
      </c>
      <c r="AU261" s="42">
        <v>23.326315999999998</v>
      </c>
      <c r="AV261" s="42">
        <v>73.866667000000007</v>
      </c>
      <c r="AW261" s="42">
        <v>97.192982000000001</v>
      </c>
      <c r="AX261" s="42">
        <v>62.203508999999997</v>
      </c>
      <c r="AY261" s="42">
        <v>112.74386</v>
      </c>
      <c r="AZ261" s="42">
        <v>27.214034999999999</v>
      </c>
      <c r="BA261" s="42">
        <v>217.71228099999999</v>
      </c>
      <c r="BB261" s="42">
        <v>7.7754390000000004</v>
      </c>
      <c r="BC261" s="42">
        <v>15.550877</v>
      </c>
      <c r="BD261" s="42">
        <v>15.550877</v>
      </c>
      <c r="BE261" s="42">
        <v>34.989474000000001</v>
      </c>
      <c r="BF261" s="42">
        <v>19.438596</v>
      </c>
      <c r="BG261" s="42">
        <v>58.315789000000002</v>
      </c>
      <c r="BH261" s="42">
        <v>54.428069999999998</v>
      </c>
      <c r="BI261" s="42">
        <v>11.663157999999999</v>
      </c>
      <c r="BJ261" s="42">
        <v>213.82456099999999</v>
      </c>
      <c r="BK261" s="42">
        <v>7.7754390000000004</v>
      </c>
      <c r="BL261" s="42">
        <v>3.8877190000000001</v>
      </c>
      <c r="BM261" s="42">
        <v>7.7754390000000004</v>
      </c>
      <c r="BN261" s="42">
        <v>38.877192999999998</v>
      </c>
      <c r="BO261" s="42">
        <v>77.754385999999997</v>
      </c>
      <c r="BP261" s="42">
        <v>3.8877190000000001</v>
      </c>
      <c r="BQ261" s="42">
        <v>58.315789000000002</v>
      </c>
      <c r="BR261" s="42">
        <v>15.550877</v>
      </c>
      <c r="BS261" s="42">
        <v>34.989474000000001</v>
      </c>
      <c r="BT261" s="42">
        <v>0</v>
      </c>
      <c r="BU261" s="42">
        <v>0</v>
      </c>
      <c r="BV261" s="42">
        <v>0</v>
      </c>
      <c r="BW261" s="42">
        <v>0</v>
      </c>
      <c r="BX261" s="42">
        <v>11.663157999999999</v>
      </c>
      <c r="BY261" s="42">
        <v>7.7754390000000004</v>
      </c>
      <c r="BZ261" s="42">
        <v>0</v>
      </c>
      <c r="CA261" s="42">
        <v>15.550877</v>
      </c>
      <c r="CB261" s="42">
        <v>241.03859600000001</v>
      </c>
      <c r="CC261" s="42">
        <v>3.8877190000000001</v>
      </c>
      <c r="CD261" s="42">
        <v>19.438596</v>
      </c>
      <c r="CE261" s="42">
        <v>15.550877</v>
      </c>
      <c r="CF261" s="42">
        <v>62.203508999999997</v>
      </c>
      <c r="CG261" s="42">
        <v>81.642105000000001</v>
      </c>
      <c r="CH261" s="42">
        <v>50.540351000000001</v>
      </c>
      <c r="CI261" s="42">
        <v>3.8877190000000001</v>
      </c>
      <c r="CJ261" s="42">
        <v>3.8877190000000001</v>
      </c>
      <c r="CK261" s="42">
        <v>155.50877199999999</v>
      </c>
      <c r="CL261" s="42">
        <v>11.663157999999999</v>
      </c>
      <c r="CM261" s="42">
        <v>0</v>
      </c>
      <c r="CN261" s="42">
        <v>7.7754390000000004</v>
      </c>
      <c r="CO261" s="42">
        <v>11.663157999999999</v>
      </c>
      <c r="CP261" s="42">
        <v>3.8877190000000001</v>
      </c>
      <c r="CQ261" s="42">
        <v>3.8877190000000001</v>
      </c>
      <c r="CR261" s="42">
        <v>108.85614</v>
      </c>
      <c r="CS261" s="42">
        <v>7.7754390000000004</v>
      </c>
    </row>
    <row r="262" spans="1:97">
      <c r="A262" s="40" t="s">
        <v>859</v>
      </c>
      <c r="B262" s="40" t="s">
        <v>289</v>
      </c>
      <c r="C262" s="40" t="s">
        <v>290</v>
      </c>
      <c r="D262" s="40" t="s">
        <v>291</v>
      </c>
      <c r="E262" s="40" t="s">
        <v>531</v>
      </c>
      <c r="F262" s="40" t="s">
        <v>293</v>
      </c>
      <c r="G262" s="41" t="s">
        <v>294</v>
      </c>
      <c r="H262" s="40" t="s">
        <v>860</v>
      </c>
      <c r="I262" s="42">
        <v>592</v>
      </c>
      <c r="J262" s="42">
        <v>69.936772000000005</v>
      </c>
      <c r="K262" s="42">
        <v>62.056572000000003</v>
      </c>
      <c r="L262" s="42">
        <v>99.487521000000001</v>
      </c>
      <c r="M262" s="42">
        <v>109.33777000000001</v>
      </c>
      <c r="N262" s="42">
        <v>131.008319</v>
      </c>
      <c r="O262" s="42">
        <v>120.173045</v>
      </c>
      <c r="P262" s="42">
        <v>73</v>
      </c>
      <c r="Q262" s="42">
        <v>70</v>
      </c>
      <c r="R262" s="42">
        <v>104</v>
      </c>
      <c r="S262" s="42">
        <v>106</v>
      </c>
      <c r="T262" s="42">
        <v>165</v>
      </c>
      <c r="U262" s="42">
        <v>93</v>
      </c>
      <c r="V262" s="42">
        <v>300.43261200000001</v>
      </c>
      <c r="W262" s="42">
        <v>36.445923000000001</v>
      </c>
      <c r="X262" s="42">
        <v>31.520799</v>
      </c>
      <c r="Y262" s="42">
        <v>50.236272999999997</v>
      </c>
      <c r="Z262" s="42">
        <v>59.101497999999999</v>
      </c>
      <c r="AA262" s="42">
        <v>65.011646999999996</v>
      </c>
      <c r="AB262" s="42">
        <v>56.146422999999999</v>
      </c>
      <c r="AC262" s="42">
        <v>1.9700500000000001</v>
      </c>
      <c r="AD262" s="42">
        <v>47.281198000000003</v>
      </c>
      <c r="AE262" s="42">
        <v>151.69384400000001</v>
      </c>
      <c r="AF262" s="42">
        <v>101.457571</v>
      </c>
      <c r="AG262" s="42">
        <v>291.56738799999999</v>
      </c>
      <c r="AH262" s="42">
        <v>33.490848999999997</v>
      </c>
      <c r="AI262" s="42">
        <v>30.535774</v>
      </c>
      <c r="AJ262" s="42">
        <v>49.251247999999997</v>
      </c>
      <c r="AK262" s="42">
        <v>50.236272999999997</v>
      </c>
      <c r="AL262" s="42">
        <v>65.996672000000004</v>
      </c>
      <c r="AM262" s="42">
        <v>55.161397999999998</v>
      </c>
      <c r="AN262" s="42">
        <v>6.8951750000000001</v>
      </c>
      <c r="AO262" s="42">
        <v>46.296173000000003</v>
      </c>
      <c r="AP262" s="42">
        <v>140.85856899999999</v>
      </c>
      <c r="AQ262" s="42">
        <v>104.412646</v>
      </c>
      <c r="AR262" s="42">
        <v>520.09317799999997</v>
      </c>
      <c r="AS262" s="42">
        <v>19.700499000000001</v>
      </c>
      <c r="AT262" s="42">
        <v>19.700499000000001</v>
      </c>
      <c r="AU262" s="42">
        <v>7.8802000000000003</v>
      </c>
      <c r="AV262" s="42">
        <v>43.341098000000002</v>
      </c>
      <c r="AW262" s="42">
        <v>43.341098000000002</v>
      </c>
      <c r="AX262" s="42">
        <v>86.682196000000005</v>
      </c>
      <c r="AY262" s="42">
        <v>232.46589</v>
      </c>
      <c r="AZ262" s="42">
        <v>66.981696999999997</v>
      </c>
      <c r="BA262" s="42">
        <v>263.98668900000001</v>
      </c>
      <c r="BB262" s="42">
        <v>19.700499000000001</v>
      </c>
      <c r="BC262" s="42">
        <v>11.8203</v>
      </c>
      <c r="BD262" s="42">
        <v>3.9401000000000002</v>
      </c>
      <c r="BE262" s="42">
        <v>31.520799</v>
      </c>
      <c r="BF262" s="42">
        <v>3.9401000000000002</v>
      </c>
      <c r="BG262" s="42">
        <v>55.161397999999998</v>
      </c>
      <c r="BH262" s="42">
        <v>114.262895</v>
      </c>
      <c r="BI262" s="42">
        <v>23.640599000000002</v>
      </c>
      <c r="BJ262" s="42">
        <v>256.10648900000001</v>
      </c>
      <c r="BK262" s="42">
        <v>0</v>
      </c>
      <c r="BL262" s="42">
        <v>7.8802000000000003</v>
      </c>
      <c r="BM262" s="42">
        <v>3.9401000000000002</v>
      </c>
      <c r="BN262" s="42">
        <v>11.8203</v>
      </c>
      <c r="BO262" s="42">
        <v>39.400998000000001</v>
      </c>
      <c r="BP262" s="42">
        <v>31.520799</v>
      </c>
      <c r="BQ262" s="42">
        <v>118.202995</v>
      </c>
      <c r="BR262" s="42">
        <v>43.341098000000002</v>
      </c>
      <c r="BS262" s="42">
        <v>51.221297999999997</v>
      </c>
      <c r="BT262" s="42">
        <v>0</v>
      </c>
      <c r="BU262" s="42">
        <v>0</v>
      </c>
      <c r="BV262" s="42">
        <v>0</v>
      </c>
      <c r="BW262" s="42">
        <v>3.9401000000000002</v>
      </c>
      <c r="BX262" s="42">
        <v>3.9401000000000002</v>
      </c>
      <c r="BY262" s="42">
        <v>15.760399</v>
      </c>
      <c r="BZ262" s="42">
        <v>0</v>
      </c>
      <c r="CA262" s="42">
        <v>27.580698999999999</v>
      </c>
      <c r="CB262" s="42">
        <v>204.88519099999999</v>
      </c>
      <c r="CC262" s="42">
        <v>15.760399</v>
      </c>
      <c r="CD262" s="42">
        <v>19.700499000000001</v>
      </c>
      <c r="CE262" s="42">
        <v>7.8802000000000003</v>
      </c>
      <c r="CF262" s="42">
        <v>39.400998000000001</v>
      </c>
      <c r="CG262" s="42">
        <v>35.460898999999998</v>
      </c>
      <c r="CH262" s="42">
        <v>63.041597000000003</v>
      </c>
      <c r="CI262" s="42">
        <v>7.8802000000000003</v>
      </c>
      <c r="CJ262" s="42">
        <v>15.760399</v>
      </c>
      <c r="CK262" s="42">
        <v>263.98668900000001</v>
      </c>
      <c r="CL262" s="42">
        <v>3.9401000000000002</v>
      </c>
      <c r="CM262" s="42">
        <v>0</v>
      </c>
      <c r="CN262" s="42">
        <v>0</v>
      </c>
      <c r="CO262" s="42">
        <v>0</v>
      </c>
      <c r="CP262" s="42">
        <v>3.9401000000000002</v>
      </c>
      <c r="CQ262" s="42">
        <v>7.8802000000000003</v>
      </c>
      <c r="CR262" s="42">
        <v>224.585691</v>
      </c>
      <c r="CS262" s="42">
        <v>23.640599000000002</v>
      </c>
    </row>
    <row r="263" spans="1:97">
      <c r="A263" s="40" t="s">
        <v>861</v>
      </c>
      <c r="B263" s="40" t="s">
        <v>289</v>
      </c>
      <c r="C263" s="40" t="s">
        <v>290</v>
      </c>
      <c r="D263" s="40" t="s">
        <v>304</v>
      </c>
      <c r="E263" s="40" t="s">
        <v>491</v>
      </c>
      <c r="F263" s="40" t="s">
        <v>419</v>
      </c>
      <c r="G263" s="41" t="s">
        <v>294</v>
      </c>
      <c r="H263" s="40" t="s">
        <v>862</v>
      </c>
      <c r="I263" s="42">
        <v>446</v>
      </c>
      <c r="J263" s="42">
        <v>74.991150000000005</v>
      </c>
      <c r="K263" s="42">
        <v>70.057522000000006</v>
      </c>
      <c r="L263" s="42">
        <v>83.871680999999995</v>
      </c>
      <c r="M263" s="42">
        <v>83.871680999999995</v>
      </c>
      <c r="N263" s="42">
        <v>85.845133000000004</v>
      </c>
      <c r="O263" s="42">
        <v>47.362831999999997</v>
      </c>
      <c r="P263" s="42">
        <v>53</v>
      </c>
      <c r="Q263" s="42">
        <v>49</v>
      </c>
      <c r="R263" s="42">
        <v>73</v>
      </c>
      <c r="S263" s="42">
        <v>78</v>
      </c>
      <c r="T263" s="42">
        <v>68</v>
      </c>
      <c r="U263" s="42">
        <v>26</v>
      </c>
      <c r="V263" s="42">
        <v>216.09291999999999</v>
      </c>
      <c r="W263" s="42">
        <v>43.415928999999998</v>
      </c>
      <c r="X263" s="42">
        <v>27.628319000000001</v>
      </c>
      <c r="Y263" s="42">
        <v>35.522123999999998</v>
      </c>
      <c r="Z263" s="42">
        <v>47.362831999999997</v>
      </c>
      <c r="AA263" s="42">
        <v>41.442478000000001</v>
      </c>
      <c r="AB263" s="42">
        <v>19.734513</v>
      </c>
      <c r="AC263" s="42">
        <v>0.98672599999999999</v>
      </c>
      <c r="AD263" s="42">
        <v>52.296460000000003</v>
      </c>
      <c r="AE263" s="42">
        <v>120.380531</v>
      </c>
      <c r="AF263" s="42">
        <v>43.415928999999998</v>
      </c>
      <c r="AG263" s="42">
        <v>229.90708000000001</v>
      </c>
      <c r="AH263" s="42">
        <v>31.575220999999999</v>
      </c>
      <c r="AI263" s="42">
        <v>42.429203999999999</v>
      </c>
      <c r="AJ263" s="42">
        <v>48.349558000000002</v>
      </c>
      <c r="AK263" s="42">
        <v>36.508850000000002</v>
      </c>
      <c r="AL263" s="42">
        <v>44.402655000000003</v>
      </c>
      <c r="AM263" s="42">
        <v>24.668142</v>
      </c>
      <c r="AN263" s="42">
        <v>1.9734510000000001</v>
      </c>
      <c r="AO263" s="42">
        <v>51.309735000000003</v>
      </c>
      <c r="AP263" s="42">
        <v>130.24778800000001</v>
      </c>
      <c r="AQ263" s="42">
        <v>48.349558000000002</v>
      </c>
      <c r="AR263" s="42">
        <v>347.32743399999998</v>
      </c>
      <c r="AS263" s="42">
        <v>11.840707999999999</v>
      </c>
      <c r="AT263" s="42">
        <v>11.840707999999999</v>
      </c>
      <c r="AU263" s="42">
        <v>7.8938050000000004</v>
      </c>
      <c r="AV263" s="42">
        <v>27.628319000000001</v>
      </c>
      <c r="AW263" s="42">
        <v>39.469026999999997</v>
      </c>
      <c r="AX263" s="42">
        <v>98.672566000000003</v>
      </c>
      <c r="AY263" s="42">
        <v>130.24778800000001</v>
      </c>
      <c r="AZ263" s="42">
        <v>19.734513</v>
      </c>
      <c r="BA263" s="42">
        <v>169.716814</v>
      </c>
      <c r="BB263" s="42">
        <v>7.8938050000000004</v>
      </c>
      <c r="BC263" s="42">
        <v>7.8938050000000004</v>
      </c>
      <c r="BD263" s="42">
        <v>7.8938050000000004</v>
      </c>
      <c r="BE263" s="42">
        <v>11.840707999999999</v>
      </c>
      <c r="BF263" s="42">
        <v>3.9469029999999998</v>
      </c>
      <c r="BG263" s="42">
        <v>67.097345000000004</v>
      </c>
      <c r="BH263" s="42">
        <v>63.150441999999998</v>
      </c>
      <c r="BI263" s="42">
        <v>0</v>
      </c>
      <c r="BJ263" s="42">
        <v>177.61061900000001</v>
      </c>
      <c r="BK263" s="42">
        <v>3.9469029999999998</v>
      </c>
      <c r="BL263" s="42">
        <v>3.9469029999999998</v>
      </c>
      <c r="BM263" s="42">
        <v>0</v>
      </c>
      <c r="BN263" s="42">
        <v>15.787611</v>
      </c>
      <c r="BO263" s="42">
        <v>35.522123999999998</v>
      </c>
      <c r="BP263" s="42">
        <v>31.575220999999999</v>
      </c>
      <c r="BQ263" s="42">
        <v>67.097345000000004</v>
      </c>
      <c r="BR263" s="42">
        <v>19.734513</v>
      </c>
      <c r="BS263" s="42">
        <v>15.787611</v>
      </c>
      <c r="BT263" s="42">
        <v>0</v>
      </c>
      <c r="BU263" s="42">
        <v>0</v>
      </c>
      <c r="BV263" s="42">
        <v>0</v>
      </c>
      <c r="BW263" s="42">
        <v>0</v>
      </c>
      <c r="BX263" s="42">
        <v>3.9469029999999998</v>
      </c>
      <c r="BY263" s="42">
        <v>3.9469029999999998</v>
      </c>
      <c r="BZ263" s="42">
        <v>0</v>
      </c>
      <c r="CA263" s="42">
        <v>7.8938050000000004</v>
      </c>
      <c r="CB263" s="42">
        <v>153.929204</v>
      </c>
      <c r="CC263" s="42">
        <v>3.9469029999999998</v>
      </c>
      <c r="CD263" s="42">
        <v>11.840707999999999</v>
      </c>
      <c r="CE263" s="42">
        <v>7.8938050000000004</v>
      </c>
      <c r="CF263" s="42">
        <v>23.681415999999999</v>
      </c>
      <c r="CG263" s="42">
        <v>23.681415999999999</v>
      </c>
      <c r="CH263" s="42">
        <v>71.044247999999996</v>
      </c>
      <c r="CI263" s="42">
        <v>0</v>
      </c>
      <c r="CJ263" s="42">
        <v>11.840707999999999</v>
      </c>
      <c r="CK263" s="42">
        <v>177.61061900000001</v>
      </c>
      <c r="CL263" s="42">
        <v>7.8938050000000004</v>
      </c>
      <c r="CM263" s="42">
        <v>0</v>
      </c>
      <c r="CN263" s="42">
        <v>0</v>
      </c>
      <c r="CO263" s="42">
        <v>3.9469029999999998</v>
      </c>
      <c r="CP263" s="42">
        <v>11.840707999999999</v>
      </c>
      <c r="CQ263" s="42">
        <v>23.681415999999999</v>
      </c>
      <c r="CR263" s="42">
        <v>130.24778800000001</v>
      </c>
      <c r="CS263" s="42">
        <v>0</v>
      </c>
    </row>
    <row r="264" spans="1:97">
      <c r="A264" s="40" t="s">
        <v>863</v>
      </c>
      <c r="B264" s="40" t="s">
        <v>289</v>
      </c>
      <c r="C264" s="40" t="s">
        <v>290</v>
      </c>
      <c r="D264" s="40" t="s">
        <v>304</v>
      </c>
      <c r="E264" s="40" t="s">
        <v>305</v>
      </c>
      <c r="F264" s="40" t="s">
        <v>351</v>
      </c>
      <c r="G264" s="41" t="s">
        <v>294</v>
      </c>
      <c r="H264" s="40" t="s">
        <v>864</v>
      </c>
      <c r="I264" s="42">
        <v>317</v>
      </c>
      <c r="J264" s="42">
        <v>41.736677</v>
      </c>
      <c r="K264" s="42">
        <v>33.786833999999999</v>
      </c>
      <c r="L264" s="42">
        <v>57.636364</v>
      </c>
      <c r="M264" s="42">
        <v>73.536050000000003</v>
      </c>
      <c r="N264" s="42">
        <v>72.542320000000004</v>
      </c>
      <c r="O264" s="42">
        <v>37.761755000000001</v>
      </c>
      <c r="P264" s="42">
        <v>41</v>
      </c>
      <c r="Q264" s="42">
        <v>32</v>
      </c>
      <c r="R264" s="42">
        <v>65</v>
      </c>
      <c r="S264" s="42">
        <v>69</v>
      </c>
      <c r="T264" s="42">
        <v>54</v>
      </c>
      <c r="U264" s="42">
        <v>31</v>
      </c>
      <c r="V264" s="42">
        <v>153.03448299999999</v>
      </c>
      <c r="W264" s="42">
        <v>19.874607999999998</v>
      </c>
      <c r="X264" s="42">
        <v>17.887146999999999</v>
      </c>
      <c r="Y264" s="42">
        <v>27.824451</v>
      </c>
      <c r="Z264" s="42">
        <v>38.755485999999998</v>
      </c>
      <c r="AA264" s="42">
        <v>35.774295000000002</v>
      </c>
      <c r="AB264" s="42">
        <v>10.931034</v>
      </c>
      <c r="AC264" s="42">
        <v>1.9874609999999999</v>
      </c>
      <c r="AD264" s="42">
        <v>24.843260000000001</v>
      </c>
      <c r="AE264" s="42">
        <v>89.435737000000003</v>
      </c>
      <c r="AF264" s="42">
        <v>38.755485999999998</v>
      </c>
      <c r="AG264" s="42">
        <v>163.96551700000001</v>
      </c>
      <c r="AH264" s="42">
        <v>21.862069000000002</v>
      </c>
      <c r="AI264" s="42">
        <v>15.899687</v>
      </c>
      <c r="AJ264" s="42">
        <v>29.811912</v>
      </c>
      <c r="AK264" s="42">
        <v>34.780563999999998</v>
      </c>
      <c r="AL264" s="42">
        <v>36.768025000000002</v>
      </c>
      <c r="AM264" s="42">
        <v>24.843260000000001</v>
      </c>
      <c r="AN264" s="42">
        <v>0</v>
      </c>
      <c r="AO264" s="42">
        <v>29.811912</v>
      </c>
      <c r="AP264" s="42">
        <v>89.435737000000003</v>
      </c>
      <c r="AQ264" s="42">
        <v>44.717868000000003</v>
      </c>
      <c r="AR264" s="42">
        <v>262.34482800000001</v>
      </c>
      <c r="AS264" s="42">
        <v>3.9749219999999998</v>
      </c>
      <c r="AT264" s="42">
        <v>19.874607999999998</v>
      </c>
      <c r="AU264" s="42">
        <v>7.9498430000000004</v>
      </c>
      <c r="AV264" s="42">
        <v>27.824451</v>
      </c>
      <c r="AW264" s="42">
        <v>31.799372999999999</v>
      </c>
      <c r="AX264" s="42">
        <v>27.824451</v>
      </c>
      <c r="AY264" s="42">
        <v>111.29780599999999</v>
      </c>
      <c r="AZ264" s="42">
        <v>31.799372999999999</v>
      </c>
      <c r="BA264" s="42">
        <v>127.197492</v>
      </c>
      <c r="BB264" s="42">
        <v>0</v>
      </c>
      <c r="BC264" s="42">
        <v>19.874607999999998</v>
      </c>
      <c r="BD264" s="42">
        <v>3.9749219999999998</v>
      </c>
      <c r="BE264" s="42">
        <v>11.924765000000001</v>
      </c>
      <c r="BF264" s="42">
        <v>11.924765000000001</v>
      </c>
      <c r="BG264" s="42">
        <v>15.899687</v>
      </c>
      <c r="BH264" s="42">
        <v>59.623823999999999</v>
      </c>
      <c r="BI264" s="42">
        <v>3.9749219999999998</v>
      </c>
      <c r="BJ264" s="42">
        <v>135.147335</v>
      </c>
      <c r="BK264" s="42">
        <v>3.9749219999999998</v>
      </c>
      <c r="BL264" s="42">
        <v>0</v>
      </c>
      <c r="BM264" s="42">
        <v>3.9749219999999998</v>
      </c>
      <c r="BN264" s="42">
        <v>15.899687</v>
      </c>
      <c r="BO264" s="42">
        <v>19.874607999999998</v>
      </c>
      <c r="BP264" s="42">
        <v>11.924765000000001</v>
      </c>
      <c r="BQ264" s="42">
        <v>51.673980999999998</v>
      </c>
      <c r="BR264" s="42">
        <v>27.824451</v>
      </c>
      <c r="BS264" s="42">
        <v>11.924765000000001</v>
      </c>
      <c r="BT264" s="42">
        <v>0</v>
      </c>
      <c r="BU264" s="42">
        <v>0</v>
      </c>
      <c r="BV264" s="42">
        <v>0</v>
      </c>
      <c r="BW264" s="42">
        <v>0</v>
      </c>
      <c r="BX264" s="42">
        <v>0</v>
      </c>
      <c r="BY264" s="42">
        <v>3.9749219999999998</v>
      </c>
      <c r="BZ264" s="42">
        <v>0</v>
      </c>
      <c r="CA264" s="42">
        <v>7.9498430000000004</v>
      </c>
      <c r="CB264" s="42">
        <v>107.322884</v>
      </c>
      <c r="CC264" s="42">
        <v>0</v>
      </c>
      <c r="CD264" s="42">
        <v>15.899687</v>
      </c>
      <c r="CE264" s="42">
        <v>3.9749219999999998</v>
      </c>
      <c r="CF264" s="42">
        <v>23.849530000000001</v>
      </c>
      <c r="CG264" s="42">
        <v>31.799372999999999</v>
      </c>
      <c r="CH264" s="42">
        <v>15.899687</v>
      </c>
      <c r="CI264" s="42">
        <v>0</v>
      </c>
      <c r="CJ264" s="42">
        <v>15.899687</v>
      </c>
      <c r="CK264" s="42">
        <v>143.09717900000001</v>
      </c>
      <c r="CL264" s="42">
        <v>3.9749219999999998</v>
      </c>
      <c r="CM264" s="42">
        <v>3.9749219999999998</v>
      </c>
      <c r="CN264" s="42">
        <v>3.9749219999999998</v>
      </c>
      <c r="CO264" s="42">
        <v>3.9749219999999998</v>
      </c>
      <c r="CP264" s="42">
        <v>0</v>
      </c>
      <c r="CQ264" s="42">
        <v>7.9498430000000004</v>
      </c>
      <c r="CR264" s="42">
        <v>111.29780599999999</v>
      </c>
      <c r="CS264" s="42">
        <v>7.9498430000000004</v>
      </c>
    </row>
    <row r="265" spans="1:97">
      <c r="A265" s="40" t="s">
        <v>865</v>
      </c>
      <c r="B265" s="40" t="s">
        <v>289</v>
      </c>
      <c r="C265" s="40" t="s">
        <v>290</v>
      </c>
      <c r="D265" s="40" t="s">
        <v>304</v>
      </c>
      <c r="E265" s="40" t="s">
        <v>626</v>
      </c>
      <c r="F265" s="40" t="s">
        <v>351</v>
      </c>
      <c r="G265" s="41" t="s">
        <v>294</v>
      </c>
      <c r="H265" s="40" t="s">
        <v>866</v>
      </c>
      <c r="I265" s="42">
        <v>922</v>
      </c>
      <c r="J265" s="42">
        <v>139.43669700000001</v>
      </c>
      <c r="K265" s="42">
        <v>142.80483000000001</v>
      </c>
      <c r="L265" s="42">
        <v>144.65715800000001</v>
      </c>
      <c r="M265" s="42">
        <v>228.35285200000001</v>
      </c>
      <c r="N265" s="42">
        <v>171.76984400000001</v>
      </c>
      <c r="O265" s="42">
        <v>94.978620000000006</v>
      </c>
      <c r="P265" s="42">
        <v>166</v>
      </c>
      <c r="Q265" s="42">
        <v>151</v>
      </c>
      <c r="R265" s="42">
        <v>204</v>
      </c>
      <c r="S265" s="42">
        <v>182</v>
      </c>
      <c r="T265" s="42">
        <v>145</v>
      </c>
      <c r="U265" s="42">
        <v>51</v>
      </c>
      <c r="V265" s="42">
        <v>459.06339600000001</v>
      </c>
      <c r="W265" s="42">
        <v>65.676704999999998</v>
      </c>
      <c r="X265" s="42">
        <v>76.959688999999997</v>
      </c>
      <c r="Y265" s="42">
        <v>69.886754999999994</v>
      </c>
      <c r="Z265" s="42">
        <v>116.197247</v>
      </c>
      <c r="AA265" s="42">
        <v>87.905743999999999</v>
      </c>
      <c r="AB265" s="42">
        <v>42.437255999999998</v>
      </c>
      <c r="AC265" s="42">
        <v>0</v>
      </c>
      <c r="AD265" s="42">
        <v>101.88314699999999</v>
      </c>
      <c r="AE265" s="42">
        <v>266.24327299999999</v>
      </c>
      <c r="AF265" s="42">
        <v>90.936976000000001</v>
      </c>
      <c r="AG265" s="42">
        <v>462.93660399999999</v>
      </c>
      <c r="AH265" s="42">
        <v>73.759991999999997</v>
      </c>
      <c r="AI265" s="42">
        <v>65.845140999999998</v>
      </c>
      <c r="AJ265" s="42">
        <v>74.770403000000002</v>
      </c>
      <c r="AK265" s="42">
        <v>112.155604</v>
      </c>
      <c r="AL265" s="42">
        <v>83.864099999999993</v>
      </c>
      <c r="AM265" s="42">
        <v>48.499721000000001</v>
      </c>
      <c r="AN265" s="42">
        <v>4.0416429999999997</v>
      </c>
      <c r="AO265" s="42">
        <v>109.96640499999999</v>
      </c>
      <c r="AP265" s="42">
        <v>253.94993600000001</v>
      </c>
      <c r="AQ265" s="42">
        <v>99.020263</v>
      </c>
      <c r="AR265" s="42">
        <v>779.36366399999997</v>
      </c>
      <c r="AS265" s="42">
        <v>48.499721000000001</v>
      </c>
      <c r="AT265" s="42">
        <v>24.249860000000002</v>
      </c>
      <c r="AU265" s="42">
        <v>56.583007000000002</v>
      </c>
      <c r="AV265" s="42">
        <v>137.415875</v>
      </c>
      <c r="AW265" s="42">
        <v>68.707937999999999</v>
      </c>
      <c r="AX265" s="42">
        <v>86.221763999999993</v>
      </c>
      <c r="AY265" s="42">
        <v>266.74846400000001</v>
      </c>
      <c r="AZ265" s="42">
        <v>90.937033999999997</v>
      </c>
      <c r="BA265" s="42">
        <v>385.30337500000002</v>
      </c>
      <c r="BB265" s="42">
        <v>24.249860000000002</v>
      </c>
      <c r="BC265" s="42">
        <v>12.124930000000001</v>
      </c>
      <c r="BD265" s="42">
        <v>32.333146999999997</v>
      </c>
      <c r="BE265" s="42">
        <v>68.707937999999999</v>
      </c>
      <c r="BF265" s="42">
        <v>12.124930000000001</v>
      </c>
      <c r="BG265" s="42">
        <v>70.055190999999994</v>
      </c>
      <c r="BH265" s="42">
        <v>125.29094499999999</v>
      </c>
      <c r="BI265" s="42">
        <v>40.416434000000002</v>
      </c>
      <c r="BJ265" s="42">
        <v>394.06028900000001</v>
      </c>
      <c r="BK265" s="42">
        <v>24.249860000000002</v>
      </c>
      <c r="BL265" s="42">
        <v>12.124930000000001</v>
      </c>
      <c r="BM265" s="42">
        <v>24.249860000000002</v>
      </c>
      <c r="BN265" s="42">
        <v>68.707937999999999</v>
      </c>
      <c r="BO265" s="42">
        <v>56.583007000000002</v>
      </c>
      <c r="BP265" s="42">
        <v>16.166574000000001</v>
      </c>
      <c r="BQ265" s="42">
        <v>141.45751899999999</v>
      </c>
      <c r="BR265" s="42">
        <v>50.520600000000002</v>
      </c>
      <c r="BS265" s="42">
        <v>80.159357</v>
      </c>
      <c r="BT265" s="42">
        <v>0</v>
      </c>
      <c r="BU265" s="42">
        <v>0</v>
      </c>
      <c r="BV265" s="42">
        <v>0</v>
      </c>
      <c r="BW265" s="42">
        <v>4.0416429999999997</v>
      </c>
      <c r="BX265" s="42">
        <v>4.0416429999999997</v>
      </c>
      <c r="BY265" s="42">
        <v>21.55547</v>
      </c>
      <c r="BZ265" s="42">
        <v>0</v>
      </c>
      <c r="CA265" s="42">
        <v>50.520600000000002</v>
      </c>
      <c r="CB265" s="42">
        <v>335.45640100000003</v>
      </c>
      <c r="CC265" s="42">
        <v>40.416434000000002</v>
      </c>
      <c r="CD265" s="42">
        <v>20.208217000000001</v>
      </c>
      <c r="CE265" s="42">
        <v>40.416434000000002</v>
      </c>
      <c r="CF265" s="42">
        <v>121.249302</v>
      </c>
      <c r="CG265" s="42">
        <v>40.416434000000002</v>
      </c>
      <c r="CH265" s="42">
        <v>44.458077000000003</v>
      </c>
      <c r="CI265" s="42">
        <v>4.0416429999999997</v>
      </c>
      <c r="CJ265" s="42">
        <v>24.249860000000002</v>
      </c>
      <c r="CK265" s="42">
        <v>363.747905</v>
      </c>
      <c r="CL265" s="42">
        <v>8.0832870000000003</v>
      </c>
      <c r="CM265" s="42">
        <v>4.0416429999999997</v>
      </c>
      <c r="CN265" s="42">
        <v>16.166574000000001</v>
      </c>
      <c r="CO265" s="42">
        <v>12.124930000000001</v>
      </c>
      <c r="CP265" s="42">
        <v>24.249860000000002</v>
      </c>
      <c r="CQ265" s="42">
        <v>20.208217000000001</v>
      </c>
      <c r="CR265" s="42">
        <v>262.70681999999999</v>
      </c>
      <c r="CS265" s="42">
        <v>16.166574000000001</v>
      </c>
    </row>
    <row r="266" spans="1:97">
      <c r="A266" s="40" t="s">
        <v>867</v>
      </c>
      <c r="B266" s="40" t="s">
        <v>289</v>
      </c>
      <c r="C266" s="40" t="s">
        <v>290</v>
      </c>
      <c r="D266" s="40" t="s">
        <v>304</v>
      </c>
      <c r="E266" s="40" t="s">
        <v>626</v>
      </c>
      <c r="F266" s="40" t="s">
        <v>351</v>
      </c>
      <c r="G266" s="41" t="s">
        <v>294</v>
      </c>
      <c r="H266" s="40" t="s">
        <v>868</v>
      </c>
      <c r="I266" s="42">
        <v>386</v>
      </c>
      <c r="J266" s="42">
        <v>72.178861999999995</v>
      </c>
      <c r="K266" s="42">
        <v>40.796748000000001</v>
      </c>
      <c r="L266" s="42">
        <v>73.224931999999995</v>
      </c>
      <c r="M266" s="42">
        <v>88.915988999999996</v>
      </c>
      <c r="N266" s="42">
        <v>70.086720999999997</v>
      </c>
      <c r="O266" s="42">
        <v>40.796748000000001</v>
      </c>
      <c r="P266" s="42">
        <v>59</v>
      </c>
      <c r="Q266" s="42">
        <v>51</v>
      </c>
      <c r="R266" s="42">
        <v>55</v>
      </c>
      <c r="S266" s="42">
        <v>66</v>
      </c>
      <c r="T266" s="42">
        <v>68</v>
      </c>
      <c r="U266" s="42">
        <v>33</v>
      </c>
      <c r="V266" s="42">
        <v>192.47696500000001</v>
      </c>
      <c r="W266" s="42">
        <v>40.796748000000001</v>
      </c>
      <c r="X266" s="42">
        <v>19.875339</v>
      </c>
      <c r="Y266" s="42">
        <v>35.566395999999997</v>
      </c>
      <c r="Z266" s="42">
        <v>40.796748000000001</v>
      </c>
      <c r="AA266" s="42">
        <v>34.520325</v>
      </c>
      <c r="AB266" s="42">
        <v>20.921409000000001</v>
      </c>
      <c r="AC266" s="42">
        <v>0</v>
      </c>
      <c r="AD266" s="42">
        <v>47.073171000000002</v>
      </c>
      <c r="AE266" s="42">
        <v>101.468835</v>
      </c>
      <c r="AF266" s="42">
        <v>43.934958999999999</v>
      </c>
      <c r="AG266" s="42">
        <v>193.52303499999999</v>
      </c>
      <c r="AH266" s="42">
        <v>31.382114000000001</v>
      </c>
      <c r="AI266" s="42">
        <v>20.921409000000001</v>
      </c>
      <c r="AJ266" s="42">
        <v>37.658537000000003</v>
      </c>
      <c r="AK266" s="42">
        <v>48.119241000000002</v>
      </c>
      <c r="AL266" s="42">
        <v>35.566395999999997</v>
      </c>
      <c r="AM266" s="42">
        <v>19.875339</v>
      </c>
      <c r="AN266" s="42">
        <v>0</v>
      </c>
      <c r="AO266" s="42">
        <v>38.704607000000003</v>
      </c>
      <c r="AP266" s="42">
        <v>109.83739799999999</v>
      </c>
      <c r="AQ266" s="42">
        <v>44.981029999999997</v>
      </c>
      <c r="AR266" s="42">
        <v>326.37398400000001</v>
      </c>
      <c r="AS266" s="42">
        <v>16.737127000000001</v>
      </c>
      <c r="AT266" s="42">
        <v>12.552846000000001</v>
      </c>
      <c r="AU266" s="42">
        <v>0</v>
      </c>
      <c r="AV266" s="42">
        <v>33.474254999999999</v>
      </c>
      <c r="AW266" s="42">
        <v>37.658537000000003</v>
      </c>
      <c r="AX266" s="42">
        <v>46.027099999999997</v>
      </c>
      <c r="AY266" s="42">
        <v>159.00271000000001</v>
      </c>
      <c r="AZ266" s="42">
        <v>20.921409000000001</v>
      </c>
      <c r="BA266" s="42">
        <v>150.63414599999999</v>
      </c>
      <c r="BB266" s="42">
        <v>4.1842819999999996</v>
      </c>
      <c r="BC266" s="42">
        <v>8.3685639999999992</v>
      </c>
      <c r="BD266" s="42">
        <v>0</v>
      </c>
      <c r="BE266" s="42">
        <v>25.105691</v>
      </c>
      <c r="BF266" s="42">
        <v>4.1842819999999996</v>
      </c>
      <c r="BG266" s="42">
        <v>25.105691</v>
      </c>
      <c r="BH266" s="42">
        <v>79.501355000000004</v>
      </c>
      <c r="BI266" s="42">
        <v>4.1842819999999996</v>
      </c>
      <c r="BJ266" s="42">
        <v>175.73983699999999</v>
      </c>
      <c r="BK266" s="42">
        <v>12.552846000000001</v>
      </c>
      <c r="BL266" s="42">
        <v>4.1842819999999996</v>
      </c>
      <c r="BM266" s="42">
        <v>0</v>
      </c>
      <c r="BN266" s="42">
        <v>8.3685639999999992</v>
      </c>
      <c r="BO266" s="42">
        <v>33.474254999999999</v>
      </c>
      <c r="BP266" s="42">
        <v>20.921409000000001</v>
      </c>
      <c r="BQ266" s="42">
        <v>79.501355000000004</v>
      </c>
      <c r="BR266" s="42">
        <v>16.737127000000001</v>
      </c>
      <c r="BS266" s="42">
        <v>37.658537000000003</v>
      </c>
      <c r="BT266" s="42">
        <v>0</v>
      </c>
      <c r="BU266" s="42">
        <v>0</v>
      </c>
      <c r="BV266" s="42">
        <v>0</v>
      </c>
      <c r="BW266" s="42">
        <v>0</v>
      </c>
      <c r="BX266" s="42">
        <v>12.552846000000001</v>
      </c>
      <c r="BY266" s="42">
        <v>8.3685639999999992</v>
      </c>
      <c r="BZ266" s="42">
        <v>0</v>
      </c>
      <c r="CA266" s="42">
        <v>16.737127000000001</v>
      </c>
      <c r="CB266" s="42">
        <v>108.79132799999999</v>
      </c>
      <c r="CC266" s="42">
        <v>12.552846000000001</v>
      </c>
      <c r="CD266" s="42">
        <v>4.1842819999999996</v>
      </c>
      <c r="CE266" s="42">
        <v>0</v>
      </c>
      <c r="CF266" s="42">
        <v>33.474254999999999</v>
      </c>
      <c r="CG266" s="42">
        <v>16.737127000000001</v>
      </c>
      <c r="CH266" s="42">
        <v>37.658537000000003</v>
      </c>
      <c r="CI266" s="42">
        <v>0</v>
      </c>
      <c r="CJ266" s="42">
        <v>4.1842819999999996</v>
      </c>
      <c r="CK266" s="42">
        <v>179.92411899999999</v>
      </c>
      <c r="CL266" s="42">
        <v>4.1842819999999996</v>
      </c>
      <c r="CM266" s="42">
        <v>8.3685639999999992</v>
      </c>
      <c r="CN266" s="42">
        <v>0</v>
      </c>
      <c r="CO266" s="42">
        <v>0</v>
      </c>
      <c r="CP266" s="42">
        <v>8.3685639999999992</v>
      </c>
      <c r="CQ266" s="42">
        <v>0</v>
      </c>
      <c r="CR266" s="42">
        <v>159.00271000000001</v>
      </c>
      <c r="CS266" s="42">
        <v>0</v>
      </c>
    </row>
    <row r="267" spans="1:97">
      <c r="A267" s="40" t="s">
        <v>869</v>
      </c>
      <c r="B267" s="40" t="s">
        <v>289</v>
      </c>
      <c r="C267" s="40" t="s">
        <v>290</v>
      </c>
      <c r="D267" s="40" t="s">
        <v>304</v>
      </c>
      <c r="E267" s="40" t="s">
        <v>424</v>
      </c>
      <c r="F267" s="40" t="s">
        <v>351</v>
      </c>
      <c r="G267" s="41" t="s">
        <v>294</v>
      </c>
      <c r="H267" s="40" t="s">
        <v>870</v>
      </c>
      <c r="I267" s="42">
        <v>279</v>
      </c>
      <c r="J267" s="42">
        <v>50.446494000000001</v>
      </c>
      <c r="K267" s="42">
        <v>29.856089000000001</v>
      </c>
      <c r="L267" s="42">
        <v>59.712176999999997</v>
      </c>
      <c r="M267" s="42">
        <v>66.918818999999999</v>
      </c>
      <c r="N267" s="42">
        <v>47.357934</v>
      </c>
      <c r="O267" s="42">
        <v>24.708487000000002</v>
      </c>
      <c r="P267" s="42">
        <v>40</v>
      </c>
      <c r="Q267" s="42">
        <v>33</v>
      </c>
      <c r="R267" s="42">
        <v>50</v>
      </c>
      <c r="S267" s="42">
        <v>47</v>
      </c>
      <c r="T267" s="42">
        <v>45</v>
      </c>
      <c r="U267" s="42">
        <v>17</v>
      </c>
      <c r="V267" s="42">
        <v>145.162362</v>
      </c>
      <c r="W267" s="42">
        <v>26.767527999999999</v>
      </c>
      <c r="X267" s="42">
        <v>18.531365000000001</v>
      </c>
      <c r="Y267" s="42">
        <v>28.826568000000002</v>
      </c>
      <c r="Z267" s="42">
        <v>35.003689999999999</v>
      </c>
      <c r="AA267" s="42">
        <v>25.738007</v>
      </c>
      <c r="AB267" s="42">
        <v>10.295203000000001</v>
      </c>
      <c r="AC267" s="42">
        <v>0</v>
      </c>
      <c r="AD267" s="42">
        <v>36.033209999999997</v>
      </c>
      <c r="AE267" s="42">
        <v>80.302582999999998</v>
      </c>
      <c r="AF267" s="42">
        <v>28.826568000000002</v>
      </c>
      <c r="AG267" s="42">
        <v>133.837638</v>
      </c>
      <c r="AH267" s="42">
        <v>23.678967</v>
      </c>
      <c r="AI267" s="42">
        <v>11.324723000000001</v>
      </c>
      <c r="AJ267" s="42">
        <v>30.885608999999999</v>
      </c>
      <c r="AK267" s="42">
        <v>31.915129</v>
      </c>
      <c r="AL267" s="42">
        <v>21.619926</v>
      </c>
      <c r="AM267" s="42">
        <v>13.383763999999999</v>
      </c>
      <c r="AN267" s="42">
        <v>1.02952</v>
      </c>
      <c r="AO267" s="42">
        <v>29.856089000000001</v>
      </c>
      <c r="AP267" s="42">
        <v>76.184501999999995</v>
      </c>
      <c r="AQ267" s="42">
        <v>27.797048</v>
      </c>
      <c r="AR267" s="42">
        <v>234.730627</v>
      </c>
      <c r="AS267" s="42">
        <v>16.472325000000001</v>
      </c>
      <c r="AT267" s="42">
        <v>8.2361620000000002</v>
      </c>
      <c r="AU267" s="42">
        <v>4.1180810000000001</v>
      </c>
      <c r="AV267" s="42">
        <v>12.354244</v>
      </c>
      <c r="AW267" s="42">
        <v>41.180812000000003</v>
      </c>
      <c r="AX267" s="42">
        <v>32.944648999999998</v>
      </c>
      <c r="AY267" s="42">
        <v>78.243542000000005</v>
      </c>
      <c r="AZ267" s="42">
        <v>41.180812000000003</v>
      </c>
      <c r="BA267" s="42">
        <v>127.660517</v>
      </c>
      <c r="BB267" s="42">
        <v>16.472325000000001</v>
      </c>
      <c r="BC267" s="42">
        <v>8.2361620000000002</v>
      </c>
      <c r="BD267" s="42">
        <v>0</v>
      </c>
      <c r="BE267" s="42">
        <v>8.2361620000000002</v>
      </c>
      <c r="BF267" s="42">
        <v>0</v>
      </c>
      <c r="BG267" s="42">
        <v>32.944648999999998</v>
      </c>
      <c r="BH267" s="42">
        <v>45.298893</v>
      </c>
      <c r="BI267" s="42">
        <v>16.472325000000001</v>
      </c>
      <c r="BJ267" s="42">
        <v>107.070111</v>
      </c>
      <c r="BK267" s="42">
        <v>0</v>
      </c>
      <c r="BL267" s="42">
        <v>0</v>
      </c>
      <c r="BM267" s="42">
        <v>4.1180810000000001</v>
      </c>
      <c r="BN267" s="42">
        <v>4.1180810000000001</v>
      </c>
      <c r="BO267" s="42">
        <v>41.180812000000003</v>
      </c>
      <c r="BP267" s="42">
        <v>0</v>
      </c>
      <c r="BQ267" s="42">
        <v>32.944648999999998</v>
      </c>
      <c r="BR267" s="42">
        <v>24.708487000000002</v>
      </c>
      <c r="BS267" s="42">
        <v>12.354244</v>
      </c>
      <c r="BT267" s="42">
        <v>0</v>
      </c>
      <c r="BU267" s="42">
        <v>0</v>
      </c>
      <c r="BV267" s="42">
        <v>0</v>
      </c>
      <c r="BW267" s="42">
        <v>0</v>
      </c>
      <c r="BX267" s="42">
        <v>4.1180810000000001</v>
      </c>
      <c r="BY267" s="42">
        <v>4.1180810000000001</v>
      </c>
      <c r="BZ267" s="42">
        <v>0</v>
      </c>
      <c r="CA267" s="42">
        <v>4.1180810000000001</v>
      </c>
      <c r="CB267" s="42">
        <v>119.42435399999999</v>
      </c>
      <c r="CC267" s="42">
        <v>16.472325000000001</v>
      </c>
      <c r="CD267" s="42">
        <v>8.2361620000000002</v>
      </c>
      <c r="CE267" s="42">
        <v>4.1180810000000001</v>
      </c>
      <c r="CF267" s="42">
        <v>12.354244</v>
      </c>
      <c r="CG267" s="42">
        <v>28.826568000000002</v>
      </c>
      <c r="CH267" s="42">
        <v>28.826568000000002</v>
      </c>
      <c r="CI267" s="42">
        <v>0</v>
      </c>
      <c r="CJ267" s="42">
        <v>20.590406000000002</v>
      </c>
      <c r="CK267" s="42">
        <v>102.95202999999999</v>
      </c>
      <c r="CL267" s="42">
        <v>0</v>
      </c>
      <c r="CM267" s="42">
        <v>0</v>
      </c>
      <c r="CN267" s="42">
        <v>0</v>
      </c>
      <c r="CO267" s="42">
        <v>0</v>
      </c>
      <c r="CP267" s="42">
        <v>8.2361620000000002</v>
      </c>
      <c r="CQ267" s="42">
        <v>0</v>
      </c>
      <c r="CR267" s="42">
        <v>78.243542000000005</v>
      </c>
      <c r="CS267" s="42">
        <v>16.472325000000001</v>
      </c>
    </row>
    <row r="268" spans="1:97">
      <c r="A268" s="40" t="s">
        <v>871</v>
      </c>
      <c r="B268" s="40" t="s">
        <v>289</v>
      </c>
      <c r="C268" s="40" t="s">
        <v>290</v>
      </c>
      <c r="D268" s="40" t="s">
        <v>304</v>
      </c>
      <c r="E268" s="40" t="s">
        <v>357</v>
      </c>
      <c r="F268" s="40" t="s">
        <v>351</v>
      </c>
      <c r="G268" s="41" t="s">
        <v>294</v>
      </c>
      <c r="H268" s="40" t="s">
        <v>872</v>
      </c>
      <c r="I268" s="42">
        <v>74</v>
      </c>
      <c r="J268" s="42">
        <v>10.422535</v>
      </c>
      <c r="K268" s="42">
        <v>9.3802819999999993</v>
      </c>
      <c r="L268" s="42">
        <v>14.591549000000001</v>
      </c>
      <c r="M268" s="42">
        <v>19.802817000000001</v>
      </c>
      <c r="N268" s="42">
        <v>11.464789</v>
      </c>
      <c r="O268" s="42">
        <v>8.3380279999999996</v>
      </c>
      <c r="P268" s="42">
        <v>11</v>
      </c>
      <c r="Q268" s="42">
        <v>8</v>
      </c>
      <c r="R268" s="42">
        <v>20</v>
      </c>
      <c r="S268" s="42">
        <v>16</v>
      </c>
      <c r="T268" s="42">
        <v>9</v>
      </c>
      <c r="U268" s="42">
        <v>9</v>
      </c>
      <c r="V268" s="42">
        <v>36.478873</v>
      </c>
      <c r="W268" s="42">
        <v>5.2112679999999996</v>
      </c>
      <c r="X268" s="42">
        <v>4.1690139999999998</v>
      </c>
      <c r="Y268" s="42">
        <v>7.2957749999999999</v>
      </c>
      <c r="Z268" s="42">
        <v>9.3802819999999993</v>
      </c>
      <c r="AA268" s="42">
        <v>6.2535210000000001</v>
      </c>
      <c r="AB268" s="42">
        <v>3.1267610000000001</v>
      </c>
      <c r="AC268" s="42">
        <v>1.042254</v>
      </c>
      <c r="AD268" s="42">
        <v>6.2535210000000001</v>
      </c>
      <c r="AE268" s="42">
        <v>25.014085000000001</v>
      </c>
      <c r="AF268" s="42">
        <v>5.2112679999999996</v>
      </c>
      <c r="AG268" s="42">
        <v>37.521127</v>
      </c>
      <c r="AH268" s="42">
        <v>5.2112679999999996</v>
      </c>
      <c r="AI268" s="42">
        <v>5.2112679999999996</v>
      </c>
      <c r="AJ268" s="42">
        <v>7.2957749999999999</v>
      </c>
      <c r="AK268" s="42">
        <v>10.422535</v>
      </c>
      <c r="AL268" s="42">
        <v>5.2112679999999996</v>
      </c>
      <c r="AM268" s="42">
        <v>4.1690139999999998</v>
      </c>
      <c r="AN268" s="42">
        <v>0</v>
      </c>
      <c r="AO268" s="42">
        <v>6.2535210000000001</v>
      </c>
      <c r="AP268" s="42">
        <v>22.929576999999998</v>
      </c>
      <c r="AQ268" s="42">
        <v>8.3380279999999996</v>
      </c>
      <c r="AR268" s="42">
        <v>62.535210999999997</v>
      </c>
      <c r="AS268" s="42">
        <v>8.3380279999999996</v>
      </c>
      <c r="AT268" s="42">
        <v>12.507042</v>
      </c>
      <c r="AU268" s="42">
        <v>0</v>
      </c>
      <c r="AV268" s="42">
        <v>4.1690139999999998</v>
      </c>
      <c r="AW268" s="42">
        <v>8.3380279999999996</v>
      </c>
      <c r="AX268" s="42">
        <v>4.1690139999999998</v>
      </c>
      <c r="AY268" s="42">
        <v>20.84507</v>
      </c>
      <c r="AZ268" s="42">
        <v>4.1690139999999998</v>
      </c>
      <c r="BA268" s="42">
        <v>33.352113000000003</v>
      </c>
      <c r="BB268" s="42">
        <v>8.3380279999999996</v>
      </c>
      <c r="BC268" s="42">
        <v>12.507042</v>
      </c>
      <c r="BD268" s="42">
        <v>0</v>
      </c>
      <c r="BE268" s="42">
        <v>0</v>
      </c>
      <c r="BF268" s="42">
        <v>0</v>
      </c>
      <c r="BG268" s="42">
        <v>4.1690139999999998</v>
      </c>
      <c r="BH268" s="42">
        <v>8.3380279999999996</v>
      </c>
      <c r="BI268" s="42">
        <v>0</v>
      </c>
      <c r="BJ268" s="42">
        <v>29.183098999999999</v>
      </c>
      <c r="BK268" s="42">
        <v>0</v>
      </c>
      <c r="BL268" s="42">
        <v>0</v>
      </c>
      <c r="BM268" s="42">
        <v>0</v>
      </c>
      <c r="BN268" s="42">
        <v>4.1690139999999998</v>
      </c>
      <c r="BO268" s="42">
        <v>8.3380279999999996</v>
      </c>
      <c r="BP268" s="42">
        <v>0</v>
      </c>
      <c r="BQ268" s="42">
        <v>12.507042</v>
      </c>
      <c r="BR268" s="42">
        <v>4.1690139999999998</v>
      </c>
      <c r="BS268" s="42">
        <v>4.1690139999999998</v>
      </c>
      <c r="BT268" s="42">
        <v>0</v>
      </c>
      <c r="BU268" s="42">
        <v>0</v>
      </c>
      <c r="BV268" s="42">
        <v>0</v>
      </c>
      <c r="BW268" s="42">
        <v>0</v>
      </c>
      <c r="BX268" s="42">
        <v>0</v>
      </c>
      <c r="BY268" s="42">
        <v>0</v>
      </c>
      <c r="BZ268" s="42">
        <v>0</v>
      </c>
      <c r="CA268" s="42">
        <v>4.1690139999999998</v>
      </c>
      <c r="CB268" s="42">
        <v>25.014085000000001</v>
      </c>
      <c r="CC268" s="42">
        <v>8.3380279999999996</v>
      </c>
      <c r="CD268" s="42">
        <v>4.1690139999999998</v>
      </c>
      <c r="CE268" s="42">
        <v>0</v>
      </c>
      <c r="CF268" s="42">
        <v>4.1690139999999998</v>
      </c>
      <c r="CG268" s="42">
        <v>4.1690139999999998</v>
      </c>
      <c r="CH268" s="42">
        <v>4.1690139999999998</v>
      </c>
      <c r="CI268" s="42">
        <v>0</v>
      </c>
      <c r="CJ268" s="42">
        <v>0</v>
      </c>
      <c r="CK268" s="42">
        <v>33.352113000000003</v>
      </c>
      <c r="CL268" s="42">
        <v>0</v>
      </c>
      <c r="CM268" s="42">
        <v>8.3380279999999996</v>
      </c>
      <c r="CN268" s="42">
        <v>0</v>
      </c>
      <c r="CO268" s="42">
        <v>0</v>
      </c>
      <c r="CP268" s="42">
        <v>4.1690139999999998</v>
      </c>
      <c r="CQ268" s="42">
        <v>0</v>
      </c>
      <c r="CR268" s="42">
        <v>20.84507</v>
      </c>
      <c r="CS268" s="42">
        <v>0</v>
      </c>
    </row>
    <row r="269" spans="1:97">
      <c r="A269" s="40" t="s">
        <v>873</v>
      </c>
      <c r="B269" s="40" t="s">
        <v>289</v>
      </c>
      <c r="C269" s="40" t="s">
        <v>290</v>
      </c>
      <c r="D269" s="40" t="s">
        <v>304</v>
      </c>
      <c r="E269" s="40" t="s">
        <v>357</v>
      </c>
      <c r="F269" s="40" t="s">
        <v>351</v>
      </c>
      <c r="G269" s="41" t="s">
        <v>294</v>
      </c>
      <c r="H269" s="40" t="s">
        <v>874</v>
      </c>
      <c r="I269" s="42">
        <v>58</v>
      </c>
      <c r="J269" s="42">
        <v>11</v>
      </c>
      <c r="K269" s="42">
        <v>4</v>
      </c>
      <c r="L269" s="42">
        <v>14</v>
      </c>
      <c r="M269" s="42">
        <v>17</v>
      </c>
      <c r="N269" s="42">
        <v>7</v>
      </c>
      <c r="O269" s="42">
        <v>5</v>
      </c>
      <c r="P269" s="42">
        <v>5</v>
      </c>
      <c r="Q269" s="42">
        <v>9</v>
      </c>
      <c r="R269" s="42">
        <v>12</v>
      </c>
      <c r="S269" s="42">
        <v>9</v>
      </c>
      <c r="T269" s="42">
        <v>13</v>
      </c>
      <c r="U269" s="42">
        <v>9</v>
      </c>
      <c r="V269" s="42">
        <v>29</v>
      </c>
      <c r="W269" s="42">
        <v>4</v>
      </c>
      <c r="X269" s="42">
        <v>3</v>
      </c>
      <c r="Y269" s="42">
        <v>6</v>
      </c>
      <c r="Z269" s="42">
        <v>10</v>
      </c>
      <c r="AA269" s="42">
        <v>3</v>
      </c>
      <c r="AB269" s="42">
        <v>3</v>
      </c>
      <c r="AC269" s="42">
        <v>0</v>
      </c>
      <c r="AD269" s="42">
        <v>4</v>
      </c>
      <c r="AE269" s="42">
        <v>21</v>
      </c>
      <c r="AF269" s="42">
        <v>4</v>
      </c>
      <c r="AG269" s="42">
        <v>29</v>
      </c>
      <c r="AH269" s="42">
        <v>7</v>
      </c>
      <c r="AI269" s="42">
        <v>1</v>
      </c>
      <c r="AJ269" s="42">
        <v>8</v>
      </c>
      <c r="AK269" s="42">
        <v>7</v>
      </c>
      <c r="AL269" s="42">
        <v>4</v>
      </c>
      <c r="AM269" s="42">
        <v>2</v>
      </c>
      <c r="AN269" s="42">
        <v>0</v>
      </c>
      <c r="AO269" s="42">
        <v>7</v>
      </c>
      <c r="AP269" s="42">
        <v>17</v>
      </c>
      <c r="AQ269" s="42">
        <v>5</v>
      </c>
      <c r="AR269" s="42">
        <v>48</v>
      </c>
      <c r="AS269" s="42">
        <v>4</v>
      </c>
      <c r="AT269" s="42">
        <v>16</v>
      </c>
      <c r="AU269" s="42">
        <v>0</v>
      </c>
      <c r="AV269" s="42">
        <v>0</v>
      </c>
      <c r="AW269" s="42">
        <v>8</v>
      </c>
      <c r="AX269" s="42">
        <v>4</v>
      </c>
      <c r="AY269" s="42">
        <v>16</v>
      </c>
      <c r="AZ269" s="42">
        <v>0</v>
      </c>
      <c r="BA269" s="42">
        <v>28</v>
      </c>
      <c r="BB269" s="42">
        <v>4</v>
      </c>
      <c r="BC269" s="42">
        <v>8</v>
      </c>
      <c r="BD269" s="42">
        <v>0</v>
      </c>
      <c r="BE269" s="42">
        <v>0</v>
      </c>
      <c r="BF269" s="42">
        <v>0</v>
      </c>
      <c r="BG269" s="42">
        <v>4</v>
      </c>
      <c r="BH269" s="42">
        <v>12</v>
      </c>
      <c r="BI269" s="42">
        <v>0</v>
      </c>
      <c r="BJ269" s="42">
        <v>20</v>
      </c>
      <c r="BK269" s="42">
        <v>0</v>
      </c>
      <c r="BL269" s="42">
        <v>8</v>
      </c>
      <c r="BM269" s="42">
        <v>0</v>
      </c>
      <c r="BN269" s="42">
        <v>0</v>
      </c>
      <c r="BO269" s="42">
        <v>8</v>
      </c>
      <c r="BP269" s="42">
        <v>0</v>
      </c>
      <c r="BQ269" s="42">
        <v>4</v>
      </c>
      <c r="BR269" s="42">
        <v>0</v>
      </c>
      <c r="BS269" s="42">
        <v>0</v>
      </c>
      <c r="BT269" s="42">
        <v>0</v>
      </c>
      <c r="BU269" s="42">
        <v>0</v>
      </c>
      <c r="BV269" s="42">
        <v>0</v>
      </c>
      <c r="BW269" s="42">
        <v>0</v>
      </c>
      <c r="BX269" s="42">
        <v>0</v>
      </c>
      <c r="BY269" s="42">
        <v>0</v>
      </c>
      <c r="BZ269" s="42">
        <v>0</v>
      </c>
      <c r="CA269" s="42">
        <v>0</v>
      </c>
      <c r="CB269" s="42">
        <v>32</v>
      </c>
      <c r="CC269" s="42">
        <v>4</v>
      </c>
      <c r="CD269" s="42">
        <v>16</v>
      </c>
      <c r="CE269" s="42">
        <v>0</v>
      </c>
      <c r="CF269" s="42">
        <v>0</v>
      </c>
      <c r="CG269" s="42">
        <v>8</v>
      </c>
      <c r="CH269" s="42">
        <v>4</v>
      </c>
      <c r="CI269" s="42">
        <v>0</v>
      </c>
      <c r="CJ269" s="42">
        <v>0</v>
      </c>
      <c r="CK269" s="42">
        <v>16</v>
      </c>
      <c r="CL269" s="42">
        <v>0</v>
      </c>
      <c r="CM269" s="42">
        <v>0</v>
      </c>
      <c r="CN269" s="42">
        <v>0</v>
      </c>
      <c r="CO269" s="42">
        <v>0</v>
      </c>
      <c r="CP269" s="42">
        <v>0</v>
      </c>
      <c r="CQ269" s="42">
        <v>0</v>
      </c>
      <c r="CR269" s="42">
        <v>16</v>
      </c>
      <c r="CS269" s="42">
        <v>0</v>
      </c>
    </row>
    <row r="270" spans="1:97">
      <c r="A270" s="40" t="s">
        <v>875</v>
      </c>
      <c r="B270" s="40" t="s">
        <v>289</v>
      </c>
      <c r="C270" s="40" t="s">
        <v>290</v>
      </c>
      <c r="D270" s="40" t="s">
        <v>304</v>
      </c>
      <c r="E270" s="40" t="s">
        <v>407</v>
      </c>
      <c r="F270" s="40" t="s">
        <v>397</v>
      </c>
      <c r="G270" s="41" t="s">
        <v>294</v>
      </c>
      <c r="H270" s="40" t="s">
        <v>876</v>
      </c>
      <c r="I270" s="42">
        <v>516</v>
      </c>
      <c r="J270" s="42">
        <v>58.654468000000001</v>
      </c>
      <c r="K270" s="42">
        <v>63.625185999999999</v>
      </c>
      <c r="L270" s="42">
        <v>59.320523000000001</v>
      </c>
      <c r="M270" s="42">
        <v>126.266105</v>
      </c>
      <c r="N270" s="42">
        <v>113.337301</v>
      </c>
      <c r="O270" s="42">
        <v>94.796417000000005</v>
      </c>
      <c r="P270" s="42">
        <v>74</v>
      </c>
      <c r="Q270" s="42">
        <v>74</v>
      </c>
      <c r="R270" s="42">
        <v>86</v>
      </c>
      <c r="S270" s="42">
        <v>112</v>
      </c>
      <c r="T270" s="42">
        <v>92</v>
      </c>
      <c r="U270" s="42">
        <v>78</v>
      </c>
      <c r="V270" s="42">
        <v>246.562411</v>
      </c>
      <c r="W270" s="42">
        <v>35.789166999999999</v>
      </c>
      <c r="X270" s="42">
        <v>39.765740999999998</v>
      </c>
      <c r="Y270" s="42">
        <v>27.174903</v>
      </c>
      <c r="Z270" s="42">
        <v>55.343949000000002</v>
      </c>
      <c r="AA270" s="42">
        <v>53.022633999999996</v>
      </c>
      <c r="AB270" s="42">
        <v>34.471873000000002</v>
      </c>
      <c r="AC270" s="42">
        <v>0.99414400000000003</v>
      </c>
      <c r="AD270" s="42">
        <v>51.695462999999997</v>
      </c>
      <c r="AE270" s="42">
        <v>132.559055</v>
      </c>
      <c r="AF270" s="42">
        <v>62.307892000000002</v>
      </c>
      <c r="AG270" s="42">
        <v>269.437589</v>
      </c>
      <c r="AH270" s="42">
        <v>22.865300999999999</v>
      </c>
      <c r="AI270" s="42">
        <v>23.859445000000001</v>
      </c>
      <c r="AJ270" s="42">
        <v>32.145620000000001</v>
      </c>
      <c r="AK270" s="42">
        <v>70.922156999999999</v>
      </c>
      <c r="AL270" s="42">
        <v>60.314666000000003</v>
      </c>
      <c r="AM270" s="42">
        <v>53.693627999999997</v>
      </c>
      <c r="AN270" s="42">
        <v>5.6367719999999997</v>
      </c>
      <c r="AO270" s="42">
        <v>33.800879999999999</v>
      </c>
      <c r="AP270" s="42">
        <v>141.51128600000001</v>
      </c>
      <c r="AQ270" s="42">
        <v>94.125423999999995</v>
      </c>
      <c r="AR270" s="42">
        <v>441.43923599999999</v>
      </c>
      <c r="AS270" s="42">
        <v>3.9765739999999998</v>
      </c>
      <c r="AT270" s="42">
        <v>63.625185999999999</v>
      </c>
      <c r="AU270" s="42">
        <v>0</v>
      </c>
      <c r="AV270" s="42">
        <v>23.859445000000001</v>
      </c>
      <c r="AW270" s="42">
        <v>67.601759999999999</v>
      </c>
      <c r="AX270" s="42">
        <v>39.765740999999998</v>
      </c>
      <c r="AY270" s="42">
        <v>202.82503399999999</v>
      </c>
      <c r="AZ270" s="42">
        <v>39.785496000000002</v>
      </c>
      <c r="BA270" s="42">
        <v>192.22742199999999</v>
      </c>
      <c r="BB270" s="42">
        <v>3.9765739999999998</v>
      </c>
      <c r="BC270" s="42">
        <v>35.789166999999999</v>
      </c>
      <c r="BD270" s="42">
        <v>0</v>
      </c>
      <c r="BE270" s="42">
        <v>11.929722</v>
      </c>
      <c r="BF270" s="42">
        <v>19.882871000000002</v>
      </c>
      <c r="BG270" s="42">
        <v>31.812593</v>
      </c>
      <c r="BH270" s="42">
        <v>75.574663000000001</v>
      </c>
      <c r="BI270" s="42">
        <v>13.261832</v>
      </c>
      <c r="BJ270" s="42">
        <v>249.211814</v>
      </c>
      <c r="BK270" s="42">
        <v>0</v>
      </c>
      <c r="BL270" s="42">
        <v>27.836019</v>
      </c>
      <c r="BM270" s="42">
        <v>0</v>
      </c>
      <c r="BN270" s="42">
        <v>11.929722</v>
      </c>
      <c r="BO270" s="42">
        <v>47.718888999999997</v>
      </c>
      <c r="BP270" s="42">
        <v>7.9531479999999997</v>
      </c>
      <c r="BQ270" s="42">
        <v>127.250371</v>
      </c>
      <c r="BR270" s="42">
        <v>26.523664</v>
      </c>
      <c r="BS270" s="42">
        <v>43.742314999999998</v>
      </c>
      <c r="BT270" s="42">
        <v>0</v>
      </c>
      <c r="BU270" s="42">
        <v>0</v>
      </c>
      <c r="BV270" s="42">
        <v>0</v>
      </c>
      <c r="BW270" s="42">
        <v>0</v>
      </c>
      <c r="BX270" s="42">
        <v>19.882871000000002</v>
      </c>
      <c r="BY270" s="42">
        <v>11.929722</v>
      </c>
      <c r="BZ270" s="42">
        <v>0</v>
      </c>
      <c r="CA270" s="42">
        <v>11.929722</v>
      </c>
      <c r="CB270" s="42">
        <v>152.441926</v>
      </c>
      <c r="CC270" s="42">
        <v>0</v>
      </c>
      <c r="CD270" s="42">
        <v>51.695462999999997</v>
      </c>
      <c r="CE270" s="42">
        <v>0</v>
      </c>
      <c r="CF270" s="42">
        <v>19.882871000000002</v>
      </c>
      <c r="CG270" s="42">
        <v>43.742314999999998</v>
      </c>
      <c r="CH270" s="42">
        <v>27.836019</v>
      </c>
      <c r="CI270" s="42">
        <v>0</v>
      </c>
      <c r="CJ270" s="42">
        <v>9.2852580000000007</v>
      </c>
      <c r="CK270" s="42">
        <v>245.25499500000001</v>
      </c>
      <c r="CL270" s="42">
        <v>3.9765739999999998</v>
      </c>
      <c r="CM270" s="42">
        <v>11.929722</v>
      </c>
      <c r="CN270" s="42">
        <v>0</v>
      </c>
      <c r="CO270" s="42">
        <v>3.9765739999999998</v>
      </c>
      <c r="CP270" s="42">
        <v>3.9765739999999998</v>
      </c>
      <c r="CQ270" s="42">
        <v>0</v>
      </c>
      <c r="CR270" s="42">
        <v>202.82503399999999</v>
      </c>
      <c r="CS270" s="42">
        <v>18.570516000000001</v>
      </c>
    </row>
    <row r="271" spans="1:97">
      <c r="A271" s="40" t="s">
        <v>877</v>
      </c>
      <c r="B271" s="40" t="s">
        <v>289</v>
      </c>
      <c r="C271" s="40" t="s">
        <v>290</v>
      </c>
      <c r="D271" s="40" t="s">
        <v>304</v>
      </c>
      <c r="E271" s="40" t="s">
        <v>364</v>
      </c>
      <c r="F271" s="40" t="s">
        <v>351</v>
      </c>
      <c r="G271" s="41" t="s">
        <v>294</v>
      </c>
      <c r="H271" s="40" t="s">
        <v>878</v>
      </c>
      <c r="I271" s="42">
        <v>189</v>
      </c>
      <c r="J271" s="42">
        <v>32.953845999999999</v>
      </c>
      <c r="K271" s="42">
        <v>24.230768999999999</v>
      </c>
      <c r="L271" s="42">
        <v>37.799999999999997</v>
      </c>
      <c r="M271" s="42">
        <v>47.492308000000001</v>
      </c>
      <c r="N271" s="42">
        <v>33.923076999999999</v>
      </c>
      <c r="O271" s="42">
        <v>12.6</v>
      </c>
      <c r="P271" s="42">
        <v>38</v>
      </c>
      <c r="Q271" s="42">
        <v>27</v>
      </c>
      <c r="R271" s="42">
        <v>50</v>
      </c>
      <c r="S271" s="42">
        <v>32</v>
      </c>
      <c r="T271" s="42">
        <v>31</v>
      </c>
      <c r="U271" s="42">
        <v>13</v>
      </c>
      <c r="V271" s="42">
        <v>94.015384999999995</v>
      </c>
      <c r="W271" s="42">
        <v>13.569231</v>
      </c>
      <c r="X271" s="42">
        <v>14.538462000000001</v>
      </c>
      <c r="Y271" s="42">
        <v>20.353846000000001</v>
      </c>
      <c r="Z271" s="42">
        <v>23.261538000000002</v>
      </c>
      <c r="AA271" s="42">
        <v>17.446154</v>
      </c>
      <c r="AB271" s="42">
        <v>4.8461540000000003</v>
      </c>
      <c r="AC271" s="42">
        <v>0</v>
      </c>
      <c r="AD271" s="42">
        <v>18.415385000000001</v>
      </c>
      <c r="AE271" s="42">
        <v>61.061537999999999</v>
      </c>
      <c r="AF271" s="42">
        <v>14.538462000000001</v>
      </c>
      <c r="AG271" s="42">
        <v>94.984615000000005</v>
      </c>
      <c r="AH271" s="42">
        <v>19.384615</v>
      </c>
      <c r="AI271" s="42">
        <v>9.6923080000000006</v>
      </c>
      <c r="AJ271" s="42">
        <v>17.446154</v>
      </c>
      <c r="AK271" s="42">
        <v>24.230768999999999</v>
      </c>
      <c r="AL271" s="42">
        <v>16.476922999999999</v>
      </c>
      <c r="AM271" s="42">
        <v>5.815385</v>
      </c>
      <c r="AN271" s="42">
        <v>1.9384619999999999</v>
      </c>
      <c r="AO271" s="42">
        <v>24.230768999999999</v>
      </c>
      <c r="AP271" s="42">
        <v>56.215384999999998</v>
      </c>
      <c r="AQ271" s="42">
        <v>14.538462000000001</v>
      </c>
      <c r="AR271" s="42">
        <v>151.19999999999999</v>
      </c>
      <c r="AS271" s="42">
        <v>7.7538460000000002</v>
      </c>
      <c r="AT271" s="42">
        <v>11.630769000000001</v>
      </c>
      <c r="AU271" s="42">
        <v>15.507692</v>
      </c>
      <c r="AV271" s="42">
        <v>19.384615</v>
      </c>
      <c r="AW271" s="42">
        <v>15.507692</v>
      </c>
      <c r="AX271" s="42">
        <v>19.384615</v>
      </c>
      <c r="AY271" s="42">
        <v>58.153846000000001</v>
      </c>
      <c r="AZ271" s="42">
        <v>3.8769230000000001</v>
      </c>
      <c r="BA271" s="42">
        <v>69.784615000000002</v>
      </c>
      <c r="BB271" s="42">
        <v>7.7538460000000002</v>
      </c>
      <c r="BC271" s="42">
        <v>11.630769000000001</v>
      </c>
      <c r="BD271" s="42">
        <v>7.7538460000000002</v>
      </c>
      <c r="BE271" s="42">
        <v>3.8769230000000001</v>
      </c>
      <c r="BF271" s="42">
        <v>0</v>
      </c>
      <c r="BG271" s="42">
        <v>19.384615</v>
      </c>
      <c r="BH271" s="42">
        <v>19.384615</v>
      </c>
      <c r="BI271" s="42">
        <v>0</v>
      </c>
      <c r="BJ271" s="42">
        <v>81.415385000000001</v>
      </c>
      <c r="BK271" s="42">
        <v>0</v>
      </c>
      <c r="BL271" s="42">
        <v>0</v>
      </c>
      <c r="BM271" s="42">
        <v>7.7538460000000002</v>
      </c>
      <c r="BN271" s="42">
        <v>15.507692</v>
      </c>
      <c r="BO271" s="42">
        <v>15.507692</v>
      </c>
      <c r="BP271" s="42">
        <v>0</v>
      </c>
      <c r="BQ271" s="42">
        <v>38.769230999999998</v>
      </c>
      <c r="BR271" s="42">
        <v>3.8769230000000001</v>
      </c>
      <c r="BS271" s="42">
        <v>7.7538460000000002</v>
      </c>
      <c r="BT271" s="42">
        <v>0</v>
      </c>
      <c r="BU271" s="42">
        <v>0</v>
      </c>
      <c r="BV271" s="42">
        <v>0</v>
      </c>
      <c r="BW271" s="42">
        <v>3.8769230000000001</v>
      </c>
      <c r="BX271" s="42">
        <v>0</v>
      </c>
      <c r="BY271" s="42">
        <v>0</v>
      </c>
      <c r="BZ271" s="42">
        <v>0</v>
      </c>
      <c r="CA271" s="42">
        <v>3.8769230000000001</v>
      </c>
      <c r="CB271" s="42">
        <v>69.784615000000002</v>
      </c>
      <c r="CC271" s="42">
        <v>3.8769230000000001</v>
      </c>
      <c r="CD271" s="42">
        <v>7.7538460000000002</v>
      </c>
      <c r="CE271" s="42">
        <v>15.507692</v>
      </c>
      <c r="CF271" s="42">
        <v>7.7538460000000002</v>
      </c>
      <c r="CG271" s="42">
        <v>15.507692</v>
      </c>
      <c r="CH271" s="42">
        <v>15.507692</v>
      </c>
      <c r="CI271" s="42">
        <v>3.8769230000000001</v>
      </c>
      <c r="CJ271" s="42">
        <v>0</v>
      </c>
      <c r="CK271" s="42">
        <v>73.661537999999993</v>
      </c>
      <c r="CL271" s="42">
        <v>3.8769230000000001</v>
      </c>
      <c r="CM271" s="42">
        <v>3.8769230000000001</v>
      </c>
      <c r="CN271" s="42">
        <v>0</v>
      </c>
      <c r="CO271" s="42">
        <v>7.7538460000000002</v>
      </c>
      <c r="CP271" s="42">
        <v>0</v>
      </c>
      <c r="CQ271" s="42">
        <v>3.8769230000000001</v>
      </c>
      <c r="CR271" s="42">
        <v>54.276922999999996</v>
      </c>
      <c r="CS271" s="42">
        <v>0</v>
      </c>
    </row>
    <row r="272" spans="1:97">
      <c r="A272" s="40" t="s">
        <v>879</v>
      </c>
      <c r="B272" s="40" t="s">
        <v>289</v>
      </c>
      <c r="C272" s="40" t="s">
        <v>290</v>
      </c>
      <c r="D272" s="40" t="s">
        <v>304</v>
      </c>
      <c r="E272" s="40" t="s">
        <v>357</v>
      </c>
      <c r="F272" s="40" t="s">
        <v>351</v>
      </c>
      <c r="G272" s="41" t="s">
        <v>294</v>
      </c>
      <c r="H272" s="40" t="s">
        <v>880</v>
      </c>
      <c r="I272" s="42">
        <v>164</v>
      </c>
      <c r="J272" s="42">
        <v>28.941175999999999</v>
      </c>
      <c r="K272" s="42">
        <v>11.790850000000001</v>
      </c>
      <c r="L272" s="42">
        <v>28.941175999999999</v>
      </c>
      <c r="M272" s="42">
        <v>38.588234999999997</v>
      </c>
      <c r="N272" s="42">
        <v>33.228757999999999</v>
      </c>
      <c r="O272" s="42">
        <v>22.509803999999999</v>
      </c>
      <c r="P272" s="42">
        <v>21</v>
      </c>
      <c r="Q272" s="42">
        <v>17</v>
      </c>
      <c r="R272" s="42">
        <v>32</v>
      </c>
      <c r="S272" s="42">
        <v>25</v>
      </c>
      <c r="T272" s="42">
        <v>31</v>
      </c>
      <c r="U272" s="42">
        <v>8</v>
      </c>
      <c r="V272" s="42">
        <v>77.176471000000006</v>
      </c>
      <c r="W272" s="42">
        <v>9.6470590000000005</v>
      </c>
      <c r="X272" s="42">
        <v>7.5032680000000003</v>
      </c>
      <c r="Y272" s="42">
        <v>11.790850000000001</v>
      </c>
      <c r="Z272" s="42">
        <v>17.150327000000001</v>
      </c>
      <c r="AA272" s="42">
        <v>17.150327000000001</v>
      </c>
      <c r="AB272" s="42">
        <v>13.934640999999999</v>
      </c>
      <c r="AC272" s="42">
        <v>0</v>
      </c>
      <c r="AD272" s="42">
        <v>12.862745</v>
      </c>
      <c r="AE272" s="42">
        <v>40.732025999999998</v>
      </c>
      <c r="AF272" s="42">
        <v>23.581699</v>
      </c>
      <c r="AG272" s="42">
        <v>86.823528999999994</v>
      </c>
      <c r="AH272" s="42">
        <v>19.294118000000001</v>
      </c>
      <c r="AI272" s="42">
        <v>4.2875819999999996</v>
      </c>
      <c r="AJ272" s="42">
        <v>17.150327000000001</v>
      </c>
      <c r="AK272" s="42">
        <v>21.437908</v>
      </c>
      <c r="AL272" s="42">
        <v>16.078430999999998</v>
      </c>
      <c r="AM272" s="42">
        <v>7.5032680000000003</v>
      </c>
      <c r="AN272" s="42">
        <v>1.071895</v>
      </c>
      <c r="AO272" s="42">
        <v>22.509803999999999</v>
      </c>
      <c r="AP272" s="42">
        <v>48.235294000000003</v>
      </c>
      <c r="AQ272" s="42">
        <v>16.078430999999998</v>
      </c>
      <c r="AR272" s="42">
        <v>137.20261400000001</v>
      </c>
      <c r="AS272" s="42">
        <v>12.862745</v>
      </c>
      <c r="AT272" s="42">
        <v>4.2875819999999996</v>
      </c>
      <c r="AU272" s="42">
        <v>8.5751629999999999</v>
      </c>
      <c r="AV272" s="42">
        <v>4.2875819999999996</v>
      </c>
      <c r="AW272" s="42">
        <v>25.725490000000001</v>
      </c>
      <c r="AX272" s="42">
        <v>8.5751629999999999</v>
      </c>
      <c r="AY272" s="42">
        <v>68.601307000000006</v>
      </c>
      <c r="AZ272" s="42">
        <v>4.2875819999999996</v>
      </c>
      <c r="BA272" s="42">
        <v>77.176471000000006</v>
      </c>
      <c r="BB272" s="42">
        <v>8.5751629999999999</v>
      </c>
      <c r="BC272" s="42">
        <v>4.2875819999999996</v>
      </c>
      <c r="BD272" s="42">
        <v>8.5751629999999999</v>
      </c>
      <c r="BE272" s="42">
        <v>0</v>
      </c>
      <c r="BF272" s="42">
        <v>8.5751629999999999</v>
      </c>
      <c r="BG272" s="42">
        <v>4.2875819999999996</v>
      </c>
      <c r="BH272" s="42">
        <v>42.875816999999998</v>
      </c>
      <c r="BI272" s="42">
        <v>0</v>
      </c>
      <c r="BJ272" s="42">
        <v>60.026144000000002</v>
      </c>
      <c r="BK272" s="42">
        <v>4.2875819999999996</v>
      </c>
      <c r="BL272" s="42">
        <v>0</v>
      </c>
      <c r="BM272" s="42">
        <v>0</v>
      </c>
      <c r="BN272" s="42">
        <v>4.2875819999999996</v>
      </c>
      <c r="BO272" s="42">
        <v>17.150327000000001</v>
      </c>
      <c r="BP272" s="42">
        <v>4.2875819999999996</v>
      </c>
      <c r="BQ272" s="42">
        <v>25.725490000000001</v>
      </c>
      <c r="BR272" s="42">
        <v>4.2875819999999996</v>
      </c>
      <c r="BS272" s="42">
        <v>0</v>
      </c>
      <c r="BT272" s="42">
        <v>0</v>
      </c>
      <c r="BU272" s="42">
        <v>0</v>
      </c>
      <c r="BV272" s="42">
        <v>0</v>
      </c>
      <c r="BW272" s="42">
        <v>0</v>
      </c>
      <c r="BX272" s="42">
        <v>0</v>
      </c>
      <c r="BY272" s="42">
        <v>0</v>
      </c>
      <c r="BZ272" s="42">
        <v>0</v>
      </c>
      <c r="CA272" s="42">
        <v>0</v>
      </c>
      <c r="CB272" s="42">
        <v>51.450980000000001</v>
      </c>
      <c r="CC272" s="42">
        <v>8.5751629999999999</v>
      </c>
      <c r="CD272" s="42">
        <v>4.2875819999999996</v>
      </c>
      <c r="CE272" s="42">
        <v>4.2875819999999996</v>
      </c>
      <c r="CF272" s="42">
        <v>0</v>
      </c>
      <c r="CG272" s="42">
        <v>21.437908</v>
      </c>
      <c r="CH272" s="42">
        <v>8.5751629999999999</v>
      </c>
      <c r="CI272" s="42">
        <v>0</v>
      </c>
      <c r="CJ272" s="42">
        <v>4.2875819999999996</v>
      </c>
      <c r="CK272" s="42">
        <v>85.751633999999996</v>
      </c>
      <c r="CL272" s="42">
        <v>4.2875819999999996</v>
      </c>
      <c r="CM272" s="42">
        <v>0</v>
      </c>
      <c r="CN272" s="42">
        <v>4.2875819999999996</v>
      </c>
      <c r="CO272" s="42">
        <v>4.2875819999999996</v>
      </c>
      <c r="CP272" s="42">
        <v>4.2875819999999996</v>
      </c>
      <c r="CQ272" s="42">
        <v>0</v>
      </c>
      <c r="CR272" s="42">
        <v>68.601307000000006</v>
      </c>
      <c r="CS272" s="42">
        <v>0</v>
      </c>
    </row>
    <row r="273" spans="1:97">
      <c r="A273" s="40" t="s">
        <v>881</v>
      </c>
      <c r="B273" s="40" t="s">
        <v>289</v>
      </c>
      <c r="C273" s="40" t="s">
        <v>290</v>
      </c>
      <c r="D273" s="40" t="s">
        <v>291</v>
      </c>
      <c r="E273" s="40" t="s">
        <v>380</v>
      </c>
      <c r="F273" s="40" t="s">
        <v>293</v>
      </c>
      <c r="G273" s="41" t="s">
        <v>294</v>
      </c>
      <c r="H273" s="40" t="s">
        <v>882</v>
      </c>
      <c r="I273" s="42">
        <v>197</v>
      </c>
      <c r="J273" s="42">
        <v>35.723872</v>
      </c>
      <c r="K273" s="42">
        <v>28.965302000000001</v>
      </c>
      <c r="L273" s="42">
        <v>32.863289000000002</v>
      </c>
      <c r="M273" s="42">
        <v>33.792852000000003</v>
      </c>
      <c r="N273" s="42">
        <v>33.792852000000003</v>
      </c>
      <c r="O273" s="42">
        <v>31.861832</v>
      </c>
      <c r="P273" s="42">
        <v>17</v>
      </c>
      <c r="Q273" s="42">
        <v>17</v>
      </c>
      <c r="R273" s="42">
        <v>29</v>
      </c>
      <c r="S273" s="42">
        <v>28</v>
      </c>
      <c r="T273" s="42">
        <v>47</v>
      </c>
      <c r="U273" s="42">
        <v>15</v>
      </c>
      <c r="V273" s="42">
        <v>100.448993</v>
      </c>
      <c r="W273" s="42">
        <v>22.206731000000001</v>
      </c>
      <c r="X273" s="42">
        <v>13.517141000000001</v>
      </c>
      <c r="Y273" s="42">
        <v>16.449618000000001</v>
      </c>
      <c r="Z273" s="42">
        <v>18.344691000000001</v>
      </c>
      <c r="AA273" s="42">
        <v>16.413671000000001</v>
      </c>
      <c r="AB273" s="42">
        <v>12.551631</v>
      </c>
      <c r="AC273" s="42">
        <v>0.96550999999999998</v>
      </c>
      <c r="AD273" s="42">
        <v>25.103262000000001</v>
      </c>
      <c r="AE273" s="42">
        <v>54.104509999999998</v>
      </c>
      <c r="AF273" s="42">
        <v>21.241220999999999</v>
      </c>
      <c r="AG273" s="42">
        <v>96.551006999999998</v>
      </c>
      <c r="AH273" s="42">
        <v>13.517141000000001</v>
      </c>
      <c r="AI273" s="42">
        <v>15.448161000000001</v>
      </c>
      <c r="AJ273" s="42">
        <v>16.413671000000001</v>
      </c>
      <c r="AK273" s="42">
        <v>15.448161000000001</v>
      </c>
      <c r="AL273" s="42">
        <v>17.379180999999999</v>
      </c>
      <c r="AM273" s="42">
        <v>17.379180999999999</v>
      </c>
      <c r="AN273" s="42">
        <v>0.96550999999999998</v>
      </c>
      <c r="AO273" s="42">
        <v>17.379180999999999</v>
      </c>
      <c r="AP273" s="42">
        <v>54.068564000000002</v>
      </c>
      <c r="AQ273" s="42">
        <v>25.103262000000001</v>
      </c>
      <c r="AR273" s="42">
        <v>158.34365099999999</v>
      </c>
      <c r="AS273" s="42">
        <v>0</v>
      </c>
      <c r="AT273" s="42">
        <v>19.310200999999999</v>
      </c>
      <c r="AU273" s="42">
        <v>7.724081</v>
      </c>
      <c r="AV273" s="42">
        <v>15.448161000000001</v>
      </c>
      <c r="AW273" s="42">
        <v>34.758361999999998</v>
      </c>
      <c r="AX273" s="42">
        <v>27.034282000000001</v>
      </c>
      <c r="AY273" s="42">
        <v>54.068564000000002</v>
      </c>
      <c r="AZ273" s="42">
        <v>0</v>
      </c>
      <c r="BA273" s="42">
        <v>69.516724999999994</v>
      </c>
      <c r="BB273" s="42">
        <v>0</v>
      </c>
      <c r="BC273" s="42">
        <v>15.448161000000001</v>
      </c>
      <c r="BD273" s="42">
        <v>7.724081</v>
      </c>
      <c r="BE273" s="42">
        <v>0</v>
      </c>
      <c r="BF273" s="42">
        <v>0</v>
      </c>
      <c r="BG273" s="42">
        <v>27.034282000000001</v>
      </c>
      <c r="BH273" s="42">
        <v>19.310200999999999</v>
      </c>
      <c r="BI273" s="42">
        <v>0</v>
      </c>
      <c r="BJ273" s="42">
        <v>88.826926</v>
      </c>
      <c r="BK273" s="42">
        <v>0</v>
      </c>
      <c r="BL273" s="42">
        <v>3.8620399999999999</v>
      </c>
      <c r="BM273" s="42">
        <v>0</v>
      </c>
      <c r="BN273" s="42">
        <v>15.448161000000001</v>
      </c>
      <c r="BO273" s="42">
        <v>34.758361999999998</v>
      </c>
      <c r="BP273" s="42">
        <v>0</v>
      </c>
      <c r="BQ273" s="42">
        <v>34.758361999999998</v>
      </c>
      <c r="BR273" s="42">
        <v>0</v>
      </c>
      <c r="BS273" s="42">
        <v>15.448161000000001</v>
      </c>
      <c r="BT273" s="42">
        <v>0</v>
      </c>
      <c r="BU273" s="42">
        <v>3.8620399999999999</v>
      </c>
      <c r="BV273" s="42">
        <v>0</v>
      </c>
      <c r="BW273" s="42">
        <v>3.8620399999999999</v>
      </c>
      <c r="BX273" s="42">
        <v>3.8620399999999999</v>
      </c>
      <c r="BY273" s="42">
        <v>3.8620399999999999</v>
      </c>
      <c r="BZ273" s="42">
        <v>0</v>
      </c>
      <c r="CA273" s="42">
        <v>0</v>
      </c>
      <c r="CB273" s="42">
        <v>65.654684000000003</v>
      </c>
      <c r="CC273" s="42">
        <v>0</v>
      </c>
      <c r="CD273" s="42">
        <v>11.586121</v>
      </c>
      <c r="CE273" s="42">
        <v>3.8620399999999999</v>
      </c>
      <c r="CF273" s="42">
        <v>11.586121</v>
      </c>
      <c r="CG273" s="42">
        <v>19.310200999999999</v>
      </c>
      <c r="CH273" s="42">
        <v>19.310200999999999</v>
      </c>
      <c r="CI273" s="42">
        <v>0</v>
      </c>
      <c r="CJ273" s="42">
        <v>0</v>
      </c>
      <c r="CK273" s="42">
        <v>77.240804999999995</v>
      </c>
      <c r="CL273" s="42">
        <v>0</v>
      </c>
      <c r="CM273" s="42">
        <v>3.8620399999999999</v>
      </c>
      <c r="CN273" s="42">
        <v>3.8620399999999999</v>
      </c>
      <c r="CO273" s="42">
        <v>0</v>
      </c>
      <c r="CP273" s="42">
        <v>11.586121</v>
      </c>
      <c r="CQ273" s="42">
        <v>3.8620399999999999</v>
      </c>
      <c r="CR273" s="42">
        <v>54.068564000000002</v>
      </c>
      <c r="CS273" s="42">
        <v>0</v>
      </c>
    </row>
    <row r="274" spans="1:97">
      <c r="A274" s="40" t="s">
        <v>883</v>
      </c>
      <c r="B274" s="40" t="s">
        <v>289</v>
      </c>
      <c r="C274" s="40" t="s">
        <v>290</v>
      </c>
      <c r="D274" s="40" t="s">
        <v>297</v>
      </c>
      <c r="E274" s="40" t="s">
        <v>301</v>
      </c>
      <c r="F274" s="40" t="s">
        <v>293</v>
      </c>
      <c r="G274" s="41" t="s">
        <v>294</v>
      </c>
      <c r="H274" s="40" t="s">
        <v>884</v>
      </c>
      <c r="I274" s="42">
        <v>144</v>
      </c>
      <c r="J274" s="42">
        <v>27.759096</v>
      </c>
      <c r="K274" s="42">
        <v>20.583970000000001</v>
      </c>
      <c r="L274" s="42">
        <v>26.729897999999999</v>
      </c>
      <c r="M274" s="42">
        <v>27.759096</v>
      </c>
      <c r="N274" s="42">
        <v>21.613168000000002</v>
      </c>
      <c r="O274" s="42">
        <v>19.554770999999999</v>
      </c>
      <c r="P274" s="42">
        <v>20</v>
      </c>
      <c r="Q274" s="42">
        <v>7</v>
      </c>
      <c r="R274" s="42">
        <v>24</v>
      </c>
      <c r="S274" s="42">
        <v>15</v>
      </c>
      <c r="T274" s="42">
        <v>21</v>
      </c>
      <c r="U274" s="42">
        <v>18</v>
      </c>
      <c r="V274" s="42">
        <v>63.781044000000001</v>
      </c>
      <c r="W274" s="42">
        <v>10.291985</v>
      </c>
      <c r="X274" s="42">
        <v>10.291985</v>
      </c>
      <c r="Y274" s="42">
        <v>10.291985</v>
      </c>
      <c r="Z274" s="42">
        <v>15.408715000000001</v>
      </c>
      <c r="AA274" s="42">
        <v>12.350382</v>
      </c>
      <c r="AB274" s="42">
        <v>5.1459919999999997</v>
      </c>
      <c r="AC274" s="42">
        <v>0</v>
      </c>
      <c r="AD274" s="42">
        <v>13.379580000000001</v>
      </c>
      <c r="AE274" s="42">
        <v>42.167875000000002</v>
      </c>
      <c r="AF274" s="42">
        <v>8.2335879999999992</v>
      </c>
      <c r="AG274" s="42">
        <v>80.218956000000006</v>
      </c>
      <c r="AH274" s="42">
        <v>17.467110999999999</v>
      </c>
      <c r="AI274" s="42">
        <v>10.291985</v>
      </c>
      <c r="AJ274" s="42">
        <v>16.437913000000002</v>
      </c>
      <c r="AK274" s="42">
        <v>12.350382</v>
      </c>
      <c r="AL274" s="42">
        <v>9.2627860000000002</v>
      </c>
      <c r="AM274" s="42">
        <v>11.321183</v>
      </c>
      <c r="AN274" s="42">
        <v>3.0875949999999999</v>
      </c>
      <c r="AO274" s="42">
        <v>20.554707000000001</v>
      </c>
      <c r="AP274" s="42">
        <v>37.021883000000003</v>
      </c>
      <c r="AQ274" s="42">
        <v>22.642367</v>
      </c>
      <c r="AR274" s="42">
        <v>119.38702499999999</v>
      </c>
      <c r="AS274" s="42">
        <v>4.1167939999999996</v>
      </c>
      <c r="AT274" s="42">
        <v>4.1167939999999996</v>
      </c>
      <c r="AU274" s="42">
        <v>0</v>
      </c>
      <c r="AV274" s="42">
        <v>12.350382</v>
      </c>
      <c r="AW274" s="42">
        <v>16.467175999999998</v>
      </c>
      <c r="AX274" s="42">
        <v>16.467175999999998</v>
      </c>
      <c r="AY274" s="42">
        <v>45.284734</v>
      </c>
      <c r="AZ274" s="42">
        <v>20.583970000000001</v>
      </c>
      <c r="BA274" s="42">
        <v>53.518321</v>
      </c>
      <c r="BB274" s="42">
        <v>4.1167939999999996</v>
      </c>
      <c r="BC274" s="42">
        <v>4.1167939999999996</v>
      </c>
      <c r="BD274" s="42">
        <v>0</v>
      </c>
      <c r="BE274" s="42">
        <v>8.2335879999999992</v>
      </c>
      <c r="BF274" s="42">
        <v>0</v>
      </c>
      <c r="BG274" s="42">
        <v>12.350382</v>
      </c>
      <c r="BH274" s="42">
        <v>12.350382</v>
      </c>
      <c r="BI274" s="42">
        <v>12.350382</v>
      </c>
      <c r="BJ274" s="42">
        <v>65.868702999999996</v>
      </c>
      <c r="BK274" s="42">
        <v>0</v>
      </c>
      <c r="BL274" s="42">
        <v>0</v>
      </c>
      <c r="BM274" s="42">
        <v>0</v>
      </c>
      <c r="BN274" s="42">
        <v>4.1167939999999996</v>
      </c>
      <c r="BO274" s="42">
        <v>16.467175999999998</v>
      </c>
      <c r="BP274" s="42">
        <v>4.1167939999999996</v>
      </c>
      <c r="BQ274" s="42">
        <v>32.934351999999997</v>
      </c>
      <c r="BR274" s="42">
        <v>8.2335879999999992</v>
      </c>
      <c r="BS274" s="42">
        <v>16.467175999999998</v>
      </c>
      <c r="BT274" s="42">
        <v>0</v>
      </c>
      <c r="BU274" s="42">
        <v>0</v>
      </c>
      <c r="BV274" s="42">
        <v>0</v>
      </c>
      <c r="BW274" s="42">
        <v>0</v>
      </c>
      <c r="BX274" s="42">
        <v>4.1167939999999996</v>
      </c>
      <c r="BY274" s="42">
        <v>4.1167939999999996</v>
      </c>
      <c r="BZ274" s="42">
        <v>0</v>
      </c>
      <c r="CA274" s="42">
        <v>8.2335879999999992</v>
      </c>
      <c r="CB274" s="42">
        <v>41.167940000000002</v>
      </c>
      <c r="CC274" s="42">
        <v>4.1167939999999996</v>
      </c>
      <c r="CD274" s="42">
        <v>4.1167939999999996</v>
      </c>
      <c r="CE274" s="42">
        <v>0</v>
      </c>
      <c r="CF274" s="42">
        <v>8.2335879999999992</v>
      </c>
      <c r="CG274" s="42">
        <v>12.350382</v>
      </c>
      <c r="CH274" s="42">
        <v>8.2335879999999992</v>
      </c>
      <c r="CI274" s="42">
        <v>0</v>
      </c>
      <c r="CJ274" s="42">
        <v>4.1167939999999996</v>
      </c>
      <c r="CK274" s="42">
        <v>61.751908999999998</v>
      </c>
      <c r="CL274" s="42">
        <v>0</v>
      </c>
      <c r="CM274" s="42">
        <v>0</v>
      </c>
      <c r="CN274" s="42">
        <v>0</v>
      </c>
      <c r="CO274" s="42">
        <v>4.1167939999999996</v>
      </c>
      <c r="CP274" s="42">
        <v>0</v>
      </c>
      <c r="CQ274" s="42">
        <v>4.1167939999999996</v>
      </c>
      <c r="CR274" s="42">
        <v>45.284734</v>
      </c>
      <c r="CS274" s="42">
        <v>8.2335879999999992</v>
      </c>
    </row>
    <row r="275" spans="1:97">
      <c r="A275" s="40" t="s">
        <v>885</v>
      </c>
      <c r="B275" s="40" t="s">
        <v>289</v>
      </c>
      <c r="C275" s="40" t="s">
        <v>290</v>
      </c>
      <c r="D275" s="40" t="s">
        <v>304</v>
      </c>
      <c r="E275" s="40" t="s">
        <v>374</v>
      </c>
      <c r="F275" s="40" t="s">
        <v>351</v>
      </c>
      <c r="G275" s="41" t="s">
        <v>294</v>
      </c>
      <c r="H275" s="40" t="s">
        <v>886</v>
      </c>
      <c r="I275" s="42">
        <v>378</v>
      </c>
      <c r="J275" s="42">
        <v>41.795304000000002</v>
      </c>
      <c r="K275" s="42">
        <v>46.770935999999999</v>
      </c>
      <c r="L275" s="42">
        <v>56.722199000000003</v>
      </c>
      <c r="M275" s="42">
        <v>72.644219000000007</v>
      </c>
      <c r="N275" s="42">
        <v>77.692604000000003</v>
      </c>
      <c r="O275" s="42">
        <v>82.374737999999994</v>
      </c>
      <c r="P275" s="42">
        <v>52</v>
      </c>
      <c r="Q275" s="42">
        <v>47</v>
      </c>
      <c r="R275" s="42">
        <v>72</v>
      </c>
      <c r="S275" s="42">
        <v>77</v>
      </c>
      <c r="T275" s="42">
        <v>70</v>
      </c>
      <c r="U275" s="42">
        <v>63</v>
      </c>
      <c r="V275" s="42">
        <v>169.75349800000001</v>
      </c>
      <c r="W275" s="42">
        <v>17.912272999999999</v>
      </c>
      <c r="X275" s="42">
        <v>28.858661999999999</v>
      </c>
      <c r="Y275" s="42">
        <v>24.878157000000002</v>
      </c>
      <c r="Z275" s="42">
        <v>33.834294</v>
      </c>
      <c r="AA275" s="42">
        <v>37.814799000000001</v>
      </c>
      <c r="AB275" s="42">
        <v>21.188666000000001</v>
      </c>
      <c r="AC275" s="42">
        <v>5.2666459999999997</v>
      </c>
      <c r="AD275" s="42">
        <v>33.834294</v>
      </c>
      <c r="AE275" s="42">
        <v>83.590608000000003</v>
      </c>
      <c r="AF275" s="42">
        <v>52.328595</v>
      </c>
      <c r="AG275" s="42">
        <v>208.24650199999999</v>
      </c>
      <c r="AH275" s="42">
        <v>23.883030999999999</v>
      </c>
      <c r="AI275" s="42">
        <v>17.912272999999999</v>
      </c>
      <c r="AJ275" s="42">
        <v>31.844041000000001</v>
      </c>
      <c r="AK275" s="42">
        <v>38.809925</v>
      </c>
      <c r="AL275" s="42">
        <v>39.877805000000002</v>
      </c>
      <c r="AM275" s="42">
        <v>41.114615000000001</v>
      </c>
      <c r="AN275" s="42">
        <v>14.804811000000001</v>
      </c>
      <c r="AO275" s="42">
        <v>30.848915000000002</v>
      </c>
      <c r="AP275" s="42">
        <v>98.517503000000005</v>
      </c>
      <c r="AQ275" s="42">
        <v>78.880083999999997</v>
      </c>
      <c r="AR275" s="42">
        <v>321.35055499999999</v>
      </c>
      <c r="AS275" s="42">
        <v>15.922021000000001</v>
      </c>
      <c r="AT275" s="42">
        <v>11.941515000000001</v>
      </c>
      <c r="AU275" s="42">
        <v>15.922021000000001</v>
      </c>
      <c r="AV275" s="42">
        <v>27.863536</v>
      </c>
      <c r="AW275" s="42">
        <v>47.766061999999998</v>
      </c>
      <c r="AX275" s="42">
        <v>27.863536</v>
      </c>
      <c r="AY275" s="42">
        <v>130.28630699999999</v>
      </c>
      <c r="AZ275" s="42">
        <v>43.785556999999997</v>
      </c>
      <c r="BA275" s="42">
        <v>135.62818999999999</v>
      </c>
      <c r="BB275" s="42">
        <v>11.941515000000001</v>
      </c>
      <c r="BC275" s="42">
        <v>7.9610099999999999</v>
      </c>
      <c r="BD275" s="42">
        <v>3.980505</v>
      </c>
      <c r="BE275" s="42">
        <v>15.922021000000001</v>
      </c>
      <c r="BF275" s="42">
        <v>3.980505</v>
      </c>
      <c r="BG275" s="42">
        <v>23.883030999999999</v>
      </c>
      <c r="BH275" s="42">
        <v>48.057076000000002</v>
      </c>
      <c r="BI275" s="42">
        <v>19.902526000000002</v>
      </c>
      <c r="BJ275" s="42">
        <v>185.722365</v>
      </c>
      <c r="BK275" s="42">
        <v>3.980505</v>
      </c>
      <c r="BL275" s="42">
        <v>3.980505</v>
      </c>
      <c r="BM275" s="42">
        <v>11.941515000000001</v>
      </c>
      <c r="BN275" s="42">
        <v>11.941515000000001</v>
      </c>
      <c r="BO275" s="42">
        <v>43.785556999999997</v>
      </c>
      <c r="BP275" s="42">
        <v>3.980505</v>
      </c>
      <c r="BQ275" s="42">
        <v>82.229230999999999</v>
      </c>
      <c r="BR275" s="42">
        <v>23.883030999999999</v>
      </c>
      <c r="BS275" s="42">
        <v>35.824545999999998</v>
      </c>
      <c r="BT275" s="42">
        <v>0</v>
      </c>
      <c r="BU275" s="42">
        <v>0</v>
      </c>
      <c r="BV275" s="42">
        <v>0</v>
      </c>
      <c r="BW275" s="42">
        <v>3.980505</v>
      </c>
      <c r="BX275" s="42">
        <v>0</v>
      </c>
      <c r="BY275" s="42">
        <v>7.9610099999999999</v>
      </c>
      <c r="BZ275" s="42">
        <v>0</v>
      </c>
      <c r="CA275" s="42">
        <v>23.883030999999999</v>
      </c>
      <c r="CB275" s="42">
        <v>119.415155</v>
      </c>
      <c r="CC275" s="42">
        <v>15.922021000000001</v>
      </c>
      <c r="CD275" s="42">
        <v>7.9610099999999999</v>
      </c>
      <c r="CE275" s="42">
        <v>3.980505</v>
      </c>
      <c r="CF275" s="42">
        <v>23.883030999999999</v>
      </c>
      <c r="CG275" s="42">
        <v>39.805052000000003</v>
      </c>
      <c r="CH275" s="42">
        <v>19.902526000000002</v>
      </c>
      <c r="CI275" s="42">
        <v>3.980505</v>
      </c>
      <c r="CJ275" s="42">
        <v>3.980505</v>
      </c>
      <c r="CK275" s="42">
        <v>166.11085399999999</v>
      </c>
      <c r="CL275" s="42">
        <v>0</v>
      </c>
      <c r="CM275" s="42">
        <v>3.980505</v>
      </c>
      <c r="CN275" s="42">
        <v>11.941515000000001</v>
      </c>
      <c r="CO275" s="42">
        <v>0</v>
      </c>
      <c r="CP275" s="42">
        <v>7.9610099999999999</v>
      </c>
      <c r="CQ275" s="42">
        <v>0</v>
      </c>
      <c r="CR275" s="42">
        <v>126.305802</v>
      </c>
      <c r="CS275" s="42">
        <v>15.922021000000001</v>
      </c>
    </row>
    <row r="276" spans="1:97">
      <c r="A276" s="40" t="s">
        <v>887</v>
      </c>
      <c r="B276" s="40" t="s">
        <v>289</v>
      </c>
      <c r="C276" s="40" t="s">
        <v>290</v>
      </c>
      <c r="D276" s="40" t="s">
        <v>297</v>
      </c>
      <c r="E276" s="40" t="s">
        <v>506</v>
      </c>
      <c r="F276" s="40" t="s">
        <v>293</v>
      </c>
      <c r="G276" s="41" t="s">
        <v>294</v>
      </c>
      <c r="H276" s="40" t="s">
        <v>888</v>
      </c>
      <c r="I276" s="42">
        <v>503</v>
      </c>
      <c r="J276" s="42">
        <v>68.863095000000001</v>
      </c>
      <c r="K276" s="42">
        <v>79.841269999999994</v>
      </c>
      <c r="L276" s="42">
        <v>71.857142999999994</v>
      </c>
      <c r="M276" s="42">
        <v>122.75595199999999</v>
      </c>
      <c r="N276" s="42">
        <v>95.809523999999996</v>
      </c>
      <c r="O276" s="42">
        <v>63.873016</v>
      </c>
      <c r="P276" s="42">
        <v>74</v>
      </c>
      <c r="Q276" s="42">
        <v>72</v>
      </c>
      <c r="R276" s="42">
        <v>84</v>
      </c>
      <c r="S276" s="42">
        <v>72</v>
      </c>
      <c r="T276" s="42">
        <v>92</v>
      </c>
      <c r="U276" s="42">
        <v>48</v>
      </c>
      <c r="V276" s="42">
        <v>264.47420599999998</v>
      </c>
      <c r="W276" s="42">
        <v>41.916666999999997</v>
      </c>
      <c r="X276" s="42">
        <v>46.906745999999998</v>
      </c>
      <c r="Y276" s="42">
        <v>39.920634999999997</v>
      </c>
      <c r="Z276" s="42">
        <v>61.876984</v>
      </c>
      <c r="AA276" s="42">
        <v>45.908729999999998</v>
      </c>
      <c r="AB276" s="42">
        <v>27.944444000000001</v>
      </c>
      <c r="AC276" s="42">
        <v>0</v>
      </c>
      <c r="AD276" s="42">
        <v>57.884920999999999</v>
      </c>
      <c r="AE276" s="42">
        <v>152.69642899999999</v>
      </c>
      <c r="AF276" s="42">
        <v>53.892856999999999</v>
      </c>
      <c r="AG276" s="42">
        <v>238.52579399999999</v>
      </c>
      <c r="AH276" s="42">
        <v>26.946428999999998</v>
      </c>
      <c r="AI276" s="42">
        <v>32.934524000000003</v>
      </c>
      <c r="AJ276" s="42">
        <v>31.936508</v>
      </c>
      <c r="AK276" s="42">
        <v>60.878968</v>
      </c>
      <c r="AL276" s="42">
        <v>49.900793999999998</v>
      </c>
      <c r="AM276" s="42">
        <v>34.930556000000003</v>
      </c>
      <c r="AN276" s="42">
        <v>0.99801600000000001</v>
      </c>
      <c r="AO276" s="42">
        <v>39.920634999999997</v>
      </c>
      <c r="AP276" s="42">
        <v>135.73015899999999</v>
      </c>
      <c r="AQ276" s="42">
        <v>62.875</v>
      </c>
      <c r="AR276" s="42">
        <v>447.11111099999999</v>
      </c>
      <c r="AS276" s="42">
        <v>23.952380999999999</v>
      </c>
      <c r="AT276" s="42">
        <v>43.912697999999999</v>
      </c>
      <c r="AU276" s="42">
        <v>19.960317</v>
      </c>
      <c r="AV276" s="42">
        <v>55.888888999999999</v>
      </c>
      <c r="AW276" s="42">
        <v>59.880952000000001</v>
      </c>
      <c r="AX276" s="42">
        <v>55.888888999999999</v>
      </c>
      <c r="AY276" s="42">
        <v>123.753968</v>
      </c>
      <c r="AZ276" s="42">
        <v>63.873016</v>
      </c>
      <c r="BA276" s="42">
        <v>223.555556</v>
      </c>
      <c r="BB276" s="42">
        <v>11.976190000000001</v>
      </c>
      <c r="BC276" s="42">
        <v>31.936508</v>
      </c>
      <c r="BD276" s="42">
        <v>11.976190000000001</v>
      </c>
      <c r="BE276" s="42">
        <v>31.936508</v>
      </c>
      <c r="BF276" s="42">
        <v>7.984127</v>
      </c>
      <c r="BG276" s="42">
        <v>51.896825</v>
      </c>
      <c r="BH276" s="42">
        <v>51.896825</v>
      </c>
      <c r="BI276" s="42">
        <v>23.952380999999999</v>
      </c>
      <c r="BJ276" s="42">
        <v>223.555556</v>
      </c>
      <c r="BK276" s="42">
        <v>11.976190000000001</v>
      </c>
      <c r="BL276" s="42">
        <v>11.976190000000001</v>
      </c>
      <c r="BM276" s="42">
        <v>7.984127</v>
      </c>
      <c r="BN276" s="42">
        <v>23.952380999999999</v>
      </c>
      <c r="BO276" s="42">
        <v>51.896825</v>
      </c>
      <c r="BP276" s="42">
        <v>3.9920629999999999</v>
      </c>
      <c r="BQ276" s="42">
        <v>71.857142999999994</v>
      </c>
      <c r="BR276" s="42">
        <v>39.920634999999997</v>
      </c>
      <c r="BS276" s="42">
        <v>71.857142999999994</v>
      </c>
      <c r="BT276" s="42">
        <v>0</v>
      </c>
      <c r="BU276" s="42">
        <v>3.9920629999999999</v>
      </c>
      <c r="BV276" s="42">
        <v>0</v>
      </c>
      <c r="BW276" s="42">
        <v>3.9920629999999999</v>
      </c>
      <c r="BX276" s="42">
        <v>11.976190000000001</v>
      </c>
      <c r="BY276" s="42">
        <v>15.968254</v>
      </c>
      <c r="BZ276" s="42">
        <v>0</v>
      </c>
      <c r="CA276" s="42">
        <v>35.928570999999998</v>
      </c>
      <c r="CB276" s="42">
        <v>207.58730199999999</v>
      </c>
      <c r="CC276" s="42">
        <v>23.952380999999999</v>
      </c>
      <c r="CD276" s="42">
        <v>23.952380999999999</v>
      </c>
      <c r="CE276" s="42">
        <v>19.960317</v>
      </c>
      <c r="CF276" s="42">
        <v>47.904761999999998</v>
      </c>
      <c r="CG276" s="42">
        <v>47.904761999999998</v>
      </c>
      <c r="CH276" s="42">
        <v>27.944444000000001</v>
      </c>
      <c r="CI276" s="42">
        <v>0</v>
      </c>
      <c r="CJ276" s="42">
        <v>15.968254</v>
      </c>
      <c r="CK276" s="42">
        <v>167.66666699999999</v>
      </c>
      <c r="CL276" s="42">
        <v>0</v>
      </c>
      <c r="CM276" s="42">
        <v>15.968254</v>
      </c>
      <c r="CN276" s="42">
        <v>0</v>
      </c>
      <c r="CO276" s="42">
        <v>3.9920629999999999</v>
      </c>
      <c r="CP276" s="42">
        <v>0</v>
      </c>
      <c r="CQ276" s="42">
        <v>11.976190000000001</v>
      </c>
      <c r="CR276" s="42">
        <v>123.753968</v>
      </c>
      <c r="CS276" s="42">
        <v>11.976190000000001</v>
      </c>
    </row>
    <row r="277" spans="1:97">
      <c r="A277" s="40" t="s">
        <v>889</v>
      </c>
      <c r="B277" s="40" t="s">
        <v>289</v>
      </c>
      <c r="C277" s="40" t="s">
        <v>290</v>
      </c>
      <c r="D277" s="40" t="s">
        <v>304</v>
      </c>
      <c r="E277" s="40" t="s">
        <v>357</v>
      </c>
      <c r="F277" s="40" t="s">
        <v>351</v>
      </c>
      <c r="G277" s="41" t="s">
        <v>294</v>
      </c>
      <c r="H277" s="40" t="s">
        <v>890</v>
      </c>
      <c r="I277" s="42">
        <v>113</v>
      </c>
      <c r="J277" s="42">
        <v>9.2622949999999999</v>
      </c>
      <c r="K277" s="42">
        <v>18.52459</v>
      </c>
      <c r="L277" s="42">
        <v>15.745901999999999</v>
      </c>
      <c r="M277" s="42">
        <v>25.934425999999998</v>
      </c>
      <c r="N277" s="42">
        <v>27.786885000000002</v>
      </c>
      <c r="O277" s="42">
        <v>15.745901999999999</v>
      </c>
      <c r="P277" s="42">
        <v>27</v>
      </c>
      <c r="Q277" s="42">
        <v>10</v>
      </c>
      <c r="R277" s="42">
        <v>27</v>
      </c>
      <c r="S277" s="42">
        <v>18</v>
      </c>
      <c r="T277" s="42">
        <v>26</v>
      </c>
      <c r="U277" s="42">
        <v>6</v>
      </c>
      <c r="V277" s="42">
        <v>55.573770000000003</v>
      </c>
      <c r="W277" s="42">
        <v>5.5573769999999998</v>
      </c>
      <c r="X277" s="42">
        <v>12.967212999999999</v>
      </c>
      <c r="Y277" s="42">
        <v>6.4836070000000001</v>
      </c>
      <c r="Z277" s="42">
        <v>12.967212999999999</v>
      </c>
      <c r="AA277" s="42">
        <v>11.114754</v>
      </c>
      <c r="AB277" s="42">
        <v>6.4836070000000001</v>
      </c>
      <c r="AC277" s="42">
        <v>0</v>
      </c>
      <c r="AD277" s="42">
        <v>11.114754</v>
      </c>
      <c r="AE277" s="42">
        <v>28.713114999999998</v>
      </c>
      <c r="AF277" s="42">
        <v>15.745901999999999</v>
      </c>
      <c r="AG277" s="42">
        <v>57.426229999999997</v>
      </c>
      <c r="AH277" s="42">
        <v>3.7049180000000002</v>
      </c>
      <c r="AI277" s="42">
        <v>5.5573769999999998</v>
      </c>
      <c r="AJ277" s="42">
        <v>9.2622949999999999</v>
      </c>
      <c r="AK277" s="42">
        <v>12.967212999999999</v>
      </c>
      <c r="AL277" s="42">
        <v>16.672131</v>
      </c>
      <c r="AM277" s="42">
        <v>8.3360660000000006</v>
      </c>
      <c r="AN277" s="42">
        <v>0.92623</v>
      </c>
      <c r="AO277" s="42">
        <v>5.5573769999999998</v>
      </c>
      <c r="AP277" s="42">
        <v>30.565574000000002</v>
      </c>
      <c r="AQ277" s="42">
        <v>21.303279</v>
      </c>
      <c r="AR277" s="42">
        <v>96.327869000000007</v>
      </c>
      <c r="AS277" s="42">
        <v>25.934425999999998</v>
      </c>
      <c r="AT277" s="42">
        <v>14.819672000000001</v>
      </c>
      <c r="AU277" s="42">
        <v>0</v>
      </c>
      <c r="AV277" s="42">
        <v>7.4098360000000003</v>
      </c>
      <c r="AW277" s="42">
        <v>11.114754</v>
      </c>
      <c r="AX277" s="42">
        <v>7.4098360000000003</v>
      </c>
      <c r="AY277" s="42">
        <v>29.639344000000001</v>
      </c>
      <c r="AZ277" s="42">
        <v>0</v>
      </c>
      <c r="BA277" s="42">
        <v>48.163933999999998</v>
      </c>
      <c r="BB277" s="42">
        <v>18.52459</v>
      </c>
      <c r="BC277" s="42">
        <v>11.114754</v>
      </c>
      <c r="BD277" s="42">
        <v>0</v>
      </c>
      <c r="BE277" s="42">
        <v>0</v>
      </c>
      <c r="BF277" s="42">
        <v>0</v>
      </c>
      <c r="BG277" s="42">
        <v>7.4098360000000003</v>
      </c>
      <c r="BH277" s="42">
        <v>11.114754</v>
      </c>
      <c r="BI277" s="42">
        <v>0</v>
      </c>
      <c r="BJ277" s="42">
        <v>48.163933999999998</v>
      </c>
      <c r="BK277" s="42">
        <v>7.4098360000000003</v>
      </c>
      <c r="BL277" s="42">
        <v>3.7049180000000002</v>
      </c>
      <c r="BM277" s="42">
        <v>0</v>
      </c>
      <c r="BN277" s="42">
        <v>7.4098360000000003</v>
      </c>
      <c r="BO277" s="42">
        <v>11.114754</v>
      </c>
      <c r="BP277" s="42">
        <v>0</v>
      </c>
      <c r="BQ277" s="42">
        <v>18.52459</v>
      </c>
      <c r="BR277" s="42">
        <v>0</v>
      </c>
      <c r="BS277" s="42">
        <v>7.4098360000000003</v>
      </c>
      <c r="BT277" s="42">
        <v>0</v>
      </c>
      <c r="BU277" s="42">
        <v>0</v>
      </c>
      <c r="BV277" s="42">
        <v>0</v>
      </c>
      <c r="BW277" s="42">
        <v>3.7049180000000002</v>
      </c>
      <c r="BX277" s="42">
        <v>0</v>
      </c>
      <c r="BY277" s="42">
        <v>3.7049180000000002</v>
      </c>
      <c r="BZ277" s="42">
        <v>0</v>
      </c>
      <c r="CA277" s="42">
        <v>0</v>
      </c>
      <c r="CB277" s="42">
        <v>44.459015999999998</v>
      </c>
      <c r="CC277" s="42">
        <v>18.52459</v>
      </c>
      <c r="CD277" s="42">
        <v>11.114754</v>
      </c>
      <c r="CE277" s="42">
        <v>0</v>
      </c>
      <c r="CF277" s="42">
        <v>3.7049180000000002</v>
      </c>
      <c r="CG277" s="42">
        <v>7.4098360000000003</v>
      </c>
      <c r="CH277" s="42">
        <v>3.7049180000000002</v>
      </c>
      <c r="CI277" s="42">
        <v>0</v>
      </c>
      <c r="CJ277" s="42">
        <v>0</v>
      </c>
      <c r="CK277" s="42">
        <v>44.459015999999998</v>
      </c>
      <c r="CL277" s="42">
        <v>7.4098360000000003</v>
      </c>
      <c r="CM277" s="42">
        <v>3.7049180000000002</v>
      </c>
      <c r="CN277" s="42">
        <v>0</v>
      </c>
      <c r="CO277" s="42">
        <v>0</v>
      </c>
      <c r="CP277" s="42">
        <v>3.7049180000000002</v>
      </c>
      <c r="CQ277" s="42">
        <v>0</v>
      </c>
      <c r="CR277" s="42">
        <v>29.639344000000001</v>
      </c>
      <c r="CS277" s="42">
        <v>0</v>
      </c>
    </row>
    <row r="278" spans="1:97">
      <c r="A278" s="40" t="s">
        <v>891</v>
      </c>
      <c r="B278" s="40" t="s">
        <v>289</v>
      </c>
      <c r="C278" s="40" t="s">
        <v>290</v>
      </c>
      <c r="D278" s="40" t="s">
        <v>304</v>
      </c>
      <c r="E278" s="40" t="s">
        <v>418</v>
      </c>
      <c r="F278" s="40" t="s">
        <v>351</v>
      </c>
      <c r="G278" s="41" t="s">
        <v>294</v>
      </c>
      <c r="H278" s="40" t="s">
        <v>892</v>
      </c>
      <c r="I278" s="42">
        <v>312</v>
      </c>
      <c r="J278" s="42">
        <v>40.124467000000003</v>
      </c>
      <c r="K278" s="42">
        <v>29.094290000000001</v>
      </c>
      <c r="L278" s="42">
        <v>50.162568999999998</v>
      </c>
      <c r="M278" s="42">
        <v>76.241516000000004</v>
      </c>
      <c r="N278" s="42">
        <v>84.273115000000004</v>
      </c>
      <c r="O278" s="42">
        <v>32.104044000000002</v>
      </c>
      <c r="P278" s="42">
        <v>38</v>
      </c>
      <c r="Q278" s="42">
        <v>38</v>
      </c>
      <c r="R278" s="42">
        <v>60</v>
      </c>
      <c r="S278" s="42">
        <v>77</v>
      </c>
      <c r="T278" s="42">
        <v>45</v>
      </c>
      <c r="U278" s="42">
        <v>17</v>
      </c>
      <c r="V278" s="42">
        <v>153.491872</v>
      </c>
      <c r="W278" s="42">
        <v>23.071987</v>
      </c>
      <c r="X278" s="42">
        <v>16.052022000000001</v>
      </c>
      <c r="Y278" s="42">
        <v>25.081284</v>
      </c>
      <c r="Z278" s="42">
        <v>35.111004000000001</v>
      </c>
      <c r="AA278" s="42">
        <v>42.136558000000001</v>
      </c>
      <c r="AB278" s="42">
        <v>12.039016</v>
      </c>
      <c r="AC278" s="42">
        <v>0</v>
      </c>
      <c r="AD278" s="42">
        <v>34.107751999999998</v>
      </c>
      <c r="AE278" s="42">
        <v>82.263818000000001</v>
      </c>
      <c r="AF278" s="42">
        <v>37.120300999999998</v>
      </c>
      <c r="AG278" s="42">
        <v>158.508128</v>
      </c>
      <c r="AH278" s="42">
        <v>17.052479000000002</v>
      </c>
      <c r="AI278" s="42">
        <v>13.042268</v>
      </c>
      <c r="AJ278" s="42">
        <v>25.081284</v>
      </c>
      <c r="AK278" s="42">
        <v>41.130512000000003</v>
      </c>
      <c r="AL278" s="42">
        <v>42.136558000000001</v>
      </c>
      <c r="AM278" s="42">
        <v>18.058524999999999</v>
      </c>
      <c r="AN278" s="42">
        <v>2.0065029999999999</v>
      </c>
      <c r="AO278" s="42">
        <v>20.062232999999999</v>
      </c>
      <c r="AP278" s="42">
        <v>100.322343</v>
      </c>
      <c r="AQ278" s="42">
        <v>38.123551999999997</v>
      </c>
      <c r="AR278" s="42">
        <v>272.88437299999998</v>
      </c>
      <c r="AS278" s="42">
        <v>20.065027000000001</v>
      </c>
      <c r="AT278" s="42">
        <v>16.052022000000001</v>
      </c>
      <c r="AU278" s="42">
        <v>8.0260110000000005</v>
      </c>
      <c r="AV278" s="42">
        <v>24.078033000000001</v>
      </c>
      <c r="AW278" s="42">
        <v>28.091038000000001</v>
      </c>
      <c r="AX278" s="42">
        <v>56.182077</v>
      </c>
      <c r="AY278" s="42">
        <v>84.273115000000004</v>
      </c>
      <c r="AZ278" s="42">
        <v>36.117049000000002</v>
      </c>
      <c r="BA278" s="42">
        <v>128.41617600000001</v>
      </c>
      <c r="BB278" s="42">
        <v>12.039016</v>
      </c>
      <c r="BC278" s="42">
        <v>12.039016</v>
      </c>
      <c r="BD278" s="42">
        <v>4.0130049999999997</v>
      </c>
      <c r="BE278" s="42">
        <v>0</v>
      </c>
      <c r="BF278" s="42">
        <v>4.0130049999999997</v>
      </c>
      <c r="BG278" s="42">
        <v>48.156066000000003</v>
      </c>
      <c r="BH278" s="42">
        <v>36.117049000000002</v>
      </c>
      <c r="BI278" s="42">
        <v>12.039016</v>
      </c>
      <c r="BJ278" s="42">
        <v>144.468198</v>
      </c>
      <c r="BK278" s="42">
        <v>8.0260110000000005</v>
      </c>
      <c r="BL278" s="42">
        <v>4.0130049999999997</v>
      </c>
      <c r="BM278" s="42">
        <v>4.0130049999999997</v>
      </c>
      <c r="BN278" s="42">
        <v>24.078033000000001</v>
      </c>
      <c r="BO278" s="42">
        <v>24.078033000000001</v>
      </c>
      <c r="BP278" s="42">
        <v>8.0260110000000005</v>
      </c>
      <c r="BQ278" s="42">
        <v>48.156066000000003</v>
      </c>
      <c r="BR278" s="42">
        <v>24.078033000000001</v>
      </c>
      <c r="BS278" s="42">
        <v>16.052022000000001</v>
      </c>
      <c r="BT278" s="42">
        <v>0</v>
      </c>
      <c r="BU278" s="42">
        <v>0</v>
      </c>
      <c r="BV278" s="42">
        <v>0</v>
      </c>
      <c r="BW278" s="42">
        <v>0</v>
      </c>
      <c r="BX278" s="42">
        <v>4.0130049999999997</v>
      </c>
      <c r="BY278" s="42">
        <v>4.0130049999999997</v>
      </c>
      <c r="BZ278" s="42">
        <v>0</v>
      </c>
      <c r="CA278" s="42">
        <v>8.0260110000000005</v>
      </c>
      <c r="CB278" s="42">
        <v>124.40317</v>
      </c>
      <c r="CC278" s="42">
        <v>8.0260110000000005</v>
      </c>
      <c r="CD278" s="42">
        <v>8.0260110000000005</v>
      </c>
      <c r="CE278" s="42">
        <v>8.0260110000000005</v>
      </c>
      <c r="CF278" s="42">
        <v>20.065027000000001</v>
      </c>
      <c r="CG278" s="42">
        <v>16.052022000000001</v>
      </c>
      <c r="CH278" s="42">
        <v>44.143059999999998</v>
      </c>
      <c r="CI278" s="42">
        <v>0</v>
      </c>
      <c r="CJ278" s="42">
        <v>20.065027000000001</v>
      </c>
      <c r="CK278" s="42">
        <v>132.429181</v>
      </c>
      <c r="CL278" s="42">
        <v>12.039016</v>
      </c>
      <c r="CM278" s="42">
        <v>8.0260110000000005</v>
      </c>
      <c r="CN278" s="42">
        <v>0</v>
      </c>
      <c r="CO278" s="42">
        <v>4.0130049999999997</v>
      </c>
      <c r="CP278" s="42">
        <v>8.0260110000000005</v>
      </c>
      <c r="CQ278" s="42">
        <v>8.0260110000000005</v>
      </c>
      <c r="CR278" s="42">
        <v>84.273115000000004</v>
      </c>
      <c r="CS278" s="42">
        <v>8.0260110000000005</v>
      </c>
    </row>
    <row r="279" spans="1:97">
      <c r="A279" s="40" t="s">
        <v>893</v>
      </c>
      <c r="B279" s="40" t="s">
        <v>289</v>
      </c>
      <c r="C279" s="40" t="s">
        <v>290</v>
      </c>
      <c r="D279" s="40" t="s">
        <v>304</v>
      </c>
      <c r="E279" s="40" t="s">
        <v>418</v>
      </c>
      <c r="F279" s="40" t="s">
        <v>419</v>
      </c>
      <c r="G279" s="41" t="s">
        <v>294</v>
      </c>
      <c r="H279" s="40" t="s">
        <v>894</v>
      </c>
      <c r="I279" s="42">
        <v>1423</v>
      </c>
      <c r="J279" s="42">
        <v>267.45696099999998</v>
      </c>
      <c r="K279" s="42">
        <v>159.675906</v>
      </c>
      <c r="L279" s="42">
        <v>261.44579900000002</v>
      </c>
      <c r="M279" s="42">
        <v>310.33506899999998</v>
      </c>
      <c r="N279" s="42">
        <v>269.42126999999999</v>
      </c>
      <c r="O279" s="42">
        <v>154.664996</v>
      </c>
      <c r="P279" s="42">
        <v>196</v>
      </c>
      <c r="Q279" s="42">
        <v>182</v>
      </c>
      <c r="R279" s="42">
        <v>234</v>
      </c>
      <c r="S279" s="42">
        <v>241</v>
      </c>
      <c r="T279" s="42">
        <v>220</v>
      </c>
      <c r="U279" s="42">
        <v>138</v>
      </c>
      <c r="V279" s="42">
        <v>682.55785200000003</v>
      </c>
      <c r="W279" s="42">
        <v>118.759694</v>
      </c>
      <c r="X279" s="42">
        <v>82.830262000000005</v>
      </c>
      <c r="Y279" s="42">
        <v>121.741145</v>
      </c>
      <c r="Z279" s="42">
        <v>156.66308599999999</v>
      </c>
      <c r="AA279" s="42">
        <v>139.699828</v>
      </c>
      <c r="AB279" s="42">
        <v>59.870320999999997</v>
      </c>
      <c r="AC279" s="42">
        <v>2.9935160000000001</v>
      </c>
      <c r="AD279" s="42">
        <v>158.67565400000001</v>
      </c>
      <c r="AE279" s="42">
        <v>380.19101499999999</v>
      </c>
      <c r="AF279" s="42">
        <v>143.691183</v>
      </c>
      <c r="AG279" s="42">
        <v>740.44214799999997</v>
      </c>
      <c r="AH279" s="42">
        <v>148.69726700000001</v>
      </c>
      <c r="AI279" s="42">
        <v>76.845642999999995</v>
      </c>
      <c r="AJ279" s="42">
        <v>139.704654</v>
      </c>
      <c r="AK279" s="42">
        <v>153.67198300000001</v>
      </c>
      <c r="AL279" s="42">
        <v>129.721442</v>
      </c>
      <c r="AM279" s="42">
        <v>83.818449000000001</v>
      </c>
      <c r="AN279" s="42">
        <v>7.9827089999999998</v>
      </c>
      <c r="AO279" s="42">
        <v>178.63484099999999</v>
      </c>
      <c r="AP279" s="42">
        <v>396.16367300000002</v>
      </c>
      <c r="AQ279" s="42">
        <v>165.64363399999999</v>
      </c>
      <c r="AR279" s="42">
        <v>1169.5731049999999</v>
      </c>
      <c r="AS279" s="42">
        <v>27.949134999999998</v>
      </c>
      <c r="AT279" s="42">
        <v>91.801158999999998</v>
      </c>
      <c r="AU279" s="42">
        <v>59.870320999999997</v>
      </c>
      <c r="AV279" s="42">
        <v>123.731996</v>
      </c>
      <c r="AW279" s="42">
        <v>127.72335099999999</v>
      </c>
      <c r="AX279" s="42">
        <v>163.68415100000001</v>
      </c>
      <c r="AY279" s="42">
        <v>407.12783400000001</v>
      </c>
      <c r="AZ279" s="42">
        <v>167.685158</v>
      </c>
      <c r="BA279" s="42">
        <v>578.79469400000005</v>
      </c>
      <c r="BB279" s="42">
        <v>23.95778</v>
      </c>
      <c r="BC279" s="42">
        <v>63.861676000000003</v>
      </c>
      <c r="BD279" s="42">
        <v>31.930838000000001</v>
      </c>
      <c r="BE279" s="42">
        <v>55.878965999999998</v>
      </c>
      <c r="BF279" s="42">
        <v>27.939482999999999</v>
      </c>
      <c r="BG279" s="42">
        <v>131.743661</v>
      </c>
      <c r="BH279" s="42">
        <v>187.593672</v>
      </c>
      <c r="BI279" s="42">
        <v>55.888618000000001</v>
      </c>
      <c r="BJ279" s="42">
        <v>590.77841000000001</v>
      </c>
      <c r="BK279" s="42">
        <v>3.991355</v>
      </c>
      <c r="BL279" s="42">
        <v>27.939482999999999</v>
      </c>
      <c r="BM279" s="42">
        <v>27.939482999999999</v>
      </c>
      <c r="BN279" s="42">
        <v>67.853030000000004</v>
      </c>
      <c r="BO279" s="42">
        <v>99.783867999999998</v>
      </c>
      <c r="BP279" s="42">
        <v>31.94049</v>
      </c>
      <c r="BQ279" s="42">
        <v>219.53416200000001</v>
      </c>
      <c r="BR279" s="42">
        <v>111.79653999999999</v>
      </c>
      <c r="BS279" s="42">
        <v>115.778243</v>
      </c>
      <c r="BT279" s="42">
        <v>0</v>
      </c>
      <c r="BU279" s="42">
        <v>0</v>
      </c>
      <c r="BV279" s="42">
        <v>0</v>
      </c>
      <c r="BW279" s="42">
        <v>7.9827089999999998</v>
      </c>
      <c r="BX279" s="42">
        <v>11.974064</v>
      </c>
      <c r="BY279" s="42">
        <v>19.956773999999999</v>
      </c>
      <c r="BZ279" s="42">
        <v>0</v>
      </c>
      <c r="CA279" s="42">
        <v>75.864694999999998</v>
      </c>
      <c r="CB279" s="42">
        <v>526.91673500000002</v>
      </c>
      <c r="CC279" s="42">
        <v>19.966425000000001</v>
      </c>
      <c r="CD279" s="42">
        <v>63.861676000000003</v>
      </c>
      <c r="CE279" s="42">
        <v>47.896256999999999</v>
      </c>
      <c r="CF279" s="42">
        <v>107.766578</v>
      </c>
      <c r="CG279" s="42">
        <v>99.783867999999998</v>
      </c>
      <c r="CH279" s="42">
        <v>127.752307</v>
      </c>
      <c r="CI279" s="42">
        <v>11.974064</v>
      </c>
      <c r="CJ279" s="42">
        <v>47.915559999999999</v>
      </c>
      <c r="CK279" s="42">
        <v>526.87812699999995</v>
      </c>
      <c r="CL279" s="42">
        <v>7.9827089999999998</v>
      </c>
      <c r="CM279" s="42">
        <v>27.939482999999999</v>
      </c>
      <c r="CN279" s="42">
        <v>11.974064</v>
      </c>
      <c r="CO279" s="42">
        <v>7.9827089999999998</v>
      </c>
      <c r="CP279" s="42">
        <v>15.965419000000001</v>
      </c>
      <c r="CQ279" s="42">
        <v>15.975071</v>
      </c>
      <c r="CR279" s="42">
        <v>395.15377000000001</v>
      </c>
      <c r="CS279" s="42">
        <v>43.904902</v>
      </c>
    </row>
    <row r="280" spans="1:97">
      <c r="A280" s="40" t="s">
        <v>895</v>
      </c>
      <c r="B280" s="40" t="s">
        <v>289</v>
      </c>
      <c r="C280" s="40" t="s">
        <v>290</v>
      </c>
      <c r="D280" s="40" t="s">
        <v>304</v>
      </c>
      <c r="E280" s="40" t="s">
        <v>364</v>
      </c>
      <c r="F280" s="40" t="s">
        <v>351</v>
      </c>
      <c r="G280" s="41" t="s">
        <v>294</v>
      </c>
      <c r="H280" s="40" t="s">
        <v>896</v>
      </c>
      <c r="I280" s="42">
        <v>177</v>
      </c>
      <c r="J280" s="42">
        <v>23.947058999999999</v>
      </c>
      <c r="K280" s="42">
        <v>19.782353000000001</v>
      </c>
      <c r="L280" s="42">
        <v>21.864706000000002</v>
      </c>
      <c r="M280" s="42">
        <v>51.017646999999997</v>
      </c>
      <c r="N280" s="42">
        <v>34.358823999999998</v>
      </c>
      <c r="O280" s="42">
        <v>26.029412000000001</v>
      </c>
      <c r="P280" s="42">
        <v>26</v>
      </c>
      <c r="Q280" s="42">
        <v>24</v>
      </c>
      <c r="R280" s="42">
        <v>36</v>
      </c>
      <c r="S280" s="42">
        <v>35</v>
      </c>
      <c r="T280" s="42">
        <v>43</v>
      </c>
      <c r="U280" s="42">
        <v>16</v>
      </c>
      <c r="V280" s="42">
        <v>80.170587999999995</v>
      </c>
      <c r="W280" s="42">
        <v>9.3705879999999997</v>
      </c>
      <c r="X280" s="42">
        <v>8.3294119999999996</v>
      </c>
      <c r="Y280" s="42">
        <v>10.411765000000001</v>
      </c>
      <c r="Z280" s="42">
        <v>22.905881999999998</v>
      </c>
      <c r="AA280" s="42">
        <v>18.741175999999999</v>
      </c>
      <c r="AB280" s="42">
        <v>9.3705879999999997</v>
      </c>
      <c r="AC280" s="42">
        <v>1.0411760000000001</v>
      </c>
      <c r="AD280" s="42">
        <v>11.452940999999999</v>
      </c>
      <c r="AE280" s="42">
        <v>43.729412000000004</v>
      </c>
      <c r="AF280" s="42">
        <v>24.988235</v>
      </c>
      <c r="AG280" s="42">
        <v>96.829412000000005</v>
      </c>
      <c r="AH280" s="42">
        <v>14.576471</v>
      </c>
      <c r="AI280" s="42">
        <v>11.452940999999999</v>
      </c>
      <c r="AJ280" s="42">
        <v>11.452940999999999</v>
      </c>
      <c r="AK280" s="42">
        <v>28.111764999999998</v>
      </c>
      <c r="AL280" s="42">
        <v>15.617647</v>
      </c>
      <c r="AM280" s="42">
        <v>13.535294</v>
      </c>
      <c r="AN280" s="42">
        <v>2.0823529999999999</v>
      </c>
      <c r="AO280" s="42">
        <v>17.7</v>
      </c>
      <c r="AP280" s="42">
        <v>53.1</v>
      </c>
      <c r="AQ280" s="42">
        <v>26.029412000000001</v>
      </c>
      <c r="AR280" s="42">
        <v>137.435294</v>
      </c>
      <c r="AS280" s="42">
        <v>16.658823999999999</v>
      </c>
      <c r="AT280" s="42">
        <v>4.1647059999999998</v>
      </c>
      <c r="AU280" s="42">
        <v>8.3294119999999996</v>
      </c>
      <c r="AV280" s="42">
        <v>20.823529000000001</v>
      </c>
      <c r="AW280" s="42">
        <v>4.1647059999999998</v>
      </c>
      <c r="AX280" s="42">
        <v>24.988235</v>
      </c>
      <c r="AY280" s="42">
        <v>54.141176000000002</v>
      </c>
      <c r="AZ280" s="42">
        <v>4.1647059999999998</v>
      </c>
      <c r="BA280" s="42">
        <v>74.964706000000007</v>
      </c>
      <c r="BB280" s="42">
        <v>8.3294119999999996</v>
      </c>
      <c r="BC280" s="42">
        <v>4.1647059999999998</v>
      </c>
      <c r="BD280" s="42">
        <v>0</v>
      </c>
      <c r="BE280" s="42">
        <v>12.494118</v>
      </c>
      <c r="BF280" s="42">
        <v>0</v>
      </c>
      <c r="BG280" s="42">
        <v>20.823529000000001</v>
      </c>
      <c r="BH280" s="42">
        <v>29.152940999999998</v>
      </c>
      <c r="BI280" s="42">
        <v>0</v>
      </c>
      <c r="BJ280" s="42">
        <v>62.470587999999999</v>
      </c>
      <c r="BK280" s="42">
        <v>8.3294119999999996</v>
      </c>
      <c r="BL280" s="42">
        <v>0</v>
      </c>
      <c r="BM280" s="42">
        <v>8.3294119999999996</v>
      </c>
      <c r="BN280" s="42">
        <v>8.3294119999999996</v>
      </c>
      <c r="BO280" s="42">
        <v>4.1647059999999998</v>
      </c>
      <c r="BP280" s="42">
        <v>4.1647059999999998</v>
      </c>
      <c r="BQ280" s="42">
        <v>24.988235</v>
      </c>
      <c r="BR280" s="42">
        <v>4.1647059999999998</v>
      </c>
      <c r="BS280" s="42">
        <v>4.1647059999999998</v>
      </c>
      <c r="BT280" s="42">
        <v>0</v>
      </c>
      <c r="BU280" s="42">
        <v>0</v>
      </c>
      <c r="BV280" s="42">
        <v>0</v>
      </c>
      <c r="BW280" s="42">
        <v>0</v>
      </c>
      <c r="BX280" s="42">
        <v>0</v>
      </c>
      <c r="BY280" s="42">
        <v>4.1647059999999998</v>
      </c>
      <c r="BZ280" s="42">
        <v>0</v>
      </c>
      <c r="CA280" s="42">
        <v>0</v>
      </c>
      <c r="CB280" s="42">
        <v>58.305881999999997</v>
      </c>
      <c r="CC280" s="42">
        <v>12.494118</v>
      </c>
      <c r="CD280" s="42">
        <v>0</v>
      </c>
      <c r="CE280" s="42">
        <v>4.1647059999999998</v>
      </c>
      <c r="CF280" s="42">
        <v>16.658823999999999</v>
      </c>
      <c r="CG280" s="42">
        <v>4.1647059999999998</v>
      </c>
      <c r="CH280" s="42">
        <v>16.658823999999999</v>
      </c>
      <c r="CI280" s="42">
        <v>4.1647059999999998</v>
      </c>
      <c r="CJ280" s="42">
        <v>0</v>
      </c>
      <c r="CK280" s="42">
        <v>74.964706000000007</v>
      </c>
      <c r="CL280" s="42">
        <v>4.1647059999999998</v>
      </c>
      <c r="CM280" s="42">
        <v>4.1647059999999998</v>
      </c>
      <c r="CN280" s="42">
        <v>4.1647059999999998</v>
      </c>
      <c r="CO280" s="42">
        <v>4.1647059999999998</v>
      </c>
      <c r="CP280" s="42">
        <v>0</v>
      </c>
      <c r="CQ280" s="42">
        <v>4.1647059999999998</v>
      </c>
      <c r="CR280" s="42">
        <v>49.976470999999997</v>
      </c>
      <c r="CS280" s="42">
        <v>4.1647059999999998</v>
      </c>
    </row>
    <row r="281" spans="1:97">
      <c r="A281" s="40" t="s">
        <v>897</v>
      </c>
      <c r="B281" s="40" t="s">
        <v>289</v>
      </c>
      <c r="C281" s="40" t="s">
        <v>290</v>
      </c>
      <c r="D281" s="40" t="s">
        <v>309</v>
      </c>
      <c r="E281" s="40" t="s">
        <v>334</v>
      </c>
      <c r="F281" s="40" t="s">
        <v>293</v>
      </c>
      <c r="G281" s="41" t="s">
        <v>294</v>
      </c>
      <c r="H281" s="40" t="s">
        <v>898</v>
      </c>
      <c r="I281" s="42">
        <v>2783</v>
      </c>
      <c r="J281" s="42">
        <v>390.7253</v>
      </c>
      <c r="K281" s="42">
        <v>309.14785999999998</v>
      </c>
      <c r="L281" s="42">
        <v>452.16881000000001</v>
      </c>
      <c r="M281" s="42">
        <v>560.29578600000002</v>
      </c>
      <c r="N281" s="42">
        <v>575.69109700000001</v>
      </c>
      <c r="O281" s="42">
        <v>494.97114800000003</v>
      </c>
      <c r="P281" s="42">
        <v>469</v>
      </c>
      <c r="Q281" s="42">
        <v>425</v>
      </c>
      <c r="R281" s="42">
        <v>570</v>
      </c>
      <c r="S281" s="42">
        <v>548</v>
      </c>
      <c r="T281" s="42">
        <v>604</v>
      </c>
      <c r="U281" s="42">
        <v>414</v>
      </c>
      <c r="V281" s="42">
        <v>1261.4020129999999</v>
      </c>
      <c r="W281" s="42">
        <v>187.87871799999999</v>
      </c>
      <c r="X281" s="42">
        <v>161.58164099999999</v>
      </c>
      <c r="Y281" s="42">
        <v>208.279865</v>
      </c>
      <c r="Z281" s="42">
        <v>280.51696500000003</v>
      </c>
      <c r="AA281" s="42">
        <v>249.01006899999999</v>
      </c>
      <c r="AB281" s="42">
        <v>163.09632300000001</v>
      </c>
      <c r="AC281" s="42">
        <v>11.038432</v>
      </c>
      <c r="AD281" s="42">
        <v>259.08357000000001</v>
      </c>
      <c r="AE281" s="42">
        <v>647.586096</v>
      </c>
      <c r="AF281" s="42">
        <v>354.732347</v>
      </c>
      <c r="AG281" s="42">
        <v>1521.5979870000001</v>
      </c>
      <c r="AH281" s="42">
        <v>202.84658200000001</v>
      </c>
      <c r="AI281" s="42">
        <v>147.56621899999999</v>
      </c>
      <c r="AJ281" s="42">
        <v>243.88894400000001</v>
      </c>
      <c r="AK281" s="42">
        <v>279.77882199999999</v>
      </c>
      <c r="AL281" s="42">
        <v>326.68102699999997</v>
      </c>
      <c r="AM281" s="42">
        <v>272.54990400000003</v>
      </c>
      <c r="AN281" s="42">
        <v>48.286489000000003</v>
      </c>
      <c r="AO281" s="42">
        <v>263.52982400000002</v>
      </c>
      <c r="AP281" s="42">
        <v>725.48776599999997</v>
      </c>
      <c r="AQ281" s="42">
        <v>532.58039699999995</v>
      </c>
      <c r="AR281" s="42">
        <v>2415.55989</v>
      </c>
      <c r="AS281" s="42">
        <v>41.631416000000002</v>
      </c>
      <c r="AT281" s="42">
        <v>168.33997099999999</v>
      </c>
      <c r="AU281" s="42">
        <v>69.390269000000004</v>
      </c>
      <c r="AV281" s="42">
        <v>188.18271200000001</v>
      </c>
      <c r="AW281" s="42">
        <v>272.52094399999999</v>
      </c>
      <c r="AX281" s="42">
        <v>242.85439</v>
      </c>
      <c r="AY281" s="42">
        <v>1130.9502199999999</v>
      </c>
      <c r="AZ281" s="42">
        <v>301.68996800000002</v>
      </c>
      <c r="BA281" s="42">
        <v>1058.8822339999999</v>
      </c>
      <c r="BB281" s="42">
        <v>26.189833</v>
      </c>
      <c r="BC281" s="42">
        <v>109.899886</v>
      </c>
      <c r="BD281" s="42">
        <v>46.595238999999999</v>
      </c>
      <c r="BE281" s="42">
        <v>77.737123999999994</v>
      </c>
      <c r="BF281" s="42">
        <v>50.987893</v>
      </c>
      <c r="BG281" s="42">
        <v>196.75578999999999</v>
      </c>
      <c r="BH281" s="42">
        <v>451.518824</v>
      </c>
      <c r="BI281" s="42">
        <v>99.197644999999994</v>
      </c>
      <c r="BJ281" s="42">
        <v>1356.6776560000001</v>
      </c>
      <c r="BK281" s="42">
        <v>15.441582</v>
      </c>
      <c r="BL281" s="42">
        <v>58.440085000000003</v>
      </c>
      <c r="BM281" s="42">
        <v>22.795030000000001</v>
      </c>
      <c r="BN281" s="42">
        <v>110.445588</v>
      </c>
      <c r="BO281" s="42">
        <v>221.533051</v>
      </c>
      <c r="BP281" s="42">
        <v>46.098599999999998</v>
      </c>
      <c r="BQ281" s="42">
        <v>679.43139699999995</v>
      </c>
      <c r="BR281" s="42">
        <v>202.492323</v>
      </c>
      <c r="BS281" s="42">
        <v>218.92934500000001</v>
      </c>
      <c r="BT281" s="42">
        <v>0</v>
      </c>
      <c r="BU281" s="42">
        <v>0</v>
      </c>
      <c r="BV281" s="42">
        <v>0</v>
      </c>
      <c r="BW281" s="42">
        <v>0</v>
      </c>
      <c r="BX281" s="42">
        <v>26.900701999999999</v>
      </c>
      <c r="BY281" s="42">
        <v>33.777403</v>
      </c>
      <c r="BZ281" s="42">
        <v>0</v>
      </c>
      <c r="CA281" s="42">
        <v>158.25124</v>
      </c>
      <c r="CB281" s="42">
        <v>855.09545100000003</v>
      </c>
      <c r="CC281" s="42">
        <v>29.794812</v>
      </c>
      <c r="CD281" s="42">
        <v>120.616472</v>
      </c>
      <c r="CE281" s="42">
        <v>61.544370000000001</v>
      </c>
      <c r="CF281" s="42">
        <v>159.751802</v>
      </c>
      <c r="CG281" s="42">
        <v>190.29687200000001</v>
      </c>
      <c r="CH281" s="42">
        <v>185.535235</v>
      </c>
      <c r="CI281" s="42">
        <v>7.9772220000000003</v>
      </c>
      <c r="CJ281" s="42">
        <v>99.578665999999998</v>
      </c>
      <c r="CK281" s="42">
        <v>1341.5350940000001</v>
      </c>
      <c r="CL281" s="42">
        <v>11.836603999999999</v>
      </c>
      <c r="CM281" s="42">
        <v>47.723498999999997</v>
      </c>
      <c r="CN281" s="42">
        <v>7.8458990000000002</v>
      </c>
      <c r="CO281" s="42">
        <v>28.430910999999998</v>
      </c>
      <c r="CP281" s="42">
        <v>55.323369999999997</v>
      </c>
      <c r="CQ281" s="42">
        <v>23.541751000000001</v>
      </c>
      <c r="CR281" s="42">
        <v>1122.972998</v>
      </c>
      <c r="CS281" s="42">
        <v>43.860061999999999</v>
      </c>
    </row>
    <row r="282" spans="1:97">
      <c r="A282" s="40" t="s">
        <v>899</v>
      </c>
      <c r="B282" s="40" t="s">
        <v>289</v>
      </c>
      <c r="C282" s="40" t="s">
        <v>290</v>
      </c>
      <c r="D282" s="40" t="s">
        <v>304</v>
      </c>
      <c r="E282" s="40" t="s">
        <v>491</v>
      </c>
      <c r="F282" s="40" t="s">
        <v>419</v>
      </c>
      <c r="G282" s="41" t="s">
        <v>294</v>
      </c>
      <c r="H282" s="40" t="s">
        <v>900</v>
      </c>
      <c r="I282" s="42">
        <v>440</v>
      </c>
      <c r="J282" s="42">
        <v>73.660713999999999</v>
      </c>
      <c r="K282" s="42">
        <v>51.071429000000002</v>
      </c>
      <c r="L282" s="42">
        <v>80.535713999999999</v>
      </c>
      <c r="M282" s="42">
        <v>100.17857100000001</v>
      </c>
      <c r="N282" s="42">
        <v>88.392857000000006</v>
      </c>
      <c r="O282" s="42">
        <v>46.160713999999999</v>
      </c>
      <c r="P282" s="42">
        <v>51</v>
      </c>
      <c r="Q282" s="42">
        <v>62</v>
      </c>
      <c r="R282" s="42">
        <v>68</v>
      </c>
      <c r="S282" s="42">
        <v>77</v>
      </c>
      <c r="T282" s="42">
        <v>68</v>
      </c>
      <c r="U282" s="42">
        <v>34</v>
      </c>
      <c r="V282" s="42">
        <v>220</v>
      </c>
      <c r="W282" s="42">
        <v>32.410713999999999</v>
      </c>
      <c r="X282" s="42">
        <v>28.482143000000001</v>
      </c>
      <c r="Y282" s="42">
        <v>38.303570999999998</v>
      </c>
      <c r="Z282" s="42">
        <v>53.035713999999999</v>
      </c>
      <c r="AA282" s="42">
        <v>49.107143000000001</v>
      </c>
      <c r="AB282" s="42">
        <v>18.660713999999999</v>
      </c>
      <c r="AC282" s="42">
        <v>0</v>
      </c>
      <c r="AD282" s="42">
        <v>48.125</v>
      </c>
      <c r="AE282" s="42">
        <v>121.785714</v>
      </c>
      <c r="AF282" s="42">
        <v>50.089286000000001</v>
      </c>
      <c r="AG282" s="42">
        <v>220</v>
      </c>
      <c r="AH282" s="42">
        <v>41.25</v>
      </c>
      <c r="AI282" s="42">
        <v>22.589286000000001</v>
      </c>
      <c r="AJ282" s="42">
        <v>42.232143000000001</v>
      </c>
      <c r="AK282" s="42">
        <v>47.142856999999999</v>
      </c>
      <c r="AL282" s="42">
        <v>39.285713999999999</v>
      </c>
      <c r="AM282" s="42">
        <v>27.5</v>
      </c>
      <c r="AN282" s="42">
        <v>0</v>
      </c>
      <c r="AO282" s="42">
        <v>48.125</v>
      </c>
      <c r="AP282" s="42">
        <v>122.76785700000001</v>
      </c>
      <c r="AQ282" s="42">
        <v>49.107143000000001</v>
      </c>
      <c r="AR282" s="42">
        <v>365.35714300000001</v>
      </c>
      <c r="AS282" s="42">
        <v>31.428571000000002</v>
      </c>
      <c r="AT282" s="42">
        <v>31.428571000000002</v>
      </c>
      <c r="AU282" s="42">
        <v>3.9285709999999998</v>
      </c>
      <c r="AV282" s="42">
        <v>23.571428999999998</v>
      </c>
      <c r="AW282" s="42">
        <v>23.571428999999998</v>
      </c>
      <c r="AX282" s="42">
        <v>47.142856999999999</v>
      </c>
      <c r="AY282" s="42">
        <v>153.21428599999999</v>
      </c>
      <c r="AZ282" s="42">
        <v>51.071429000000002</v>
      </c>
      <c r="BA282" s="42">
        <v>180.71428599999999</v>
      </c>
      <c r="BB282" s="42">
        <v>23.571428999999998</v>
      </c>
      <c r="BC282" s="42">
        <v>19.642856999999999</v>
      </c>
      <c r="BD282" s="42">
        <v>3.9285709999999998</v>
      </c>
      <c r="BE282" s="42">
        <v>0</v>
      </c>
      <c r="BF282" s="42">
        <v>0</v>
      </c>
      <c r="BG282" s="42">
        <v>31.428571000000002</v>
      </c>
      <c r="BH282" s="42">
        <v>78.571428999999995</v>
      </c>
      <c r="BI282" s="42">
        <v>23.571428999999998</v>
      </c>
      <c r="BJ282" s="42">
        <v>184.64285699999999</v>
      </c>
      <c r="BK282" s="42">
        <v>7.8571429999999998</v>
      </c>
      <c r="BL282" s="42">
        <v>11.785714</v>
      </c>
      <c r="BM282" s="42">
        <v>0</v>
      </c>
      <c r="BN282" s="42">
        <v>23.571428999999998</v>
      </c>
      <c r="BO282" s="42">
        <v>23.571428999999998</v>
      </c>
      <c r="BP282" s="42">
        <v>15.714286</v>
      </c>
      <c r="BQ282" s="42">
        <v>74.642857000000006</v>
      </c>
      <c r="BR282" s="42">
        <v>27.5</v>
      </c>
      <c r="BS282" s="42">
        <v>27.5</v>
      </c>
      <c r="BT282" s="42">
        <v>0</v>
      </c>
      <c r="BU282" s="42">
        <v>0</v>
      </c>
      <c r="BV282" s="42">
        <v>0</v>
      </c>
      <c r="BW282" s="42">
        <v>0</v>
      </c>
      <c r="BX282" s="42">
        <v>0</v>
      </c>
      <c r="BY282" s="42">
        <v>0</v>
      </c>
      <c r="BZ282" s="42">
        <v>0</v>
      </c>
      <c r="CA282" s="42">
        <v>27.5</v>
      </c>
      <c r="CB282" s="42">
        <v>145.35714300000001</v>
      </c>
      <c r="CC282" s="42">
        <v>19.642856999999999</v>
      </c>
      <c r="CD282" s="42">
        <v>27.5</v>
      </c>
      <c r="CE282" s="42">
        <v>3.9285709999999998</v>
      </c>
      <c r="CF282" s="42">
        <v>15.714286</v>
      </c>
      <c r="CG282" s="42">
        <v>23.571428999999998</v>
      </c>
      <c r="CH282" s="42">
        <v>43.214286000000001</v>
      </c>
      <c r="CI282" s="42">
        <v>0</v>
      </c>
      <c r="CJ282" s="42">
        <v>11.785714</v>
      </c>
      <c r="CK282" s="42">
        <v>192.5</v>
      </c>
      <c r="CL282" s="42">
        <v>11.785714</v>
      </c>
      <c r="CM282" s="42">
        <v>3.9285709999999998</v>
      </c>
      <c r="CN282" s="42">
        <v>0</v>
      </c>
      <c r="CO282" s="42">
        <v>7.8571429999999998</v>
      </c>
      <c r="CP282" s="42">
        <v>0</v>
      </c>
      <c r="CQ282" s="42">
        <v>3.9285709999999998</v>
      </c>
      <c r="CR282" s="42">
        <v>153.21428599999999</v>
      </c>
      <c r="CS282" s="42">
        <v>11.785714</v>
      </c>
    </row>
    <row r="283" spans="1:97">
      <c r="A283" s="40" t="s">
        <v>901</v>
      </c>
      <c r="B283" s="40" t="s">
        <v>289</v>
      </c>
      <c r="C283" s="40" t="s">
        <v>290</v>
      </c>
      <c r="D283" s="40" t="s">
        <v>309</v>
      </c>
      <c r="E283" s="40" t="s">
        <v>385</v>
      </c>
      <c r="F283" s="40" t="s">
        <v>306</v>
      </c>
      <c r="G283" s="41" t="s">
        <v>294</v>
      </c>
      <c r="H283" s="40" t="s">
        <v>902</v>
      </c>
      <c r="I283" s="42">
        <v>276</v>
      </c>
      <c r="J283" s="42">
        <v>41.149090999999999</v>
      </c>
      <c r="K283" s="42">
        <v>34.123635999999998</v>
      </c>
      <c r="L283" s="42">
        <v>51.185454999999997</v>
      </c>
      <c r="M283" s="42">
        <v>59.214545000000001</v>
      </c>
      <c r="N283" s="42">
        <v>58.210909000000001</v>
      </c>
      <c r="O283" s="42">
        <v>32.116363999999997</v>
      </c>
      <c r="P283" s="42">
        <v>38</v>
      </c>
      <c r="Q283" s="42">
        <v>33</v>
      </c>
      <c r="R283" s="42">
        <v>54</v>
      </c>
      <c r="S283" s="42">
        <v>47</v>
      </c>
      <c r="T283" s="42">
        <v>51</v>
      </c>
      <c r="U283" s="42">
        <v>28</v>
      </c>
      <c r="V283" s="42">
        <v>132.47999999999999</v>
      </c>
      <c r="W283" s="42">
        <v>21.076364000000002</v>
      </c>
      <c r="X283" s="42">
        <v>19.069091</v>
      </c>
      <c r="Y283" s="42">
        <v>21.076364000000002</v>
      </c>
      <c r="Z283" s="42">
        <v>32.116363999999997</v>
      </c>
      <c r="AA283" s="42">
        <v>29.105454999999999</v>
      </c>
      <c r="AB283" s="42">
        <v>10.036364000000001</v>
      </c>
      <c r="AC283" s="42">
        <v>0</v>
      </c>
      <c r="AD283" s="42">
        <v>31.112727</v>
      </c>
      <c r="AE283" s="42">
        <v>71.258182000000005</v>
      </c>
      <c r="AF283" s="42">
        <v>30.109090999999999</v>
      </c>
      <c r="AG283" s="42">
        <v>143.52000000000001</v>
      </c>
      <c r="AH283" s="42">
        <v>20.072727</v>
      </c>
      <c r="AI283" s="42">
        <v>15.054544999999999</v>
      </c>
      <c r="AJ283" s="42">
        <v>30.109090999999999</v>
      </c>
      <c r="AK283" s="42">
        <v>27.098182000000001</v>
      </c>
      <c r="AL283" s="42">
        <v>29.105454999999999</v>
      </c>
      <c r="AM283" s="42">
        <v>20.072727</v>
      </c>
      <c r="AN283" s="42">
        <v>2.0072730000000001</v>
      </c>
      <c r="AO283" s="42">
        <v>29.105454999999999</v>
      </c>
      <c r="AP283" s="42">
        <v>77.28</v>
      </c>
      <c r="AQ283" s="42">
        <v>37.134545000000003</v>
      </c>
      <c r="AR283" s="42">
        <v>248.90181799999999</v>
      </c>
      <c r="AS283" s="42">
        <v>4.014545</v>
      </c>
      <c r="AT283" s="42">
        <v>16.058181999999999</v>
      </c>
      <c r="AU283" s="42">
        <v>12.043635999999999</v>
      </c>
      <c r="AV283" s="42">
        <v>20.072727</v>
      </c>
      <c r="AW283" s="42">
        <v>40.145454999999998</v>
      </c>
      <c r="AX283" s="42">
        <v>40.145454999999998</v>
      </c>
      <c r="AY283" s="42">
        <v>96.349091000000001</v>
      </c>
      <c r="AZ283" s="42">
        <v>20.072727</v>
      </c>
      <c r="BA283" s="42">
        <v>116.421818</v>
      </c>
      <c r="BB283" s="42">
        <v>4.014545</v>
      </c>
      <c r="BC283" s="42">
        <v>12.043635999999999</v>
      </c>
      <c r="BD283" s="42">
        <v>8.0290909999999993</v>
      </c>
      <c r="BE283" s="42">
        <v>8.0290909999999993</v>
      </c>
      <c r="BF283" s="42">
        <v>4.014545</v>
      </c>
      <c r="BG283" s="42">
        <v>36.130909000000003</v>
      </c>
      <c r="BH283" s="42">
        <v>40.145454999999998</v>
      </c>
      <c r="BI283" s="42">
        <v>4.014545</v>
      </c>
      <c r="BJ283" s="42">
        <v>132.47999999999999</v>
      </c>
      <c r="BK283" s="42">
        <v>0</v>
      </c>
      <c r="BL283" s="42">
        <v>4.014545</v>
      </c>
      <c r="BM283" s="42">
        <v>4.014545</v>
      </c>
      <c r="BN283" s="42">
        <v>12.043635999999999</v>
      </c>
      <c r="BO283" s="42">
        <v>36.130909000000003</v>
      </c>
      <c r="BP283" s="42">
        <v>4.014545</v>
      </c>
      <c r="BQ283" s="42">
        <v>56.203636000000003</v>
      </c>
      <c r="BR283" s="42">
        <v>16.058181999999999</v>
      </c>
      <c r="BS283" s="42">
        <v>20.072727</v>
      </c>
      <c r="BT283" s="42">
        <v>0</v>
      </c>
      <c r="BU283" s="42">
        <v>0</v>
      </c>
      <c r="BV283" s="42">
        <v>0</v>
      </c>
      <c r="BW283" s="42">
        <v>0</v>
      </c>
      <c r="BX283" s="42">
        <v>4.014545</v>
      </c>
      <c r="BY283" s="42">
        <v>0</v>
      </c>
      <c r="BZ283" s="42">
        <v>0</v>
      </c>
      <c r="CA283" s="42">
        <v>16.058181999999999</v>
      </c>
      <c r="CB283" s="42">
        <v>116.421818</v>
      </c>
      <c r="CC283" s="42">
        <v>0</v>
      </c>
      <c r="CD283" s="42">
        <v>12.043635999999999</v>
      </c>
      <c r="CE283" s="42">
        <v>12.043635999999999</v>
      </c>
      <c r="CF283" s="42">
        <v>16.058181999999999</v>
      </c>
      <c r="CG283" s="42">
        <v>32.116363999999997</v>
      </c>
      <c r="CH283" s="42">
        <v>40.145454999999998</v>
      </c>
      <c r="CI283" s="42">
        <v>0</v>
      </c>
      <c r="CJ283" s="42">
        <v>4.014545</v>
      </c>
      <c r="CK283" s="42">
        <v>112.407273</v>
      </c>
      <c r="CL283" s="42">
        <v>4.014545</v>
      </c>
      <c r="CM283" s="42">
        <v>4.014545</v>
      </c>
      <c r="CN283" s="42">
        <v>0</v>
      </c>
      <c r="CO283" s="42">
        <v>4.014545</v>
      </c>
      <c r="CP283" s="42">
        <v>4.014545</v>
      </c>
      <c r="CQ283" s="42">
        <v>0</v>
      </c>
      <c r="CR283" s="42">
        <v>96.349091000000001</v>
      </c>
      <c r="CS283" s="42">
        <v>0</v>
      </c>
    </row>
    <row r="284" spans="1:97">
      <c r="A284" s="40" t="s">
        <v>903</v>
      </c>
      <c r="B284" s="40" t="s">
        <v>289</v>
      </c>
      <c r="C284" s="40" t="s">
        <v>290</v>
      </c>
      <c r="D284" s="40" t="s">
        <v>297</v>
      </c>
      <c r="E284" s="40" t="s">
        <v>647</v>
      </c>
      <c r="F284" s="40" t="s">
        <v>419</v>
      </c>
      <c r="G284" s="41" t="s">
        <v>294</v>
      </c>
      <c r="H284" s="40" t="s">
        <v>904</v>
      </c>
      <c r="I284" s="42">
        <v>5465</v>
      </c>
      <c r="J284" s="42">
        <v>716</v>
      </c>
      <c r="K284" s="42">
        <v>705</v>
      </c>
      <c r="L284" s="42">
        <v>793</v>
      </c>
      <c r="M284" s="42">
        <v>1128</v>
      </c>
      <c r="N284" s="42">
        <v>1113</v>
      </c>
      <c r="O284" s="42">
        <v>1010</v>
      </c>
      <c r="P284" s="42">
        <v>734</v>
      </c>
      <c r="Q284" s="42">
        <v>722</v>
      </c>
      <c r="R284" s="42">
        <v>1031</v>
      </c>
      <c r="S284" s="42">
        <v>945</v>
      </c>
      <c r="T284" s="42">
        <v>1191</v>
      </c>
      <c r="U284" s="42">
        <v>766</v>
      </c>
      <c r="V284" s="42">
        <v>2518</v>
      </c>
      <c r="W284" s="42">
        <v>361</v>
      </c>
      <c r="X284" s="42">
        <v>371</v>
      </c>
      <c r="Y284" s="42">
        <v>385</v>
      </c>
      <c r="Z284" s="42">
        <v>535</v>
      </c>
      <c r="AA284" s="42">
        <v>502</v>
      </c>
      <c r="AB284" s="42">
        <v>351</v>
      </c>
      <c r="AC284" s="42">
        <v>13</v>
      </c>
      <c r="AD284" s="42">
        <v>503</v>
      </c>
      <c r="AE284" s="42">
        <v>1352</v>
      </c>
      <c r="AF284" s="42">
        <v>663</v>
      </c>
      <c r="AG284" s="42">
        <v>2947</v>
      </c>
      <c r="AH284" s="42">
        <v>355</v>
      </c>
      <c r="AI284" s="42">
        <v>334</v>
      </c>
      <c r="AJ284" s="42">
        <v>408</v>
      </c>
      <c r="AK284" s="42">
        <v>593</v>
      </c>
      <c r="AL284" s="42">
        <v>611</v>
      </c>
      <c r="AM284" s="42">
        <v>575</v>
      </c>
      <c r="AN284" s="42">
        <v>71</v>
      </c>
      <c r="AO284" s="42">
        <v>471</v>
      </c>
      <c r="AP284" s="42">
        <v>1417</v>
      </c>
      <c r="AQ284" s="42">
        <v>1059</v>
      </c>
      <c r="AR284" s="42">
        <v>4748</v>
      </c>
      <c r="AS284" s="42">
        <v>24</v>
      </c>
      <c r="AT284" s="42">
        <v>156</v>
      </c>
      <c r="AU284" s="42">
        <v>100</v>
      </c>
      <c r="AV284" s="42">
        <v>368</v>
      </c>
      <c r="AW284" s="42">
        <v>744</v>
      </c>
      <c r="AX284" s="42">
        <v>584</v>
      </c>
      <c r="AY284" s="42">
        <v>2064</v>
      </c>
      <c r="AZ284" s="42">
        <v>708</v>
      </c>
      <c r="BA284" s="42">
        <v>2112</v>
      </c>
      <c r="BB284" s="42">
        <v>20</v>
      </c>
      <c r="BC284" s="42">
        <v>92</v>
      </c>
      <c r="BD284" s="42">
        <v>52</v>
      </c>
      <c r="BE284" s="42">
        <v>240</v>
      </c>
      <c r="BF284" s="42">
        <v>132</v>
      </c>
      <c r="BG284" s="42">
        <v>476</v>
      </c>
      <c r="BH284" s="42">
        <v>832</v>
      </c>
      <c r="BI284" s="42">
        <v>268</v>
      </c>
      <c r="BJ284" s="42">
        <v>2636</v>
      </c>
      <c r="BK284" s="42">
        <v>4</v>
      </c>
      <c r="BL284" s="42">
        <v>64</v>
      </c>
      <c r="BM284" s="42">
        <v>48</v>
      </c>
      <c r="BN284" s="42">
        <v>128</v>
      </c>
      <c r="BO284" s="42">
        <v>612</v>
      </c>
      <c r="BP284" s="42">
        <v>108</v>
      </c>
      <c r="BQ284" s="42">
        <v>1232</v>
      </c>
      <c r="BR284" s="42">
        <v>440</v>
      </c>
      <c r="BS284" s="42">
        <v>464</v>
      </c>
      <c r="BT284" s="42">
        <v>0</v>
      </c>
      <c r="BU284" s="42">
        <v>4</v>
      </c>
      <c r="BV284" s="42">
        <v>0</v>
      </c>
      <c r="BW284" s="42">
        <v>20</v>
      </c>
      <c r="BX284" s="42">
        <v>100</v>
      </c>
      <c r="BY284" s="42">
        <v>100</v>
      </c>
      <c r="BZ284" s="42">
        <v>0</v>
      </c>
      <c r="CA284" s="42">
        <v>240</v>
      </c>
      <c r="CB284" s="42">
        <v>1812</v>
      </c>
      <c r="CC284" s="42">
        <v>12</v>
      </c>
      <c r="CD284" s="42">
        <v>108</v>
      </c>
      <c r="CE284" s="42">
        <v>72</v>
      </c>
      <c r="CF284" s="42">
        <v>288</v>
      </c>
      <c r="CG284" s="42">
        <v>560</v>
      </c>
      <c r="CH284" s="42">
        <v>444</v>
      </c>
      <c r="CI284" s="42">
        <v>24</v>
      </c>
      <c r="CJ284" s="42">
        <v>304</v>
      </c>
      <c r="CK284" s="42">
        <v>2472</v>
      </c>
      <c r="CL284" s="42">
        <v>12</v>
      </c>
      <c r="CM284" s="42">
        <v>44</v>
      </c>
      <c r="CN284" s="42">
        <v>28</v>
      </c>
      <c r="CO284" s="42">
        <v>60</v>
      </c>
      <c r="CP284" s="42">
        <v>84</v>
      </c>
      <c r="CQ284" s="42">
        <v>40</v>
      </c>
      <c r="CR284" s="42">
        <v>2040</v>
      </c>
      <c r="CS284" s="42">
        <v>164</v>
      </c>
    </row>
    <row r="285" spans="1:97">
      <c r="A285" s="40" t="s">
        <v>905</v>
      </c>
      <c r="B285" s="40" t="s">
        <v>289</v>
      </c>
      <c r="C285" s="40" t="s">
        <v>290</v>
      </c>
      <c r="D285" s="40" t="s">
        <v>297</v>
      </c>
      <c r="E285" s="40" t="s">
        <v>322</v>
      </c>
      <c r="F285" s="40" t="s">
        <v>293</v>
      </c>
      <c r="G285" s="41" t="s">
        <v>294</v>
      </c>
      <c r="H285" s="40" t="s">
        <v>906</v>
      </c>
      <c r="I285" s="42">
        <v>1244</v>
      </c>
      <c r="J285" s="42">
        <v>235</v>
      </c>
      <c r="K285" s="42">
        <v>178</v>
      </c>
      <c r="L285" s="42">
        <v>233</v>
      </c>
      <c r="M285" s="42">
        <v>276</v>
      </c>
      <c r="N285" s="42">
        <v>212</v>
      </c>
      <c r="O285" s="42">
        <v>110</v>
      </c>
      <c r="P285" s="42">
        <v>200</v>
      </c>
      <c r="Q285" s="42">
        <v>150</v>
      </c>
      <c r="R285" s="42">
        <v>227</v>
      </c>
      <c r="S285" s="42">
        <v>221</v>
      </c>
      <c r="T285" s="42">
        <v>173</v>
      </c>
      <c r="U285" s="42">
        <v>78</v>
      </c>
      <c r="V285" s="42">
        <v>600</v>
      </c>
      <c r="W285" s="42">
        <v>121</v>
      </c>
      <c r="X285" s="42">
        <v>85</v>
      </c>
      <c r="Y285" s="42">
        <v>110</v>
      </c>
      <c r="Z285" s="42">
        <v>137</v>
      </c>
      <c r="AA285" s="42">
        <v>106</v>
      </c>
      <c r="AB285" s="42">
        <v>37</v>
      </c>
      <c r="AC285" s="42">
        <v>4</v>
      </c>
      <c r="AD285" s="42">
        <v>153</v>
      </c>
      <c r="AE285" s="42">
        <v>349</v>
      </c>
      <c r="AF285" s="42">
        <v>98</v>
      </c>
      <c r="AG285" s="42">
        <v>644</v>
      </c>
      <c r="AH285" s="42">
        <v>114</v>
      </c>
      <c r="AI285" s="42">
        <v>93</v>
      </c>
      <c r="AJ285" s="42">
        <v>123</v>
      </c>
      <c r="AK285" s="42">
        <v>139</v>
      </c>
      <c r="AL285" s="42">
        <v>106</v>
      </c>
      <c r="AM285" s="42">
        <v>64</v>
      </c>
      <c r="AN285" s="42">
        <v>5</v>
      </c>
      <c r="AO285" s="42">
        <v>147</v>
      </c>
      <c r="AP285" s="42">
        <v>371</v>
      </c>
      <c r="AQ285" s="42">
        <v>126</v>
      </c>
      <c r="AR285" s="42">
        <v>1024</v>
      </c>
      <c r="AS285" s="42">
        <v>8</v>
      </c>
      <c r="AT285" s="42">
        <v>16</v>
      </c>
      <c r="AU285" s="42">
        <v>48</v>
      </c>
      <c r="AV285" s="42">
        <v>116</v>
      </c>
      <c r="AW285" s="42">
        <v>208</v>
      </c>
      <c r="AX285" s="42">
        <v>220</v>
      </c>
      <c r="AY285" s="42">
        <v>308</v>
      </c>
      <c r="AZ285" s="42">
        <v>100</v>
      </c>
      <c r="BA285" s="42">
        <v>472</v>
      </c>
      <c r="BB285" s="42">
        <v>8</v>
      </c>
      <c r="BC285" s="42">
        <v>16</v>
      </c>
      <c r="BD285" s="42">
        <v>28</v>
      </c>
      <c r="BE285" s="42">
        <v>60</v>
      </c>
      <c r="BF285" s="42">
        <v>36</v>
      </c>
      <c r="BG285" s="42">
        <v>172</v>
      </c>
      <c r="BH285" s="42">
        <v>140</v>
      </c>
      <c r="BI285" s="42">
        <v>12</v>
      </c>
      <c r="BJ285" s="42">
        <v>552</v>
      </c>
      <c r="BK285" s="42">
        <v>0</v>
      </c>
      <c r="BL285" s="42">
        <v>0</v>
      </c>
      <c r="BM285" s="42">
        <v>20</v>
      </c>
      <c r="BN285" s="42">
        <v>56</v>
      </c>
      <c r="BO285" s="42">
        <v>172</v>
      </c>
      <c r="BP285" s="42">
        <v>48</v>
      </c>
      <c r="BQ285" s="42">
        <v>168</v>
      </c>
      <c r="BR285" s="42">
        <v>88</v>
      </c>
      <c r="BS285" s="42">
        <v>112</v>
      </c>
      <c r="BT285" s="42">
        <v>0</v>
      </c>
      <c r="BU285" s="42">
        <v>0</v>
      </c>
      <c r="BV285" s="42">
        <v>0</v>
      </c>
      <c r="BW285" s="42">
        <v>8</v>
      </c>
      <c r="BX285" s="42">
        <v>24</v>
      </c>
      <c r="BY285" s="42">
        <v>36</v>
      </c>
      <c r="BZ285" s="42">
        <v>0</v>
      </c>
      <c r="CA285" s="42">
        <v>44</v>
      </c>
      <c r="CB285" s="42">
        <v>464</v>
      </c>
      <c r="CC285" s="42">
        <v>8</v>
      </c>
      <c r="CD285" s="42">
        <v>8</v>
      </c>
      <c r="CE285" s="42">
        <v>36</v>
      </c>
      <c r="CF285" s="42">
        <v>104</v>
      </c>
      <c r="CG285" s="42">
        <v>148</v>
      </c>
      <c r="CH285" s="42">
        <v>148</v>
      </c>
      <c r="CI285" s="42">
        <v>0</v>
      </c>
      <c r="CJ285" s="42">
        <v>12</v>
      </c>
      <c r="CK285" s="42">
        <v>448</v>
      </c>
      <c r="CL285" s="42">
        <v>0</v>
      </c>
      <c r="CM285" s="42">
        <v>8</v>
      </c>
      <c r="CN285" s="42">
        <v>12</v>
      </c>
      <c r="CO285" s="42">
        <v>4</v>
      </c>
      <c r="CP285" s="42">
        <v>36</v>
      </c>
      <c r="CQ285" s="42">
        <v>36</v>
      </c>
      <c r="CR285" s="42">
        <v>308</v>
      </c>
      <c r="CS285" s="42">
        <v>44</v>
      </c>
    </row>
    <row r="286" spans="1:97">
      <c r="A286" s="40" t="s">
        <v>907</v>
      </c>
      <c r="B286" s="40" t="s">
        <v>289</v>
      </c>
      <c r="C286" s="40" t="s">
        <v>290</v>
      </c>
      <c r="D286" s="40" t="s">
        <v>304</v>
      </c>
      <c r="E286" s="40" t="s">
        <v>609</v>
      </c>
      <c r="F286" s="40" t="s">
        <v>351</v>
      </c>
      <c r="G286" s="41" t="s">
        <v>294</v>
      </c>
      <c r="H286" s="40" t="s">
        <v>908</v>
      </c>
      <c r="I286" s="42">
        <v>1095</v>
      </c>
      <c r="J286" s="42">
        <v>188.76504299999999</v>
      </c>
      <c r="K286" s="42">
        <v>143.54618199999999</v>
      </c>
      <c r="L286" s="42">
        <v>193.61681100000001</v>
      </c>
      <c r="M286" s="42">
        <v>215.68886599999999</v>
      </c>
      <c r="N286" s="42">
        <v>214.72596999999999</v>
      </c>
      <c r="O286" s="42">
        <v>138.657128</v>
      </c>
      <c r="P286" s="42">
        <v>150</v>
      </c>
      <c r="Q286" s="42">
        <v>142</v>
      </c>
      <c r="R286" s="42">
        <v>206</v>
      </c>
      <c r="S286" s="42">
        <v>193</v>
      </c>
      <c r="T286" s="42">
        <v>257</v>
      </c>
      <c r="U286" s="42">
        <v>113</v>
      </c>
      <c r="V286" s="42">
        <v>507.483859</v>
      </c>
      <c r="W286" s="42">
        <v>93.400981999999999</v>
      </c>
      <c r="X286" s="42">
        <v>75.105945000000006</v>
      </c>
      <c r="Y286" s="42">
        <v>89.586680000000001</v>
      </c>
      <c r="Z286" s="42">
        <v>95.326775999999995</v>
      </c>
      <c r="AA286" s="42">
        <v>103.02995</v>
      </c>
      <c r="AB286" s="42">
        <v>48.144835999999998</v>
      </c>
      <c r="AC286" s="42">
        <v>2.88869</v>
      </c>
      <c r="AD286" s="42">
        <v>124.213677</v>
      </c>
      <c r="AE286" s="42">
        <v>273.499955</v>
      </c>
      <c r="AF286" s="42">
        <v>109.77022700000001</v>
      </c>
      <c r="AG286" s="42">
        <v>587.51614099999995</v>
      </c>
      <c r="AH286" s="42">
        <v>95.364061000000007</v>
      </c>
      <c r="AI286" s="42">
        <v>68.440236999999996</v>
      </c>
      <c r="AJ286" s="42">
        <v>104.030131</v>
      </c>
      <c r="AK286" s="42">
        <v>120.36209100000001</v>
      </c>
      <c r="AL286" s="42">
        <v>111.69602</v>
      </c>
      <c r="AM286" s="42">
        <v>76.068841000000006</v>
      </c>
      <c r="AN286" s="42">
        <v>11.554760999999999</v>
      </c>
      <c r="AO286" s="42">
        <v>120.473945</v>
      </c>
      <c r="AP286" s="42">
        <v>311.05292700000001</v>
      </c>
      <c r="AQ286" s="42">
        <v>155.98926900000001</v>
      </c>
      <c r="AR286" s="42">
        <v>948.08693400000004</v>
      </c>
      <c r="AS286" s="42">
        <v>0</v>
      </c>
      <c r="AT286" s="42">
        <v>31.110973999999999</v>
      </c>
      <c r="AU286" s="42">
        <v>23.109521000000001</v>
      </c>
      <c r="AV286" s="42">
        <v>80.883324999999999</v>
      </c>
      <c r="AW286" s="42">
        <v>200.431658</v>
      </c>
      <c r="AX286" s="42">
        <v>134.80554100000001</v>
      </c>
      <c r="AY286" s="42">
        <v>335.08805999999998</v>
      </c>
      <c r="AZ286" s="42">
        <v>142.65785500000001</v>
      </c>
      <c r="BA286" s="42">
        <v>443.08163300000001</v>
      </c>
      <c r="BB286" s="42">
        <v>0</v>
      </c>
      <c r="BC286" s="42">
        <v>27.110247999999999</v>
      </c>
      <c r="BD286" s="42">
        <v>15.406347999999999</v>
      </c>
      <c r="BE286" s="42">
        <v>30.812695000000001</v>
      </c>
      <c r="BF286" s="42">
        <v>50.070630000000001</v>
      </c>
      <c r="BG286" s="42">
        <v>107.844433</v>
      </c>
      <c r="BH286" s="42">
        <v>154.06347600000001</v>
      </c>
      <c r="BI286" s="42">
        <v>57.773803000000001</v>
      </c>
      <c r="BJ286" s="42">
        <v>505.00530199999997</v>
      </c>
      <c r="BK286" s="42">
        <v>0</v>
      </c>
      <c r="BL286" s="42">
        <v>4.0007260000000002</v>
      </c>
      <c r="BM286" s="42">
        <v>7.7031739999999997</v>
      </c>
      <c r="BN286" s="42">
        <v>50.070630000000001</v>
      </c>
      <c r="BO286" s="42">
        <v>150.361028</v>
      </c>
      <c r="BP286" s="42">
        <v>26.961107999999999</v>
      </c>
      <c r="BQ286" s="42">
        <v>181.024584</v>
      </c>
      <c r="BR286" s="42">
        <v>84.884050999999999</v>
      </c>
      <c r="BS286" s="42">
        <v>100.439538</v>
      </c>
      <c r="BT286" s="42">
        <v>0</v>
      </c>
      <c r="BU286" s="42">
        <v>4.0007260000000002</v>
      </c>
      <c r="BV286" s="42">
        <v>0</v>
      </c>
      <c r="BW286" s="42">
        <v>0</v>
      </c>
      <c r="BX286" s="42">
        <v>26.961107999999999</v>
      </c>
      <c r="BY286" s="42">
        <v>3.8515869999999999</v>
      </c>
      <c r="BZ286" s="42">
        <v>0</v>
      </c>
      <c r="CA286" s="42">
        <v>65.626116999999994</v>
      </c>
      <c r="CB286" s="42">
        <v>408.56648999999999</v>
      </c>
      <c r="CC286" s="42">
        <v>0</v>
      </c>
      <c r="CD286" s="42">
        <v>23.258661</v>
      </c>
      <c r="CE286" s="42">
        <v>19.257933999999999</v>
      </c>
      <c r="CF286" s="42">
        <v>57.773803000000001</v>
      </c>
      <c r="CG286" s="42">
        <v>150.361028</v>
      </c>
      <c r="CH286" s="42">
        <v>119.39919399999999</v>
      </c>
      <c r="CI286" s="42">
        <v>0</v>
      </c>
      <c r="CJ286" s="42">
        <v>38.515869000000002</v>
      </c>
      <c r="CK286" s="42">
        <v>439.08090600000003</v>
      </c>
      <c r="CL286" s="42">
        <v>0</v>
      </c>
      <c r="CM286" s="42">
        <v>3.8515869999999999</v>
      </c>
      <c r="CN286" s="42">
        <v>3.8515869999999999</v>
      </c>
      <c r="CO286" s="42">
        <v>23.109521000000001</v>
      </c>
      <c r="CP286" s="42">
        <v>23.109521000000001</v>
      </c>
      <c r="CQ286" s="42">
        <v>11.554760999999999</v>
      </c>
      <c r="CR286" s="42">
        <v>335.08805999999998</v>
      </c>
      <c r="CS286" s="42">
        <v>38.515869000000002</v>
      </c>
    </row>
    <row r="287" spans="1:97">
      <c r="A287" s="40" t="s">
        <v>909</v>
      </c>
      <c r="B287" s="40" t="s">
        <v>289</v>
      </c>
      <c r="C287" s="40" t="s">
        <v>290</v>
      </c>
      <c r="D287" s="40" t="s">
        <v>304</v>
      </c>
      <c r="E287" s="40" t="s">
        <v>491</v>
      </c>
      <c r="F287" s="40" t="s">
        <v>419</v>
      </c>
      <c r="G287" s="41" t="s">
        <v>294</v>
      </c>
      <c r="H287" s="40" t="s">
        <v>910</v>
      </c>
      <c r="I287" s="42">
        <v>882</v>
      </c>
      <c r="J287" s="42">
        <v>143.28053199999999</v>
      </c>
      <c r="K287" s="42">
        <v>132.97257999999999</v>
      </c>
      <c r="L287" s="42">
        <v>157.71166500000001</v>
      </c>
      <c r="M287" s="42">
        <v>180.327316</v>
      </c>
      <c r="N287" s="42">
        <v>135.97219999999999</v>
      </c>
      <c r="O287" s="42">
        <v>131.73570699999999</v>
      </c>
      <c r="P287" s="42">
        <v>112</v>
      </c>
      <c r="Q287" s="42">
        <v>102</v>
      </c>
      <c r="R287" s="42">
        <v>132</v>
      </c>
      <c r="S287" s="42">
        <v>107</v>
      </c>
      <c r="T287" s="42">
        <v>153</v>
      </c>
      <c r="U287" s="42">
        <v>97</v>
      </c>
      <c r="V287" s="42">
        <v>429.53237799999999</v>
      </c>
      <c r="W287" s="42">
        <v>77.309640000000002</v>
      </c>
      <c r="X287" s="42">
        <v>73.186458999999999</v>
      </c>
      <c r="Y287" s="42">
        <v>77.309640000000002</v>
      </c>
      <c r="Z287" s="42">
        <v>91.678928999999997</v>
      </c>
      <c r="AA287" s="42">
        <v>68.032482999999999</v>
      </c>
      <c r="AB287" s="42">
        <v>37.984813000000003</v>
      </c>
      <c r="AC287" s="42">
        <v>4.0304149999999996</v>
      </c>
      <c r="AD287" s="42">
        <v>95.863952999999995</v>
      </c>
      <c r="AE287" s="42">
        <v>255.57536500000001</v>
      </c>
      <c r="AF287" s="42">
        <v>78.093059999999994</v>
      </c>
      <c r="AG287" s="42">
        <v>452.46762200000001</v>
      </c>
      <c r="AH287" s="42">
        <v>65.970893000000004</v>
      </c>
      <c r="AI287" s="42">
        <v>59.786121000000001</v>
      </c>
      <c r="AJ287" s="42">
        <v>80.402024999999995</v>
      </c>
      <c r="AK287" s="42">
        <v>88.648387</v>
      </c>
      <c r="AL287" s="42">
        <v>67.939717000000002</v>
      </c>
      <c r="AM287" s="42">
        <v>77.598310999999995</v>
      </c>
      <c r="AN287" s="42">
        <v>12.122168</v>
      </c>
      <c r="AO287" s="42">
        <v>85.556000999999995</v>
      </c>
      <c r="AP287" s="42">
        <v>232.95971399999999</v>
      </c>
      <c r="AQ287" s="42">
        <v>133.95190600000001</v>
      </c>
      <c r="AR287" s="42">
        <v>753.18152199999997</v>
      </c>
      <c r="AS287" s="42">
        <v>0</v>
      </c>
      <c r="AT287" s="42">
        <v>37.108626999999998</v>
      </c>
      <c r="AU287" s="42">
        <v>16.492723000000002</v>
      </c>
      <c r="AV287" s="42">
        <v>16.492723000000002</v>
      </c>
      <c r="AW287" s="42">
        <v>119.572243</v>
      </c>
      <c r="AX287" s="42">
        <v>189.66631599999999</v>
      </c>
      <c r="AY287" s="42">
        <v>274.89255200000002</v>
      </c>
      <c r="AZ287" s="42">
        <v>98.956339</v>
      </c>
      <c r="BA287" s="42">
        <v>378.71419500000002</v>
      </c>
      <c r="BB287" s="42">
        <v>0</v>
      </c>
      <c r="BC287" s="42">
        <v>24.739084999999999</v>
      </c>
      <c r="BD287" s="42">
        <v>12.369541999999999</v>
      </c>
      <c r="BE287" s="42">
        <v>8.2463619999999995</v>
      </c>
      <c r="BF287" s="42">
        <v>16.492723000000002</v>
      </c>
      <c r="BG287" s="42">
        <v>144.31132700000001</v>
      </c>
      <c r="BH287" s="42">
        <v>135.446529</v>
      </c>
      <c r="BI287" s="42">
        <v>37.108626999999998</v>
      </c>
      <c r="BJ287" s="42">
        <v>374.46732700000001</v>
      </c>
      <c r="BK287" s="42">
        <v>0</v>
      </c>
      <c r="BL287" s="42">
        <v>12.369541999999999</v>
      </c>
      <c r="BM287" s="42">
        <v>4.1231809999999998</v>
      </c>
      <c r="BN287" s="42">
        <v>8.2463619999999995</v>
      </c>
      <c r="BO287" s="42">
        <v>103.07952</v>
      </c>
      <c r="BP287" s="42">
        <v>45.354989000000003</v>
      </c>
      <c r="BQ287" s="42">
        <v>139.446023</v>
      </c>
      <c r="BR287" s="42">
        <v>61.847712000000001</v>
      </c>
      <c r="BS287" s="42">
        <v>86.586796000000007</v>
      </c>
      <c r="BT287" s="42">
        <v>0</v>
      </c>
      <c r="BU287" s="42">
        <v>0</v>
      </c>
      <c r="BV287" s="42">
        <v>0</v>
      </c>
      <c r="BW287" s="42">
        <v>0</v>
      </c>
      <c r="BX287" s="42">
        <v>16.492723000000002</v>
      </c>
      <c r="BY287" s="42">
        <v>32.985446000000003</v>
      </c>
      <c r="BZ287" s="42">
        <v>0</v>
      </c>
      <c r="CA287" s="42">
        <v>37.108626999999998</v>
      </c>
      <c r="CB287" s="42">
        <v>337.97713700000003</v>
      </c>
      <c r="CC287" s="42">
        <v>0</v>
      </c>
      <c r="CD287" s="42">
        <v>28.862265000000001</v>
      </c>
      <c r="CE287" s="42">
        <v>16.492723000000002</v>
      </c>
      <c r="CF287" s="42">
        <v>12.369541999999999</v>
      </c>
      <c r="CG287" s="42">
        <v>98.956339</v>
      </c>
      <c r="CH287" s="42">
        <v>144.31132700000001</v>
      </c>
      <c r="CI287" s="42">
        <v>3.9994930000000002</v>
      </c>
      <c r="CJ287" s="42">
        <v>32.985446000000003</v>
      </c>
      <c r="CK287" s="42">
        <v>328.61758900000001</v>
      </c>
      <c r="CL287" s="42">
        <v>0</v>
      </c>
      <c r="CM287" s="42">
        <v>8.2463619999999995</v>
      </c>
      <c r="CN287" s="42">
        <v>0</v>
      </c>
      <c r="CO287" s="42">
        <v>4.1231809999999998</v>
      </c>
      <c r="CP287" s="42">
        <v>4.1231809999999998</v>
      </c>
      <c r="CQ287" s="42">
        <v>12.369541999999999</v>
      </c>
      <c r="CR287" s="42">
        <v>270.893058</v>
      </c>
      <c r="CS287" s="42">
        <v>28.862265000000001</v>
      </c>
    </row>
    <row r="288" spans="1:97">
      <c r="A288" s="40" t="s">
        <v>911</v>
      </c>
      <c r="B288" s="40" t="s">
        <v>289</v>
      </c>
      <c r="C288" s="40" t="s">
        <v>290</v>
      </c>
      <c r="D288" s="40" t="s">
        <v>309</v>
      </c>
      <c r="E288" s="40" t="s">
        <v>310</v>
      </c>
      <c r="F288" s="40" t="s">
        <v>306</v>
      </c>
      <c r="G288" s="41" t="s">
        <v>294</v>
      </c>
      <c r="H288" s="40" t="s">
        <v>912</v>
      </c>
      <c r="I288" s="42">
        <v>241</v>
      </c>
      <c r="J288" s="42">
        <v>43</v>
      </c>
      <c r="K288" s="42">
        <v>16</v>
      </c>
      <c r="L288" s="42">
        <v>58</v>
      </c>
      <c r="M288" s="42">
        <v>58</v>
      </c>
      <c r="N288" s="42">
        <v>43</v>
      </c>
      <c r="O288" s="42">
        <v>23</v>
      </c>
      <c r="P288" s="42">
        <v>38</v>
      </c>
      <c r="Q288" s="42">
        <v>34</v>
      </c>
      <c r="R288" s="42">
        <v>53</v>
      </c>
      <c r="S288" s="42">
        <v>34</v>
      </c>
      <c r="T288" s="42">
        <v>54</v>
      </c>
      <c r="U288" s="42">
        <v>14</v>
      </c>
      <c r="V288" s="42">
        <v>124</v>
      </c>
      <c r="W288" s="42">
        <v>21</v>
      </c>
      <c r="X288" s="42">
        <v>9</v>
      </c>
      <c r="Y288" s="42">
        <v>28</v>
      </c>
      <c r="Z288" s="42">
        <v>28</v>
      </c>
      <c r="AA288" s="42">
        <v>22</v>
      </c>
      <c r="AB288" s="42">
        <v>16</v>
      </c>
      <c r="AC288" s="42">
        <v>0</v>
      </c>
      <c r="AD288" s="42">
        <v>24</v>
      </c>
      <c r="AE288" s="42">
        <v>70</v>
      </c>
      <c r="AF288" s="42">
        <v>30</v>
      </c>
      <c r="AG288" s="42">
        <v>117</v>
      </c>
      <c r="AH288" s="42">
        <v>22</v>
      </c>
      <c r="AI288" s="42">
        <v>7</v>
      </c>
      <c r="AJ288" s="42">
        <v>30</v>
      </c>
      <c r="AK288" s="42">
        <v>30</v>
      </c>
      <c r="AL288" s="42">
        <v>21</v>
      </c>
      <c r="AM288" s="42">
        <v>6</v>
      </c>
      <c r="AN288" s="42">
        <v>1</v>
      </c>
      <c r="AO288" s="42">
        <v>26</v>
      </c>
      <c r="AP288" s="42">
        <v>69</v>
      </c>
      <c r="AQ288" s="42">
        <v>22</v>
      </c>
      <c r="AR288" s="42">
        <v>200</v>
      </c>
      <c r="AS288" s="42">
        <v>8</v>
      </c>
      <c r="AT288" s="42">
        <v>4</v>
      </c>
      <c r="AU288" s="42">
        <v>12</v>
      </c>
      <c r="AV288" s="42">
        <v>12</v>
      </c>
      <c r="AW288" s="42">
        <v>44</v>
      </c>
      <c r="AX288" s="42">
        <v>36</v>
      </c>
      <c r="AY288" s="42">
        <v>76</v>
      </c>
      <c r="AZ288" s="42">
        <v>8</v>
      </c>
      <c r="BA288" s="42">
        <v>112</v>
      </c>
      <c r="BB288" s="42">
        <v>4</v>
      </c>
      <c r="BC288" s="42">
        <v>0</v>
      </c>
      <c r="BD288" s="42">
        <v>4</v>
      </c>
      <c r="BE288" s="42">
        <v>8</v>
      </c>
      <c r="BF288" s="42">
        <v>12</v>
      </c>
      <c r="BG288" s="42">
        <v>32</v>
      </c>
      <c r="BH288" s="42">
        <v>52</v>
      </c>
      <c r="BI288" s="42">
        <v>0</v>
      </c>
      <c r="BJ288" s="42">
        <v>88</v>
      </c>
      <c r="BK288" s="42">
        <v>4</v>
      </c>
      <c r="BL288" s="42">
        <v>4</v>
      </c>
      <c r="BM288" s="42">
        <v>8</v>
      </c>
      <c r="BN288" s="42">
        <v>4</v>
      </c>
      <c r="BO288" s="42">
        <v>32</v>
      </c>
      <c r="BP288" s="42">
        <v>4</v>
      </c>
      <c r="BQ288" s="42">
        <v>24</v>
      </c>
      <c r="BR288" s="42">
        <v>8</v>
      </c>
      <c r="BS288" s="42">
        <v>8</v>
      </c>
      <c r="BT288" s="42">
        <v>0</v>
      </c>
      <c r="BU288" s="42">
        <v>0</v>
      </c>
      <c r="BV288" s="42">
        <v>0</v>
      </c>
      <c r="BW288" s="42">
        <v>0</v>
      </c>
      <c r="BX288" s="42">
        <v>0</v>
      </c>
      <c r="BY288" s="42">
        <v>4</v>
      </c>
      <c r="BZ288" s="42">
        <v>0</v>
      </c>
      <c r="CA288" s="42">
        <v>4</v>
      </c>
      <c r="CB288" s="42">
        <v>104</v>
      </c>
      <c r="CC288" s="42">
        <v>4</v>
      </c>
      <c r="CD288" s="42">
        <v>4</v>
      </c>
      <c r="CE288" s="42">
        <v>12</v>
      </c>
      <c r="CF288" s="42">
        <v>12</v>
      </c>
      <c r="CG288" s="42">
        <v>40</v>
      </c>
      <c r="CH288" s="42">
        <v>32</v>
      </c>
      <c r="CI288" s="42">
        <v>0</v>
      </c>
      <c r="CJ288" s="42">
        <v>0</v>
      </c>
      <c r="CK288" s="42">
        <v>88</v>
      </c>
      <c r="CL288" s="42">
        <v>4</v>
      </c>
      <c r="CM288" s="42">
        <v>0</v>
      </c>
      <c r="CN288" s="42">
        <v>0</v>
      </c>
      <c r="CO288" s="42">
        <v>0</v>
      </c>
      <c r="CP288" s="42">
        <v>4</v>
      </c>
      <c r="CQ288" s="42">
        <v>0</v>
      </c>
      <c r="CR288" s="42">
        <v>76</v>
      </c>
      <c r="CS288" s="42">
        <v>4</v>
      </c>
    </row>
    <row r="289" spans="1:97">
      <c r="A289" s="40" t="s">
        <v>913</v>
      </c>
      <c r="B289" s="40" t="s">
        <v>289</v>
      </c>
      <c r="C289" s="40" t="s">
        <v>290</v>
      </c>
      <c r="D289" s="40" t="s">
        <v>297</v>
      </c>
      <c r="E289" s="40" t="s">
        <v>369</v>
      </c>
      <c r="F289" s="40" t="s">
        <v>293</v>
      </c>
      <c r="G289" s="41" t="s">
        <v>294</v>
      </c>
      <c r="H289" s="40" t="s">
        <v>914</v>
      </c>
      <c r="I289" s="42">
        <v>2864</v>
      </c>
      <c r="J289" s="42">
        <v>418</v>
      </c>
      <c r="K289" s="42">
        <v>423</v>
      </c>
      <c r="L289" s="42">
        <v>393</v>
      </c>
      <c r="M289" s="42">
        <v>513</v>
      </c>
      <c r="N289" s="42">
        <v>558</v>
      </c>
      <c r="O289" s="42">
        <v>559</v>
      </c>
      <c r="P289" s="42">
        <v>409</v>
      </c>
      <c r="Q289" s="42">
        <v>384</v>
      </c>
      <c r="R289" s="42">
        <v>425</v>
      </c>
      <c r="S289" s="42">
        <v>460</v>
      </c>
      <c r="T289" s="42">
        <v>627</v>
      </c>
      <c r="U289" s="42">
        <v>540</v>
      </c>
      <c r="V289" s="42">
        <v>1299</v>
      </c>
      <c r="W289" s="42">
        <v>207</v>
      </c>
      <c r="X289" s="42">
        <v>210</v>
      </c>
      <c r="Y289" s="42">
        <v>190</v>
      </c>
      <c r="Z289" s="42">
        <v>249</v>
      </c>
      <c r="AA289" s="42">
        <v>252</v>
      </c>
      <c r="AB289" s="42">
        <v>181</v>
      </c>
      <c r="AC289" s="42">
        <v>10</v>
      </c>
      <c r="AD289" s="42">
        <v>271</v>
      </c>
      <c r="AE289" s="42">
        <v>674</v>
      </c>
      <c r="AF289" s="42">
        <v>354</v>
      </c>
      <c r="AG289" s="42">
        <v>1565</v>
      </c>
      <c r="AH289" s="42">
        <v>211</v>
      </c>
      <c r="AI289" s="42">
        <v>213</v>
      </c>
      <c r="AJ289" s="42">
        <v>203</v>
      </c>
      <c r="AK289" s="42">
        <v>264</v>
      </c>
      <c r="AL289" s="42">
        <v>306</v>
      </c>
      <c r="AM289" s="42">
        <v>326</v>
      </c>
      <c r="AN289" s="42">
        <v>42</v>
      </c>
      <c r="AO289" s="42">
        <v>273</v>
      </c>
      <c r="AP289" s="42">
        <v>715</v>
      </c>
      <c r="AQ289" s="42">
        <v>577</v>
      </c>
      <c r="AR289" s="42">
        <v>2452</v>
      </c>
      <c r="AS289" s="42">
        <v>8</v>
      </c>
      <c r="AT289" s="42">
        <v>104</v>
      </c>
      <c r="AU289" s="42">
        <v>100</v>
      </c>
      <c r="AV289" s="42">
        <v>200</v>
      </c>
      <c r="AW289" s="42">
        <v>352</v>
      </c>
      <c r="AX289" s="42">
        <v>260</v>
      </c>
      <c r="AY289" s="42">
        <v>1108</v>
      </c>
      <c r="AZ289" s="42">
        <v>320</v>
      </c>
      <c r="BA289" s="42">
        <v>1092</v>
      </c>
      <c r="BB289" s="42">
        <v>8</v>
      </c>
      <c r="BC289" s="42">
        <v>72</v>
      </c>
      <c r="BD289" s="42">
        <v>48</v>
      </c>
      <c r="BE289" s="42">
        <v>104</v>
      </c>
      <c r="BF289" s="42">
        <v>80</v>
      </c>
      <c r="BG289" s="42">
        <v>228</v>
      </c>
      <c r="BH289" s="42">
        <v>424</v>
      </c>
      <c r="BI289" s="42">
        <v>128</v>
      </c>
      <c r="BJ289" s="42">
        <v>1360</v>
      </c>
      <c r="BK289" s="42">
        <v>0</v>
      </c>
      <c r="BL289" s="42">
        <v>32</v>
      </c>
      <c r="BM289" s="42">
        <v>52</v>
      </c>
      <c r="BN289" s="42">
        <v>96</v>
      </c>
      <c r="BO289" s="42">
        <v>272</v>
      </c>
      <c r="BP289" s="42">
        <v>32</v>
      </c>
      <c r="BQ289" s="42">
        <v>684</v>
      </c>
      <c r="BR289" s="42">
        <v>192</v>
      </c>
      <c r="BS289" s="42">
        <v>316</v>
      </c>
      <c r="BT289" s="42">
        <v>0</v>
      </c>
      <c r="BU289" s="42">
        <v>12</v>
      </c>
      <c r="BV289" s="42">
        <v>4</v>
      </c>
      <c r="BW289" s="42">
        <v>32</v>
      </c>
      <c r="BX289" s="42">
        <v>64</v>
      </c>
      <c r="BY289" s="42">
        <v>72</v>
      </c>
      <c r="BZ289" s="42">
        <v>0</v>
      </c>
      <c r="CA289" s="42">
        <v>132</v>
      </c>
      <c r="CB289" s="42">
        <v>816</v>
      </c>
      <c r="CC289" s="42">
        <v>0</v>
      </c>
      <c r="CD289" s="42">
        <v>64</v>
      </c>
      <c r="CE289" s="42">
        <v>76</v>
      </c>
      <c r="CF289" s="42">
        <v>140</v>
      </c>
      <c r="CG289" s="42">
        <v>252</v>
      </c>
      <c r="CH289" s="42">
        <v>172</v>
      </c>
      <c r="CI289" s="42">
        <v>0</v>
      </c>
      <c r="CJ289" s="42">
        <v>112</v>
      </c>
      <c r="CK289" s="42">
        <v>1320</v>
      </c>
      <c r="CL289" s="42">
        <v>8</v>
      </c>
      <c r="CM289" s="42">
        <v>28</v>
      </c>
      <c r="CN289" s="42">
        <v>20</v>
      </c>
      <c r="CO289" s="42">
        <v>28</v>
      </c>
      <c r="CP289" s="42">
        <v>36</v>
      </c>
      <c r="CQ289" s="42">
        <v>16</v>
      </c>
      <c r="CR289" s="42">
        <v>1108</v>
      </c>
      <c r="CS289" s="42">
        <v>76</v>
      </c>
    </row>
    <row r="290" spans="1:97">
      <c r="A290" s="40" t="s">
        <v>915</v>
      </c>
      <c r="B290" s="40" t="s">
        <v>289</v>
      </c>
      <c r="C290" s="40" t="s">
        <v>290</v>
      </c>
      <c r="D290" s="40" t="s">
        <v>309</v>
      </c>
      <c r="E290" s="40" t="s">
        <v>450</v>
      </c>
      <c r="F290" s="40" t="s">
        <v>306</v>
      </c>
      <c r="G290" s="41" t="s">
        <v>294</v>
      </c>
      <c r="H290" s="40" t="s">
        <v>916</v>
      </c>
      <c r="I290" s="42">
        <v>377</v>
      </c>
      <c r="J290" s="42">
        <v>61.835979000000002</v>
      </c>
      <c r="K290" s="42">
        <v>52.859788000000002</v>
      </c>
      <c r="L290" s="42">
        <v>72.806877999999998</v>
      </c>
      <c r="M290" s="42">
        <v>78.791004999999998</v>
      </c>
      <c r="N290" s="42">
        <v>66.822750999999997</v>
      </c>
      <c r="O290" s="42">
        <v>43.883597999999999</v>
      </c>
      <c r="P290" s="42">
        <v>57</v>
      </c>
      <c r="Q290" s="42">
        <v>55</v>
      </c>
      <c r="R290" s="42">
        <v>66</v>
      </c>
      <c r="S290" s="42">
        <v>55</v>
      </c>
      <c r="T290" s="42">
        <v>70</v>
      </c>
      <c r="U290" s="42">
        <v>23</v>
      </c>
      <c r="V290" s="42">
        <v>195.481481</v>
      </c>
      <c r="W290" s="42">
        <v>25.931217</v>
      </c>
      <c r="X290" s="42">
        <v>30.917988999999999</v>
      </c>
      <c r="Y290" s="42">
        <v>38.896825</v>
      </c>
      <c r="Z290" s="42">
        <v>40.891534</v>
      </c>
      <c r="AA290" s="42">
        <v>33.910052999999998</v>
      </c>
      <c r="AB290" s="42">
        <v>22.939153000000001</v>
      </c>
      <c r="AC290" s="42">
        <v>1.9947090000000001</v>
      </c>
      <c r="AD290" s="42">
        <v>40.891534</v>
      </c>
      <c r="AE290" s="42">
        <v>108.71164</v>
      </c>
      <c r="AF290" s="42">
        <v>45.878307</v>
      </c>
      <c r="AG290" s="42">
        <v>181.518519</v>
      </c>
      <c r="AH290" s="42">
        <v>35.904761999999998</v>
      </c>
      <c r="AI290" s="42">
        <v>21.941799</v>
      </c>
      <c r="AJ290" s="42">
        <v>33.910052999999998</v>
      </c>
      <c r="AK290" s="42">
        <v>37.899470999999998</v>
      </c>
      <c r="AL290" s="42">
        <v>32.912697999999999</v>
      </c>
      <c r="AM290" s="42">
        <v>18.949735</v>
      </c>
      <c r="AN290" s="42">
        <v>0</v>
      </c>
      <c r="AO290" s="42">
        <v>45.878307</v>
      </c>
      <c r="AP290" s="42">
        <v>99.73545</v>
      </c>
      <c r="AQ290" s="42">
        <v>35.904761999999998</v>
      </c>
      <c r="AR290" s="42">
        <v>315.16402099999999</v>
      </c>
      <c r="AS290" s="42">
        <v>31.915344000000001</v>
      </c>
      <c r="AT290" s="42">
        <v>7.9788360000000003</v>
      </c>
      <c r="AU290" s="42">
        <v>0</v>
      </c>
      <c r="AV290" s="42">
        <v>31.915344000000001</v>
      </c>
      <c r="AW290" s="42">
        <v>67.820105999999996</v>
      </c>
      <c r="AX290" s="42">
        <v>31.915344000000001</v>
      </c>
      <c r="AY290" s="42">
        <v>99.73545</v>
      </c>
      <c r="AZ290" s="42">
        <v>43.883597999999999</v>
      </c>
      <c r="BA290" s="42">
        <v>179.52381</v>
      </c>
      <c r="BB290" s="42">
        <v>23.936508</v>
      </c>
      <c r="BC290" s="42">
        <v>7.9788360000000003</v>
      </c>
      <c r="BD290" s="42">
        <v>0</v>
      </c>
      <c r="BE290" s="42">
        <v>15.957672000000001</v>
      </c>
      <c r="BF290" s="42">
        <v>23.936508</v>
      </c>
      <c r="BG290" s="42">
        <v>27.925926</v>
      </c>
      <c r="BH290" s="42">
        <v>55.851852000000001</v>
      </c>
      <c r="BI290" s="42">
        <v>23.936508</v>
      </c>
      <c r="BJ290" s="42">
        <v>135.64021199999999</v>
      </c>
      <c r="BK290" s="42">
        <v>7.9788360000000003</v>
      </c>
      <c r="BL290" s="42">
        <v>0</v>
      </c>
      <c r="BM290" s="42">
        <v>0</v>
      </c>
      <c r="BN290" s="42">
        <v>15.957672000000001</v>
      </c>
      <c r="BO290" s="42">
        <v>43.883597999999999</v>
      </c>
      <c r="BP290" s="42">
        <v>3.9894180000000001</v>
      </c>
      <c r="BQ290" s="42">
        <v>43.883597999999999</v>
      </c>
      <c r="BR290" s="42">
        <v>19.947089999999999</v>
      </c>
      <c r="BS290" s="42">
        <v>51.862434</v>
      </c>
      <c r="BT290" s="42">
        <v>3.9894180000000001</v>
      </c>
      <c r="BU290" s="42">
        <v>0</v>
      </c>
      <c r="BV290" s="42">
        <v>0</v>
      </c>
      <c r="BW290" s="42">
        <v>0</v>
      </c>
      <c r="BX290" s="42">
        <v>7.9788360000000003</v>
      </c>
      <c r="BY290" s="42">
        <v>11.968254</v>
      </c>
      <c r="BZ290" s="42">
        <v>0</v>
      </c>
      <c r="CA290" s="42">
        <v>27.925926</v>
      </c>
      <c r="CB290" s="42">
        <v>159.57671999999999</v>
      </c>
      <c r="CC290" s="42">
        <v>27.925926</v>
      </c>
      <c r="CD290" s="42">
        <v>7.9788360000000003</v>
      </c>
      <c r="CE290" s="42">
        <v>0</v>
      </c>
      <c r="CF290" s="42">
        <v>27.925926</v>
      </c>
      <c r="CG290" s="42">
        <v>55.851852000000001</v>
      </c>
      <c r="CH290" s="42">
        <v>19.947089999999999</v>
      </c>
      <c r="CI290" s="42">
        <v>7.9788360000000003</v>
      </c>
      <c r="CJ290" s="42">
        <v>11.968254</v>
      </c>
      <c r="CK290" s="42">
        <v>103.724868</v>
      </c>
      <c r="CL290" s="42">
        <v>0</v>
      </c>
      <c r="CM290" s="42">
        <v>0</v>
      </c>
      <c r="CN290" s="42">
        <v>0</v>
      </c>
      <c r="CO290" s="42">
        <v>3.9894180000000001</v>
      </c>
      <c r="CP290" s="42">
        <v>3.9894180000000001</v>
      </c>
      <c r="CQ290" s="42">
        <v>0</v>
      </c>
      <c r="CR290" s="42">
        <v>91.756613999999999</v>
      </c>
      <c r="CS290" s="42">
        <v>3.9894180000000001</v>
      </c>
    </row>
    <row r="291" spans="1:97">
      <c r="A291" s="40" t="s">
        <v>917</v>
      </c>
      <c r="B291" s="40" t="s">
        <v>289</v>
      </c>
      <c r="C291" s="40" t="s">
        <v>290</v>
      </c>
      <c r="D291" s="40" t="s">
        <v>309</v>
      </c>
      <c r="E291" s="40" t="s">
        <v>328</v>
      </c>
      <c r="F291" s="40" t="s">
        <v>306</v>
      </c>
      <c r="G291" s="41" t="s">
        <v>294</v>
      </c>
      <c r="H291" s="40" t="s">
        <v>918</v>
      </c>
      <c r="I291" s="42">
        <v>340</v>
      </c>
      <c r="J291" s="42">
        <v>46.861857999999998</v>
      </c>
      <c r="K291" s="42">
        <v>36.891249999999999</v>
      </c>
      <c r="L291" s="42">
        <v>61.817770000000003</v>
      </c>
      <c r="M291" s="42">
        <v>69.796521999999996</v>
      </c>
      <c r="N291" s="42">
        <v>67.800134999999997</v>
      </c>
      <c r="O291" s="42">
        <v>56.832465999999997</v>
      </c>
      <c r="P291" s="42">
        <v>50</v>
      </c>
      <c r="Q291" s="42">
        <v>47</v>
      </c>
      <c r="R291" s="42">
        <v>68</v>
      </c>
      <c r="S291" s="42">
        <v>54</v>
      </c>
      <c r="T291" s="42">
        <v>90</v>
      </c>
      <c r="U291" s="42">
        <v>32</v>
      </c>
      <c r="V291" s="42">
        <v>170.499663</v>
      </c>
      <c r="W291" s="42">
        <v>19.941216000000001</v>
      </c>
      <c r="X291" s="42">
        <v>22.932399</v>
      </c>
      <c r="Y291" s="42">
        <v>32.903007000000002</v>
      </c>
      <c r="Z291" s="42">
        <v>34.899393000000003</v>
      </c>
      <c r="AA291" s="42">
        <v>31.905946</v>
      </c>
      <c r="AB291" s="42">
        <v>25.923580999999999</v>
      </c>
      <c r="AC291" s="42">
        <v>1.994122</v>
      </c>
      <c r="AD291" s="42">
        <v>32.903007000000002</v>
      </c>
      <c r="AE291" s="42">
        <v>89.737737999999993</v>
      </c>
      <c r="AF291" s="42">
        <v>47.858919</v>
      </c>
      <c r="AG291" s="42">
        <v>169.500337</v>
      </c>
      <c r="AH291" s="42">
        <v>26.920642000000001</v>
      </c>
      <c r="AI291" s="42">
        <v>13.958850999999999</v>
      </c>
      <c r="AJ291" s="42">
        <v>28.914763000000001</v>
      </c>
      <c r="AK291" s="42">
        <v>34.897128000000002</v>
      </c>
      <c r="AL291" s="42">
        <v>35.894188999999997</v>
      </c>
      <c r="AM291" s="42">
        <v>27.917702999999999</v>
      </c>
      <c r="AN291" s="42">
        <v>0.99706099999999998</v>
      </c>
      <c r="AO291" s="42">
        <v>30.908885000000001</v>
      </c>
      <c r="AP291" s="42">
        <v>85.747229000000004</v>
      </c>
      <c r="AQ291" s="42">
        <v>52.844223</v>
      </c>
      <c r="AR291" s="42">
        <v>291.14175499999999</v>
      </c>
      <c r="AS291" s="42">
        <v>23.929459000000001</v>
      </c>
      <c r="AT291" s="42">
        <v>27.917702999999999</v>
      </c>
      <c r="AU291" s="42">
        <v>3.9882430000000002</v>
      </c>
      <c r="AV291" s="42">
        <v>15.952973</v>
      </c>
      <c r="AW291" s="42">
        <v>35.894188999999997</v>
      </c>
      <c r="AX291" s="42">
        <v>43.870674999999999</v>
      </c>
      <c r="AY291" s="42">
        <v>127.623783</v>
      </c>
      <c r="AZ291" s="42">
        <v>11.964729999999999</v>
      </c>
      <c r="BA291" s="42">
        <v>147.564999</v>
      </c>
      <c r="BB291" s="42">
        <v>23.929459000000001</v>
      </c>
      <c r="BC291" s="42">
        <v>11.964729999999999</v>
      </c>
      <c r="BD291" s="42">
        <v>3.9882430000000002</v>
      </c>
      <c r="BE291" s="42">
        <v>3.9882430000000002</v>
      </c>
      <c r="BF291" s="42">
        <v>0</v>
      </c>
      <c r="BG291" s="42">
        <v>35.894188999999997</v>
      </c>
      <c r="BH291" s="42">
        <v>59.823647999999999</v>
      </c>
      <c r="BI291" s="42">
        <v>7.9764860000000004</v>
      </c>
      <c r="BJ291" s="42">
        <v>143.57675599999999</v>
      </c>
      <c r="BK291" s="42">
        <v>0</v>
      </c>
      <c r="BL291" s="42">
        <v>15.952973</v>
      </c>
      <c r="BM291" s="42">
        <v>0</v>
      </c>
      <c r="BN291" s="42">
        <v>11.964729999999999</v>
      </c>
      <c r="BO291" s="42">
        <v>35.894188999999997</v>
      </c>
      <c r="BP291" s="42">
        <v>7.9764860000000004</v>
      </c>
      <c r="BQ291" s="42">
        <v>67.800134999999997</v>
      </c>
      <c r="BR291" s="42">
        <v>3.9882430000000002</v>
      </c>
      <c r="BS291" s="42">
        <v>11.964729999999999</v>
      </c>
      <c r="BT291" s="42">
        <v>0</v>
      </c>
      <c r="BU291" s="42">
        <v>0</v>
      </c>
      <c r="BV291" s="42">
        <v>3.9882430000000002</v>
      </c>
      <c r="BW291" s="42">
        <v>0</v>
      </c>
      <c r="BX291" s="42">
        <v>0</v>
      </c>
      <c r="BY291" s="42">
        <v>0</v>
      </c>
      <c r="BZ291" s="42">
        <v>0</v>
      </c>
      <c r="CA291" s="42">
        <v>7.9764860000000004</v>
      </c>
      <c r="CB291" s="42">
        <v>115.659053</v>
      </c>
      <c r="CC291" s="42">
        <v>19.941216000000001</v>
      </c>
      <c r="CD291" s="42">
        <v>15.952973</v>
      </c>
      <c r="CE291" s="42">
        <v>0</v>
      </c>
      <c r="CF291" s="42">
        <v>11.964729999999999</v>
      </c>
      <c r="CG291" s="42">
        <v>23.929459000000001</v>
      </c>
      <c r="CH291" s="42">
        <v>39.882432000000001</v>
      </c>
      <c r="CI291" s="42">
        <v>0</v>
      </c>
      <c r="CJ291" s="42">
        <v>3.9882430000000002</v>
      </c>
      <c r="CK291" s="42">
        <v>163.51797199999999</v>
      </c>
      <c r="CL291" s="42">
        <v>3.9882430000000002</v>
      </c>
      <c r="CM291" s="42">
        <v>11.964729999999999</v>
      </c>
      <c r="CN291" s="42">
        <v>0</v>
      </c>
      <c r="CO291" s="42">
        <v>3.9882430000000002</v>
      </c>
      <c r="CP291" s="42">
        <v>11.964729999999999</v>
      </c>
      <c r="CQ291" s="42">
        <v>3.9882430000000002</v>
      </c>
      <c r="CR291" s="42">
        <v>127.623783</v>
      </c>
      <c r="CS291" s="42">
        <v>0</v>
      </c>
    </row>
    <row r="292" spans="1:97">
      <c r="A292" s="40" t="s">
        <v>919</v>
      </c>
      <c r="B292" s="40" t="s">
        <v>289</v>
      </c>
      <c r="C292" s="40" t="s">
        <v>290</v>
      </c>
      <c r="D292" s="40" t="s">
        <v>297</v>
      </c>
      <c r="E292" s="40" t="s">
        <v>348</v>
      </c>
      <c r="F292" s="40" t="s">
        <v>293</v>
      </c>
      <c r="G292" s="41" t="s">
        <v>294</v>
      </c>
      <c r="H292" s="40" t="s">
        <v>920</v>
      </c>
      <c r="I292" s="42">
        <v>297</v>
      </c>
      <c r="J292" s="42">
        <v>38</v>
      </c>
      <c r="K292" s="42">
        <v>38</v>
      </c>
      <c r="L292" s="42">
        <v>59</v>
      </c>
      <c r="M292" s="42">
        <v>62</v>
      </c>
      <c r="N292" s="42">
        <v>58</v>
      </c>
      <c r="O292" s="42">
        <v>42</v>
      </c>
      <c r="P292" s="42">
        <v>36</v>
      </c>
      <c r="Q292" s="42">
        <v>31</v>
      </c>
      <c r="R292" s="42">
        <v>47</v>
      </c>
      <c r="S292" s="42">
        <v>67</v>
      </c>
      <c r="T292" s="42">
        <v>56</v>
      </c>
      <c r="U292" s="42">
        <v>44</v>
      </c>
      <c r="V292" s="42">
        <v>145</v>
      </c>
      <c r="W292" s="42">
        <v>20</v>
      </c>
      <c r="X292" s="42">
        <v>21</v>
      </c>
      <c r="Y292" s="42">
        <v>29</v>
      </c>
      <c r="Z292" s="42">
        <v>32</v>
      </c>
      <c r="AA292" s="42">
        <v>26</v>
      </c>
      <c r="AB292" s="42">
        <v>15</v>
      </c>
      <c r="AC292" s="42">
        <v>2</v>
      </c>
      <c r="AD292" s="42">
        <v>29</v>
      </c>
      <c r="AE292" s="42">
        <v>83</v>
      </c>
      <c r="AF292" s="42">
        <v>33</v>
      </c>
      <c r="AG292" s="42">
        <v>152</v>
      </c>
      <c r="AH292" s="42">
        <v>18</v>
      </c>
      <c r="AI292" s="42">
        <v>17</v>
      </c>
      <c r="AJ292" s="42">
        <v>30</v>
      </c>
      <c r="AK292" s="42">
        <v>30</v>
      </c>
      <c r="AL292" s="42">
        <v>32</v>
      </c>
      <c r="AM292" s="42">
        <v>24</v>
      </c>
      <c r="AN292" s="42">
        <v>1</v>
      </c>
      <c r="AO292" s="42">
        <v>22</v>
      </c>
      <c r="AP292" s="42">
        <v>84</v>
      </c>
      <c r="AQ292" s="42">
        <v>46</v>
      </c>
      <c r="AR292" s="42">
        <v>272</v>
      </c>
      <c r="AS292" s="42">
        <v>32</v>
      </c>
      <c r="AT292" s="42">
        <v>8</v>
      </c>
      <c r="AU292" s="42">
        <v>4</v>
      </c>
      <c r="AV292" s="42">
        <v>28</v>
      </c>
      <c r="AW292" s="42">
        <v>40</v>
      </c>
      <c r="AX292" s="42">
        <v>16</v>
      </c>
      <c r="AY292" s="42">
        <v>116</v>
      </c>
      <c r="AZ292" s="42">
        <v>28</v>
      </c>
      <c r="BA292" s="42">
        <v>132</v>
      </c>
      <c r="BB292" s="42">
        <v>28</v>
      </c>
      <c r="BC292" s="42">
        <v>8</v>
      </c>
      <c r="BD292" s="42">
        <v>4</v>
      </c>
      <c r="BE292" s="42">
        <v>8</v>
      </c>
      <c r="BF292" s="42">
        <v>8</v>
      </c>
      <c r="BG292" s="42">
        <v>4</v>
      </c>
      <c r="BH292" s="42">
        <v>56</v>
      </c>
      <c r="BI292" s="42">
        <v>16</v>
      </c>
      <c r="BJ292" s="42">
        <v>140</v>
      </c>
      <c r="BK292" s="42">
        <v>4</v>
      </c>
      <c r="BL292" s="42">
        <v>0</v>
      </c>
      <c r="BM292" s="42">
        <v>0</v>
      </c>
      <c r="BN292" s="42">
        <v>20</v>
      </c>
      <c r="BO292" s="42">
        <v>32</v>
      </c>
      <c r="BP292" s="42">
        <v>12</v>
      </c>
      <c r="BQ292" s="42">
        <v>60</v>
      </c>
      <c r="BR292" s="42">
        <v>12</v>
      </c>
      <c r="BS292" s="42">
        <v>16</v>
      </c>
      <c r="BT292" s="42">
        <v>0</v>
      </c>
      <c r="BU292" s="42">
        <v>0</v>
      </c>
      <c r="BV292" s="42">
        <v>0</v>
      </c>
      <c r="BW292" s="42">
        <v>0</v>
      </c>
      <c r="BX292" s="42">
        <v>4</v>
      </c>
      <c r="BY292" s="42">
        <v>0</v>
      </c>
      <c r="BZ292" s="42">
        <v>0</v>
      </c>
      <c r="CA292" s="42">
        <v>12</v>
      </c>
      <c r="CB292" s="42">
        <v>108</v>
      </c>
      <c r="CC292" s="42">
        <v>28</v>
      </c>
      <c r="CD292" s="42">
        <v>8</v>
      </c>
      <c r="CE292" s="42">
        <v>0</v>
      </c>
      <c r="CF292" s="42">
        <v>20</v>
      </c>
      <c r="CG292" s="42">
        <v>32</v>
      </c>
      <c r="CH292" s="42">
        <v>12</v>
      </c>
      <c r="CI292" s="42">
        <v>0</v>
      </c>
      <c r="CJ292" s="42">
        <v>8</v>
      </c>
      <c r="CK292" s="42">
        <v>148</v>
      </c>
      <c r="CL292" s="42">
        <v>4</v>
      </c>
      <c r="CM292" s="42">
        <v>0</v>
      </c>
      <c r="CN292" s="42">
        <v>4</v>
      </c>
      <c r="CO292" s="42">
        <v>8</v>
      </c>
      <c r="CP292" s="42">
        <v>4</v>
      </c>
      <c r="CQ292" s="42">
        <v>4</v>
      </c>
      <c r="CR292" s="42">
        <v>116</v>
      </c>
      <c r="CS292" s="42">
        <v>8</v>
      </c>
    </row>
    <row r="293" spans="1:97">
      <c r="A293" s="40" t="s">
        <v>921</v>
      </c>
      <c r="B293" s="40" t="s">
        <v>289</v>
      </c>
      <c r="C293" s="40" t="s">
        <v>290</v>
      </c>
      <c r="D293" s="40" t="s">
        <v>297</v>
      </c>
      <c r="E293" s="40" t="s">
        <v>393</v>
      </c>
      <c r="F293" s="40" t="s">
        <v>293</v>
      </c>
      <c r="G293" s="41" t="s">
        <v>294</v>
      </c>
      <c r="H293" s="40" t="s">
        <v>922</v>
      </c>
      <c r="I293" s="42">
        <v>255</v>
      </c>
      <c r="J293" s="42">
        <v>25.62201</v>
      </c>
      <c r="K293" s="42">
        <v>24.401914000000001</v>
      </c>
      <c r="L293" s="42">
        <v>35.382775000000002</v>
      </c>
      <c r="M293" s="42">
        <v>47.583731999999998</v>
      </c>
      <c r="N293" s="42">
        <v>78.086123999999998</v>
      </c>
      <c r="O293" s="42">
        <v>43.923445000000001</v>
      </c>
      <c r="P293" s="42">
        <v>30</v>
      </c>
      <c r="Q293" s="42">
        <v>31</v>
      </c>
      <c r="R293" s="42">
        <v>38</v>
      </c>
      <c r="S293" s="42">
        <v>48</v>
      </c>
      <c r="T293" s="42">
        <v>73</v>
      </c>
      <c r="U293" s="42">
        <v>32</v>
      </c>
      <c r="V293" s="42">
        <v>131.77033499999999</v>
      </c>
      <c r="W293" s="42">
        <v>9.7607660000000003</v>
      </c>
      <c r="X293" s="42">
        <v>17.081340000000001</v>
      </c>
      <c r="Y293" s="42">
        <v>19.521531</v>
      </c>
      <c r="Z293" s="42">
        <v>20.741627000000001</v>
      </c>
      <c r="AA293" s="42">
        <v>43.923445000000001</v>
      </c>
      <c r="AB293" s="42">
        <v>19.521531</v>
      </c>
      <c r="AC293" s="42">
        <v>1.2200960000000001</v>
      </c>
      <c r="AD293" s="42">
        <v>18.301435000000001</v>
      </c>
      <c r="AE293" s="42">
        <v>73.205742000000001</v>
      </c>
      <c r="AF293" s="42">
        <v>40.263157999999997</v>
      </c>
      <c r="AG293" s="42">
        <v>123.229665</v>
      </c>
      <c r="AH293" s="42">
        <v>15.861243999999999</v>
      </c>
      <c r="AI293" s="42">
        <v>7.3205739999999997</v>
      </c>
      <c r="AJ293" s="42">
        <v>15.861243999999999</v>
      </c>
      <c r="AK293" s="42">
        <v>26.842105</v>
      </c>
      <c r="AL293" s="42">
        <v>34.162678999999997</v>
      </c>
      <c r="AM293" s="42">
        <v>23.181818</v>
      </c>
      <c r="AN293" s="42">
        <v>0</v>
      </c>
      <c r="AO293" s="42">
        <v>18.301435000000001</v>
      </c>
      <c r="AP293" s="42">
        <v>68.325359000000006</v>
      </c>
      <c r="AQ293" s="42">
        <v>36.602871</v>
      </c>
      <c r="AR293" s="42">
        <v>224.49760800000001</v>
      </c>
      <c r="AS293" s="42">
        <v>19.521531</v>
      </c>
      <c r="AT293" s="42">
        <v>24.401914000000001</v>
      </c>
      <c r="AU293" s="42">
        <v>19.521531</v>
      </c>
      <c r="AV293" s="42">
        <v>9.7607660000000003</v>
      </c>
      <c r="AW293" s="42">
        <v>14.641147999999999</v>
      </c>
      <c r="AX293" s="42">
        <v>9.7607660000000003</v>
      </c>
      <c r="AY293" s="42">
        <v>107.368421</v>
      </c>
      <c r="AZ293" s="42">
        <v>19.521531</v>
      </c>
      <c r="BA293" s="42">
        <v>112.24880400000001</v>
      </c>
      <c r="BB293" s="42">
        <v>19.521531</v>
      </c>
      <c r="BC293" s="42">
        <v>9.7607660000000003</v>
      </c>
      <c r="BD293" s="42">
        <v>14.641147999999999</v>
      </c>
      <c r="BE293" s="42">
        <v>4.8803830000000001</v>
      </c>
      <c r="BF293" s="42">
        <v>0</v>
      </c>
      <c r="BG293" s="42">
        <v>4.8803830000000001</v>
      </c>
      <c r="BH293" s="42">
        <v>48.803828000000003</v>
      </c>
      <c r="BI293" s="42">
        <v>9.7607660000000003</v>
      </c>
      <c r="BJ293" s="42">
        <v>112.24880400000001</v>
      </c>
      <c r="BK293" s="42">
        <v>0</v>
      </c>
      <c r="BL293" s="42">
        <v>14.641147999999999</v>
      </c>
      <c r="BM293" s="42">
        <v>4.8803830000000001</v>
      </c>
      <c r="BN293" s="42">
        <v>4.8803830000000001</v>
      </c>
      <c r="BO293" s="42">
        <v>14.641147999999999</v>
      </c>
      <c r="BP293" s="42">
        <v>4.8803830000000001</v>
      </c>
      <c r="BQ293" s="42">
        <v>58.564593000000002</v>
      </c>
      <c r="BR293" s="42">
        <v>9.7607660000000003</v>
      </c>
      <c r="BS293" s="42">
        <v>9.7607660000000003</v>
      </c>
      <c r="BT293" s="42">
        <v>0</v>
      </c>
      <c r="BU293" s="42">
        <v>0</v>
      </c>
      <c r="BV293" s="42">
        <v>0</v>
      </c>
      <c r="BW293" s="42">
        <v>0</v>
      </c>
      <c r="BX293" s="42">
        <v>0</v>
      </c>
      <c r="BY293" s="42">
        <v>0</v>
      </c>
      <c r="BZ293" s="42">
        <v>0</v>
      </c>
      <c r="CA293" s="42">
        <v>9.7607660000000003</v>
      </c>
      <c r="CB293" s="42">
        <v>92.727272999999997</v>
      </c>
      <c r="CC293" s="42">
        <v>14.641147999999999</v>
      </c>
      <c r="CD293" s="42">
        <v>19.521531</v>
      </c>
      <c r="CE293" s="42">
        <v>14.641147999999999</v>
      </c>
      <c r="CF293" s="42">
        <v>9.7607660000000003</v>
      </c>
      <c r="CG293" s="42">
        <v>14.641147999999999</v>
      </c>
      <c r="CH293" s="42">
        <v>9.7607660000000003</v>
      </c>
      <c r="CI293" s="42">
        <v>0</v>
      </c>
      <c r="CJ293" s="42">
        <v>9.7607660000000003</v>
      </c>
      <c r="CK293" s="42">
        <v>122.009569</v>
      </c>
      <c r="CL293" s="42">
        <v>4.8803830000000001</v>
      </c>
      <c r="CM293" s="42">
        <v>4.8803830000000001</v>
      </c>
      <c r="CN293" s="42">
        <v>4.8803830000000001</v>
      </c>
      <c r="CO293" s="42">
        <v>0</v>
      </c>
      <c r="CP293" s="42">
        <v>0</v>
      </c>
      <c r="CQ293" s="42">
        <v>0</v>
      </c>
      <c r="CR293" s="42">
        <v>107.368421</v>
      </c>
      <c r="CS293" s="42">
        <v>0</v>
      </c>
    </row>
    <row r="294" spans="1:97">
      <c r="A294" s="40" t="s">
        <v>923</v>
      </c>
      <c r="B294" s="40" t="s">
        <v>289</v>
      </c>
      <c r="C294" s="40" t="s">
        <v>290</v>
      </c>
      <c r="D294" s="40" t="s">
        <v>291</v>
      </c>
      <c r="E294" s="40" t="s">
        <v>596</v>
      </c>
      <c r="F294" s="40" t="s">
        <v>293</v>
      </c>
      <c r="G294" s="41" t="s">
        <v>294</v>
      </c>
      <c r="H294" s="40" t="s">
        <v>924</v>
      </c>
      <c r="I294" s="42">
        <v>1057</v>
      </c>
      <c r="J294" s="42">
        <v>149.48423399999999</v>
      </c>
      <c r="K294" s="42">
        <v>117.937467</v>
      </c>
      <c r="L294" s="42">
        <v>205.526634</v>
      </c>
      <c r="M294" s="42">
        <v>246.19597400000001</v>
      </c>
      <c r="N294" s="42">
        <v>204.545162</v>
      </c>
      <c r="O294" s="42">
        <v>133.310529</v>
      </c>
      <c r="P294" s="42">
        <v>124</v>
      </c>
      <c r="Q294" s="42">
        <v>113</v>
      </c>
      <c r="R294" s="42">
        <v>196</v>
      </c>
      <c r="S294" s="42">
        <v>166</v>
      </c>
      <c r="T294" s="42">
        <v>210</v>
      </c>
      <c r="U294" s="42">
        <v>86</v>
      </c>
      <c r="V294" s="42">
        <v>530.04453899999999</v>
      </c>
      <c r="W294" s="42">
        <v>87.444503999999995</v>
      </c>
      <c r="X294" s="42">
        <v>71.180385000000001</v>
      </c>
      <c r="Y294" s="42">
        <v>85.481560000000002</v>
      </c>
      <c r="Z294" s="42">
        <v>132.27480800000001</v>
      </c>
      <c r="AA294" s="42">
        <v>92.605024</v>
      </c>
      <c r="AB294" s="42">
        <v>59.022981999999999</v>
      </c>
      <c r="AC294" s="42">
        <v>2.0352749999999999</v>
      </c>
      <c r="AD294" s="42">
        <v>123.06182099999999</v>
      </c>
      <c r="AE294" s="42">
        <v>286.90147899999999</v>
      </c>
      <c r="AF294" s="42">
        <v>120.08123999999999</v>
      </c>
      <c r="AG294" s="42">
        <v>526.95546100000001</v>
      </c>
      <c r="AH294" s="42">
        <v>62.039729000000001</v>
      </c>
      <c r="AI294" s="42">
        <v>46.757081999999997</v>
      </c>
      <c r="AJ294" s="42">
        <v>120.045074</v>
      </c>
      <c r="AK294" s="42">
        <v>113.921165</v>
      </c>
      <c r="AL294" s="42">
        <v>111.940139</v>
      </c>
      <c r="AM294" s="42">
        <v>67.164083000000005</v>
      </c>
      <c r="AN294" s="42">
        <v>5.0881879999999997</v>
      </c>
      <c r="AO294" s="42">
        <v>83.392037000000002</v>
      </c>
      <c r="AP294" s="42">
        <v>299.05888199999998</v>
      </c>
      <c r="AQ294" s="42">
        <v>144.50454300000001</v>
      </c>
      <c r="AR294" s="42">
        <v>919.51042399999994</v>
      </c>
      <c r="AS294" s="42">
        <v>8.1411010000000008</v>
      </c>
      <c r="AT294" s="42">
        <v>48.701943</v>
      </c>
      <c r="AU294" s="42">
        <v>20.352751999999999</v>
      </c>
      <c r="AV294" s="42">
        <v>89.552110999999996</v>
      </c>
      <c r="AW294" s="42">
        <v>130.25761600000001</v>
      </c>
      <c r="AX294" s="42">
        <v>162.82202000000001</v>
      </c>
      <c r="AY294" s="42">
        <v>321.573489</v>
      </c>
      <c r="AZ294" s="42">
        <v>138.10939099999999</v>
      </c>
      <c r="BA294" s="42">
        <v>427.26313900000002</v>
      </c>
      <c r="BB294" s="42">
        <v>8.1411010000000008</v>
      </c>
      <c r="BC294" s="42">
        <v>40.560842000000001</v>
      </c>
      <c r="BD294" s="42">
        <v>4.0705499999999999</v>
      </c>
      <c r="BE294" s="42">
        <v>40.705505000000002</v>
      </c>
      <c r="BF294" s="42">
        <v>20.352751999999999</v>
      </c>
      <c r="BG294" s="42">
        <v>101.763762</v>
      </c>
      <c r="BH294" s="42">
        <v>166.89257000000001</v>
      </c>
      <c r="BI294" s="42">
        <v>44.776054999999999</v>
      </c>
      <c r="BJ294" s="42">
        <v>492.24728499999998</v>
      </c>
      <c r="BK294" s="42">
        <v>0</v>
      </c>
      <c r="BL294" s="42">
        <v>8.1411010000000008</v>
      </c>
      <c r="BM294" s="42">
        <v>16.282202000000002</v>
      </c>
      <c r="BN294" s="42">
        <v>48.846606000000001</v>
      </c>
      <c r="BO294" s="42">
        <v>109.90486300000001</v>
      </c>
      <c r="BP294" s="42">
        <v>61.058256999999998</v>
      </c>
      <c r="BQ294" s="42">
        <v>154.68091899999999</v>
      </c>
      <c r="BR294" s="42">
        <v>93.333336000000003</v>
      </c>
      <c r="BS294" s="42">
        <v>93.477998999999997</v>
      </c>
      <c r="BT294" s="42">
        <v>0</v>
      </c>
      <c r="BU294" s="42">
        <v>3.9982190000000002</v>
      </c>
      <c r="BV294" s="42">
        <v>0</v>
      </c>
      <c r="BW294" s="42">
        <v>8.1411010000000008</v>
      </c>
      <c r="BX294" s="42">
        <v>16.282202000000002</v>
      </c>
      <c r="BY294" s="42">
        <v>4.0705499999999999</v>
      </c>
      <c r="BZ294" s="42">
        <v>0</v>
      </c>
      <c r="CA294" s="42">
        <v>60.985925999999999</v>
      </c>
      <c r="CB294" s="42">
        <v>423.04792600000002</v>
      </c>
      <c r="CC294" s="42">
        <v>4.0705499999999999</v>
      </c>
      <c r="CD294" s="42">
        <v>36.562623000000002</v>
      </c>
      <c r="CE294" s="42">
        <v>20.352751999999999</v>
      </c>
      <c r="CF294" s="42">
        <v>77.340458999999996</v>
      </c>
      <c r="CG294" s="42">
        <v>101.763762</v>
      </c>
      <c r="CH294" s="42">
        <v>142.469267</v>
      </c>
      <c r="CI294" s="42">
        <v>0</v>
      </c>
      <c r="CJ294" s="42">
        <v>40.488511000000003</v>
      </c>
      <c r="CK294" s="42">
        <v>402.98449900000003</v>
      </c>
      <c r="CL294" s="42">
        <v>4.0705499999999999</v>
      </c>
      <c r="CM294" s="42">
        <v>8.1411010000000008</v>
      </c>
      <c r="CN294" s="42">
        <v>0</v>
      </c>
      <c r="CO294" s="42">
        <v>4.0705499999999999</v>
      </c>
      <c r="CP294" s="42">
        <v>12.211651</v>
      </c>
      <c r="CQ294" s="42">
        <v>16.282202000000002</v>
      </c>
      <c r="CR294" s="42">
        <v>321.573489</v>
      </c>
      <c r="CS294" s="42">
        <v>36.634954</v>
      </c>
    </row>
    <row r="295" spans="1:97">
      <c r="A295" s="40" t="s">
        <v>925</v>
      </c>
      <c r="B295" s="40" t="s">
        <v>289</v>
      </c>
      <c r="C295" s="40" t="s">
        <v>290</v>
      </c>
      <c r="D295" s="40" t="s">
        <v>291</v>
      </c>
      <c r="E295" s="40" t="s">
        <v>316</v>
      </c>
      <c r="F295" s="40" t="s">
        <v>293</v>
      </c>
      <c r="G295" s="41" t="s">
        <v>294</v>
      </c>
      <c r="H295" s="40" t="s">
        <v>926</v>
      </c>
      <c r="I295" s="42">
        <v>282</v>
      </c>
      <c r="J295" s="42">
        <v>30.890459</v>
      </c>
      <c r="K295" s="42">
        <v>25.908127</v>
      </c>
      <c r="L295" s="42">
        <v>52.812721000000003</v>
      </c>
      <c r="M295" s="42">
        <v>73.738516000000004</v>
      </c>
      <c r="N295" s="42">
        <v>57.795053000000003</v>
      </c>
      <c r="O295" s="42">
        <v>40.855124000000004</v>
      </c>
      <c r="P295" s="42">
        <v>34</v>
      </c>
      <c r="Q295" s="42">
        <v>45</v>
      </c>
      <c r="R295" s="42">
        <v>49</v>
      </c>
      <c r="S295" s="42">
        <v>63</v>
      </c>
      <c r="T295" s="42">
        <v>72</v>
      </c>
      <c r="U295" s="42">
        <v>28</v>
      </c>
      <c r="V295" s="42">
        <v>138.50883400000001</v>
      </c>
      <c r="W295" s="42">
        <v>17.936395999999998</v>
      </c>
      <c r="X295" s="42">
        <v>11.957597</v>
      </c>
      <c r="Y295" s="42">
        <v>22.918728000000002</v>
      </c>
      <c r="Z295" s="42">
        <v>38.862191000000003</v>
      </c>
      <c r="AA295" s="42">
        <v>27.901060000000001</v>
      </c>
      <c r="AB295" s="42">
        <v>15.943462999999999</v>
      </c>
      <c r="AC295" s="42">
        <v>2.9893990000000001</v>
      </c>
      <c r="AD295" s="42">
        <v>23.915194</v>
      </c>
      <c r="AE295" s="42">
        <v>80.713780999999997</v>
      </c>
      <c r="AF295" s="42">
        <v>33.879859000000003</v>
      </c>
      <c r="AG295" s="42">
        <v>143.49116599999999</v>
      </c>
      <c r="AH295" s="42">
        <v>12.954064000000001</v>
      </c>
      <c r="AI295" s="42">
        <v>13.950530000000001</v>
      </c>
      <c r="AJ295" s="42">
        <v>29.893992999999998</v>
      </c>
      <c r="AK295" s="42">
        <v>34.876325000000001</v>
      </c>
      <c r="AL295" s="42">
        <v>29.893992999999998</v>
      </c>
      <c r="AM295" s="42">
        <v>18.932862</v>
      </c>
      <c r="AN295" s="42">
        <v>2.9893990000000001</v>
      </c>
      <c r="AO295" s="42">
        <v>16.939928999999999</v>
      </c>
      <c r="AP295" s="42">
        <v>83.703180000000003</v>
      </c>
      <c r="AQ295" s="42">
        <v>42.848056999999997</v>
      </c>
      <c r="AR295" s="42">
        <v>247.12367499999999</v>
      </c>
      <c r="AS295" s="42">
        <v>23.915194</v>
      </c>
      <c r="AT295" s="42">
        <v>11.957597</v>
      </c>
      <c r="AU295" s="42">
        <v>7.9717310000000001</v>
      </c>
      <c r="AV295" s="42">
        <v>15.943462999999999</v>
      </c>
      <c r="AW295" s="42">
        <v>39.858657000000001</v>
      </c>
      <c r="AX295" s="42">
        <v>47.830388999999997</v>
      </c>
      <c r="AY295" s="42">
        <v>83.703180000000003</v>
      </c>
      <c r="AZ295" s="42">
        <v>15.943462999999999</v>
      </c>
      <c r="BA295" s="42">
        <v>115.59010600000001</v>
      </c>
      <c r="BB295" s="42">
        <v>19.929328999999999</v>
      </c>
      <c r="BC295" s="42">
        <v>7.9717310000000001</v>
      </c>
      <c r="BD295" s="42">
        <v>7.9717310000000001</v>
      </c>
      <c r="BE295" s="42">
        <v>0</v>
      </c>
      <c r="BF295" s="42">
        <v>3.9858660000000001</v>
      </c>
      <c r="BG295" s="42">
        <v>35.872791999999997</v>
      </c>
      <c r="BH295" s="42">
        <v>35.872791999999997</v>
      </c>
      <c r="BI295" s="42">
        <v>3.9858660000000001</v>
      </c>
      <c r="BJ295" s="42">
        <v>131.533569</v>
      </c>
      <c r="BK295" s="42">
        <v>3.9858660000000001</v>
      </c>
      <c r="BL295" s="42">
        <v>3.9858660000000001</v>
      </c>
      <c r="BM295" s="42">
        <v>0</v>
      </c>
      <c r="BN295" s="42">
        <v>15.943462999999999</v>
      </c>
      <c r="BO295" s="42">
        <v>35.872791999999997</v>
      </c>
      <c r="BP295" s="42">
        <v>11.957597</v>
      </c>
      <c r="BQ295" s="42">
        <v>47.830388999999997</v>
      </c>
      <c r="BR295" s="42">
        <v>11.957597</v>
      </c>
      <c r="BS295" s="42">
        <v>15.943462999999999</v>
      </c>
      <c r="BT295" s="42">
        <v>0</v>
      </c>
      <c r="BU295" s="42">
        <v>0</v>
      </c>
      <c r="BV295" s="42">
        <v>0</v>
      </c>
      <c r="BW295" s="42">
        <v>0</v>
      </c>
      <c r="BX295" s="42">
        <v>0</v>
      </c>
      <c r="BY295" s="42">
        <v>3.9858660000000001</v>
      </c>
      <c r="BZ295" s="42">
        <v>0</v>
      </c>
      <c r="CA295" s="42">
        <v>11.957597</v>
      </c>
      <c r="CB295" s="42">
        <v>115.59010600000001</v>
      </c>
      <c r="CC295" s="42">
        <v>19.929328999999999</v>
      </c>
      <c r="CD295" s="42">
        <v>11.957597</v>
      </c>
      <c r="CE295" s="42">
        <v>3.9858660000000001</v>
      </c>
      <c r="CF295" s="42">
        <v>11.957597</v>
      </c>
      <c r="CG295" s="42">
        <v>35.872791999999997</v>
      </c>
      <c r="CH295" s="42">
        <v>31.886925999999999</v>
      </c>
      <c r="CI295" s="42">
        <v>0</v>
      </c>
      <c r="CJ295" s="42">
        <v>0</v>
      </c>
      <c r="CK295" s="42">
        <v>115.59010600000001</v>
      </c>
      <c r="CL295" s="42">
        <v>3.9858660000000001</v>
      </c>
      <c r="CM295" s="42">
        <v>0</v>
      </c>
      <c r="CN295" s="42">
        <v>3.9858660000000001</v>
      </c>
      <c r="CO295" s="42">
        <v>3.9858660000000001</v>
      </c>
      <c r="CP295" s="42">
        <v>3.9858660000000001</v>
      </c>
      <c r="CQ295" s="42">
        <v>11.957597</v>
      </c>
      <c r="CR295" s="42">
        <v>83.703180000000003</v>
      </c>
      <c r="CS295" s="42">
        <v>3.9858660000000001</v>
      </c>
    </row>
    <row r="296" spans="1:97">
      <c r="A296" s="40" t="s">
        <v>927</v>
      </c>
      <c r="B296" s="40" t="s">
        <v>289</v>
      </c>
      <c r="C296" s="40" t="s">
        <v>290</v>
      </c>
      <c r="D296" s="40" t="s">
        <v>304</v>
      </c>
      <c r="E296" s="40" t="s">
        <v>418</v>
      </c>
      <c r="F296" s="40" t="s">
        <v>351</v>
      </c>
      <c r="G296" s="41" t="s">
        <v>294</v>
      </c>
      <c r="H296" s="40" t="s">
        <v>928</v>
      </c>
      <c r="I296" s="42">
        <v>114</v>
      </c>
      <c r="J296" s="42">
        <v>30.265487</v>
      </c>
      <c r="K296" s="42">
        <v>8.0707959999999996</v>
      </c>
      <c r="L296" s="42">
        <v>25.221239000000001</v>
      </c>
      <c r="M296" s="42">
        <v>25.221239000000001</v>
      </c>
      <c r="N296" s="42">
        <v>16.141593</v>
      </c>
      <c r="O296" s="42">
        <v>9.0796460000000003</v>
      </c>
      <c r="P296" s="42">
        <v>20</v>
      </c>
      <c r="Q296" s="42">
        <v>17</v>
      </c>
      <c r="R296" s="42">
        <v>28</v>
      </c>
      <c r="S296" s="42">
        <v>22</v>
      </c>
      <c r="T296" s="42">
        <v>16</v>
      </c>
      <c r="U296" s="42">
        <v>12</v>
      </c>
      <c r="V296" s="42">
        <v>54.477876000000002</v>
      </c>
      <c r="W296" s="42">
        <v>14.123894</v>
      </c>
      <c r="X296" s="42">
        <v>2.0176989999999999</v>
      </c>
      <c r="Y296" s="42">
        <v>9.0796460000000003</v>
      </c>
      <c r="Z296" s="42">
        <v>17.150442000000002</v>
      </c>
      <c r="AA296" s="42">
        <v>9.0796460000000003</v>
      </c>
      <c r="AB296" s="42">
        <v>3.0265490000000002</v>
      </c>
      <c r="AC296" s="42">
        <v>0</v>
      </c>
      <c r="AD296" s="42">
        <v>14.123894</v>
      </c>
      <c r="AE296" s="42">
        <v>33.292034999999998</v>
      </c>
      <c r="AF296" s="42">
        <v>7.061947</v>
      </c>
      <c r="AG296" s="42">
        <v>59.522123999999998</v>
      </c>
      <c r="AH296" s="42">
        <v>16.141593</v>
      </c>
      <c r="AI296" s="42">
        <v>6.0530970000000002</v>
      </c>
      <c r="AJ296" s="42">
        <v>16.141593</v>
      </c>
      <c r="AK296" s="42">
        <v>8.0707959999999996</v>
      </c>
      <c r="AL296" s="42">
        <v>7.061947</v>
      </c>
      <c r="AM296" s="42">
        <v>6.0530970000000002</v>
      </c>
      <c r="AN296" s="42">
        <v>0</v>
      </c>
      <c r="AO296" s="42">
        <v>18.159292000000001</v>
      </c>
      <c r="AP296" s="42">
        <v>32.283186000000001</v>
      </c>
      <c r="AQ296" s="42">
        <v>9.0796460000000003</v>
      </c>
      <c r="AR296" s="42">
        <v>68.601770000000002</v>
      </c>
      <c r="AS296" s="42">
        <v>4.0353979999999998</v>
      </c>
      <c r="AT296" s="42">
        <v>12.106195</v>
      </c>
      <c r="AU296" s="42">
        <v>8.0707959999999996</v>
      </c>
      <c r="AV296" s="42">
        <v>4.0353979999999998</v>
      </c>
      <c r="AW296" s="42">
        <v>16.141593</v>
      </c>
      <c r="AX296" s="42">
        <v>0</v>
      </c>
      <c r="AY296" s="42">
        <v>12.106195</v>
      </c>
      <c r="AZ296" s="42">
        <v>12.106195</v>
      </c>
      <c r="BA296" s="42">
        <v>24.212389000000002</v>
      </c>
      <c r="BB296" s="42">
        <v>0</v>
      </c>
      <c r="BC296" s="42">
        <v>8.0707959999999996</v>
      </c>
      <c r="BD296" s="42">
        <v>4.0353979999999998</v>
      </c>
      <c r="BE296" s="42">
        <v>4.0353979999999998</v>
      </c>
      <c r="BF296" s="42">
        <v>4.0353979999999998</v>
      </c>
      <c r="BG296" s="42">
        <v>0</v>
      </c>
      <c r="BH296" s="42">
        <v>4.0353979999999998</v>
      </c>
      <c r="BI296" s="42">
        <v>0</v>
      </c>
      <c r="BJ296" s="42">
        <v>44.389381</v>
      </c>
      <c r="BK296" s="42">
        <v>4.0353979999999998</v>
      </c>
      <c r="BL296" s="42">
        <v>4.0353979999999998</v>
      </c>
      <c r="BM296" s="42">
        <v>4.0353979999999998</v>
      </c>
      <c r="BN296" s="42">
        <v>0</v>
      </c>
      <c r="BO296" s="42">
        <v>12.106195</v>
      </c>
      <c r="BP296" s="42">
        <v>0</v>
      </c>
      <c r="BQ296" s="42">
        <v>8.0707959999999996</v>
      </c>
      <c r="BR296" s="42">
        <v>12.106195</v>
      </c>
      <c r="BS296" s="42">
        <v>8.0707959999999996</v>
      </c>
      <c r="BT296" s="42">
        <v>0</v>
      </c>
      <c r="BU296" s="42">
        <v>0</v>
      </c>
      <c r="BV296" s="42">
        <v>0</v>
      </c>
      <c r="BW296" s="42">
        <v>0</v>
      </c>
      <c r="BX296" s="42">
        <v>0</v>
      </c>
      <c r="BY296" s="42">
        <v>0</v>
      </c>
      <c r="BZ296" s="42">
        <v>0</v>
      </c>
      <c r="CA296" s="42">
        <v>8.0707959999999996</v>
      </c>
      <c r="CB296" s="42">
        <v>36.318584000000001</v>
      </c>
      <c r="CC296" s="42">
        <v>4.0353979999999998</v>
      </c>
      <c r="CD296" s="42">
        <v>12.106195</v>
      </c>
      <c r="CE296" s="42">
        <v>4.0353979999999998</v>
      </c>
      <c r="CF296" s="42">
        <v>0</v>
      </c>
      <c r="CG296" s="42">
        <v>16.141593</v>
      </c>
      <c r="CH296" s="42">
        <v>0</v>
      </c>
      <c r="CI296" s="42">
        <v>0</v>
      </c>
      <c r="CJ296" s="42">
        <v>0</v>
      </c>
      <c r="CK296" s="42">
        <v>24.212389000000002</v>
      </c>
      <c r="CL296" s="42">
        <v>0</v>
      </c>
      <c r="CM296" s="42">
        <v>0</v>
      </c>
      <c r="CN296" s="42">
        <v>4.0353979999999998</v>
      </c>
      <c r="CO296" s="42">
        <v>4.0353979999999998</v>
      </c>
      <c r="CP296" s="42">
        <v>0</v>
      </c>
      <c r="CQ296" s="42">
        <v>0</v>
      </c>
      <c r="CR296" s="42">
        <v>12.106195</v>
      </c>
      <c r="CS296" s="42">
        <v>4.0353979999999998</v>
      </c>
    </row>
    <row r="297" spans="1:97">
      <c r="A297" s="40" t="s">
        <v>929</v>
      </c>
      <c r="B297" s="40" t="s">
        <v>289</v>
      </c>
      <c r="C297" s="40" t="s">
        <v>290</v>
      </c>
      <c r="D297" s="40" t="s">
        <v>304</v>
      </c>
      <c r="E297" s="40" t="s">
        <v>364</v>
      </c>
      <c r="F297" s="40" t="s">
        <v>351</v>
      </c>
      <c r="G297" s="41" t="s">
        <v>294</v>
      </c>
      <c r="H297" s="40" t="s">
        <v>930</v>
      </c>
      <c r="I297" s="42">
        <v>218</v>
      </c>
      <c r="J297" s="42">
        <v>42.193548</v>
      </c>
      <c r="K297" s="42">
        <v>20.092165999999999</v>
      </c>
      <c r="L297" s="42">
        <v>37.170507000000001</v>
      </c>
      <c r="M297" s="42">
        <v>43.198157000000002</v>
      </c>
      <c r="N297" s="42">
        <v>47.216589999999997</v>
      </c>
      <c r="O297" s="42">
        <v>28.129031999999999</v>
      </c>
      <c r="P297" s="42">
        <v>25</v>
      </c>
      <c r="Q297" s="42">
        <v>24</v>
      </c>
      <c r="R297" s="42">
        <v>34</v>
      </c>
      <c r="S297" s="42">
        <v>30</v>
      </c>
      <c r="T297" s="42">
        <v>49</v>
      </c>
      <c r="U297" s="42">
        <v>20</v>
      </c>
      <c r="V297" s="42">
        <v>111.511521</v>
      </c>
      <c r="W297" s="42">
        <v>22.101382000000001</v>
      </c>
      <c r="X297" s="42">
        <v>13.059908</v>
      </c>
      <c r="Y297" s="42">
        <v>16.073733000000001</v>
      </c>
      <c r="Z297" s="42">
        <v>24.110599000000001</v>
      </c>
      <c r="AA297" s="42">
        <v>24.110599000000001</v>
      </c>
      <c r="AB297" s="42">
        <v>12.055300000000001</v>
      </c>
      <c r="AC297" s="42">
        <v>0</v>
      </c>
      <c r="AD297" s="42">
        <v>25.115207000000002</v>
      </c>
      <c r="AE297" s="42">
        <v>62.285713999999999</v>
      </c>
      <c r="AF297" s="42">
        <v>24.110599000000001</v>
      </c>
      <c r="AG297" s="42">
        <v>106.488479</v>
      </c>
      <c r="AH297" s="42">
        <v>20.092165999999999</v>
      </c>
      <c r="AI297" s="42">
        <v>7.0322579999999997</v>
      </c>
      <c r="AJ297" s="42">
        <v>21.096774</v>
      </c>
      <c r="AK297" s="42">
        <v>19.087558000000001</v>
      </c>
      <c r="AL297" s="42">
        <v>23.105991</v>
      </c>
      <c r="AM297" s="42">
        <v>14.064515999999999</v>
      </c>
      <c r="AN297" s="42">
        <v>2.009217</v>
      </c>
      <c r="AO297" s="42">
        <v>23.105991</v>
      </c>
      <c r="AP297" s="42">
        <v>52.239631000000003</v>
      </c>
      <c r="AQ297" s="42">
        <v>31.142856999999999</v>
      </c>
      <c r="AR297" s="42">
        <v>180.82949300000001</v>
      </c>
      <c r="AS297" s="42">
        <v>8.0368659999999998</v>
      </c>
      <c r="AT297" s="42">
        <v>4.0184329999999999</v>
      </c>
      <c r="AU297" s="42">
        <v>0</v>
      </c>
      <c r="AV297" s="42">
        <v>40.184331999999998</v>
      </c>
      <c r="AW297" s="42">
        <v>24.110599000000001</v>
      </c>
      <c r="AX297" s="42">
        <v>20.092165999999999</v>
      </c>
      <c r="AY297" s="42">
        <v>68.313364000000007</v>
      </c>
      <c r="AZ297" s="42">
        <v>16.073733000000001</v>
      </c>
      <c r="BA297" s="42">
        <v>100.460829</v>
      </c>
      <c r="BB297" s="42">
        <v>4.0184329999999999</v>
      </c>
      <c r="BC297" s="42">
        <v>4.0184329999999999</v>
      </c>
      <c r="BD297" s="42">
        <v>0</v>
      </c>
      <c r="BE297" s="42">
        <v>20.092165999999999</v>
      </c>
      <c r="BF297" s="42">
        <v>4.0184329999999999</v>
      </c>
      <c r="BG297" s="42">
        <v>20.092165999999999</v>
      </c>
      <c r="BH297" s="42">
        <v>44.202764999999999</v>
      </c>
      <c r="BI297" s="42">
        <v>4.0184329999999999</v>
      </c>
      <c r="BJ297" s="42">
        <v>80.368663999999995</v>
      </c>
      <c r="BK297" s="42">
        <v>4.0184329999999999</v>
      </c>
      <c r="BL297" s="42">
        <v>0</v>
      </c>
      <c r="BM297" s="42">
        <v>0</v>
      </c>
      <c r="BN297" s="42">
        <v>20.092165999999999</v>
      </c>
      <c r="BO297" s="42">
        <v>20.092165999999999</v>
      </c>
      <c r="BP297" s="42">
        <v>0</v>
      </c>
      <c r="BQ297" s="42">
        <v>24.110599000000001</v>
      </c>
      <c r="BR297" s="42">
        <v>12.055300000000001</v>
      </c>
      <c r="BS297" s="42">
        <v>8.0368659999999998</v>
      </c>
      <c r="BT297" s="42">
        <v>0</v>
      </c>
      <c r="BU297" s="42">
        <v>0</v>
      </c>
      <c r="BV297" s="42">
        <v>0</v>
      </c>
      <c r="BW297" s="42">
        <v>0</v>
      </c>
      <c r="BX297" s="42">
        <v>4.0184329999999999</v>
      </c>
      <c r="BY297" s="42">
        <v>0</v>
      </c>
      <c r="BZ297" s="42">
        <v>0</v>
      </c>
      <c r="CA297" s="42">
        <v>4.0184329999999999</v>
      </c>
      <c r="CB297" s="42">
        <v>84.387096999999997</v>
      </c>
      <c r="CC297" s="42">
        <v>8.0368659999999998</v>
      </c>
      <c r="CD297" s="42">
        <v>4.0184329999999999</v>
      </c>
      <c r="CE297" s="42">
        <v>0</v>
      </c>
      <c r="CF297" s="42">
        <v>24.110599000000001</v>
      </c>
      <c r="CG297" s="42">
        <v>20.092165999999999</v>
      </c>
      <c r="CH297" s="42">
        <v>20.092165999999999</v>
      </c>
      <c r="CI297" s="42">
        <v>0</v>
      </c>
      <c r="CJ297" s="42">
        <v>8.0368659999999998</v>
      </c>
      <c r="CK297" s="42">
        <v>88.405529999999999</v>
      </c>
      <c r="CL297" s="42">
        <v>0</v>
      </c>
      <c r="CM297" s="42">
        <v>0</v>
      </c>
      <c r="CN297" s="42">
        <v>0</v>
      </c>
      <c r="CO297" s="42">
        <v>16.073733000000001</v>
      </c>
      <c r="CP297" s="42">
        <v>0</v>
      </c>
      <c r="CQ297" s="42">
        <v>0</v>
      </c>
      <c r="CR297" s="42">
        <v>68.313364000000007</v>
      </c>
      <c r="CS297" s="42">
        <v>4.0184329999999999</v>
      </c>
    </row>
    <row r="298" spans="1:97">
      <c r="A298" s="40" t="s">
        <v>931</v>
      </c>
      <c r="B298" s="40" t="s">
        <v>289</v>
      </c>
      <c r="C298" s="40" t="s">
        <v>290</v>
      </c>
      <c r="D298" s="40" t="s">
        <v>297</v>
      </c>
      <c r="E298" s="40" t="s">
        <v>325</v>
      </c>
      <c r="F298" s="40" t="s">
        <v>293</v>
      </c>
      <c r="G298" s="41" t="s">
        <v>294</v>
      </c>
      <c r="H298" s="40" t="s">
        <v>932</v>
      </c>
      <c r="I298" s="42">
        <v>838</v>
      </c>
      <c r="J298" s="42">
        <v>147.891975</v>
      </c>
      <c r="K298" s="42">
        <v>133.513589</v>
      </c>
      <c r="L298" s="42">
        <v>166.37847199999999</v>
      </c>
      <c r="M298" s="42">
        <v>165.29691800000001</v>
      </c>
      <c r="N298" s="42">
        <v>125.29736800000001</v>
      </c>
      <c r="O298" s="42">
        <v>99.621678000000003</v>
      </c>
      <c r="P298" s="42">
        <v>109</v>
      </c>
      <c r="Q298" s="42">
        <v>95</v>
      </c>
      <c r="R298" s="42">
        <v>121</v>
      </c>
      <c r="S298" s="42">
        <v>123</v>
      </c>
      <c r="T298" s="42">
        <v>148</v>
      </c>
      <c r="U298" s="42">
        <v>63</v>
      </c>
      <c r="V298" s="42">
        <v>426.18919299999999</v>
      </c>
      <c r="W298" s="42">
        <v>74.973015000000004</v>
      </c>
      <c r="X298" s="42">
        <v>74.973015000000004</v>
      </c>
      <c r="Y298" s="42">
        <v>82.162209000000004</v>
      </c>
      <c r="Z298" s="42">
        <v>87.270083</v>
      </c>
      <c r="AA298" s="42">
        <v>61.621656000000002</v>
      </c>
      <c r="AB298" s="42">
        <v>43.135159000000002</v>
      </c>
      <c r="AC298" s="42">
        <v>2.054055</v>
      </c>
      <c r="AD298" s="42">
        <v>104.756816</v>
      </c>
      <c r="AE298" s="42">
        <v>230.02691999999999</v>
      </c>
      <c r="AF298" s="42">
        <v>91.405456999999998</v>
      </c>
      <c r="AG298" s="42">
        <v>411.81080700000001</v>
      </c>
      <c r="AH298" s="42">
        <v>72.918959999999998</v>
      </c>
      <c r="AI298" s="42">
        <v>58.540573999999999</v>
      </c>
      <c r="AJ298" s="42">
        <v>84.216263999999995</v>
      </c>
      <c r="AK298" s="42">
        <v>78.026835000000005</v>
      </c>
      <c r="AL298" s="42">
        <v>63.675711999999997</v>
      </c>
      <c r="AM298" s="42">
        <v>50.324353000000002</v>
      </c>
      <c r="AN298" s="42">
        <v>4.1081099999999999</v>
      </c>
      <c r="AO298" s="42">
        <v>90.378428999999997</v>
      </c>
      <c r="AP298" s="42">
        <v>223.864755</v>
      </c>
      <c r="AQ298" s="42">
        <v>97.567622999999998</v>
      </c>
      <c r="AR298" s="42">
        <v>698.37877300000002</v>
      </c>
      <c r="AS298" s="42">
        <v>12.324331000000001</v>
      </c>
      <c r="AT298" s="42">
        <v>41.081104000000003</v>
      </c>
      <c r="AU298" s="42">
        <v>12.324331000000001</v>
      </c>
      <c r="AV298" s="42">
        <v>73.945988</v>
      </c>
      <c r="AW298" s="42">
        <v>115.027092</v>
      </c>
      <c r="AX298" s="42">
        <v>94.486540000000005</v>
      </c>
      <c r="AY298" s="42">
        <v>250.59473600000001</v>
      </c>
      <c r="AZ298" s="42">
        <v>98.594650000000001</v>
      </c>
      <c r="BA298" s="42">
        <v>340.97316499999999</v>
      </c>
      <c r="BB298" s="42">
        <v>12.324331000000001</v>
      </c>
      <c r="BC298" s="42">
        <v>28.756772999999999</v>
      </c>
      <c r="BD298" s="42">
        <v>8.2162210000000009</v>
      </c>
      <c r="BE298" s="42">
        <v>32.864882999999999</v>
      </c>
      <c r="BF298" s="42">
        <v>12.324331000000001</v>
      </c>
      <c r="BG298" s="42">
        <v>78.054097999999996</v>
      </c>
      <c r="BH298" s="42">
        <v>123.243313</v>
      </c>
      <c r="BI298" s="42">
        <v>45.189214999999997</v>
      </c>
      <c r="BJ298" s="42">
        <v>357.40560699999997</v>
      </c>
      <c r="BK298" s="42">
        <v>0</v>
      </c>
      <c r="BL298" s="42">
        <v>12.324331000000001</v>
      </c>
      <c r="BM298" s="42">
        <v>4.1081099999999999</v>
      </c>
      <c r="BN298" s="42">
        <v>41.081104000000003</v>
      </c>
      <c r="BO298" s="42">
        <v>102.702761</v>
      </c>
      <c r="BP298" s="42">
        <v>16.432442000000002</v>
      </c>
      <c r="BQ298" s="42">
        <v>127.351423</v>
      </c>
      <c r="BR298" s="42">
        <v>53.405436000000002</v>
      </c>
      <c r="BS298" s="42">
        <v>90.378428999999997</v>
      </c>
      <c r="BT298" s="42">
        <v>4.1081099999999999</v>
      </c>
      <c r="BU298" s="42">
        <v>0</v>
      </c>
      <c r="BV298" s="42">
        <v>4.1081099999999999</v>
      </c>
      <c r="BW298" s="42">
        <v>4.1081099999999999</v>
      </c>
      <c r="BX298" s="42">
        <v>16.432442000000002</v>
      </c>
      <c r="BY298" s="42">
        <v>16.432442000000002</v>
      </c>
      <c r="BZ298" s="42">
        <v>0</v>
      </c>
      <c r="CA298" s="42">
        <v>45.189214999999997</v>
      </c>
      <c r="CB298" s="42">
        <v>328.64883400000002</v>
      </c>
      <c r="CC298" s="42">
        <v>8.2162210000000009</v>
      </c>
      <c r="CD298" s="42">
        <v>36.972994</v>
      </c>
      <c r="CE298" s="42">
        <v>4.1081099999999999</v>
      </c>
      <c r="CF298" s="42">
        <v>65.729766999999995</v>
      </c>
      <c r="CG298" s="42">
        <v>86.270319000000001</v>
      </c>
      <c r="CH298" s="42">
        <v>73.945988</v>
      </c>
      <c r="CI298" s="42">
        <v>16.432442000000002</v>
      </c>
      <c r="CJ298" s="42">
        <v>36.972994</v>
      </c>
      <c r="CK298" s="42">
        <v>279.35150900000002</v>
      </c>
      <c r="CL298" s="42">
        <v>0</v>
      </c>
      <c r="CM298" s="42">
        <v>4.1081099999999999</v>
      </c>
      <c r="CN298" s="42">
        <v>4.1081099999999999</v>
      </c>
      <c r="CO298" s="42">
        <v>4.1081099999999999</v>
      </c>
      <c r="CP298" s="42">
        <v>12.324331000000001</v>
      </c>
      <c r="CQ298" s="42">
        <v>4.1081099999999999</v>
      </c>
      <c r="CR298" s="42">
        <v>234.162294</v>
      </c>
      <c r="CS298" s="42">
        <v>16.432442000000002</v>
      </c>
    </row>
    <row r="299" spans="1:97">
      <c r="A299" s="40" t="s">
        <v>933</v>
      </c>
      <c r="B299" s="40" t="s">
        <v>289</v>
      </c>
      <c r="C299" s="40" t="s">
        <v>290</v>
      </c>
      <c r="D299" s="40" t="s">
        <v>297</v>
      </c>
      <c r="E299" s="40" t="s">
        <v>377</v>
      </c>
      <c r="F299" s="40" t="s">
        <v>293</v>
      </c>
      <c r="G299" s="41" t="s">
        <v>294</v>
      </c>
      <c r="H299" s="40" t="s">
        <v>934</v>
      </c>
      <c r="I299" s="42">
        <v>3635</v>
      </c>
      <c r="J299" s="42">
        <v>509.83876800000002</v>
      </c>
      <c r="K299" s="42">
        <v>608.68642499999999</v>
      </c>
      <c r="L299" s="42">
        <v>627.19047999999998</v>
      </c>
      <c r="M299" s="42">
        <v>712.87979700000005</v>
      </c>
      <c r="N299" s="42">
        <v>635.15665899999999</v>
      </c>
      <c r="O299" s="42">
        <v>541.24787200000003</v>
      </c>
      <c r="P299" s="42">
        <v>506</v>
      </c>
      <c r="Q299" s="42">
        <v>531</v>
      </c>
      <c r="R299" s="42">
        <v>701</v>
      </c>
      <c r="S299" s="42">
        <v>593</v>
      </c>
      <c r="T299" s="42">
        <v>651</v>
      </c>
      <c r="U299" s="42">
        <v>332</v>
      </c>
      <c r="V299" s="42">
        <v>1896.353664</v>
      </c>
      <c r="W299" s="42">
        <v>247.769679</v>
      </c>
      <c r="X299" s="42">
        <v>407.76817399999999</v>
      </c>
      <c r="Y299" s="42">
        <v>367.18131</v>
      </c>
      <c r="Z299" s="42">
        <v>374.31389000000001</v>
      </c>
      <c r="AA299" s="42">
        <v>294.67289099999999</v>
      </c>
      <c r="AB299" s="42">
        <v>193.50833399999999</v>
      </c>
      <c r="AC299" s="42">
        <v>11.139386</v>
      </c>
      <c r="AD299" s="42">
        <v>338.268528</v>
      </c>
      <c r="AE299" s="42">
        <v>1183.143249</v>
      </c>
      <c r="AF299" s="42">
        <v>374.94188800000001</v>
      </c>
      <c r="AG299" s="42">
        <v>1738.646336</v>
      </c>
      <c r="AH299" s="42">
        <v>262.06908900000002</v>
      </c>
      <c r="AI299" s="42">
        <v>200.91825</v>
      </c>
      <c r="AJ299" s="42">
        <v>260.00916999999998</v>
      </c>
      <c r="AK299" s="42">
        <v>338.56590699999998</v>
      </c>
      <c r="AL299" s="42">
        <v>340.483768</v>
      </c>
      <c r="AM299" s="42">
        <v>297.51056699999998</v>
      </c>
      <c r="AN299" s="42">
        <v>39.089585</v>
      </c>
      <c r="AO299" s="42">
        <v>337.65257700000001</v>
      </c>
      <c r="AP299" s="42">
        <v>858.50372500000003</v>
      </c>
      <c r="AQ299" s="42">
        <v>542.49003400000004</v>
      </c>
      <c r="AR299" s="42">
        <v>3074.3115750000002</v>
      </c>
      <c r="AS299" s="42">
        <v>12.239490999999999</v>
      </c>
      <c r="AT299" s="42">
        <v>106.07558899999999</v>
      </c>
      <c r="AU299" s="42">
        <v>81.596607000000006</v>
      </c>
      <c r="AV299" s="42">
        <v>220.31083799999999</v>
      </c>
      <c r="AW299" s="42">
        <v>448.78133700000001</v>
      </c>
      <c r="AX299" s="42">
        <v>383.424038</v>
      </c>
      <c r="AY299" s="42">
        <v>1131.5998529999999</v>
      </c>
      <c r="AZ299" s="42">
        <v>690.28382399999998</v>
      </c>
      <c r="BA299" s="42">
        <v>1616.0011730000001</v>
      </c>
      <c r="BB299" s="42">
        <v>8.1596609999999998</v>
      </c>
      <c r="BC299" s="42">
        <v>73.436946000000006</v>
      </c>
      <c r="BD299" s="42">
        <v>48.957963999999997</v>
      </c>
      <c r="BE299" s="42">
        <v>97.915927999999994</v>
      </c>
      <c r="BF299" s="42">
        <v>126.47474</v>
      </c>
      <c r="BG299" s="42">
        <v>293.66777000000002</v>
      </c>
      <c r="BH299" s="42">
        <v>472.936196</v>
      </c>
      <c r="BI299" s="42">
        <v>494.45196800000002</v>
      </c>
      <c r="BJ299" s="42">
        <v>1458.3104020000001</v>
      </c>
      <c r="BK299" s="42">
        <v>4.0798300000000003</v>
      </c>
      <c r="BL299" s="42">
        <v>32.638643000000002</v>
      </c>
      <c r="BM299" s="42">
        <v>32.638643000000002</v>
      </c>
      <c r="BN299" s="42">
        <v>122.39491</v>
      </c>
      <c r="BO299" s="42">
        <v>322.30659600000001</v>
      </c>
      <c r="BP299" s="42">
        <v>89.756266999999994</v>
      </c>
      <c r="BQ299" s="42">
        <v>658.66365599999995</v>
      </c>
      <c r="BR299" s="42">
        <v>195.83185599999999</v>
      </c>
      <c r="BS299" s="42">
        <v>355.47980100000001</v>
      </c>
      <c r="BT299" s="42">
        <v>0</v>
      </c>
      <c r="BU299" s="42">
        <v>0</v>
      </c>
      <c r="BV299" s="42">
        <v>0</v>
      </c>
      <c r="BW299" s="42">
        <v>8.1596609999999998</v>
      </c>
      <c r="BX299" s="42">
        <v>57.117624999999997</v>
      </c>
      <c r="BY299" s="42">
        <v>57.117624999999997</v>
      </c>
      <c r="BZ299" s="42">
        <v>0</v>
      </c>
      <c r="CA299" s="42">
        <v>233.084891</v>
      </c>
      <c r="CB299" s="42">
        <v>1338.3446039999999</v>
      </c>
      <c r="CC299" s="42">
        <v>4.0798300000000003</v>
      </c>
      <c r="CD299" s="42">
        <v>69.357116000000005</v>
      </c>
      <c r="CE299" s="42">
        <v>69.357116000000005</v>
      </c>
      <c r="CF299" s="42">
        <v>187.67219499999999</v>
      </c>
      <c r="CG299" s="42">
        <v>330.46625699999998</v>
      </c>
      <c r="CH299" s="42">
        <v>297.74760099999997</v>
      </c>
      <c r="CI299" s="42">
        <v>4.0798300000000003</v>
      </c>
      <c r="CJ299" s="42">
        <v>375.58465899999999</v>
      </c>
      <c r="CK299" s="42">
        <v>1380.4871700000001</v>
      </c>
      <c r="CL299" s="42">
        <v>8.1596609999999998</v>
      </c>
      <c r="CM299" s="42">
        <v>36.718473000000003</v>
      </c>
      <c r="CN299" s="42">
        <v>12.239490999999999</v>
      </c>
      <c r="CO299" s="42">
        <v>24.478981999999998</v>
      </c>
      <c r="CP299" s="42">
        <v>61.197454999999998</v>
      </c>
      <c r="CQ299" s="42">
        <v>28.558812</v>
      </c>
      <c r="CR299" s="42">
        <v>1127.5200219999999</v>
      </c>
      <c r="CS299" s="42">
        <v>81.614272999999997</v>
      </c>
    </row>
    <row r="300" spans="1:97">
      <c r="A300" s="40" t="s">
        <v>935</v>
      </c>
      <c r="B300" s="40" t="s">
        <v>289</v>
      </c>
      <c r="C300" s="40" t="s">
        <v>290</v>
      </c>
      <c r="D300" s="40" t="s">
        <v>304</v>
      </c>
      <c r="E300" s="40" t="s">
        <v>364</v>
      </c>
      <c r="F300" s="40" t="s">
        <v>351</v>
      </c>
      <c r="G300" s="41" t="s">
        <v>294</v>
      </c>
      <c r="H300" s="40" t="s">
        <v>936</v>
      </c>
      <c r="I300" s="42">
        <v>206</v>
      </c>
      <c r="J300" s="42">
        <v>37.367441999999997</v>
      </c>
      <c r="K300" s="42">
        <v>24.911628</v>
      </c>
      <c r="L300" s="42">
        <v>32.576743999999998</v>
      </c>
      <c r="M300" s="42">
        <v>49.823256000000001</v>
      </c>
      <c r="N300" s="42">
        <v>34.493023000000001</v>
      </c>
      <c r="O300" s="42">
        <v>26.827907</v>
      </c>
      <c r="P300" s="42">
        <v>27</v>
      </c>
      <c r="Q300" s="42">
        <v>36</v>
      </c>
      <c r="R300" s="42">
        <v>43</v>
      </c>
      <c r="S300" s="42">
        <v>37</v>
      </c>
      <c r="T300" s="42">
        <v>33</v>
      </c>
      <c r="U300" s="42">
        <v>17</v>
      </c>
      <c r="V300" s="42">
        <v>100.604651</v>
      </c>
      <c r="W300" s="42">
        <v>18.204650999999998</v>
      </c>
      <c r="X300" s="42">
        <v>8.6232559999999996</v>
      </c>
      <c r="Y300" s="42">
        <v>16.288371999999999</v>
      </c>
      <c r="Z300" s="42">
        <v>25.869767</v>
      </c>
      <c r="AA300" s="42">
        <v>17.246511999999999</v>
      </c>
      <c r="AB300" s="42">
        <v>14.372093</v>
      </c>
      <c r="AC300" s="42">
        <v>0</v>
      </c>
      <c r="AD300" s="42">
        <v>19.162790999999999</v>
      </c>
      <c r="AE300" s="42">
        <v>55.572093000000002</v>
      </c>
      <c r="AF300" s="42">
        <v>25.869767</v>
      </c>
      <c r="AG300" s="42">
        <v>105.395349</v>
      </c>
      <c r="AH300" s="42">
        <v>19.162790999999999</v>
      </c>
      <c r="AI300" s="42">
        <v>16.288371999999999</v>
      </c>
      <c r="AJ300" s="42">
        <v>16.288371999999999</v>
      </c>
      <c r="AK300" s="42">
        <v>23.953488</v>
      </c>
      <c r="AL300" s="42">
        <v>17.246511999999999</v>
      </c>
      <c r="AM300" s="42">
        <v>11.497674</v>
      </c>
      <c r="AN300" s="42">
        <v>0.95813999999999999</v>
      </c>
      <c r="AO300" s="42">
        <v>25.869767</v>
      </c>
      <c r="AP300" s="42">
        <v>57.488371999999998</v>
      </c>
      <c r="AQ300" s="42">
        <v>22.037209000000001</v>
      </c>
      <c r="AR300" s="42">
        <v>172.46511599999999</v>
      </c>
      <c r="AS300" s="42">
        <v>11.497674</v>
      </c>
      <c r="AT300" s="42">
        <v>19.162790999999999</v>
      </c>
      <c r="AU300" s="42">
        <v>3.8325580000000001</v>
      </c>
      <c r="AV300" s="42">
        <v>11.497674</v>
      </c>
      <c r="AW300" s="42">
        <v>22.995349000000001</v>
      </c>
      <c r="AX300" s="42">
        <v>11.497674</v>
      </c>
      <c r="AY300" s="42">
        <v>65.153487999999996</v>
      </c>
      <c r="AZ300" s="42">
        <v>26.827907</v>
      </c>
      <c r="BA300" s="42">
        <v>80.483721000000003</v>
      </c>
      <c r="BB300" s="42">
        <v>7.6651160000000003</v>
      </c>
      <c r="BC300" s="42">
        <v>11.497674</v>
      </c>
      <c r="BD300" s="42">
        <v>3.8325580000000001</v>
      </c>
      <c r="BE300" s="42">
        <v>3.8325580000000001</v>
      </c>
      <c r="BF300" s="42">
        <v>7.6651160000000003</v>
      </c>
      <c r="BG300" s="42">
        <v>3.8325580000000001</v>
      </c>
      <c r="BH300" s="42">
        <v>30.660464999999999</v>
      </c>
      <c r="BI300" s="42">
        <v>11.497674</v>
      </c>
      <c r="BJ300" s="42">
        <v>91.981395000000006</v>
      </c>
      <c r="BK300" s="42">
        <v>3.8325580000000001</v>
      </c>
      <c r="BL300" s="42">
        <v>7.6651160000000003</v>
      </c>
      <c r="BM300" s="42">
        <v>0</v>
      </c>
      <c r="BN300" s="42">
        <v>7.6651160000000003</v>
      </c>
      <c r="BO300" s="42">
        <v>15.330233</v>
      </c>
      <c r="BP300" s="42">
        <v>7.6651160000000003</v>
      </c>
      <c r="BQ300" s="42">
        <v>34.493023000000001</v>
      </c>
      <c r="BR300" s="42">
        <v>15.330233</v>
      </c>
      <c r="BS300" s="42">
        <v>7.6651160000000003</v>
      </c>
      <c r="BT300" s="42">
        <v>0</v>
      </c>
      <c r="BU300" s="42">
        <v>0</v>
      </c>
      <c r="BV300" s="42">
        <v>0</v>
      </c>
      <c r="BW300" s="42">
        <v>0</v>
      </c>
      <c r="BX300" s="42">
        <v>0</v>
      </c>
      <c r="BY300" s="42">
        <v>0</v>
      </c>
      <c r="BZ300" s="42">
        <v>0</v>
      </c>
      <c r="CA300" s="42">
        <v>7.6651160000000003</v>
      </c>
      <c r="CB300" s="42">
        <v>84.316278999999994</v>
      </c>
      <c r="CC300" s="42">
        <v>11.497674</v>
      </c>
      <c r="CD300" s="42">
        <v>15.330233</v>
      </c>
      <c r="CE300" s="42">
        <v>3.8325580000000001</v>
      </c>
      <c r="CF300" s="42">
        <v>7.6651160000000003</v>
      </c>
      <c r="CG300" s="42">
        <v>22.995349000000001</v>
      </c>
      <c r="CH300" s="42">
        <v>11.497674</v>
      </c>
      <c r="CI300" s="42">
        <v>0</v>
      </c>
      <c r="CJ300" s="42">
        <v>11.497674</v>
      </c>
      <c r="CK300" s="42">
        <v>80.483721000000003</v>
      </c>
      <c r="CL300" s="42">
        <v>0</v>
      </c>
      <c r="CM300" s="42">
        <v>3.8325580000000001</v>
      </c>
      <c r="CN300" s="42">
        <v>0</v>
      </c>
      <c r="CO300" s="42">
        <v>3.8325580000000001</v>
      </c>
      <c r="CP300" s="42">
        <v>0</v>
      </c>
      <c r="CQ300" s="42">
        <v>0</v>
      </c>
      <c r="CR300" s="42">
        <v>65.153487999999996</v>
      </c>
      <c r="CS300" s="42">
        <v>7.6651160000000003</v>
      </c>
    </row>
    <row r="301" spans="1:97">
      <c r="A301" s="40" t="s">
        <v>937</v>
      </c>
      <c r="B301" s="40" t="s">
        <v>289</v>
      </c>
      <c r="C301" s="40" t="s">
        <v>290</v>
      </c>
      <c r="D301" s="40" t="s">
        <v>291</v>
      </c>
      <c r="E301" s="40" t="s">
        <v>292</v>
      </c>
      <c r="F301" s="40" t="s">
        <v>293</v>
      </c>
      <c r="G301" s="41" t="s">
        <v>294</v>
      </c>
      <c r="H301" s="40" t="s">
        <v>938</v>
      </c>
      <c r="I301" s="42">
        <v>3351</v>
      </c>
      <c r="J301" s="42">
        <v>438.37292200000002</v>
      </c>
      <c r="K301" s="42">
        <v>407.02839399999999</v>
      </c>
      <c r="L301" s="42">
        <v>519.78503599999999</v>
      </c>
      <c r="M301" s="42">
        <v>710.77188599999999</v>
      </c>
      <c r="N301" s="42">
        <v>656.43241499999999</v>
      </c>
      <c r="O301" s="42">
        <v>618.60934699999996</v>
      </c>
      <c r="P301" s="42">
        <v>455</v>
      </c>
      <c r="Q301" s="42">
        <v>532</v>
      </c>
      <c r="R301" s="42">
        <v>674</v>
      </c>
      <c r="S301" s="42">
        <v>638</v>
      </c>
      <c r="T301" s="42">
        <v>711</v>
      </c>
      <c r="U301" s="42">
        <v>488</v>
      </c>
      <c r="V301" s="42">
        <v>1519.3659339999999</v>
      </c>
      <c r="W301" s="42">
        <v>216.055226</v>
      </c>
      <c r="X301" s="42">
        <v>198.40748099999999</v>
      </c>
      <c r="Y301" s="42">
        <v>236.930127</v>
      </c>
      <c r="Z301" s="42">
        <v>341.29538500000001</v>
      </c>
      <c r="AA301" s="42">
        <v>308.91154799999998</v>
      </c>
      <c r="AB301" s="42">
        <v>188.661517</v>
      </c>
      <c r="AC301" s="42">
        <v>29.104652000000002</v>
      </c>
      <c r="AD301" s="42">
        <v>296.51951600000001</v>
      </c>
      <c r="AE301" s="42">
        <v>817.24312799999996</v>
      </c>
      <c r="AF301" s="42">
        <v>405.60329000000002</v>
      </c>
      <c r="AG301" s="42">
        <v>1831.6340660000001</v>
      </c>
      <c r="AH301" s="42">
        <v>222.31769600000001</v>
      </c>
      <c r="AI301" s="42">
        <v>208.620913</v>
      </c>
      <c r="AJ301" s="42">
        <v>282.85490900000002</v>
      </c>
      <c r="AK301" s="42">
        <v>369.47650099999998</v>
      </c>
      <c r="AL301" s="42">
        <v>347.52086800000001</v>
      </c>
      <c r="AM301" s="42">
        <v>326.109646</v>
      </c>
      <c r="AN301" s="42">
        <v>74.733532999999994</v>
      </c>
      <c r="AO301" s="42">
        <v>309.86418300000003</v>
      </c>
      <c r="AP301" s="42">
        <v>892.374278</v>
      </c>
      <c r="AQ301" s="42">
        <v>629.39560400000005</v>
      </c>
      <c r="AR301" s="42">
        <v>2895.9965689999999</v>
      </c>
      <c r="AS301" s="42">
        <v>20.874901000000001</v>
      </c>
      <c r="AT301" s="42">
        <v>150.29928699999999</v>
      </c>
      <c r="AU301" s="42">
        <v>129.424386</v>
      </c>
      <c r="AV301" s="42">
        <v>229.62391099999999</v>
      </c>
      <c r="AW301" s="42">
        <v>409.14805999999999</v>
      </c>
      <c r="AX301" s="42">
        <v>505.220212</v>
      </c>
      <c r="AY301" s="42">
        <v>1159.2019789999999</v>
      </c>
      <c r="AZ301" s="42">
        <v>292.20383099999998</v>
      </c>
      <c r="BA301" s="42">
        <v>1285.8517879999999</v>
      </c>
      <c r="BB301" s="42">
        <v>20.874901000000001</v>
      </c>
      <c r="BC301" s="42">
        <v>116.899446</v>
      </c>
      <c r="BD301" s="42">
        <v>87.674583999999996</v>
      </c>
      <c r="BE301" s="42">
        <v>104.374505</v>
      </c>
      <c r="BF301" s="42">
        <v>66.799683000000002</v>
      </c>
      <c r="BG301" s="42">
        <v>321.52108299999998</v>
      </c>
      <c r="BH301" s="42">
        <v>459.062884</v>
      </c>
      <c r="BI301" s="42">
        <v>108.6447</v>
      </c>
      <c r="BJ301" s="42">
        <v>1610.144781</v>
      </c>
      <c r="BK301" s="42">
        <v>0</v>
      </c>
      <c r="BL301" s="42">
        <v>33.399842</v>
      </c>
      <c r="BM301" s="42">
        <v>41.749802000000003</v>
      </c>
      <c r="BN301" s="42">
        <v>125.24940599999999</v>
      </c>
      <c r="BO301" s="42">
        <v>342.34837700000003</v>
      </c>
      <c r="BP301" s="42">
        <v>183.699129</v>
      </c>
      <c r="BQ301" s="42">
        <v>700.139095</v>
      </c>
      <c r="BR301" s="42">
        <v>183.55913000000001</v>
      </c>
      <c r="BS301" s="42">
        <v>258.85159599999997</v>
      </c>
      <c r="BT301" s="42">
        <v>0</v>
      </c>
      <c r="BU301" s="42">
        <v>0</v>
      </c>
      <c r="BV301" s="42">
        <v>4.1749799999999997</v>
      </c>
      <c r="BW301" s="42">
        <v>12.524941</v>
      </c>
      <c r="BX301" s="42">
        <v>37.574821999999998</v>
      </c>
      <c r="BY301" s="42">
        <v>71.022271000000003</v>
      </c>
      <c r="BZ301" s="42">
        <v>0</v>
      </c>
      <c r="CA301" s="42">
        <v>133.55458300000001</v>
      </c>
      <c r="CB301" s="42">
        <v>1206.5322920000001</v>
      </c>
      <c r="CC301" s="42">
        <v>16.699921</v>
      </c>
      <c r="CD301" s="42">
        <v>104.374505</v>
      </c>
      <c r="CE301" s="42">
        <v>96.024545000000003</v>
      </c>
      <c r="CF301" s="42">
        <v>175.34916899999999</v>
      </c>
      <c r="CG301" s="42">
        <v>338.17339700000002</v>
      </c>
      <c r="CH301" s="42">
        <v>367.398258</v>
      </c>
      <c r="CI301" s="42">
        <v>4.1379929999999998</v>
      </c>
      <c r="CJ301" s="42">
        <v>104.374505</v>
      </c>
      <c r="CK301" s="42">
        <v>1430.6126810000001</v>
      </c>
      <c r="CL301" s="42">
        <v>4.1749799999999997</v>
      </c>
      <c r="CM301" s="42">
        <v>45.924782</v>
      </c>
      <c r="CN301" s="42">
        <v>29.224861000000001</v>
      </c>
      <c r="CO301" s="42">
        <v>41.749802000000003</v>
      </c>
      <c r="CP301" s="42">
        <v>33.399842</v>
      </c>
      <c r="CQ301" s="42">
        <v>66.799683000000002</v>
      </c>
      <c r="CR301" s="42">
        <v>1155.063987</v>
      </c>
      <c r="CS301" s="42">
        <v>54.274743000000001</v>
      </c>
    </row>
    <row r="302" spans="1:97">
      <c r="A302" s="40" t="s">
        <v>939</v>
      </c>
      <c r="B302" s="40" t="s">
        <v>289</v>
      </c>
      <c r="C302" s="40" t="s">
        <v>290</v>
      </c>
      <c r="D302" s="40" t="s">
        <v>297</v>
      </c>
      <c r="E302" s="40" t="s">
        <v>331</v>
      </c>
      <c r="F302" s="40" t="s">
        <v>293</v>
      </c>
      <c r="G302" s="41" t="s">
        <v>294</v>
      </c>
      <c r="H302" s="40" t="s">
        <v>940</v>
      </c>
      <c r="I302" s="42">
        <v>3059</v>
      </c>
      <c r="J302" s="42">
        <v>502.49075699999997</v>
      </c>
      <c r="K302" s="42">
        <v>395.47173800000002</v>
      </c>
      <c r="L302" s="42">
        <v>594.37129900000002</v>
      </c>
      <c r="M302" s="42">
        <v>733.57268899999997</v>
      </c>
      <c r="N302" s="42">
        <v>499.85356100000001</v>
      </c>
      <c r="O302" s="42">
        <v>333.239957</v>
      </c>
      <c r="P302" s="42">
        <v>394</v>
      </c>
      <c r="Q302" s="42">
        <v>450</v>
      </c>
      <c r="R302" s="42">
        <v>574</v>
      </c>
      <c r="S302" s="42">
        <v>586</v>
      </c>
      <c r="T302" s="42">
        <v>383</v>
      </c>
      <c r="U302" s="42">
        <v>229</v>
      </c>
      <c r="V302" s="42">
        <v>1454.301684</v>
      </c>
      <c r="W302" s="42">
        <v>254.70194100000001</v>
      </c>
      <c r="X302" s="42">
        <v>193.14877899999999</v>
      </c>
      <c r="Y302" s="42">
        <v>285.29530199999999</v>
      </c>
      <c r="Z302" s="42">
        <v>342.66261700000001</v>
      </c>
      <c r="AA302" s="42">
        <v>244.71419499999999</v>
      </c>
      <c r="AB302" s="42">
        <v>125.68260600000001</v>
      </c>
      <c r="AC302" s="42">
        <v>8.0962449999999997</v>
      </c>
      <c r="AD302" s="42">
        <v>323.72669100000002</v>
      </c>
      <c r="AE302" s="42">
        <v>857.62259400000005</v>
      </c>
      <c r="AF302" s="42">
        <v>272.95239900000001</v>
      </c>
      <c r="AG302" s="42">
        <v>1604.698316</v>
      </c>
      <c r="AH302" s="42">
        <v>247.788816</v>
      </c>
      <c r="AI302" s="42">
        <v>202.322959</v>
      </c>
      <c r="AJ302" s="42">
        <v>309.07599699999997</v>
      </c>
      <c r="AK302" s="42">
        <v>390.91007200000001</v>
      </c>
      <c r="AL302" s="42">
        <v>255.139366</v>
      </c>
      <c r="AM302" s="42">
        <v>169.36039700000001</v>
      </c>
      <c r="AN302" s="42">
        <v>30.100708999999998</v>
      </c>
      <c r="AO302" s="42">
        <v>328.85745600000001</v>
      </c>
      <c r="AP302" s="42">
        <v>927.02149699999995</v>
      </c>
      <c r="AQ302" s="42">
        <v>348.81936300000001</v>
      </c>
      <c r="AR302" s="42">
        <v>2526.0640560000002</v>
      </c>
      <c r="AS302" s="42">
        <v>4.0631510000000004</v>
      </c>
      <c r="AT302" s="42">
        <v>100.79464</v>
      </c>
      <c r="AU302" s="42">
        <v>169.52648600000001</v>
      </c>
      <c r="AV302" s="42">
        <v>431.07246300000003</v>
      </c>
      <c r="AW302" s="42">
        <v>472.48665899999997</v>
      </c>
      <c r="AX302" s="42">
        <v>270.18269199999997</v>
      </c>
      <c r="AY302" s="42">
        <v>832.16501300000004</v>
      </c>
      <c r="AZ302" s="42">
        <v>245.772952</v>
      </c>
      <c r="BA302" s="42">
        <v>1208.2678249999999</v>
      </c>
      <c r="BB302" s="42">
        <v>0</v>
      </c>
      <c r="BC302" s="42">
        <v>64.430171999999999</v>
      </c>
      <c r="BD302" s="42">
        <v>100.930772</v>
      </c>
      <c r="BE302" s="42">
        <v>238.01983200000001</v>
      </c>
      <c r="BF302" s="42">
        <v>88.501088999999993</v>
      </c>
      <c r="BG302" s="42">
        <v>229.99473</v>
      </c>
      <c r="BH302" s="42">
        <v>422.06285100000002</v>
      </c>
      <c r="BI302" s="42">
        <v>64.328378999999998</v>
      </c>
      <c r="BJ302" s="42">
        <v>1317.796231</v>
      </c>
      <c r="BK302" s="42">
        <v>4.0631510000000004</v>
      </c>
      <c r="BL302" s="42">
        <v>36.364468000000002</v>
      </c>
      <c r="BM302" s="42">
        <v>68.595714000000001</v>
      </c>
      <c r="BN302" s="42">
        <v>193.05263099999999</v>
      </c>
      <c r="BO302" s="42">
        <v>383.98557</v>
      </c>
      <c r="BP302" s="42">
        <v>40.187961999999999</v>
      </c>
      <c r="BQ302" s="42">
        <v>410.10216200000002</v>
      </c>
      <c r="BR302" s="42">
        <v>181.44457199999999</v>
      </c>
      <c r="BS302" s="42">
        <v>257.48048</v>
      </c>
      <c r="BT302" s="42">
        <v>0</v>
      </c>
      <c r="BU302" s="42">
        <v>0</v>
      </c>
      <c r="BV302" s="42">
        <v>0</v>
      </c>
      <c r="BW302" s="42">
        <v>32.198076</v>
      </c>
      <c r="BX302" s="42">
        <v>48.484423</v>
      </c>
      <c r="BY302" s="42">
        <v>52.309064999999997</v>
      </c>
      <c r="BZ302" s="42">
        <v>0</v>
      </c>
      <c r="CA302" s="42">
        <v>124.48891500000001</v>
      </c>
      <c r="CB302" s="42">
        <v>1196.861318</v>
      </c>
      <c r="CC302" s="42">
        <v>0</v>
      </c>
      <c r="CD302" s="42">
        <v>84.576353999999995</v>
      </c>
      <c r="CE302" s="42">
        <v>116.87653400000001</v>
      </c>
      <c r="CF302" s="42">
        <v>362.34005200000001</v>
      </c>
      <c r="CG302" s="42">
        <v>363.02006399999999</v>
      </c>
      <c r="CH302" s="42">
        <v>189.430984</v>
      </c>
      <c r="CI302" s="42">
        <v>8.126595</v>
      </c>
      <c r="CJ302" s="42">
        <v>72.490735000000001</v>
      </c>
      <c r="CK302" s="42">
        <v>1071.722258</v>
      </c>
      <c r="CL302" s="42">
        <v>4.0631510000000004</v>
      </c>
      <c r="CM302" s="42">
        <v>16.218285999999999</v>
      </c>
      <c r="CN302" s="42">
        <v>52.649951999999999</v>
      </c>
      <c r="CO302" s="42">
        <v>36.534334000000001</v>
      </c>
      <c r="CP302" s="42">
        <v>60.982171999999998</v>
      </c>
      <c r="CQ302" s="42">
        <v>28.442643</v>
      </c>
      <c r="CR302" s="42">
        <v>824.03841799999998</v>
      </c>
      <c r="CS302" s="42">
        <v>48.793301</v>
      </c>
    </row>
    <row r="303" spans="1:97">
      <c r="A303" s="40" t="s">
        <v>941</v>
      </c>
      <c r="B303" s="40" t="s">
        <v>289</v>
      </c>
      <c r="C303" s="40" t="s">
        <v>290</v>
      </c>
      <c r="D303" s="40" t="s">
        <v>309</v>
      </c>
      <c r="E303" s="40" t="s">
        <v>396</v>
      </c>
      <c r="F303" s="40" t="s">
        <v>306</v>
      </c>
      <c r="G303" s="41" t="s">
        <v>294</v>
      </c>
      <c r="H303" s="40" t="s">
        <v>942</v>
      </c>
      <c r="I303" s="42">
        <v>58</v>
      </c>
      <c r="J303" s="42">
        <v>13</v>
      </c>
      <c r="K303" s="42">
        <v>7</v>
      </c>
      <c r="L303" s="42">
        <v>14</v>
      </c>
      <c r="M303" s="42">
        <v>7</v>
      </c>
      <c r="N303" s="42">
        <v>15</v>
      </c>
      <c r="O303" s="42">
        <v>2</v>
      </c>
      <c r="P303" s="42">
        <v>6</v>
      </c>
      <c r="Q303" s="42">
        <v>3</v>
      </c>
      <c r="R303" s="42">
        <v>9</v>
      </c>
      <c r="S303" s="42">
        <v>17</v>
      </c>
      <c r="T303" s="42">
        <v>9</v>
      </c>
      <c r="U303" s="42">
        <v>7</v>
      </c>
      <c r="V303" s="42">
        <v>31</v>
      </c>
      <c r="W303" s="42">
        <v>8</v>
      </c>
      <c r="X303" s="42">
        <v>2</v>
      </c>
      <c r="Y303" s="42">
        <v>7</v>
      </c>
      <c r="Z303" s="42">
        <v>4</v>
      </c>
      <c r="AA303" s="42">
        <v>8</v>
      </c>
      <c r="AB303" s="42">
        <v>2</v>
      </c>
      <c r="AC303" s="42">
        <v>0</v>
      </c>
      <c r="AD303" s="42">
        <v>9</v>
      </c>
      <c r="AE303" s="42">
        <v>18</v>
      </c>
      <c r="AF303" s="42">
        <v>4</v>
      </c>
      <c r="AG303" s="42">
        <v>27</v>
      </c>
      <c r="AH303" s="42">
        <v>5</v>
      </c>
      <c r="AI303" s="42">
        <v>5</v>
      </c>
      <c r="AJ303" s="42">
        <v>7</v>
      </c>
      <c r="AK303" s="42">
        <v>3</v>
      </c>
      <c r="AL303" s="42">
        <v>7</v>
      </c>
      <c r="AM303" s="42">
        <v>0</v>
      </c>
      <c r="AN303" s="42">
        <v>0</v>
      </c>
      <c r="AO303" s="42">
        <v>7</v>
      </c>
      <c r="AP303" s="42">
        <v>17</v>
      </c>
      <c r="AQ303" s="42">
        <v>3</v>
      </c>
      <c r="AR303" s="42">
        <v>40</v>
      </c>
      <c r="AS303" s="42">
        <v>4</v>
      </c>
      <c r="AT303" s="42">
        <v>0</v>
      </c>
      <c r="AU303" s="42">
        <v>0</v>
      </c>
      <c r="AV303" s="42">
        <v>8</v>
      </c>
      <c r="AW303" s="42">
        <v>4</v>
      </c>
      <c r="AX303" s="42">
        <v>4</v>
      </c>
      <c r="AY303" s="42">
        <v>20</v>
      </c>
      <c r="AZ303" s="42">
        <v>0</v>
      </c>
      <c r="BA303" s="42">
        <v>24</v>
      </c>
      <c r="BB303" s="42">
        <v>4</v>
      </c>
      <c r="BC303" s="42">
        <v>0</v>
      </c>
      <c r="BD303" s="42">
        <v>0</v>
      </c>
      <c r="BE303" s="42">
        <v>4</v>
      </c>
      <c r="BF303" s="42">
        <v>0</v>
      </c>
      <c r="BG303" s="42">
        <v>4</v>
      </c>
      <c r="BH303" s="42">
        <v>12</v>
      </c>
      <c r="BI303" s="42">
        <v>0</v>
      </c>
      <c r="BJ303" s="42">
        <v>16</v>
      </c>
      <c r="BK303" s="42">
        <v>0</v>
      </c>
      <c r="BL303" s="42">
        <v>0</v>
      </c>
      <c r="BM303" s="42">
        <v>0</v>
      </c>
      <c r="BN303" s="42">
        <v>4</v>
      </c>
      <c r="BO303" s="42">
        <v>4</v>
      </c>
      <c r="BP303" s="42">
        <v>0</v>
      </c>
      <c r="BQ303" s="42">
        <v>8</v>
      </c>
      <c r="BR303" s="42">
        <v>0</v>
      </c>
      <c r="BS303" s="42">
        <v>4</v>
      </c>
      <c r="BT303" s="42">
        <v>0</v>
      </c>
      <c r="BU303" s="42">
        <v>0</v>
      </c>
      <c r="BV303" s="42">
        <v>0</v>
      </c>
      <c r="BW303" s="42">
        <v>0</v>
      </c>
      <c r="BX303" s="42">
        <v>4</v>
      </c>
      <c r="BY303" s="42">
        <v>0</v>
      </c>
      <c r="BZ303" s="42">
        <v>0</v>
      </c>
      <c r="CA303" s="42">
        <v>0</v>
      </c>
      <c r="CB303" s="42">
        <v>20</v>
      </c>
      <c r="CC303" s="42">
        <v>4</v>
      </c>
      <c r="CD303" s="42">
        <v>0</v>
      </c>
      <c r="CE303" s="42">
        <v>0</v>
      </c>
      <c r="CF303" s="42">
        <v>8</v>
      </c>
      <c r="CG303" s="42">
        <v>0</v>
      </c>
      <c r="CH303" s="42">
        <v>4</v>
      </c>
      <c r="CI303" s="42">
        <v>4</v>
      </c>
      <c r="CJ303" s="42">
        <v>0</v>
      </c>
      <c r="CK303" s="42">
        <v>16</v>
      </c>
      <c r="CL303" s="42">
        <v>0</v>
      </c>
      <c r="CM303" s="42">
        <v>0</v>
      </c>
      <c r="CN303" s="42">
        <v>0</v>
      </c>
      <c r="CO303" s="42">
        <v>0</v>
      </c>
      <c r="CP303" s="42">
        <v>0</v>
      </c>
      <c r="CQ303" s="42">
        <v>0</v>
      </c>
      <c r="CR303" s="42">
        <v>16</v>
      </c>
      <c r="CS303" s="42">
        <v>0</v>
      </c>
    </row>
    <row r="304" spans="1:97">
      <c r="A304" s="40" t="s">
        <v>943</v>
      </c>
      <c r="B304" s="40" t="s">
        <v>289</v>
      </c>
      <c r="C304" s="40" t="s">
        <v>290</v>
      </c>
      <c r="D304" s="40" t="s">
        <v>309</v>
      </c>
      <c r="E304" s="40" t="s">
        <v>473</v>
      </c>
      <c r="F304" s="40" t="s">
        <v>306</v>
      </c>
      <c r="G304" s="41" t="s">
        <v>294</v>
      </c>
      <c r="H304" s="40" t="s">
        <v>944</v>
      </c>
      <c r="I304" s="42">
        <v>91</v>
      </c>
      <c r="J304" s="42">
        <v>19.5</v>
      </c>
      <c r="K304" s="42">
        <v>5.4166670000000003</v>
      </c>
      <c r="L304" s="42">
        <v>21.666667</v>
      </c>
      <c r="M304" s="42">
        <v>21.666667</v>
      </c>
      <c r="N304" s="42">
        <v>10.833333</v>
      </c>
      <c r="O304" s="42">
        <v>11.916667</v>
      </c>
      <c r="P304" s="42">
        <v>24</v>
      </c>
      <c r="Q304" s="42">
        <v>8</v>
      </c>
      <c r="R304" s="42">
        <v>21</v>
      </c>
      <c r="S304" s="42">
        <v>12</v>
      </c>
      <c r="T304" s="42">
        <v>16</v>
      </c>
      <c r="U304" s="42">
        <v>7</v>
      </c>
      <c r="V304" s="42">
        <v>43.333333000000003</v>
      </c>
      <c r="W304" s="42">
        <v>11.916667</v>
      </c>
      <c r="X304" s="42">
        <v>2.1666669999999999</v>
      </c>
      <c r="Y304" s="42">
        <v>8.6666670000000003</v>
      </c>
      <c r="Z304" s="42">
        <v>11.916667</v>
      </c>
      <c r="AA304" s="42">
        <v>5.4166670000000003</v>
      </c>
      <c r="AB304" s="42">
        <v>3.25</v>
      </c>
      <c r="AC304" s="42">
        <v>0</v>
      </c>
      <c r="AD304" s="42">
        <v>13</v>
      </c>
      <c r="AE304" s="42">
        <v>26</v>
      </c>
      <c r="AF304" s="42">
        <v>4.3333329999999997</v>
      </c>
      <c r="AG304" s="42">
        <v>47.666666999999997</v>
      </c>
      <c r="AH304" s="42">
        <v>7.5833329999999997</v>
      </c>
      <c r="AI304" s="42">
        <v>3.25</v>
      </c>
      <c r="AJ304" s="42">
        <v>13</v>
      </c>
      <c r="AK304" s="42">
        <v>9.75</v>
      </c>
      <c r="AL304" s="42">
        <v>5.4166670000000003</v>
      </c>
      <c r="AM304" s="42">
        <v>8.6666670000000003</v>
      </c>
      <c r="AN304" s="42">
        <v>0</v>
      </c>
      <c r="AO304" s="42">
        <v>10.833333</v>
      </c>
      <c r="AP304" s="42">
        <v>24.916667</v>
      </c>
      <c r="AQ304" s="42">
        <v>11.916667</v>
      </c>
      <c r="AR304" s="42">
        <v>60.666666999999997</v>
      </c>
      <c r="AS304" s="42">
        <v>4.3333329999999997</v>
      </c>
      <c r="AT304" s="42">
        <v>0</v>
      </c>
      <c r="AU304" s="42">
        <v>4.3333329999999997</v>
      </c>
      <c r="AV304" s="42">
        <v>0</v>
      </c>
      <c r="AW304" s="42">
        <v>8.6666670000000003</v>
      </c>
      <c r="AX304" s="42">
        <v>13</v>
      </c>
      <c r="AY304" s="42">
        <v>21.666667</v>
      </c>
      <c r="AZ304" s="42">
        <v>8.6666670000000003</v>
      </c>
      <c r="BA304" s="42">
        <v>21.666667</v>
      </c>
      <c r="BB304" s="42">
        <v>4.3333329999999997</v>
      </c>
      <c r="BC304" s="42">
        <v>0</v>
      </c>
      <c r="BD304" s="42">
        <v>0</v>
      </c>
      <c r="BE304" s="42">
        <v>0</v>
      </c>
      <c r="BF304" s="42">
        <v>0</v>
      </c>
      <c r="BG304" s="42">
        <v>8.6666670000000003</v>
      </c>
      <c r="BH304" s="42">
        <v>4.3333329999999997</v>
      </c>
      <c r="BI304" s="42">
        <v>4.3333329999999997</v>
      </c>
      <c r="BJ304" s="42">
        <v>39</v>
      </c>
      <c r="BK304" s="42">
        <v>0</v>
      </c>
      <c r="BL304" s="42">
        <v>0</v>
      </c>
      <c r="BM304" s="42">
        <v>4.3333329999999997</v>
      </c>
      <c r="BN304" s="42">
        <v>0</v>
      </c>
      <c r="BO304" s="42">
        <v>8.6666670000000003</v>
      </c>
      <c r="BP304" s="42">
        <v>4.3333329999999997</v>
      </c>
      <c r="BQ304" s="42">
        <v>17.333333</v>
      </c>
      <c r="BR304" s="42">
        <v>4.3333329999999997</v>
      </c>
      <c r="BS304" s="42">
        <v>0</v>
      </c>
      <c r="BT304" s="42">
        <v>0</v>
      </c>
      <c r="BU304" s="42">
        <v>0</v>
      </c>
      <c r="BV304" s="42">
        <v>0</v>
      </c>
      <c r="BW304" s="42">
        <v>0</v>
      </c>
      <c r="BX304" s="42">
        <v>0</v>
      </c>
      <c r="BY304" s="42">
        <v>0</v>
      </c>
      <c r="BZ304" s="42">
        <v>0</v>
      </c>
      <c r="CA304" s="42">
        <v>0</v>
      </c>
      <c r="CB304" s="42">
        <v>34.666666999999997</v>
      </c>
      <c r="CC304" s="42">
        <v>4.3333329999999997</v>
      </c>
      <c r="CD304" s="42">
        <v>0</v>
      </c>
      <c r="CE304" s="42">
        <v>4.3333329999999997</v>
      </c>
      <c r="CF304" s="42">
        <v>0</v>
      </c>
      <c r="CG304" s="42">
        <v>8.6666670000000003</v>
      </c>
      <c r="CH304" s="42">
        <v>8.6666670000000003</v>
      </c>
      <c r="CI304" s="42">
        <v>0</v>
      </c>
      <c r="CJ304" s="42">
        <v>8.6666670000000003</v>
      </c>
      <c r="CK304" s="42">
        <v>26</v>
      </c>
      <c r="CL304" s="42">
        <v>0</v>
      </c>
      <c r="CM304" s="42">
        <v>0</v>
      </c>
      <c r="CN304" s="42">
        <v>0</v>
      </c>
      <c r="CO304" s="42">
        <v>0</v>
      </c>
      <c r="CP304" s="42">
        <v>0</v>
      </c>
      <c r="CQ304" s="42">
        <v>4.3333329999999997</v>
      </c>
      <c r="CR304" s="42">
        <v>21.666667</v>
      </c>
      <c r="CS304" s="42">
        <v>0</v>
      </c>
    </row>
    <row r="305" spans="1:97">
      <c r="A305" s="40" t="s">
        <v>945</v>
      </c>
      <c r="B305" s="40" t="s">
        <v>289</v>
      </c>
      <c r="C305" s="40" t="s">
        <v>290</v>
      </c>
      <c r="D305" s="40" t="s">
        <v>297</v>
      </c>
      <c r="E305" s="40" t="s">
        <v>565</v>
      </c>
      <c r="F305" s="40" t="s">
        <v>419</v>
      </c>
      <c r="G305" s="41" t="s">
        <v>294</v>
      </c>
      <c r="H305" s="40" t="s">
        <v>946</v>
      </c>
      <c r="I305" s="42">
        <v>375</v>
      </c>
      <c r="J305" s="42">
        <v>52.685949999999998</v>
      </c>
      <c r="K305" s="42">
        <v>46.487603</v>
      </c>
      <c r="L305" s="42">
        <v>64.049587000000002</v>
      </c>
      <c r="M305" s="42">
        <v>81.61157</v>
      </c>
      <c r="N305" s="42">
        <v>82.644627999999997</v>
      </c>
      <c r="O305" s="42">
        <v>47.520660999999997</v>
      </c>
      <c r="P305" s="42">
        <v>64</v>
      </c>
      <c r="Q305" s="42">
        <v>64</v>
      </c>
      <c r="R305" s="42">
        <v>73</v>
      </c>
      <c r="S305" s="42">
        <v>71</v>
      </c>
      <c r="T305" s="42">
        <v>90</v>
      </c>
      <c r="U305" s="42">
        <v>49</v>
      </c>
      <c r="V305" s="42">
        <v>188.01652899999999</v>
      </c>
      <c r="W305" s="42">
        <v>22.727273</v>
      </c>
      <c r="X305" s="42">
        <v>25.826446000000001</v>
      </c>
      <c r="Y305" s="42">
        <v>34.090909000000003</v>
      </c>
      <c r="Z305" s="42">
        <v>43.38843</v>
      </c>
      <c r="AA305" s="42">
        <v>42.355372000000003</v>
      </c>
      <c r="AB305" s="42">
        <v>17.561983000000001</v>
      </c>
      <c r="AC305" s="42">
        <v>2.0661160000000001</v>
      </c>
      <c r="AD305" s="42">
        <v>36.157024999999997</v>
      </c>
      <c r="AE305" s="42">
        <v>103.305785</v>
      </c>
      <c r="AF305" s="42">
        <v>48.553719000000001</v>
      </c>
      <c r="AG305" s="42">
        <v>186.98347100000001</v>
      </c>
      <c r="AH305" s="42">
        <v>29.958677999999999</v>
      </c>
      <c r="AI305" s="42">
        <v>20.661156999999999</v>
      </c>
      <c r="AJ305" s="42">
        <v>29.958677999999999</v>
      </c>
      <c r="AK305" s="42">
        <v>38.223140000000001</v>
      </c>
      <c r="AL305" s="42">
        <v>40.289256000000002</v>
      </c>
      <c r="AM305" s="42">
        <v>26.859504000000001</v>
      </c>
      <c r="AN305" s="42">
        <v>1.033058</v>
      </c>
      <c r="AO305" s="42">
        <v>39.256197999999998</v>
      </c>
      <c r="AP305" s="42">
        <v>86.776859999999999</v>
      </c>
      <c r="AQ305" s="42">
        <v>60.950412999999998</v>
      </c>
      <c r="AR305" s="42">
        <v>322.31405000000001</v>
      </c>
      <c r="AS305" s="42">
        <v>4.132231</v>
      </c>
      <c r="AT305" s="42">
        <v>12.396694</v>
      </c>
      <c r="AU305" s="42">
        <v>12.396694</v>
      </c>
      <c r="AV305" s="42">
        <v>8.2644629999999992</v>
      </c>
      <c r="AW305" s="42">
        <v>53.719008000000002</v>
      </c>
      <c r="AX305" s="42">
        <v>61.983471000000002</v>
      </c>
      <c r="AY305" s="42">
        <v>128.099174</v>
      </c>
      <c r="AZ305" s="42">
        <v>41.322313999999999</v>
      </c>
      <c r="BA305" s="42">
        <v>169.42148800000001</v>
      </c>
      <c r="BB305" s="42">
        <v>0</v>
      </c>
      <c r="BC305" s="42">
        <v>12.396694</v>
      </c>
      <c r="BD305" s="42">
        <v>4.132231</v>
      </c>
      <c r="BE305" s="42">
        <v>4.132231</v>
      </c>
      <c r="BF305" s="42">
        <v>0</v>
      </c>
      <c r="BG305" s="42">
        <v>61.983471000000002</v>
      </c>
      <c r="BH305" s="42">
        <v>66.115701999999999</v>
      </c>
      <c r="BI305" s="42">
        <v>20.661156999999999</v>
      </c>
      <c r="BJ305" s="42">
        <v>152.892562</v>
      </c>
      <c r="BK305" s="42">
        <v>4.132231</v>
      </c>
      <c r="BL305" s="42">
        <v>0</v>
      </c>
      <c r="BM305" s="42">
        <v>8.2644629999999992</v>
      </c>
      <c r="BN305" s="42">
        <v>4.132231</v>
      </c>
      <c r="BO305" s="42">
        <v>53.719008000000002</v>
      </c>
      <c r="BP305" s="42">
        <v>0</v>
      </c>
      <c r="BQ305" s="42">
        <v>61.983471000000002</v>
      </c>
      <c r="BR305" s="42">
        <v>20.661156999999999</v>
      </c>
      <c r="BS305" s="42">
        <v>33.057850999999999</v>
      </c>
      <c r="BT305" s="42">
        <v>0</v>
      </c>
      <c r="BU305" s="42">
        <v>0</v>
      </c>
      <c r="BV305" s="42">
        <v>0</v>
      </c>
      <c r="BW305" s="42">
        <v>0</v>
      </c>
      <c r="BX305" s="42">
        <v>4.132231</v>
      </c>
      <c r="BY305" s="42">
        <v>8.2644629999999992</v>
      </c>
      <c r="BZ305" s="42">
        <v>0</v>
      </c>
      <c r="CA305" s="42">
        <v>20.661156999999999</v>
      </c>
      <c r="CB305" s="42">
        <v>128.099174</v>
      </c>
      <c r="CC305" s="42">
        <v>0</v>
      </c>
      <c r="CD305" s="42">
        <v>4.132231</v>
      </c>
      <c r="CE305" s="42">
        <v>12.396694</v>
      </c>
      <c r="CF305" s="42">
        <v>8.2644629999999992</v>
      </c>
      <c r="CG305" s="42">
        <v>41.322313999999999</v>
      </c>
      <c r="CH305" s="42">
        <v>45.454545000000003</v>
      </c>
      <c r="CI305" s="42">
        <v>0</v>
      </c>
      <c r="CJ305" s="42">
        <v>16.528925999999998</v>
      </c>
      <c r="CK305" s="42">
        <v>161.157025</v>
      </c>
      <c r="CL305" s="42">
        <v>4.132231</v>
      </c>
      <c r="CM305" s="42">
        <v>8.2644629999999992</v>
      </c>
      <c r="CN305" s="42">
        <v>0</v>
      </c>
      <c r="CO305" s="42">
        <v>0</v>
      </c>
      <c r="CP305" s="42">
        <v>8.2644629999999992</v>
      </c>
      <c r="CQ305" s="42">
        <v>8.2644629999999992</v>
      </c>
      <c r="CR305" s="42">
        <v>128.099174</v>
      </c>
      <c r="CS305" s="42">
        <v>4.132231</v>
      </c>
    </row>
    <row r="306" spans="1:97">
      <c r="A306" s="40" t="s">
        <v>947</v>
      </c>
      <c r="B306" s="40" t="s">
        <v>289</v>
      </c>
      <c r="C306" s="40" t="s">
        <v>290</v>
      </c>
      <c r="D306" s="40" t="s">
        <v>309</v>
      </c>
      <c r="E306" s="40" t="s">
        <v>328</v>
      </c>
      <c r="F306" s="40" t="s">
        <v>306</v>
      </c>
      <c r="G306" s="41" t="s">
        <v>294</v>
      </c>
      <c r="H306" s="40" t="s">
        <v>948</v>
      </c>
      <c r="I306" s="42">
        <v>271</v>
      </c>
      <c r="J306" s="42">
        <v>46</v>
      </c>
      <c r="K306" s="42">
        <v>25</v>
      </c>
      <c r="L306" s="42">
        <v>46</v>
      </c>
      <c r="M306" s="42">
        <v>66</v>
      </c>
      <c r="N306" s="42">
        <v>47</v>
      </c>
      <c r="O306" s="42">
        <v>41</v>
      </c>
      <c r="P306" s="42">
        <v>38</v>
      </c>
      <c r="Q306" s="42">
        <v>32</v>
      </c>
      <c r="R306" s="42">
        <v>61</v>
      </c>
      <c r="S306" s="42">
        <v>46</v>
      </c>
      <c r="T306" s="42">
        <v>59</v>
      </c>
      <c r="U306" s="42">
        <v>32</v>
      </c>
      <c r="V306" s="42">
        <v>134</v>
      </c>
      <c r="W306" s="42">
        <v>23</v>
      </c>
      <c r="X306" s="42">
        <v>11</v>
      </c>
      <c r="Y306" s="42">
        <v>21</v>
      </c>
      <c r="Z306" s="42">
        <v>37</v>
      </c>
      <c r="AA306" s="42">
        <v>24</v>
      </c>
      <c r="AB306" s="42">
        <v>18</v>
      </c>
      <c r="AC306" s="42">
        <v>0</v>
      </c>
      <c r="AD306" s="42">
        <v>28</v>
      </c>
      <c r="AE306" s="42">
        <v>73</v>
      </c>
      <c r="AF306" s="42">
        <v>33</v>
      </c>
      <c r="AG306" s="42">
        <v>137</v>
      </c>
      <c r="AH306" s="42">
        <v>23</v>
      </c>
      <c r="AI306" s="42">
        <v>14</v>
      </c>
      <c r="AJ306" s="42">
        <v>25</v>
      </c>
      <c r="AK306" s="42">
        <v>29</v>
      </c>
      <c r="AL306" s="42">
        <v>23</v>
      </c>
      <c r="AM306" s="42">
        <v>21</v>
      </c>
      <c r="AN306" s="42">
        <v>2</v>
      </c>
      <c r="AO306" s="42">
        <v>27</v>
      </c>
      <c r="AP306" s="42">
        <v>73</v>
      </c>
      <c r="AQ306" s="42">
        <v>37</v>
      </c>
      <c r="AR306" s="42">
        <v>244</v>
      </c>
      <c r="AS306" s="42">
        <v>48</v>
      </c>
      <c r="AT306" s="42">
        <v>4</v>
      </c>
      <c r="AU306" s="42">
        <v>0</v>
      </c>
      <c r="AV306" s="42">
        <v>12</v>
      </c>
      <c r="AW306" s="42">
        <v>16</v>
      </c>
      <c r="AX306" s="42">
        <v>24</v>
      </c>
      <c r="AY306" s="42">
        <v>112</v>
      </c>
      <c r="AZ306" s="42">
        <v>28</v>
      </c>
      <c r="BA306" s="42">
        <v>132</v>
      </c>
      <c r="BB306" s="42">
        <v>36</v>
      </c>
      <c r="BC306" s="42">
        <v>4</v>
      </c>
      <c r="BD306" s="42">
        <v>0</v>
      </c>
      <c r="BE306" s="42">
        <v>4</v>
      </c>
      <c r="BF306" s="42">
        <v>0</v>
      </c>
      <c r="BG306" s="42">
        <v>24</v>
      </c>
      <c r="BH306" s="42">
        <v>56</v>
      </c>
      <c r="BI306" s="42">
        <v>8</v>
      </c>
      <c r="BJ306" s="42">
        <v>112</v>
      </c>
      <c r="BK306" s="42">
        <v>12</v>
      </c>
      <c r="BL306" s="42">
        <v>0</v>
      </c>
      <c r="BM306" s="42">
        <v>0</v>
      </c>
      <c r="BN306" s="42">
        <v>8</v>
      </c>
      <c r="BO306" s="42">
        <v>16</v>
      </c>
      <c r="BP306" s="42">
        <v>0</v>
      </c>
      <c r="BQ306" s="42">
        <v>56</v>
      </c>
      <c r="BR306" s="42">
        <v>20</v>
      </c>
      <c r="BS306" s="42">
        <v>20</v>
      </c>
      <c r="BT306" s="42">
        <v>0</v>
      </c>
      <c r="BU306" s="42">
        <v>0</v>
      </c>
      <c r="BV306" s="42">
        <v>0</v>
      </c>
      <c r="BW306" s="42">
        <v>4</v>
      </c>
      <c r="BX306" s="42">
        <v>4</v>
      </c>
      <c r="BY306" s="42">
        <v>0</v>
      </c>
      <c r="BZ306" s="42">
        <v>0</v>
      </c>
      <c r="CA306" s="42">
        <v>12</v>
      </c>
      <c r="CB306" s="42">
        <v>96</v>
      </c>
      <c r="CC306" s="42">
        <v>36</v>
      </c>
      <c r="CD306" s="42">
        <v>4</v>
      </c>
      <c r="CE306" s="42">
        <v>0</v>
      </c>
      <c r="CF306" s="42">
        <v>8</v>
      </c>
      <c r="CG306" s="42">
        <v>8</v>
      </c>
      <c r="CH306" s="42">
        <v>24</v>
      </c>
      <c r="CI306" s="42">
        <v>0</v>
      </c>
      <c r="CJ306" s="42">
        <v>16</v>
      </c>
      <c r="CK306" s="42">
        <v>128</v>
      </c>
      <c r="CL306" s="42">
        <v>12</v>
      </c>
      <c r="CM306" s="42">
        <v>0</v>
      </c>
      <c r="CN306" s="42">
        <v>0</v>
      </c>
      <c r="CO306" s="42">
        <v>0</v>
      </c>
      <c r="CP306" s="42">
        <v>4</v>
      </c>
      <c r="CQ306" s="42">
        <v>0</v>
      </c>
      <c r="CR306" s="42">
        <v>112</v>
      </c>
      <c r="CS306" s="42">
        <v>0</v>
      </c>
    </row>
    <row r="307" spans="1:97">
      <c r="A307" s="40" t="s">
        <v>949</v>
      </c>
      <c r="B307" s="40" t="s">
        <v>289</v>
      </c>
      <c r="C307" s="40" t="s">
        <v>290</v>
      </c>
      <c r="D307" s="40" t="s">
        <v>304</v>
      </c>
      <c r="E307" s="40" t="s">
        <v>801</v>
      </c>
      <c r="F307" s="40" t="s">
        <v>351</v>
      </c>
      <c r="G307" s="41" t="s">
        <v>294</v>
      </c>
      <c r="H307" s="40" t="s">
        <v>950</v>
      </c>
      <c r="I307" s="42">
        <v>314</v>
      </c>
      <c r="J307" s="42">
        <v>44</v>
      </c>
      <c r="K307" s="42">
        <v>38</v>
      </c>
      <c r="L307" s="42">
        <v>52</v>
      </c>
      <c r="M307" s="42">
        <v>56</v>
      </c>
      <c r="N307" s="42">
        <v>86</v>
      </c>
      <c r="O307" s="42">
        <v>38</v>
      </c>
      <c r="P307" s="42">
        <v>38</v>
      </c>
      <c r="Q307" s="42">
        <v>42</v>
      </c>
      <c r="R307" s="42">
        <v>48</v>
      </c>
      <c r="S307" s="42">
        <v>55</v>
      </c>
      <c r="T307" s="42">
        <v>63</v>
      </c>
      <c r="U307" s="42">
        <v>25</v>
      </c>
      <c r="V307" s="42">
        <v>155</v>
      </c>
      <c r="W307" s="42">
        <v>20</v>
      </c>
      <c r="X307" s="42">
        <v>21</v>
      </c>
      <c r="Y307" s="42">
        <v>28</v>
      </c>
      <c r="Z307" s="42">
        <v>25</v>
      </c>
      <c r="AA307" s="42">
        <v>48</v>
      </c>
      <c r="AB307" s="42">
        <v>12</v>
      </c>
      <c r="AC307" s="42">
        <v>1</v>
      </c>
      <c r="AD307" s="42">
        <v>26</v>
      </c>
      <c r="AE307" s="42">
        <v>86</v>
      </c>
      <c r="AF307" s="42">
        <v>43</v>
      </c>
      <c r="AG307" s="42">
        <v>159</v>
      </c>
      <c r="AH307" s="42">
        <v>24</v>
      </c>
      <c r="AI307" s="42">
        <v>17</v>
      </c>
      <c r="AJ307" s="42">
        <v>24</v>
      </c>
      <c r="AK307" s="42">
        <v>31</v>
      </c>
      <c r="AL307" s="42">
        <v>38</v>
      </c>
      <c r="AM307" s="42">
        <v>23</v>
      </c>
      <c r="AN307" s="42">
        <v>2</v>
      </c>
      <c r="AO307" s="42">
        <v>32</v>
      </c>
      <c r="AP307" s="42">
        <v>77</v>
      </c>
      <c r="AQ307" s="42">
        <v>50</v>
      </c>
      <c r="AR307" s="42">
        <v>256</v>
      </c>
      <c r="AS307" s="42">
        <v>16</v>
      </c>
      <c r="AT307" s="42">
        <v>16</v>
      </c>
      <c r="AU307" s="42">
        <v>4</v>
      </c>
      <c r="AV307" s="42">
        <v>8</v>
      </c>
      <c r="AW307" s="42">
        <v>36</v>
      </c>
      <c r="AX307" s="42">
        <v>44</v>
      </c>
      <c r="AY307" s="42">
        <v>124</v>
      </c>
      <c r="AZ307" s="42">
        <v>8</v>
      </c>
      <c r="BA307" s="42">
        <v>140</v>
      </c>
      <c r="BB307" s="42">
        <v>12</v>
      </c>
      <c r="BC307" s="42">
        <v>12</v>
      </c>
      <c r="BD307" s="42">
        <v>4</v>
      </c>
      <c r="BE307" s="42">
        <v>4</v>
      </c>
      <c r="BF307" s="42">
        <v>8</v>
      </c>
      <c r="BG307" s="42">
        <v>36</v>
      </c>
      <c r="BH307" s="42">
        <v>64</v>
      </c>
      <c r="BI307" s="42">
        <v>0</v>
      </c>
      <c r="BJ307" s="42">
        <v>116</v>
      </c>
      <c r="BK307" s="42">
        <v>4</v>
      </c>
      <c r="BL307" s="42">
        <v>4</v>
      </c>
      <c r="BM307" s="42">
        <v>0</v>
      </c>
      <c r="BN307" s="42">
        <v>4</v>
      </c>
      <c r="BO307" s="42">
        <v>28</v>
      </c>
      <c r="BP307" s="42">
        <v>8</v>
      </c>
      <c r="BQ307" s="42">
        <v>60</v>
      </c>
      <c r="BR307" s="42">
        <v>8</v>
      </c>
      <c r="BS307" s="42">
        <v>12</v>
      </c>
      <c r="BT307" s="42">
        <v>0</v>
      </c>
      <c r="BU307" s="42">
        <v>0</v>
      </c>
      <c r="BV307" s="42">
        <v>0</v>
      </c>
      <c r="BW307" s="42">
        <v>0</v>
      </c>
      <c r="BX307" s="42">
        <v>4</v>
      </c>
      <c r="BY307" s="42">
        <v>4</v>
      </c>
      <c r="BZ307" s="42">
        <v>0</v>
      </c>
      <c r="CA307" s="42">
        <v>4</v>
      </c>
      <c r="CB307" s="42">
        <v>116</v>
      </c>
      <c r="CC307" s="42">
        <v>16</v>
      </c>
      <c r="CD307" s="42">
        <v>16</v>
      </c>
      <c r="CE307" s="42">
        <v>0</v>
      </c>
      <c r="CF307" s="42">
        <v>8</v>
      </c>
      <c r="CG307" s="42">
        <v>28</v>
      </c>
      <c r="CH307" s="42">
        <v>36</v>
      </c>
      <c r="CI307" s="42">
        <v>8</v>
      </c>
      <c r="CJ307" s="42">
        <v>4</v>
      </c>
      <c r="CK307" s="42">
        <v>128</v>
      </c>
      <c r="CL307" s="42">
        <v>0</v>
      </c>
      <c r="CM307" s="42">
        <v>0</v>
      </c>
      <c r="CN307" s="42">
        <v>4</v>
      </c>
      <c r="CO307" s="42">
        <v>0</v>
      </c>
      <c r="CP307" s="42">
        <v>4</v>
      </c>
      <c r="CQ307" s="42">
        <v>4</v>
      </c>
      <c r="CR307" s="42">
        <v>116</v>
      </c>
      <c r="CS307" s="42">
        <v>0</v>
      </c>
    </row>
    <row r="308" spans="1:97">
      <c r="A308" s="40" t="s">
        <v>951</v>
      </c>
      <c r="B308" s="40" t="s">
        <v>289</v>
      </c>
      <c r="C308" s="40" t="s">
        <v>290</v>
      </c>
      <c r="D308" s="40" t="s">
        <v>297</v>
      </c>
      <c r="E308" s="40" t="s">
        <v>506</v>
      </c>
      <c r="F308" s="40" t="s">
        <v>293</v>
      </c>
      <c r="G308" s="41" t="s">
        <v>294</v>
      </c>
      <c r="H308" s="40" t="s">
        <v>952</v>
      </c>
      <c r="I308" s="42">
        <v>445</v>
      </c>
      <c r="J308" s="42">
        <v>60.958903999999997</v>
      </c>
      <c r="K308" s="42">
        <v>40.639268999999999</v>
      </c>
      <c r="L308" s="42">
        <v>94.486300999999997</v>
      </c>
      <c r="M308" s="42">
        <v>84.326483999999994</v>
      </c>
      <c r="N308" s="42">
        <v>107.694064</v>
      </c>
      <c r="O308" s="42">
        <v>56.894976999999997</v>
      </c>
      <c r="P308" s="42">
        <v>56</v>
      </c>
      <c r="Q308" s="42">
        <v>55</v>
      </c>
      <c r="R308" s="42">
        <v>78</v>
      </c>
      <c r="S308" s="42">
        <v>83</v>
      </c>
      <c r="T308" s="42">
        <v>82</v>
      </c>
      <c r="U308" s="42">
        <v>38</v>
      </c>
      <c r="V308" s="42">
        <v>214.37214599999999</v>
      </c>
      <c r="W308" s="42">
        <v>32.511415999999997</v>
      </c>
      <c r="X308" s="42">
        <v>22.351597999999999</v>
      </c>
      <c r="Y308" s="42">
        <v>39.623288000000002</v>
      </c>
      <c r="Z308" s="42">
        <v>41.655251</v>
      </c>
      <c r="AA308" s="42">
        <v>52.831049999999998</v>
      </c>
      <c r="AB308" s="42">
        <v>25.399543000000001</v>
      </c>
      <c r="AC308" s="42">
        <v>0</v>
      </c>
      <c r="AD308" s="42">
        <v>38.607306000000001</v>
      </c>
      <c r="AE308" s="42">
        <v>118.869863</v>
      </c>
      <c r="AF308" s="42">
        <v>56.894976999999997</v>
      </c>
      <c r="AG308" s="42">
        <v>230.62785400000001</v>
      </c>
      <c r="AH308" s="42">
        <v>28.447489000000001</v>
      </c>
      <c r="AI308" s="42">
        <v>18.287671</v>
      </c>
      <c r="AJ308" s="42">
        <v>54.863014</v>
      </c>
      <c r="AK308" s="42">
        <v>42.671233000000001</v>
      </c>
      <c r="AL308" s="42">
        <v>54.863014</v>
      </c>
      <c r="AM308" s="42">
        <v>28.447489000000001</v>
      </c>
      <c r="AN308" s="42">
        <v>3.0479449999999999</v>
      </c>
      <c r="AO308" s="42">
        <v>36.575341999999999</v>
      </c>
      <c r="AP308" s="42">
        <v>126.99771699999999</v>
      </c>
      <c r="AQ308" s="42">
        <v>67.054794999999999</v>
      </c>
      <c r="AR308" s="42">
        <v>373.88127900000001</v>
      </c>
      <c r="AS308" s="42">
        <v>12.191781000000001</v>
      </c>
      <c r="AT308" s="42">
        <v>12.191781000000001</v>
      </c>
      <c r="AU308" s="42">
        <v>0</v>
      </c>
      <c r="AV308" s="42">
        <v>24.383562000000001</v>
      </c>
      <c r="AW308" s="42">
        <v>73.150684999999996</v>
      </c>
      <c r="AX308" s="42">
        <v>44.703195999999998</v>
      </c>
      <c r="AY308" s="42">
        <v>170.684932</v>
      </c>
      <c r="AZ308" s="42">
        <v>36.575341999999999</v>
      </c>
      <c r="BA308" s="42">
        <v>170.684932</v>
      </c>
      <c r="BB308" s="42">
        <v>8.1278539999999992</v>
      </c>
      <c r="BC308" s="42">
        <v>8.1278539999999992</v>
      </c>
      <c r="BD308" s="42">
        <v>0</v>
      </c>
      <c r="BE308" s="42">
        <v>8.1278539999999992</v>
      </c>
      <c r="BF308" s="42">
        <v>4.0639269999999996</v>
      </c>
      <c r="BG308" s="42">
        <v>44.703195999999998</v>
      </c>
      <c r="BH308" s="42">
        <v>85.342466000000002</v>
      </c>
      <c r="BI308" s="42">
        <v>12.191781000000001</v>
      </c>
      <c r="BJ308" s="42">
        <v>203.196347</v>
      </c>
      <c r="BK308" s="42">
        <v>4.0639269999999996</v>
      </c>
      <c r="BL308" s="42">
        <v>4.0639269999999996</v>
      </c>
      <c r="BM308" s="42">
        <v>0</v>
      </c>
      <c r="BN308" s="42">
        <v>16.255707999999998</v>
      </c>
      <c r="BO308" s="42">
        <v>69.086758000000003</v>
      </c>
      <c r="BP308" s="42">
        <v>0</v>
      </c>
      <c r="BQ308" s="42">
        <v>85.342466000000002</v>
      </c>
      <c r="BR308" s="42">
        <v>24.383562000000001</v>
      </c>
      <c r="BS308" s="42">
        <v>28.447489000000001</v>
      </c>
      <c r="BT308" s="42">
        <v>0</v>
      </c>
      <c r="BU308" s="42">
        <v>0</v>
      </c>
      <c r="BV308" s="42">
        <v>0</v>
      </c>
      <c r="BW308" s="42">
        <v>0</v>
      </c>
      <c r="BX308" s="42">
        <v>0</v>
      </c>
      <c r="BY308" s="42">
        <v>12.191781000000001</v>
      </c>
      <c r="BZ308" s="42">
        <v>0</v>
      </c>
      <c r="CA308" s="42">
        <v>16.255707999999998</v>
      </c>
      <c r="CB308" s="42">
        <v>158.49315100000001</v>
      </c>
      <c r="CC308" s="42">
        <v>12.191781000000001</v>
      </c>
      <c r="CD308" s="42">
        <v>8.1278539999999992</v>
      </c>
      <c r="CE308" s="42">
        <v>0</v>
      </c>
      <c r="CF308" s="42">
        <v>20.319635000000002</v>
      </c>
      <c r="CG308" s="42">
        <v>69.086758000000003</v>
      </c>
      <c r="CH308" s="42">
        <v>32.511415999999997</v>
      </c>
      <c r="CI308" s="42">
        <v>0</v>
      </c>
      <c r="CJ308" s="42">
        <v>16.255707999999998</v>
      </c>
      <c r="CK308" s="42">
        <v>186.940639</v>
      </c>
      <c r="CL308" s="42">
        <v>0</v>
      </c>
      <c r="CM308" s="42">
        <v>4.0639269999999996</v>
      </c>
      <c r="CN308" s="42">
        <v>0</v>
      </c>
      <c r="CO308" s="42">
        <v>4.0639269999999996</v>
      </c>
      <c r="CP308" s="42">
        <v>4.0639269999999996</v>
      </c>
      <c r="CQ308" s="42">
        <v>0</v>
      </c>
      <c r="CR308" s="42">
        <v>170.684932</v>
      </c>
      <c r="CS308" s="42">
        <v>4.0639269999999996</v>
      </c>
    </row>
    <row r="309" spans="1:97">
      <c r="A309" s="40" t="s">
        <v>953</v>
      </c>
      <c r="B309" s="40" t="s">
        <v>289</v>
      </c>
      <c r="C309" s="40" t="s">
        <v>290</v>
      </c>
      <c r="D309" s="40" t="s">
        <v>291</v>
      </c>
      <c r="E309" s="40" t="s">
        <v>316</v>
      </c>
      <c r="F309" s="40" t="s">
        <v>293</v>
      </c>
      <c r="G309" s="41" t="s">
        <v>294</v>
      </c>
      <c r="H309" s="40" t="s">
        <v>954</v>
      </c>
      <c r="I309" s="42">
        <v>1069</v>
      </c>
      <c r="J309" s="42">
        <v>132.64443</v>
      </c>
      <c r="K309" s="42">
        <v>136.66395800000001</v>
      </c>
      <c r="L309" s="42">
        <v>169.82506599999999</v>
      </c>
      <c r="M309" s="42">
        <v>251.22051099999999</v>
      </c>
      <c r="N309" s="42">
        <v>204.98667599999999</v>
      </c>
      <c r="O309" s="42">
        <v>173.65935899999999</v>
      </c>
      <c r="P309" s="42">
        <v>144</v>
      </c>
      <c r="Q309" s="42">
        <v>121</v>
      </c>
      <c r="R309" s="42">
        <v>200</v>
      </c>
      <c r="S309" s="42">
        <v>209</v>
      </c>
      <c r="T309" s="42">
        <v>237</v>
      </c>
      <c r="U309" s="42">
        <v>130</v>
      </c>
      <c r="V309" s="42">
        <v>512.44816600000001</v>
      </c>
      <c r="W309" s="42">
        <v>67.327096999999995</v>
      </c>
      <c r="X309" s="42">
        <v>67.327096999999995</v>
      </c>
      <c r="Y309" s="42">
        <v>88.42962</v>
      </c>
      <c r="Z309" s="42">
        <v>126.615138</v>
      </c>
      <c r="AA309" s="42">
        <v>105.50798399999999</v>
      </c>
      <c r="AB309" s="42">
        <v>53.230963000000003</v>
      </c>
      <c r="AC309" s="42">
        <v>4.0102659999999997</v>
      </c>
      <c r="AD309" s="42">
        <v>85.414974000000001</v>
      </c>
      <c r="AE309" s="42">
        <v>308.49878799999999</v>
      </c>
      <c r="AF309" s="42">
        <v>118.53440399999999</v>
      </c>
      <c r="AG309" s="42">
        <v>556.55183399999999</v>
      </c>
      <c r="AH309" s="42">
        <v>65.317333000000005</v>
      </c>
      <c r="AI309" s="42">
        <v>69.336860999999999</v>
      </c>
      <c r="AJ309" s="42">
        <v>81.395446000000007</v>
      </c>
      <c r="AK309" s="42">
        <v>124.605374</v>
      </c>
      <c r="AL309" s="42">
        <v>99.478691999999995</v>
      </c>
      <c r="AM309" s="42">
        <v>97.385571999999996</v>
      </c>
      <c r="AN309" s="42">
        <v>19.032557000000001</v>
      </c>
      <c r="AO309" s="42">
        <v>97.473557999999997</v>
      </c>
      <c r="AP309" s="42">
        <v>276.34256299999998</v>
      </c>
      <c r="AQ309" s="42">
        <v>182.735713</v>
      </c>
      <c r="AR309" s="42">
        <v>934.35506799999996</v>
      </c>
      <c r="AS309" s="42">
        <v>64.312450999999996</v>
      </c>
      <c r="AT309" s="42">
        <v>20.097640999999999</v>
      </c>
      <c r="AU309" s="42">
        <v>16.078112999999998</v>
      </c>
      <c r="AV309" s="42">
        <v>72.351506999999998</v>
      </c>
      <c r="AW309" s="42">
        <v>120.585846</v>
      </c>
      <c r="AX309" s="42">
        <v>168.82018400000001</v>
      </c>
      <c r="AY309" s="42">
        <v>375.64064999999999</v>
      </c>
      <c r="AZ309" s="42">
        <v>96.468676000000002</v>
      </c>
      <c r="BA309" s="42">
        <v>431.03882700000003</v>
      </c>
      <c r="BB309" s="42">
        <v>48.234338000000001</v>
      </c>
      <c r="BC309" s="42">
        <v>16.078112999999998</v>
      </c>
      <c r="BD309" s="42">
        <v>12.058585000000001</v>
      </c>
      <c r="BE309" s="42">
        <v>28.136697000000002</v>
      </c>
      <c r="BF309" s="42">
        <v>28.136697000000002</v>
      </c>
      <c r="BG309" s="42">
        <v>120.585846</v>
      </c>
      <c r="BH309" s="42">
        <v>153.691382</v>
      </c>
      <c r="BI309" s="42">
        <v>24.117169000000001</v>
      </c>
      <c r="BJ309" s="42">
        <v>503.31623999999999</v>
      </c>
      <c r="BK309" s="42">
        <v>16.078112999999998</v>
      </c>
      <c r="BL309" s="42">
        <v>4.0195280000000002</v>
      </c>
      <c r="BM309" s="42">
        <v>4.0195280000000002</v>
      </c>
      <c r="BN309" s="42">
        <v>44.21481</v>
      </c>
      <c r="BO309" s="42">
        <v>92.449147999999994</v>
      </c>
      <c r="BP309" s="42">
        <v>48.234338000000001</v>
      </c>
      <c r="BQ309" s="42">
        <v>221.94926799999999</v>
      </c>
      <c r="BR309" s="42">
        <v>72.351506999999998</v>
      </c>
      <c r="BS309" s="42">
        <v>108.527261</v>
      </c>
      <c r="BT309" s="42">
        <v>8.0390560000000004</v>
      </c>
      <c r="BU309" s="42">
        <v>0</v>
      </c>
      <c r="BV309" s="42">
        <v>0</v>
      </c>
      <c r="BW309" s="42">
        <v>4.0195280000000002</v>
      </c>
      <c r="BX309" s="42">
        <v>8.0390560000000004</v>
      </c>
      <c r="BY309" s="42">
        <v>40.195281999999999</v>
      </c>
      <c r="BZ309" s="42">
        <v>0</v>
      </c>
      <c r="CA309" s="42">
        <v>48.234338000000001</v>
      </c>
      <c r="CB309" s="42">
        <v>373.81612100000001</v>
      </c>
      <c r="CC309" s="42">
        <v>48.234338000000001</v>
      </c>
      <c r="CD309" s="42">
        <v>8.0390560000000004</v>
      </c>
      <c r="CE309" s="42">
        <v>12.058585000000001</v>
      </c>
      <c r="CF309" s="42">
        <v>64.312450999999996</v>
      </c>
      <c r="CG309" s="42">
        <v>96.468676000000002</v>
      </c>
      <c r="CH309" s="42">
        <v>108.527261</v>
      </c>
      <c r="CI309" s="42">
        <v>4.0195280000000002</v>
      </c>
      <c r="CJ309" s="42">
        <v>32.156224999999999</v>
      </c>
      <c r="CK309" s="42">
        <v>452.011686</v>
      </c>
      <c r="CL309" s="42">
        <v>8.0390560000000004</v>
      </c>
      <c r="CM309" s="42">
        <v>12.058585000000001</v>
      </c>
      <c r="CN309" s="42">
        <v>4.0195280000000002</v>
      </c>
      <c r="CO309" s="42">
        <v>4.0195280000000002</v>
      </c>
      <c r="CP309" s="42">
        <v>16.078112999999998</v>
      </c>
      <c r="CQ309" s="42">
        <v>20.097640999999999</v>
      </c>
      <c r="CR309" s="42">
        <v>371.62112200000001</v>
      </c>
      <c r="CS309" s="42">
        <v>16.078112999999998</v>
      </c>
    </row>
    <row r="310" spans="1:97">
      <c r="A310" s="40" t="s">
        <v>955</v>
      </c>
      <c r="B310" s="40" t="s">
        <v>289</v>
      </c>
      <c r="C310" s="40" t="s">
        <v>290</v>
      </c>
      <c r="D310" s="40" t="s">
        <v>309</v>
      </c>
      <c r="E310" s="40" t="s">
        <v>345</v>
      </c>
      <c r="F310" s="40" t="s">
        <v>293</v>
      </c>
      <c r="G310" s="41" t="s">
        <v>294</v>
      </c>
      <c r="H310" s="40" t="s">
        <v>956</v>
      </c>
      <c r="I310" s="42">
        <v>879</v>
      </c>
      <c r="J310" s="42">
        <v>162.82470799999999</v>
      </c>
      <c r="K310" s="42">
        <v>155.938121</v>
      </c>
      <c r="L310" s="42">
        <v>183.67235700000001</v>
      </c>
      <c r="M310" s="42">
        <v>185.19438500000001</v>
      </c>
      <c r="N310" s="42">
        <v>127.580286</v>
      </c>
      <c r="O310" s="42">
        <v>63.790143</v>
      </c>
      <c r="P310" s="42">
        <v>94</v>
      </c>
      <c r="Q310" s="42">
        <v>91</v>
      </c>
      <c r="R310" s="42">
        <v>139</v>
      </c>
      <c r="S310" s="42">
        <v>122</v>
      </c>
      <c r="T310" s="42">
        <v>100</v>
      </c>
      <c r="U310" s="42">
        <v>28</v>
      </c>
      <c r="V310" s="42">
        <v>427.133421</v>
      </c>
      <c r="W310" s="42">
        <v>83.942233000000002</v>
      </c>
      <c r="X310" s="42">
        <v>77.969059999999999</v>
      </c>
      <c r="Y310" s="42">
        <v>83.086781999999999</v>
      </c>
      <c r="Z310" s="42">
        <v>94.670365000000004</v>
      </c>
      <c r="AA310" s="42">
        <v>64.819484000000003</v>
      </c>
      <c r="AB310" s="42">
        <v>21.616154999999999</v>
      </c>
      <c r="AC310" s="42">
        <v>1.0293410000000001</v>
      </c>
      <c r="AD310" s="42">
        <v>107.530125</v>
      </c>
      <c r="AE310" s="42">
        <v>259.90153400000003</v>
      </c>
      <c r="AF310" s="42">
        <v>59.701762000000002</v>
      </c>
      <c r="AG310" s="42">
        <v>451.866579</v>
      </c>
      <c r="AH310" s="42">
        <v>78.882474999999999</v>
      </c>
      <c r="AI310" s="42">
        <v>77.969059999999999</v>
      </c>
      <c r="AJ310" s="42">
        <v>100.58557500000001</v>
      </c>
      <c r="AK310" s="42">
        <v>90.524019999999993</v>
      </c>
      <c r="AL310" s="42">
        <v>62.760801999999998</v>
      </c>
      <c r="AM310" s="42">
        <v>35.997943999999997</v>
      </c>
      <c r="AN310" s="42">
        <v>5.1467039999999997</v>
      </c>
      <c r="AO310" s="42">
        <v>102.499348</v>
      </c>
      <c r="AP310" s="42">
        <v>274.25434000000001</v>
      </c>
      <c r="AQ310" s="42">
        <v>75.112891000000005</v>
      </c>
      <c r="AR310" s="42">
        <v>731.38355000000001</v>
      </c>
      <c r="AS310" s="42">
        <v>0</v>
      </c>
      <c r="AT310" s="42">
        <v>45.059139000000002</v>
      </c>
      <c r="AU310" s="42">
        <v>37.056266000000001</v>
      </c>
      <c r="AV310" s="42">
        <v>69.995169000000004</v>
      </c>
      <c r="AW310" s="42">
        <v>135.75704899999999</v>
      </c>
      <c r="AX310" s="42">
        <v>119.403524</v>
      </c>
      <c r="AY310" s="42">
        <v>201.75078199999999</v>
      </c>
      <c r="AZ310" s="42">
        <v>122.361622</v>
      </c>
      <c r="BA310" s="42">
        <v>369.75117499999999</v>
      </c>
      <c r="BB310" s="42">
        <v>0</v>
      </c>
      <c r="BC310" s="42">
        <v>32.707050000000002</v>
      </c>
      <c r="BD310" s="42">
        <v>8.2347260000000002</v>
      </c>
      <c r="BE310" s="42">
        <v>49.408355</v>
      </c>
      <c r="BF310" s="42">
        <v>32.822977000000002</v>
      </c>
      <c r="BG310" s="42">
        <v>90.581984000000006</v>
      </c>
      <c r="BH310" s="42">
        <v>94.699346000000006</v>
      </c>
      <c r="BI310" s="42">
        <v>61.296737</v>
      </c>
      <c r="BJ310" s="42">
        <v>361.63237500000002</v>
      </c>
      <c r="BK310" s="42">
        <v>0</v>
      </c>
      <c r="BL310" s="42">
        <v>12.352088999999999</v>
      </c>
      <c r="BM310" s="42">
        <v>28.821539999999999</v>
      </c>
      <c r="BN310" s="42">
        <v>20.586814</v>
      </c>
      <c r="BO310" s="42">
        <v>102.934072</v>
      </c>
      <c r="BP310" s="42">
        <v>28.821539999999999</v>
      </c>
      <c r="BQ310" s="42">
        <v>107.051435</v>
      </c>
      <c r="BR310" s="42">
        <v>61.064883999999999</v>
      </c>
      <c r="BS310" s="42">
        <v>106.35587599999999</v>
      </c>
      <c r="BT310" s="42">
        <v>0</v>
      </c>
      <c r="BU310" s="42">
        <v>4.1173630000000001</v>
      </c>
      <c r="BV310" s="42">
        <v>4.1173630000000001</v>
      </c>
      <c r="BW310" s="42">
        <v>0</v>
      </c>
      <c r="BX310" s="42">
        <v>16.469452</v>
      </c>
      <c r="BY310" s="42">
        <v>8.2347260000000002</v>
      </c>
      <c r="BZ310" s="42">
        <v>0</v>
      </c>
      <c r="CA310" s="42">
        <v>73.416972999999999</v>
      </c>
      <c r="CB310" s="42">
        <v>345.04699699999998</v>
      </c>
      <c r="CC310" s="42">
        <v>0</v>
      </c>
      <c r="CD310" s="42">
        <v>20.354960999999999</v>
      </c>
      <c r="CE310" s="42">
        <v>32.938903000000003</v>
      </c>
      <c r="CF310" s="42">
        <v>65.877806000000007</v>
      </c>
      <c r="CG310" s="42">
        <v>102.818146</v>
      </c>
      <c r="CH310" s="42">
        <v>94.699346000000006</v>
      </c>
      <c r="CI310" s="42">
        <v>0</v>
      </c>
      <c r="CJ310" s="42">
        <v>28.357834</v>
      </c>
      <c r="CK310" s="42">
        <v>279.98067700000001</v>
      </c>
      <c r="CL310" s="42">
        <v>0</v>
      </c>
      <c r="CM310" s="42">
        <v>20.586814</v>
      </c>
      <c r="CN310" s="42">
        <v>0</v>
      </c>
      <c r="CO310" s="42">
        <v>4.1173630000000001</v>
      </c>
      <c r="CP310" s="42">
        <v>16.469452</v>
      </c>
      <c r="CQ310" s="42">
        <v>16.469452</v>
      </c>
      <c r="CR310" s="42">
        <v>201.75078199999999</v>
      </c>
      <c r="CS310" s="42">
        <v>20.586814</v>
      </c>
    </row>
    <row r="311" spans="1:97">
      <c r="A311" s="40" t="s">
        <v>957</v>
      </c>
      <c r="B311" s="40" t="s">
        <v>289</v>
      </c>
      <c r="C311" s="40" t="s">
        <v>290</v>
      </c>
      <c r="D311" s="40" t="s">
        <v>297</v>
      </c>
      <c r="E311" s="40" t="s">
        <v>958</v>
      </c>
      <c r="F311" s="40" t="s">
        <v>293</v>
      </c>
      <c r="G311" s="41" t="s">
        <v>294</v>
      </c>
      <c r="H311" s="40" t="s">
        <v>11</v>
      </c>
      <c r="I311" s="42">
        <v>29573</v>
      </c>
      <c r="J311" s="42">
        <v>3760.0365510000001</v>
      </c>
      <c r="K311" s="42">
        <v>6995.6337169999997</v>
      </c>
      <c r="L311" s="42">
        <v>5232.7378760000001</v>
      </c>
      <c r="M311" s="42">
        <v>5364.2273599999999</v>
      </c>
      <c r="N311" s="42">
        <v>4184.5448630000001</v>
      </c>
      <c r="O311" s="42">
        <v>4035.8196330000001</v>
      </c>
      <c r="P311" s="42">
        <v>3992</v>
      </c>
      <c r="Q311" s="42">
        <v>6928</v>
      </c>
      <c r="R311" s="42">
        <v>6030</v>
      </c>
      <c r="S311" s="42">
        <v>5178</v>
      </c>
      <c r="T311" s="42">
        <v>4485</v>
      </c>
      <c r="U311" s="42">
        <v>3539</v>
      </c>
      <c r="V311" s="42">
        <v>13389.69341</v>
      </c>
      <c r="W311" s="42">
        <v>1926.1054610000001</v>
      </c>
      <c r="X311" s="42">
        <v>3551.4364799999998</v>
      </c>
      <c r="Y311" s="42">
        <v>2560.6718019999998</v>
      </c>
      <c r="Z311" s="42">
        <v>2403.1970110000002</v>
      </c>
      <c r="AA311" s="42">
        <v>1723.419069</v>
      </c>
      <c r="AB311" s="42">
        <v>1134.9304959999999</v>
      </c>
      <c r="AC311" s="42">
        <v>89.933091000000005</v>
      </c>
      <c r="AD311" s="42">
        <v>3049.931106</v>
      </c>
      <c r="AE311" s="42">
        <v>8122.1165149999997</v>
      </c>
      <c r="AF311" s="42">
        <v>2217.6457890000001</v>
      </c>
      <c r="AG311" s="42">
        <v>16183.30659</v>
      </c>
      <c r="AH311" s="42">
        <v>1833.93109</v>
      </c>
      <c r="AI311" s="42">
        <v>3444.1972369999999</v>
      </c>
      <c r="AJ311" s="42">
        <v>2672.0660739999998</v>
      </c>
      <c r="AK311" s="42">
        <v>2961.0303479999998</v>
      </c>
      <c r="AL311" s="42">
        <v>2461.125794</v>
      </c>
      <c r="AM311" s="42">
        <v>2471.8445379999998</v>
      </c>
      <c r="AN311" s="42">
        <v>339.11150700000002</v>
      </c>
      <c r="AO311" s="42">
        <v>2923.594466</v>
      </c>
      <c r="AP311" s="42">
        <v>8980.6792949999999</v>
      </c>
      <c r="AQ311" s="42">
        <v>4279.0328280000003</v>
      </c>
      <c r="AR311" s="42">
        <v>25814.391199000002</v>
      </c>
      <c r="AS311" s="42">
        <v>17.410868000000001</v>
      </c>
      <c r="AT311" s="42">
        <v>740.04461800000001</v>
      </c>
      <c r="AU311" s="42">
        <v>1862.621889</v>
      </c>
      <c r="AV311" s="42">
        <v>3272.0069450000001</v>
      </c>
      <c r="AW311" s="42">
        <v>4986.8074189999998</v>
      </c>
      <c r="AX311" s="42">
        <v>2991.372687</v>
      </c>
      <c r="AY311" s="42">
        <v>7726.9017000000003</v>
      </c>
      <c r="AZ311" s="42">
        <v>4217.2250720000002</v>
      </c>
      <c r="BA311" s="42">
        <v>11485.718779000001</v>
      </c>
      <c r="BB311" s="42">
        <v>14.179883999999999</v>
      </c>
      <c r="BC311" s="42">
        <v>495.81906400000003</v>
      </c>
      <c r="BD311" s="42">
        <v>1014.685383</v>
      </c>
      <c r="BE311" s="42">
        <v>1483.4841300000001</v>
      </c>
      <c r="BF311" s="42">
        <v>1484.453323</v>
      </c>
      <c r="BG311" s="42">
        <v>2462.0321389999999</v>
      </c>
      <c r="BH311" s="42">
        <v>2818.1333669999999</v>
      </c>
      <c r="BI311" s="42">
        <v>1712.9314899999999</v>
      </c>
      <c r="BJ311" s="42">
        <v>14328.672419</v>
      </c>
      <c r="BK311" s="42">
        <v>3.230985</v>
      </c>
      <c r="BL311" s="42">
        <v>244.22555399999999</v>
      </c>
      <c r="BM311" s="42">
        <v>847.93650600000001</v>
      </c>
      <c r="BN311" s="42">
        <v>1788.522815</v>
      </c>
      <c r="BO311" s="42">
        <v>3502.354096</v>
      </c>
      <c r="BP311" s="42">
        <v>529.34054800000001</v>
      </c>
      <c r="BQ311" s="42">
        <v>4908.768333</v>
      </c>
      <c r="BR311" s="42">
        <v>2504.2935819999998</v>
      </c>
      <c r="BS311" s="42">
        <v>4864.9474460000001</v>
      </c>
      <c r="BT311" s="42">
        <v>1.069113</v>
      </c>
      <c r="BU311" s="42">
        <v>34.432702999999997</v>
      </c>
      <c r="BV311" s="42">
        <v>33.099404999999997</v>
      </c>
      <c r="BW311" s="42">
        <v>343.990163</v>
      </c>
      <c r="BX311" s="42">
        <v>1147.8389609999999</v>
      </c>
      <c r="BY311" s="42">
        <v>777.92884100000003</v>
      </c>
      <c r="BZ311" s="42">
        <v>0</v>
      </c>
      <c r="CA311" s="42">
        <v>2526.5882609999999</v>
      </c>
      <c r="CB311" s="42">
        <v>10963.167516</v>
      </c>
      <c r="CC311" s="42">
        <v>12.847149</v>
      </c>
      <c r="CD311" s="42">
        <v>549.82046400000002</v>
      </c>
      <c r="CE311" s="42">
        <v>1390.6062649999999</v>
      </c>
      <c r="CF311" s="42">
        <v>2547.8305030000001</v>
      </c>
      <c r="CG311" s="42">
        <v>3367.1879520000002</v>
      </c>
      <c r="CH311" s="42">
        <v>1987.8717879999999</v>
      </c>
      <c r="CI311" s="42">
        <v>25.510307999999998</v>
      </c>
      <c r="CJ311" s="42">
        <v>1081.4930859999999</v>
      </c>
      <c r="CK311" s="42">
        <v>9986.2762359999997</v>
      </c>
      <c r="CL311" s="42">
        <v>3.4946069999999998</v>
      </c>
      <c r="CM311" s="42">
        <v>155.79145199999999</v>
      </c>
      <c r="CN311" s="42">
        <v>438.91621900000001</v>
      </c>
      <c r="CO311" s="42">
        <v>380.18628000000001</v>
      </c>
      <c r="CP311" s="42">
        <v>471.780506</v>
      </c>
      <c r="CQ311" s="42">
        <v>225.572057</v>
      </c>
      <c r="CR311" s="42">
        <v>7701.3913910000001</v>
      </c>
      <c r="CS311" s="42">
        <v>609.14372500000002</v>
      </c>
    </row>
    <row r="312" spans="1:97">
      <c r="A312" s="40" t="s">
        <v>959</v>
      </c>
      <c r="B312" s="40" t="s">
        <v>289</v>
      </c>
      <c r="C312" s="40" t="s">
        <v>290</v>
      </c>
      <c r="D312" s="40" t="s">
        <v>297</v>
      </c>
      <c r="E312" s="40" t="s">
        <v>313</v>
      </c>
      <c r="F312" s="40" t="s">
        <v>293</v>
      </c>
      <c r="G312" s="41" t="s">
        <v>294</v>
      </c>
      <c r="H312" s="40" t="s">
        <v>960</v>
      </c>
      <c r="I312" s="42">
        <v>171</v>
      </c>
      <c r="J312" s="42">
        <v>15</v>
      </c>
      <c r="K312" s="42">
        <v>18</v>
      </c>
      <c r="L312" s="42">
        <v>31</v>
      </c>
      <c r="M312" s="42">
        <v>31</v>
      </c>
      <c r="N312" s="42">
        <v>51</v>
      </c>
      <c r="O312" s="42">
        <v>25</v>
      </c>
      <c r="P312" s="42">
        <v>33</v>
      </c>
      <c r="Q312" s="42">
        <v>34</v>
      </c>
      <c r="R312" s="42">
        <v>35</v>
      </c>
      <c r="S312" s="42">
        <v>38</v>
      </c>
      <c r="T312" s="42">
        <v>40</v>
      </c>
      <c r="U312" s="42">
        <v>15</v>
      </c>
      <c r="V312" s="42">
        <v>97</v>
      </c>
      <c r="W312" s="42">
        <v>9</v>
      </c>
      <c r="X312" s="42">
        <v>15</v>
      </c>
      <c r="Y312" s="42">
        <v>20</v>
      </c>
      <c r="Z312" s="42">
        <v>15</v>
      </c>
      <c r="AA312" s="42">
        <v>26</v>
      </c>
      <c r="AB312" s="42">
        <v>12</v>
      </c>
      <c r="AC312" s="42">
        <v>0</v>
      </c>
      <c r="AD312" s="42">
        <v>17</v>
      </c>
      <c r="AE312" s="42">
        <v>51</v>
      </c>
      <c r="AF312" s="42">
        <v>29</v>
      </c>
      <c r="AG312" s="42">
        <v>74</v>
      </c>
      <c r="AH312" s="42">
        <v>6</v>
      </c>
      <c r="AI312" s="42">
        <v>3</v>
      </c>
      <c r="AJ312" s="42">
        <v>11</v>
      </c>
      <c r="AK312" s="42">
        <v>16</v>
      </c>
      <c r="AL312" s="42">
        <v>25</v>
      </c>
      <c r="AM312" s="42">
        <v>12</v>
      </c>
      <c r="AN312" s="42">
        <v>1</v>
      </c>
      <c r="AO312" s="42">
        <v>6</v>
      </c>
      <c r="AP312" s="42">
        <v>46</v>
      </c>
      <c r="AQ312" s="42">
        <v>22</v>
      </c>
      <c r="AR312" s="42">
        <v>160</v>
      </c>
      <c r="AS312" s="42">
        <v>8</v>
      </c>
      <c r="AT312" s="42">
        <v>8</v>
      </c>
      <c r="AU312" s="42">
        <v>0</v>
      </c>
      <c r="AV312" s="42">
        <v>24</v>
      </c>
      <c r="AW312" s="42">
        <v>12</v>
      </c>
      <c r="AX312" s="42">
        <v>12</v>
      </c>
      <c r="AY312" s="42">
        <v>88</v>
      </c>
      <c r="AZ312" s="42">
        <v>8</v>
      </c>
      <c r="BA312" s="42">
        <v>84</v>
      </c>
      <c r="BB312" s="42">
        <v>8</v>
      </c>
      <c r="BC312" s="42">
        <v>8</v>
      </c>
      <c r="BD312" s="42">
        <v>0</v>
      </c>
      <c r="BE312" s="42">
        <v>12</v>
      </c>
      <c r="BF312" s="42">
        <v>4</v>
      </c>
      <c r="BG312" s="42">
        <v>12</v>
      </c>
      <c r="BH312" s="42">
        <v>40</v>
      </c>
      <c r="BI312" s="42">
        <v>0</v>
      </c>
      <c r="BJ312" s="42">
        <v>76</v>
      </c>
      <c r="BK312" s="42">
        <v>0</v>
      </c>
      <c r="BL312" s="42">
        <v>0</v>
      </c>
      <c r="BM312" s="42">
        <v>0</v>
      </c>
      <c r="BN312" s="42">
        <v>12</v>
      </c>
      <c r="BO312" s="42">
        <v>8</v>
      </c>
      <c r="BP312" s="42">
        <v>0</v>
      </c>
      <c r="BQ312" s="42">
        <v>48</v>
      </c>
      <c r="BR312" s="42">
        <v>8</v>
      </c>
      <c r="BS312" s="42">
        <v>8</v>
      </c>
      <c r="BT312" s="42">
        <v>0</v>
      </c>
      <c r="BU312" s="42">
        <v>0</v>
      </c>
      <c r="BV312" s="42">
        <v>0</v>
      </c>
      <c r="BW312" s="42">
        <v>0</v>
      </c>
      <c r="BX312" s="42">
        <v>0</v>
      </c>
      <c r="BY312" s="42">
        <v>8</v>
      </c>
      <c r="BZ312" s="42">
        <v>0</v>
      </c>
      <c r="CA312" s="42">
        <v>0</v>
      </c>
      <c r="CB312" s="42">
        <v>52</v>
      </c>
      <c r="CC312" s="42">
        <v>4</v>
      </c>
      <c r="CD312" s="42">
        <v>8</v>
      </c>
      <c r="CE312" s="42">
        <v>0</v>
      </c>
      <c r="CF312" s="42">
        <v>24</v>
      </c>
      <c r="CG312" s="42">
        <v>12</v>
      </c>
      <c r="CH312" s="42">
        <v>4</v>
      </c>
      <c r="CI312" s="42">
        <v>0</v>
      </c>
      <c r="CJ312" s="42">
        <v>0</v>
      </c>
      <c r="CK312" s="42">
        <v>100</v>
      </c>
      <c r="CL312" s="42">
        <v>4</v>
      </c>
      <c r="CM312" s="42">
        <v>0</v>
      </c>
      <c r="CN312" s="42">
        <v>0</v>
      </c>
      <c r="CO312" s="42">
        <v>0</v>
      </c>
      <c r="CP312" s="42">
        <v>0</v>
      </c>
      <c r="CQ312" s="42">
        <v>0</v>
      </c>
      <c r="CR312" s="42">
        <v>88</v>
      </c>
      <c r="CS312" s="42">
        <v>8</v>
      </c>
    </row>
    <row r="313" spans="1:97">
      <c r="A313" s="40" t="s">
        <v>961</v>
      </c>
      <c r="B313" s="40" t="s">
        <v>289</v>
      </c>
      <c r="C313" s="40" t="s">
        <v>290</v>
      </c>
      <c r="D313" s="40" t="s">
        <v>309</v>
      </c>
      <c r="E313" s="40" t="s">
        <v>345</v>
      </c>
      <c r="F313" s="40" t="s">
        <v>293</v>
      </c>
      <c r="G313" s="41" t="s">
        <v>294</v>
      </c>
      <c r="H313" s="40" t="s">
        <v>962</v>
      </c>
      <c r="I313" s="42">
        <v>530</v>
      </c>
      <c r="J313" s="42">
        <v>100.030991</v>
      </c>
      <c r="K313" s="42">
        <v>67.031075999999999</v>
      </c>
      <c r="L313" s="42">
        <v>103.12473300000001</v>
      </c>
      <c r="M313" s="42">
        <v>103.06360599999999</v>
      </c>
      <c r="N313" s="42">
        <v>92.812259999999995</v>
      </c>
      <c r="O313" s="42">
        <v>63.937334</v>
      </c>
      <c r="P313" s="42">
        <v>53</v>
      </c>
      <c r="Q313" s="42">
        <v>62</v>
      </c>
      <c r="R313" s="42">
        <v>71</v>
      </c>
      <c r="S313" s="42">
        <v>81</v>
      </c>
      <c r="T313" s="42">
        <v>83</v>
      </c>
      <c r="U313" s="42">
        <v>46</v>
      </c>
      <c r="V313" s="42">
        <v>261.90625799999998</v>
      </c>
      <c r="W313" s="42">
        <v>55.687356000000001</v>
      </c>
      <c r="X313" s="42">
        <v>34.031162000000002</v>
      </c>
      <c r="Y313" s="42">
        <v>47.437376999999998</v>
      </c>
      <c r="Z313" s="42">
        <v>47.406813999999997</v>
      </c>
      <c r="AA313" s="42">
        <v>51.562365999999997</v>
      </c>
      <c r="AB313" s="42">
        <v>24.749936000000002</v>
      </c>
      <c r="AC313" s="42">
        <v>1.031247</v>
      </c>
      <c r="AD313" s="42">
        <v>67.031075999999999</v>
      </c>
      <c r="AE313" s="42">
        <v>141.25031999999999</v>
      </c>
      <c r="AF313" s="42">
        <v>53.624861000000003</v>
      </c>
      <c r="AG313" s="42">
        <v>268.09374200000002</v>
      </c>
      <c r="AH313" s="42">
        <v>44.343634999999999</v>
      </c>
      <c r="AI313" s="42">
        <v>32.999915000000001</v>
      </c>
      <c r="AJ313" s="42">
        <v>55.687356000000001</v>
      </c>
      <c r="AK313" s="42">
        <v>55.656792000000003</v>
      </c>
      <c r="AL313" s="42">
        <v>41.249893</v>
      </c>
      <c r="AM313" s="42">
        <v>36.093657</v>
      </c>
      <c r="AN313" s="42">
        <v>2.0624950000000002</v>
      </c>
      <c r="AO313" s="42">
        <v>53.624861000000003</v>
      </c>
      <c r="AP313" s="42">
        <v>145.37531000000001</v>
      </c>
      <c r="AQ313" s="42">
        <v>69.093570999999997</v>
      </c>
      <c r="AR313" s="42">
        <v>453.74882500000001</v>
      </c>
      <c r="AS313" s="42">
        <v>4.1249890000000002</v>
      </c>
      <c r="AT313" s="42">
        <v>20.624946999999999</v>
      </c>
      <c r="AU313" s="42">
        <v>8.2499789999999997</v>
      </c>
      <c r="AV313" s="42">
        <v>70.124818000000005</v>
      </c>
      <c r="AW313" s="42">
        <v>53.624861000000003</v>
      </c>
      <c r="AX313" s="42">
        <v>74.249808000000002</v>
      </c>
      <c r="AY313" s="42">
        <v>177.37454099999999</v>
      </c>
      <c r="AZ313" s="42">
        <v>45.374881999999999</v>
      </c>
      <c r="BA313" s="42">
        <v>214.49944400000001</v>
      </c>
      <c r="BB313" s="42">
        <v>4.1249890000000002</v>
      </c>
      <c r="BC313" s="42">
        <v>4.1249890000000002</v>
      </c>
      <c r="BD313" s="42">
        <v>0</v>
      </c>
      <c r="BE313" s="42">
        <v>37.124904000000001</v>
      </c>
      <c r="BF313" s="42">
        <v>8.2499789999999997</v>
      </c>
      <c r="BG313" s="42">
        <v>53.624861000000003</v>
      </c>
      <c r="BH313" s="42">
        <v>90.749764999999996</v>
      </c>
      <c r="BI313" s="42">
        <v>16.499956999999998</v>
      </c>
      <c r="BJ313" s="42">
        <v>239.24938</v>
      </c>
      <c r="BK313" s="42">
        <v>0</v>
      </c>
      <c r="BL313" s="42">
        <v>16.499956999999998</v>
      </c>
      <c r="BM313" s="42">
        <v>8.2499789999999997</v>
      </c>
      <c r="BN313" s="42">
        <v>32.999915000000001</v>
      </c>
      <c r="BO313" s="42">
        <v>45.374881999999999</v>
      </c>
      <c r="BP313" s="42">
        <v>20.624946999999999</v>
      </c>
      <c r="BQ313" s="42">
        <v>86.624775999999997</v>
      </c>
      <c r="BR313" s="42">
        <v>28.874925000000001</v>
      </c>
      <c r="BS313" s="42">
        <v>53.624861000000003</v>
      </c>
      <c r="BT313" s="42">
        <v>0</v>
      </c>
      <c r="BU313" s="42">
        <v>4.1249890000000002</v>
      </c>
      <c r="BV313" s="42">
        <v>0</v>
      </c>
      <c r="BW313" s="42">
        <v>0</v>
      </c>
      <c r="BX313" s="42">
        <v>8.2499789999999997</v>
      </c>
      <c r="BY313" s="42">
        <v>8.2499789999999997</v>
      </c>
      <c r="BZ313" s="42">
        <v>0</v>
      </c>
      <c r="CA313" s="42">
        <v>32.999915000000001</v>
      </c>
      <c r="CB313" s="42">
        <v>202.12447700000001</v>
      </c>
      <c r="CC313" s="42">
        <v>4.1249890000000002</v>
      </c>
      <c r="CD313" s="42">
        <v>8.2499789999999997</v>
      </c>
      <c r="CE313" s="42">
        <v>8.2499789999999997</v>
      </c>
      <c r="CF313" s="42">
        <v>65.999829000000005</v>
      </c>
      <c r="CG313" s="42">
        <v>41.249893</v>
      </c>
      <c r="CH313" s="42">
        <v>61.874839999999999</v>
      </c>
      <c r="CI313" s="42">
        <v>0</v>
      </c>
      <c r="CJ313" s="42">
        <v>12.374968000000001</v>
      </c>
      <c r="CK313" s="42">
        <v>197.99948699999999</v>
      </c>
      <c r="CL313" s="42">
        <v>0</v>
      </c>
      <c r="CM313" s="42">
        <v>8.2499789999999997</v>
      </c>
      <c r="CN313" s="42">
        <v>0</v>
      </c>
      <c r="CO313" s="42">
        <v>4.1249890000000002</v>
      </c>
      <c r="CP313" s="42">
        <v>4.1249890000000002</v>
      </c>
      <c r="CQ313" s="42">
        <v>4.1249890000000002</v>
      </c>
      <c r="CR313" s="42">
        <v>177.37454099999999</v>
      </c>
      <c r="CS313" s="42">
        <v>0</v>
      </c>
    </row>
    <row r="314" spans="1:97">
      <c r="A314" s="40" t="s">
        <v>963</v>
      </c>
      <c r="B314" s="40" t="s">
        <v>289</v>
      </c>
      <c r="C314" s="40" t="s">
        <v>290</v>
      </c>
      <c r="D314" s="40" t="s">
        <v>309</v>
      </c>
      <c r="E314" s="40" t="s">
        <v>473</v>
      </c>
      <c r="F314" s="40" t="s">
        <v>306</v>
      </c>
      <c r="G314" s="41" t="s">
        <v>294</v>
      </c>
      <c r="H314" s="40" t="s">
        <v>964</v>
      </c>
      <c r="I314" s="42">
        <v>217</v>
      </c>
      <c r="J314" s="42">
        <v>29</v>
      </c>
      <c r="K314" s="42">
        <v>21</v>
      </c>
      <c r="L314" s="42">
        <v>46</v>
      </c>
      <c r="M314" s="42">
        <v>53</v>
      </c>
      <c r="N314" s="42">
        <v>41</v>
      </c>
      <c r="O314" s="42">
        <v>27</v>
      </c>
      <c r="P314" s="42">
        <v>38</v>
      </c>
      <c r="Q314" s="42">
        <v>34</v>
      </c>
      <c r="R314" s="42">
        <v>41</v>
      </c>
      <c r="S314" s="42">
        <v>29</v>
      </c>
      <c r="T314" s="42">
        <v>43</v>
      </c>
      <c r="U314" s="42">
        <v>29</v>
      </c>
      <c r="V314" s="42">
        <v>105</v>
      </c>
      <c r="W314" s="42">
        <v>15</v>
      </c>
      <c r="X314" s="42">
        <v>8</v>
      </c>
      <c r="Y314" s="42">
        <v>22</v>
      </c>
      <c r="Z314" s="42">
        <v>28</v>
      </c>
      <c r="AA314" s="42">
        <v>19</v>
      </c>
      <c r="AB314" s="42">
        <v>12</v>
      </c>
      <c r="AC314" s="42">
        <v>1</v>
      </c>
      <c r="AD314" s="42">
        <v>20</v>
      </c>
      <c r="AE314" s="42">
        <v>58</v>
      </c>
      <c r="AF314" s="42">
        <v>27</v>
      </c>
      <c r="AG314" s="42">
        <v>112</v>
      </c>
      <c r="AH314" s="42">
        <v>14</v>
      </c>
      <c r="AI314" s="42">
        <v>13</v>
      </c>
      <c r="AJ314" s="42">
        <v>24</v>
      </c>
      <c r="AK314" s="42">
        <v>25</v>
      </c>
      <c r="AL314" s="42">
        <v>22</v>
      </c>
      <c r="AM314" s="42">
        <v>12</v>
      </c>
      <c r="AN314" s="42">
        <v>2</v>
      </c>
      <c r="AO314" s="42">
        <v>22</v>
      </c>
      <c r="AP314" s="42">
        <v>60</v>
      </c>
      <c r="AQ314" s="42">
        <v>30</v>
      </c>
      <c r="AR314" s="42">
        <v>180</v>
      </c>
      <c r="AS314" s="42">
        <v>0</v>
      </c>
      <c r="AT314" s="42">
        <v>12</v>
      </c>
      <c r="AU314" s="42">
        <v>8</v>
      </c>
      <c r="AV314" s="42">
        <v>20</v>
      </c>
      <c r="AW314" s="42">
        <v>16</v>
      </c>
      <c r="AX314" s="42">
        <v>20</v>
      </c>
      <c r="AY314" s="42">
        <v>72</v>
      </c>
      <c r="AZ314" s="42">
        <v>32</v>
      </c>
      <c r="BA314" s="42">
        <v>88</v>
      </c>
      <c r="BB314" s="42">
        <v>0</v>
      </c>
      <c r="BC314" s="42">
        <v>8</v>
      </c>
      <c r="BD314" s="42">
        <v>4</v>
      </c>
      <c r="BE314" s="42">
        <v>8</v>
      </c>
      <c r="BF314" s="42">
        <v>0</v>
      </c>
      <c r="BG314" s="42">
        <v>20</v>
      </c>
      <c r="BH314" s="42">
        <v>36</v>
      </c>
      <c r="BI314" s="42">
        <v>12</v>
      </c>
      <c r="BJ314" s="42">
        <v>92</v>
      </c>
      <c r="BK314" s="42">
        <v>0</v>
      </c>
      <c r="BL314" s="42">
        <v>4</v>
      </c>
      <c r="BM314" s="42">
        <v>4</v>
      </c>
      <c r="BN314" s="42">
        <v>12</v>
      </c>
      <c r="BO314" s="42">
        <v>16</v>
      </c>
      <c r="BP314" s="42">
        <v>0</v>
      </c>
      <c r="BQ314" s="42">
        <v>36</v>
      </c>
      <c r="BR314" s="42">
        <v>20</v>
      </c>
      <c r="BS314" s="42">
        <v>16</v>
      </c>
      <c r="BT314" s="42">
        <v>0</v>
      </c>
      <c r="BU314" s="42">
        <v>0</v>
      </c>
      <c r="BV314" s="42">
        <v>0</v>
      </c>
      <c r="BW314" s="42">
        <v>0</v>
      </c>
      <c r="BX314" s="42">
        <v>4</v>
      </c>
      <c r="BY314" s="42">
        <v>4</v>
      </c>
      <c r="BZ314" s="42">
        <v>0</v>
      </c>
      <c r="CA314" s="42">
        <v>8</v>
      </c>
      <c r="CB314" s="42">
        <v>72</v>
      </c>
      <c r="CC314" s="42">
        <v>0</v>
      </c>
      <c r="CD314" s="42">
        <v>12</v>
      </c>
      <c r="CE314" s="42">
        <v>8</v>
      </c>
      <c r="CF314" s="42">
        <v>16</v>
      </c>
      <c r="CG314" s="42">
        <v>12</v>
      </c>
      <c r="CH314" s="42">
        <v>12</v>
      </c>
      <c r="CI314" s="42">
        <v>4</v>
      </c>
      <c r="CJ314" s="42">
        <v>8</v>
      </c>
      <c r="CK314" s="42">
        <v>92</v>
      </c>
      <c r="CL314" s="42">
        <v>0</v>
      </c>
      <c r="CM314" s="42">
        <v>0</v>
      </c>
      <c r="CN314" s="42">
        <v>0</v>
      </c>
      <c r="CO314" s="42">
        <v>4</v>
      </c>
      <c r="CP314" s="42">
        <v>0</v>
      </c>
      <c r="CQ314" s="42">
        <v>4</v>
      </c>
      <c r="CR314" s="42">
        <v>68</v>
      </c>
      <c r="CS314" s="42">
        <v>16</v>
      </c>
    </row>
    <row r="315" spans="1:97">
      <c r="A315" s="40" t="s">
        <v>965</v>
      </c>
      <c r="B315" s="40" t="s">
        <v>289</v>
      </c>
      <c r="C315" s="40" t="s">
        <v>290</v>
      </c>
      <c r="D315" s="40" t="s">
        <v>309</v>
      </c>
      <c r="E315" s="40" t="s">
        <v>334</v>
      </c>
      <c r="F315" s="40" t="s">
        <v>293</v>
      </c>
      <c r="G315" s="41" t="s">
        <v>294</v>
      </c>
      <c r="H315" s="40" t="s">
        <v>966</v>
      </c>
      <c r="I315" s="42">
        <v>171</v>
      </c>
      <c r="J315" s="42">
        <v>28</v>
      </c>
      <c r="K315" s="42">
        <v>24</v>
      </c>
      <c r="L315" s="42">
        <v>21</v>
      </c>
      <c r="M315" s="42">
        <v>50</v>
      </c>
      <c r="N315" s="42">
        <v>32</v>
      </c>
      <c r="O315" s="42">
        <v>16</v>
      </c>
      <c r="P315" s="42">
        <v>23</v>
      </c>
      <c r="Q315" s="42">
        <v>20</v>
      </c>
      <c r="R315" s="42">
        <v>37</v>
      </c>
      <c r="S315" s="42">
        <v>24</v>
      </c>
      <c r="T315" s="42">
        <v>26</v>
      </c>
      <c r="U315" s="42">
        <v>17</v>
      </c>
      <c r="V315" s="42">
        <v>92</v>
      </c>
      <c r="W315" s="42">
        <v>19</v>
      </c>
      <c r="X315" s="42">
        <v>12</v>
      </c>
      <c r="Y315" s="42">
        <v>12</v>
      </c>
      <c r="Z315" s="42">
        <v>24</v>
      </c>
      <c r="AA315" s="42">
        <v>18</v>
      </c>
      <c r="AB315" s="42">
        <v>7</v>
      </c>
      <c r="AC315" s="42">
        <v>0</v>
      </c>
      <c r="AD315" s="42">
        <v>23</v>
      </c>
      <c r="AE315" s="42">
        <v>51</v>
      </c>
      <c r="AF315" s="42">
        <v>18</v>
      </c>
      <c r="AG315" s="42">
        <v>79</v>
      </c>
      <c r="AH315" s="42">
        <v>9</v>
      </c>
      <c r="AI315" s="42">
        <v>12</v>
      </c>
      <c r="AJ315" s="42">
        <v>9</v>
      </c>
      <c r="AK315" s="42">
        <v>26</v>
      </c>
      <c r="AL315" s="42">
        <v>14</v>
      </c>
      <c r="AM315" s="42">
        <v>8</v>
      </c>
      <c r="AN315" s="42">
        <v>1</v>
      </c>
      <c r="AO315" s="42">
        <v>13</v>
      </c>
      <c r="AP315" s="42">
        <v>50</v>
      </c>
      <c r="AQ315" s="42">
        <v>16</v>
      </c>
      <c r="AR315" s="42">
        <v>140</v>
      </c>
      <c r="AS315" s="42">
        <v>0</v>
      </c>
      <c r="AT315" s="42">
        <v>24</v>
      </c>
      <c r="AU315" s="42">
        <v>8</v>
      </c>
      <c r="AV315" s="42">
        <v>24</v>
      </c>
      <c r="AW315" s="42">
        <v>12</v>
      </c>
      <c r="AX315" s="42">
        <v>4</v>
      </c>
      <c r="AY315" s="42">
        <v>36</v>
      </c>
      <c r="AZ315" s="42">
        <v>32</v>
      </c>
      <c r="BA315" s="42">
        <v>72</v>
      </c>
      <c r="BB315" s="42">
        <v>0</v>
      </c>
      <c r="BC315" s="42">
        <v>16</v>
      </c>
      <c r="BD315" s="42">
        <v>4</v>
      </c>
      <c r="BE315" s="42">
        <v>12</v>
      </c>
      <c r="BF315" s="42">
        <v>0</v>
      </c>
      <c r="BG315" s="42">
        <v>4</v>
      </c>
      <c r="BH315" s="42">
        <v>24</v>
      </c>
      <c r="BI315" s="42">
        <v>12</v>
      </c>
      <c r="BJ315" s="42">
        <v>68</v>
      </c>
      <c r="BK315" s="42">
        <v>0</v>
      </c>
      <c r="BL315" s="42">
        <v>8</v>
      </c>
      <c r="BM315" s="42">
        <v>4</v>
      </c>
      <c r="BN315" s="42">
        <v>12</v>
      </c>
      <c r="BO315" s="42">
        <v>12</v>
      </c>
      <c r="BP315" s="42">
        <v>0</v>
      </c>
      <c r="BQ315" s="42">
        <v>12</v>
      </c>
      <c r="BR315" s="42">
        <v>20</v>
      </c>
      <c r="BS315" s="42">
        <v>16</v>
      </c>
      <c r="BT315" s="42">
        <v>0</v>
      </c>
      <c r="BU315" s="42">
        <v>0</v>
      </c>
      <c r="BV315" s="42">
        <v>0</v>
      </c>
      <c r="BW315" s="42">
        <v>4</v>
      </c>
      <c r="BX315" s="42">
        <v>0</v>
      </c>
      <c r="BY315" s="42">
        <v>4</v>
      </c>
      <c r="BZ315" s="42">
        <v>0</v>
      </c>
      <c r="CA315" s="42">
        <v>8</v>
      </c>
      <c r="CB315" s="42">
        <v>56</v>
      </c>
      <c r="CC315" s="42">
        <v>0</v>
      </c>
      <c r="CD315" s="42">
        <v>20</v>
      </c>
      <c r="CE315" s="42">
        <v>4</v>
      </c>
      <c r="CF315" s="42">
        <v>8</v>
      </c>
      <c r="CG315" s="42">
        <v>12</v>
      </c>
      <c r="CH315" s="42">
        <v>0</v>
      </c>
      <c r="CI315" s="42">
        <v>0</v>
      </c>
      <c r="CJ315" s="42">
        <v>12</v>
      </c>
      <c r="CK315" s="42">
        <v>68</v>
      </c>
      <c r="CL315" s="42">
        <v>0</v>
      </c>
      <c r="CM315" s="42">
        <v>4</v>
      </c>
      <c r="CN315" s="42">
        <v>4</v>
      </c>
      <c r="CO315" s="42">
        <v>12</v>
      </c>
      <c r="CP315" s="42">
        <v>0</v>
      </c>
      <c r="CQ315" s="42">
        <v>0</v>
      </c>
      <c r="CR315" s="42">
        <v>36</v>
      </c>
      <c r="CS315" s="42">
        <v>12</v>
      </c>
    </row>
    <row r="316" spans="1:97">
      <c r="A316" s="40" t="s">
        <v>967</v>
      </c>
      <c r="B316" s="40" t="s">
        <v>289</v>
      </c>
      <c r="C316" s="40" t="s">
        <v>290</v>
      </c>
      <c r="D316" s="40" t="s">
        <v>304</v>
      </c>
      <c r="E316" s="40" t="s">
        <v>801</v>
      </c>
      <c r="F316" s="40" t="s">
        <v>351</v>
      </c>
      <c r="G316" s="41" t="s">
        <v>294</v>
      </c>
      <c r="H316" s="40" t="s">
        <v>968</v>
      </c>
      <c r="I316" s="42">
        <v>122</v>
      </c>
      <c r="J316" s="42">
        <v>8.8727269999999994</v>
      </c>
      <c r="K316" s="42">
        <v>8.8727269999999994</v>
      </c>
      <c r="L316" s="42">
        <v>8.8727269999999994</v>
      </c>
      <c r="M316" s="42">
        <v>28.836364</v>
      </c>
      <c r="N316" s="42">
        <v>42.145454999999998</v>
      </c>
      <c r="O316" s="42">
        <v>24.4</v>
      </c>
      <c r="P316" s="42">
        <v>26</v>
      </c>
      <c r="Q316" s="42">
        <v>12</v>
      </c>
      <c r="R316" s="42">
        <v>23</v>
      </c>
      <c r="S316" s="42">
        <v>21</v>
      </c>
      <c r="T316" s="42">
        <v>33</v>
      </c>
      <c r="U316" s="42">
        <v>22</v>
      </c>
      <c r="V316" s="42">
        <v>58.781818000000001</v>
      </c>
      <c r="W316" s="42">
        <v>6.6545449999999997</v>
      </c>
      <c r="X316" s="42">
        <v>5.5454549999999996</v>
      </c>
      <c r="Y316" s="42">
        <v>3.3272729999999999</v>
      </c>
      <c r="Z316" s="42">
        <v>15.527272999999999</v>
      </c>
      <c r="AA316" s="42">
        <v>18.854545000000002</v>
      </c>
      <c r="AB316" s="42">
        <v>7.763636</v>
      </c>
      <c r="AC316" s="42">
        <v>1.109091</v>
      </c>
      <c r="AD316" s="42">
        <v>8.8727269999999994</v>
      </c>
      <c r="AE316" s="42">
        <v>26.618182000000001</v>
      </c>
      <c r="AF316" s="42">
        <v>23.290908999999999</v>
      </c>
      <c r="AG316" s="42">
        <v>63.218181999999999</v>
      </c>
      <c r="AH316" s="42">
        <v>2.2181820000000001</v>
      </c>
      <c r="AI316" s="42">
        <v>3.3272729999999999</v>
      </c>
      <c r="AJ316" s="42">
        <v>5.5454549999999996</v>
      </c>
      <c r="AK316" s="42">
        <v>13.309091</v>
      </c>
      <c r="AL316" s="42">
        <v>23.290908999999999</v>
      </c>
      <c r="AM316" s="42">
        <v>12.2</v>
      </c>
      <c r="AN316" s="42">
        <v>3.3272729999999999</v>
      </c>
      <c r="AO316" s="42">
        <v>5.5454549999999996</v>
      </c>
      <c r="AP316" s="42">
        <v>28.836364</v>
      </c>
      <c r="AQ316" s="42">
        <v>28.836364</v>
      </c>
      <c r="AR316" s="42">
        <v>115.345455</v>
      </c>
      <c r="AS316" s="42">
        <v>4.4363640000000002</v>
      </c>
      <c r="AT316" s="42">
        <v>8.8727269999999994</v>
      </c>
      <c r="AU316" s="42">
        <v>4.4363640000000002</v>
      </c>
      <c r="AV316" s="42">
        <v>8.8727269999999994</v>
      </c>
      <c r="AW316" s="42">
        <v>22.181818</v>
      </c>
      <c r="AX316" s="42">
        <v>0</v>
      </c>
      <c r="AY316" s="42">
        <v>62.109090999999999</v>
      </c>
      <c r="AZ316" s="42">
        <v>4.4363640000000002</v>
      </c>
      <c r="BA316" s="42">
        <v>57.672727000000002</v>
      </c>
      <c r="BB316" s="42">
        <v>4.4363640000000002</v>
      </c>
      <c r="BC316" s="42">
        <v>8.8727269999999994</v>
      </c>
      <c r="BD316" s="42">
        <v>0</v>
      </c>
      <c r="BE316" s="42">
        <v>4.4363640000000002</v>
      </c>
      <c r="BF316" s="42">
        <v>8.8727269999999994</v>
      </c>
      <c r="BG316" s="42">
        <v>0</v>
      </c>
      <c r="BH316" s="42">
        <v>31.054545000000001</v>
      </c>
      <c r="BI316" s="42">
        <v>0</v>
      </c>
      <c r="BJ316" s="42">
        <v>57.672727000000002</v>
      </c>
      <c r="BK316" s="42">
        <v>0</v>
      </c>
      <c r="BL316" s="42">
        <v>0</v>
      </c>
      <c r="BM316" s="42">
        <v>4.4363640000000002</v>
      </c>
      <c r="BN316" s="42">
        <v>4.4363640000000002</v>
      </c>
      <c r="BO316" s="42">
        <v>13.309091</v>
      </c>
      <c r="BP316" s="42">
        <v>0</v>
      </c>
      <c r="BQ316" s="42">
        <v>31.054545000000001</v>
      </c>
      <c r="BR316" s="42">
        <v>4.4363640000000002</v>
      </c>
      <c r="BS316" s="42">
        <v>4.4363640000000002</v>
      </c>
      <c r="BT316" s="42">
        <v>0</v>
      </c>
      <c r="BU316" s="42">
        <v>0</v>
      </c>
      <c r="BV316" s="42">
        <v>0</v>
      </c>
      <c r="BW316" s="42">
        <v>0</v>
      </c>
      <c r="BX316" s="42">
        <v>0</v>
      </c>
      <c r="BY316" s="42">
        <v>0</v>
      </c>
      <c r="BZ316" s="42">
        <v>0</v>
      </c>
      <c r="CA316" s="42">
        <v>4.4363640000000002</v>
      </c>
      <c r="CB316" s="42">
        <v>48.8</v>
      </c>
      <c r="CC316" s="42">
        <v>4.4363640000000002</v>
      </c>
      <c r="CD316" s="42">
        <v>8.8727269999999994</v>
      </c>
      <c r="CE316" s="42">
        <v>4.4363640000000002</v>
      </c>
      <c r="CF316" s="42">
        <v>4.4363640000000002</v>
      </c>
      <c r="CG316" s="42">
        <v>17.745455</v>
      </c>
      <c r="CH316" s="42">
        <v>0</v>
      </c>
      <c r="CI316" s="42">
        <v>8.8727269999999994</v>
      </c>
      <c r="CJ316" s="42">
        <v>0</v>
      </c>
      <c r="CK316" s="42">
        <v>62.109090999999999</v>
      </c>
      <c r="CL316" s="42">
        <v>0</v>
      </c>
      <c r="CM316" s="42">
        <v>0</v>
      </c>
      <c r="CN316" s="42">
        <v>0</v>
      </c>
      <c r="CO316" s="42">
        <v>4.4363640000000002</v>
      </c>
      <c r="CP316" s="42">
        <v>4.4363640000000002</v>
      </c>
      <c r="CQ316" s="42">
        <v>0</v>
      </c>
      <c r="CR316" s="42">
        <v>53.236364000000002</v>
      </c>
      <c r="CS316" s="42">
        <v>0</v>
      </c>
    </row>
    <row r="317" spans="1:97">
      <c r="A317" s="40" t="s">
        <v>969</v>
      </c>
      <c r="B317" s="40" t="s">
        <v>289</v>
      </c>
      <c r="C317" s="40" t="s">
        <v>290</v>
      </c>
      <c r="D317" s="40" t="s">
        <v>291</v>
      </c>
      <c r="E317" s="40" t="s">
        <v>466</v>
      </c>
      <c r="F317" s="40" t="s">
        <v>293</v>
      </c>
      <c r="G317" s="41" t="s">
        <v>294</v>
      </c>
      <c r="H317" s="40" t="s">
        <v>970</v>
      </c>
      <c r="I317" s="42">
        <v>1227</v>
      </c>
      <c r="J317" s="42">
        <v>116</v>
      </c>
      <c r="K317" s="42">
        <v>133</v>
      </c>
      <c r="L317" s="42">
        <v>149</v>
      </c>
      <c r="M317" s="42">
        <v>260</v>
      </c>
      <c r="N317" s="42">
        <v>301</v>
      </c>
      <c r="O317" s="42">
        <v>268</v>
      </c>
      <c r="P317" s="42">
        <v>146</v>
      </c>
      <c r="Q317" s="42">
        <v>175</v>
      </c>
      <c r="R317" s="42">
        <v>224</v>
      </c>
      <c r="S317" s="42">
        <v>223</v>
      </c>
      <c r="T317" s="42">
        <v>336</v>
      </c>
      <c r="U317" s="42">
        <v>211</v>
      </c>
      <c r="V317" s="42">
        <v>581</v>
      </c>
      <c r="W317" s="42">
        <v>59</v>
      </c>
      <c r="X317" s="42">
        <v>64</v>
      </c>
      <c r="Y317" s="42">
        <v>73</v>
      </c>
      <c r="Z317" s="42">
        <v>130</v>
      </c>
      <c r="AA317" s="42">
        <v>143</v>
      </c>
      <c r="AB317" s="42">
        <v>108</v>
      </c>
      <c r="AC317" s="42">
        <v>4</v>
      </c>
      <c r="AD317" s="42">
        <v>84</v>
      </c>
      <c r="AE317" s="42">
        <v>297</v>
      </c>
      <c r="AF317" s="42">
        <v>200</v>
      </c>
      <c r="AG317" s="42">
        <v>646</v>
      </c>
      <c r="AH317" s="42">
        <v>57</v>
      </c>
      <c r="AI317" s="42">
        <v>69</v>
      </c>
      <c r="AJ317" s="42">
        <v>76</v>
      </c>
      <c r="AK317" s="42">
        <v>130</v>
      </c>
      <c r="AL317" s="42">
        <v>158</v>
      </c>
      <c r="AM317" s="42">
        <v>151</v>
      </c>
      <c r="AN317" s="42">
        <v>5</v>
      </c>
      <c r="AO317" s="42">
        <v>88</v>
      </c>
      <c r="AP317" s="42">
        <v>300</v>
      </c>
      <c r="AQ317" s="42">
        <v>258</v>
      </c>
      <c r="AR317" s="42">
        <v>1124</v>
      </c>
      <c r="AS317" s="42">
        <v>4</v>
      </c>
      <c r="AT317" s="42">
        <v>56</v>
      </c>
      <c r="AU317" s="42">
        <v>28</v>
      </c>
      <c r="AV317" s="42">
        <v>60</v>
      </c>
      <c r="AW317" s="42">
        <v>96</v>
      </c>
      <c r="AX317" s="42">
        <v>164</v>
      </c>
      <c r="AY317" s="42">
        <v>616</v>
      </c>
      <c r="AZ317" s="42">
        <v>100</v>
      </c>
      <c r="BA317" s="42">
        <v>536</v>
      </c>
      <c r="BB317" s="42">
        <v>0</v>
      </c>
      <c r="BC317" s="42">
        <v>40</v>
      </c>
      <c r="BD317" s="42">
        <v>24</v>
      </c>
      <c r="BE317" s="42">
        <v>32</v>
      </c>
      <c r="BF317" s="42">
        <v>12</v>
      </c>
      <c r="BG317" s="42">
        <v>112</v>
      </c>
      <c r="BH317" s="42">
        <v>280</v>
      </c>
      <c r="BI317" s="42">
        <v>36</v>
      </c>
      <c r="BJ317" s="42">
        <v>588</v>
      </c>
      <c r="BK317" s="42">
        <v>4</v>
      </c>
      <c r="BL317" s="42">
        <v>16</v>
      </c>
      <c r="BM317" s="42">
        <v>4</v>
      </c>
      <c r="BN317" s="42">
        <v>28</v>
      </c>
      <c r="BO317" s="42">
        <v>84</v>
      </c>
      <c r="BP317" s="42">
        <v>52</v>
      </c>
      <c r="BQ317" s="42">
        <v>336</v>
      </c>
      <c r="BR317" s="42">
        <v>64</v>
      </c>
      <c r="BS317" s="42">
        <v>56</v>
      </c>
      <c r="BT317" s="42">
        <v>0</v>
      </c>
      <c r="BU317" s="42">
        <v>0</v>
      </c>
      <c r="BV317" s="42">
        <v>0</v>
      </c>
      <c r="BW317" s="42">
        <v>0</v>
      </c>
      <c r="BX317" s="42">
        <v>16</v>
      </c>
      <c r="BY317" s="42">
        <v>20</v>
      </c>
      <c r="BZ317" s="42">
        <v>0</v>
      </c>
      <c r="CA317" s="42">
        <v>20</v>
      </c>
      <c r="CB317" s="42">
        <v>344</v>
      </c>
      <c r="CC317" s="42">
        <v>0</v>
      </c>
      <c r="CD317" s="42">
        <v>40</v>
      </c>
      <c r="CE317" s="42">
        <v>20</v>
      </c>
      <c r="CF317" s="42">
        <v>52</v>
      </c>
      <c r="CG317" s="42">
        <v>68</v>
      </c>
      <c r="CH317" s="42">
        <v>124</v>
      </c>
      <c r="CI317" s="42">
        <v>0</v>
      </c>
      <c r="CJ317" s="42">
        <v>40</v>
      </c>
      <c r="CK317" s="42">
        <v>724</v>
      </c>
      <c r="CL317" s="42">
        <v>4</v>
      </c>
      <c r="CM317" s="42">
        <v>16</v>
      </c>
      <c r="CN317" s="42">
        <v>8</v>
      </c>
      <c r="CO317" s="42">
        <v>8</v>
      </c>
      <c r="CP317" s="42">
        <v>12</v>
      </c>
      <c r="CQ317" s="42">
        <v>20</v>
      </c>
      <c r="CR317" s="42">
        <v>616</v>
      </c>
      <c r="CS317" s="42">
        <v>40</v>
      </c>
    </row>
    <row r="318" spans="1:97">
      <c r="A318" s="40" t="s">
        <v>971</v>
      </c>
      <c r="B318" s="40" t="s">
        <v>289</v>
      </c>
      <c r="C318" s="40" t="s">
        <v>290</v>
      </c>
      <c r="D318" s="40" t="s">
        <v>297</v>
      </c>
      <c r="E318" s="40" t="s">
        <v>647</v>
      </c>
      <c r="F318" s="40" t="s">
        <v>419</v>
      </c>
      <c r="G318" s="41" t="s">
        <v>294</v>
      </c>
      <c r="H318" s="40" t="s">
        <v>972</v>
      </c>
      <c r="I318" s="42">
        <v>1261</v>
      </c>
      <c r="J318" s="42">
        <v>229.80841100000001</v>
      </c>
      <c r="K318" s="42">
        <v>150.25934599999999</v>
      </c>
      <c r="L318" s="42">
        <v>250.432243</v>
      </c>
      <c r="M318" s="42">
        <v>232.754673</v>
      </c>
      <c r="N318" s="42">
        <v>248.46806900000001</v>
      </c>
      <c r="O318" s="42">
        <v>149.27725899999999</v>
      </c>
      <c r="P318" s="42">
        <v>179</v>
      </c>
      <c r="Q318" s="42">
        <v>174</v>
      </c>
      <c r="R318" s="42">
        <v>209</v>
      </c>
      <c r="S318" s="42">
        <v>222</v>
      </c>
      <c r="T318" s="42">
        <v>210</v>
      </c>
      <c r="U318" s="42">
        <v>101</v>
      </c>
      <c r="V318" s="42">
        <v>622.64330199999995</v>
      </c>
      <c r="W318" s="42">
        <v>110.975857</v>
      </c>
      <c r="X318" s="42">
        <v>73.656542000000002</v>
      </c>
      <c r="Y318" s="42">
        <v>124.725078</v>
      </c>
      <c r="Z318" s="42">
        <v>119.81464200000001</v>
      </c>
      <c r="AA318" s="42">
        <v>127.67134</v>
      </c>
      <c r="AB318" s="42">
        <v>61.871495000000003</v>
      </c>
      <c r="AC318" s="42">
        <v>3.9283489999999999</v>
      </c>
      <c r="AD318" s="42">
        <v>137.49221199999999</v>
      </c>
      <c r="AE318" s="42">
        <v>348.64096599999999</v>
      </c>
      <c r="AF318" s="42">
        <v>136.51012499999999</v>
      </c>
      <c r="AG318" s="42">
        <v>638.35669800000005</v>
      </c>
      <c r="AH318" s="42">
        <v>118.832555</v>
      </c>
      <c r="AI318" s="42">
        <v>76.602804000000006</v>
      </c>
      <c r="AJ318" s="42">
        <v>125.707165</v>
      </c>
      <c r="AK318" s="42">
        <v>112.940031</v>
      </c>
      <c r="AL318" s="42">
        <v>120.796729</v>
      </c>
      <c r="AM318" s="42">
        <v>78.566978000000006</v>
      </c>
      <c r="AN318" s="42">
        <v>4.9104359999999998</v>
      </c>
      <c r="AO318" s="42">
        <v>146.330997</v>
      </c>
      <c r="AP318" s="42">
        <v>328.99922099999998</v>
      </c>
      <c r="AQ318" s="42">
        <v>163.02647999999999</v>
      </c>
      <c r="AR318" s="42">
        <v>1048.8691590000001</v>
      </c>
      <c r="AS318" s="42">
        <v>7.8566979999999997</v>
      </c>
      <c r="AT318" s="42">
        <v>43.211838</v>
      </c>
      <c r="AU318" s="42">
        <v>27.498442000000001</v>
      </c>
      <c r="AV318" s="42">
        <v>129.635514</v>
      </c>
      <c r="AW318" s="42">
        <v>121.77881600000001</v>
      </c>
      <c r="AX318" s="42">
        <v>212.130841</v>
      </c>
      <c r="AY318" s="42">
        <v>400.69158900000002</v>
      </c>
      <c r="AZ318" s="42">
        <v>106.065421</v>
      </c>
      <c r="BA318" s="42">
        <v>538.18380100000002</v>
      </c>
      <c r="BB318" s="42">
        <v>3.9283489999999999</v>
      </c>
      <c r="BC318" s="42">
        <v>27.498442000000001</v>
      </c>
      <c r="BD318" s="42">
        <v>23.570093</v>
      </c>
      <c r="BE318" s="42">
        <v>66.781931</v>
      </c>
      <c r="BF318" s="42">
        <v>7.8566979999999997</v>
      </c>
      <c r="BG318" s="42">
        <v>168.919003</v>
      </c>
      <c r="BH318" s="42">
        <v>204.27414300000001</v>
      </c>
      <c r="BI318" s="42">
        <v>35.355139999999999</v>
      </c>
      <c r="BJ318" s="42">
        <v>510.68535800000001</v>
      </c>
      <c r="BK318" s="42">
        <v>3.9283489999999999</v>
      </c>
      <c r="BL318" s="42">
        <v>15.713395999999999</v>
      </c>
      <c r="BM318" s="42">
        <v>3.9283489999999999</v>
      </c>
      <c r="BN318" s="42">
        <v>62.853583</v>
      </c>
      <c r="BO318" s="42">
        <v>113.922118</v>
      </c>
      <c r="BP318" s="42">
        <v>43.211838</v>
      </c>
      <c r="BQ318" s="42">
        <v>196.41744499999999</v>
      </c>
      <c r="BR318" s="42">
        <v>70.710279999999997</v>
      </c>
      <c r="BS318" s="42">
        <v>78.566978000000006</v>
      </c>
      <c r="BT318" s="42">
        <v>0</v>
      </c>
      <c r="BU318" s="42">
        <v>0</v>
      </c>
      <c r="BV318" s="42">
        <v>0</v>
      </c>
      <c r="BW318" s="42">
        <v>3.9283489999999999</v>
      </c>
      <c r="BX318" s="42">
        <v>3.9283489999999999</v>
      </c>
      <c r="BY318" s="42">
        <v>23.570093</v>
      </c>
      <c r="BZ318" s="42">
        <v>0</v>
      </c>
      <c r="CA318" s="42">
        <v>47.140186999999997</v>
      </c>
      <c r="CB318" s="42">
        <v>487.11526500000002</v>
      </c>
      <c r="CC318" s="42">
        <v>7.8566979999999997</v>
      </c>
      <c r="CD318" s="42">
        <v>27.498442000000001</v>
      </c>
      <c r="CE318" s="42">
        <v>23.570093</v>
      </c>
      <c r="CF318" s="42">
        <v>113.922118</v>
      </c>
      <c r="CG318" s="42">
        <v>106.065421</v>
      </c>
      <c r="CH318" s="42">
        <v>176.775701</v>
      </c>
      <c r="CI318" s="42">
        <v>3.9283489999999999</v>
      </c>
      <c r="CJ318" s="42">
        <v>27.498442000000001</v>
      </c>
      <c r="CK318" s="42">
        <v>483.186916</v>
      </c>
      <c r="CL318" s="42">
        <v>0</v>
      </c>
      <c r="CM318" s="42">
        <v>15.713395999999999</v>
      </c>
      <c r="CN318" s="42">
        <v>3.9283489999999999</v>
      </c>
      <c r="CO318" s="42">
        <v>11.785047</v>
      </c>
      <c r="CP318" s="42">
        <v>11.785047</v>
      </c>
      <c r="CQ318" s="42">
        <v>11.785047</v>
      </c>
      <c r="CR318" s="42">
        <v>396.76324</v>
      </c>
      <c r="CS318" s="42">
        <v>31.426791000000001</v>
      </c>
    </row>
    <row r="319" spans="1:97">
      <c r="A319" s="40" t="s">
        <v>973</v>
      </c>
      <c r="B319" s="40" t="s">
        <v>289</v>
      </c>
      <c r="C319" s="40" t="s">
        <v>290</v>
      </c>
      <c r="D319" s="40" t="s">
        <v>309</v>
      </c>
      <c r="E319" s="40" t="s">
        <v>334</v>
      </c>
      <c r="F319" s="40" t="s">
        <v>293</v>
      </c>
      <c r="G319" s="41" t="s">
        <v>294</v>
      </c>
      <c r="H319" s="40" t="s">
        <v>974</v>
      </c>
      <c r="I319" s="42">
        <v>714</v>
      </c>
      <c r="J319" s="42">
        <v>91.132928000000007</v>
      </c>
      <c r="K319" s="42">
        <v>59.844445</v>
      </c>
      <c r="L319" s="42">
        <v>129.628986</v>
      </c>
      <c r="M319" s="42">
        <v>215.25457</v>
      </c>
      <c r="N319" s="42">
        <v>158.35896199999999</v>
      </c>
      <c r="O319" s="42">
        <v>59.780110000000001</v>
      </c>
      <c r="P319" s="42">
        <v>100</v>
      </c>
      <c r="Q319" s="42">
        <v>73</v>
      </c>
      <c r="R319" s="42">
        <v>141</v>
      </c>
      <c r="S319" s="42">
        <v>132</v>
      </c>
      <c r="T319" s="42">
        <v>83</v>
      </c>
      <c r="U319" s="42">
        <v>49</v>
      </c>
      <c r="V319" s="42">
        <v>349.87854800000002</v>
      </c>
      <c r="W319" s="42">
        <v>50.629404000000001</v>
      </c>
      <c r="X319" s="42">
        <v>28.454214</v>
      </c>
      <c r="Y319" s="42">
        <v>63.482672999999998</v>
      </c>
      <c r="Z319" s="42">
        <v>103.741209</v>
      </c>
      <c r="AA319" s="42">
        <v>77.243757000000002</v>
      </c>
      <c r="AB319" s="42">
        <v>25.314702</v>
      </c>
      <c r="AC319" s="42">
        <v>1.012588</v>
      </c>
      <c r="AD319" s="42">
        <v>64.805638000000002</v>
      </c>
      <c r="AE319" s="42">
        <v>228.33056500000001</v>
      </c>
      <c r="AF319" s="42">
        <v>56.742345</v>
      </c>
      <c r="AG319" s="42">
        <v>364.12145199999998</v>
      </c>
      <c r="AH319" s="42">
        <v>40.503523999999999</v>
      </c>
      <c r="AI319" s="42">
        <v>31.390231</v>
      </c>
      <c r="AJ319" s="42">
        <v>66.146313000000006</v>
      </c>
      <c r="AK319" s="42">
        <v>111.513361</v>
      </c>
      <c r="AL319" s="42">
        <v>81.115205000000003</v>
      </c>
      <c r="AM319" s="42">
        <v>31.427643</v>
      </c>
      <c r="AN319" s="42">
        <v>2.0251760000000001</v>
      </c>
      <c r="AO319" s="42">
        <v>56.704932999999997</v>
      </c>
      <c r="AP319" s="42">
        <v>233.35201900000001</v>
      </c>
      <c r="AQ319" s="42">
        <v>74.064501000000007</v>
      </c>
      <c r="AR319" s="42">
        <v>626.09784300000001</v>
      </c>
      <c r="AS319" s="42">
        <v>0</v>
      </c>
      <c r="AT319" s="42">
        <v>44.553876000000002</v>
      </c>
      <c r="AU319" s="42">
        <v>52.804229999999997</v>
      </c>
      <c r="AV319" s="42">
        <v>60.755285000000001</v>
      </c>
      <c r="AW319" s="42">
        <v>56.704932999999997</v>
      </c>
      <c r="AX319" s="42">
        <v>48.604227999999999</v>
      </c>
      <c r="AY319" s="42">
        <v>239.68640400000001</v>
      </c>
      <c r="AZ319" s="42">
        <v>122.98888599999999</v>
      </c>
      <c r="BA319" s="42">
        <v>301.12233900000001</v>
      </c>
      <c r="BB319" s="42">
        <v>0</v>
      </c>
      <c r="BC319" s="42">
        <v>28.352466</v>
      </c>
      <c r="BD319" s="42">
        <v>28.502116000000001</v>
      </c>
      <c r="BE319" s="42">
        <v>32.402819000000001</v>
      </c>
      <c r="BF319" s="42">
        <v>8.1007049999999996</v>
      </c>
      <c r="BG319" s="42">
        <v>32.402819000000001</v>
      </c>
      <c r="BH319" s="42">
        <v>117.743201</v>
      </c>
      <c r="BI319" s="42">
        <v>53.618212999999997</v>
      </c>
      <c r="BJ319" s="42">
        <v>324.975504</v>
      </c>
      <c r="BK319" s="42">
        <v>0</v>
      </c>
      <c r="BL319" s="42">
        <v>16.201409000000002</v>
      </c>
      <c r="BM319" s="42">
        <v>24.302114</v>
      </c>
      <c r="BN319" s="42">
        <v>28.352466</v>
      </c>
      <c r="BO319" s="42">
        <v>48.604227999999999</v>
      </c>
      <c r="BP319" s="42">
        <v>16.201409000000002</v>
      </c>
      <c r="BQ319" s="42">
        <v>121.943203</v>
      </c>
      <c r="BR319" s="42">
        <v>69.370673999999994</v>
      </c>
      <c r="BS319" s="42">
        <v>52.654581</v>
      </c>
      <c r="BT319" s="42">
        <v>0</v>
      </c>
      <c r="BU319" s="42">
        <v>4.0503520000000002</v>
      </c>
      <c r="BV319" s="42">
        <v>0</v>
      </c>
      <c r="BW319" s="42">
        <v>0</v>
      </c>
      <c r="BX319" s="42">
        <v>12.151057</v>
      </c>
      <c r="BY319" s="42">
        <v>12.151057</v>
      </c>
      <c r="BZ319" s="42">
        <v>0</v>
      </c>
      <c r="CA319" s="42">
        <v>24.302114</v>
      </c>
      <c r="CB319" s="42">
        <v>264.493877</v>
      </c>
      <c r="CC319" s="42">
        <v>0</v>
      </c>
      <c r="CD319" s="42">
        <v>32.402819000000001</v>
      </c>
      <c r="CE319" s="42">
        <v>36.453170999999998</v>
      </c>
      <c r="CF319" s="42">
        <v>56.704932999999997</v>
      </c>
      <c r="CG319" s="42">
        <v>36.453170999999998</v>
      </c>
      <c r="CH319" s="42">
        <v>28.352466</v>
      </c>
      <c r="CI319" s="42">
        <v>0</v>
      </c>
      <c r="CJ319" s="42">
        <v>74.127315999999993</v>
      </c>
      <c r="CK319" s="42">
        <v>308.94938500000001</v>
      </c>
      <c r="CL319" s="42">
        <v>0</v>
      </c>
      <c r="CM319" s="42">
        <v>8.1007049999999996</v>
      </c>
      <c r="CN319" s="42">
        <v>16.351058999999999</v>
      </c>
      <c r="CO319" s="42">
        <v>4.0503520000000002</v>
      </c>
      <c r="CP319" s="42">
        <v>8.1007049999999996</v>
      </c>
      <c r="CQ319" s="42">
        <v>8.1007049999999996</v>
      </c>
      <c r="CR319" s="42">
        <v>239.68640400000001</v>
      </c>
      <c r="CS319" s="42">
        <v>24.559456000000001</v>
      </c>
    </row>
    <row r="320" spans="1:97">
      <c r="A320" s="40" t="s">
        <v>975</v>
      </c>
      <c r="B320" s="40" t="s">
        <v>289</v>
      </c>
      <c r="C320" s="40" t="s">
        <v>290</v>
      </c>
      <c r="D320" s="40" t="s">
        <v>304</v>
      </c>
      <c r="E320" s="40" t="s">
        <v>626</v>
      </c>
      <c r="F320" s="40" t="s">
        <v>351</v>
      </c>
      <c r="G320" s="41" t="s">
        <v>294</v>
      </c>
      <c r="H320" s="40" t="s">
        <v>976</v>
      </c>
      <c r="I320" s="42">
        <v>804</v>
      </c>
      <c r="J320" s="42">
        <v>161.39408900000001</v>
      </c>
      <c r="K320" s="42">
        <v>103.96551700000001</v>
      </c>
      <c r="L320" s="42">
        <v>174.26600999999999</v>
      </c>
      <c r="M320" s="42">
        <v>159.413793</v>
      </c>
      <c r="N320" s="42">
        <v>131.68965499999999</v>
      </c>
      <c r="O320" s="42">
        <v>73.270936000000006</v>
      </c>
      <c r="P320" s="42">
        <v>133</v>
      </c>
      <c r="Q320" s="42">
        <v>115</v>
      </c>
      <c r="R320" s="42">
        <v>159</v>
      </c>
      <c r="S320" s="42">
        <v>137</v>
      </c>
      <c r="T320" s="42">
        <v>114</v>
      </c>
      <c r="U320" s="42">
        <v>48</v>
      </c>
      <c r="V320" s="42">
        <v>400.01970399999999</v>
      </c>
      <c r="W320" s="42">
        <v>87.133004999999997</v>
      </c>
      <c r="X320" s="42">
        <v>42.576355</v>
      </c>
      <c r="Y320" s="42">
        <v>83.172414000000003</v>
      </c>
      <c r="Z320" s="42">
        <v>84.162561999999994</v>
      </c>
      <c r="AA320" s="42">
        <v>67.330049000000002</v>
      </c>
      <c r="AB320" s="42">
        <v>34.655172</v>
      </c>
      <c r="AC320" s="42">
        <v>0.99014800000000003</v>
      </c>
      <c r="AD320" s="42">
        <v>102.975369</v>
      </c>
      <c r="AE320" s="42">
        <v>226.743842</v>
      </c>
      <c r="AF320" s="42">
        <v>70.300493000000003</v>
      </c>
      <c r="AG320" s="42">
        <v>403.98029600000001</v>
      </c>
      <c r="AH320" s="42">
        <v>74.261083999999997</v>
      </c>
      <c r="AI320" s="42">
        <v>61.389163000000003</v>
      </c>
      <c r="AJ320" s="42">
        <v>91.093596000000005</v>
      </c>
      <c r="AK320" s="42">
        <v>75.251232000000002</v>
      </c>
      <c r="AL320" s="42">
        <v>64.359605999999999</v>
      </c>
      <c r="AM320" s="42">
        <v>36.635468000000003</v>
      </c>
      <c r="AN320" s="42">
        <v>0.99014800000000003</v>
      </c>
      <c r="AO320" s="42">
        <v>102.975369</v>
      </c>
      <c r="AP320" s="42">
        <v>225.75369499999999</v>
      </c>
      <c r="AQ320" s="42">
        <v>75.251232000000002</v>
      </c>
      <c r="AR320" s="42">
        <v>637.65517199999999</v>
      </c>
      <c r="AS320" s="42">
        <v>35.645319999999998</v>
      </c>
      <c r="AT320" s="42">
        <v>47.527093999999998</v>
      </c>
      <c r="AU320" s="42">
        <v>75.251232000000002</v>
      </c>
      <c r="AV320" s="42">
        <v>71.290639999999996</v>
      </c>
      <c r="AW320" s="42">
        <v>63.369458000000002</v>
      </c>
      <c r="AX320" s="42">
        <v>79.211822999999995</v>
      </c>
      <c r="AY320" s="42">
        <v>198.02955700000001</v>
      </c>
      <c r="AZ320" s="42">
        <v>67.330049000000002</v>
      </c>
      <c r="BA320" s="42">
        <v>332.68965500000002</v>
      </c>
      <c r="BB320" s="42">
        <v>27.724138</v>
      </c>
      <c r="BC320" s="42">
        <v>35.645319999999998</v>
      </c>
      <c r="BD320" s="42">
        <v>47.527093999999998</v>
      </c>
      <c r="BE320" s="42">
        <v>19.802955999999998</v>
      </c>
      <c r="BF320" s="42">
        <v>11.881773000000001</v>
      </c>
      <c r="BG320" s="42">
        <v>59.408867000000001</v>
      </c>
      <c r="BH320" s="42">
        <v>106.93596100000001</v>
      </c>
      <c r="BI320" s="42">
        <v>23.763546999999999</v>
      </c>
      <c r="BJ320" s="42">
        <v>304.96551699999998</v>
      </c>
      <c r="BK320" s="42">
        <v>7.9211819999999999</v>
      </c>
      <c r="BL320" s="42">
        <v>11.881773000000001</v>
      </c>
      <c r="BM320" s="42">
        <v>27.724138</v>
      </c>
      <c r="BN320" s="42">
        <v>51.487684999999999</v>
      </c>
      <c r="BO320" s="42">
        <v>51.487684999999999</v>
      </c>
      <c r="BP320" s="42">
        <v>19.802955999999998</v>
      </c>
      <c r="BQ320" s="42">
        <v>91.093596000000005</v>
      </c>
      <c r="BR320" s="42">
        <v>43.566502</v>
      </c>
      <c r="BS320" s="42">
        <v>59.408867000000001</v>
      </c>
      <c r="BT320" s="42">
        <v>0</v>
      </c>
      <c r="BU320" s="42">
        <v>3.960591</v>
      </c>
      <c r="BV320" s="42">
        <v>3.960591</v>
      </c>
      <c r="BW320" s="42">
        <v>3.960591</v>
      </c>
      <c r="BX320" s="42">
        <v>7.9211819999999999</v>
      </c>
      <c r="BY320" s="42">
        <v>0</v>
      </c>
      <c r="BZ320" s="42">
        <v>0</v>
      </c>
      <c r="CA320" s="42">
        <v>39.605910999999999</v>
      </c>
      <c r="CB320" s="42">
        <v>324.76847299999997</v>
      </c>
      <c r="CC320" s="42">
        <v>15.842364999999999</v>
      </c>
      <c r="CD320" s="42">
        <v>39.605910999999999</v>
      </c>
      <c r="CE320" s="42">
        <v>63.369458000000002</v>
      </c>
      <c r="CF320" s="42">
        <v>63.369458000000002</v>
      </c>
      <c r="CG320" s="42">
        <v>55.448276</v>
      </c>
      <c r="CH320" s="42">
        <v>75.251232000000002</v>
      </c>
      <c r="CI320" s="42">
        <v>0</v>
      </c>
      <c r="CJ320" s="42">
        <v>11.881773000000001</v>
      </c>
      <c r="CK320" s="42">
        <v>253.477833</v>
      </c>
      <c r="CL320" s="42">
        <v>19.802955999999998</v>
      </c>
      <c r="CM320" s="42">
        <v>3.960591</v>
      </c>
      <c r="CN320" s="42">
        <v>7.9211819999999999</v>
      </c>
      <c r="CO320" s="42">
        <v>3.960591</v>
      </c>
      <c r="CP320" s="42">
        <v>0</v>
      </c>
      <c r="CQ320" s="42">
        <v>3.960591</v>
      </c>
      <c r="CR320" s="42">
        <v>198.02955700000001</v>
      </c>
      <c r="CS320" s="42">
        <v>15.842364999999999</v>
      </c>
    </row>
    <row r="321" spans="1:97">
      <c r="A321" s="40" t="s">
        <v>977</v>
      </c>
      <c r="B321" s="40" t="s">
        <v>289</v>
      </c>
      <c r="C321" s="40" t="s">
        <v>290</v>
      </c>
      <c r="D321" s="40" t="s">
        <v>297</v>
      </c>
      <c r="E321" s="40" t="s">
        <v>565</v>
      </c>
      <c r="F321" s="40" t="s">
        <v>293</v>
      </c>
      <c r="G321" s="41" t="s">
        <v>294</v>
      </c>
      <c r="H321" s="40" t="s">
        <v>978</v>
      </c>
      <c r="I321" s="42">
        <v>53</v>
      </c>
      <c r="J321" s="42">
        <v>10.6</v>
      </c>
      <c r="K321" s="42">
        <v>5.7818180000000003</v>
      </c>
      <c r="L321" s="42">
        <v>9.6363640000000004</v>
      </c>
      <c r="M321" s="42">
        <v>13.490909</v>
      </c>
      <c r="N321" s="42">
        <v>9.6363640000000004</v>
      </c>
      <c r="O321" s="42">
        <v>3.8545449999999999</v>
      </c>
      <c r="P321" s="42">
        <v>4</v>
      </c>
      <c r="Q321" s="42">
        <v>6</v>
      </c>
      <c r="R321" s="42">
        <v>6</v>
      </c>
      <c r="S321" s="42">
        <v>7</v>
      </c>
      <c r="T321" s="42">
        <v>4</v>
      </c>
      <c r="U321" s="42">
        <v>4</v>
      </c>
      <c r="V321" s="42">
        <v>26.981818000000001</v>
      </c>
      <c r="W321" s="42">
        <v>6.7454549999999998</v>
      </c>
      <c r="X321" s="42">
        <v>1.927273</v>
      </c>
      <c r="Y321" s="42">
        <v>4.8181820000000002</v>
      </c>
      <c r="Z321" s="42">
        <v>7.7090909999999999</v>
      </c>
      <c r="AA321" s="42">
        <v>4.8181820000000002</v>
      </c>
      <c r="AB321" s="42">
        <v>0.96363600000000005</v>
      </c>
      <c r="AC321" s="42">
        <v>0</v>
      </c>
      <c r="AD321" s="42">
        <v>6.7454549999999998</v>
      </c>
      <c r="AE321" s="42">
        <v>16.381817999999999</v>
      </c>
      <c r="AF321" s="42">
        <v>3.8545449999999999</v>
      </c>
      <c r="AG321" s="42">
        <v>26.018181999999999</v>
      </c>
      <c r="AH321" s="42">
        <v>3.8545449999999999</v>
      </c>
      <c r="AI321" s="42">
        <v>3.8545449999999999</v>
      </c>
      <c r="AJ321" s="42">
        <v>4.8181820000000002</v>
      </c>
      <c r="AK321" s="42">
        <v>5.7818180000000003</v>
      </c>
      <c r="AL321" s="42">
        <v>4.8181820000000002</v>
      </c>
      <c r="AM321" s="42">
        <v>2.8909090000000002</v>
      </c>
      <c r="AN321" s="42">
        <v>0</v>
      </c>
      <c r="AO321" s="42">
        <v>4.8181820000000002</v>
      </c>
      <c r="AP321" s="42">
        <v>16.381817999999999</v>
      </c>
      <c r="AQ321" s="42">
        <v>4.8181820000000002</v>
      </c>
      <c r="AR321" s="42">
        <v>42.4</v>
      </c>
      <c r="AS321" s="42">
        <v>0</v>
      </c>
      <c r="AT321" s="42">
        <v>0</v>
      </c>
      <c r="AU321" s="42">
        <v>0</v>
      </c>
      <c r="AV321" s="42">
        <v>19.272727</v>
      </c>
      <c r="AW321" s="42">
        <v>3.8545449999999999</v>
      </c>
      <c r="AX321" s="42">
        <v>3.8545449999999999</v>
      </c>
      <c r="AY321" s="42">
        <v>11.563636000000001</v>
      </c>
      <c r="AZ321" s="42">
        <v>3.8545449999999999</v>
      </c>
      <c r="BA321" s="42">
        <v>19.272727</v>
      </c>
      <c r="BB321" s="42">
        <v>0</v>
      </c>
      <c r="BC321" s="42">
        <v>0</v>
      </c>
      <c r="BD321" s="42">
        <v>0</v>
      </c>
      <c r="BE321" s="42">
        <v>7.7090909999999999</v>
      </c>
      <c r="BF321" s="42">
        <v>3.8545449999999999</v>
      </c>
      <c r="BG321" s="42">
        <v>3.8545449999999999</v>
      </c>
      <c r="BH321" s="42">
        <v>3.8545449999999999</v>
      </c>
      <c r="BI321" s="42">
        <v>0</v>
      </c>
      <c r="BJ321" s="42">
        <v>23.127272999999999</v>
      </c>
      <c r="BK321" s="42">
        <v>0</v>
      </c>
      <c r="BL321" s="42">
        <v>0</v>
      </c>
      <c r="BM321" s="42">
        <v>0</v>
      </c>
      <c r="BN321" s="42">
        <v>11.563636000000001</v>
      </c>
      <c r="BO321" s="42">
        <v>0</v>
      </c>
      <c r="BP321" s="42">
        <v>0</v>
      </c>
      <c r="BQ321" s="42">
        <v>7.7090909999999999</v>
      </c>
      <c r="BR321" s="42">
        <v>3.8545449999999999</v>
      </c>
      <c r="BS321" s="42">
        <v>3.8545449999999999</v>
      </c>
      <c r="BT321" s="42">
        <v>0</v>
      </c>
      <c r="BU321" s="42">
        <v>0</v>
      </c>
      <c r="BV321" s="42">
        <v>0</v>
      </c>
      <c r="BW321" s="42">
        <v>0</v>
      </c>
      <c r="BX321" s="42">
        <v>0</v>
      </c>
      <c r="BY321" s="42">
        <v>0</v>
      </c>
      <c r="BZ321" s="42">
        <v>0</v>
      </c>
      <c r="CA321" s="42">
        <v>3.8545449999999999</v>
      </c>
      <c r="CB321" s="42">
        <v>23.127272999999999</v>
      </c>
      <c r="CC321" s="42">
        <v>0</v>
      </c>
      <c r="CD321" s="42">
        <v>0</v>
      </c>
      <c r="CE321" s="42">
        <v>0</v>
      </c>
      <c r="CF321" s="42">
        <v>15.418182</v>
      </c>
      <c r="CG321" s="42">
        <v>3.8545449999999999</v>
      </c>
      <c r="CH321" s="42">
        <v>3.8545449999999999</v>
      </c>
      <c r="CI321" s="42">
        <v>0</v>
      </c>
      <c r="CJ321" s="42">
        <v>0</v>
      </c>
      <c r="CK321" s="42">
        <v>15.418182</v>
      </c>
      <c r="CL321" s="42">
        <v>0</v>
      </c>
      <c r="CM321" s="42">
        <v>0</v>
      </c>
      <c r="CN321" s="42">
        <v>0</v>
      </c>
      <c r="CO321" s="42">
        <v>3.8545449999999999</v>
      </c>
      <c r="CP321" s="42">
        <v>0</v>
      </c>
      <c r="CQ321" s="42">
        <v>0</v>
      </c>
      <c r="CR321" s="42">
        <v>11.563636000000001</v>
      </c>
      <c r="CS321" s="42">
        <v>0</v>
      </c>
    </row>
    <row r="322" spans="1:97">
      <c r="A322" s="40" t="s">
        <v>979</v>
      </c>
      <c r="B322" s="40" t="s">
        <v>289</v>
      </c>
      <c r="C322" s="40" t="s">
        <v>290</v>
      </c>
      <c r="D322" s="40" t="s">
        <v>304</v>
      </c>
      <c r="E322" s="40" t="s">
        <v>305</v>
      </c>
      <c r="F322" s="40" t="s">
        <v>351</v>
      </c>
      <c r="G322" s="41" t="s">
        <v>294</v>
      </c>
      <c r="H322" s="40" t="s">
        <v>980</v>
      </c>
      <c r="I322" s="42">
        <v>210</v>
      </c>
      <c r="J322" s="42">
        <v>37.289720000000003</v>
      </c>
      <c r="K322" s="42">
        <v>20.607476999999999</v>
      </c>
      <c r="L322" s="42">
        <v>47.102803999999999</v>
      </c>
      <c r="M322" s="42">
        <v>28.457944000000001</v>
      </c>
      <c r="N322" s="42">
        <v>56.915888000000002</v>
      </c>
      <c r="O322" s="42">
        <v>19.626168</v>
      </c>
      <c r="P322" s="42">
        <v>23</v>
      </c>
      <c r="Q322" s="42">
        <v>22</v>
      </c>
      <c r="R322" s="42">
        <v>33</v>
      </c>
      <c r="S322" s="42">
        <v>43</v>
      </c>
      <c r="T322" s="42">
        <v>33</v>
      </c>
      <c r="U322" s="42">
        <v>14</v>
      </c>
      <c r="V322" s="42">
        <v>105.981308</v>
      </c>
      <c r="W322" s="42">
        <v>19.626168</v>
      </c>
      <c r="X322" s="42">
        <v>9.8130839999999999</v>
      </c>
      <c r="Y322" s="42">
        <v>26.495327</v>
      </c>
      <c r="Z322" s="42">
        <v>16.682243</v>
      </c>
      <c r="AA322" s="42">
        <v>23.551402</v>
      </c>
      <c r="AB322" s="42">
        <v>8.8317759999999996</v>
      </c>
      <c r="AC322" s="42">
        <v>0.98130799999999996</v>
      </c>
      <c r="AD322" s="42">
        <v>21.588785000000001</v>
      </c>
      <c r="AE322" s="42">
        <v>59.859813000000003</v>
      </c>
      <c r="AF322" s="42">
        <v>24.532710000000002</v>
      </c>
      <c r="AG322" s="42">
        <v>104.018692</v>
      </c>
      <c r="AH322" s="42">
        <v>17.663550999999998</v>
      </c>
      <c r="AI322" s="42">
        <v>10.794392999999999</v>
      </c>
      <c r="AJ322" s="42">
        <v>20.607476999999999</v>
      </c>
      <c r="AK322" s="42">
        <v>11.775701</v>
      </c>
      <c r="AL322" s="42">
        <v>33.364485999999999</v>
      </c>
      <c r="AM322" s="42">
        <v>7.8504670000000001</v>
      </c>
      <c r="AN322" s="42">
        <v>1.9626170000000001</v>
      </c>
      <c r="AO322" s="42">
        <v>20.607476999999999</v>
      </c>
      <c r="AP322" s="42">
        <v>52.990653999999999</v>
      </c>
      <c r="AQ322" s="42">
        <v>30.420560999999999</v>
      </c>
      <c r="AR322" s="42">
        <v>160.93457900000001</v>
      </c>
      <c r="AS322" s="42">
        <v>0</v>
      </c>
      <c r="AT322" s="42">
        <v>11.775701</v>
      </c>
      <c r="AU322" s="42">
        <v>3.9252340000000001</v>
      </c>
      <c r="AV322" s="42">
        <v>11.775701</v>
      </c>
      <c r="AW322" s="42">
        <v>27.476635999999999</v>
      </c>
      <c r="AX322" s="42">
        <v>19.626168</v>
      </c>
      <c r="AY322" s="42">
        <v>62.803738000000003</v>
      </c>
      <c r="AZ322" s="42">
        <v>23.551402</v>
      </c>
      <c r="BA322" s="42">
        <v>78.504672999999997</v>
      </c>
      <c r="BB322" s="42">
        <v>0</v>
      </c>
      <c r="BC322" s="42">
        <v>11.775701</v>
      </c>
      <c r="BD322" s="42">
        <v>3.9252340000000001</v>
      </c>
      <c r="BE322" s="42">
        <v>0</v>
      </c>
      <c r="BF322" s="42">
        <v>7.8504670000000001</v>
      </c>
      <c r="BG322" s="42">
        <v>19.626168</v>
      </c>
      <c r="BH322" s="42">
        <v>31.401869000000001</v>
      </c>
      <c r="BI322" s="42">
        <v>3.9252340000000001</v>
      </c>
      <c r="BJ322" s="42">
        <v>82.429907</v>
      </c>
      <c r="BK322" s="42">
        <v>0</v>
      </c>
      <c r="BL322" s="42">
        <v>0</v>
      </c>
      <c r="BM322" s="42">
        <v>0</v>
      </c>
      <c r="BN322" s="42">
        <v>11.775701</v>
      </c>
      <c r="BO322" s="42">
        <v>19.626168</v>
      </c>
      <c r="BP322" s="42">
        <v>0</v>
      </c>
      <c r="BQ322" s="42">
        <v>31.401869000000001</v>
      </c>
      <c r="BR322" s="42">
        <v>19.626168</v>
      </c>
      <c r="BS322" s="42">
        <v>11.775701</v>
      </c>
      <c r="BT322" s="42">
        <v>0</v>
      </c>
      <c r="BU322" s="42">
        <v>3.9252340000000001</v>
      </c>
      <c r="BV322" s="42">
        <v>0</v>
      </c>
      <c r="BW322" s="42">
        <v>0</v>
      </c>
      <c r="BX322" s="42">
        <v>0</v>
      </c>
      <c r="BY322" s="42">
        <v>0</v>
      </c>
      <c r="BZ322" s="42">
        <v>0</v>
      </c>
      <c r="CA322" s="42">
        <v>7.8504670000000001</v>
      </c>
      <c r="CB322" s="42">
        <v>78.504672999999997</v>
      </c>
      <c r="CC322" s="42">
        <v>0</v>
      </c>
      <c r="CD322" s="42">
        <v>7.8504670000000001</v>
      </c>
      <c r="CE322" s="42">
        <v>3.9252340000000001</v>
      </c>
      <c r="CF322" s="42">
        <v>11.775701</v>
      </c>
      <c r="CG322" s="42">
        <v>27.476635999999999</v>
      </c>
      <c r="CH322" s="42">
        <v>19.626168</v>
      </c>
      <c r="CI322" s="42">
        <v>0</v>
      </c>
      <c r="CJ322" s="42">
        <v>7.8504670000000001</v>
      </c>
      <c r="CK322" s="42">
        <v>70.654206000000002</v>
      </c>
      <c r="CL322" s="42">
        <v>0</v>
      </c>
      <c r="CM322" s="42">
        <v>0</v>
      </c>
      <c r="CN322" s="42">
        <v>0</v>
      </c>
      <c r="CO322" s="42">
        <v>0</v>
      </c>
      <c r="CP322" s="42">
        <v>0</v>
      </c>
      <c r="CQ322" s="42">
        <v>0</v>
      </c>
      <c r="CR322" s="42">
        <v>62.803738000000003</v>
      </c>
      <c r="CS322" s="42">
        <v>7.8504670000000001</v>
      </c>
    </row>
    <row r="323" spans="1:97">
      <c r="A323" s="40" t="s">
        <v>981</v>
      </c>
      <c r="B323" s="40" t="s">
        <v>289</v>
      </c>
      <c r="C323" s="40" t="s">
        <v>290</v>
      </c>
      <c r="D323" s="40" t="s">
        <v>304</v>
      </c>
      <c r="E323" s="40" t="s">
        <v>418</v>
      </c>
      <c r="F323" s="40" t="s">
        <v>351</v>
      </c>
      <c r="G323" s="41" t="s">
        <v>294</v>
      </c>
      <c r="H323" s="40" t="s">
        <v>982</v>
      </c>
      <c r="I323" s="42">
        <v>2497</v>
      </c>
      <c r="J323" s="42">
        <v>394.81435499999998</v>
      </c>
      <c r="K323" s="42">
        <v>295.05127399999998</v>
      </c>
      <c r="L323" s="42">
        <v>347.96020800000002</v>
      </c>
      <c r="M323" s="42">
        <v>531.94348300000001</v>
      </c>
      <c r="N323" s="42">
        <v>553.07497100000001</v>
      </c>
      <c r="O323" s="42">
        <v>374.155709</v>
      </c>
      <c r="P323" s="42">
        <v>324</v>
      </c>
      <c r="Q323" s="42">
        <v>339</v>
      </c>
      <c r="R323" s="42">
        <v>384</v>
      </c>
      <c r="S323" s="42">
        <v>492</v>
      </c>
      <c r="T323" s="42">
        <v>466</v>
      </c>
      <c r="U323" s="42">
        <v>340</v>
      </c>
      <c r="V323" s="42">
        <v>1177.3064380000001</v>
      </c>
      <c r="W323" s="42">
        <v>190.91428099999999</v>
      </c>
      <c r="X323" s="42">
        <v>151.94406000000001</v>
      </c>
      <c r="Y323" s="42">
        <v>165.042676</v>
      </c>
      <c r="Z323" s="42">
        <v>258.017878</v>
      </c>
      <c r="AA323" s="42">
        <v>260.35121099999998</v>
      </c>
      <c r="AB323" s="42">
        <v>141.32583600000001</v>
      </c>
      <c r="AC323" s="42">
        <v>9.7104959999999991</v>
      </c>
      <c r="AD323" s="42">
        <v>258.64842199999998</v>
      </c>
      <c r="AE323" s="42">
        <v>624.80911200000003</v>
      </c>
      <c r="AF323" s="42">
        <v>293.848904</v>
      </c>
      <c r="AG323" s="42">
        <v>1319.6935619999999</v>
      </c>
      <c r="AH323" s="42">
        <v>203.90007299999999</v>
      </c>
      <c r="AI323" s="42">
        <v>143.107214</v>
      </c>
      <c r="AJ323" s="42">
        <v>182.91753199999999</v>
      </c>
      <c r="AK323" s="42">
        <v>273.92560600000002</v>
      </c>
      <c r="AL323" s="42">
        <v>292.72376000000003</v>
      </c>
      <c r="AM323" s="42">
        <v>194.94406000000001</v>
      </c>
      <c r="AN323" s="42">
        <v>28.175317</v>
      </c>
      <c r="AO323" s="42">
        <v>257.37637599999999</v>
      </c>
      <c r="AP323" s="42">
        <v>672.82179900000006</v>
      </c>
      <c r="AQ323" s="42">
        <v>389.495386</v>
      </c>
      <c r="AR323" s="42">
        <v>2114.5569890000002</v>
      </c>
      <c r="AS323" s="42">
        <v>16.175317</v>
      </c>
      <c r="AT323" s="42">
        <v>93.008073999999993</v>
      </c>
      <c r="AU323" s="42">
        <v>72.788927000000001</v>
      </c>
      <c r="AV323" s="42">
        <v>132.06920400000001</v>
      </c>
      <c r="AW323" s="42">
        <v>327.55017299999997</v>
      </c>
      <c r="AX323" s="42">
        <v>226.454441</v>
      </c>
      <c r="AY323" s="42">
        <v>924.89734699999997</v>
      </c>
      <c r="AZ323" s="42">
        <v>321.61350499999998</v>
      </c>
      <c r="BA323" s="42">
        <v>995.54555900000003</v>
      </c>
      <c r="BB323" s="42">
        <v>16.175317</v>
      </c>
      <c r="BC323" s="42">
        <v>68.745097999999999</v>
      </c>
      <c r="BD323" s="42">
        <v>44.482121999999997</v>
      </c>
      <c r="BE323" s="42">
        <v>56.613610000000001</v>
      </c>
      <c r="BF323" s="42">
        <v>64.701268999999996</v>
      </c>
      <c r="BG323" s="42">
        <v>181.972318</v>
      </c>
      <c r="BH323" s="42">
        <v>433.628604</v>
      </c>
      <c r="BI323" s="42">
        <v>129.22721999999999</v>
      </c>
      <c r="BJ323" s="42">
        <v>1119.0114289999999</v>
      </c>
      <c r="BK323" s="42">
        <v>0</v>
      </c>
      <c r="BL323" s="42">
        <v>24.262975999999998</v>
      </c>
      <c r="BM323" s="42">
        <v>28.306805000000001</v>
      </c>
      <c r="BN323" s="42">
        <v>75.455594000000005</v>
      </c>
      <c r="BO323" s="42">
        <v>262.848904</v>
      </c>
      <c r="BP323" s="42">
        <v>44.482121999999997</v>
      </c>
      <c r="BQ323" s="42">
        <v>491.26874299999997</v>
      </c>
      <c r="BR323" s="42">
        <v>192.38628499999999</v>
      </c>
      <c r="BS323" s="42">
        <v>220.824578</v>
      </c>
      <c r="BT323" s="42">
        <v>0</v>
      </c>
      <c r="BU323" s="42">
        <v>4.0438289999999997</v>
      </c>
      <c r="BV323" s="42">
        <v>0</v>
      </c>
      <c r="BW323" s="42">
        <v>18.841984</v>
      </c>
      <c r="BX323" s="42">
        <v>28.306805000000001</v>
      </c>
      <c r="BY323" s="42">
        <v>40.438293000000002</v>
      </c>
      <c r="BZ323" s="42">
        <v>0</v>
      </c>
      <c r="CA323" s="42">
        <v>129.193667</v>
      </c>
      <c r="CB323" s="42">
        <v>768.06459099999995</v>
      </c>
      <c r="CC323" s="42">
        <v>16.175317</v>
      </c>
      <c r="CD323" s="42">
        <v>72.788927000000001</v>
      </c>
      <c r="CE323" s="42">
        <v>60.657438999999997</v>
      </c>
      <c r="CF323" s="42">
        <v>88.964245000000005</v>
      </c>
      <c r="CG323" s="42">
        <v>210.279123</v>
      </c>
      <c r="CH323" s="42">
        <v>165.79700099999999</v>
      </c>
      <c r="CI323" s="42">
        <v>4.0438289999999997</v>
      </c>
      <c r="CJ323" s="42">
        <v>149.35870800000001</v>
      </c>
      <c r="CK323" s="42">
        <v>1125.6678199999999</v>
      </c>
      <c r="CL323" s="42">
        <v>0</v>
      </c>
      <c r="CM323" s="42">
        <v>16.175317</v>
      </c>
      <c r="CN323" s="42">
        <v>12.131487999999999</v>
      </c>
      <c r="CO323" s="42">
        <v>24.262975999999998</v>
      </c>
      <c r="CP323" s="42">
        <v>88.964245000000005</v>
      </c>
      <c r="CQ323" s="42">
        <v>20.219145999999999</v>
      </c>
      <c r="CR323" s="42">
        <v>920.85351800000001</v>
      </c>
      <c r="CS323" s="42">
        <v>43.061129999999999</v>
      </c>
    </row>
    <row r="324" spans="1:97">
      <c r="A324" s="40" t="s">
        <v>983</v>
      </c>
      <c r="B324" s="40" t="s">
        <v>289</v>
      </c>
      <c r="C324" s="40" t="s">
        <v>290</v>
      </c>
      <c r="D324" s="40" t="s">
        <v>309</v>
      </c>
      <c r="E324" s="40" t="s">
        <v>473</v>
      </c>
      <c r="F324" s="40" t="s">
        <v>306</v>
      </c>
      <c r="G324" s="41" t="s">
        <v>294</v>
      </c>
      <c r="H324" s="40" t="s">
        <v>984</v>
      </c>
      <c r="I324" s="42">
        <v>507</v>
      </c>
      <c r="J324" s="42">
        <v>77.831007</v>
      </c>
      <c r="K324" s="42">
        <v>80.845691000000002</v>
      </c>
      <c r="L324" s="42">
        <v>103.822339</v>
      </c>
      <c r="M324" s="42">
        <v>123.76047199999999</v>
      </c>
      <c r="N324" s="42">
        <v>71.846654000000001</v>
      </c>
      <c r="O324" s="42">
        <v>48.893838000000002</v>
      </c>
      <c r="P324" s="42">
        <v>69</v>
      </c>
      <c r="Q324" s="42">
        <v>60</v>
      </c>
      <c r="R324" s="42">
        <v>104</v>
      </c>
      <c r="S324" s="42">
        <v>84</v>
      </c>
      <c r="T324" s="42">
        <v>58</v>
      </c>
      <c r="U324" s="42">
        <v>46</v>
      </c>
      <c r="V324" s="42">
        <v>248.505537</v>
      </c>
      <c r="W324" s="42">
        <v>43.904670000000003</v>
      </c>
      <c r="X324" s="42">
        <v>37.930909999999997</v>
      </c>
      <c r="Y324" s="42">
        <v>50.905391999999999</v>
      </c>
      <c r="Z324" s="42">
        <v>54.894078</v>
      </c>
      <c r="AA324" s="42">
        <v>38.918151000000002</v>
      </c>
      <c r="AB324" s="42">
        <v>21.952335000000001</v>
      </c>
      <c r="AC324" s="42">
        <v>0</v>
      </c>
      <c r="AD324" s="42">
        <v>53.883004999999997</v>
      </c>
      <c r="AE324" s="42">
        <v>152.71352899999999</v>
      </c>
      <c r="AF324" s="42">
        <v>41.909004000000003</v>
      </c>
      <c r="AG324" s="42">
        <v>258.494463</v>
      </c>
      <c r="AH324" s="42">
        <v>33.926335999999999</v>
      </c>
      <c r="AI324" s="42">
        <v>42.914780999999998</v>
      </c>
      <c r="AJ324" s="42">
        <v>52.916947</v>
      </c>
      <c r="AK324" s="42">
        <v>68.866394</v>
      </c>
      <c r="AL324" s="42">
        <v>32.928502999999999</v>
      </c>
      <c r="AM324" s="42">
        <v>21.952335000000001</v>
      </c>
      <c r="AN324" s="42">
        <v>4.9891670000000001</v>
      </c>
      <c r="AO324" s="42">
        <v>46.898170999999998</v>
      </c>
      <c r="AP324" s="42">
        <v>165.695955</v>
      </c>
      <c r="AQ324" s="42">
        <v>45.900337</v>
      </c>
      <c r="AR324" s="42">
        <v>431.16995600000001</v>
      </c>
      <c r="AS324" s="42">
        <v>15.965335</v>
      </c>
      <c r="AT324" s="42">
        <v>15.965335</v>
      </c>
      <c r="AU324" s="42">
        <v>23.948001999999999</v>
      </c>
      <c r="AV324" s="42">
        <v>55.878670999999997</v>
      </c>
      <c r="AW324" s="42">
        <v>71.844005999999993</v>
      </c>
      <c r="AX324" s="42">
        <v>59.870004999999999</v>
      </c>
      <c r="AY324" s="42">
        <v>135.70534499999999</v>
      </c>
      <c r="AZ324" s="42">
        <v>51.993257</v>
      </c>
      <c r="BA324" s="42">
        <v>203.60038499999999</v>
      </c>
      <c r="BB324" s="42">
        <v>15.965335</v>
      </c>
      <c r="BC324" s="42">
        <v>3.9913340000000002</v>
      </c>
      <c r="BD324" s="42">
        <v>11.974000999999999</v>
      </c>
      <c r="BE324" s="42">
        <v>27.939336000000001</v>
      </c>
      <c r="BF324" s="42">
        <v>7.9826670000000002</v>
      </c>
      <c r="BG324" s="42">
        <v>47.896003999999998</v>
      </c>
      <c r="BH324" s="42">
        <v>63.861339000000001</v>
      </c>
      <c r="BI324" s="42">
        <v>23.990369999999999</v>
      </c>
      <c r="BJ324" s="42">
        <v>227.569571</v>
      </c>
      <c r="BK324" s="42">
        <v>0</v>
      </c>
      <c r="BL324" s="42">
        <v>11.974000999999999</v>
      </c>
      <c r="BM324" s="42">
        <v>11.974000999999999</v>
      </c>
      <c r="BN324" s="42">
        <v>27.939336000000001</v>
      </c>
      <c r="BO324" s="42">
        <v>63.861339000000001</v>
      </c>
      <c r="BP324" s="42">
        <v>11.974000999999999</v>
      </c>
      <c r="BQ324" s="42">
        <v>71.844005999999993</v>
      </c>
      <c r="BR324" s="42">
        <v>28.002887000000001</v>
      </c>
      <c r="BS324" s="42">
        <v>43.915261999999998</v>
      </c>
      <c r="BT324" s="42">
        <v>0</v>
      </c>
      <c r="BU324" s="42">
        <v>0</v>
      </c>
      <c r="BV324" s="42">
        <v>0</v>
      </c>
      <c r="BW324" s="42">
        <v>7.9826670000000002</v>
      </c>
      <c r="BX324" s="42">
        <v>7.9826670000000002</v>
      </c>
      <c r="BY324" s="42">
        <v>11.974000999999999</v>
      </c>
      <c r="BZ324" s="42">
        <v>0</v>
      </c>
      <c r="CA324" s="42">
        <v>15.975927</v>
      </c>
      <c r="CB324" s="42">
        <v>243.56668099999999</v>
      </c>
      <c r="CC324" s="42">
        <v>15.965335</v>
      </c>
      <c r="CD324" s="42">
        <v>11.974000999999999</v>
      </c>
      <c r="CE324" s="42">
        <v>19.956668000000001</v>
      </c>
      <c r="CF324" s="42">
        <v>47.896003999999998</v>
      </c>
      <c r="CG324" s="42">
        <v>63.861339000000001</v>
      </c>
      <c r="CH324" s="42">
        <v>43.904670000000003</v>
      </c>
      <c r="CI324" s="42">
        <v>3.9913340000000002</v>
      </c>
      <c r="CJ324" s="42">
        <v>36.017330000000001</v>
      </c>
      <c r="CK324" s="42">
        <v>143.68801199999999</v>
      </c>
      <c r="CL324" s="42">
        <v>0</v>
      </c>
      <c r="CM324" s="42">
        <v>3.9913340000000002</v>
      </c>
      <c r="CN324" s="42">
        <v>3.9913340000000002</v>
      </c>
      <c r="CO324" s="42">
        <v>0</v>
      </c>
      <c r="CP324" s="42">
        <v>0</v>
      </c>
      <c r="CQ324" s="42">
        <v>3.9913340000000002</v>
      </c>
      <c r="CR324" s="42">
        <v>131.714011</v>
      </c>
      <c r="CS324" s="42">
        <v>0</v>
      </c>
    </row>
    <row r="325" spans="1:97">
      <c r="A325" s="40" t="s">
        <v>985</v>
      </c>
      <c r="B325" s="40" t="s">
        <v>289</v>
      </c>
      <c r="C325" s="40" t="s">
        <v>290</v>
      </c>
      <c r="D325" s="40" t="s">
        <v>309</v>
      </c>
      <c r="E325" s="40" t="s">
        <v>396</v>
      </c>
      <c r="F325" s="40" t="s">
        <v>306</v>
      </c>
      <c r="G325" s="41" t="s">
        <v>294</v>
      </c>
      <c r="H325" s="40" t="s">
        <v>986</v>
      </c>
      <c r="I325" s="42">
        <v>155</v>
      </c>
      <c r="J325" s="42">
        <v>17.957317</v>
      </c>
      <c r="K325" s="42">
        <v>20.792683</v>
      </c>
      <c r="L325" s="42">
        <v>24.573170999999999</v>
      </c>
      <c r="M325" s="42">
        <v>43.475610000000003</v>
      </c>
      <c r="N325" s="42">
        <v>27.408536999999999</v>
      </c>
      <c r="O325" s="42">
        <v>20.792683</v>
      </c>
      <c r="P325" s="42">
        <v>29</v>
      </c>
      <c r="Q325" s="42">
        <v>23</v>
      </c>
      <c r="R325" s="42">
        <v>38</v>
      </c>
      <c r="S325" s="42">
        <v>42</v>
      </c>
      <c r="T325" s="42">
        <v>32</v>
      </c>
      <c r="U325" s="42">
        <v>19</v>
      </c>
      <c r="V325" s="42">
        <v>80.335365999999993</v>
      </c>
      <c r="W325" s="42">
        <v>10.396341</v>
      </c>
      <c r="X325" s="42">
        <v>10.396341</v>
      </c>
      <c r="Y325" s="42">
        <v>13.231707</v>
      </c>
      <c r="Z325" s="42">
        <v>22.682926999999999</v>
      </c>
      <c r="AA325" s="42">
        <v>15.121950999999999</v>
      </c>
      <c r="AB325" s="42">
        <v>8.5060979999999997</v>
      </c>
      <c r="AC325" s="42">
        <v>0</v>
      </c>
      <c r="AD325" s="42">
        <v>14.176829</v>
      </c>
      <c r="AE325" s="42">
        <v>45.365853999999999</v>
      </c>
      <c r="AF325" s="42">
        <v>20.792683</v>
      </c>
      <c r="AG325" s="42">
        <v>74.664634000000007</v>
      </c>
      <c r="AH325" s="42">
        <v>7.5609760000000001</v>
      </c>
      <c r="AI325" s="42">
        <v>10.396341</v>
      </c>
      <c r="AJ325" s="42">
        <v>11.341462999999999</v>
      </c>
      <c r="AK325" s="42">
        <v>20.792683</v>
      </c>
      <c r="AL325" s="42">
        <v>12.286585000000001</v>
      </c>
      <c r="AM325" s="42">
        <v>10.396341</v>
      </c>
      <c r="AN325" s="42">
        <v>1.890244</v>
      </c>
      <c r="AO325" s="42">
        <v>12.286585000000001</v>
      </c>
      <c r="AP325" s="42">
        <v>41.585366</v>
      </c>
      <c r="AQ325" s="42">
        <v>20.792683</v>
      </c>
      <c r="AR325" s="42">
        <v>132.31707299999999</v>
      </c>
      <c r="AS325" s="42">
        <v>15.121950999999999</v>
      </c>
      <c r="AT325" s="42">
        <v>0</v>
      </c>
      <c r="AU325" s="42">
        <v>0</v>
      </c>
      <c r="AV325" s="42">
        <v>0</v>
      </c>
      <c r="AW325" s="42">
        <v>18.902439000000001</v>
      </c>
      <c r="AX325" s="42">
        <v>22.682926999999999</v>
      </c>
      <c r="AY325" s="42">
        <v>52.926828999999998</v>
      </c>
      <c r="AZ325" s="42">
        <v>22.682926999999999</v>
      </c>
      <c r="BA325" s="42">
        <v>71.829267999999999</v>
      </c>
      <c r="BB325" s="42">
        <v>11.341462999999999</v>
      </c>
      <c r="BC325" s="42">
        <v>0</v>
      </c>
      <c r="BD325" s="42">
        <v>0</v>
      </c>
      <c r="BE325" s="42">
        <v>0</v>
      </c>
      <c r="BF325" s="42">
        <v>0</v>
      </c>
      <c r="BG325" s="42">
        <v>22.682926999999999</v>
      </c>
      <c r="BH325" s="42">
        <v>34.024389999999997</v>
      </c>
      <c r="BI325" s="42">
        <v>3.7804880000000001</v>
      </c>
      <c r="BJ325" s="42">
        <v>60.487805000000002</v>
      </c>
      <c r="BK325" s="42">
        <v>3.7804880000000001</v>
      </c>
      <c r="BL325" s="42">
        <v>0</v>
      </c>
      <c r="BM325" s="42">
        <v>0</v>
      </c>
      <c r="BN325" s="42">
        <v>0</v>
      </c>
      <c r="BO325" s="42">
        <v>18.902439000000001</v>
      </c>
      <c r="BP325" s="42">
        <v>0</v>
      </c>
      <c r="BQ325" s="42">
        <v>18.902439000000001</v>
      </c>
      <c r="BR325" s="42">
        <v>18.902439000000001</v>
      </c>
      <c r="BS325" s="42">
        <v>11.341462999999999</v>
      </c>
      <c r="BT325" s="42">
        <v>0</v>
      </c>
      <c r="BU325" s="42">
        <v>0</v>
      </c>
      <c r="BV325" s="42">
        <v>0</v>
      </c>
      <c r="BW325" s="42">
        <v>0</v>
      </c>
      <c r="BX325" s="42">
        <v>0</v>
      </c>
      <c r="BY325" s="42">
        <v>3.7804880000000001</v>
      </c>
      <c r="BZ325" s="42">
        <v>0</v>
      </c>
      <c r="CA325" s="42">
        <v>7.5609760000000001</v>
      </c>
      <c r="CB325" s="42">
        <v>49.146341</v>
      </c>
      <c r="CC325" s="42">
        <v>3.7804880000000001</v>
      </c>
      <c r="CD325" s="42">
        <v>0</v>
      </c>
      <c r="CE325" s="42">
        <v>0</v>
      </c>
      <c r="CF325" s="42">
        <v>0</v>
      </c>
      <c r="CG325" s="42">
        <v>18.902439000000001</v>
      </c>
      <c r="CH325" s="42">
        <v>18.902439000000001</v>
      </c>
      <c r="CI325" s="42">
        <v>0</v>
      </c>
      <c r="CJ325" s="42">
        <v>7.5609760000000001</v>
      </c>
      <c r="CK325" s="42">
        <v>71.829267999999999</v>
      </c>
      <c r="CL325" s="42">
        <v>11.341462999999999</v>
      </c>
      <c r="CM325" s="42">
        <v>0</v>
      </c>
      <c r="CN325" s="42">
        <v>0</v>
      </c>
      <c r="CO325" s="42">
        <v>0</v>
      </c>
      <c r="CP325" s="42">
        <v>0</v>
      </c>
      <c r="CQ325" s="42">
        <v>0</v>
      </c>
      <c r="CR325" s="42">
        <v>52.926828999999998</v>
      </c>
      <c r="CS325" s="42">
        <v>7.5609760000000001</v>
      </c>
    </row>
    <row r="326" spans="1:97">
      <c r="A326" s="40" t="s">
        <v>987</v>
      </c>
      <c r="B326" s="40" t="s">
        <v>289</v>
      </c>
      <c r="C326" s="40" t="s">
        <v>290</v>
      </c>
      <c r="D326" s="40" t="s">
        <v>304</v>
      </c>
      <c r="E326" s="40" t="s">
        <v>354</v>
      </c>
      <c r="F326" s="40" t="s">
        <v>351</v>
      </c>
      <c r="G326" s="41" t="s">
        <v>294</v>
      </c>
      <c r="H326" s="40" t="s">
        <v>988</v>
      </c>
      <c r="I326" s="42">
        <v>468</v>
      </c>
      <c r="J326" s="42">
        <v>74.88</v>
      </c>
      <c r="K326" s="42">
        <v>58.130526000000003</v>
      </c>
      <c r="L326" s="42">
        <v>82.762105000000005</v>
      </c>
      <c r="M326" s="42">
        <v>101.482105</v>
      </c>
      <c r="N326" s="42">
        <v>99.511578999999998</v>
      </c>
      <c r="O326" s="42">
        <v>51.233683999999997</v>
      </c>
      <c r="P326" s="42">
        <v>75</v>
      </c>
      <c r="Q326" s="42">
        <v>74</v>
      </c>
      <c r="R326" s="42">
        <v>86</v>
      </c>
      <c r="S326" s="42">
        <v>97</v>
      </c>
      <c r="T326" s="42">
        <v>87</v>
      </c>
      <c r="U326" s="42">
        <v>29</v>
      </c>
      <c r="V326" s="42">
        <v>230.551579</v>
      </c>
      <c r="W326" s="42">
        <v>36.454737000000002</v>
      </c>
      <c r="X326" s="42">
        <v>31.528421000000002</v>
      </c>
      <c r="Y326" s="42">
        <v>36.454737000000002</v>
      </c>
      <c r="Z326" s="42">
        <v>49.263157999999997</v>
      </c>
      <c r="AA326" s="42">
        <v>50.248421</v>
      </c>
      <c r="AB326" s="42">
        <v>26.602105000000002</v>
      </c>
      <c r="AC326" s="42">
        <v>0</v>
      </c>
      <c r="AD326" s="42">
        <v>53.204211000000001</v>
      </c>
      <c r="AE326" s="42">
        <v>127.098947</v>
      </c>
      <c r="AF326" s="42">
        <v>50.248421</v>
      </c>
      <c r="AG326" s="42">
        <v>237.448421</v>
      </c>
      <c r="AH326" s="42">
        <v>38.425263000000001</v>
      </c>
      <c r="AI326" s="42">
        <v>26.602105000000002</v>
      </c>
      <c r="AJ326" s="42">
        <v>46.307367999999997</v>
      </c>
      <c r="AK326" s="42">
        <v>52.218947</v>
      </c>
      <c r="AL326" s="42">
        <v>49.263157999999997</v>
      </c>
      <c r="AM326" s="42">
        <v>22.661052999999999</v>
      </c>
      <c r="AN326" s="42">
        <v>1.970526</v>
      </c>
      <c r="AO326" s="42">
        <v>50.248421</v>
      </c>
      <c r="AP326" s="42">
        <v>137.93684200000001</v>
      </c>
      <c r="AQ326" s="42">
        <v>49.263157999999997</v>
      </c>
      <c r="AR326" s="42">
        <v>374.4</v>
      </c>
      <c r="AS326" s="42">
        <v>3.9410530000000001</v>
      </c>
      <c r="AT326" s="42">
        <v>15.764211</v>
      </c>
      <c r="AU326" s="42">
        <v>7.8821050000000001</v>
      </c>
      <c r="AV326" s="42">
        <v>74.88</v>
      </c>
      <c r="AW326" s="42">
        <v>59.115788999999999</v>
      </c>
      <c r="AX326" s="42">
        <v>51.233683999999997</v>
      </c>
      <c r="AY326" s="42">
        <v>122.17263199999999</v>
      </c>
      <c r="AZ326" s="42">
        <v>39.410525999999997</v>
      </c>
      <c r="BA326" s="42">
        <v>189.170526</v>
      </c>
      <c r="BB326" s="42">
        <v>0</v>
      </c>
      <c r="BC326" s="42">
        <v>15.764211</v>
      </c>
      <c r="BD326" s="42">
        <v>3.9410530000000001</v>
      </c>
      <c r="BE326" s="42">
        <v>27.587368000000001</v>
      </c>
      <c r="BF326" s="42">
        <v>11.823157999999999</v>
      </c>
      <c r="BG326" s="42">
        <v>51.233683999999997</v>
      </c>
      <c r="BH326" s="42">
        <v>74.88</v>
      </c>
      <c r="BI326" s="42">
        <v>3.9410530000000001</v>
      </c>
      <c r="BJ326" s="42">
        <v>185.22947400000001</v>
      </c>
      <c r="BK326" s="42">
        <v>3.9410530000000001</v>
      </c>
      <c r="BL326" s="42">
        <v>0</v>
      </c>
      <c r="BM326" s="42">
        <v>3.9410530000000001</v>
      </c>
      <c r="BN326" s="42">
        <v>47.292631999999998</v>
      </c>
      <c r="BO326" s="42">
        <v>47.292631999999998</v>
      </c>
      <c r="BP326" s="42">
        <v>0</v>
      </c>
      <c r="BQ326" s="42">
        <v>47.292631999999998</v>
      </c>
      <c r="BR326" s="42">
        <v>35.469473999999998</v>
      </c>
      <c r="BS326" s="42">
        <v>35.469473999999998</v>
      </c>
      <c r="BT326" s="42">
        <v>0</v>
      </c>
      <c r="BU326" s="42">
        <v>0</v>
      </c>
      <c r="BV326" s="42">
        <v>0</v>
      </c>
      <c r="BW326" s="42">
        <v>7.8821050000000001</v>
      </c>
      <c r="BX326" s="42">
        <v>3.9410530000000001</v>
      </c>
      <c r="BY326" s="42">
        <v>3.9410530000000001</v>
      </c>
      <c r="BZ326" s="42">
        <v>0</v>
      </c>
      <c r="CA326" s="42">
        <v>19.705262999999999</v>
      </c>
      <c r="CB326" s="42">
        <v>169.46526299999999</v>
      </c>
      <c r="CC326" s="42">
        <v>0</v>
      </c>
      <c r="CD326" s="42">
        <v>11.823157999999999</v>
      </c>
      <c r="CE326" s="42">
        <v>7.8821050000000001</v>
      </c>
      <c r="CF326" s="42">
        <v>51.233683999999997</v>
      </c>
      <c r="CG326" s="42">
        <v>47.292631999999998</v>
      </c>
      <c r="CH326" s="42">
        <v>39.410525999999997</v>
      </c>
      <c r="CI326" s="42">
        <v>3.9410530000000001</v>
      </c>
      <c r="CJ326" s="42">
        <v>7.8821050000000001</v>
      </c>
      <c r="CK326" s="42">
        <v>169.46526299999999</v>
      </c>
      <c r="CL326" s="42">
        <v>3.9410530000000001</v>
      </c>
      <c r="CM326" s="42">
        <v>3.9410530000000001</v>
      </c>
      <c r="CN326" s="42">
        <v>0</v>
      </c>
      <c r="CO326" s="42">
        <v>15.764211</v>
      </c>
      <c r="CP326" s="42">
        <v>7.8821050000000001</v>
      </c>
      <c r="CQ326" s="42">
        <v>7.8821050000000001</v>
      </c>
      <c r="CR326" s="42">
        <v>118.231579</v>
      </c>
      <c r="CS326" s="42">
        <v>11.823157999999999</v>
      </c>
    </row>
    <row r="327" spans="1:97">
      <c r="A327" s="40" t="s">
        <v>989</v>
      </c>
      <c r="B327" s="40" t="s">
        <v>289</v>
      </c>
      <c r="C327" s="40" t="s">
        <v>290</v>
      </c>
      <c r="D327" s="40" t="s">
        <v>297</v>
      </c>
      <c r="E327" s="40" t="s">
        <v>319</v>
      </c>
      <c r="F327" s="40" t="s">
        <v>293</v>
      </c>
      <c r="G327" s="41" t="s">
        <v>294</v>
      </c>
      <c r="H327" s="40" t="s">
        <v>990</v>
      </c>
      <c r="I327" s="42">
        <v>155</v>
      </c>
      <c r="J327" s="42">
        <v>31.849315000000001</v>
      </c>
      <c r="K327" s="42">
        <v>19.109589</v>
      </c>
      <c r="L327" s="42">
        <v>30.787671</v>
      </c>
      <c r="M327" s="42">
        <v>31.849315000000001</v>
      </c>
      <c r="N327" s="42">
        <v>23.356164</v>
      </c>
      <c r="O327" s="42">
        <v>18.047944999999999</v>
      </c>
      <c r="P327" s="42">
        <v>7</v>
      </c>
      <c r="Q327" s="42">
        <v>18</v>
      </c>
      <c r="R327" s="42">
        <v>26</v>
      </c>
      <c r="S327" s="42">
        <v>25</v>
      </c>
      <c r="T327" s="42">
        <v>21</v>
      </c>
      <c r="U327" s="42">
        <v>17</v>
      </c>
      <c r="V327" s="42">
        <v>73.253424999999993</v>
      </c>
      <c r="W327" s="42">
        <v>13.80137</v>
      </c>
      <c r="X327" s="42">
        <v>11.678082</v>
      </c>
      <c r="Y327" s="42">
        <v>14.863014</v>
      </c>
      <c r="Z327" s="42">
        <v>18.047944999999999</v>
      </c>
      <c r="AA327" s="42">
        <v>8.4931509999999992</v>
      </c>
      <c r="AB327" s="42">
        <v>6.3698629999999996</v>
      </c>
      <c r="AC327" s="42">
        <v>0</v>
      </c>
      <c r="AD327" s="42">
        <v>18.047944999999999</v>
      </c>
      <c r="AE327" s="42">
        <v>43.527397000000001</v>
      </c>
      <c r="AF327" s="42">
        <v>11.678082</v>
      </c>
      <c r="AG327" s="42">
        <v>81.746575000000007</v>
      </c>
      <c r="AH327" s="42">
        <v>18.047944999999999</v>
      </c>
      <c r="AI327" s="42">
        <v>7.4315069999999999</v>
      </c>
      <c r="AJ327" s="42">
        <v>15.924658000000001</v>
      </c>
      <c r="AK327" s="42">
        <v>13.80137</v>
      </c>
      <c r="AL327" s="42">
        <v>14.863014</v>
      </c>
      <c r="AM327" s="42">
        <v>7.4315069999999999</v>
      </c>
      <c r="AN327" s="42">
        <v>4.246575</v>
      </c>
      <c r="AO327" s="42">
        <v>19.109589</v>
      </c>
      <c r="AP327" s="42">
        <v>41.404110000000003</v>
      </c>
      <c r="AQ327" s="42">
        <v>21.232876999999998</v>
      </c>
      <c r="AR327" s="42">
        <v>123.150685</v>
      </c>
      <c r="AS327" s="42">
        <v>8.4931509999999992</v>
      </c>
      <c r="AT327" s="42">
        <v>0</v>
      </c>
      <c r="AU327" s="42">
        <v>4.246575</v>
      </c>
      <c r="AV327" s="42">
        <v>4.246575</v>
      </c>
      <c r="AW327" s="42">
        <v>25.479451999999998</v>
      </c>
      <c r="AX327" s="42">
        <v>33.972602999999999</v>
      </c>
      <c r="AY327" s="42">
        <v>38.219177999999999</v>
      </c>
      <c r="AZ327" s="42">
        <v>8.4931509999999992</v>
      </c>
      <c r="BA327" s="42">
        <v>59.452055000000001</v>
      </c>
      <c r="BB327" s="42">
        <v>8.4931509999999992</v>
      </c>
      <c r="BC327" s="42">
        <v>0</v>
      </c>
      <c r="BD327" s="42">
        <v>4.246575</v>
      </c>
      <c r="BE327" s="42">
        <v>4.246575</v>
      </c>
      <c r="BF327" s="42">
        <v>8.4931509999999992</v>
      </c>
      <c r="BG327" s="42">
        <v>16.986301000000001</v>
      </c>
      <c r="BH327" s="42">
        <v>12.739725999999999</v>
      </c>
      <c r="BI327" s="42">
        <v>4.246575</v>
      </c>
      <c r="BJ327" s="42">
        <v>63.698630000000001</v>
      </c>
      <c r="BK327" s="42">
        <v>0</v>
      </c>
      <c r="BL327" s="42">
        <v>0</v>
      </c>
      <c r="BM327" s="42">
        <v>0</v>
      </c>
      <c r="BN327" s="42">
        <v>0</v>
      </c>
      <c r="BO327" s="42">
        <v>16.986301000000001</v>
      </c>
      <c r="BP327" s="42">
        <v>16.986301000000001</v>
      </c>
      <c r="BQ327" s="42">
        <v>25.479451999999998</v>
      </c>
      <c r="BR327" s="42">
        <v>4.246575</v>
      </c>
      <c r="BS327" s="42">
        <v>12.739725999999999</v>
      </c>
      <c r="BT327" s="42">
        <v>0</v>
      </c>
      <c r="BU327" s="42">
        <v>0</v>
      </c>
      <c r="BV327" s="42">
        <v>0</v>
      </c>
      <c r="BW327" s="42">
        <v>0</v>
      </c>
      <c r="BX327" s="42">
        <v>8.4931509999999992</v>
      </c>
      <c r="BY327" s="42">
        <v>0</v>
      </c>
      <c r="BZ327" s="42">
        <v>0</v>
      </c>
      <c r="CA327" s="42">
        <v>4.246575</v>
      </c>
      <c r="CB327" s="42">
        <v>72.191781000000006</v>
      </c>
      <c r="CC327" s="42">
        <v>8.4931509999999992</v>
      </c>
      <c r="CD327" s="42">
        <v>0</v>
      </c>
      <c r="CE327" s="42">
        <v>4.246575</v>
      </c>
      <c r="CF327" s="42">
        <v>4.246575</v>
      </c>
      <c r="CG327" s="42">
        <v>16.986301000000001</v>
      </c>
      <c r="CH327" s="42">
        <v>33.972602999999999</v>
      </c>
      <c r="CI327" s="42">
        <v>0</v>
      </c>
      <c r="CJ327" s="42">
        <v>4.246575</v>
      </c>
      <c r="CK327" s="42">
        <v>38.219177999999999</v>
      </c>
      <c r="CL327" s="42">
        <v>0</v>
      </c>
      <c r="CM327" s="42">
        <v>0</v>
      </c>
      <c r="CN327" s="42">
        <v>0</v>
      </c>
      <c r="CO327" s="42">
        <v>0</v>
      </c>
      <c r="CP327" s="42">
        <v>0</v>
      </c>
      <c r="CQ327" s="42">
        <v>0</v>
      </c>
      <c r="CR327" s="42">
        <v>38.219177999999999</v>
      </c>
      <c r="CS327" s="42">
        <v>0</v>
      </c>
    </row>
    <row r="328" spans="1:97">
      <c r="A328" s="40" t="s">
        <v>991</v>
      </c>
      <c r="B328" s="40" t="s">
        <v>289</v>
      </c>
      <c r="C328" s="40" t="s">
        <v>290</v>
      </c>
      <c r="D328" s="40" t="s">
        <v>304</v>
      </c>
      <c r="E328" s="40" t="s">
        <v>424</v>
      </c>
      <c r="F328" s="40" t="s">
        <v>351</v>
      </c>
      <c r="G328" s="41" t="s">
        <v>294</v>
      </c>
      <c r="H328" s="40" t="s">
        <v>992</v>
      </c>
      <c r="I328" s="42">
        <v>4057</v>
      </c>
      <c r="J328" s="42">
        <v>630.98412900000005</v>
      </c>
      <c r="K328" s="42">
        <v>485.11289299999999</v>
      </c>
      <c r="L328" s="42">
        <v>648.18855900000005</v>
      </c>
      <c r="M328" s="42">
        <v>1031.360379</v>
      </c>
      <c r="N328" s="42">
        <v>799.21647599999994</v>
      </c>
      <c r="O328" s="42">
        <v>462.137564</v>
      </c>
      <c r="P328" s="42">
        <v>653</v>
      </c>
      <c r="Q328" s="42">
        <v>596</v>
      </c>
      <c r="R328" s="42">
        <v>911</v>
      </c>
      <c r="S328" s="42">
        <v>896</v>
      </c>
      <c r="T328" s="42">
        <v>626</v>
      </c>
      <c r="U328" s="42">
        <v>275</v>
      </c>
      <c r="V328" s="42">
        <v>1987.1267170000001</v>
      </c>
      <c r="W328" s="42">
        <v>336.247522</v>
      </c>
      <c r="X328" s="42">
        <v>254.73093399999999</v>
      </c>
      <c r="Y328" s="42">
        <v>323.29607499999997</v>
      </c>
      <c r="Z328" s="42">
        <v>491.26542999999998</v>
      </c>
      <c r="AA328" s="42">
        <v>395.333958</v>
      </c>
      <c r="AB328" s="42">
        <v>173.44196199999999</v>
      </c>
      <c r="AC328" s="42">
        <v>12.810836999999999</v>
      </c>
      <c r="AD328" s="42">
        <v>439.41620799999998</v>
      </c>
      <c r="AE328" s="42">
        <v>1162.343218</v>
      </c>
      <c r="AF328" s="42">
        <v>385.36729000000003</v>
      </c>
      <c r="AG328" s="42">
        <v>2069.8732829999999</v>
      </c>
      <c r="AH328" s="42">
        <v>294.73660699999999</v>
      </c>
      <c r="AI328" s="42">
        <v>230.38195899999999</v>
      </c>
      <c r="AJ328" s="42">
        <v>324.89248400000002</v>
      </c>
      <c r="AK328" s="42">
        <v>540.09495000000004</v>
      </c>
      <c r="AL328" s="42">
        <v>403.882518</v>
      </c>
      <c r="AM328" s="42">
        <v>248.30716699999999</v>
      </c>
      <c r="AN328" s="42">
        <v>27.577597999999998</v>
      </c>
      <c r="AO328" s="42">
        <v>378.51225099999999</v>
      </c>
      <c r="AP328" s="42">
        <v>1194.9956340000001</v>
      </c>
      <c r="AQ328" s="42">
        <v>496.36539800000003</v>
      </c>
      <c r="AR328" s="42">
        <v>3453.540837</v>
      </c>
      <c r="AS328" s="42">
        <v>39.423833000000002</v>
      </c>
      <c r="AT328" s="42">
        <v>130.15659299999999</v>
      </c>
      <c r="AU328" s="42">
        <v>118.27149799999999</v>
      </c>
      <c r="AV328" s="42">
        <v>381.30543899999998</v>
      </c>
      <c r="AW328" s="42">
        <v>579.53033800000003</v>
      </c>
      <c r="AX328" s="42">
        <v>333.86975699999999</v>
      </c>
      <c r="AY328" s="42">
        <v>1322.102355</v>
      </c>
      <c r="AZ328" s="42">
        <v>548.88102400000002</v>
      </c>
      <c r="BA328" s="42">
        <v>1648.0958559999999</v>
      </c>
      <c r="BB328" s="42">
        <v>27.596682999999999</v>
      </c>
      <c r="BC328" s="42">
        <v>102.55991</v>
      </c>
      <c r="BD328" s="42">
        <v>94.617198000000002</v>
      </c>
      <c r="BE328" s="42">
        <v>163.08704700000001</v>
      </c>
      <c r="BF328" s="42">
        <v>106.44434800000001</v>
      </c>
      <c r="BG328" s="42">
        <v>291.721093</v>
      </c>
      <c r="BH328" s="42">
        <v>642.71265200000005</v>
      </c>
      <c r="BI328" s="42">
        <v>219.35692499999999</v>
      </c>
      <c r="BJ328" s="42">
        <v>1805.4449810000001</v>
      </c>
      <c r="BK328" s="42">
        <v>11.82715</v>
      </c>
      <c r="BL328" s="42">
        <v>27.596682999999999</v>
      </c>
      <c r="BM328" s="42">
        <v>23.654299999999999</v>
      </c>
      <c r="BN328" s="42">
        <v>218.21839199999999</v>
      </c>
      <c r="BO328" s="42">
        <v>473.08598999999998</v>
      </c>
      <c r="BP328" s="42">
        <v>42.148663999999997</v>
      </c>
      <c r="BQ328" s="42">
        <v>679.38970300000005</v>
      </c>
      <c r="BR328" s="42">
        <v>329.52409999999998</v>
      </c>
      <c r="BS328" s="42">
        <v>281.29652399999998</v>
      </c>
      <c r="BT328" s="42">
        <v>0</v>
      </c>
      <c r="BU328" s="42">
        <v>0</v>
      </c>
      <c r="BV328" s="42">
        <v>7.8847670000000001</v>
      </c>
      <c r="BW328" s="42">
        <v>36.868761999999997</v>
      </c>
      <c r="BX328" s="42">
        <v>47.308599000000001</v>
      </c>
      <c r="BY328" s="42">
        <v>63.078131999999997</v>
      </c>
      <c r="BZ328" s="42">
        <v>0</v>
      </c>
      <c r="CA328" s="42">
        <v>126.15626399999999</v>
      </c>
      <c r="CB328" s="42">
        <v>1447.6864599999999</v>
      </c>
      <c r="CC328" s="42">
        <v>31.539065999999998</v>
      </c>
      <c r="CD328" s="42">
        <v>78.905609999999996</v>
      </c>
      <c r="CE328" s="42">
        <v>82.790047999999999</v>
      </c>
      <c r="CF328" s="42">
        <v>289.24331100000001</v>
      </c>
      <c r="CG328" s="42">
        <v>445.48930799999999</v>
      </c>
      <c r="CH328" s="42">
        <v>235.32544300000001</v>
      </c>
      <c r="CI328" s="42">
        <v>0</v>
      </c>
      <c r="CJ328" s="42">
        <v>284.39367399999998</v>
      </c>
      <c r="CK328" s="42">
        <v>1724.5578519999999</v>
      </c>
      <c r="CL328" s="42">
        <v>7.8847670000000001</v>
      </c>
      <c r="CM328" s="42">
        <v>51.250982</v>
      </c>
      <c r="CN328" s="42">
        <v>27.596682999999999</v>
      </c>
      <c r="CO328" s="42">
        <v>55.193365999999997</v>
      </c>
      <c r="CP328" s="42">
        <v>86.732432000000003</v>
      </c>
      <c r="CQ328" s="42">
        <v>35.466182000000003</v>
      </c>
      <c r="CR328" s="42">
        <v>1322.102355</v>
      </c>
      <c r="CS328" s="42">
        <v>138.331086</v>
      </c>
    </row>
    <row r="329" spans="1:97">
      <c r="A329" s="40" t="s">
        <v>993</v>
      </c>
      <c r="B329" s="40" t="s">
        <v>289</v>
      </c>
      <c r="C329" s="40" t="s">
        <v>290</v>
      </c>
      <c r="D329" s="40" t="s">
        <v>309</v>
      </c>
      <c r="E329" s="40" t="s">
        <v>400</v>
      </c>
      <c r="F329" s="40" t="s">
        <v>306</v>
      </c>
      <c r="G329" s="41" t="s">
        <v>294</v>
      </c>
      <c r="H329" s="40" t="s">
        <v>994</v>
      </c>
      <c r="I329" s="42">
        <v>918</v>
      </c>
      <c r="J329" s="42">
        <v>163.863437</v>
      </c>
      <c r="K329" s="42">
        <v>115.611142</v>
      </c>
      <c r="L329" s="42">
        <v>174.41689400000001</v>
      </c>
      <c r="M329" s="42">
        <v>212.81688800000001</v>
      </c>
      <c r="N329" s="42">
        <v>180.04420099999999</v>
      </c>
      <c r="O329" s="42">
        <v>71.247438000000002</v>
      </c>
      <c r="P329" s="42">
        <v>129</v>
      </c>
      <c r="Q329" s="42">
        <v>125</v>
      </c>
      <c r="R329" s="42">
        <v>175</v>
      </c>
      <c r="S329" s="42">
        <v>185</v>
      </c>
      <c r="T329" s="42">
        <v>99</v>
      </c>
      <c r="U329" s="42">
        <v>48</v>
      </c>
      <c r="V329" s="42">
        <v>445.03935300000001</v>
      </c>
      <c r="W329" s="42">
        <v>79.061998000000003</v>
      </c>
      <c r="X329" s="42">
        <v>60.656601999999999</v>
      </c>
      <c r="Y329" s="42">
        <v>87.689848999999995</v>
      </c>
      <c r="Z329" s="42">
        <v>103.057322</v>
      </c>
      <c r="AA329" s="42">
        <v>87.615092000000004</v>
      </c>
      <c r="AB329" s="42">
        <v>25.995687</v>
      </c>
      <c r="AC329" s="42">
        <v>0.96280299999999996</v>
      </c>
      <c r="AD329" s="42">
        <v>105.05768500000001</v>
      </c>
      <c r="AE329" s="42">
        <v>268.73423100000002</v>
      </c>
      <c r="AF329" s="42">
        <v>71.247438000000002</v>
      </c>
      <c r="AG329" s="42">
        <v>472.96064699999999</v>
      </c>
      <c r="AH329" s="42">
        <v>84.801439000000002</v>
      </c>
      <c r="AI329" s="42">
        <v>54.954540000000001</v>
      </c>
      <c r="AJ329" s="42">
        <v>86.727046000000001</v>
      </c>
      <c r="AK329" s="42">
        <v>109.75956600000001</v>
      </c>
      <c r="AL329" s="42">
        <v>92.429107999999999</v>
      </c>
      <c r="AM329" s="42">
        <v>39.474932000000003</v>
      </c>
      <c r="AN329" s="42">
        <v>4.8140159999999996</v>
      </c>
      <c r="AO329" s="42">
        <v>104.13226</v>
      </c>
      <c r="AP329" s="42">
        <v>277.36208199999999</v>
      </c>
      <c r="AQ329" s="42">
        <v>91.466305000000006</v>
      </c>
      <c r="AR329" s="42">
        <v>763.13819599999999</v>
      </c>
      <c r="AS329" s="42">
        <v>11.553639</v>
      </c>
      <c r="AT329" s="42">
        <v>50.21528</v>
      </c>
      <c r="AU329" s="42">
        <v>34.660916</v>
      </c>
      <c r="AV329" s="42">
        <v>80.875470000000007</v>
      </c>
      <c r="AW329" s="42">
        <v>146.34608800000001</v>
      </c>
      <c r="AX329" s="42">
        <v>88.577895999999996</v>
      </c>
      <c r="AY329" s="42">
        <v>258.03126099999997</v>
      </c>
      <c r="AZ329" s="42">
        <v>92.877646999999996</v>
      </c>
      <c r="BA329" s="42">
        <v>385.27079800000001</v>
      </c>
      <c r="BB329" s="42">
        <v>7.702426</v>
      </c>
      <c r="BC329" s="42">
        <v>30.959216000000001</v>
      </c>
      <c r="BD329" s="42">
        <v>23.107277</v>
      </c>
      <c r="BE329" s="42">
        <v>30.809702999999999</v>
      </c>
      <c r="BF329" s="42">
        <v>57.768192999999997</v>
      </c>
      <c r="BG329" s="42">
        <v>84.726682999999994</v>
      </c>
      <c r="BH329" s="42">
        <v>123.238811</v>
      </c>
      <c r="BI329" s="42">
        <v>26.958490000000001</v>
      </c>
      <c r="BJ329" s="42">
        <v>377.86739799999998</v>
      </c>
      <c r="BK329" s="42">
        <v>3.851213</v>
      </c>
      <c r="BL329" s="42">
        <v>19.256063999999999</v>
      </c>
      <c r="BM329" s="42">
        <v>11.553639</v>
      </c>
      <c r="BN329" s="42">
        <v>50.065767000000001</v>
      </c>
      <c r="BO329" s="42">
        <v>88.577895999999996</v>
      </c>
      <c r="BP329" s="42">
        <v>3.851213</v>
      </c>
      <c r="BQ329" s="42">
        <v>134.79245</v>
      </c>
      <c r="BR329" s="42">
        <v>65.919156999999998</v>
      </c>
      <c r="BS329" s="42">
        <v>100.43056</v>
      </c>
      <c r="BT329" s="42">
        <v>0</v>
      </c>
      <c r="BU329" s="42">
        <v>3.851213</v>
      </c>
      <c r="BV329" s="42">
        <v>0</v>
      </c>
      <c r="BW329" s="42">
        <v>0</v>
      </c>
      <c r="BX329" s="42">
        <v>23.107277</v>
      </c>
      <c r="BY329" s="42">
        <v>26.958490000000001</v>
      </c>
      <c r="BZ329" s="42">
        <v>0</v>
      </c>
      <c r="CA329" s="42">
        <v>46.513579999999997</v>
      </c>
      <c r="CB329" s="42">
        <v>343.05696899999998</v>
      </c>
      <c r="CC329" s="42">
        <v>11.553639</v>
      </c>
      <c r="CD329" s="42">
        <v>38.661641000000003</v>
      </c>
      <c r="CE329" s="42">
        <v>15.404851000000001</v>
      </c>
      <c r="CF329" s="42">
        <v>69.321831000000003</v>
      </c>
      <c r="CG329" s="42">
        <v>119.387598</v>
      </c>
      <c r="CH329" s="42">
        <v>53.916980000000002</v>
      </c>
      <c r="CI329" s="42">
        <v>7.702426</v>
      </c>
      <c r="CJ329" s="42">
        <v>27.108003</v>
      </c>
      <c r="CK329" s="42">
        <v>319.650666</v>
      </c>
      <c r="CL329" s="42">
        <v>0</v>
      </c>
      <c r="CM329" s="42">
        <v>7.702426</v>
      </c>
      <c r="CN329" s="42">
        <v>19.256063999999999</v>
      </c>
      <c r="CO329" s="42">
        <v>11.553639</v>
      </c>
      <c r="CP329" s="42">
        <v>3.851213</v>
      </c>
      <c r="CQ329" s="42">
        <v>7.702426</v>
      </c>
      <c r="CR329" s="42">
        <v>250.328835</v>
      </c>
      <c r="CS329" s="42">
        <v>19.256063999999999</v>
      </c>
    </row>
    <row r="330" spans="1:97">
      <c r="A330" s="40" t="s">
        <v>995</v>
      </c>
      <c r="B330" s="40" t="s">
        <v>289</v>
      </c>
      <c r="C330" s="40" t="s">
        <v>290</v>
      </c>
      <c r="D330" s="40" t="s">
        <v>297</v>
      </c>
      <c r="E330" s="40" t="s">
        <v>565</v>
      </c>
      <c r="F330" s="40" t="s">
        <v>419</v>
      </c>
      <c r="G330" s="41" t="s">
        <v>294</v>
      </c>
      <c r="H330" s="40" t="s">
        <v>996</v>
      </c>
      <c r="I330" s="42">
        <v>94</v>
      </c>
      <c r="J330" s="42">
        <v>20.778946999999999</v>
      </c>
      <c r="K330" s="42">
        <v>6.9263159999999999</v>
      </c>
      <c r="L330" s="42">
        <v>19.789473999999998</v>
      </c>
      <c r="M330" s="42">
        <v>15.831579</v>
      </c>
      <c r="N330" s="42">
        <v>18.8</v>
      </c>
      <c r="O330" s="42">
        <v>11.873684000000001</v>
      </c>
      <c r="P330" s="42">
        <v>17</v>
      </c>
      <c r="Q330" s="42">
        <v>11</v>
      </c>
      <c r="R330" s="42">
        <v>24</v>
      </c>
      <c r="S330" s="42">
        <v>20</v>
      </c>
      <c r="T330" s="42">
        <v>24</v>
      </c>
      <c r="U330" s="42">
        <v>5</v>
      </c>
      <c r="V330" s="42">
        <v>45.515788999999998</v>
      </c>
      <c r="W330" s="42">
        <v>8.9052629999999997</v>
      </c>
      <c r="X330" s="42">
        <v>1.978947</v>
      </c>
      <c r="Y330" s="42">
        <v>8.9052629999999997</v>
      </c>
      <c r="Z330" s="42">
        <v>9.8947369999999992</v>
      </c>
      <c r="AA330" s="42">
        <v>7.9157890000000002</v>
      </c>
      <c r="AB330" s="42">
        <v>7.9157890000000002</v>
      </c>
      <c r="AC330" s="42">
        <v>0</v>
      </c>
      <c r="AD330" s="42">
        <v>9.8947369999999992</v>
      </c>
      <c r="AE330" s="42">
        <v>22.757895000000001</v>
      </c>
      <c r="AF330" s="42">
        <v>12.863158</v>
      </c>
      <c r="AG330" s="42">
        <v>48.484211000000002</v>
      </c>
      <c r="AH330" s="42">
        <v>11.873684000000001</v>
      </c>
      <c r="AI330" s="42">
        <v>4.947368</v>
      </c>
      <c r="AJ330" s="42">
        <v>10.884211000000001</v>
      </c>
      <c r="AK330" s="42">
        <v>5.9368420000000004</v>
      </c>
      <c r="AL330" s="42">
        <v>10.884211000000001</v>
      </c>
      <c r="AM330" s="42">
        <v>3.9578950000000002</v>
      </c>
      <c r="AN330" s="42">
        <v>0</v>
      </c>
      <c r="AO330" s="42">
        <v>14.842105</v>
      </c>
      <c r="AP330" s="42">
        <v>20.778946999999999</v>
      </c>
      <c r="AQ330" s="42">
        <v>12.863158</v>
      </c>
      <c r="AR330" s="42">
        <v>75.2</v>
      </c>
      <c r="AS330" s="42">
        <v>3.9578950000000002</v>
      </c>
      <c r="AT330" s="42">
        <v>0</v>
      </c>
      <c r="AU330" s="42">
        <v>3.9578950000000002</v>
      </c>
      <c r="AV330" s="42">
        <v>3.9578950000000002</v>
      </c>
      <c r="AW330" s="42">
        <v>3.9578950000000002</v>
      </c>
      <c r="AX330" s="42">
        <v>11.873684000000001</v>
      </c>
      <c r="AY330" s="42">
        <v>39.578946999999999</v>
      </c>
      <c r="AZ330" s="42">
        <v>7.9157890000000002</v>
      </c>
      <c r="BA330" s="42">
        <v>43.536842</v>
      </c>
      <c r="BB330" s="42">
        <v>3.9578950000000002</v>
      </c>
      <c r="BC330" s="42">
        <v>0</v>
      </c>
      <c r="BD330" s="42">
        <v>3.9578950000000002</v>
      </c>
      <c r="BE330" s="42">
        <v>0</v>
      </c>
      <c r="BF330" s="42">
        <v>0</v>
      </c>
      <c r="BG330" s="42">
        <v>11.873684000000001</v>
      </c>
      <c r="BH330" s="42">
        <v>19.789473999999998</v>
      </c>
      <c r="BI330" s="42">
        <v>3.9578950000000002</v>
      </c>
      <c r="BJ330" s="42">
        <v>31.663157999999999</v>
      </c>
      <c r="BK330" s="42">
        <v>0</v>
      </c>
      <c r="BL330" s="42">
        <v>0</v>
      </c>
      <c r="BM330" s="42">
        <v>0</v>
      </c>
      <c r="BN330" s="42">
        <v>3.9578950000000002</v>
      </c>
      <c r="BO330" s="42">
        <v>3.9578950000000002</v>
      </c>
      <c r="BP330" s="42">
        <v>0</v>
      </c>
      <c r="BQ330" s="42">
        <v>19.789473999999998</v>
      </c>
      <c r="BR330" s="42">
        <v>3.9578950000000002</v>
      </c>
      <c r="BS330" s="42">
        <v>3.9578950000000002</v>
      </c>
      <c r="BT330" s="42">
        <v>0</v>
      </c>
      <c r="BU330" s="42">
        <v>0</v>
      </c>
      <c r="BV330" s="42">
        <v>0</v>
      </c>
      <c r="BW330" s="42">
        <v>0</v>
      </c>
      <c r="BX330" s="42">
        <v>0</v>
      </c>
      <c r="BY330" s="42">
        <v>0</v>
      </c>
      <c r="BZ330" s="42">
        <v>0</v>
      </c>
      <c r="CA330" s="42">
        <v>3.9578950000000002</v>
      </c>
      <c r="CB330" s="42">
        <v>23.747368000000002</v>
      </c>
      <c r="CC330" s="42">
        <v>0</v>
      </c>
      <c r="CD330" s="42">
        <v>0</v>
      </c>
      <c r="CE330" s="42">
        <v>0</v>
      </c>
      <c r="CF330" s="42">
        <v>3.9578950000000002</v>
      </c>
      <c r="CG330" s="42">
        <v>3.9578950000000002</v>
      </c>
      <c r="CH330" s="42">
        <v>11.873684000000001</v>
      </c>
      <c r="CI330" s="42">
        <v>0</v>
      </c>
      <c r="CJ330" s="42">
        <v>3.9578950000000002</v>
      </c>
      <c r="CK330" s="42">
        <v>47.494737000000001</v>
      </c>
      <c r="CL330" s="42">
        <v>3.9578950000000002</v>
      </c>
      <c r="CM330" s="42">
        <v>0</v>
      </c>
      <c r="CN330" s="42">
        <v>3.9578950000000002</v>
      </c>
      <c r="CO330" s="42">
        <v>0</v>
      </c>
      <c r="CP330" s="42">
        <v>0</v>
      </c>
      <c r="CQ330" s="42">
        <v>0</v>
      </c>
      <c r="CR330" s="42">
        <v>39.578946999999999</v>
      </c>
      <c r="CS330" s="42">
        <v>0</v>
      </c>
    </row>
    <row r="331" spans="1:97">
      <c r="A331" s="40" t="s">
        <v>997</v>
      </c>
      <c r="B331" s="40" t="s">
        <v>289</v>
      </c>
      <c r="C331" s="40" t="s">
        <v>290</v>
      </c>
      <c r="D331" s="40" t="s">
        <v>291</v>
      </c>
      <c r="E331" s="40" t="s">
        <v>380</v>
      </c>
      <c r="F331" s="40" t="s">
        <v>293</v>
      </c>
      <c r="G331" s="41" t="s">
        <v>294</v>
      </c>
      <c r="H331" s="40" t="s">
        <v>998</v>
      </c>
      <c r="I331" s="42">
        <v>58</v>
      </c>
      <c r="J331" s="42">
        <v>9.1578949999999999</v>
      </c>
      <c r="K331" s="42">
        <v>9.1578949999999999</v>
      </c>
      <c r="L331" s="42">
        <v>6.1052629999999999</v>
      </c>
      <c r="M331" s="42">
        <v>19.333333</v>
      </c>
      <c r="N331" s="42">
        <v>6.1052629999999999</v>
      </c>
      <c r="O331" s="42">
        <v>8.1403510000000008</v>
      </c>
      <c r="P331" s="42">
        <v>11</v>
      </c>
      <c r="Q331" s="42">
        <v>9</v>
      </c>
      <c r="R331" s="42">
        <v>11</v>
      </c>
      <c r="S331" s="42">
        <v>5</v>
      </c>
      <c r="T331" s="42">
        <v>15</v>
      </c>
      <c r="U331" s="42">
        <v>4</v>
      </c>
      <c r="V331" s="42">
        <v>33.578946999999999</v>
      </c>
      <c r="W331" s="42">
        <v>8.1403510000000008</v>
      </c>
      <c r="X331" s="42">
        <v>6.1052629999999999</v>
      </c>
      <c r="Y331" s="42">
        <v>3.052632</v>
      </c>
      <c r="Z331" s="42">
        <v>10.175439000000001</v>
      </c>
      <c r="AA331" s="42">
        <v>2.035088</v>
      </c>
      <c r="AB331" s="42">
        <v>4.0701749999999999</v>
      </c>
      <c r="AC331" s="42">
        <v>0</v>
      </c>
      <c r="AD331" s="42">
        <v>10.175439000000001</v>
      </c>
      <c r="AE331" s="42">
        <v>18.315788999999999</v>
      </c>
      <c r="AF331" s="42">
        <v>5.0877189999999999</v>
      </c>
      <c r="AG331" s="42">
        <v>24.421053000000001</v>
      </c>
      <c r="AH331" s="42">
        <v>1.017544</v>
      </c>
      <c r="AI331" s="42">
        <v>3.052632</v>
      </c>
      <c r="AJ331" s="42">
        <v>3.052632</v>
      </c>
      <c r="AK331" s="42">
        <v>9.1578949999999999</v>
      </c>
      <c r="AL331" s="42">
        <v>4.0701749999999999</v>
      </c>
      <c r="AM331" s="42">
        <v>4.0701749999999999</v>
      </c>
      <c r="AN331" s="42">
        <v>0</v>
      </c>
      <c r="AO331" s="42">
        <v>2.035088</v>
      </c>
      <c r="AP331" s="42">
        <v>16.280702000000002</v>
      </c>
      <c r="AQ331" s="42">
        <v>6.1052629999999999</v>
      </c>
      <c r="AR331" s="42">
        <v>40.701754000000001</v>
      </c>
      <c r="AS331" s="42">
        <v>4.0701749999999999</v>
      </c>
      <c r="AT331" s="42">
        <v>4.0701749999999999</v>
      </c>
      <c r="AU331" s="42">
        <v>0</v>
      </c>
      <c r="AV331" s="42">
        <v>4.0701749999999999</v>
      </c>
      <c r="AW331" s="42">
        <v>12.210526</v>
      </c>
      <c r="AX331" s="42">
        <v>4.0701749999999999</v>
      </c>
      <c r="AY331" s="42">
        <v>8.1403510000000008</v>
      </c>
      <c r="AZ331" s="42">
        <v>4.0701749999999999</v>
      </c>
      <c r="BA331" s="42">
        <v>20.350877000000001</v>
      </c>
      <c r="BB331" s="42">
        <v>4.0701749999999999</v>
      </c>
      <c r="BC331" s="42">
        <v>0</v>
      </c>
      <c r="BD331" s="42">
        <v>0</v>
      </c>
      <c r="BE331" s="42">
        <v>0</v>
      </c>
      <c r="BF331" s="42">
        <v>8.1403510000000008</v>
      </c>
      <c r="BG331" s="42">
        <v>4.0701749999999999</v>
      </c>
      <c r="BH331" s="42">
        <v>4.0701749999999999</v>
      </c>
      <c r="BI331" s="42">
        <v>0</v>
      </c>
      <c r="BJ331" s="42">
        <v>20.350877000000001</v>
      </c>
      <c r="BK331" s="42">
        <v>0</v>
      </c>
      <c r="BL331" s="42">
        <v>4.0701749999999999</v>
      </c>
      <c r="BM331" s="42">
        <v>0</v>
      </c>
      <c r="BN331" s="42">
        <v>4.0701749999999999</v>
      </c>
      <c r="BO331" s="42">
        <v>4.0701749999999999</v>
      </c>
      <c r="BP331" s="42">
        <v>0</v>
      </c>
      <c r="BQ331" s="42">
        <v>4.0701749999999999</v>
      </c>
      <c r="BR331" s="42">
        <v>4.0701749999999999</v>
      </c>
      <c r="BS331" s="42">
        <v>4.0701749999999999</v>
      </c>
      <c r="BT331" s="42">
        <v>0</v>
      </c>
      <c r="BU331" s="42">
        <v>0</v>
      </c>
      <c r="BV331" s="42">
        <v>0</v>
      </c>
      <c r="BW331" s="42">
        <v>0</v>
      </c>
      <c r="BX331" s="42">
        <v>0</v>
      </c>
      <c r="BY331" s="42">
        <v>4.0701749999999999</v>
      </c>
      <c r="BZ331" s="42">
        <v>0</v>
      </c>
      <c r="CA331" s="42">
        <v>0</v>
      </c>
      <c r="CB331" s="42">
        <v>20.350877000000001</v>
      </c>
      <c r="CC331" s="42">
        <v>0</v>
      </c>
      <c r="CD331" s="42">
        <v>4.0701749999999999</v>
      </c>
      <c r="CE331" s="42">
        <v>0</v>
      </c>
      <c r="CF331" s="42">
        <v>4.0701749999999999</v>
      </c>
      <c r="CG331" s="42">
        <v>12.210526</v>
      </c>
      <c r="CH331" s="42">
        <v>0</v>
      </c>
      <c r="CI331" s="42">
        <v>0</v>
      </c>
      <c r="CJ331" s="42">
        <v>0</v>
      </c>
      <c r="CK331" s="42">
        <v>16.280702000000002</v>
      </c>
      <c r="CL331" s="42">
        <v>4.0701749999999999</v>
      </c>
      <c r="CM331" s="42">
        <v>0</v>
      </c>
      <c r="CN331" s="42">
        <v>0</v>
      </c>
      <c r="CO331" s="42">
        <v>0</v>
      </c>
      <c r="CP331" s="42">
        <v>0</v>
      </c>
      <c r="CQ331" s="42">
        <v>0</v>
      </c>
      <c r="CR331" s="42">
        <v>8.1403510000000008</v>
      </c>
      <c r="CS331" s="42">
        <v>4.0701749999999999</v>
      </c>
    </row>
    <row r="332" spans="1:97">
      <c r="A332" s="40" t="s">
        <v>999</v>
      </c>
      <c r="B332" s="40" t="s">
        <v>289</v>
      </c>
      <c r="C332" s="40" t="s">
        <v>290</v>
      </c>
      <c r="D332" s="40" t="s">
        <v>304</v>
      </c>
      <c r="E332" s="40" t="s">
        <v>609</v>
      </c>
      <c r="F332" s="40" t="s">
        <v>351</v>
      </c>
      <c r="G332" s="41" t="s">
        <v>294</v>
      </c>
      <c r="H332" s="40" t="s">
        <v>1000</v>
      </c>
      <c r="I332" s="42">
        <v>467</v>
      </c>
      <c r="J332" s="42">
        <v>83.823440000000005</v>
      </c>
      <c r="K332" s="42">
        <v>48.897354999999997</v>
      </c>
      <c r="L332" s="42">
        <v>76.834325000000007</v>
      </c>
      <c r="M332" s="42">
        <v>120.739653</v>
      </c>
      <c r="N332" s="42">
        <v>94.795595000000006</v>
      </c>
      <c r="O332" s="42">
        <v>41.909632000000002</v>
      </c>
      <c r="P332" s="42">
        <v>79</v>
      </c>
      <c r="Q332" s="42">
        <v>79</v>
      </c>
      <c r="R332" s="42">
        <v>117</v>
      </c>
      <c r="S332" s="42">
        <v>91</v>
      </c>
      <c r="T332" s="42">
        <v>63</v>
      </c>
      <c r="U332" s="42">
        <v>30</v>
      </c>
      <c r="V332" s="42">
        <v>226.51575800000001</v>
      </c>
      <c r="W332" s="42">
        <v>41.912416</v>
      </c>
      <c r="X332" s="42">
        <v>21.954056999999999</v>
      </c>
      <c r="Y332" s="42">
        <v>35.922541000000002</v>
      </c>
      <c r="Z332" s="42">
        <v>60.868751000000003</v>
      </c>
      <c r="AA332" s="42">
        <v>49.892418999999997</v>
      </c>
      <c r="AB332" s="42">
        <v>14.967726000000001</v>
      </c>
      <c r="AC332" s="42">
        <v>0.99784799999999996</v>
      </c>
      <c r="AD332" s="42">
        <v>50.893051999999997</v>
      </c>
      <c r="AE332" s="42">
        <v>135.70877100000001</v>
      </c>
      <c r="AF332" s="42">
        <v>39.913935000000002</v>
      </c>
      <c r="AG332" s="42">
        <v>240.48424199999999</v>
      </c>
      <c r="AH332" s="42">
        <v>41.911023999999998</v>
      </c>
      <c r="AI332" s="42">
        <v>26.943297999999999</v>
      </c>
      <c r="AJ332" s="42">
        <v>40.911783</v>
      </c>
      <c r="AK332" s="42">
        <v>59.870902000000001</v>
      </c>
      <c r="AL332" s="42">
        <v>44.903176999999999</v>
      </c>
      <c r="AM332" s="42">
        <v>25.944057999999998</v>
      </c>
      <c r="AN332" s="42">
        <v>0</v>
      </c>
      <c r="AO332" s="42">
        <v>49.893810999999999</v>
      </c>
      <c r="AP332" s="42">
        <v>144.68940599999999</v>
      </c>
      <c r="AQ332" s="42">
        <v>45.901024999999997</v>
      </c>
      <c r="AR332" s="42">
        <v>367.21933999999999</v>
      </c>
      <c r="AS332" s="42">
        <v>7.9827870000000001</v>
      </c>
      <c r="AT332" s="42">
        <v>23.948360999999998</v>
      </c>
      <c r="AU332" s="42">
        <v>19.956966999999999</v>
      </c>
      <c r="AV332" s="42">
        <v>67.853689000000003</v>
      </c>
      <c r="AW332" s="42">
        <v>43.910898000000003</v>
      </c>
      <c r="AX332" s="42">
        <v>19.962537000000001</v>
      </c>
      <c r="AY332" s="42">
        <v>147.68155899999999</v>
      </c>
      <c r="AZ332" s="42">
        <v>35.922541000000002</v>
      </c>
      <c r="BA332" s="42">
        <v>187.60106300000001</v>
      </c>
      <c r="BB332" s="42">
        <v>3.991393</v>
      </c>
      <c r="BC332" s="42">
        <v>19.956966999999999</v>
      </c>
      <c r="BD332" s="42">
        <v>7.9827870000000001</v>
      </c>
      <c r="BE332" s="42">
        <v>31.931148</v>
      </c>
      <c r="BF332" s="42">
        <v>3.991393</v>
      </c>
      <c r="BG332" s="42">
        <v>19.962537000000001</v>
      </c>
      <c r="BH332" s="42">
        <v>87.810657000000006</v>
      </c>
      <c r="BI332" s="42">
        <v>11.97418</v>
      </c>
      <c r="BJ332" s="42">
        <v>179.61827700000001</v>
      </c>
      <c r="BK332" s="42">
        <v>3.991393</v>
      </c>
      <c r="BL332" s="42">
        <v>3.991393</v>
      </c>
      <c r="BM332" s="42">
        <v>11.97418</v>
      </c>
      <c r="BN332" s="42">
        <v>35.922541000000002</v>
      </c>
      <c r="BO332" s="42">
        <v>39.919504000000003</v>
      </c>
      <c r="BP332" s="42">
        <v>0</v>
      </c>
      <c r="BQ332" s="42">
        <v>59.870902000000001</v>
      </c>
      <c r="BR332" s="42">
        <v>23.948360999999998</v>
      </c>
      <c r="BS332" s="42">
        <v>15.965574</v>
      </c>
      <c r="BT332" s="42">
        <v>0</v>
      </c>
      <c r="BU332" s="42">
        <v>0</v>
      </c>
      <c r="BV332" s="42">
        <v>0</v>
      </c>
      <c r="BW332" s="42">
        <v>3.991393</v>
      </c>
      <c r="BX332" s="42">
        <v>3.991393</v>
      </c>
      <c r="BY332" s="42">
        <v>0</v>
      </c>
      <c r="BZ332" s="42">
        <v>0</v>
      </c>
      <c r="CA332" s="42">
        <v>7.9827870000000001</v>
      </c>
      <c r="CB332" s="42">
        <v>159.66687899999999</v>
      </c>
      <c r="CC332" s="42">
        <v>3.991393</v>
      </c>
      <c r="CD332" s="42">
        <v>23.948360999999998</v>
      </c>
      <c r="CE332" s="42">
        <v>19.956966999999999</v>
      </c>
      <c r="CF332" s="42">
        <v>59.870902000000001</v>
      </c>
      <c r="CG332" s="42">
        <v>35.928111000000001</v>
      </c>
      <c r="CH332" s="42">
        <v>11.979749999999999</v>
      </c>
      <c r="CI332" s="42">
        <v>0</v>
      </c>
      <c r="CJ332" s="42">
        <v>3.991393</v>
      </c>
      <c r="CK332" s="42">
        <v>191.58688699999999</v>
      </c>
      <c r="CL332" s="42">
        <v>3.991393</v>
      </c>
      <c r="CM332" s="42">
        <v>0</v>
      </c>
      <c r="CN332" s="42">
        <v>0</v>
      </c>
      <c r="CO332" s="42">
        <v>3.991393</v>
      </c>
      <c r="CP332" s="42">
        <v>3.991393</v>
      </c>
      <c r="CQ332" s="42">
        <v>7.9827870000000001</v>
      </c>
      <c r="CR332" s="42">
        <v>147.68155899999999</v>
      </c>
      <c r="CS332" s="42">
        <v>23.948360999999998</v>
      </c>
    </row>
    <row r="333" spans="1:97">
      <c r="A333" s="40" t="s">
        <v>1001</v>
      </c>
      <c r="B333" s="40" t="s">
        <v>289</v>
      </c>
      <c r="C333" s="40" t="s">
        <v>290</v>
      </c>
      <c r="D333" s="40" t="s">
        <v>291</v>
      </c>
      <c r="E333" s="40" t="s">
        <v>482</v>
      </c>
      <c r="F333" s="40" t="s">
        <v>293</v>
      </c>
      <c r="G333" s="41" t="s">
        <v>294</v>
      </c>
      <c r="H333" s="40" t="s">
        <v>1002</v>
      </c>
      <c r="I333" s="42">
        <v>385</v>
      </c>
      <c r="J333" s="42">
        <v>52</v>
      </c>
      <c r="K333" s="42">
        <v>43</v>
      </c>
      <c r="L333" s="42">
        <v>75</v>
      </c>
      <c r="M333" s="42">
        <v>79</v>
      </c>
      <c r="N333" s="42">
        <v>93</v>
      </c>
      <c r="O333" s="42">
        <v>43</v>
      </c>
      <c r="P333" s="42">
        <v>62</v>
      </c>
      <c r="Q333" s="42">
        <v>58</v>
      </c>
      <c r="R333" s="42">
        <v>97</v>
      </c>
      <c r="S333" s="42">
        <v>94</v>
      </c>
      <c r="T333" s="42">
        <v>66</v>
      </c>
      <c r="U333" s="42">
        <v>48</v>
      </c>
      <c r="V333" s="42">
        <v>189</v>
      </c>
      <c r="W333" s="42">
        <v>23</v>
      </c>
      <c r="X333" s="42">
        <v>20</v>
      </c>
      <c r="Y333" s="42">
        <v>39</v>
      </c>
      <c r="Z333" s="42">
        <v>43</v>
      </c>
      <c r="AA333" s="42">
        <v>45</v>
      </c>
      <c r="AB333" s="42">
        <v>19</v>
      </c>
      <c r="AC333" s="42">
        <v>0</v>
      </c>
      <c r="AD333" s="42">
        <v>30</v>
      </c>
      <c r="AE333" s="42">
        <v>114</v>
      </c>
      <c r="AF333" s="42">
        <v>45</v>
      </c>
      <c r="AG333" s="42">
        <v>196</v>
      </c>
      <c r="AH333" s="42">
        <v>29</v>
      </c>
      <c r="AI333" s="42">
        <v>23</v>
      </c>
      <c r="AJ333" s="42">
        <v>36</v>
      </c>
      <c r="AK333" s="42">
        <v>36</v>
      </c>
      <c r="AL333" s="42">
        <v>48</v>
      </c>
      <c r="AM333" s="42">
        <v>24</v>
      </c>
      <c r="AN333" s="42">
        <v>0</v>
      </c>
      <c r="AO333" s="42">
        <v>36</v>
      </c>
      <c r="AP333" s="42">
        <v>110</v>
      </c>
      <c r="AQ333" s="42">
        <v>50</v>
      </c>
      <c r="AR333" s="42">
        <v>340</v>
      </c>
      <c r="AS333" s="42">
        <v>8</v>
      </c>
      <c r="AT333" s="42">
        <v>8</v>
      </c>
      <c r="AU333" s="42">
        <v>16</v>
      </c>
      <c r="AV333" s="42">
        <v>24</v>
      </c>
      <c r="AW333" s="42">
        <v>28</v>
      </c>
      <c r="AX333" s="42">
        <v>84</v>
      </c>
      <c r="AY333" s="42">
        <v>128</v>
      </c>
      <c r="AZ333" s="42">
        <v>44</v>
      </c>
      <c r="BA333" s="42">
        <v>176</v>
      </c>
      <c r="BB333" s="42">
        <v>8</v>
      </c>
      <c r="BC333" s="42">
        <v>8</v>
      </c>
      <c r="BD333" s="42">
        <v>8</v>
      </c>
      <c r="BE333" s="42">
        <v>20</v>
      </c>
      <c r="BF333" s="42">
        <v>0</v>
      </c>
      <c r="BG333" s="42">
        <v>60</v>
      </c>
      <c r="BH333" s="42">
        <v>56</v>
      </c>
      <c r="BI333" s="42">
        <v>16</v>
      </c>
      <c r="BJ333" s="42">
        <v>164</v>
      </c>
      <c r="BK333" s="42">
        <v>0</v>
      </c>
      <c r="BL333" s="42">
        <v>0</v>
      </c>
      <c r="BM333" s="42">
        <v>8</v>
      </c>
      <c r="BN333" s="42">
        <v>4</v>
      </c>
      <c r="BO333" s="42">
        <v>28</v>
      </c>
      <c r="BP333" s="42">
        <v>24</v>
      </c>
      <c r="BQ333" s="42">
        <v>72</v>
      </c>
      <c r="BR333" s="42">
        <v>28</v>
      </c>
      <c r="BS333" s="42">
        <v>28</v>
      </c>
      <c r="BT333" s="42">
        <v>0</v>
      </c>
      <c r="BU333" s="42">
        <v>0</v>
      </c>
      <c r="BV333" s="42">
        <v>0</v>
      </c>
      <c r="BW333" s="42">
        <v>0</v>
      </c>
      <c r="BX333" s="42">
        <v>0</v>
      </c>
      <c r="BY333" s="42">
        <v>12</v>
      </c>
      <c r="BZ333" s="42">
        <v>0</v>
      </c>
      <c r="CA333" s="42">
        <v>16</v>
      </c>
      <c r="CB333" s="42">
        <v>128</v>
      </c>
      <c r="CC333" s="42">
        <v>4</v>
      </c>
      <c r="CD333" s="42">
        <v>8</v>
      </c>
      <c r="CE333" s="42">
        <v>8</v>
      </c>
      <c r="CF333" s="42">
        <v>16</v>
      </c>
      <c r="CG333" s="42">
        <v>20</v>
      </c>
      <c r="CH333" s="42">
        <v>60</v>
      </c>
      <c r="CI333" s="42">
        <v>0</v>
      </c>
      <c r="CJ333" s="42">
        <v>12</v>
      </c>
      <c r="CK333" s="42">
        <v>184</v>
      </c>
      <c r="CL333" s="42">
        <v>4</v>
      </c>
      <c r="CM333" s="42">
        <v>0</v>
      </c>
      <c r="CN333" s="42">
        <v>8</v>
      </c>
      <c r="CO333" s="42">
        <v>8</v>
      </c>
      <c r="CP333" s="42">
        <v>8</v>
      </c>
      <c r="CQ333" s="42">
        <v>12</v>
      </c>
      <c r="CR333" s="42">
        <v>128</v>
      </c>
      <c r="CS333" s="42">
        <v>16</v>
      </c>
    </row>
    <row r="334" spans="1:97">
      <c r="A334" s="40" t="s">
        <v>1003</v>
      </c>
      <c r="B334" s="40" t="s">
        <v>289</v>
      </c>
      <c r="C334" s="40" t="s">
        <v>290</v>
      </c>
      <c r="D334" s="40" t="s">
        <v>304</v>
      </c>
      <c r="E334" s="40" t="s">
        <v>364</v>
      </c>
      <c r="F334" s="40" t="s">
        <v>351</v>
      </c>
      <c r="G334" s="41" t="s">
        <v>294</v>
      </c>
      <c r="H334" s="40" t="s">
        <v>1004</v>
      </c>
      <c r="I334" s="42">
        <v>136</v>
      </c>
      <c r="J334" s="42">
        <v>17</v>
      </c>
      <c r="K334" s="42">
        <v>21</v>
      </c>
      <c r="L334" s="42">
        <v>19</v>
      </c>
      <c r="M334" s="42">
        <v>28</v>
      </c>
      <c r="N334" s="42">
        <v>29</v>
      </c>
      <c r="O334" s="42">
        <v>22</v>
      </c>
      <c r="P334" s="42">
        <v>24</v>
      </c>
      <c r="Q334" s="42">
        <v>26</v>
      </c>
      <c r="R334" s="42">
        <v>33</v>
      </c>
      <c r="S334" s="42">
        <v>25</v>
      </c>
      <c r="T334" s="42">
        <v>40</v>
      </c>
      <c r="U334" s="42">
        <v>14</v>
      </c>
      <c r="V334" s="42">
        <v>67</v>
      </c>
      <c r="W334" s="42">
        <v>9</v>
      </c>
      <c r="X334" s="42">
        <v>11</v>
      </c>
      <c r="Y334" s="42">
        <v>9</v>
      </c>
      <c r="Z334" s="42">
        <v>14</v>
      </c>
      <c r="AA334" s="42">
        <v>15</v>
      </c>
      <c r="AB334" s="42">
        <v>9</v>
      </c>
      <c r="AC334" s="42">
        <v>0</v>
      </c>
      <c r="AD334" s="42">
        <v>14</v>
      </c>
      <c r="AE334" s="42">
        <v>32</v>
      </c>
      <c r="AF334" s="42">
        <v>21</v>
      </c>
      <c r="AG334" s="42">
        <v>69</v>
      </c>
      <c r="AH334" s="42">
        <v>8</v>
      </c>
      <c r="AI334" s="42">
        <v>10</v>
      </c>
      <c r="AJ334" s="42">
        <v>10</v>
      </c>
      <c r="AK334" s="42">
        <v>14</v>
      </c>
      <c r="AL334" s="42">
        <v>14</v>
      </c>
      <c r="AM334" s="42">
        <v>13</v>
      </c>
      <c r="AN334" s="42">
        <v>0</v>
      </c>
      <c r="AO334" s="42">
        <v>15</v>
      </c>
      <c r="AP334" s="42">
        <v>31</v>
      </c>
      <c r="AQ334" s="42">
        <v>23</v>
      </c>
      <c r="AR334" s="42">
        <v>120</v>
      </c>
      <c r="AS334" s="42">
        <v>20</v>
      </c>
      <c r="AT334" s="42">
        <v>4</v>
      </c>
      <c r="AU334" s="42">
        <v>0</v>
      </c>
      <c r="AV334" s="42">
        <v>4</v>
      </c>
      <c r="AW334" s="42">
        <v>16</v>
      </c>
      <c r="AX334" s="42">
        <v>8</v>
      </c>
      <c r="AY334" s="42">
        <v>60</v>
      </c>
      <c r="AZ334" s="42">
        <v>8</v>
      </c>
      <c r="BA334" s="42">
        <v>56</v>
      </c>
      <c r="BB334" s="42">
        <v>12</v>
      </c>
      <c r="BC334" s="42">
        <v>0</v>
      </c>
      <c r="BD334" s="42">
        <v>0</v>
      </c>
      <c r="BE334" s="42">
        <v>0</v>
      </c>
      <c r="BF334" s="42">
        <v>8</v>
      </c>
      <c r="BG334" s="42">
        <v>8</v>
      </c>
      <c r="BH334" s="42">
        <v>28</v>
      </c>
      <c r="BI334" s="42">
        <v>0</v>
      </c>
      <c r="BJ334" s="42">
        <v>64</v>
      </c>
      <c r="BK334" s="42">
        <v>8</v>
      </c>
      <c r="BL334" s="42">
        <v>4</v>
      </c>
      <c r="BM334" s="42">
        <v>0</v>
      </c>
      <c r="BN334" s="42">
        <v>4</v>
      </c>
      <c r="BO334" s="42">
        <v>8</v>
      </c>
      <c r="BP334" s="42">
        <v>0</v>
      </c>
      <c r="BQ334" s="42">
        <v>32</v>
      </c>
      <c r="BR334" s="42">
        <v>8</v>
      </c>
      <c r="BS334" s="42">
        <v>16</v>
      </c>
      <c r="BT334" s="42">
        <v>4</v>
      </c>
      <c r="BU334" s="42">
        <v>0</v>
      </c>
      <c r="BV334" s="42">
        <v>0</v>
      </c>
      <c r="BW334" s="42">
        <v>0</v>
      </c>
      <c r="BX334" s="42">
        <v>8</v>
      </c>
      <c r="BY334" s="42">
        <v>0</v>
      </c>
      <c r="BZ334" s="42">
        <v>0</v>
      </c>
      <c r="CA334" s="42">
        <v>4</v>
      </c>
      <c r="CB334" s="42">
        <v>36</v>
      </c>
      <c r="CC334" s="42">
        <v>12</v>
      </c>
      <c r="CD334" s="42">
        <v>4</v>
      </c>
      <c r="CE334" s="42">
        <v>0</v>
      </c>
      <c r="CF334" s="42">
        <v>4</v>
      </c>
      <c r="CG334" s="42">
        <v>4</v>
      </c>
      <c r="CH334" s="42">
        <v>8</v>
      </c>
      <c r="CI334" s="42">
        <v>0</v>
      </c>
      <c r="CJ334" s="42">
        <v>4</v>
      </c>
      <c r="CK334" s="42">
        <v>68</v>
      </c>
      <c r="CL334" s="42">
        <v>4</v>
      </c>
      <c r="CM334" s="42">
        <v>0</v>
      </c>
      <c r="CN334" s="42">
        <v>0</v>
      </c>
      <c r="CO334" s="42">
        <v>0</v>
      </c>
      <c r="CP334" s="42">
        <v>4</v>
      </c>
      <c r="CQ334" s="42">
        <v>0</v>
      </c>
      <c r="CR334" s="42">
        <v>60</v>
      </c>
      <c r="CS334" s="42">
        <v>0</v>
      </c>
    </row>
    <row r="335" spans="1:97">
      <c r="A335" s="40" t="s">
        <v>1005</v>
      </c>
      <c r="B335" s="40" t="s">
        <v>289</v>
      </c>
      <c r="C335" s="40" t="s">
        <v>290</v>
      </c>
      <c r="D335" s="40" t="s">
        <v>304</v>
      </c>
      <c r="E335" s="40" t="s">
        <v>664</v>
      </c>
      <c r="F335" s="40" t="s">
        <v>351</v>
      </c>
      <c r="G335" s="41" t="s">
        <v>294</v>
      </c>
      <c r="H335" s="40" t="s">
        <v>1006</v>
      </c>
      <c r="I335" s="42">
        <v>303</v>
      </c>
      <c r="J335" s="42">
        <v>46</v>
      </c>
      <c r="K335" s="42">
        <v>43</v>
      </c>
      <c r="L335" s="42">
        <v>46</v>
      </c>
      <c r="M335" s="42">
        <v>71</v>
      </c>
      <c r="N335" s="42">
        <v>72</v>
      </c>
      <c r="O335" s="42">
        <v>25</v>
      </c>
      <c r="P335" s="42">
        <v>46</v>
      </c>
      <c r="Q335" s="42">
        <v>42</v>
      </c>
      <c r="R335" s="42">
        <v>49</v>
      </c>
      <c r="S335" s="42">
        <v>74</v>
      </c>
      <c r="T335" s="42">
        <v>48</v>
      </c>
      <c r="U335" s="42">
        <v>23</v>
      </c>
      <c r="V335" s="42">
        <v>150</v>
      </c>
      <c r="W335" s="42">
        <v>24</v>
      </c>
      <c r="X335" s="42">
        <v>22</v>
      </c>
      <c r="Y335" s="42">
        <v>21</v>
      </c>
      <c r="Z335" s="42">
        <v>39</v>
      </c>
      <c r="AA335" s="42">
        <v>34</v>
      </c>
      <c r="AB335" s="42">
        <v>10</v>
      </c>
      <c r="AC335" s="42">
        <v>0</v>
      </c>
      <c r="AD335" s="42">
        <v>27</v>
      </c>
      <c r="AE335" s="42">
        <v>94</v>
      </c>
      <c r="AF335" s="42">
        <v>29</v>
      </c>
      <c r="AG335" s="42">
        <v>153</v>
      </c>
      <c r="AH335" s="42">
        <v>22</v>
      </c>
      <c r="AI335" s="42">
        <v>21</v>
      </c>
      <c r="AJ335" s="42">
        <v>25</v>
      </c>
      <c r="AK335" s="42">
        <v>32</v>
      </c>
      <c r="AL335" s="42">
        <v>38</v>
      </c>
      <c r="AM335" s="42">
        <v>12</v>
      </c>
      <c r="AN335" s="42">
        <v>3</v>
      </c>
      <c r="AO335" s="42">
        <v>27</v>
      </c>
      <c r="AP335" s="42">
        <v>92</v>
      </c>
      <c r="AQ335" s="42">
        <v>34</v>
      </c>
      <c r="AR335" s="42">
        <v>260</v>
      </c>
      <c r="AS335" s="42">
        <v>12</v>
      </c>
      <c r="AT335" s="42">
        <v>8</v>
      </c>
      <c r="AU335" s="42">
        <v>16</v>
      </c>
      <c r="AV335" s="42">
        <v>20</v>
      </c>
      <c r="AW335" s="42">
        <v>52</v>
      </c>
      <c r="AX335" s="42">
        <v>32</v>
      </c>
      <c r="AY335" s="42">
        <v>92</v>
      </c>
      <c r="AZ335" s="42">
        <v>28</v>
      </c>
      <c r="BA335" s="42">
        <v>124</v>
      </c>
      <c r="BB335" s="42">
        <v>12</v>
      </c>
      <c r="BC335" s="42">
        <v>4</v>
      </c>
      <c r="BD335" s="42">
        <v>12</v>
      </c>
      <c r="BE335" s="42">
        <v>16</v>
      </c>
      <c r="BF335" s="42">
        <v>0</v>
      </c>
      <c r="BG335" s="42">
        <v>32</v>
      </c>
      <c r="BH335" s="42">
        <v>44</v>
      </c>
      <c r="BI335" s="42">
        <v>4</v>
      </c>
      <c r="BJ335" s="42">
        <v>136</v>
      </c>
      <c r="BK335" s="42">
        <v>0</v>
      </c>
      <c r="BL335" s="42">
        <v>4</v>
      </c>
      <c r="BM335" s="42">
        <v>4</v>
      </c>
      <c r="BN335" s="42">
        <v>4</v>
      </c>
      <c r="BO335" s="42">
        <v>52</v>
      </c>
      <c r="BP335" s="42">
        <v>0</v>
      </c>
      <c r="BQ335" s="42">
        <v>48</v>
      </c>
      <c r="BR335" s="42">
        <v>24</v>
      </c>
      <c r="BS335" s="42">
        <v>28</v>
      </c>
      <c r="BT335" s="42">
        <v>4</v>
      </c>
      <c r="BU335" s="42">
        <v>0</v>
      </c>
      <c r="BV335" s="42">
        <v>0</v>
      </c>
      <c r="BW335" s="42">
        <v>4</v>
      </c>
      <c r="BX335" s="42">
        <v>4</v>
      </c>
      <c r="BY335" s="42">
        <v>8</v>
      </c>
      <c r="BZ335" s="42">
        <v>0</v>
      </c>
      <c r="CA335" s="42">
        <v>8</v>
      </c>
      <c r="CB335" s="42">
        <v>152</v>
      </c>
      <c r="CC335" s="42">
        <v>8</v>
      </c>
      <c r="CD335" s="42">
        <v>8</v>
      </c>
      <c r="CE335" s="42">
        <v>16</v>
      </c>
      <c r="CF335" s="42">
        <v>16</v>
      </c>
      <c r="CG335" s="42">
        <v>44</v>
      </c>
      <c r="CH335" s="42">
        <v>24</v>
      </c>
      <c r="CI335" s="42">
        <v>16</v>
      </c>
      <c r="CJ335" s="42">
        <v>20</v>
      </c>
      <c r="CK335" s="42">
        <v>80</v>
      </c>
      <c r="CL335" s="42">
        <v>0</v>
      </c>
      <c r="CM335" s="42">
        <v>0</v>
      </c>
      <c r="CN335" s="42">
        <v>0</v>
      </c>
      <c r="CO335" s="42">
        <v>0</v>
      </c>
      <c r="CP335" s="42">
        <v>4</v>
      </c>
      <c r="CQ335" s="42">
        <v>0</v>
      </c>
      <c r="CR335" s="42">
        <v>76</v>
      </c>
      <c r="CS335" s="42">
        <v>0</v>
      </c>
    </row>
    <row r="336" spans="1:97">
      <c r="A336" s="40" t="s">
        <v>1007</v>
      </c>
      <c r="B336" s="40" t="s">
        <v>289</v>
      </c>
      <c r="C336" s="40" t="s">
        <v>290</v>
      </c>
      <c r="D336" s="40" t="s">
        <v>304</v>
      </c>
      <c r="E336" s="40" t="s">
        <v>626</v>
      </c>
      <c r="F336" s="40" t="s">
        <v>351</v>
      </c>
      <c r="G336" s="41" t="s">
        <v>294</v>
      </c>
      <c r="H336" s="40" t="s">
        <v>1008</v>
      </c>
      <c r="I336" s="42">
        <v>352</v>
      </c>
      <c r="J336" s="42">
        <v>59</v>
      </c>
      <c r="K336" s="42">
        <v>39</v>
      </c>
      <c r="L336" s="42">
        <v>78</v>
      </c>
      <c r="M336" s="42">
        <v>88</v>
      </c>
      <c r="N336" s="42">
        <v>52</v>
      </c>
      <c r="O336" s="42">
        <v>36</v>
      </c>
      <c r="P336" s="42">
        <v>67</v>
      </c>
      <c r="Q336" s="42">
        <v>51</v>
      </c>
      <c r="R336" s="42">
        <v>86</v>
      </c>
      <c r="S336" s="42">
        <v>59</v>
      </c>
      <c r="T336" s="42">
        <v>51</v>
      </c>
      <c r="U336" s="42">
        <v>18</v>
      </c>
      <c r="V336" s="42">
        <v>176</v>
      </c>
      <c r="W336" s="42">
        <v>32</v>
      </c>
      <c r="X336" s="42">
        <v>22</v>
      </c>
      <c r="Y336" s="42">
        <v>36</v>
      </c>
      <c r="Z336" s="42">
        <v>46</v>
      </c>
      <c r="AA336" s="42">
        <v>24</v>
      </c>
      <c r="AB336" s="42">
        <v>16</v>
      </c>
      <c r="AC336" s="42">
        <v>0</v>
      </c>
      <c r="AD336" s="42">
        <v>40</v>
      </c>
      <c r="AE336" s="42">
        <v>104</v>
      </c>
      <c r="AF336" s="42">
        <v>32</v>
      </c>
      <c r="AG336" s="42">
        <v>176</v>
      </c>
      <c r="AH336" s="42">
        <v>27</v>
      </c>
      <c r="AI336" s="42">
        <v>17</v>
      </c>
      <c r="AJ336" s="42">
        <v>42</v>
      </c>
      <c r="AK336" s="42">
        <v>42</v>
      </c>
      <c r="AL336" s="42">
        <v>28</v>
      </c>
      <c r="AM336" s="42">
        <v>18</v>
      </c>
      <c r="AN336" s="42">
        <v>2</v>
      </c>
      <c r="AO336" s="42">
        <v>36</v>
      </c>
      <c r="AP336" s="42">
        <v>102</v>
      </c>
      <c r="AQ336" s="42">
        <v>38</v>
      </c>
      <c r="AR336" s="42">
        <v>288</v>
      </c>
      <c r="AS336" s="42">
        <v>20</v>
      </c>
      <c r="AT336" s="42">
        <v>16</v>
      </c>
      <c r="AU336" s="42">
        <v>20</v>
      </c>
      <c r="AV336" s="42">
        <v>36</v>
      </c>
      <c r="AW336" s="42">
        <v>36</v>
      </c>
      <c r="AX336" s="42">
        <v>52</v>
      </c>
      <c r="AY336" s="42">
        <v>80</v>
      </c>
      <c r="AZ336" s="42">
        <v>28</v>
      </c>
      <c r="BA336" s="42">
        <v>136</v>
      </c>
      <c r="BB336" s="42">
        <v>8</v>
      </c>
      <c r="BC336" s="42">
        <v>8</v>
      </c>
      <c r="BD336" s="42">
        <v>16</v>
      </c>
      <c r="BE336" s="42">
        <v>24</v>
      </c>
      <c r="BF336" s="42">
        <v>8</v>
      </c>
      <c r="BG336" s="42">
        <v>32</v>
      </c>
      <c r="BH336" s="42">
        <v>32</v>
      </c>
      <c r="BI336" s="42">
        <v>8</v>
      </c>
      <c r="BJ336" s="42">
        <v>152</v>
      </c>
      <c r="BK336" s="42">
        <v>12</v>
      </c>
      <c r="BL336" s="42">
        <v>8</v>
      </c>
      <c r="BM336" s="42">
        <v>4</v>
      </c>
      <c r="BN336" s="42">
        <v>12</v>
      </c>
      <c r="BO336" s="42">
        <v>28</v>
      </c>
      <c r="BP336" s="42">
        <v>20</v>
      </c>
      <c r="BQ336" s="42">
        <v>48</v>
      </c>
      <c r="BR336" s="42">
        <v>20</v>
      </c>
      <c r="BS336" s="42">
        <v>32</v>
      </c>
      <c r="BT336" s="42">
        <v>0</v>
      </c>
      <c r="BU336" s="42">
        <v>0</v>
      </c>
      <c r="BV336" s="42">
        <v>0</v>
      </c>
      <c r="BW336" s="42">
        <v>8</v>
      </c>
      <c r="BX336" s="42">
        <v>4</v>
      </c>
      <c r="BY336" s="42">
        <v>4</v>
      </c>
      <c r="BZ336" s="42">
        <v>0</v>
      </c>
      <c r="CA336" s="42">
        <v>16</v>
      </c>
      <c r="CB336" s="42">
        <v>140</v>
      </c>
      <c r="CC336" s="42">
        <v>12</v>
      </c>
      <c r="CD336" s="42">
        <v>12</v>
      </c>
      <c r="CE336" s="42">
        <v>16</v>
      </c>
      <c r="CF336" s="42">
        <v>20</v>
      </c>
      <c r="CG336" s="42">
        <v>28</v>
      </c>
      <c r="CH336" s="42">
        <v>44</v>
      </c>
      <c r="CI336" s="42">
        <v>0</v>
      </c>
      <c r="CJ336" s="42">
        <v>8</v>
      </c>
      <c r="CK336" s="42">
        <v>116</v>
      </c>
      <c r="CL336" s="42">
        <v>8</v>
      </c>
      <c r="CM336" s="42">
        <v>4</v>
      </c>
      <c r="CN336" s="42">
        <v>4</v>
      </c>
      <c r="CO336" s="42">
        <v>8</v>
      </c>
      <c r="CP336" s="42">
        <v>4</v>
      </c>
      <c r="CQ336" s="42">
        <v>4</v>
      </c>
      <c r="CR336" s="42">
        <v>80</v>
      </c>
      <c r="CS336" s="42">
        <v>4</v>
      </c>
    </row>
    <row r="337" spans="1:97">
      <c r="A337" s="40" t="s">
        <v>1009</v>
      </c>
      <c r="B337" s="40" t="s">
        <v>289</v>
      </c>
      <c r="C337" s="40" t="s">
        <v>290</v>
      </c>
      <c r="D337" s="40" t="s">
        <v>297</v>
      </c>
      <c r="E337" s="40" t="s">
        <v>322</v>
      </c>
      <c r="F337" s="40" t="s">
        <v>293</v>
      </c>
      <c r="G337" s="41" t="s">
        <v>294</v>
      </c>
      <c r="H337" s="40" t="s">
        <v>1010</v>
      </c>
      <c r="I337" s="42">
        <v>2447</v>
      </c>
      <c r="J337" s="42">
        <v>440.96913999999998</v>
      </c>
      <c r="K337" s="42">
        <v>323.86266999999998</v>
      </c>
      <c r="L337" s="42">
        <v>451.10206699999998</v>
      </c>
      <c r="M337" s="42">
        <v>497.61377199999998</v>
      </c>
      <c r="N337" s="42">
        <v>449.17907600000001</v>
      </c>
      <c r="O337" s="42">
        <v>284.27327500000001</v>
      </c>
      <c r="P337" s="42">
        <v>411</v>
      </c>
      <c r="Q337" s="42">
        <v>359</v>
      </c>
      <c r="R337" s="42">
        <v>457</v>
      </c>
      <c r="S337" s="42">
        <v>482</v>
      </c>
      <c r="T337" s="42">
        <v>377</v>
      </c>
      <c r="U337" s="42">
        <v>188</v>
      </c>
      <c r="V337" s="42">
        <v>1198.917009</v>
      </c>
      <c r="W337" s="42">
        <v>242.192667</v>
      </c>
      <c r="X337" s="42">
        <v>170.51170999999999</v>
      </c>
      <c r="Y337" s="42">
        <v>213.93749500000001</v>
      </c>
      <c r="Z337" s="42">
        <v>244.26913099999999</v>
      </c>
      <c r="AA337" s="42">
        <v>217.023415</v>
      </c>
      <c r="AB337" s="42">
        <v>101.935856</v>
      </c>
      <c r="AC337" s="42">
        <v>9.0467340000000007</v>
      </c>
      <c r="AD337" s="42">
        <v>308.76879300000002</v>
      </c>
      <c r="AE337" s="42">
        <v>658.03092400000003</v>
      </c>
      <c r="AF337" s="42">
        <v>232.11729199999999</v>
      </c>
      <c r="AG337" s="42">
        <v>1248.082991</v>
      </c>
      <c r="AH337" s="42">
        <v>198.77647300000001</v>
      </c>
      <c r="AI337" s="42">
        <v>153.35095999999999</v>
      </c>
      <c r="AJ337" s="42">
        <v>237.16457199999999</v>
      </c>
      <c r="AK337" s="42">
        <v>253.344641</v>
      </c>
      <c r="AL337" s="42">
        <v>232.15566100000001</v>
      </c>
      <c r="AM337" s="42">
        <v>151.20735199999999</v>
      </c>
      <c r="AN337" s="42">
        <v>22.083331999999999</v>
      </c>
      <c r="AO337" s="42">
        <v>248.23021800000001</v>
      </c>
      <c r="AP337" s="42">
        <v>696.36147000000005</v>
      </c>
      <c r="AQ337" s="42">
        <v>303.49130400000001</v>
      </c>
      <c r="AR337" s="42">
        <v>2002.0314049999999</v>
      </c>
      <c r="AS337" s="42">
        <v>8.075647</v>
      </c>
      <c r="AT337" s="42">
        <v>64.413332999999994</v>
      </c>
      <c r="AU337" s="42">
        <v>88.832115000000002</v>
      </c>
      <c r="AV337" s="42">
        <v>214.00463999999999</v>
      </c>
      <c r="AW337" s="42">
        <v>411.85798599999998</v>
      </c>
      <c r="AX337" s="42">
        <v>242.26940300000001</v>
      </c>
      <c r="AY337" s="42">
        <v>710.23486600000001</v>
      </c>
      <c r="AZ337" s="42">
        <v>262.34341599999999</v>
      </c>
      <c r="BA337" s="42">
        <v>944.62046399999997</v>
      </c>
      <c r="BB337" s="42">
        <v>8.075647</v>
      </c>
      <c r="BC337" s="42">
        <v>32.225850999999999</v>
      </c>
      <c r="BD337" s="42">
        <v>80.756467999999998</v>
      </c>
      <c r="BE337" s="42">
        <v>109.021231</v>
      </c>
      <c r="BF337" s="42">
        <v>80.756467999999998</v>
      </c>
      <c r="BG337" s="42">
        <v>197.85334599999999</v>
      </c>
      <c r="BH337" s="42">
        <v>343.13825200000002</v>
      </c>
      <c r="BI337" s="42">
        <v>92.793201999999994</v>
      </c>
      <c r="BJ337" s="42">
        <v>1057.4109410000001</v>
      </c>
      <c r="BK337" s="42">
        <v>0</v>
      </c>
      <c r="BL337" s="42">
        <v>32.187483</v>
      </c>
      <c r="BM337" s="42">
        <v>8.075647</v>
      </c>
      <c r="BN337" s="42">
        <v>104.983408</v>
      </c>
      <c r="BO337" s="42">
        <v>331.101518</v>
      </c>
      <c r="BP337" s="42">
        <v>44.416057000000002</v>
      </c>
      <c r="BQ337" s="42">
        <v>367.09661399999999</v>
      </c>
      <c r="BR337" s="42">
        <v>169.55021400000001</v>
      </c>
      <c r="BS337" s="42">
        <v>153.36055200000001</v>
      </c>
      <c r="BT337" s="42">
        <v>0</v>
      </c>
      <c r="BU337" s="42">
        <v>0</v>
      </c>
      <c r="BV337" s="42">
        <v>0</v>
      </c>
      <c r="BW337" s="42">
        <v>4.0378230000000004</v>
      </c>
      <c r="BX337" s="42">
        <v>40.378233999999999</v>
      </c>
      <c r="BY337" s="42">
        <v>12.11347</v>
      </c>
      <c r="BZ337" s="42">
        <v>0</v>
      </c>
      <c r="CA337" s="42">
        <v>96.831024999999997</v>
      </c>
      <c r="CB337" s="42">
        <v>981.03760999999997</v>
      </c>
      <c r="CC337" s="42">
        <v>8.075647</v>
      </c>
      <c r="CD337" s="42">
        <v>48.338776000000003</v>
      </c>
      <c r="CE337" s="42">
        <v>84.794291000000001</v>
      </c>
      <c r="CF337" s="42">
        <v>197.85334599999999</v>
      </c>
      <c r="CG337" s="42">
        <v>339.177165</v>
      </c>
      <c r="CH337" s="42">
        <v>197.85334599999999</v>
      </c>
      <c r="CI337" s="42">
        <v>4.0378230000000004</v>
      </c>
      <c r="CJ337" s="42">
        <v>100.90721600000001</v>
      </c>
      <c r="CK337" s="42">
        <v>867.633242</v>
      </c>
      <c r="CL337" s="42">
        <v>0</v>
      </c>
      <c r="CM337" s="42">
        <v>16.074556999999999</v>
      </c>
      <c r="CN337" s="42">
        <v>4.0378230000000004</v>
      </c>
      <c r="CO337" s="42">
        <v>12.11347</v>
      </c>
      <c r="CP337" s="42">
        <v>32.302587000000003</v>
      </c>
      <c r="CQ337" s="42">
        <v>32.302587000000003</v>
      </c>
      <c r="CR337" s="42">
        <v>706.19704300000001</v>
      </c>
      <c r="CS337" s="42">
        <v>64.605174000000005</v>
      </c>
    </row>
    <row r="338" spans="1:97">
      <c r="A338" s="40" t="s">
        <v>1011</v>
      </c>
      <c r="B338" s="40" t="s">
        <v>289</v>
      </c>
      <c r="C338" s="40" t="s">
        <v>290</v>
      </c>
      <c r="D338" s="40" t="s">
        <v>304</v>
      </c>
      <c r="E338" s="40" t="s">
        <v>626</v>
      </c>
      <c r="F338" s="40" t="s">
        <v>351</v>
      </c>
      <c r="G338" s="41" t="s">
        <v>294</v>
      </c>
      <c r="H338" s="40" t="s">
        <v>1012</v>
      </c>
      <c r="I338" s="42">
        <v>320</v>
      </c>
      <c r="J338" s="42">
        <v>59.813084000000003</v>
      </c>
      <c r="K338" s="42">
        <v>38.878504999999997</v>
      </c>
      <c r="L338" s="42">
        <v>63.800623000000002</v>
      </c>
      <c r="M338" s="42">
        <v>65.794392999999999</v>
      </c>
      <c r="N338" s="42">
        <v>55.825544999999998</v>
      </c>
      <c r="O338" s="42">
        <v>35.88785</v>
      </c>
      <c r="P338" s="42">
        <v>54</v>
      </c>
      <c r="Q338" s="42">
        <v>44</v>
      </c>
      <c r="R338" s="42">
        <v>67</v>
      </c>
      <c r="S338" s="42">
        <v>57</v>
      </c>
      <c r="T338" s="42">
        <v>50</v>
      </c>
      <c r="U338" s="42">
        <v>19</v>
      </c>
      <c r="V338" s="42">
        <v>157.50778800000001</v>
      </c>
      <c r="W338" s="42">
        <v>29.906542000000002</v>
      </c>
      <c r="X338" s="42">
        <v>18.940809999999999</v>
      </c>
      <c r="Y338" s="42">
        <v>31.900312</v>
      </c>
      <c r="Z338" s="42">
        <v>28.909656999999999</v>
      </c>
      <c r="AA338" s="42">
        <v>30.903427000000001</v>
      </c>
      <c r="AB338" s="42">
        <v>15.950156</v>
      </c>
      <c r="AC338" s="42">
        <v>0.99688500000000002</v>
      </c>
      <c r="AD338" s="42">
        <v>36.884734999999999</v>
      </c>
      <c r="AE338" s="42">
        <v>90.716510999999997</v>
      </c>
      <c r="AF338" s="42">
        <v>29.906542000000002</v>
      </c>
      <c r="AG338" s="42">
        <v>162.49221199999999</v>
      </c>
      <c r="AH338" s="42">
        <v>29.906542000000002</v>
      </c>
      <c r="AI338" s="42">
        <v>19.937695000000001</v>
      </c>
      <c r="AJ338" s="42">
        <v>31.900312</v>
      </c>
      <c r="AK338" s="42">
        <v>36.884734999999999</v>
      </c>
      <c r="AL338" s="42">
        <v>24.922118000000001</v>
      </c>
      <c r="AM338" s="42">
        <v>16.947040000000001</v>
      </c>
      <c r="AN338" s="42">
        <v>1.9937689999999999</v>
      </c>
      <c r="AO338" s="42">
        <v>35.88785</v>
      </c>
      <c r="AP338" s="42">
        <v>95.700935000000001</v>
      </c>
      <c r="AQ338" s="42">
        <v>30.903427000000001</v>
      </c>
      <c r="AR338" s="42">
        <v>263.17757</v>
      </c>
      <c r="AS338" s="42">
        <v>7.9750779999999999</v>
      </c>
      <c r="AT338" s="42">
        <v>11.962617</v>
      </c>
      <c r="AU338" s="42">
        <v>0</v>
      </c>
      <c r="AV338" s="42">
        <v>23.925234</v>
      </c>
      <c r="AW338" s="42">
        <v>39.875388999999998</v>
      </c>
      <c r="AX338" s="42">
        <v>23.925234</v>
      </c>
      <c r="AY338" s="42">
        <v>107.663551</v>
      </c>
      <c r="AZ338" s="42">
        <v>47.850467000000002</v>
      </c>
      <c r="BA338" s="42">
        <v>111.65109</v>
      </c>
      <c r="BB338" s="42">
        <v>7.9750779999999999</v>
      </c>
      <c r="BC338" s="42">
        <v>7.9750779999999999</v>
      </c>
      <c r="BD338" s="42">
        <v>0</v>
      </c>
      <c r="BE338" s="42">
        <v>11.962617</v>
      </c>
      <c r="BF338" s="42">
        <v>3.9875389999999999</v>
      </c>
      <c r="BG338" s="42">
        <v>15.950156</v>
      </c>
      <c r="BH338" s="42">
        <v>43.862927999999997</v>
      </c>
      <c r="BI338" s="42">
        <v>19.937695000000001</v>
      </c>
      <c r="BJ338" s="42">
        <v>151.52647999999999</v>
      </c>
      <c r="BK338" s="42">
        <v>0</v>
      </c>
      <c r="BL338" s="42">
        <v>3.9875389999999999</v>
      </c>
      <c r="BM338" s="42">
        <v>0</v>
      </c>
      <c r="BN338" s="42">
        <v>11.962617</v>
      </c>
      <c r="BO338" s="42">
        <v>35.88785</v>
      </c>
      <c r="BP338" s="42">
        <v>7.9750779999999999</v>
      </c>
      <c r="BQ338" s="42">
        <v>63.800623000000002</v>
      </c>
      <c r="BR338" s="42">
        <v>27.912773000000001</v>
      </c>
      <c r="BS338" s="42">
        <v>19.937695000000001</v>
      </c>
      <c r="BT338" s="42">
        <v>0</v>
      </c>
      <c r="BU338" s="42">
        <v>0</v>
      </c>
      <c r="BV338" s="42">
        <v>0</v>
      </c>
      <c r="BW338" s="42">
        <v>3.9875389999999999</v>
      </c>
      <c r="BX338" s="42">
        <v>0</v>
      </c>
      <c r="BY338" s="42">
        <v>3.9875389999999999</v>
      </c>
      <c r="BZ338" s="42">
        <v>0</v>
      </c>
      <c r="CA338" s="42">
        <v>11.962617</v>
      </c>
      <c r="CB338" s="42">
        <v>99.688473999999999</v>
      </c>
      <c r="CC338" s="42">
        <v>7.9750779999999999</v>
      </c>
      <c r="CD338" s="42">
        <v>11.962617</v>
      </c>
      <c r="CE338" s="42">
        <v>0</v>
      </c>
      <c r="CF338" s="42">
        <v>15.950156</v>
      </c>
      <c r="CG338" s="42">
        <v>27.912773000000001</v>
      </c>
      <c r="CH338" s="42">
        <v>19.937695000000001</v>
      </c>
      <c r="CI338" s="42">
        <v>0</v>
      </c>
      <c r="CJ338" s="42">
        <v>15.950156</v>
      </c>
      <c r="CK338" s="42">
        <v>143.551402</v>
      </c>
      <c r="CL338" s="42">
        <v>0</v>
      </c>
      <c r="CM338" s="42">
        <v>0</v>
      </c>
      <c r="CN338" s="42">
        <v>0</v>
      </c>
      <c r="CO338" s="42">
        <v>3.9875389999999999</v>
      </c>
      <c r="CP338" s="42">
        <v>11.962617</v>
      </c>
      <c r="CQ338" s="42">
        <v>0</v>
      </c>
      <c r="CR338" s="42">
        <v>107.663551</v>
      </c>
      <c r="CS338" s="42">
        <v>19.937695000000001</v>
      </c>
    </row>
    <row r="339" spans="1:97">
      <c r="A339" s="40" t="s">
        <v>1013</v>
      </c>
      <c r="B339" s="40" t="s">
        <v>289</v>
      </c>
      <c r="C339" s="40" t="s">
        <v>290</v>
      </c>
      <c r="D339" s="40" t="s">
        <v>297</v>
      </c>
      <c r="E339" s="40" t="s">
        <v>313</v>
      </c>
      <c r="F339" s="40" t="s">
        <v>293</v>
      </c>
      <c r="G339" s="41" t="s">
        <v>294</v>
      </c>
      <c r="H339" s="40" t="s">
        <v>1014</v>
      </c>
      <c r="I339" s="42">
        <v>4090</v>
      </c>
      <c r="J339" s="42">
        <v>587.31758000000002</v>
      </c>
      <c r="K339" s="42">
        <v>510.58389099999999</v>
      </c>
      <c r="L339" s="42">
        <v>589.72055999999998</v>
      </c>
      <c r="M339" s="42">
        <v>817.92948100000001</v>
      </c>
      <c r="N339" s="42">
        <v>806.60495500000002</v>
      </c>
      <c r="O339" s="42">
        <v>777.84353399999998</v>
      </c>
      <c r="P339" s="42">
        <v>616</v>
      </c>
      <c r="Q339" s="42">
        <v>638</v>
      </c>
      <c r="R339" s="42">
        <v>733</v>
      </c>
      <c r="S339" s="42">
        <v>659</v>
      </c>
      <c r="T339" s="42">
        <v>783</v>
      </c>
      <c r="U339" s="42">
        <v>568</v>
      </c>
      <c r="V339" s="42">
        <v>1894.3306709999999</v>
      </c>
      <c r="W339" s="42">
        <v>302.721654</v>
      </c>
      <c r="X339" s="42">
        <v>281.50641899999999</v>
      </c>
      <c r="Y339" s="42">
        <v>288.54550399999999</v>
      </c>
      <c r="Z339" s="42">
        <v>370.66033499999998</v>
      </c>
      <c r="AA339" s="42">
        <v>382.74799899999999</v>
      </c>
      <c r="AB339" s="42">
        <v>236.624528</v>
      </c>
      <c r="AC339" s="42">
        <v>31.524232999999999</v>
      </c>
      <c r="AD339" s="42">
        <v>432.82946399999997</v>
      </c>
      <c r="AE339" s="42">
        <v>968.30678499999999</v>
      </c>
      <c r="AF339" s="42">
        <v>493.19442199999997</v>
      </c>
      <c r="AG339" s="42">
        <v>2195.6693289999998</v>
      </c>
      <c r="AH339" s="42">
        <v>284.59592600000002</v>
      </c>
      <c r="AI339" s="42">
        <v>229.077473</v>
      </c>
      <c r="AJ339" s="42">
        <v>301.17505599999998</v>
      </c>
      <c r="AK339" s="42">
        <v>447.26914599999998</v>
      </c>
      <c r="AL339" s="42">
        <v>423.85695600000003</v>
      </c>
      <c r="AM339" s="42">
        <v>442.94752699999998</v>
      </c>
      <c r="AN339" s="42">
        <v>66.747246000000004</v>
      </c>
      <c r="AO339" s="42">
        <v>375.814842</v>
      </c>
      <c r="AP339" s="42">
        <v>1057.44732</v>
      </c>
      <c r="AQ339" s="42">
        <v>762.40716799999996</v>
      </c>
      <c r="AR339" s="42">
        <v>3512.3491090000002</v>
      </c>
      <c r="AS339" s="42">
        <v>24.604223999999999</v>
      </c>
      <c r="AT339" s="42">
        <v>123.02112099999999</v>
      </c>
      <c r="AU339" s="42">
        <v>164.02816100000001</v>
      </c>
      <c r="AV339" s="42">
        <v>278.84787299999999</v>
      </c>
      <c r="AW339" s="42">
        <v>614.57932500000004</v>
      </c>
      <c r="AX339" s="42">
        <v>307.55280099999999</v>
      </c>
      <c r="AY339" s="42">
        <v>1498.0743930000001</v>
      </c>
      <c r="AZ339" s="42">
        <v>501.641211</v>
      </c>
      <c r="BA339" s="42">
        <v>1581.4350790000001</v>
      </c>
      <c r="BB339" s="42">
        <v>12.302111999999999</v>
      </c>
      <c r="BC339" s="42">
        <v>90.215487999999993</v>
      </c>
      <c r="BD339" s="42">
        <v>98.416895999999994</v>
      </c>
      <c r="BE339" s="42">
        <v>123.02112099999999</v>
      </c>
      <c r="BF339" s="42">
        <v>142.99836300000001</v>
      </c>
      <c r="BG339" s="42">
        <v>262.44505700000002</v>
      </c>
      <c r="BH339" s="42">
        <v>643.14462700000001</v>
      </c>
      <c r="BI339" s="42">
        <v>208.891414</v>
      </c>
      <c r="BJ339" s="42">
        <v>1930.9140299999999</v>
      </c>
      <c r="BK339" s="42">
        <v>12.302111999999999</v>
      </c>
      <c r="BL339" s="42">
        <v>32.805632000000003</v>
      </c>
      <c r="BM339" s="42">
        <v>65.611264000000006</v>
      </c>
      <c r="BN339" s="42">
        <v>155.826753</v>
      </c>
      <c r="BO339" s="42">
        <v>471.580962</v>
      </c>
      <c r="BP339" s="42">
        <v>45.107743999999997</v>
      </c>
      <c r="BQ339" s="42">
        <v>854.92976599999997</v>
      </c>
      <c r="BR339" s="42">
        <v>292.749797</v>
      </c>
      <c r="BS339" s="42">
        <v>369.54769199999998</v>
      </c>
      <c r="BT339" s="42">
        <v>0</v>
      </c>
      <c r="BU339" s="42">
        <v>8.2014080000000007</v>
      </c>
      <c r="BV339" s="42">
        <v>0</v>
      </c>
      <c r="BW339" s="42">
        <v>8.2014080000000007</v>
      </c>
      <c r="BX339" s="42">
        <v>69.185691000000006</v>
      </c>
      <c r="BY339" s="42">
        <v>61.510559999999998</v>
      </c>
      <c r="BZ339" s="42">
        <v>0</v>
      </c>
      <c r="CA339" s="42">
        <v>222.44862499999999</v>
      </c>
      <c r="CB339" s="42">
        <v>1322.915385</v>
      </c>
      <c r="CC339" s="42">
        <v>24.604223999999999</v>
      </c>
      <c r="CD339" s="42">
        <v>77.913376</v>
      </c>
      <c r="CE339" s="42">
        <v>123.02112099999999</v>
      </c>
      <c r="CF339" s="42">
        <v>209.13590500000001</v>
      </c>
      <c r="CG339" s="42">
        <v>455.17814600000003</v>
      </c>
      <c r="CH339" s="42">
        <v>225.53872100000001</v>
      </c>
      <c r="CI339" s="42">
        <v>0</v>
      </c>
      <c r="CJ339" s="42">
        <v>207.52389199999999</v>
      </c>
      <c r="CK339" s="42">
        <v>1819.886033</v>
      </c>
      <c r="CL339" s="42">
        <v>0</v>
      </c>
      <c r="CM339" s="42">
        <v>36.906336000000003</v>
      </c>
      <c r="CN339" s="42">
        <v>41.007040000000003</v>
      </c>
      <c r="CO339" s="42">
        <v>61.510559999999998</v>
      </c>
      <c r="CP339" s="42">
        <v>90.215487999999993</v>
      </c>
      <c r="CQ339" s="42">
        <v>20.503520000000002</v>
      </c>
      <c r="CR339" s="42">
        <v>1498.0743930000001</v>
      </c>
      <c r="CS339" s="42">
        <v>71.668695</v>
      </c>
    </row>
    <row r="340" spans="1:97">
      <c r="A340" s="40" t="s">
        <v>1015</v>
      </c>
      <c r="B340" s="40" t="s">
        <v>289</v>
      </c>
      <c r="C340" s="40" t="s">
        <v>290</v>
      </c>
      <c r="D340" s="40" t="s">
        <v>291</v>
      </c>
      <c r="E340" s="40" t="s">
        <v>380</v>
      </c>
      <c r="F340" s="40" t="s">
        <v>293</v>
      </c>
      <c r="G340" s="41" t="s">
        <v>294</v>
      </c>
      <c r="H340" s="40" t="s">
        <v>1016</v>
      </c>
      <c r="I340" s="42">
        <v>395</v>
      </c>
      <c r="J340" s="42">
        <v>56.570352</v>
      </c>
      <c r="K340" s="42">
        <v>49.623116000000003</v>
      </c>
      <c r="L340" s="42">
        <v>72.449748999999997</v>
      </c>
      <c r="M340" s="42">
        <v>82.374371999999994</v>
      </c>
      <c r="N340" s="42">
        <v>78.404522999999998</v>
      </c>
      <c r="O340" s="42">
        <v>55.577888999999999</v>
      </c>
      <c r="P340" s="42">
        <v>59</v>
      </c>
      <c r="Q340" s="42">
        <v>61</v>
      </c>
      <c r="R340" s="42">
        <v>73</v>
      </c>
      <c r="S340" s="42">
        <v>68</v>
      </c>
      <c r="T340" s="42">
        <v>89</v>
      </c>
      <c r="U340" s="42">
        <v>47</v>
      </c>
      <c r="V340" s="42">
        <v>199.484925</v>
      </c>
      <c r="W340" s="42">
        <v>27.788944999999998</v>
      </c>
      <c r="X340" s="42">
        <v>27.788944999999998</v>
      </c>
      <c r="Y340" s="42">
        <v>35.728642999999998</v>
      </c>
      <c r="Z340" s="42">
        <v>43.668342000000003</v>
      </c>
      <c r="AA340" s="42">
        <v>38.706029999999998</v>
      </c>
      <c r="AB340" s="42">
        <v>24.811558000000002</v>
      </c>
      <c r="AC340" s="42">
        <v>0.99246199999999996</v>
      </c>
      <c r="AD340" s="42">
        <v>36.721105999999999</v>
      </c>
      <c r="AE340" s="42">
        <v>115.12562800000001</v>
      </c>
      <c r="AF340" s="42">
        <v>47.638190999999999</v>
      </c>
      <c r="AG340" s="42">
        <v>195.515075</v>
      </c>
      <c r="AH340" s="42">
        <v>28.781407000000002</v>
      </c>
      <c r="AI340" s="42">
        <v>21.834171000000001</v>
      </c>
      <c r="AJ340" s="42">
        <v>36.721105999999999</v>
      </c>
      <c r="AK340" s="42">
        <v>38.706029999999998</v>
      </c>
      <c r="AL340" s="42">
        <v>39.698492000000002</v>
      </c>
      <c r="AM340" s="42">
        <v>29.773869000000001</v>
      </c>
      <c r="AN340" s="42">
        <v>0</v>
      </c>
      <c r="AO340" s="42">
        <v>41.683416999999999</v>
      </c>
      <c r="AP340" s="42">
        <v>96.268844000000001</v>
      </c>
      <c r="AQ340" s="42">
        <v>57.562814000000003</v>
      </c>
      <c r="AR340" s="42">
        <v>321.55778900000001</v>
      </c>
      <c r="AS340" s="42">
        <v>27.788944999999998</v>
      </c>
      <c r="AT340" s="42">
        <v>7.9396979999999999</v>
      </c>
      <c r="AU340" s="42">
        <v>23.819095000000001</v>
      </c>
      <c r="AV340" s="42">
        <v>11.909547999999999</v>
      </c>
      <c r="AW340" s="42">
        <v>31.758794000000002</v>
      </c>
      <c r="AX340" s="42">
        <v>47.638190999999999</v>
      </c>
      <c r="AY340" s="42">
        <v>134.974874</v>
      </c>
      <c r="AZ340" s="42">
        <v>35.728642999999998</v>
      </c>
      <c r="BA340" s="42">
        <v>158.79397</v>
      </c>
      <c r="BB340" s="42">
        <v>19.849246000000001</v>
      </c>
      <c r="BC340" s="42">
        <v>7.9396979999999999</v>
      </c>
      <c r="BD340" s="42">
        <v>15.879397000000001</v>
      </c>
      <c r="BE340" s="42">
        <v>3.969849</v>
      </c>
      <c r="BF340" s="42">
        <v>0</v>
      </c>
      <c r="BG340" s="42">
        <v>35.728642999999998</v>
      </c>
      <c r="BH340" s="42">
        <v>63.517588000000003</v>
      </c>
      <c r="BI340" s="42">
        <v>11.909547999999999</v>
      </c>
      <c r="BJ340" s="42">
        <v>162.76381900000001</v>
      </c>
      <c r="BK340" s="42">
        <v>7.9396979999999999</v>
      </c>
      <c r="BL340" s="42">
        <v>0</v>
      </c>
      <c r="BM340" s="42">
        <v>7.9396979999999999</v>
      </c>
      <c r="BN340" s="42">
        <v>7.9396979999999999</v>
      </c>
      <c r="BO340" s="42">
        <v>31.758794000000002</v>
      </c>
      <c r="BP340" s="42">
        <v>11.909547999999999</v>
      </c>
      <c r="BQ340" s="42">
        <v>71.457285999999996</v>
      </c>
      <c r="BR340" s="42">
        <v>23.819095000000001</v>
      </c>
      <c r="BS340" s="42">
        <v>19.849246000000001</v>
      </c>
      <c r="BT340" s="42">
        <v>0</v>
      </c>
      <c r="BU340" s="42">
        <v>0</v>
      </c>
      <c r="BV340" s="42">
        <v>0</v>
      </c>
      <c r="BW340" s="42">
        <v>3.969849</v>
      </c>
      <c r="BX340" s="42">
        <v>0</v>
      </c>
      <c r="BY340" s="42">
        <v>3.969849</v>
      </c>
      <c r="BZ340" s="42">
        <v>0</v>
      </c>
      <c r="CA340" s="42">
        <v>11.909547999999999</v>
      </c>
      <c r="CB340" s="42">
        <v>138.94472400000001</v>
      </c>
      <c r="CC340" s="42">
        <v>23.819095000000001</v>
      </c>
      <c r="CD340" s="42">
        <v>3.969849</v>
      </c>
      <c r="CE340" s="42">
        <v>15.879397000000001</v>
      </c>
      <c r="CF340" s="42">
        <v>3.969849</v>
      </c>
      <c r="CG340" s="42">
        <v>31.758794000000002</v>
      </c>
      <c r="CH340" s="42">
        <v>35.728642999999998</v>
      </c>
      <c r="CI340" s="42">
        <v>7.9396979999999999</v>
      </c>
      <c r="CJ340" s="42">
        <v>15.879397000000001</v>
      </c>
      <c r="CK340" s="42">
        <v>162.76381900000001</v>
      </c>
      <c r="CL340" s="42">
        <v>3.969849</v>
      </c>
      <c r="CM340" s="42">
        <v>3.969849</v>
      </c>
      <c r="CN340" s="42">
        <v>7.9396979999999999</v>
      </c>
      <c r="CO340" s="42">
        <v>3.969849</v>
      </c>
      <c r="CP340" s="42">
        <v>0</v>
      </c>
      <c r="CQ340" s="42">
        <v>7.9396979999999999</v>
      </c>
      <c r="CR340" s="42">
        <v>127.03517600000001</v>
      </c>
      <c r="CS340" s="42">
        <v>7.9396979999999999</v>
      </c>
    </row>
    <row r="341" spans="1:97">
      <c r="A341" s="40" t="s">
        <v>1017</v>
      </c>
      <c r="B341" s="40" t="s">
        <v>289</v>
      </c>
      <c r="C341" s="40" t="s">
        <v>290</v>
      </c>
      <c r="D341" s="40" t="s">
        <v>297</v>
      </c>
      <c r="E341" s="40" t="s">
        <v>565</v>
      </c>
      <c r="F341" s="40" t="s">
        <v>419</v>
      </c>
      <c r="G341" s="41" t="s">
        <v>294</v>
      </c>
      <c r="H341" s="40" t="s">
        <v>1018</v>
      </c>
      <c r="I341" s="42">
        <v>2873</v>
      </c>
      <c r="J341" s="42">
        <v>459.62762600000002</v>
      </c>
      <c r="K341" s="42">
        <v>369.64283699999999</v>
      </c>
      <c r="L341" s="42">
        <v>493.77556099999998</v>
      </c>
      <c r="M341" s="42">
        <v>600.26077299999997</v>
      </c>
      <c r="N341" s="42">
        <v>525.16825900000003</v>
      </c>
      <c r="O341" s="42">
        <v>424.524944</v>
      </c>
      <c r="P341" s="42">
        <v>473</v>
      </c>
      <c r="Q341" s="42">
        <v>445</v>
      </c>
      <c r="R341" s="42">
        <v>576</v>
      </c>
      <c r="S341" s="42">
        <v>481</v>
      </c>
      <c r="T341" s="42">
        <v>514</v>
      </c>
      <c r="U341" s="42">
        <v>315</v>
      </c>
      <c r="V341" s="42">
        <v>1360.048796</v>
      </c>
      <c r="W341" s="42">
        <v>230.22459000000001</v>
      </c>
      <c r="X341" s="42">
        <v>181.28924799999999</v>
      </c>
      <c r="Y341" s="42">
        <v>244.63326799999999</v>
      </c>
      <c r="Z341" s="42">
        <v>291.39559700000001</v>
      </c>
      <c r="AA341" s="42">
        <v>253.81930399999999</v>
      </c>
      <c r="AB341" s="42">
        <v>146.61629300000001</v>
      </c>
      <c r="AC341" s="42">
        <v>12.070496</v>
      </c>
      <c r="AD341" s="42">
        <v>310.14619900000002</v>
      </c>
      <c r="AE341" s="42">
        <v>744.570517</v>
      </c>
      <c r="AF341" s="42">
        <v>305.33208100000002</v>
      </c>
      <c r="AG341" s="42">
        <v>1512.951204</v>
      </c>
      <c r="AH341" s="42">
        <v>229.40303599999999</v>
      </c>
      <c r="AI341" s="42">
        <v>188.353588</v>
      </c>
      <c r="AJ341" s="42">
        <v>249.142293</v>
      </c>
      <c r="AK341" s="42">
        <v>308.86517700000002</v>
      </c>
      <c r="AL341" s="42">
        <v>271.34895599999999</v>
      </c>
      <c r="AM341" s="42">
        <v>232.62457699999999</v>
      </c>
      <c r="AN341" s="42">
        <v>33.213577000000001</v>
      </c>
      <c r="AO341" s="42">
        <v>304.21771000000001</v>
      </c>
      <c r="AP341" s="42">
        <v>773.75298699999996</v>
      </c>
      <c r="AQ341" s="42">
        <v>434.98050699999999</v>
      </c>
      <c r="AR341" s="42">
        <v>2405.5980890000001</v>
      </c>
      <c r="AS341" s="42">
        <v>72.370754000000005</v>
      </c>
      <c r="AT341" s="42">
        <v>92.689126000000002</v>
      </c>
      <c r="AU341" s="42">
        <v>36.115614000000001</v>
      </c>
      <c r="AV341" s="42">
        <v>181.10757100000001</v>
      </c>
      <c r="AW341" s="42">
        <v>377.95302700000002</v>
      </c>
      <c r="AX341" s="42">
        <v>470.23400600000002</v>
      </c>
      <c r="AY341" s="42">
        <v>845.76000199999999</v>
      </c>
      <c r="AZ341" s="42">
        <v>329.36798900000002</v>
      </c>
      <c r="BA341" s="42">
        <v>1155.91389</v>
      </c>
      <c r="BB341" s="42">
        <v>40.190148000000001</v>
      </c>
      <c r="BC341" s="42">
        <v>60.564368999999999</v>
      </c>
      <c r="BD341" s="42">
        <v>19.927819</v>
      </c>
      <c r="BE341" s="42">
        <v>108.737979</v>
      </c>
      <c r="BF341" s="42">
        <v>48.284331999999999</v>
      </c>
      <c r="BG341" s="42">
        <v>365.76614699999999</v>
      </c>
      <c r="BH341" s="42">
        <v>384.335219</v>
      </c>
      <c r="BI341" s="42">
        <v>128.107877</v>
      </c>
      <c r="BJ341" s="42">
        <v>1249.6841999999999</v>
      </c>
      <c r="BK341" s="42">
        <v>32.180605999999997</v>
      </c>
      <c r="BL341" s="42">
        <v>32.124757000000002</v>
      </c>
      <c r="BM341" s="42">
        <v>16.187795000000001</v>
      </c>
      <c r="BN341" s="42">
        <v>72.369591999999997</v>
      </c>
      <c r="BO341" s="42">
        <v>329.66869500000001</v>
      </c>
      <c r="BP341" s="42">
        <v>104.467859</v>
      </c>
      <c r="BQ341" s="42">
        <v>461.42478299999999</v>
      </c>
      <c r="BR341" s="42">
        <v>201.26011199999999</v>
      </c>
      <c r="BS341" s="42">
        <v>256.43682699999999</v>
      </c>
      <c r="BT341" s="42">
        <v>0</v>
      </c>
      <c r="BU341" s="42">
        <v>0</v>
      </c>
      <c r="BV341" s="42">
        <v>0</v>
      </c>
      <c r="BW341" s="42">
        <v>16.131947</v>
      </c>
      <c r="BX341" s="42">
        <v>48.005476999999999</v>
      </c>
      <c r="BY341" s="42">
        <v>72.203582999999995</v>
      </c>
      <c r="BZ341" s="42">
        <v>0</v>
      </c>
      <c r="CA341" s="42">
        <v>120.095821</v>
      </c>
      <c r="CB341" s="42">
        <v>1044.785361</v>
      </c>
      <c r="CC341" s="42">
        <v>56.154743000000003</v>
      </c>
      <c r="CD341" s="42">
        <v>52.247757</v>
      </c>
      <c r="CE341" s="42">
        <v>28.133317000000002</v>
      </c>
      <c r="CF341" s="42">
        <v>152.806512</v>
      </c>
      <c r="CG341" s="42">
        <v>273.45907699999998</v>
      </c>
      <c r="CH341" s="42">
        <v>357.559483</v>
      </c>
      <c r="CI341" s="42">
        <v>4.0468999999999999</v>
      </c>
      <c r="CJ341" s="42">
        <v>120.377572</v>
      </c>
      <c r="CK341" s="42">
        <v>1104.3759010000001</v>
      </c>
      <c r="CL341" s="42">
        <v>16.216011000000002</v>
      </c>
      <c r="CM341" s="42">
        <v>40.441369000000002</v>
      </c>
      <c r="CN341" s="42">
        <v>7.982297</v>
      </c>
      <c r="CO341" s="42">
        <v>12.169112</v>
      </c>
      <c r="CP341" s="42">
        <v>56.488473999999997</v>
      </c>
      <c r="CQ341" s="42">
        <v>40.470939999999999</v>
      </c>
      <c r="CR341" s="42">
        <v>841.71310200000005</v>
      </c>
      <c r="CS341" s="42">
        <v>88.894596000000007</v>
      </c>
    </row>
    <row r="342" spans="1:97">
      <c r="A342" s="40" t="s">
        <v>1019</v>
      </c>
      <c r="B342" s="40" t="s">
        <v>289</v>
      </c>
      <c r="C342" s="40" t="s">
        <v>290</v>
      </c>
      <c r="D342" s="40" t="s">
        <v>309</v>
      </c>
      <c r="E342" s="40" t="s">
        <v>400</v>
      </c>
      <c r="F342" s="40" t="s">
        <v>306</v>
      </c>
      <c r="G342" s="41" t="s">
        <v>294</v>
      </c>
      <c r="H342" s="40" t="s">
        <v>1020</v>
      </c>
      <c r="I342" s="42">
        <v>418</v>
      </c>
      <c r="J342" s="42">
        <v>38.554845999999998</v>
      </c>
      <c r="K342" s="42">
        <v>48.700859000000001</v>
      </c>
      <c r="L342" s="42">
        <v>60.876072999999998</v>
      </c>
      <c r="M342" s="42">
        <v>112.62073599999999</v>
      </c>
      <c r="N342" s="42">
        <v>87.240002000000004</v>
      </c>
      <c r="O342" s="42">
        <v>70.007484000000005</v>
      </c>
      <c r="P342" s="42">
        <v>53</v>
      </c>
      <c r="Q342" s="42">
        <v>60</v>
      </c>
      <c r="R342" s="42">
        <v>90</v>
      </c>
      <c r="S342" s="42">
        <v>88</v>
      </c>
      <c r="T342" s="42">
        <v>102</v>
      </c>
      <c r="U342" s="42">
        <v>56</v>
      </c>
      <c r="V342" s="42">
        <v>207.97754699999999</v>
      </c>
      <c r="W342" s="42">
        <v>21.306626000000001</v>
      </c>
      <c r="X342" s="42">
        <v>23.335827999999999</v>
      </c>
      <c r="Y342" s="42">
        <v>30.438037000000001</v>
      </c>
      <c r="Z342" s="42">
        <v>53.773865000000001</v>
      </c>
      <c r="AA342" s="42">
        <v>47.670554000000003</v>
      </c>
      <c r="AB342" s="42">
        <v>31.452638</v>
      </c>
      <c r="AC342" s="42">
        <v>0</v>
      </c>
      <c r="AD342" s="42">
        <v>30.438037000000001</v>
      </c>
      <c r="AE342" s="42">
        <v>114.64993800000001</v>
      </c>
      <c r="AF342" s="42">
        <v>62.889572999999999</v>
      </c>
      <c r="AG342" s="42">
        <v>210.02245300000001</v>
      </c>
      <c r="AH342" s="42">
        <v>17.248221000000001</v>
      </c>
      <c r="AI342" s="42">
        <v>25.365030999999998</v>
      </c>
      <c r="AJ342" s="42">
        <v>30.438037000000001</v>
      </c>
      <c r="AK342" s="42">
        <v>58.846871</v>
      </c>
      <c r="AL342" s="42">
        <v>39.569448000000001</v>
      </c>
      <c r="AM342" s="42">
        <v>35.511043000000001</v>
      </c>
      <c r="AN342" s="42">
        <v>3.0438040000000002</v>
      </c>
      <c r="AO342" s="42">
        <v>24.350428999999998</v>
      </c>
      <c r="AP342" s="42">
        <v>129.868956</v>
      </c>
      <c r="AQ342" s="42">
        <v>55.803066999999999</v>
      </c>
      <c r="AR342" s="42">
        <v>361.198035</v>
      </c>
      <c r="AS342" s="42">
        <v>12.175215</v>
      </c>
      <c r="AT342" s="42">
        <v>32.467238999999999</v>
      </c>
      <c r="AU342" s="42">
        <v>24.350428999999998</v>
      </c>
      <c r="AV342" s="42">
        <v>52.759264000000002</v>
      </c>
      <c r="AW342" s="42">
        <v>52.759264000000002</v>
      </c>
      <c r="AX342" s="42">
        <v>8.1168099999999992</v>
      </c>
      <c r="AY342" s="42">
        <v>158.27779100000001</v>
      </c>
      <c r="AZ342" s="42">
        <v>20.292024000000001</v>
      </c>
      <c r="BA342" s="42">
        <v>186.68662499999999</v>
      </c>
      <c r="BB342" s="42">
        <v>12.175215</v>
      </c>
      <c r="BC342" s="42">
        <v>24.350428999999998</v>
      </c>
      <c r="BD342" s="42">
        <v>20.292024000000001</v>
      </c>
      <c r="BE342" s="42">
        <v>24.350428999999998</v>
      </c>
      <c r="BF342" s="42">
        <v>8.1168099999999992</v>
      </c>
      <c r="BG342" s="42">
        <v>8.1168099999999992</v>
      </c>
      <c r="BH342" s="42">
        <v>81.168098000000001</v>
      </c>
      <c r="BI342" s="42">
        <v>8.1168099999999992</v>
      </c>
      <c r="BJ342" s="42">
        <v>174.51141000000001</v>
      </c>
      <c r="BK342" s="42">
        <v>0</v>
      </c>
      <c r="BL342" s="42">
        <v>8.1168099999999992</v>
      </c>
      <c r="BM342" s="42">
        <v>4.0584049999999996</v>
      </c>
      <c r="BN342" s="42">
        <v>28.408833999999999</v>
      </c>
      <c r="BO342" s="42">
        <v>44.642454000000001</v>
      </c>
      <c r="BP342" s="42">
        <v>0</v>
      </c>
      <c r="BQ342" s="42">
        <v>77.109692999999993</v>
      </c>
      <c r="BR342" s="42">
        <v>12.175215</v>
      </c>
      <c r="BS342" s="42">
        <v>12.175215</v>
      </c>
      <c r="BT342" s="42">
        <v>0</v>
      </c>
      <c r="BU342" s="42">
        <v>0</v>
      </c>
      <c r="BV342" s="42">
        <v>0</v>
      </c>
      <c r="BW342" s="42">
        <v>8.1168099999999992</v>
      </c>
      <c r="BX342" s="42">
        <v>0</v>
      </c>
      <c r="BY342" s="42">
        <v>0</v>
      </c>
      <c r="BZ342" s="42">
        <v>0</v>
      </c>
      <c r="CA342" s="42">
        <v>4.0584049999999996</v>
      </c>
      <c r="CB342" s="42">
        <v>174.51141000000001</v>
      </c>
      <c r="CC342" s="42">
        <v>12.175215</v>
      </c>
      <c r="CD342" s="42">
        <v>32.467238999999999</v>
      </c>
      <c r="CE342" s="42">
        <v>20.292024000000001</v>
      </c>
      <c r="CF342" s="42">
        <v>44.642454000000001</v>
      </c>
      <c r="CG342" s="42">
        <v>48.700859000000001</v>
      </c>
      <c r="CH342" s="42">
        <v>8.1168099999999992</v>
      </c>
      <c r="CI342" s="42">
        <v>0</v>
      </c>
      <c r="CJ342" s="42">
        <v>8.1168099999999992</v>
      </c>
      <c r="CK342" s="42">
        <v>174.51141000000001</v>
      </c>
      <c r="CL342" s="42">
        <v>0</v>
      </c>
      <c r="CM342" s="42">
        <v>0</v>
      </c>
      <c r="CN342" s="42">
        <v>4.0584049999999996</v>
      </c>
      <c r="CO342" s="42">
        <v>0</v>
      </c>
      <c r="CP342" s="42">
        <v>4.0584049999999996</v>
      </c>
      <c r="CQ342" s="42">
        <v>0</v>
      </c>
      <c r="CR342" s="42">
        <v>158.27779100000001</v>
      </c>
      <c r="CS342" s="42">
        <v>8.1168099999999992</v>
      </c>
    </row>
    <row r="343" spans="1:97">
      <c r="A343" s="40" t="s">
        <v>1021</v>
      </c>
      <c r="B343" s="40" t="s">
        <v>289</v>
      </c>
      <c r="C343" s="40" t="s">
        <v>290</v>
      </c>
      <c r="D343" s="40" t="s">
        <v>309</v>
      </c>
      <c r="E343" s="40" t="s">
        <v>334</v>
      </c>
      <c r="F343" s="40" t="s">
        <v>293</v>
      </c>
      <c r="G343" s="41" t="s">
        <v>294</v>
      </c>
      <c r="H343" s="40" t="s">
        <v>1022</v>
      </c>
      <c r="I343" s="42">
        <v>1557</v>
      </c>
      <c r="J343" s="42">
        <v>190.61211299999999</v>
      </c>
      <c r="K343" s="42">
        <v>182.58634000000001</v>
      </c>
      <c r="L343" s="42">
        <v>214.68943300000001</v>
      </c>
      <c r="M343" s="42">
        <v>390.25322199999999</v>
      </c>
      <c r="N343" s="42">
        <v>335.076031</v>
      </c>
      <c r="O343" s="42">
        <v>243.782861</v>
      </c>
      <c r="P343" s="42">
        <v>193</v>
      </c>
      <c r="Q343" s="42">
        <v>188</v>
      </c>
      <c r="R343" s="42">
        <v>312</v>
      </c>
      <c r="S343" s="42">
        <v>262</v>
      </c>
      <c r="T343" s="42">
        <v>348</v>
      </c>
      <c r="U343" s="42">
        <v>181</v>
      </c>
      <c r="V343" s="42">
        <v>742.38402099999996</v>
      </c>
      <c r="W343" s="42">
        <v>81.260953999999998</v>
      </c>
      <c r="X343" s="42">
        <v>98.315721999999994</v>
      </c>
      <c r="Y343" s="42">
        <v>109.35115999999999</v>
      </c>
      <c r="Z343" s="42">
        <v>209.67332500000001</v>
      </c>
      <c r="AA343" s="42">
        <v>150.48324700000001</v>
      </c>
      <c r="AB343" s="42">
        <v>93.299612999999994</v>
      </c>
      <c r="AC343" s="42">
        <v>0</v>
      </c>
      <c r="AD343" s="42">
        <v>115.37049</v>
      </c>
      <c r="AE343" s="42">
        <v>433.39175299999999</v>
      </c>
      <c r="AF343" s="42">
        <v>193.62177800000001</v>
      </c>
      <c r="AG343" s="42">
        <v>814.61597900000004</v>
      </c>
      <c r="AH343" s="42">
        <v>109.35115999999999</v>
      </c>
      <c r="AI343" s="42">
        <v>84.270618999999996</v>
      </c>
      <c r="AJ343" s="42">
        <v>105.338273</v>
      </c>
      <c r="AK343" s="42">
        <v>180.57989699999999</v>
      </c>
      <c r="AL343" s="42">
        <v>184.59278399999999</v>
      </c>
      <c r="AM343" s="42">
        <v>138.44458800000001</v>
      </c>
      <c r="AN343" s="42">
        <v>12.03866</v>
      </c>
      <c r="AO343" s="42">
        <v>137.44136599999999</v>
      </c>
      <c r="AP343" s="42">
        <v>421.353093</v>
      </c>
      <c r="AQ343" s="42">
        <v>255.82152099999999</v>
      </c>
      <c r="AR343" s="42">
        <v>1388.4587630000001</v>
      </c>
      <c r="AS343" s="42">
        <v>32.103093000000001</v>
      </c>
      <c r="AT343" s="42">
        <v>92.296391999999997</v>
      </c>
      <c r="AU343" s="42">
        <v>64.206186000000002</v>
      </c>
      <c r="AV343" s="42">
        <v>100.322165</v>
      </c>
      <c r="AW343" s="42">
        <v>192.61855700000001</v>
      </c>
      <c r="AX343" s="42">
        <v>168.541237</v>
      </c>
      <c r="AY343" s="42">
        <v>557.79123700000002</v>
      </c>
      <c r="AZ343" s="42">
        <v>180.57989699999999</v>
      </c>
      <c r="BA343" s="42">
        <v>682.19072200000005</v>
      </c>
      <c r="BB343" s="42">
        <v>20.064433000000001</v>
      </c>
      <c r="BC343" s="42">
        <v>76.244844999999998</v>
      </c>
      <c r="BD343" s="42">
        <v>36.115979000000003</v>
      </c>
      <c r="BE343" s="42">
        <v>52.167526000000002</v>
      </c>
      <c r="BF343" s="42">
        <v>44.141753000000001</v>
      </c>
      <c r="BG343" s="42">
        <v>136.43814399999999</v>
      </c>
      <c r="BH343" s="42">
        <v>260.83762899999999</v>
      </c>
      <c r="BI343" s="42">
        <v>56.180411999999997</v>
      </c>
      <c r="BJ343" s="42">
        <v>706.26804100000004</v>
      </c>
      <c r="BK343" s="42">
        <v>12.03866</v>
      </c>
      <c r="BL343" s="42">
        <v>16.051545999999998</v>
      </c>
      <c r="BM343" s="42">
        <v>28.090205999999998</v>
      </c>
      <c r="BN343" s="42">
        <v>48.154639000000003</v>
      </c>
      <c r="BO343" s="42">
        <v>148.47680399999999</v>
      </c>
      <c r="BP343" s="42">
        <v>32.103093000000001</v>
      </c>
      <c r="BQ343" s="42">
        <v>296.95360799999997</v>
      </c>
      <c r="BR343" s="42">
        <v>124.399485</v>
      </c>
      <c r="BS343" s="42">
        <v>148.47680399999999</v>
      </c>
      <c r="BT343" s="42">
        <v>0</v>
      </c>
      <c r="BU343" s="42">
        <v>0</v>
      </c>
      <c r="BV343" s="42">
        <v>0</v>
      </c>
      <c r="BW343" s="42">
        <v>12.03866</v>
      </c>
      <c r="BX343" s="42">
        <v>24.07732</v>
      </c>
      <c r="BY343" s="42">
        <v>40.128866000000002</v>
      </c>
      <c r="BZ343" s="42">
        <v>0</v>
      </c>
      <c r="CA343" s="42">
        <v>72.231959000000003</v>
      </c>
      <c r="CB343" s="42">
        <v>557.79123700000002</v>
      </c>
      <c r="CC343" s="42">
        <v>16.051545999999998</v>
      </c>
      <c r="CD343" s="42">
        <v>76.244844999999998</v>
      </c>
      <c r="CE343" s="42">
        <v>52.167526000000002</v>
      </c>
      <c r="CF343" s="42">
        <v>64.206186000000002</v>
      </c>
      <c r="CG343" s="42">
        <v>140.451031</v>
      </c>
      <c r="CH343" s="42">
        <v>120.38659800000001</v>
      </c>
      <c r="CI343" s="42">
        <v>12.03866</v>
      </c>
      <c r="CJ343" s="42">
        <v>76.244844999999998</v>
      </c>
      <c r="CK343" s="42">
        <v>682.19072200000005</v>
      </c>
      <c r="CL343" s="42">
        <v>16.051545999999998</v>
      </c>
      <c r="CM343" s="42">
        <v>16.051545999999998</v>
      </c>
      <c r="CN343" s="42">
        <v>12.03866</v>
      </c>
      <c r="CO343" s="42">
        <v>24.07732</v>
      </c>
      <c r="CP343" s="42">
        <v>28.090205999999998</v>
      </c>
      <c r="CQ343" s="42">
        <v>8.0257729999999992</v>
      </c>
      <c r="CR343" s="42">
        <v>545.75257699999997</v>
      </c>
      <c r="CS343" s="42">
        <v>32.103093000000001</v>
      </c>
    </row>
    <row r="344" spans="1:97">
      <c r="A344" s="40" t="s">
        <v>1023</v>
      </c>
      <c r="B344" s="40" t="s">
        <v>289</v>
      </c>
      <c r="C344" s="40" t="s">
        <v>290</v>
      </c>
      <c r="D344" s="40" t="s">
        <v>304</v>
      </c>
      <c r="E344" s="40" t="s">
        <v>626</v>
      </c>
      <c r="F344" s="40" t="s">
        <v>351</v>
      </c>
      <c r="G344" s="41" t="s">
        <v>294</v>
      </c>
      <c r="H344" s="40" t="s">
        <v>1024</v>
      </c>
      <c r="I344" s="42">
        <v>345</v>
      </c>
      <c r="J344" s="42">
        <v>38.887282999999996</v>
      </c>
      <c r="K344" s="42">
        <v>56.835259999999998</v>
      </c>
      <c r="L344" s="42">
        <v>45.867052000000001</v>
      </c>
      <c r="M344" s="42">
        <v>92.731213999999994</v>
      </c>
      <c r="N344" s="42">
        <v>73.786126999999993</v>
      </c>
      <c r="O344" s="42">
        <v>36.893064000000003</v>
      </c>
      <c r="P344" s="42">
        <v>52</v>
      </c>
      <c r="Q344" s="42">
        <v>31</v>
      </c>
      <c r="R344" s="42">
        <v>62</v>
      </c>
      <c r="S344" s="42">
        <v>61</v>
      </c>
      <c r="T344" s="42">
        <v>52</v>
      </c>
      <c r="U344" s="42">
        <v>26</v>
      </c>
      <c r="V344" s="42">
        <v>169.50867099999999</v>
      </c>
      <c r="W344" s="42">
        <v>12.962427999999999</v>
      </c>
      <c r="X344" s="42">
        <v>28.916184999999999</v>
      </c>
      <c r="Y344" s="42">
        <v>19.942197</v>
      </c>
      <c r="Z344" s="42">
        <v>49.855491000000001</v>
      </c>
      <c r="AA344" s="42">
        <v>40.881503000000002</v>
      </c>
      <c r="AB344" s="42">
        <v>16.950866999999999</v>
      </c>
      <c r="AC344" s="42">
        <v>0</v>
      </c>
      <c r="AD344" s="42">
        <v>25.924855000000001</v>
      </c>
      <c r="AE344" s="42">
        <v>99.710982999999999</v>
      </c>
      <c r="AF344" s="42">
        <v>43.872832000000002</v>
      </c>
      <c r="AG344" s="42">
        <v>175.49132900000001</v>
      </c>
      <c r="AH344" s="42">
        <v>25.924855000000001</v>
      </c>
      <c r="AI344" s="42">
        <v>27.919074999999999</v>
      </c>
      <c r="AJ344" s="42">
        <v>25.924855000000001</v>
      </c>
      <c r="AK344" s="42">
        <v>42.875723000000001</v>
      </c>
      <c r="AL344" s="42">
        <v>32.904623999999998</v>
      </c>
      <c r="AM344" s="42">
        <v>15.953757</v>
      </c>
      <c r="AN344" s="42">
        <v>3.9884390000000001</v>
      </c>
      <c r="AO344" s="42">
        <v>36.893064000000003</v>
      </c>
      <c r="AP344" s="42">
        <v>94.725434000000007</v>
      </c>
      <c r="AQ344" s="42">
        <v>43.872832000000002</v>
      </c>
      <c r="AR344" s="42">
        <v>299.132948</v>
      </c>
      <c r="AS344" s="42">
        <v>19.942197</v>
      </c>
      <c r="AT344" s="42">
        <v>7.9768790000000003</v>
      </c>
      <c r="AU344" s="42">
        <v>7.9768790000000003</v>
      </c>
      <c r="AV344" s="42">
        <v>47.861272</v>
      </c>
      <c r="AW344" s="42">
        <v>55.838149999999999</v>
      </c>
      <c r="AX344" s="42">
        <v>43.872832000000002</v>
      </c>
      <c r="AY344" s="42">
        <v>87.745665000000002</v>
      </c>
      <c r="AZ344" s="42">
        <v>27.919074999999999</v>
      </c>
      <c r="BA344" s="42">
        <v>155.54913300000001</v>
      </c>
      <c r="BB344" s="42">
        <v>7.9768790000000003</v>
      </c>
      <c r="BC344" s="42">
        <v>7.9768790000000003</v>
      </c>
      <c r="BD344" s="42">
        <v>7.9768790000000003</v>
      </c>
      <c r="BE344" s="42">
        <v>23.930636</v>
      </c>
      <c r="BF344" s="42">
        <v>15.953757</v>
      </c>
      <c r="BG344" s="42">
        <v>31.907513999999999</v>
      </c>
      <c r="BH344" s="42">
        <v>47.861272</v>
      </c>
      <c r="BI344" s="42">
        <v>11.965318</v>
      </c>
      <c r="BJ344" s="42">
        <v>143.58381499999999</v>
      </c>
      <c r="BK344" s="42">
        <v>11.965318</v>
      </c>
      <c r="BL344" s="42">
        <v>0</v>
      </c>
      <c r="BM344" s="42">
        <v>0</v>
      </c>
      <c r="BN344" s="42">
        <v>23.930636</v>
      </c>
      <c r="BO344" s="42">
        <v>39.884393000000003</v>
      </c>
      <c r="BP344" s="42">
        <v>11.965318</v>
      </c>
      <c r="BQ344" s="42">
        <v>39.884393000000003</v>
      </c>
      <c r="BR344" s="42">
        <v>15.953757</v>
      </c>
      <c r="BS344" s="42">
        <v>55.838149999999999</v>
      </c>
      <c r="BT344" s="42">
        <v>0</v>
      </c>
      <c r="BU344" s="42">
        <v>0</v>
      </c>
      <c r="BV344" s="42">
        <v>0</v>
      </c>
      <c r="BW344" s="42">
        <v>7.9768790000000003</v>
      </c>
      <c r="BX344" s="42">
        <v>3.9884390000000001</v>
      </c>
      <c r="BY344" s="42">
        <v>19.942197</v>
      </c>
      <c r="BZ344" s="42">
        <v>0</v>
      </c>
      <c r="CA344" s="42">
        <v>23.930636</v>
      </c>
      <c r="CB344" s="42">
        <v>123.64161799999999</v>
      </c>
      <c r="CC344" s="42">
        <v>15.953757</v>
      </c>
      <c r="CD344" s="42">
        <v>0</v>
      </c>
      <c r="CE344" s="42">
        <v>3.9884390000000001</v>
      </c>
      <c r="CF344" s="42">
        <v>31.907513999999999</v>
      </c>
      <c r="CG344" s="42">
        <v>43.872832000000002</v>
      </c>
      <c r="CH344" s="42">
        <v>23.930636</v>
      </c>
      <c r="CI344" s="42">
        <v>0</v>
      </c>
      <c r="CJ344" s="42">
        <v>3.9884390000000001</v>
      </c>
      <c r="CK344" s="42">
        <v>119.65317899999999</v>
      </c>
      <c r="CL344" s="42">
        <v>3.9884390000000001</v>
      </c>
      <c r="CM344" s="42">
        <v>7.9768790000000003</v>
      </c>
      <c r="CN344" s="42">
        <v>3.9884390000000001</v>
      </c>
      <c r="CO344" s="42">
        <v>7.9768790000000003</v>
      </c>
      <c r="CP344" s="42">
        <v>7.9768790000000003</v>
      </c>
      <c r="CQ344" s="42">
        <v>0</v>
      </c>
      <c r="CR344" s="42">
        <v>87.745665000000002</v>
      </c>
      <c r="CS344" s="42">
        <v>0</v>
      </c>
    </row>
    <row r="345" spans="1:97">
      <c r="A345" s="40" t="s">
        <v>1025</v>
      </c>
      <c r="B345" s="40" t="s">
        <v>289</v>
      </c>
      <c r="C345" s="40" t="s">
        <v>290</v>
      </c>
      <c r="D345" s="40" t="s">
        <v>304</v>
      </c>
      <c r="E345" s="40" t="s">
        <v>664</v>
      </c>
      <c r="F345" s="40" t="s">
        <v>351</v>
      </c>
      <c r="G345" s="41" t="s">
        <v>294</v>
      </c>
      <c r="H345" s="40" t="s">
        <v>1026</v>
      </c>
      <c r="I345" s="42">
        <v>107</v>
      </c>
      <c r="J345" s="42">
        <v>24.541284000000001</v>
      </c>
      <c r="K345" s="42">
        <v>7.8532109999999999</v>
      </c>
      <c r="L345" s="42">
        <v>22.577981999999999</v>
      </c>
      <c r="M345" s="42">
        <v>13.743119</v>
      </c>
      <c r="N345" s="42">
        <v>28.467890000000001</v>
      </c>
      <c r="O345" s="42">
        <v>9.8165139999999997</v>
      </c>
      <c r="P345" s="42">
        <v>10</v>
      </c>
      <c r="Q345" s="42">
        <v>22</v>
      </c>
      <c r="R345" s="42">
        <v>13</v>
      </c>
      <c r="S345" s="42">
        <v>23</v>
      </c>
      <c r="T345" s="42">
        <v>14</v>
      </c>
      <c r="U345" s="42">
        <v>9</v>
      </c>
      <c r="V345" s="42">
        <v>52.027523000000002</v>
      </c>
      <c r="W345" s="42">
        <v>9.8165139999999997</v>
      </c>
      <c r="X345" s="42">
        <v>4.9082569999999999</v>
      </c>
      <c r="Y345" s="42">
        <v>10.798164999999999</v>
      </c>
      <c r="Z345" s="42">
        <v>7.8532109999999999</v>
      </c>
      <c r="AA345" s="42">
        <v>14.724771</v>
      </c>
      <c r="AB345" s="42">
        <v>3.926606</v>
      </c>
      <c r="AC345" s="42">
        <v>0</v>
      </c>
      <c r="AD345" s="42">
        <v>13.743119</v>
      </c>
      <c r="AE345" s="42">
        <v>22.577981999999999</v>
      </c>
      <c r="AF345" s="42">
        <v>15.706422</v>
      </c>
      <c r="AG345" s="42">
        <v>54.972476999999998</v>
      </c>
      <c r="AH345" s="42">
        <v>14.724771</v>
      </c>
      <c r="AI345" s="42">
        <v>2.9449540000000001</v>
      </c>
      <c r="AJ345" s="42">
        <v>11.779817</v>
      </c>
      <c r="AK345" s="42">
        <v>5.8899080000000001</v>
      </c>
      <c r="AL345" s="42">
        <v>13.743119</v>
      </c>
      <c r="AM345" s="42">
        <v>5.8899080000000001</v>
      </c>
      <c r="AN345" s="42">
        <v>0</v>
      </c>
      <c r="AO345" s="42">
        <v>15.706422</v>
      </c>
      <c r="AP345" s="42">
        <v>25.522936000000001</v>
      </c>
      <c r="AQ345" s="42">
        <v>13.743119</v>
      </c>
      <c r="AR345" s="42">
        <v>102.09174299999999</v>
      </c>
      <c r="AS345" s="42">
        <v>11.779817</v>
      </c>
      <c r="AT345" s="42">
        <v>3.926606</v>
      </c>
      <c r="AU345" s="42">
        <v>3.926606</v>
      </c>
      <c r="AV345" s="42">
        <v>11.779817</v>
      </c>
      <c r="AW345" s="42">
        <v>19.633027999999999</v>
      </c>
      <c r="AX345" s="42">
        <v>7.8532109999999999</v>
      </c>
      <c r="AY345" s="42">
        <v>27.486239000000001</v>
      </c>
      <c r="AZ345" s="42">
        <v>15.706422</v>
      </c>
      <c r="BA345" s="42">
        <v>54.972476999999998</v>
      </c>
      <c r="BB345" s="42">
        <v>7.8532109999999999</v>
      </c>
      <c r="BC345" s="42">
        <v>3.926606</v>
      </c>
      <c r="BD345" s="42">
        <v>0</v>
      </c>
      <c r="BE345" s="42">
        <v>7.8532109999999999</v>
      </c>
      <c r="BF345" s="42">
        <v>7.8532109999999999</v>
      </c>
      <c r="BG345" s="42">
        <v>3.926606</v>
      </c>
      <c r="BH345" s="42">
        <v>15.706422</v>
      </c>
      <c r="BI345" s="42">
        <v>7.8532109999999999</v>
      </c>
      <c r="BJ345" s="42">
        <v>47.119266000000003</v>
      </c>
      <c r="BK345" s="42">
        <v>3.926606</v>
      </c>
      <c r="BL345" s="42">
        <v>0</v>
      </c>
      <c r="BM345" s="42">
        <v>3.926606</v>
      </c>
      <c r="BN345" s="42">
        <v>3.926606</v>
      </c>
      <c r="BO345" s="42">
        <v>11.779817</v>
      </c>
      <c r="BP345" s="42">
        <v>3.926606</v>
      </c>
      <c r="BQ345" s="42">
        <v>11.779817</v>
      </c>
      <c r="BR345" s="42">
        <v>7.8532109999999999</v>
      </c>
      <c r="BS345" s="42">
        <v>7.8532109999999999</v>
      </c>
      <c r="BT345" s="42">
        <v>0</v>
      </c>
      <c r="BU345" s="42">
        <v>0</v>
      </c>
      <c r="BV345" s="42">
        <v>0</v>
      </c>
      <c r="BW345" s="42">
        <v>0</v>
      </c>
      <c r="BX345" s="42">
        <v>0</v>
      </c>
      <c r="BY345" s="42">
        <v>0</v>
      </c>
      <c r="BZ345" s="42">
        <v>0</v>
      </c>
      <c r="CA345" s="42">
        <v>7.8532109999999999</v>
      </c>
      <c r="CB345" s="42">
        <v>39.266055000000001</v>
      </c>
      <c r="CC345" s="42">
        <v>7.8532109999999999</v>
      </c>
      <c r="CD345" s="42">
        <v>3.926606</v>
      </c>
      <c r="CE345" s="42">
        <v>0</v>
      </c>
      <c r="CF345" s="42">
        <v>7.8532109999999999</v>
      </c>
      <c r="CG345" s="42">
        <v>11.779817</v>
      </c>
      <c r="CH345" s="42">
        <v>7.8532109999999999</v>
      </c>
      <c r="CI345" s="42">
        <v>0</v>
      </c>
      <c r="CJ345" s="42">
        <v>0</v>
      </c>
      <c r="CK345" s="42">
        <v>54.972476999999998</v>
      </c>
      <c r="CL345" s="42">
        <v>3.926606</v>
      </c>
      <c r="CM345" s="42">
        <v>0</v>
      </c>
      <c r="CN345" s="42">
        <v>3.926606</v>
      </c>
      <c r="CO345" s="42">
        <v>3.926606</v>
      </c>
      <c r="CP345" s="42">
        <v>7.8532109999999999</v>
      </c>
      <c r="CQ345" s="42">
        <v>0</v>
      </c>
      <c r="CR345" s="42">
        <v>27.486239000000001</v>
      </c>
      <c r="CS345" s="42">
        <v>7.8532109999999999</v>
      </c>
    </row>
    <row r="346" spans="1:97">
      <c r="A346" s="40" t="s">
        <v>1027</v>
      </c>
      <c r="B346" s="40" t="s">
        <v>289</v>
      </c>
      <c r="C346" s="40" t="s">
        <v>290</v>
      </c>
      <c r="D346" s="40" t="s">
        <v>309</v>
      </c>
      <c r="E346" s="40" t="s">
        <v>385</v>
      </c>
      <c r="F346" s="40" t="s">
        <v>306</v>
      </c>
      <c r="G346" s="41" t="s">
        <v>294</v>
      </c>
      <c r="H346" s="40" t="s">
        <v>1028</v>
      </c>
      <c r="I346" s="42">
        <v>361</v>
      </c>
      <c r="J346" s="42">
        <v>61.014085000000001</v>
      </c>
      <c r="K346" s="42">
        <v>53.895775</v>
      </c>
      <c r="L346" s="42">
        <v>70.166196999999997</v>
      </c>
      <c r="M346" s="42">
        <v>67.115493000000001</v>
      </c>
      <c r="N346" s="42">
        <v>67.115493000000001</v>
      </c>
      <c r="O346" s="42">
        <v>41.692957999999997</v>
      </c>
      <c r="P346" s="42">
        <v>56</v>
      </c>
      <c r="Q346" s="42">
        <v>53</v>
      </c>
      <c r="R346" s="42">
        <v>70</v>
      </c>
      <c r="S346" s="42">
        <v>54</v>
      </c>
      <c r="T346" s="42">
        <v>64</v>
      </c>
      <c r="U346" s="42">
        <v>26</v>
      </c>
      <c r="V346" s="42">
        <v>183.04225400000001</v>
      </c>
      <c r="W346" s="42">
        <v>26.439437000000002</v>
      </c>
      <c r="X346" s="42">
        <v>31.523944</v>
      </c>
      <c r="Y346" s="42">
        <v>35.591549000000001</v>
      </c>
      <c r="Z346" s="42">
        <v>35.591549000000001</v>
      </c>
      <c r="AA346" s="42">
        <v>35.591549000000001</v>
      </c>
      <c r="AB346" s="42">
        <v>17.287324000000002</v>
      </c>
      <c r="AC346" s="42">
        <v>1.0169010000000001</v>
      </c>
      <c r="AD346" s="42">
        <v>36.608451000000002</v>
      </c>
      <c r="AE346" s="42">
        <v>106.774648</v>
      </c>
      <c r="AF346" s="42">
        <v>39.659154999999998</v>
      </c>
      <c r="AG346" s="42">
        <v>177.95774599999999</v>
      </c>
      <c r="AH346" s="42">
        <v>34.574648000000003</v>
      </c>
      <c r="AI346" s="42">
        <v>22.371831</v>
      </c>
      <c r="AJ346" s="42">
        <v>34.574648000000003</v>
      </c>
      <c r="AK346" s="42">
        <v>31.523944</v>
      </c>
      <c r="AL346" s="42">
        <v>31.523944</v>
      </c>
      <c r="AM346" s="42">
        <v>22.371831</v>
      </c>
      <c r="AN346" s="42">
        <v>1.0169010000000001</v>
      </c>
      <c r="AO346" s="42">
        <v>40.676056000000003</v>
      </c>
      <c r="AP346" s="42">
        <v>97.622534999999999</v>
      </c>
      <c r="AQ346" s="42">
        <v>39.659154999999998</v>
      </c>
      <c r="AR346" s="42">
        <v>313.20563399999998</v>
      </c>
      <c r="AS346" s="42">
        <v>0</v>
      </c>
      <c r="AT346" s="42">
        <v>8.135211</v>
      </c>
      <c r="AU346" s="42">
        <v>4.0676059999999996</v>
      </c>
      <c r="AV346" s="42">
        <v>40.676056000000003</v>
      </c>
      <c r="AW346" s="42">
        <v>40.676056000000003</v>
      </c>
      <c r="AX346" s="42">
        <v>28.473239</v>
      </c>
      <c r="AY346" s="42">
        <v>146.43380300000001</v>
      </c>
      <c r="AZ346" s="42">
        <v>44.743662</v>
      </c>
      <c r="BA346" s="42">
        <v>150.501408</v>
      </c>
      <c r="BB346" s="42">
        <v>0</v>
      </c>
      <c r="BC346" s="42">
        <v>8.135211</v>
      </c>
      <c r="BD346" s="42">
        <v>0</v>
      </c>
      <c r="BE346" s="42">
        <v>20.338028000000001</v>
      </c>
      <c r="BF346" s="42">
        <v>12.202817</v>
      </c>
      <c r="BG346" s="42">
        <v>28.473239</v>
      </c>
      <c r="BH346" s="42">
        <v>73.216900999999993</v>
      </c>
      <c r="BI346" s="42">
        <v>8.135211</v>
      </c>
      <c r="BJ346" s="42">
        <v>162.70422500000001</v>
      </c>
      <c r="BK346" s="42">
        <v>0</v>
      </c>
      <c r="BL346" s="42">
        <v>0</v>
      </c>
      <c r="BM346" s="42">
        <v>4.0676059999999996</v>
      </c>
      <c r="BN346" s="42">
        <v>20.338028000000001</v>
      </c>
      <c r="BO346" s="42">
        <v>28.473239</v>
      </c>
      <c r="BP346" s="42">
        <v>0</v>
      </c>
      <c r="BQ346" s="42">
        <v>73.216900999999993</v>
      </c>
      <c r="BR346" s="42">
        <v>36.608451000000002</v>
      </c>
      <c r="BS346" s="42">
        <v>36.608451000000002</v>
      </c>
      <c r="BT346" s="42">
        <v>0</v>
      </c>
      <c r="BU346" s="42">
        <v>0</v>
      </c>
      <c r="BV346" s="42">
        <v>0</v>
      </c>
      <c r="BW346" s="42">
        <v>4.0676059999999996</v>
      </c>
      <c r="BX346" s="42">
        <v>4.0676059999999996</v>
      </c>
      <c r="BY346" s="42">
        <v>12.202817</v>
      </c>
      <c r="BZ346" s="42">
        <v>0</v>
      </c>
      <c r="CA346" s="42">
        <v>16.270423000000001</v>
      </c>
      <c r="CB346" s="42">
        <v>113.89295799999999</v>
      </c>
      <c r="CC346" s="42">
        <v>0</v>
      </c>
      <c r="CD346" s="42">
        <v>8.135211</v>
      </c>
      <c r="CE346" s="42">
        <v>4.0676059999999996</v>
      </c>
      <c r="CF346" s="42">
        <v>36.608451000000002</v>
      </c>
      <c r="CG346" s="42">
        <v>28.473239</v>
      </c>
      <c r="CH346" s="42">
        <v>16.270423000000001</v>
      </c>
      <c r="CI346" s="42">
        <v>4.0676059999999996</v>
      </c>
      <c r="CJ346" s="42">
        <v>16.270423000000001</v>
      </c>
      <c r="CK346" s="42">
        <v>162.70422500000001</v>
      </c>
      <c r="CL346" s="42">
        <v>0</v>
      </c>
      <c r="CM346" s="42">
        <v>0</v>
      </c>
      <c r="CN346" s="42">
        <v>0</v>
      </c>
      <c r="CO346" s="42">
        <v>0</v>
      </c>
      <c r="CP346" s="42">
        <v>8.135211</v>
      </c>
      <c r="CQ346" s="42">
        <v>0</v>
      </c>
      <c r="CR346" s="42">
        <v>142.366197</v>
      </c>
      <c r="CS346" s="42">
        <v>12.202817</v>
      </c>
    </row>
    <row r="347" spans="1:97">
      <c r="A347" s="40" t="s">
        <v>1029</v>
      </c>
      <c r="B347" s="40" t="s">
        <v>289</v>
      </c>
      <c r="C347" s="40" t="s">
        <v>290</v>
      </c>
      <c r="D347" s="40" t="s">
        <v>304</v>
      </c>
      <c r="E347" s="40" t="s">
        <v>354</v>
      </c>
      <c r="F347" s="40" t="s">
        <v>351</v>
      </c>
      <c r="G347" s="41" t="s">
        <v>294</v>
      </c>
      <c r="H347" s="40" t="s">
        <v>1030</v>
      </c>
      <c r="I347" s="42">
        <v>416</v>
      </c>
      <c r="J347" s="42">
        <v>77.272265000000004</v>
      </c>
      <c r="K347" s="42">
        <v>43.399490999999998</v>
      </c>
      <c r="L347" s="42">
        <v>88.916031000000004</v>
      </c>
      <c r="M347" s="42">
        <v>101.61832099999999</v>
      </c>
      <c r="N347" s="42">
        <v>67.745547000000002</v>
      </c>
      <c r="O347" s="42">
        <v>37.048346000000002</v>
      </c>
      <c r="P347" s="42">
        <v>85</v>
      </c>
      <c r="Q347" s="42">
        <v>43</v>
      </c>
      <c r="R347" s="42">
        <v>89</v>
      </c>
      <c r="S347" s="42">
        <v>56</v>
      </c>
      <c r="T347" s="42">
        <v>64</v>
      </c>
      <c r="U347" s="42">
        <v>20</v>
      </c>
      <c r="V347" s="42">
        <v>204.295165</v>
      </c>
      <c r="W347" s="42">
        <v>33.872774</v>
      </c>
      <c r="X347" s="42">
        <v>22.229008</v>
      </c>
      <c r="Y347" s="42">
        <v>45.516539000000002</v>
      </c>
      <c r="Z347" s="42">
        <v>53.984732999999999</v>
      </c>
      <c r="AA347" s="42">
        <v>33.872774</v>
      </c>
      <c r="AB347" s="42">
        <v>14.819338</v>
      </c>
      <c r="AC347" s="42">
        <v>0</v>
      </c>
      <c r="AD347" s="42">
        <v>43.399490999999998</v>
      </c>
      <c r="AE347" s="42">
        <v>121.73027999999999</v>
      </c>
      <c r="AF347" s="42">
        <v>39.165393999999999</v>
      </c>
      <c r="AG347" s="42">
        <v>211.704835</v>
      </c>
      <c r="AH347" s="42">
        <v>43.399490999999998</v>
      </c>
      <c r="AI347" s="42">
        <v>21.170483000000001</v>
      </c>
      <c r="AJ347" s="42">
        <v>43.399490999999998</v>
      </c>
      <c r="AK347" s="42">
        <v>47.633588000000003</v>
      </c>
      <c r="AL347" s="42">
        <v>33.872774</v>
      </c>
      <c r="AM347" s="42">
        <v>20.111958999999999</v>
      </c>
      <c r="AN347" s="42">
        <v>2.117048</v>
      </c>
      <c r="AO347" s="42">
        <v>55.043256999999997</v>
      </c>
      <c r="AP347" s="42">
        <v>112.20356200000001</v>
      </c>
      <c r="AQ347" s="42">
        <v>44.458015000000003</v>
      </c>
      <c r="AR347" s="42">
        <v>347.19592899999998</v>
      </c>
      <c r="AS347" s="42">
        <v>16.936387</v>
      </c>
      <c r="AT347" s="42">
        <v>8.4681929999999994</v>
      </c>
      <c r="AU347" s="42">
        <v>0</v>
      </c>
      <c r="AV347" s="42">
        <v>38.106870000000001</v>
      </c>
      <c r="AW347" s="42">
        <v>84.681933999999998</v>
      </c>
      <c r="AX347" s="42">
        <v>55.043256999999997</v>
      </c>
      <c r="AY347" s="42">
        <v>97.384224000000003</v>
      </c>
      <c r="AZ347" s="42">
        <v>46.575063999999998</v>
      </c>
      <c r="BA347" s="42">
        <v>160.89567400000001</v>
      </c>
      <c r="BB347" s="42">
        <v>8.4681929999999994</v>
      </c>
      <c r="BC347" s="42">
        <v>8.4681929999999994</v>
      </c>
      <c r="BD347" s="42">
        <v>0</v>
      </c>
      <c r="BE347" s="42">
        <v>12.70229</v>
      </c>
      <c r="BF347" s="42">
        <v>29.638677000000001</v>
      </c>
      <c r="BG347" s="42">
        <v>42.340966999999999</v>
      </c>
      <c r="BH347" s="42">
        <v>42.340966999999999</v>
      </c>
      <c r="BI347" s="42">
        <v>16.936387</v>
      </c>
      <c r="BJ347" s="42">
        <v>186.300254</v>
      </c>
      <c r="BK347" s="42">
        <v>8.4681929999999994</v>
      </c>
      <c r="BL347" s="42">
        <v>0</v>
      </c>
      <c r="BM347" s="42">
        <v>0</v>
      </c>
      <c r="BN347" s="42">
        <v>25.404579999999999</v>
      </c>
      <c r="BO347" s="42">
        <v>55.043256999999997</v>
      </c>
      <c r="BP347" s="42">
        <v>12.70229</v>
      </c>
      <c r="BQ347" s="42">
        <v>55.043256999999997</v>
      </c>
      <c r="BR347" s="42">
        <v>29.638677000000001</v>
      </c>
      <c r="BS347" s="42">
        <v>29.638677000000001</v>
      </c>
      <c r="BT347" s="42">
        <v>0</v>
      </c>
      <c r="BU347" s="42">
        <v>0</v>
      </c>
      <c r="BV347" s="42">
        <v>0</v>
      </c>
      <c r="BW347" s="42">
        <v>0</v>
      </c>
      <c r="BX347" s="42">
        <v>0</v>
      </c>
      <c r="BY347" s="42">
        <v>8.4681929999999994</v>
      </c>
      <c r="BZ347" s="42">
        <v>0</v>
      </c>
      <c r="CA347" s="42">
        <v>21.170483000000001</v>
      </c>
      <c r="CB347" s="42">
        <v>177.83206100000001</v>
      </c>
      <c r="CC347" s="42">
        <v>0</v>
      </c>
      <c r="CD347" s="42">
        <v>8.4681929999999994</v>
      </c>
      <c r="CE347" s="42">
        <v>0</v>
      </c>
      <c r="CF347" s="42">
        <v>38.106870000000001</v>
      </c>
      <c r="CG347" s="42">
        <v>71.979643999999993</v>
      </c>
      <c r="CH347" s="42">
        <v>46.575063999999998</v>
      </c>
      <c r="CI347" s="42">
        <v>8.4681929999999994</v>
      </c>
      <c r="CJ347" s="42">
        <v>4.2340970000000002</v>
      </c>
      <c r="CK347" s="42">
        <v>139.725191</v>
      </c>
      <c r="CL347" s="42">
        <v>16.936387</v>
      </c>
      <c r="CM347" s="42">
        <v>0</v>
      </c>
      <c r="CN347" s="42">
        <v>0</v>
      </c>
      <c r="CO347" s="42">
        <v>0</v>
      </c>
      <c r="CP347" s="42">
        <v>12.70229</v>
      </c>
      <c r="CQ347" s="42">
        <v>0</v>
      </c>
      <c r="CR347" s="42">
        <v>88.916031000000004</v>
      </c>
      <c r="CS347" s="42">
        <v>21.170483000000001</v>
      </c>
    </row>
    <row r="348" spans="1:97">
      <c r="A348" s="40" t="s">
        <v>1031</v>
      </c>
      <c r="B348" s="40" t="s">
        <v>289</v>
      </c>
      <c r="C348" s="40" t="s">
        <v>290</v>
      </c>
      <c r="D348" s="40" t="s">
        <v>304</v>
      </c>
      <c r="E348" s="40" t="s">
        <v>801</v>
      </c>
      <c r="F348" s="40" t="s">
        <v>351</v>
      </c>
      <c r="G348" s="41" t="s">
        <v>294</v>
      </c>
      <c r="H348" s="40" t="s">
        <v>1032</v>
      </c>
      <c r="I348" s="42">
        <v>886</v>
      </c>
      <c r="J348" s="42">
        <v>98.035539999999997</v>
      </c>
      <c r="K348" s="42">
        <v>102.252122</v>
      </c>
      <c r="L348" s="42">
        <v>111.44749299999999</v>
      </c>
      <c r="M348" s="42">
        <v>166.555003</v>
      </c>
      <c r="N348" s="42">
        <v>243.10207800000001</v>
      </c>
      <c r="O348" s="42">
        <v>164.607765</v>
      </c>
      <c r="P348" s="42">
        <v>114</v>
      </c>
      <c r="Q348" s="42">
        <v>93</v>
      </c>
      <c r="R348" s="42">
        <v>128</v>
      </c>
      <c r="S348" s="42">
        <v>159</v>
      </c>
      <c r="T348" s="42">
        <v>161</v>
      </c>
      <c r="U348" s="42">
        <v>127</v>
      </c>
      <c r="V348" s="42">
        <v>420.084924</v>
      </c>
      <c r="W348" s="42">
        <v>53.761425000000003</v>
      </c>
      <c r="X348" s="42">
        <v>55.869715999999997</v>
      </c>
      <c r="Y348" s="42">
        <v>62.194589999999998</v>
      </c>
      <c r="Z348" s="42">
        <v>73.790190999999993</v>
      </c>
      <c r="AA348" s="42">
        <v>114.60992899999999</v>
      </c>
      <c r="AB348" s="42">
        <v>55.934429000000002</v>
      </c>
      <c r="AC348" s="42">
        <v>3.9246430000000001</v>
      </c>
      <c r="AD348" s="42">
        <v>63.248735000000003</v>
      </c>
      <c r="AE348" s="42">
        <v>225.58715599999999</v>
      </c>
      <c r="AF348" s="42">
        <v>131.249032</v>
      </c>
      <c r="AG348" s="42">
        <v>465.915076</v>
      </c>
      <c r="AH348" s="42">
        <v>44.274115000000002</v>
      </c>
      <c r="AI348" s="42">
        <v>46.382406000000003</v>
      </c>
      <c r="AJ348" s="42">
        <v>49.252903000000003</v>
      </c>
      <c r="AK348" s="42">
        <v>92.764812000000006</v>
      </c>
      <c r="AL348" s="42">
        <v>128.49214900000001</v>
      </c>
      <c r="AM348" s="42">
        <v>88.044876000000002</v>
      </c>
      <c r="AN348" s="42">
        <v>16.703816</v>
      </c>
      <c r="AO348" s="42">
        <v>57.978006999999998</v>
      </c>
      <c r="AP348" s="42">
        <v>232.382296</v>
      </c>
      <c r="AQ348" s="42">
        <v>175.55477300000001</v>
      </c>
      <c r="AR348" s="42">
        <v>805.88493500000004</v>
      </c>
      <c r="AS348" s="42">
        <v>25.299493999999999</v>
      </c>
      <c r="AT348" s="42">
        <v>63.248735000000003</v>
      </c>
      <c r="AU348" s="42">
        <v>8.4331650000000007</v>
      </c>
      <c r="AV348" s="42">
        <v>63.248735000000003</v>
      </c>
      <c r="AW348" s="42">
        <v>67.465317999999996</v>
      </c>
      <c r="AX348" s="42">
        <v>71.681899999999999</v>
      </c>
      <c r="AY348" s="42">
        <v>452.85977600000001</v>
      </c>
      <c r="AZ348" s="42">
        <v>53.647812000000002</v>
      </c>
      <c r="BA348" s="42">
        <v>389.80664100000001</v>
      </c>
      <c r="BB348" s="42">
        <v>12.649747</v>
      </c>
      <c r="BC348" s="42">
        <v>46.382406000000003</v>
      </c>
      <c r="BD348" s="42">
        <v>4.2165819999999998</v>
      </c>
      <c r="BE348" s="42">
        <v>21.082912</v>
      </c>
      <c r="BF348" s="42">
        <v>12.649747</v>
      </c>
      <c r="BG348" s="42">
        <v>59.032153000000001</v>
      </c>
      <c r="BH348" s="42">
        <v>212.710182</v>
      </c>
      <c r="BI348" s="42">
        <v>21.082912</v>
      </c>
      <c r="BJ348" s="42">
        <v>416.07829400000003</v>
      </c>
      <c r="BK348" s="42">
        <v>12.649747</v>
      </c>
      <c r="BL348" s="42">
        <v>16.866329</v>
      </c>
      <c r="BM348" s="42">
        <v>4.2165819999999998</v>
      </c>
      <c r="BN348" s="42">
        <v>42.165824000000001</v>
      </c>
      <c r="BO348" s="42">
        <v>54.815570999999998</v>
      </c>
      <c r="BP348" s="42">
        <v>12.649747</v>
      </c>
      <c r="BQ348" s="42">
        <v>240.14959400000001</v>
      </c>
      <c r="BR348" s="42">
        <v>32.564900000000002</v>
      </c>
      <c r="BS348" s="42">
        <v>59.032153000000001</v>
      </c>
      <c r="BT348" s="42">
        <v>0</v>
      </c>
      <c r="BU348" s="42">
        <v>4.2165819999999998</v>
      </c>
      <c r="BV348" s="42">
        <v>0</v>
      </c>
      <c r="BW348" s="42">
        <v>4.2165819999999998</v>
      </c>
      <c r="BX348" s="42">
        <v>8.4331650000000007</v>
      </c>
      <c r="BY348" s="42">
        <v>29.516076000000002</v>
      </c>
      <c r="BZ348" s="42">
        <v>0</v>
      </c>
      <c r="CA348" s="42">
        <v>12.649747</v>
      </c>
      <c r="CB348" s="42">
        <v>227.695447</v>
      </c>
      <c r="CC348" s="42">
        <v>21.082912</v>
      </c>
      <c r="CD348" s="42">
        <v>50.598987999999999</v>
      </c>
      <c r="CE348" s="42">
        <v>4.2165819999999998</v>
      </c>
      <c r="CF348" s="42">
        <v>42.165824000000001</v>
      </c>
      <c r="CG348" s="42">
        <v>50.598987999999999</v>
      </c>
      <c r="CH348" s="42">
        <v>33.732658999999998</v>
      </c>
      <c r="CI348" s="42">
        <v>8.4331650000000007</v>
      </c>
      <c r="CJ348" s="42">
        <v>16.866329</v>
      </c>
      <c r="CK348" s="42">
        <v>519.15733499999999</v>
      </c>
      <c r="CL348" s="42">
        <v>4.2165819999999998</v>
      </c>
      <c r="CM348" s="42">
        <v>8.4331650000000007</v>
      </c>
      <c r="CN348" s="42">
        <v>4.2165819999999998</v>
      </c>
      <c r="CO348" s="42">
        <v>16.866329</v>
      </c>
      <c r="CP348" s="42">
        <v>8.4331650000000007</v>
      </c>
      <c r="CQ348" s="42">
        <v>8.4331650000000007</v>
      </c>
      <c r="CR348" s="42">
        <v>444.42661199999998</v>
      </c>
      <c r="CS348" s="42">
        <v>24.131734999999999</v>
      </c>
    </row>
    <row r="349" spans="1:97">
      <c r="A349" s="40" t="s">
        <v>1033</v>
      </c>
      <c r="B349" s="40" t="s">
        <v>289</v>
      </c>
      <c r="C349" s="40" t="s">
        <v>290</v>
      </c>
      <c r="D349" s="40" t="s">
        <v>309</v>
      </c>
      <c r="E349" s="40" t="s">
        <v>385</v>
      </c>
      <c r="F349" s="40" t="s">
        <v>306</v>
      </c>
      <c r="G349" s="41" t="s">
        <v>294</v>
      </c>
      <c r="H349" s="40" t="s">
        <v>1034</v>
      </c>
      <c r="I349" s="42">
        <v>101</v>
      </c>
      <c r="J349" s="42">
        <v>18.878505000000001</v>
      </c>
      <c r="K349" s="42">
        <v>12.271027999999999</v>
      </c>
      <c r="L349" s="42">
        <v>16.990653999999999</v>
      </c>
      <c r="M349" s="42">
        <v>23.598130999999999</v>
      </c>
      <c r="N349" s="42">
        <v>21.710280000000001</v>
      </c>
      <c r="O349" s="42">
        <v>7.5514020000000004</v>
      </c>
      <c r="P349" s="42">
        <v>18</v>
      </c>
      <c r="Q349" s="42">
        <v>15</v>
      </c>
      <c r="R349" s="42">
        <v>27</v>
      </c>
      <c r="S349" s="42">
        <v>18</v>
      </c>
      <c r="T349" s="42">
        <v>12</v>
      </c>
      <c r="U349" s="42">
        <v>10</v>
      </c>
      <c r="V349" s="42">
        <v>60.411214999999999</v>
      </c>
      <c r="W349" s="42">
        <v>14.158879000000001</v>
      </c>
      <c r="X349" s="42">
        <v>6.6074770000000003</v>
      </c>
      <c r="Y349" s="42">
        <v>10.383177999999999</v>
      </c>
      <c r="Z349" s="42">
        <v>13.214953</v>
      </c>
      <c r="AA349" s="42">
        <v>13.214953</v>
      </c>
      <c r="AB349" s="42">
        <v>2.8317760000000001</v>
      </c>
      <c r="AC349" s="42">
        <v>0</v>
      </c>
      <c r="AD349" s="42">
        <v>14.158879000000001</v>
      </c>
      <c r="AE349" s="42">
        <v>34.925234000000003</v>
      </c>
      <c r="AF349" s="42">
        <v>11.327102999999999</v>
      </c>
      <c r="AG349" s="42">
        <v>40.588785000000001</v>
      </c>
      <c r="AH349" s="42">
        <v>4.7196259999999999</v>
      </c>
      <c r="AI349" s="42">
        <v>5.663551</v>
      </c>
      <c r="AJ349" s="42">
        <v>6.6074770000000003</v>
      </c>
      <c r="AK349" s="42">
        <v>10.383177999999999</v>
      </c>
      <c r="AL349" s="42">
        <v>8.4953269999999996</v>
      </c>
      <c r="AM349" s="42">
        <v>4.7196259999999999</v>
      </c>
      <c r="AN349" s="42">
        <v>0</v>
      </c>
      <c r="AO349" s="42">
        <v>4.7196259999999999</v>
      </c>
      <c r="AP349" s="42">
        <v>24.542055999999999</v>
      </c>
      <c r="AQ349" s="42">
        <v>11.327102999999999</v>
      </c>
      <c r="AR349" s="42">
        <v>75.514019000000005</v>
      </c>
      <c r="AS349" s="42">
        <v>15.102804000000001</v>
      </c>
      <c r="AT349" s="42">
        <v>3.7757010000000002</v>
      </c>
      <c r="AU349" s="42">
        <v>0</v>
      </c>
      <c r="AV349" s="42">
        <v>0</v>
      </c>
      <c r="AW349" s="42">
        <v>15.102804000000001</v>
      </c>
      <c r="AX349" s="42">
        <v>18.878505000000001</v>
      </c>
      <c r="AY349" s="42">
        <v>18.878505000000001</v>
      </c>
      <c r="AZ349" s="42">
        <v>3.7757010000000002</v>
      </c>
      <c r="BA349" s="42">
        <v>41.532710000000002</v>
      </c>
      <c r="BB349" s="42">
        <v>11.327102999999999</v>
      </c>
      <c r="BC349" s="42">
        <v>3.7757010000000002</v>
      </c>
      <c r="BD349" s="42">
        <v>0</v>
      </c>
      <c r="BE349" s="42">
        <v>0</v>
      </c>
      <c r="BF349" s="42">
        <v>0</v>
      </c>
      <c r="BG349" s="42">
        <v>15.102804000000001</v>
      </c>
      <c r="BH349" s="42">
        <v>11.327102999999999</v>
      </c>
      <c r="BI349" s="42">
        <v>0</v>
      </c>
      <c r="BJ349" s="42">
        <v>33.981307999999999</v>
      </c>
      <c r="BK349" s="42">
        <v>3.7757010000000002</v>
      </c>
      <c r="BL349" s="42">
        <v>0</v>
      </c>
      <c r="BM349" s="42">
        <v>0</v>
      </c>
      <c r="BN349" s="42">
        <v>0</v>
      </c>
      <c r="BO349" s="42">
        <v>15.102804000000001</v>
      </c>
      <c r="BP349" s="42">
        <v>3.7757010000000002</v>
      </c>
      <c r="BQ349" s="42">
        <v>7.5514020000000004</v>
      </c>
      <c r="BR349" s="42">
        <v>3.7757010000000002</v>
      </c>
      <c r="BS349" s="42">
        <v>3.7757010000000002</v>
      </c>
      <c r="BT349" s="42">
        <v>0</v>
      </c>
      <c r="BU349" s="42">
        <v>0</v>
      </c>
      <c r="BV349" s="42">
        <v>0</v>
      </c>
      <c r="BW349" s="42">
        <v>0</v>
      </c>
      <c r="BX349" s="42">
        <v>3.7757010000000002</v>
      </c>
      <c r="BY349" s="42">
        <v>0</v>
      </c>
      <c r="BZ349" s="42">
        <v>0</v>
      </c>
      <c r="CA349" s="42">
        <v>0</v>
      </c>
      <c r="CB349" s="42">
        <v>49.084111999999998</v>
      </c>
      <c r="CC349" s="42">
        <v>11.327102999999999</v>
      </c>
      <c r="CD349" s="42">
        <v>3.7757010000000002</v>
      </c>
      <c r="CE349" s="42">
        <v>0</v>
      </c>
      <c r="CF349" s="42">
        <v>0</v>
      </c>
      <c r="CG349" s="42">
        <v>11.327102999999999</v>
      </c>
      <c r="CH349" s="42">
        <v>18.878505000000001</v>
      </c>
      <c r="CI349" s="42">
        <v>0</v>
      </c>
      <c r="CJ349" s="42">
        <v>3.7757010000000002</v>
      </c>
      <c r="CK349" s="42">
        <v>22.654205999999999</v>
      </c>
      <c r="CL349" s="42">
        <v>3.7757010000000002</v>
      </c>
      <c r="CM349" s="42">
        <v>0</v>
      </c>
      <c r="CN349" s="42">
        <v>0</v>
      </c>
      <c r="CO349" s="42">
        <v>0</v>
      </c>
      <c r="CP349" s="42">
        <v>0</v>
      </c>
      <c r="CQ349" s="42">
        <v>0</v>
      </c>
      <c r="CR349" s="42">
        <v>18.878505000000001</v>
      </c>
      <c r="CS349" s="42">
        <v>0</v>
      </c>
    </row>
    <row r="350" spans="1:97">
      <c r="A350" s="40" t="s">
        <v>1035</v>
      </c>
      <c r="B350" s="40" t="s">
        <v>289</v>
      </c>
      <c r="C350" s="40" t="s">
        <v>290</v>
      </c>
      <c r="D350" s="40" t="s">
        <v>309</v>
      </c>
      <c r="E350" s="40" t="s">
        <v>334</v>
      </c>
      <c r="F350" s="40" t="s">
        <v>306</v>
      </c>
      <c r="G350" s="41" t="s">
        <v>294</v>
      </c>
      <c r="H350" s="40" t="s">
        <v>1036</v>
      </c>
      <c r="I350" s="42">
        <v>394</v>
      </c>
      <c r="J350" s="42">
        <v>87.670157000000003</v>
      </c>
      <c r="K350" s="42">
        <v>52.602094000000001</v>
      </c>
      <c r="L350" s="42">
        <v>85.607330000000005</v>
      </c>
      <c r="M350" s="42">
        <v>76.324607</v>
      </c>
      <c r="N350" s="42">
        <v>54.664921</v>
      </c>
      <c r="O350" s="42">
        <v>37.130890000000001</v>
      </c>
      <c r="P350" s="42">
        <v>88</v>
      </c>
      <c r="Q350" s="42">
        <v>37</v>
      </c>
      <c r="R350" s="42">
        <v>96</v>
      </c>
      <c r="S350" s="42">
        <v>42</v>
      </c>
      <c r="T350" s="42">
        <v>54</v>
      </c>
      <c r="U350" s="42">
        <v>36</v>
      </c>
      <c r="V350" s="42">
        <v>194.937173</v>
      </c>
      <c r="W350" s="42">
        <v>42.287958000000003</v>
      </c>
      <c r="X350" s="42">
        <v>27.848168000000001</v>
      </c>
      <c r="Y350" s="42">
        <v>39.193716999999999</v>
      </c>
      <c r="Z350" s="42">
        <v>39.193716999999999</v>
      </c>
      <c r="AA350" s="42">
        <v>25.785340000000001</v>
      </c>
      <c r="AB350" s="42">
        <v>19.596858999999998</v>
      </c>
      <c r="AC350" s="42">
        <v>1.0314140000000001</v>
      </c>
      <c r="AD350" s="42">
        <v>60.853403</v>
      </c>
      <c r="AE350" s="42">
        <v>96.952879999999993</v>
      </c>
      <c r="AF350" s="42">
        <v>37.130890000000001</v>
      </c>
      <c r="AG350" s="42">
        <v>199.062827</v>
      </c>
      <c r="AH350" s="42">
        <v>45.382199</v>
      </c>
      <c r="AI350" s="42">
        <v>24.753927000000001</v>
      </c>
      <c r="AJ350" s="42">
        <v>46.413612999999998</v>
      </c>
      <c r="AK350" s="42">
        <v>37.130890000000001</v>
      </c>
      <c r="AL350" s="42">
        <v>28.879581000000002</v>
      </c>
      <c r="AM350" s="42">
        <v>15.471204</v>
      </c>
      <c r="AN350" s="42">
        <v>1.0314140000000001</v>
      </c>
      <c r="AO350" s="42">
        <v>57.759162000000003</v>
      </c>
      <c r="AP350" s="42">
        <v>104.172775</v>
      </c>
      <c r="AQ350" s="42">
        <v>37.130890000000001</v>
      </c>
      <c r="AR350" s="42">
        <v>301.172775</v>
      </c>
      <c r="AS350" s="42">
        <v>24.753927000000001</v>
      </c>
      <c r="AT350" s="42">
        <v>24.753927000000001</v>
      </c>
      <c r="AU350" s="42">
        <v>4.1256539999999999</v>
      </c>
      <c r="AV350" s="42">
        <v>41.256545000000003</v>
      </c>
      <c r="AW350" s="42">
        <v>45.382199</v>
      </c>
      <c r="AX350" s="42">
        <v>57.759162000000003</v>
      </c>
      <c r="AY350" s="42">
        <v>53.633507999999999</v>
      </c>
      <c r="AZ350" s="42">
        <v>49.507852999999997</v>
      </c>
      <c r="BA350" s="42">
        <v>136.14659700000001</v>
      </c>
      <c r="BB350" s="42">
        <v>16.502617999999998</v>
      </c>
      <c r="BC350" s="42">
        <v>16.502617999999998</v>
      </c>
      <c r="BD350" s="42">
        <v>0</v>
      </c>
      <c r="BE350" s="42">
        <v>20.628271999999999</v>
      </c>
      <c r="BF350" s="42">
        <v>8.2513089999999991</v>
      </c>
      <c r="BG350" s="42">
        <v>28.879581000000002</v>
      </c>
      <c r="BH350" s="42">
        <v>28.879581000000002</v>
      </c>
      <c r="BI350" s="42">
        <v>16.502617999999998</v>
      </c>
      <c r="BJ350" s="42">
        <v>165.02617799999999</v>
      </c>
      <c r="BK350" s="42">
        <v>8.2513089999999991</v>
      </c>
      <c r="BL350" s="42">
        <v>8.2513089999999991</v>
      </c>
      <c r="BM350" s="42">
        <v>4.1256539999999999</v>
      </c>
      <c r="BN350" s="42">
        <v>20.628271999999999</v>
      </c>
      <c r="BO350" s="42">
        <v>37.130890000000001</v>
      </c>
      <c r="BP350" s="42">
        <v>28.879581000000002</v>
      </c>
      <c r="BQ350" s="42">
        <v>24.753927000000001</v>
      </c>
      <c r="BR350" s="42">
        <v>33.005235999999996</v>
      </c>
      <c r="BS350" s="42">
        <v>66.010470999999995</v>
      </c>
      <c r="BT350" s="42">
        <v>0</v>
      </c>
      <c r="BU350" s="42">
        <v>0</v>
      </c>
      <c r="BV350" s="42">
        <v>0</v>
      </c>
      <c r="BW350" s="42">
        <v>0</v>
      </c>
      <c r="BX350" s="42">
        <v>12.376963</v>
      </c>
      <c r="BY350" s="42">
        <v>24.753927000000001</v>
      </c>
      <c r="BZ350" s="42">
        <v>0</v>
      </c>
      <c r="CA350" s="42">
        <v>28.879581000000002</v>
      </c>
      <c r="CB350" s="42">
        <v>152.649215</v>
      </c>
      <c r="CC350" s="42">
        <v>24.753927000000001</v>
      </c>
      <c r="CD350" s="42">
        <v>16.502617999999998</v>
      </c>
      <c r="CE350" s="42">
        <v>0</v>
      </c>
      <c r="CF350" s="42">
        <v>41.256545000000003</v>
      </c>
      <c r="CG350" s="42">
        <v>24.753927000000001</v>
      </c>
      <c r="CH350" s="42">
        <v>33.005235999999996</v>
      </c>
      <c r="CI350" s="42">
        <v>0</v>
      </c>
      <c r="CJ350" s="42">
        <v>12.376963</v>
      </c>
      <c r="CK350" s="42">
        <v>82.513088999999994</v>
      </c>
      <c r="CL350" s="42">
        <v>0</v>
      </c>
      <c r="CM350" s="42">
        <v>8.2513089999999991</v>
      </c>
      <c r="CN350" s="42">
        <v>4.1256539999999999</v>
      </c>
      <c r="CO350" s="42">
        <v>0</v>
      </c>
      <c r="CP350" s="42">
        <v>8.2513089999999991</v>
      </c>
      <c r="CQ350" s="42">
        <v>0</v>
      </c>
      <c r="CR350" s="42">
        <v>53.633507999999999</v>
      </c>
      <c r="CS350" s="42">
        <v>8.2513089999999991</v>
      </c>
    </row>
    <row r="351" spans="1:97">
      <c r="A351" s="40" t="s">
        <v>1037</v>
      </c>
      <c r="B351" s="40" t="s">
        <v>289</v>
      </c>
      <c r="C351" s="40" t="s">
        <v>290</v>
      </c>
      <c r="D351" s="40" t="s">
        <v>297</v>
      </c>
      <c r="E351" s="40" t="s">
        <v>445</v>
      </c>
      <c r="F351" s="40" t="s">
        <v>293</v>
      </c>
      <c r="G351" s="41" t="s">
        <v>294</v>
      </c>
      <c r="H351" s="40" t="s">
        <v>1038</v>
      </c>
      <c r="I351" s="42">
        <v>216</v>
      </c>
      <c r="J351" s="42">
        <v>36.172249000000001</v>
      </c>
      <c r="K351" s="42">
        <v>27.904305999999998</v>
      </c>
      <c r="L351" s="42">
        <v>38.239234000000003</v>
      </c>
      <c r="M351" s="42">
        <v>44.440190999999999</v>
      </c>
      <c r="N351" s="42">
        <v>42.373206000000003</v>
      </c>
      <c r="O351" s="42">
        <v>26.870812999999998</v>
      </c>
      <c r="P351" s="42">
        <v>40</v>
      </c>
      <c r="Q351" s="42">
        <v>16</v>
      </c>
      <c r="R351" s="42">
        <v>42</v>
      </c>
      <c r="S351" s="42">
        <v>34</v>
      </c>
      <c r="T351" s="42">
        <v>48</v>
      </c>
      <c r="U351" s="42">
        <v>17</v>
      </c>
      <c r="V351" s="42">
        <v>112.650718</v>
      </c>
      <c r="W351" s="42">
        <v>19.636364</v>
      </c>
      <c r="X351" s="42">
        <v>14.4689</v>
      </c>
      <c r="Y351" s="42">
        <v>21.703348999999999</v>
      </c>
      <c r="Z351" s="42">
        <v>20.669855999999999</v>
      </c>
      <c r="AA351" s="42">
        <v>23.770334999999999</v>
      </c>
      <c r="AB351" s="42">
        <v>12.401914</v>
      </c>
      <c r="AC351" s="42">
        <v>0</v>
      </c>
      <c r="AD351" s="42">
        <v>27.904305999999998</v>
      </c>
      <c r="AE351" s="42">
        <v>55.808611999999997</v>
      </c>
      <c r="AF351" s="42">
        <v>28.937798999999998</v>
      </c>
      <c r="AG351" s="42">
        <v>103.349282</v>
      </c>
      <c r="AH351" s="42">
        <v>16.535885</v>
      </c>
      <c r="AI351" s="42">
        <v>13.435407</v>
      </c>
      <c r="AJ351" s="42">
        <v>16.535885</v>
      </c>
      <c r="AK351" s="42">
        <v>23.770334999999999</v>
      </c>
      <c r="AL351" s="42">
        <v>18.602871</v>
      </c>
      <c r="AM351" s="42">
        <v>13.435407</v>
      </c>
      <c r="AN351" s="42">
        <v>1.033493</v>
      </c>
      <c r="AO351" s="42">
        <v>21.703348999999999</v>
      </c>
      <c r="AP351" s="42">
        <v>50.641148000000001</v>
      </c>
      <c r="AQ351" s="42">
        <v>31.004784999999998</v>
      </c>
      <c r="AR351" s="42">
        <v>194.296651</v>
      </c>
      <c r="AS351" s="42">
        <v>24.803827999999999</v>
      </c>
      <c r="AT351" s="42">
        <v>8.2679430000000007</v>
      </c>
      <c r="AU351" s="42">
        <v>8.2679430000000007</v>
      </c>
      <c r="AV351" s="42">
        <v>8.2679430000000007</v>
      </c>
      <c r="AW351" s="42">
        <v>16.535885</v>
      </c>
      <c r="AX351" s="42">
        <v>28.937798999999998</v>
      </c>
      <c r="AY351" s="42">
        <v>74.411483000000004</v>
      </c>
      <c r="AZ351" s="42">
        <v>24.803827999999999</v>
      </c>
      <c r="BA351" s="42">
        <v>103.349282</v>
      </c>
      <c r="BB351" s="42">
        <v>16.535885</v>
      </c>
      <c r="BC351" s="42">
        <v>8.2679430000000007</v>
      </c>
      <c r="BD351" s="42">
        <v>4.1339709999999998</v>
      </c>
      <c r="BE351" s="42">
        <v>4.1339709999999998</v>
      </c>
      <c r="BF351" s="42">
        <v>0</v>
      </c>
      <c r="BG351" s="42">
        <v>20.669855999999999</v>
      </c>
      <c r="BH351" s="42">
        <v>41.339713000000003</v>
      </c>
      <c r="BI351" s="42">
        <v>8.2679430000000007</v>
      </c>
      <c r="BJ351" s="42">
        <v>90.947367999999997</v>
      </c>
      <c r="BK351" s="42">
        <v>8.2679430000000007</v>
      </c>
      <c r="BL351" s="42">
        <v>0</v>
      </c>
      <c r="BM351" s="42">
        <v>4.1339709999999998</v>
      </c>
      <c r="BN351" s="42">
        <v>4.1339709999999998</v>
      </c>
      <c r="BO351" s="42">
        <v>16.535885</v>
      </c>
      <c r="BP351" s="42">
        <v>8.2679430000000007</v>
      </c>
      <c r="BQ351" s="42">
        <v>33.071770000000001</v>
      </c>
      <c r="BR351" s="42">
        <v>16.535885</v>
      </c>
      <c r="BS351" s="42">
        <v>28.937798999999998</v>
      </c>
      <c r="BT351" s="42">
        <v>0</v>
      </c>
      <c r="BU351" s="42">
        <v>0</v>
      </c>
      <c r="BV351" s="42">
        <v>0</v>
      </c>
      <c r="BW351" s="42">
        <v>0</v>
      </c>
      <c r="BX351" s="42">
        <v>0</v>
      </c>
      <c r="BY351" s="42">
        <v>12.401914</v>
      </c>
      <c r="BZ351" s="42">
        <v>0</v>
      </c>
      <c r="CA351" s="42">
        <v>16.535885</v>
      </c>
      <c r="CB351" s="42">
        <v>74.411483000000004</v>
      </c>
      <c r="CC351" s="42">
        <v>20.669855999999999</v>
      </c>
      <c r="CD351" s="42">
        <v>4.1339709999999998</v>
      </c>
      <c r="CE351" s="42">
        <v>8.2679430000000007</v>
      </c>
      <c r="CF351" s="42">
        <v>8.2679430000000007</v>
      </c>
      <c r="CG351" s="42">
        <v>12.401914</v>
      </c>
      <c r="CH351" s="42">
        <v>12.401914</v>
      </c>
      <c r="CI351" s="42">
        <v>4.1339709999999998</v>
      </c>
      <c r="CJ351" s="42">
        <v>4.1339709999999998</v>
      </c>
      <c r="CK351" s="42">
        <v>90.947367999999997</v>
      </c>
      <c r="CL351" s="42">
        <v>4.1339709999999998</v>
      </c>
      <c r="CM351" s="42">
        <v>4.1339709999999998</v>
      </c>
      <c r="CN351" s="42">
        <v>0</v>
      </c>
      <c r="CO351" s="42">
        <v>0</v>
      </c>
      <c r="CP351" s="42">
        <v>4.1339709999999998</v>
      </c>
      <c r="CQ351" s="42">
        <v>4.1339709999999998</v>
      </c>
      <c r="CR351" s="42">
        <v>70.277512000000002</v>
      </c>
      <c r="CS351" s="42">
        <v>4.1339709999999998</v>
      </c>
    </row>
    <row r="352" spans="1:97">
      <c r="A352" s="40" t="s">
        <v>1039</v>
      </c>
      <c r="B352" s="40" t="s">
        <v>289</v>
      </c>
      <c r="C352" s="40" t="s">
        <v>290</v>
      </c>
      <c r="D352" s="40" t="s">
        <v>309</v>
      </c>
      <c r="E352" s="40" t="s">
        <v>400</v>
      </c>
      <c r="F352" s="40" t="s">
        <v>306</v>
      </c>
      <c r="G352" s="41" t="s">
        <v>294</v>
      </c>
      <c r="H352" s="40" t="s">
        <v>1040</v>
      </c>
      <c r="I352" s="42">
        <v>798</v>
      </c>
      <c r="J352" s="42">
        <v>152.98445599999999</v>
      </c>
      <c r="K352" s="42">
        <v>111.637306</v>
      </c>
      <c r="L352" s="42">
        <v>154.018135</v>
      </c>
      <c r="M352" s="42">
        <v>182.96114</v>
      </c>
      <c r="N352" s="42">
        <v>124.041451</v>
      </c>
      <c r="O352" s="42">
        <v>72.357512999999997</v>
      </c>
      <c r="P352" s="42">
        <v>96</v>
      </c>
      <c r="Q352" s="42">
        <v>83</v>
      </c>
      <c r="R352" s="42">
        <v>134</v>
      </c>
      <c r="S352" s="42">
        <v>124</v>
      </c>
      <c r="T352" s="42">
        <v>99</v>
      </c>
      <c r="U352" s="42">
        <v>56</v>
      </c>
      <c r="V352" s="42">
        <v>397.96632099999999</v>
      </c>
      <c r="W352" s="42">
        <v>73.391192000000004</v>
      </c>
      <c r="X352" s="42">
        <v>55.818652999999998</v>
      </c>
      <c r="Y352" s="42">
        <v>71.323834000000005</v>
      </c>
      <c r="Z352" s="42">
        <v>99.233160999999996</v>
      </c>
      <c r="AA352" s="42">
        <v>58.919688999999998</v>
      </c>
      <c r="AB352" s="42">
        <v>38.246113999999999</v>
      </c>
      <c r="AC352" s="42">
        <v>1.033679</v>
      </c>
      <c r="AD352" s="42">
        <v>90.963730999999996</v>
      </c>
      <c r="AE352" s="42">
        <v>229.47668400000001</v>
      </c>
      <c r="AF352" s="42">
        <v>77.525907000000004</v>
      </c>
      <c r="AG352" s="42">
        <v>400.03367900000001</v>
      </c>
      <c r="AH352" s="42">
        <v>79.593264000000005</v>
      </c>
      <c r="AI352" s="42">
        <v>55.818652999999998</v>
      </c>
      <c r="AJ352" s="42">
        <v>82.694300999999996</v>
      </c>
      <c r="AK352" s="42">
        <v>83.727979000000005</v>
      </c>
      <c r="AL352" s="42">
        <v>65.121762000000004</v>
      </c>
      <c r="AM352" s="42">
        <v>32.044041</v>
      </c>
      <c r="AN352" s="42">
        <v>1.033679</v>
      </c>
      <c r="AO352" s="42">
        <v>104.401554</v>
      </c>
      <c r="AP352" s="42">
        <v>222.24093300000001</v>
      </c>
      <c r="AQ352" s="42">
        <v>73.391192000000004</v>
      </c>
      <c r="AR352" s="42">
        <v>653.28497400000003</v>
      </c>
      <c r="AS352" s="42">
        <v>33.077719999999999</v>
      </c>
      <c r="AT352" s="42">
        <v>57.886009999999999</v>
      </c>
      <c r="AU352" s="42">
        <v>20.673575</v>
      </c>
      <c r="AV352" s="42">
        <v>82.694300999999996</v>
      </c>
      <c r="AW352" s="42">
        <v>128.17616599999999</v>
      </c>
      <c r="AX352" s="42">
        <v>99.233160999999996</v>
      </c>
      <c r="AY352" s="42">
        <v>157.11917099999999</v>
      </c>
      <c r="AZ352" s="42">
        <v>74.424869999999999</v>
      </c>
      <c r="BA352" s="42">
        <v>330.77720199999999</v>
      </c>
      <c r="BB352" s="42">
        <v>16.53886</v>
      </c>
      <c r="BC352" s="42">
        <v>41.347149999999999</v>
      </c>
      <c r="BD352" s="42">
        <v>8.2694299999999998</v>
      </c>
      <c r="BE352" s="42">
        <v>41.347149999999999</v>
      </c>
      <c r="BF352" s="42">
        <v>28.943004999999999</v>
      </c>
      <c r="BG352" s="42">
        <v>70.290154999999999</v>
      </c>
      <c r="BH352" s="42">
        <v>86.829015999999996</v>
      </c>
      <c r="BI352" s="42">
        <v>37.212434999999999</v>
      </c>
      <c r="BJ352" s="42">
        <v>322.50777199999999</v>
      </c>
      <c r="BK352" s="42">
        <v>16.53886</v>
      </c>
      <c r="BL352" s="42">
        <v>16.53886</v>
      </c>
      <c r="BM352" s="42">
        <v>12.404145</v>
      </c>
      <c r="BN352" s="42">
        <v>41.347149999999999</v>
      </c>
      <c r="BO352" s="42">
        <v>99.233160999999996</v>
      </c>
      <c r="BP352" s="42">
        <v>28.943004999999999</v>
      </c>
      <c r="BQ352" s="42">
        <v>70.290154999999999</v>
      </c>
      <c r="BR352" s="42">
        <v>37.212434999999999</v>
      </c>
      <c r="BS352" s="42">
        <v>78.559584999999998</v>
      </c>
      <c r="BT352" s="42">
        <v>0</v>
      </c>
      <c r="BU352" s="42">
        <v>12.404145</v>
      </c>
      <c r="BV352" s="42">
        <v>0</v>
      </c>
      <c r="BW352" s="42">
        <v>0</v>
      </c>
      <c r="BX352" s="42">
        <v>20.673575</v>
      </c>
      <c r="BY352" s="42">
        <v>16.53886</v>
      </c>
      <c r="BZ352" s="42">
        <v>0</v>
      </c>
      <c r="CA352" s="42">
        <v>28.943004999999999</v>
      </c>
      <c r="CB352" s="42">
        <v>359.72020700000002</v>
      </c>
      <c r="CC352" s="42">
        <v>20.673575</v>
      </c>
      <c r="CD352" s="42">
        <v>41.347149999999999</v>
      </c>
      <c r="CE352" s="42">
        <v>20.673575</v>
      </c>
      <c r="CF352" s="42">
        <v>74.424869999999999</v>
      </c>
      <c r="CG352" s="42">
        <v>90.963730999999996</v>
      </c>
      <c r="CH352" s="42">
        <v>70.290154999999999</v>
      </c>
      <c r="CI352" s="42">
        <v>4.1347149999999999</v>
      </c>
      <c r="CJ352" s="42">
        <v>37.212434999999999</v>
      </c>
      <c r="CK352" s="42">
        <v>215.00518099999999</v>
      </c>
      <c r="CL352" s="42">
        <v>12.404145</v>
      </c>
      <c r="CM352" s="42">
        <v>4.1347149999999999</v>
      </c>
      <c r="CN352" s="42">
        <v>0</v>
      </c>
      <c r="CO352" s="42">
        <v>8.2694299999999998</v>
      </c>
      <c r="CP352" s="42">
        <v>16.53886</v>
      </c>
      <c r="CQ352" s="42">
        <v>12.404145</v>
      </c>
      <c r="CR352" s="42">
        <v>152.98445599999999</v>
      </c>
      <c r="CS352" s="42">
        <v>8.2694299999999998</v>
      </c>
    </row>
    <row r="353" spans="1:97">
      <c r="A353" s="40" t="s">
        <v>1041</v>
      </c>
      <c r="B353" s="40" t="s">
        <v>289</v>
      </c>
      <c r="C353" s="40" t="s">
        <v>290</v>
      </c>
      <c r="D353" s="40" t="s">
        <v>297</v>
      </c>
      <c r="E353" s="40" t="s">
        <v>377</v>
      </c>
      <c r="F353" s="40" t="s">
        <v>293</v>
      </c>
      <c r="G353" s="41" t="s">
        <v>294</v>
      </c>
      <c r="H353" s="40" t="s">
        <v>1042</v>
      </c>
      <c r="I353" s="42">
        <v>161</v>
      </c>
      <c r="J353" s="42">
        <v>11.780488</v>
      </c>
      <c r="K353" s="42">
        <v>17.670732000000001</v>
      </c>
      <c r="L353" s="42">
        <v>23.560976</v>
      </c>
      <c r="M353" s="42">
        <v>46.140244000000003</v>
      </c>
      <c r="N353" s="42">
        <v>34.359755999999997</v>
      </c>
      <c r="O353" s="42">
        <v>27.487805000000002</v>
      </c>
      <c r="P353" s="42">
        <v>15</v>
      </c>
      <c r="Q353" s="42">
        <v>21</v>
      </c>
      <c r="R353" s="42">
        <v>25</v>
      </c>
      <c r="S353" s="42">
        <v>23</v>
      </c>
      <c r="T353" s="42">
        <v>44</v>
      </c>
      <c r="U353" s="42">
        <v>19</v>
      </c>
      <c r="V353" s="42">
        <v>74.609756000000004</v>
      </c>
      <c r="W353" s="42">
        <v>4.9085369999999999</v>
      </c>
      <c r="X353" s="42">
        <v>6.8719510000000001</v>
      </c>
      <c r="Y353" s="42">
        <v>15.707317</v>
      </c>
      <c r="Z353" s="42">
        <v>22.579267999999999</v>
      </c>
      <c r="AA353" s="42">
        <v>14.72561</v>
      </c>
      <c r="AB353" s="42">
        <v>7.8536590000000004</v>
      </c>
      <c r="AC353" s="42">
        <v>1.9634149999999999</v>
      </c>
      <c r="AD353" s="42">
        <v>5.890244</v>
      </c>
      <c r="AE353" s="42">
        <v>53.012194999999998</v>
      </c>
      <c r="AF353" s="42">
        <v>15.707317</v>
      </c>
      <c r="AG353" s="42">
        <v>86.390243999999996</v>
      </c>
      <c r="AH353" s="42">
        <v>6.8719510000000001</v>
      </c>
      <c r="AI353" s="42">
        <v>10.798780000000001</v>
      </c>
      <c r="AJ353" s="42">
        <v>7.8536590000000004</v>
      </c>
      <c r="AK353" s="42">
        <v>23.560976</v>
      </c>
      <c r="AL353" s="42">
        <v>19.634146000000001</v>
      </c>
      <c r="AM353" s="42">
        <v>16.689024</v>
      </c>
      <c r="AN353" s="42">
        <v>0.981707</v>
      </c>
      <c r="AO353" s="42">
        <v>7.8536590000000004</v>
      </c>
      <c r="AP353" s="42">
        <v>53.993901999999999</v>
      </c>
      <c r="AQ353" s="42">
        <v>24.542683</v>
      </c>
      <c r="AR353" s="42">
        <v>145.29268300000001</v>
      </c>
      <c r="AS353" s="42">
        <v>7.8536590000000004</v>
      </c>
      <c r="AT353" s="42">
        <v>7.8536590000000004</v>
      </c>
      <c r="AU353" s="42">
        <v>3.9268290000000001</v>
      </c>
      <c r="AV353" s="42">
        <v>0</v>
      </c>
      <c r="AW353" s="42">
        <v>15.707317</v>
      </c>
      <c r="AX353" s="42">
        <v>23.560976</v>
      </c>
      <c r="AY353" s="42">
        <v>82.463414999999998</v>
      </c>
      <c r="AZ353" s="42">
        <v>3.9268290000000001</v>
      </c>
      <c r="BA353" s="42">
        <v>58.902439000000001</v>
      </c>
      <c r="BB353" s="42">
        <v>0</v>
      </c>
      <c r="BC353" s="42">
        <v>7.8536590000000004</v>
      </c>
      <c r="BD353" s="42">
        <v>3.9268290000000001</v>
      </c>
      <c r="BE353" s="42">
        <v>0</v>
      </c>
      <c r="BF353" s="42">
        <v>0</v>
      </c>
      <c r="BG353" s="42">
        <v>23.560976</v>
      </c>
      <c r="BH353" s="42">
        <v>23.560976</v>
      </c>
      <c r="BI353" s="42">
        <v>0</v>
      </c>
      <c r="BJ353" s="42">
        <v>86.390243999999996</v>
      </c>
      <c r="BK353" s="42">
        <v>7.8536590000000004</v>
      </c>
      <c r="BL353" s="42">
        <v>0</v>
      </c>
      <c r="BM353" s="42">
        <v>0</v>
      </c>
      <c r="BN353" s="42">
        <v>0</v>
      </c>
      <c r="BO353" s="42">
        <v>15.707317</v>
      </c>
      <c r="BP353" s="42">
        <v>0</v>
      </c>
      <c r="BQ353" s="42">
        <v>58.902439000000001</v>
      </c>
      <c r="BR353" s="42">
        <v>3.9268290000000001</v>
      </c>
      <c r="BS353" s="42">
        <v>7.8536590000000004</v>
      </c>
      <c r="BT353" s="42">
        <v>0</v>
      </c>
      <c r="BU353" s="42">
        <v>0</v>
      </c>
      <c r="BV353" s="42">
        <v>0</v>
      </c>
      <c r="BW353" s="42">
        <v>0</v>
      </c>
      <c r="BX353" s="42">
        <v>3.9268290000000001</v>
      </c>
      <c r="BY353" s="42">
        <v>0</v>
      </c>
      <c r="BZ353" s="42">
        <v>0</v>
      </c>
      <c r="CA353" s="42">
        <v>3.9268290000000001</v>
      </c>
      <c r="CB353" s="42">
        <v>43.195121999999998</v>
      </c>
      <c r="CC353" s="42">
        <v>7.8536590000000004</v>
      </c>
      <c r="CD353" s="42">
        <v>0</v>
      </c>
      <c r="CE353" s="42">
        <v>0</v>
      </c>
      <c r="CF353" s="42">
        <v>0</v>
      </c>
      <c r="CG353" s="42">
        <v>11.780488</v>
      </c>
      <c r="CH353" s="42">
        <v>23.560976</v>
      </c>
      <c r="CI353" s="42">
        <v>0</v>
      </c>
      <c r="CJ353" s="42">
        <v>0</v>
      </c>
      <c r="CK353" s="42">
        <v>94.243902000000006</v>
      </c>
      <c r="CL353" s="42">
        <v>0</v>
      </c>
      <c r="CM353" s="42">
        <v>7.8536590000000004</v>
      </c>
      <c r="CN353" s="42">
        <v>3.9268290000000001</v>
      </c>
      <c r="CO353" s="42">
        <v>0</v>
      </c>
      <c r="CP353" s="42">
        <v>0</v>
      </c>
      <c r="CQ353" s="42">
        <v>0</v>
      </c>
      <c r="CR353" s="42">
        <v>82.463414999999998</v>
      </c>
      <c r="CS353" s="42">
        <v>0</v>
      </c>
    </row>
    <row r="354" spans="1:97">
      <c r="A354" s="40" t="s">
        <v>1043</v>
      </c>
      <c r="B354" s="40" t="s">
        <v>289</v>
      </c>
      <c r="C354" s="40" t="s">
        <v>290</v>
      </c>
      <c r="D354" s="40" t="s">
        <v>297</v>
      </c>
      <c r="E354" s="40" t="s">
        <v>565</v>
      </c>
      <c r="F354" s="40" t="s">
        <v>293</v>
      </c>
      <c r="G354" s="41" t="s">
        <v>294</v>
      </c>
      <c r="H354" s="40" t="s">
        <v>1044</v>
      </c>
      <c r="I354" s="42">
        <v>390</v>
      </c>
      <c r="J354" s="42">
        <v>41.195273999999998</v>
      </c>
      <c r="K354" s="42">
        <v>33.172866999999997</v>
      </c>
      <c r="L354" s="42">
        <v>54.269874000000002</v>
      </c>
      <c r="M354" s="42">
        <v>96.502887000000001</v>
      </c>
      <c r="N354" s="42">
        <v>87.455741000000003</v>
      </c>
      <c r="O354" s="42">
        <v>77.403357</v>
      </c>
      <c r="P354" s="42">
        <v>37</v>
      </c>
      <c r="Q354" s="42">
        <v>42</v>
      </c>
      <c r="R354" s="42">
        <v>66</v>
      </c>
      <c r="S354" s="42">
        <v>78</v>
      </c>
      <c r="T354" s="42">
        <v>87</v>
      </c>
      <c r="U354" s="42">
        <v>54</v>
      </c>
      <c r="V354" s="42">
        <v>189.96405799999999</v>
      </c>
      <c r="W354" s="42">
        <v>22.095745000000001</v>
      </c>
      <c r="X354" s="42">
        <v>18.094290999999998</v>
      </c>
      <c r="Y354" s="42">
        <v>26.129698000000001</v>
      </c>
      <c r="Z354" s="42">
        <v>49.256681999999998</v>
      </c>
      <c r="AA354" s="42">
        <v>43.225251</v>
      </c>
      <c r="AB354" s="42">
        <v>30.157152</v>
      </c>
      <c r="AC354" s="42">
        <v>1.0052380000000001</v>
      </c>
      <c r="AD354" s="42">
        <v>30.137651999999999</v>
      </c>
      <c r="AE354" s="42">
        <v>101.52257899999999</v>
      </c>
      <c r="AF354" s="42">
        <v>58.303826999999998</v>
      </c>
      <c r="AG354" s="42">
        <v>200.03594200000001</v>
      </c>
      <c r="AH354" s="42">
        <v>19.099530000000001</v>
      </c>
      <c r="AI354" s="42">
        <v>15.078576</v>
      </c>
      <c r="AJ354" s="42">
        <v>28.140174999999999</v>
      </c>
      <c r="AK354" s="42">
        <v>47.246205000000003</v>
      </c>
      <c r="AL354" s="42">
        <v>44.230490000000003</v>
      </c>
      <c r="AM354" s="42">
        <v>44.230490000000003</v>
      </c>
      <c r="AN354" s="42">
        <v>2.0104769999999998</v>
      </c>
      <c r="AO354" s="42">
        <v>27.141437</v>
      </c>
      <c r="AP354" s="42">
        <v>103.533055</v>
      </c>
      <c r="AQ354" s="42">
        <v>69.361450000000005</v>
      </c>
      <c r="AR354" s="42">
        <v>369.92773199999999</v>
      </c>
      <c r="AS354" s="42">
        <v>0</v>
      </c>
      <c r="AT354" s="42">
        <v>8.0419070000000001</v>
      </c>
      <c r="AU354" s="42">
        <v>16.083814</v>
      </c>
      <c r="AV354" s="42">
        <v>24.125722</v>
      </c>
      <c r="AW354" s="42">
        <v>16.083814</v>
      </c>
      <c r="AX354" s="42">
        <v>60.314304</v>
      </c>
      <c r="AY354" s="42">
        <v>176.92195899999999</v>
      </c>
      <c r="AZ354" s="42">
        <v>68.356211000000002</v>
      </c>
      <c r="BA354" s="42">
        <v>180.94291200000001</v>
      </c>
      <c r="BB354" s="42">
        <v>0</v>
      </c>
      <c r="BC354" s="42">
        <v>4.0209539999999997</v>
      </c>
      <c r="BD354" s="42">
        <v>16.083814</v>
      </c>
      <c r="BE354" s="42">
        <v>8.0419070000000001</v>
      </c>
      <c r="BF354" s="42">
        <v>0</v>
      </c>
      <c r="BG354" s="42">
        <v>48.251443000000002</v>
      </c>
      <c r="BH354" s="42">
        <v>84.440026000000003</v>
      </c>
      <c r="BI354" s="42">
        <v>20.104768</v>
      </c>
      <c r="BJ354" s="42">
        <v>188.98482000000001</v>
      </c>
      <c r="BK354" s="42">
        <v>0</v>
      </c>
      <c r="BL354" s="42">
        <v>4.0209539999999997</v>
      </c>
      <c r="BM354" s="42">
        <v>0</v>
      </c>
      <c r="BN354" s="42">
        <v>16.083814</v>
      </c>
      <c r="BO354" s="42">
        <v>16.083814</v>
      </c>
      <c r="BP354" s="42">
        <v>12.062861</v>
      </c>
      <c r="BQ354" s="42">
        <v>92.481932999999998</v>
      </c>
      <c r="BR354" s="42">
        <v>48.251443000000002</v>
      </c>
      <c r="BS354" s="42">
        <v>40.209536</v>
      </c>
      <c r="BT354" s="42">
        <v>0</v>
      </c>
      <c r="BU354" s="42">
        <v>0</v>
      </c>
      <c r="BV354" s="42">
        <v>4.0209539999999997</v>
      </c>
      <c r="BW354" s="42">
        <v>0</v>
      </c>
      <c r="BX354" s="42">
        <v>0</v>
      </c>
      <c r="BY354" s="42">
        <v>12.062861</v>
      </c>
      <c r="BZ354" s="42">
        <v>0</v>
      </c>
      <c r="CA354" s="42">
        <v>24.125722</v>
      </c>
      <c r="CB354" s="42">
        <v>100.52384000000001</v>
      </c>
      <c r="CC354" s="42">
        <v>0</v>
      </c>
      <c r="CD354" s="42">
        <v>8.0419070000000001</v>
      </c>
      <c r="CE354" s="42">
        <v>4.0209539999999997</v>
      </c>
      <c r="CF354" s="42">
        <v>16.083814</v>
      </c>
      <c r="CG354" s="42">
        <v>8.0419070000000001</v>
      </c>
      <c r="CH354" s="42">
        <v>44.230490000000003</v>
      </c>
      <c r="CI354" s="42">
        <v>4.0209539999999997</v>
      </c>
      <c r="CJ354" s="42">
        <v>16.083814</v>
      </c>
      <c r="CK354" s="42">
        <v>229.194356</v>
      </c>
      <c r="CL354" s="42">
        <v>0</v>
      </c>
      <c r="CM354" s="42">
        <v>0</v>
      </c>
      <c r="CN354" s="42">
        <v>8.0419070000000001</v>
      </c>
      <c r="CO354" s="42">
        <v>8.0419070000000001</v>
      </c>
      <c r="CP354" s="42">
        <v>8.0419070000000001</v>
      </c>
      <c r="CQ354" s="42">
        <v>4.0209539999999997</v>
      </c>
      <c r="CR354" s="42">
        <v>172.901005</v>
      </c>
      <c r="CS354" s="42">
        <v>28.146674999999998</v>
      </c>
    </row>
    <row r="355" spans="1:97">
      <c r="A355" s="40" t="s">
        <v>1045</v>
      </c>
      <c r="B355" s="40" t="s">
        <v>289</v>
      </c>
      <c r="C355" s="40" t="s">
        <v>290</v>
      </c>
      <c r="D355" s="40" t="s">
        <v>297</v>
      </c>
      <c r="E355" s="40" t="s">
        <v>331</v>
      </c>
      <c r="F355" s="40" t="s">
        <v>293</v>
      </c>
      <c r="G355" s="41" t="s">
        <v>294</v>
      </c>
      <c r="H355" s="40" t="s">
        <v>1046</v>
      </c>
      <c r="I355" s="42">
        <v>147</v>
      </c>
      <c r="J355" s="42">
        <v>29.592068000000001</v>
      </c>
      <c r="K355" s="42">
        <v>16.768837999999999</v>
      </c>
      <c r="L355" s="42">
        <v>29.6051</v>
      </c>
      <c r="M355" s="42">
        <v>34.524079</v>
      </c>
      <c r="N355" s="42">
        <v>33.550708999999998</v>
      </c>
      <c r="O355" s="42">
        <v>2.9592070000000001</v>
      </c>
      <c r="P355" s="42">
        <v>27</v>
      </c>
      <c r="Q355" s="42">
        <v>20</v>
      </c>
      <c r="R355" s="42">
        <v>31</v>
      </c>
      <c r="S355" s="42">
        <v>34</v>
      </c>
      <c r="T355" s="42">
        <v>26</v>
      </c>
      <c r="U355" s="42">
        <v>8</v>
      </c>
      <c r="V355" s="42">
        <v>76.965440000000001</v>
      </c>
      <c r="W355" s="42">
        <v>16.768837999999999</v>
      </c>
      <c r="X355" s="42">
        <v>8.8776200000000003</v>
      </c>
      <c r="Y355" s="42">
        <v>13.822664</v>
      </c>
      <c r="Z355" s="42">
        <v>18.741643</v>
      </c>
      <c r="AA355" s="42">
        <v>17.768273000000001</v>
      </c>
      <c r="AB355" s="42">
        <v>0.986402</v>
      </c>
      <c r="AC355" s="42">
        <v>0</v>
      </c>
      <c r="AD355" s="42">
        <v>20.714447</v>
      </c>
      <c r="AE355" s="42">
        <v>45.400568</v>
      </c>
      <c r="AF355" s="42">
        <v>10.850425</v>
      </c>
      <c r="AG355" s="42">
        <v>70.034559999999999</v>
      </c>
      <c r="AH355" s="42">
        <v>12.823229</v>
      </c>
      <c r="AI355" s="42">
        <v>7.8912180000000003</v>
      </c>
      <c r="AJ355" s="42">
        <v>15.782436000000001</v>
      </c>
      <c r="AK355" s="42">
        <v>15.782436000000001</v>
      </c>
      <c r="AL355" s="42">
        <v>15.782436000000001</v>
      </c>
      <c r="AM355" s="42">
        <v>1.9728049999999999</v>
      </c>
      <c r="AN355" s="42">
        <v>0</v>
      </c>
      <c r="AO355" s="42">
        <v>16.768837999999999</v>
      </c>
      <c r="AP355" s="42">
        <v>42.415297000000002</v>
      </c>
      <c r="AQ355" s="42">
        <v>10.850425</v>
      </c>
      <c r="AR355" s="42">
        <v>122.313879</v>
      </c>
      <c r="AS355" s="42">
        <v>19.728045000000002</v>
      </c>
      <c r="AT355" s="42">
        <v>0</v>
      </c>
      <c r="AU355" s="42">
        <v>11.836827</v>
      </c>
      <c r="AV355" s="42">
        <v>11.836827</v>
      </c>
      <c r="AW355" s="42">
        <v>7.8912180000000003</v>
      </c>
      <c r="AX355" s="42">
        <v>3.9456090000000001</v>
      </c>
      <c r="AY355" s="42">
        <v>47.347307999999998</v>
      </c>
      <c r="AZ355" s="42">
        <v>19.728045000000002</v>
      </c>
      <c r="BA355" s="42">
        <v>63.129744000000002</v>
      </c>
      <c r="BB355" s="42">
        <v>7.8912180000000003</v>
      </c>
      <c r="BC355" s="42">
        <v>0</v>
      </c>
      <c r="BD355" s="42">
        <v>11.836827</v>
      </c>
      <c r="BE355" s="42">
        <v>3.9456090000000001</v>
      </c>
      <c r="BF355" s="42">
        <v>0</v>
      </c>
      <c r="BG355" s="42">
        <v>3.9456090000000001</v>
      </c>
      <c r="BH355" s="42">
        <v>27.619263</v>
      </c>
      <c r="BI355" s="42">
        <v>7.8912180000000003</v>
      </c>
      <c r="BJ355" s="42">
        <v>59.184134999999998</v>
      </c>
      <c r="BK355" s="42">
        <v>11.836827</v>
      </c>
      <c r="BL355" s="42">
        <v>0</v>
      </c>
      <c r="BM355" s="42">
        <v>0</v>
      </c>
      <c r="BN355" s="42">
        <v>7.8912180000000003</v>
      </c>
      <c r="BO355" s="42">
        <v>7.8912180000000003</v>
      </c>
      <c r="BP355" s="42">
        <v>0</v>
      </c>
      <c r="BQ355" s="42">
        <v>19.728045000000002</v>
      </c>
      <c r="BR355" s="42">
        <v>11.836827</v>
      </c>
      <c r="BS355" s="42">
        <v>11.836827</v>
      </c>
      <c r="BT355" s="42">
        <v>0</v>
      </c>
      <c r="BU355" s="42">
        <v>0</v>
      </c>
      <c r="BV355" s="42">
        <v>0</v>
      </c>
      <c r="BW355" s="42">
        <v>0</v>
      </c>
      <c r="BX355" s="42">
        <v>0</v>
      </c>
      <c r="BY355" s="42">
        <v>3.9456090000000001</v>
      </c>
      <c r="BZ355" s="42">
        <v>0</v>
      </c>
      <c r="CA355" s="42">
        <v>7.8912180000000003</v>
      </c>
      <c r="CB355" s="42">
        <v>35.510480999999999</v>
      </c>
      <c r="CC355" s="42">
        <v>7.8912180000000003</v>
      </c>
      <c r="CD355" s="42">
        <v>0</v>
      </c>
      <c r="CE355" s="42">
        <v>7.8912180000000003</v>
      </c>
      <c r="CF355" s="42">
        <v>7.8912180000000003</v>
      </c>
      <c r="CG355" s="42">
        <v>7.8912180000000003</v>
      </c>
      <c r="CH355" s="42">
        <v>0</v>
      </c>
      <c r="CI355" s="42">
        <v>0</v>
      </c>
      <c r="CJ355" s="42">
        <v>3.9456090000000001</v>
      </c>
      <c r="CK355" s="42">
        <v>74.966571000000002</v>
      </c>
      <c r="CL355" s="42">
        <v>11.836827</v>
      </c>
      <c r="CM355" s="42">
        <v>0</v>
      </c>
      <c r="CN355" s="42">
        <v>3.9456090000000001</v>
      </c>
      <c r="CO355" s="42">
        <v>3.9456090000000001</v>
      </c>
      <c r="CP355" s="42">
        <v>0</v>
      </c>
      <c r="CQ355" s="42">
        <v>0</v>
      </c>
      <c r="CR355" s="42">
        <v>47.347307999999998</v>
      </c>
      <c r="CS355" s="42">
        <v>7.8912180000000003</v>
      </c>
    </row>
    <row r="356" spans="1:97">
      <c r="A356" s="40" t="s">
        <v>1047</v>
      </c>
      <c r="B356" s="40" t="s">
        <v>289</v>
      </c>
      <c r="C356" s="40" t="s">
        <v>290</v>
      </c>
      <c r="D356" s="40" t="s">
        <v>304</v>
      </c>
      <c r="E356" s="40" t="s">
        <v>418</v>
      </c>
      <c r="F356" s="40" t="s">
        <v>351</v>
      </c>
      <c r="G356" s="41" t="s">
        <v>294</v>
      </c>
      <c r="H356" s="40" t="s">
        <v>1048</v>
      </c>
      <c r="I356" s="42">
        <v>2081</v>
      </c>
      <c r="J356" s="42">
        <v>441.40217999999999</v>
      </c>
      <c r="K356" s="42">
        <v>293.29594800000001</v>
      </c>
      <c r="L356" s="42">
        <v>395.06322399999999</v>
      </c>
      <c r="M356" s="42">
        <v>431.88703099999998</v>
      </c>
      <c r="N356" s="42">
        <v>318.05172099999999</v>
      </c>
      <c r="O356" s="42">
        <v>201.29989599999999</v>
      </c>
      <c r="P356" s="42">
        <v>356</v>
      </c>
      <c r="Q356" s="42">
        <v>317</v>
      </c>
      <c r="R356" s="42">
        <v>379</v>
      </c>
      <c r="S356" s="42">
        <v>332</v>
      </c>
      <c r="T356" s="42">
        <v>310</v>
      </c>
      <c r="U356" s="42">
        <v>149</v>
      </c>
      <c r="V356" s="42">
        <v>1020.663337</v>
      </c>
      <c r="W356" s="42">
        <v>229.33581599999999</v>
      </c>
      <c r="X356" s="42">
        <v>152.274066</v>
      </c>
      <c r="Y356" s="42">
        <v>183.79596100000001</v>
      </c>
      <c r="Z356" s="42">
        <v>222.53619599999999</v>
      </c>
      <c r="AA356" s="42">
        <v>146.29029600000001</v>
      </c>
      <c r="AB356" s="42">
        <v>82.363660999999993</v>
      </c>
      <c r="AC356" s="42">
        <v>4.0673409999999999</v>
      </c>
      <c r="AD356" s="42">
        <v>289.195109</v>
      </c>
      <c r="AE356" s="42">
        <v>557.67313200000001</v>
      </c>
      <c r="AF356" s="42">
        <v>173.795096</v>
      </c>
      <c r="AG356" s="42">
        <v>1060.336663</v>
      </c>
      <c r="AH356" s="42">
        <v>212.06636399999999</v>
      </c>
      <c r="AI356" s="42">
        <v>141.02188200000001</v>
      </c>
      <c r="AJ356" s="42">
        <v>211.26726300000001</v>
      </c>
      <c r="AK356" s="42">
        <v>209.35083499999999</v>
      </c>
      <c r="AL356" s="42">
        <v>171.761425</v>
      </c>
      <c r="AM356" s="42">
        <v>102.66687</v>
      </c>
      <c r="AN356" s="42">
        <v>12.202024</v>
      </c>
      <c r="AO356" s="42">
        <v>273.00948799999998</v>
      </c>
      <c r="AP356" s="42">
        <v>576.92600800000002</v>
      </c>
      <c r="AQ356" s="42">
        <v>210.40116800000001</v>
      </c>
      <c r="AR356" s="42">
        <v>1612.7246319999999</v>
      </c>
      <c r="AS356" s="42">
        <v>32.471735000000002</v>
      </c>
      <c r="AT356" s="42">
        <v>36.539076000000001</v>
      </c>
      <c r="AU356" s="42">
        <v>60.876128999999999</v>
      </c>
      <c r="AV356" s="42">
        <v>154.55896899999999</v>
      </c>
      <c r="AW356" s="42">
        <v>223.636776</v>
      </c>
      <c r="AX356" s="42">
        <v>361.39041700000001</v>
      </c>
      <c r="AY356" s="42">
        <v>508.21667500000001</v>
      </c>
      <c r="AZ356" s="42">
        <v>235.03485599999999</v>
      </c>
      <c r="BA356" s="42">
        <v>771.72292000000004</v>
      </c>
      <c r="BB356" s="42">
        <v>24.337052</v>
      </c>
      <c r="BC356" s="42">
        <v>32.471735000000002</v>
      </c>
      <c r="BD356" s="42">
        <v>44.606763999999998</v>
      </c>
      <c r="BE356" s="42">
        <v>85.414167000000006</v>
      </c>
      <c r="BF356" s="42">
        <v>24.404048</v>
      </c>
      <c r="BG356" s="42">
        <v>255.840529</v>
      </c>
      <c r="BH356" s="42">
        <v>231.704463</v>
      </c>
      <c r="BI356" s="42">
        <v>72.944162000000006</v>
      </c>
      <c r="BJ356" s="42">
        <v>841.001712</v>
      </c>
      <c r="BK356" s="42">
        <v>8.1346830000000008</v>
      </c>
      <c r="BL356" s="42">
        <v>4.0673409999999999</v>
      </c>
      <c r="BM356" s="42">
        <v>16.269365000000001</v>
      </c>
      <c r="BN356" s="42">
        <v>69.144801999999999</v>
      </c>
      <c r="BO356" s="42">
        <v>199.23272800000001</v>
      </c>
      <c r="BP356" s="42">
        <v>105.549888</v>
      </c>
      <c r="BQ356" s="42">
        <v>276.51221199999998</v>
      </c>
      <c r="BR356" s="42">
        <v>162.09069400000001</v>
      </c>
      <c r="BS356" s="42">
        <v>206.89844299999999</v>
      </c>
      <c r="BT356" s="42">
        <v>4.0673409999999999</v>
      </c>
      <c r="BU356" s="42">
        <v>0</v>
      </c>
      <c r="BV356" s="42">
        <v>0</v>
      </c>
      <c r="BW356" s="42">
        <v>4.0673409999999999</v>
      </c>
      <c r="BX356" s="42">
        <v>20.336706</v>
      </c>
      <c r="BY356" s="42">
        <v>69.010811000000004</v>
      </c>
      <c r="BZ356" s="42">
        <v>0</v>
      </c>
      <c r="CA356" s="42">
        <v>109.41624299999999</v>
      </c>
      <c r="CB356" s="42">
        <v>718.84748300000001</v>
      </c>
      <c r="CC356" s="42">
        <v>8.1346830000000008</v>
      </c>
      <c r="CD356" s="42">
        <v>24.337052</v>
      </c>
      <c r="CE356" s="42">
        <v>40.539422000000002</v>
      </c>
      <c r="CF356" s="42">
        <v>122.020239</v>
      </c>
      <c r="CG356" s="42">
        <v>178.96301700000001</v>
      </c>
      <c r="CH356" s="42">
        <v>276.11023999999998</v>
      </c>
      <c r="CI356" s="42">
        <v>4.0673409999999999</v>
      </c>
      <c r="CJ356" s="42">
        <v>64.675488999999999</v>
      </c>
      <c r="CK356" s="42">
        <v>686.97870599999999</v>
      </c>
      <c r="CL356" s="42">
        <v>20.269711000000001</v>
      </c>
      <c r="CM356" s="42">
        <v>12.202024</v>
      </c>
      <c r="CN356" s="42">
        <v>20.336706</v>
      </c>
      <c r="CO356" s="42">
        <v>28.471388999999999</v>
      </c>
      <c r="CP356" s="42">
        <v>24.337052</v>
      </c>
      <c r="CQ356" s="42">
        <v>16.269365000000001</v>
      </c>
      <c r="CR356" s="42">
        <v>504.14933400000001</v>
      </c>
      <c r="CS356" s="42">
        <v>60.943123999999997</v>
      </c>
    </row>
    <row r="357" spans="1:97">
      <c r="A357" s="40" t="s">
        <v>1049</v>
      </c>
      <c r="B357" s="40" t="s">
        <v>289</v>
      </c>
      <c r="C357" s="40" t="s">
        <v>290</v>
      </c>
      <c r="D357" s="40" t="s">
        <v>297</v>
      </c>
      <c r="E357" s="40" t="s">
        <v>377</v>
      </c>
      <c r="F357" s="40" t="s">
        <v>293</v>
      </c>
      <c r="G357" s="41" t="s">
        <v>294</v>
      </c>
      <c r="H357" s="40" t="s">
        <v>1050</v>
      </c>
      <c r="I357" s="42">
        <v>513</v>
      </c>
      <c r="J357" s="42">
        <v>79.8</v>
      </c>
      <c r="K357" s="42">
        <v>89.127273000000002</v>
      </c>
      <c r="L357" s="42">
        <v>82.909091000000004</v>
      </c>
      <c r="M357" s="42">
        <v>139.90909099999999</v>
      </c>
      <c r="N357" s="42">
        <v>81.872726999999998</v>
      </c>
      <c r="O357" s="42">
        <v>39.381818000000003</v>
      </c>
      <c r="P357" s="42">
        <v>83</v>
      </c>
      <c r="Q357" s="42">
        <v>62</v>
      </c>
      <c r="R357" s="42">
        <v>103</v>
      </c>
      <c r="S357" s="42">
        <v>94</v>
      </c>
      <c r="T357" s="42">
        <v>71</v>
      </c>
      <c r="U357" s="42">
        <v>36</v>
      </c>
      <c r="V357" s="42">
        <v>250.8</v>
      </c>
      <c r="W357" s="42">
        <v>38.345455000000001</v>
      </c>
      <c r="X357" s="42">
        <v>47.672727000000002</v>
      </c>
      <c r="Y357" s="42">
        <v>33.163635999999997</v>
      </c>
      <c r="Z357" s="42">
        <v>72.545455000000004</v>
      </c>
      <c r="AA357" s="42">
        <v>42.490909000000002</v>
      </c>
      <c r="AB357" s="42">
        <v>15.545455</v>
      </c>
      <c r="AC357" s="42">
        <v>1.0363640000000001</v>
      </c>
      <c r="AD357" s="42">
        <v>55.963636000000001</v>
      </c>
      <c r="AE357" s="42">
        <v>154.418182</v>
      </c>
      <c r="AF357" s="42">
        <v>40.418182000000002</v>
      </c>
      <c r="AG357" s="42">
        <v>262.2</v>
      </c>
      <c r="AH357" s="42">
        <v>41.454545000000003</v>
      </c>
      <c r="AI357" s="42">
        <v>41.454545000000003</v>
      </c>
      <c r="AJ357" s="42">
        <v>49.745455</v>
      </c>
      <c r="AK357" s="42">
        <v>67.363636</v>
      </c>
      <c r="AL357" s="42">
        <v>39.381818000000003</v>
      </c>
      <c r="AM357" s="42">
        <v>22.8</v>
      </c>
      <c r="AN357" s="42">
        <v>0</v>
      </c>
      <c r="AO357" s="42">
        <v>61.145454999999998</v>
      </c>
      <c r="AP357" s="42">
        <v>157.52727300000001</v>
      </c>
      <c r="AQ357" s="42">
        <v>43.527273000000001</v>
      </c>
      <c r="AR357" s="42">
        <v>414.545455</v>
      </c>
      <c r="AS357" s="42">
        <v>20.727273</v>
      </c>
      <c r="AT357" s="42">
        <v>8.2909089999999992</v>
      </c>
      <c r="AU357" s="42">
        <v>29.018181999999999</v>
      </c>
      <c r="AV357" s="42">
        <v>49.745455</v>
      </c>
      <c r="AW357" s="42">
        <v>66.327273000000005</v>
      </c>
      <c r="AX357" s="42">
        <v>62.181818</v>
      </c>
      <c r="AY357" s="42">
        <v>124.363636</v>
      </c>
      <c r="AZ357" s="42">
        <v>53.890909000000001</v>
      </c>
      <c r="BA357" s="42">
        <v>194.836364</v>
      </c>
      <c r="BB357" s="42">
        <v>12.436363999999999</v>
      </c>
      <c r="BC357" s="42">
        <v>8.2909089999999992</v>
      </c>
      <c r="BD357" s="42">
        <v>16.581817999999998</v>
      </c>
      <c r="BE357" s="42">
        <v>24.872727000000001</v>
      </c>
      <c r="BF357" s="42">
        <v>12.436363999999999</v>
      </c>
      <c r="BG357" s="42">
        <v>49.745455</v>
      </c>
      <c r="BH357" s="42">
        <v>53.890909000000001</v>
      </c>
      <c r="BI357" s="42">
        <v>16.581817999999998</v>
      </c>
      <c r="BJ357" s="42">
        <v>219.709091</v>
      </c>
      <c r="BK357" s="42">
        <v>8.2909089999999992</v>
      </c>
      <c r="BL357" s="42">
        <v>0</v>
      </c>
      <c r="BM357" s="42">
        <v>12.436363999999999</v>
      </c>
      <c r="BN357" s="42">
        <v>24.872727000000001</v>
      </c>
      <c r="BO357" s="42">
        <v>53.890909000000001</v>
      </c>
      <c r="BP357" s="42">
        <v>12.436363999999999</v>
      </c>
      <c r="BQ357" s="42">
        <v>70.472727000000006</v>
      </c>
      <c r="BR357" s="42">
        <v>37.309091000000002</v>
      </c>
      <c r="BS357" s="42">
        <v>53.890909000000001</v>
      </c>
      <c r="BT357" s="42">
        <v>0</v>
      </c>
      <c r="BU357" s="42">
        <v>0</v>
      </c>
      <c r="BV357" s="42">
        <v>0</v>
      </c>
      <c r="BW357" s="42">
        <v>4.1454550000000001</v>
      </c>
      <c r="BX357" s="42">
        <v>8.2909089999999992</v>
      </c>
      <c r="BY357" s="42">
        <v>20.727273</v>
      </c>
      <c r="BZ357" s="42">
        <v>0</v>
      </c>
      <c r="CA357" s="42">
        <v>20.727273</v>
      </c>
      <c r="CB357" s="42">
        <v>198.981818</v>
      </c>
      <c r="CC357" s="42">
        <v>16.581817999999998</v>
      </c>
      <c r="CD357" s="42">
        <v>8.2909089999999992</v>
      </c>
      <c r="CE357" s="42">
        <v>24.872727000000001</v>
      </c>
      <c r="CF357" s="42">
        <v>37.309091000000002</v>
      </c>
      <c r="CG357" s="42">
        <v>49.745455</v>
      </c>
      <c r="CH357" s="42">
        <v>41.454545000000003</v>
      </c>
      <c r="CI357" s="42">
        <v>0</v>
      </c>
      <c r="CJ357" s="42">
        <v>20.727273</v>
      </c>
      <c r="CK357" s="42">
        <v>161.67272700000001</v>
      </c>
      <c r="CL357" s="42">
        <v>4.1454550000000001</v>
      </c>
      <c r="CM357" s="42">
        <v>0</v>
      </c>
      <c r="CN357" s="42">
        <v>4.1454550000000001</v>
      </c>
      <c r="CO357" s="42">
        <v>8.2909089999999992</v>
      </c>
      <c r="CP357" s="42">
        <v>8.2909089999999992</v>
      </c>
      <c r="CQ357" s="42">
        <v>0</v>
      </c>
      <c r="CR357" s="42">
        <v>124.363636</v>
      </c>
      <c r="CS357" s="42">
        <v>12.436363999999999</v>
      </c>
    </row>
    <row r="358" spans="1:97">
      <c r="A358" s="40" t="s">
        <v>1051</v>
      </c>
      <c r="B358" s="40" t="s">
        <v>289</v>
      </c>
      <c r="C358" s="40" t="s">
        <v>290</v>
      </c>
      <c r="D358" s="40" t="s">
        <v>297</v>
      </c>
      <c r="E358" s="40" t="s">
        <v>322</v>
      </c>
      <c r="F358" s="40" t="s">
        <v>293</v>
      </c>
      <c r="G358" s="41" t="s">
        <v>294</v>
      </c>
      <c r="H358" s="40" t="s">
        <v>1052</v>
      </c>
      <c r="I358" s="42">
        <v>5469</v>
      </c>
      <c r="J358" s="42">
        <v>880.96212700000001</v>
      </c>
      <c r="K358" s="42">
        <v>780.45448699999997</v>
      </c>
      <c r="L358" s="42">
        <v>948.12209900000005</v>
      </c>
      <c r="M358" s="42">
        <v>1070.0800790000001</v>
      </c>
      <c r="N358" s="42">
        <v>976.01960499999996</v>
      </c>
      <c r="O358" s="42">
        <v>813.36160299999995</v>
      </c>
      <c r="P358" s="42">
        <v>885</v>
      </c>
      <c r="Q358" s="42">
        <v>797</v>
      </c>
      <c r="R358" s="42">
        <v>1062</v>
      </c>
      <c r="S358" s="42">
        <v>881</v>
      </c>
      <c r="T358" s="42">
        <v>918</v>
      </c>
      <c r="U358" s="42">
        <v>548</v>
      </c>
      <c r="V358" s="42">
        <v>2622.925189</v>
      </c>
      <c r="W358" s="42">
        <v>477.85656899999998</v>
      </c>
      <c r="X358" s="42">
        <v>390.88651599999997</v>
      </c>
      <c r="Y358" s="42">
        <v>463.25496800000002</v>
      </c>
      <c r="Z358" s="42">
        <v>531.808852</v>
      </c>
      <c r="AA358" s="42">
        <v>447.23967099999999</v>
      </c>
      <c r="AB358" s="42">
        <v>293.69294500000001</v>
      </c>
      <c r="AC358" s="42">
        <v>18.185668</v>
      </c>
      <c r="AD358" s="42">
        <v>621.83607900000004</v>
      </c>
      <c r="AE358" s="42">
        <v>1408.678956</v>
      </c>
      <c r="AF358" s="42">
        <v>592.41015400000003</v>
      </c>
      <c r="AG358" s="42">
        <v>2846.074811</v>
      </c>
      <c r="AH358" s="42">
        <v>403.10555799999997</v>
      </c>
      <c r="AI358" s="42">
        <v>389.567971</v>
      </c>
      <c r="AJ358" s="42">
        <v>484.86713099999997</v>
      </c>
      <c r="AK358" s="42">
        <v>538.27122699999995</v>
      </c>
      <c r="AL358" s="42">
        <v>528.77993400000003</v>
      </c>
      <c r="AM358" s="42">
        <v>450.03455500000001</v>
      </c>
      <c r="AN358" s="42">
        <v>51.448435000000003</v>
      </c>
      <c r="AO358" s="42">
        <v>548.112032</v>
      </c>
      <c r="AP358" s="42">
        <v>1453.826683</v>
      </c>
      <c r="AQ358" s="42">
        <v>844.13609599999995</v>
      </c>
      <c r="AR358" s="42">
        <v>4535.0429279999998</v>
      </c>
      <c r="AS358" s="42">
        <v>16.071570999999999</v>
      </c>
      <c r="AT358" s="42">
        <v>96.517258999999996</v>
      </c>
      <c r="AU358" s="42">
        <v>181.07998000000001</v>
      </c>
      <c r="AV358" s="42">
        <v>503.38257800000002</v>
      </c>
      <c r="AW358" s="42">
        <v>817.52481</v>
      </c>
      <c r="AX358" s="42">
        <v>567.47837800000002</v>
      </c>
      <c r="AY358" s="42">
        <v>1599.5039670000001</v>
      </c>
      <c r="AZ358" s="42">
        <v>753.48438499999997</v>
      </c>
      <c r="BA358" s="42">
        <v>2115.0408689999999</v>
      </c>
      <c r="BB358" s="42">
        <v>4.0673339999999998</v>
      </c>
      <c r="BC358" s="42">
        <v>76.481555999999998</v>
      </c>
      <c r="BD358" s="42">
        <v>132.521308</v>
      </c>
      <c r="BE358" s="42">
        <v>253.65158600000001</v>
      </c>
      <c r="BF358" s="42">
        <v>193.18625700000001</v>
      </c>
      <c r="BG358" s="42">
        <v>463.22264899999999</v>
      </c>
      <c r="BH358" s="42">
        <v>723.71962699999995</v>
      </c>
      <c r="BI358" s="42">
        <v>268.19055300000002</v>
      </c>
      <c r="BJ358" s="42">
        <v>2420.0020589999999</v>
      </c>
      <c r="BK358" s="42">
        <v>12.004237</v>
      </c>
      <c r="BL358" s="42">
        <v>20.035703000000002</v>
      </c>
      <c r="BM358" s="42">
        <v>48.558672000000001</v>
      </c>
      <c r="BN358" s="42">
        <v>249.73099199999999</v>
      </c>
      <c r="BO358" s="42">
        <v>624.33855300000005</v>
      </c>
      <c r="BP358" s="42">
        <v>104.255729</v>
      </c>
      <c r="BQ358" s="42">
        <v>875.78434000000004</v>
      </c>
      <c r="BR358" s="42">
        <v>485.29383200000001</v>
      </c>
      <c r="BS358" s="42">
        <v>548.092984</v>
      </c>
      <c r="BT358" s="42">
        <v>4.0673339999999998</v>
      </c>
      <c r="BU358" s="42">
        <v>0</v>
      </c>
      <c r="BV358" s="42">
        <v>0</v>
      </c>
      <c r="BW358" s="42">
        <v>28.122496999999999</v>
      </c>
      <c r="BX358" s="42">
        <v>116.750688</v>
      </c>
      <c r="BY358" s="42">
        <v>101.082684</v>
      </c>
      <c r="BZ358" s="42">
        <v>0</v>
      </c>
      <c r="CA358" s="42">
        <v>298.06978199999998</v>
      </c>
      <c r="CB358" s="42">
        <v>2033.612398</v>
      </c>
      <c r="CC358" s="42">
        <v>12.004237</v>
      </c>
      <c r="CD358" s="42">
        <v>80.247292000000002</v>
      </c>
      <c r="CE358" s="42">
        <v>144.472712</v>
      </c>
      <c r="CF358" s="42">
        <v>438.60307699999998</v>
      </c>
      <c r="CG358" s="42">
        <v>631.77929900000004</v>
      </c>
      <c r="CH358" s="42">
        <v>413.51845900000001</v>
      </c>
      <c r="CI358" s="42">
        <v>32.439188000000001</v>
      </c>
      <c r="CJ358" s="42">
        <v>280.548134</v>
      </c>
      <c r="CK358" s="42">
        <v>1953.337546</v>
      </c>
      <c r="CL358" s="42">
        <v>0</v>
      </c>
      <c r="CM358" s="42">
        <v>16.269967000000001</v>
      </c>
      <c r="CN358" s="42">
        <v>36.607267999999998</v>
      </c>
      <c r="CO358" s="42">
        <v>36.657004999999998</v>
      </c>
      <c r="CP358" s="42">
        <v>68.994823999999994</v>
      </c>
      <c r="CQ358" s="42">
        <v>52.877234999999999</v>
      </c>
      <c r="CR358" s="42">
        <v>1567.064779</v>
      </c>
      <c r="CS358" s="42">
        <v>174.86646999999999</v>
      </c>
    </row>
    <row r="359" spans="1:97">
      <c r="A359" s="40" t="s">
        <v>1053</v>
      </c>
      <c r="B359" s="40" t="s">
        <v>289</v>
      </c>
      <c r="C359" s="40" t="s">
        <v>290</v>
      </c>
      <c r="D359" s="40" t="s">
        <v>304</v>
      </c>
      <c r="E359" s="40" t="s">
        <v>664</v>
      </c>
      <c r="F359" s="40" t="s">
        <v>351</v>
      </c>
      <c r="G359" s="41" t="s">
        <v>294</v>
      </c>
      <c r="H359" s="40" t="s">
        <v>1054</v>
      </c>
      <c r="I359" s="42">
        <v>325</v>
      </c>
      <c r="J359" s="42">
        <v>47</v>
      </c>
      <c r="K359" s="42">
        <v>39</v>
      </c>
      <c r="L359" s="42">
        <v>56</v>
      </c>
      <c r="M359" s="42">
        <v>88</v>
      </c>
      <c r="N359" s="42">
        <v>55</v>
      </c>
      <c r="O359" s="42">
        <v>40</v>
      </c>
      <c r="P359" s="42">
        <v>50</v>
      </c>
      <c r="Q359" s="42">
        <v>38</v>
      </c>
      <c r="R359" s="42">
        <v>69</v>
      </c>
      <c r="S359" s="42">
        <v>56</v>
      </c>
      <c r="T359" s="42">
        <v>66</v>
      </c>
      <c r="U359" s="42">
        <v>37</v>
      </c>
      <c r="V359" s="42">
        <v>155</v>
      </c>
      <c r="W359" s="42">
        <v>21</v>
      </c>
      <c r="X359" s="42">
        <v>20</v>
      </c>
      <c r="Y359" s="42">
        <v>29</v>
      </c>
      <c r="Z359" s="42">
        <v>41</v>
      </c>
      <c r="AA359" s="42">
        <v>26</v>
      </c>
      <c r="AB359" s="42">
        <v>18</v>
      </c>
      <c r="AC359" s="42">
        <v>0</v>
      </c>
      <c r="AD359" s="42">
        <v>27</v>
      </c>
      <c r="AE359" s="42">
        <v>97</v>
      </c>
      <c r="AF359" s="42">
        <v>31</v>
      </c>
      <c r="AG359" s="42">
        <v>170</v>
      </c>
      <c r="AH359" s="42">
        <v>26</v>
      </c>
      <c r="AI359" s="42">
        <v>19</v>
      </c>
      <c r="AJ359" s="42">
        <v>27</v>
      </c>
      <c r="AK359" s="42">
        <v>47</v>
      </c>
      <c r="AL359" s="42">
        <v>29</v>
      </c>
      <c r="AM359" s="42">
        <v>21</v>
      </c>
      <c r="AN359" s="42">
        <v>1</v>
      </c>
      <c r="AO359" s="42">
        <v>33</v>
      </c>
      <c r="AP359" s="42">
        <v>97</v>
      </c>
      <c r="AQ359" s="42">
        <v>40</v>
      </c>
      <c r="AR359" s="42">
        <v>272</v>
      </c>
      <c r="AS359" s="42">
        <v>4</v>
      </c>
      <c r="AT359" s="42">
        <v>12</v>
      </c>
      <c r="AU359" s="42">
        <v>8</v>
      </c>
      <c r="AV359" s="42">
        <v>20</v>
      </c>
      <c r="AW359" s="42">
        <v>36</v>
      </c>
      <c r="AX359" s="42">
        <v>40</v>
      </c>
      <c r="AY359" s="42">
        <v>128</v>
      </c>
      <c r="AZ359" s="42">
        <v>24</v>
      </c>
      <c r="BA359" s="42">
        <v>128</v>
      </c>
      <c r="BB359" s="42">
        <v>4</v>
      </c>
      <c r="BC359" s="42">
        <v>12</v>
      </c>
      <c r="BD359" s="42">
        <v>4</v>
      </c>
      <c r="BE359" s="42">
        <v>12</v>
      </c>
      <c r="BF359" s="42">
        <v>4</v>
      </c>
      <c r="BG359" s="42">
        <v>36</v>
      </c>
      <c r="BH359" s="42">
        <v>52</v>
      </c>
      <c r="BI359" s="42">
        <v>4</v>
      </c>
      <c r="BJ359" s="42">
        <v>144</v>
      </c>
      <c r="BK359" s="42">
        <v>0</v>
      </c>
      <c r="BL359" s="42">
        <v>0</v>
      </c>
      <c r="BM359" s="42">
        <v>4</v>
      </c>
      <c r="BN359" s="42">
        <v>8</v>
      </c>
      <c r="BO359" s="42">
        <v>32</v>
      </c>
      <c r="BP359" s="42">
        <v>4</v>
      </c>
      <c r="BQ359" s="42">
        <v>76</v>
      </c>
      <c r="BR359" s="42">
        <v>20</v>
      </c>
      <c r="BS359" s="42">
        <v>16</v>
      </c>
      <c r="BT359" s="42">
        <v>0</v>
      </c>
      <c r="BU359" s="42">
        <v>0</v>
      </c>
      <c r="BV359" s="42">
        <v>0</v>
      </c>
      <c r="BW359" s="42">
        <v>0</v>
      </c>
      <c r="BX359" s="42">
        <v>4</v>
      </c>
      <c r="BY359" s="42">
        <v>8</v>
      </c>
      <c r="BZ359" s="42">
        <v>0</v>
      </c>
      <c r="CA359" s="42">
        <v>4</v>
      </c>
      <c r="CB359" s="42">
        <v>116</v>
      </c>
      <c r="CC359" s="42">
        <v>4</v>
      </c>
      <c r="CD359" s="42">
        <v>4</v>
      </c>
      <c r="CE359" s="42">
        <v>8</v>
      </c>
      <c r="CF359" s="42">
        <v>20</v>
      </c>
      <c r="CG359" s="42">
        <v>32</v>
      </c>
      <c r="CH359" s="42">
        <v>32</v>
      </c>
      <c r="CI359" s="42">
        <v>0</v>
      </c>
      <c r="CJ359" s="42">
        <v>16</v>
      </c>
      <c r="CK359" s="42">
        <v>140</v>
      </c>
      <c r="CL359" s="42">
        <v>0</v>
      </c>
      <c r="CM359" s="42">
        <v>8</v>
      </c>
      <c r="CN359" s="42">
        <v>0</v>
      </c>
      <c r="CO359" s="42">
        <v>0</v>
      </c>
      <c r="CP359" s="42">
        <v>0</v>
      </c>
      <c r="CQ359" s="42">
        <v>0</v>
      </c>
      <c r="CR359" s="42">
        <v>128</v>
      </c>
      <c r="CS359" s="42">
        <v>4</v>
      </c>
    </row>
    <row r="360" spans="1:97">
      <c r="A360" s="40" t="s">
        <v>1055</v>
      </c>
      <c r="B360" s="40" t="s">
        <v>289</v>
      </c>
      <c r="C360" s="40" t="s">
        <v>290</v>
      </c>
      <c r="D360" s="40" t="s">
        <v>304</v>
      </c>
      <c r="E360" s="40" t="s">
        <v>357</v>
      </c>
      <c r="F360" s="40" t="s">
        <v>351</v>
      </c>
      <c r="G360" s="41" t="s">
        <v>294</v>
      </c>
      <c r="H360" s="40" t="s">
        <v>1056</v>
      </c>
      <c r="I360" s="42">
        <v>295</v>
      </c>
      <c r="J360" s="42">
        <v>62.204473</v>
      </c>
      <c r="K360" s="42">
        <v>33.929712000000002</v>
      </c>
      <c r="L360" s="42">
        <v>68.801917000000003</v>
      </c>
      <c r="M360" s="42">
        <v>68.801917000000003</v>
      </c>
      <c r="N360" s="42">
        <v>37.699680999999998</v>
      </c>
      <c r="O360" s="42">
        <v>23.5623</v>
      </c>
      <c r="P360" s="42">
        <v>50</v>
      </c>
      <c r="Q360" s="42">
        <v>29</v>
      </c>
      <c r="R360" s="42">
        <v>61</v>
      </c>
      <c r="S360" s="42">
        <v>43</v>
      </c>
      <c r="T360" s="42">
        <v>48</v>
      </c>
      <c r="U360" s="42">
        <v>25</v>
      </c>
      <c r="V360" s="42">
        <v>139.48881800000001</v>
      </c>
      <c r="W360" s="42">
        <v>29.217251999999998</v>
      </c>
      <c r="X360" s="42">
        <v>15.079872</v>
      </c>
      <c r="Y360" s="42">
        <v>30.159744</v>
      </c>
      <c r="Z360" s="42">
        <v>37.699680999999998</v>
      </c>
      <c r="AA360" s="42">
        <v>18.84984</v>
      </c>
      <c r="AB360" s="42">
        <v>6.5974440000000003</v>
      </c>
      <c r="AC360" s="42">
        <v>1.884984</v>
      </c>
      <c r="AD360" s="42">
        <v>34.872204000000004</v>
      </c>
      <c r="AE360" s="42">
        <v>83.881788999999998</v>
      </c>
      <c r="AF360" s="42">
        <v>20.734824</v>
      </c>
      <c r="AG360" s="42">
        <v>155.51118199999999</v>
      </c>
      <c r="AH360" s="42">
        <v>32.987220000000001</v>
      </c>
      <c r="AI360" s="42">
        <v>18.84984</v>
      </c>
      <c r="AJ360" s="42">
        <v>38.642173</v>
      </c>
      <c r="AK360" s="42">
        <v>31.102236000000001</v>
      </c>
      <c r="AL360" s="42">
        <v>18.84984</v>
      </c>
      <c r="AM360" s="42">
        <v>14.13738</v>
      </c>
      <c r="AN360" s="42">
        <v>0.942492</v>
      </c>
      <c r="AO360" s="42">
        <v>35.814695999999998</v>
      </c>
      <c r="AP360" s="42">
        <v>93.306708999999998</v>
      </c>
      <c r="AQ360" s="42">
        <v>26.389776000000001</v>
      </c>
      <c r="AR360" s="42">
        <v>226.198083</v>
      </c>
      <c r="AS360" s="42">
        <v>18.84984</v>
      </c>
      <c r="AT360" s="42">
        <v>26.389776000000001</v>
      </c>
      <c r="AU360" s="42">
        <v>15.079872</v>
      </c>
      <c r="AV360" s="42">
        <v>41.469648999999997</v>
      </c>
      <c r="AW360" s="42">
        <v>41.469648999999997</v>
      </c>
      <c r="AX360" s="42">
        <v>18.84984</v>
      </c>
      <c r="AY360" s="42">
        <v>45.239617000000003</v>
      </c>
      <c r="AZ360" s="42">
        <v>18.84984</v>
      </c>
      <c r="BA360" s="42">
        <v>105.559105</v>
      </c>
      <c r="BB360" s="42">
        <v>7.539936</v>
      </c>
      <c r="BC360" s="42">
        <v>15.079872</v>
      </c>
      <c r="BD360" s="42">
        <v>3.769968</v>
      </c>
      <c r="BE360" s="42">
        <v>22.619807999999999</v>
      </c>
      <c r="BF360" s="42">
        <v>11.309904</v>
      </c>
      <c r="BG360" s="42">
        <v>15.079872</v>
      </c>
      <c r="BH360" s="42">
        <v>18.84984</v>
      </c>
      <c r="BI360" s="42">
        <v>11.309904</v>
      </c>
      <c r="BJ360" s="42">
        <v>120.63897799999999</v>
      </c>
      <c r="BK360" s="42">
        <v>11.309904</v>
      </c>
      <c r="BL360" s="42">
        <v>11.309904</v>
      </c>
      <c r="BM360" s="42">
        <v>11.309904</v>
      </c>
      <c r="BN360" s="42">
        <v>18.84984</v>
      </c>
      <c r="BO360" s="42">
        <v>30.159744</v>
      </c>
      <c r="BP360" s="42">
        <v>3.769968</v>
      </c>
      <c r="BQ360" s="42">
        <v>26.389776000000001</v>
      </c>
      <c r="BR360" s="42">
        <v>7.539936</v>
      </c>
      <c r="BS360" s="42">
        <v>3.769968</v>
      </c>
      <c r="BT360" s="42">
        <v>0</v>
      </c>
      <c r="BU360" s="42">
        <v>0</v>
      </c>
      <c r="BV360" s="42">
        <v>0</v>
      </c>
      <c r="BW360" s="42">
        <v>0</v>
      </c>
      <c r="BX360" s="42">
        <v>0</v>
      </c>
      <c r="BY360" s="42">
        <v>0</v>
      </c>
      <c r="BZ360" s="42">
        <v>0</v>
      </c>
      <c r="CA360" s="42">
        <v>3.769968</v>
      </c>
      <c r="CB360" s="42">
        <v>135.71885</v>
      </c>
      <c r="CC360" s="42">
        <v>11.309904</v>
      </c>
      <c r="CD360" s="42">
        <v>22.619807999999999</v>
      </c>
      <c r="CE360" s="42">
        <v>11.309904</v>
      </c>
      <c r="CF360" s="42">
        <v>30.159744</v>
      </c>
      <c r="CG360" s="42">
        <v>37.699680999999998</v>
      </c>
      <c r="CH360" s="42">
        <v>18.84984</v>
      </c>
      <c r="CI360" s="42">
        <v>0</v>
      </c>
      <c r="CJ360" s="42">
        <v>3.769968</v>
      </c>
      <c r="CK360" s="42">
        <v>86.709265000000002</v>
      </c>
      <c r="CL360" s="42">
        <v>7.539936</v>
      </c>
      <c r="CM360" s="42">
        <v>3.769968</v>
      </c>
      <c r="CN360" s="42">
        <v>3.769968</v>
      </c>
      <c r="CO360" s="42">
        <v>11.309904</v>
      </c>
      <c r="CP360" s="42">
        <v>3.769968</v>
      </c>
      <c r="CQ360" s="42">
        <v>0</v>
      </c>
      <c r="CR360" s="42">
        <v>45.239617000000003</v>
      </c>
      <c r="CS360" s="42">
        <v>11.309904</v>
      </c>
    </row>
    <row r="361" spans="1:97">
      <c r="A361" s="40" t="s">
        <v>1057</v>
      </c>
      <c r="B361" s="40" t="s">
        <v>289</v>
      </c>
      <c r="C361" s="40" t="s">
        <v>290</v>
      </c>
      <c r="D361" s="40" t="s">
        <v>309</v>
      </c>
      <c r="E361" s="40" t="s">
        <v>450</v>
      </c>
      <c r="F361" s="40" t="s">
        <v>306</v>
      </c>
      <c r="G361" s="41" t="s">
        <v>294</v>
      </c>
      <c r="H361" s="40" t="s">
        <v>1058</v>
      </c>
      <c r="I361" s="42">
        <v>126</v>
      </c>
      <c r="J361" s="42">
        <v>13.889764</v>
      </c>
      <c r="K361" s="42">
        <v>11.905512</v>
      </c>
      <c r="L361" s="42">
        <v>18.850394000000001</v>
      </c>
      <c r="M361" s="42">
        <v>37.700786999999998</v>
      </c>
      <c r="N361" s="42">
        <v>28.771654000000002</v>
      </c>
      <c r="O361" s="42">
        <v>14.88189</v>
      </c>
      <c r="P361" s="42">
        <v>19</v>
      </c>
      <c r="Q361" s="42">
        <v>16</v>
      </c>
      <c r="R361" s="42">
        <v>20</v>
      </c>
      <c r="S361" s="42">
        <v>19</v>
      </c>
      <c r="T361" s="42">
        <v>33</v>
      </c>
      <c r="U361" s="42">
        <v>11</v>
      </c>
      <c r="V361" s="42">
        <v>65.480315000000004</v>
      </c>
      <c r="W361" s="42">
        <v>6.9448819999999998</v>
      </c>
      <c r="X361" s="42">
        <v>7.9370079999999996</v>
      </c>
      <c r="Y361" s="42">
        <v>10.913385999999999</v>
      </c>
      <c r="Z361" s="42">
        <v>16.866142</v>
      </c>
      <c r="AA361" s="42">
        <v>14.88189</v>
      </c>
      <c r="AB361" s="42">
        <v>7.9370079999999996</v>
      </c>
      <c r="AC361" s="42">
        <v>0</v>
      </c>
      <c r="AD361" s="42">
        <v>12.897638000000001</v>
      </c>
      <c r="AE361" s="42">
        <v>34.724409000000001</v>
      </c>
      <c r="AF361" s="42">
        <v>17.858267999999999</v>
      </c>
      <c r="AG361" s="42">
        <v>60.519685000000003</v>
      </c>
      <c r="AH361" s="42">
        <v>6.9448819999999998</v>
      </c>
      <c r="AI361" s="42">
        <v>3.9685039999999998</v>
      </c>
      <c r="AJ361" s="42">
        <v>7.9370079999999996</v>
      </c>
      <c r="AK361" s="42">
        <v>20.834645999999999</v>
      </c>
      <c r="AL361" s="42">
        <v>13.889764</v>
      </c>
      <c r="AM361" s="42">
        <v>4.9606300000000001</v>
      </c>
      <c r="AN361" s="42">
        <v>1.9842519999999999</v>
      </c>
      <c r="AO361" s="42">
        <v>6.9448819999999998</v>
      </c>
      <c r="AP361" s="42">
        <v>36.708660999999999</v>
      </c>
      <c r="AQ361" s="42">
        <v>16.866142</v>
      </c>
      <c r="AR361" s="42">
        <v>115.086614</v>
      </c>
      <c r="AS361" s="42">
        <v>3.9685039999999998</v>
      </c>
      <c r="AT361" s="42">
        <v>27.779527999999999</v>
      </c>
      <c r="AU361" s="42">
        <v>3.9685039999999998</v>
      </c>
      <c r="AV361" s="42">
        <v>3.9685039999999998</v>
      </c>
      <c r="AW361" s="42">
        <v>11.905512</v>
      </c>
      <c r="AX361" s="42">
        <v>3.9685039999999998</v>
      </c>
      <c r="AY361" s="42">
        <v>55.559055000000001</v>
      </c>
      <c r="AZ361" s="42">
        <v>3.9685039999999998</v>
      </c>
      <c r="BA361" s="42">
        <v>55.559055000000001</v>
      </c>
      <c r="BB361" s="42">
        <v>3.9685039999999998</v>
      </c>
      <c r="BC361" s="42">
        <v>19.84252</v>
      </c>
      <c r="BD361" s="42">
        <v>0</v>
      </c>
      <c r="BE361" s="42">
        <v>0</v>
      </c>
      <c r="BF361" s="42">
        <v>0</v>
      </c>
      <c r="BG361" s="42">
        <v>3.9685039999999998</v>
      </c>
      <c r="BH361" s="42">
        <v>27.779527999999999</v>
      </c>
      <c r="BI361" s="42">
        <v>0</v>
      </c>
      <c r="BJ361" s="42">
        <v>59.527558999999997</v>
      </c>
      <c r="BK361" s="42">
        <v>0</v>
      </c>
      <c r="BL361" s="42">
        <v>7.9370079999999996</v>
      </c>
      <c r="BM361" s="42">
        <v>3.9685039999999998</v>
      </c>
      <c r="BN361" s="42">
        <v>3.9685039999999998</v>
      </c>
      <c r="BO361" s="42">
        <v>11.905512</v>
      </c>
      <c r="BP361" s="42">
        <v>0</v>
      </c>
      <c r="BQ361" s="42">
        <v>27.779527999999999</v>
      </c>
      <c r="BR361" s="42">
        <v>3.9685039999999998</v>
      </c>
      <c r="BS361" s="42">
        <v>7.9370079999999996</v>
      </c>
      <c r="BT361" s="42">
        <v>0</v>
      </c>
      <c r="BU361" s="42">
        <v>3.9685039999999998</v>
      </c>
      <c r="BV361" s="42">
        <v>0</v>
      </c>
      <c r="BW361" s="42">
        <v>0</v>
      </c>
      <c r="BX361" s="42">
        <v>3.9685039999999998</v>
      </c>
      <c r="BY361" s="42">
        <v>0</v>
      </c>
      <c r="BZ361" s="42">
        <v>0</v>
      </c>
      <c r="CA361" s="42">
        <v>0</v>
      </c>
      <c r="CB361" s="42">
        <v>47.622047000000002</v>
      </c>
      <c r="CC361" s="42">
        <v>3.9685039999999998</v>
      </c>
      <c r="CD361" s="42">
        <v>19.84252</v>
      </c>
      <c r="CE361" s="42">
        <v>3.9685039999999998</v>
      </c>
      <c r="CF361" s="42">
        <v>3.9685039999999998</v>
      </c>
      <c r="CG361" s="42">
        <v>7.9370079999999996</v>
      </c>
      <c r="CH361" s="42">
        <v>3.9685039999999998</v>
      </c>
      <c r="CI361" s="42">
        <v>0</v>
      </c>
      <c r="CJ361" s="42">
        <v>3.9685039999999998</v>
      </c>
      <c r="CK361" s="42">
        <v>59.527558999999997</v>
      </c>
      <c r="CL361" s="42">
        <v>0</v>
      </c>
      <c r="CM361" s="42">
        <v>3.9685039999999998</v>
      </c>
      <c r="CN361" s="42">
        <v>0</v>
      </c>
      <c r="CO361" s="42">
        <v>0</v>
      </c>
      <c r="CP361" s="42">
        <v>0</v>
      </c>
      <c r="CQ361" s="42">
        <v>0</v>
      </c>
      <c r="CR361" s="42">
        <v>55.559055000000001</v>
      </c>
      <c r="CS361" s="42">
        <v>0</v>
      </c>
    </row>
    <row r="362" spans="1:97">
      <c r="A362" s="40" t="s">
        <v>1059</v>
      </c>
      <c r="B362" s="40" t="s">
        <v>289</v>
      </c>
      <c r="C362" s="40" t="s">
        <v>290</v>
      </c>
      <c r="D362" s="40" t="s">
        <v>297</v>
      </c>
      <c r="E362" s="40" t="s">
        <v>565</v>
      </c>
      <c r="F362" s="40" t="s">
        <v>293</v>
      </c>
      <c r="G362" s="41" t="s">
        <v>294</v>
      </c>
      <c r="H362" s="40" t="s">
        <v>1060</v>
      </c>
      <c r="I362" s="42">
        <v>1360</v>
      </c>
      <c r="J362" s="42">
        <v>150.71866</v>
      </c>
      <c r="K362" s="42">
        <v>141.67554000000001</v>
      </c>
      <c r="L362" s="42">
        <v>216.030079</v>
      </c>
      <c r="M362" s="42">
        <v>268.269274</v>
      </c>
      <c r="N362" s="42">
        <v>279.29215299999998</v>
      </c>
      <c r="O362" s="42">
        <v>304.01429300000001</v>
      </c>
      <c r="P362" s="42">
        <v>169</v>
      </c>
      <c r="Q362" s="42">
        <v>180</v>
      </c>
      <c r="R362" s="42">
        <v>242</v>
      </c>
      <c r="S362" s="42">
        <v>250</v>
      </c>
      <c r="T362" s="42">
        <v>321</v>
      </c>
      <c r="U362" s="42">
        <v>235</v>
      </c>
      <c r="V362" s="42">
        <v>618.79224299999998</v>
      </c>
      <c r="W362" s="42">
        <v>77.368911999999995</v>
      </c>
      <c r="X362" s="42">
        <v>64.306628000000003</v>
      </c>
      <c r="Y362" s="42">
        <v>110.527017</v>
      </c>
      <c r="Z362" s="42">
        <v>122.57953999999999</v>
      </c>
      <c r="AA362" s="42">
        <v>133.602419</v>
      </c>
      <c r="AB362" s="42">
        <v>98.389996999999994</v>
      </c>
      <c r="AC362" s="42">
        <v>12.017728999999999</v>
      </c>
      <c r="AD362" s="42">
        <v>100.479107</v>
      </c>
      <c r="AE362" s="42">
        <v>322.532962</v>
      </c>
      <c r="AF362" s="42">
        <v>195.78017399999999</v>
      </c>
      <c r="AG362" s="42">
        <v>741.20775700000002</v>
      </c>
      <c r="AH362" s="42">
        <v>73.349748000000005</v>
      </c>
      <c r="AI362" s="42">
        <v>77.368911999999995</v>
      </c>
      <c r="AJ362" s="42">
        <v>105.503062</v>
      </c>
      <c r="AK362" s="42">
        <v>145.68973399999999</v>
      </c>
      <c r="AL362" s="42">
        <v>145.68973399999999</v>
      </c>
      <c r="AM362" s="42">
        <v>163.58212599999999</v>
      </c>
      <c r="AN362" s="42">
        <v>30.024440999999999</v>
      </c>
      <c r="AO362" s="42">
        <v>101.483898</v>
      </c>
      <c r="AP362" s="42">
        <v>349.66232100000002</v>
      </c>
      <c r="AQ362" s="42">
        <v>290.06153899999998</v>
      </c>
      <c r="AR362" s="42">
        <v>1213.3104450000001</v>
      </c>
      <c r="AS362" s="42">
        <v>12.057492999999999</v>
      </c>
      <c r="AT362" s="42">
        <v>68.325793000000004</v>
      </c>
      <c r="AU362" s="42">
        <v>40.191642999999999</v>
      </c>
      <c r="AV362" s="42">
        <v>40.191642999999999</v>
      </c>
      <c r="AW362" s="42">
        <v>188.900721</v>
      </c>
      <c r="AX362" s="42">
        <v>104.498271</v>
      </c>
      <c r="AY362" s="42">
        <v>606.41664100000003</v>
      </c>
      <c r="AZ362" s="42">
        <v>152.72824199999999</v>
      </c>
      <c r="BA362" s="42">
        <v>538.44872099999998</v>
      </c>
      <c r="BB362" s="42">
        <v>8.0383289999999992</v>
      </c>
      <c r="BC362" s="42">
        <v>52.249135000000003</v>
      </c>
      <c r="BD362" s="42">
        <v>24.114985999999998</v>
      </c>
      <c r="BE362" s="42">
        <v>8.0383289999999992</v>
      </c>
      <c r="BF362" s="42">
        <v>56.268300000000004</v>
      </c>
      <c r="BG362" s="42">
        <v>96.459941999999998</v>
      </c>
      <c r="BH362" s="42">
        <v>237.01140100000001</v>
      </c>
      <c r="BI362" s="42">
        <v>56.268300000000004</v>
      </c>
      <c r="BJ362" s="42">
        <v>674.86172399999998</v>
      </c>
      <c r="BK362" s="42">
        <v>4.019164</v>
      </c>
      <c r="BL362" s="42">
        <v>16.076657000000001</v>
      </c>
      <c r="BM362" s="42">
        <v>16.076657000000001</v>
      </c>
      <c r="BN362" s="42">
        <v>32.153314000000002</v>
      </c>
      <c r="BO362" s="42">
        <v>132.63242099999999</v>
      </c>
      <c r="BP362" s="42">
        <v>8.0383289999999992</v>
      </c>
      <c r="BQ362" s="42">
        <v>369.40523999999999</v>
      </c>
      <c r="BR362" s="42">
        <v>96.459941999999998</v>
      </c>
      <c r="BS362" s="42">
        <v>108.51743500000001</v>
      </c>
      <c r="BT362" s="42">
        <v>0</v>
      </c>
      <c r="BU362" s="42">
        <v>0</v>
      </c>
      <c r="BV362" s="42">
        <v>0</v>
      </c>
      <c r="BW362" s="42">
        <v>8.0383289999999992</v>
      </c>
      <c r="BX362" s="42">
        <v>24.114985999999998</v>
      </c>
      <c r="BY362" s="42">
        <v>12.057492999999999</v>
      </c>
      <c r="BZ362" s="42">
        <v>0</v>
      </c>
      <c r="CA362" s="42">
        <v>64.306628000000003</v>
      </c>
      <c r="CB362" s="42">
        <v>385.83976999999999</v>
      </c>
      <c r="CC362" s="42">
        <v>12.057492999999999</v>
      </c>
      <c r="CD362" s="42">
        <v>56.268300000000004</v>
      </c>
      <c r="CE362" s="42">
        <v>20.095821000000001</v>
      </c>
      <c r="CF362" s="42">
        <v>24.114985999999998</v>
      </c>
      <c r="CG362" s="42">
        <v>148.70907800000001</v>
      </c>
      <c r="CH362" s="42">
        <v>80.383285000000001</v>
      </c>
      <c r="CI362" s="42">
        <v>8.0383289999999992</v>
      </c>
      <c r="CJ362" s="42">
        <v>36.172477999999998</v>
      </c>
      <c r="CK362" s="42">
        <v>718.95324000000005</v>
      </c>
      <c r="CL362" s="42">
        <v>0</v>
      </c>
      <c r="CM362" s="42">
        <v>12.057492999999999</v>
      </c>
      <c r="CN362" s="42">
        <v>20.095821000000001</v>
      </c>
      <c r="CO362" s="42">
        <v>8.0383289999999992</v>
      </c>
      <c r="CP362" s="42">
        <v>16.076657000000001</v>
      </c>
      <c r="CQ362" s="42">
        <v>12.057492999999999</v>
      </c>
      <c r="CR362" s="42">
        <v>598.37831200000005</v>
      </c>
      <c r="CS362" s="42">
        <v>52.249135000000003</v>
      </c>
    </row>
    <row r="363" spans="1:97">
      <c r="A363" s="40" t="s">
        <v>1061</v>
      </c>
      <c r="B363" s="40" t="s">
        <v>289</v>
      </c>
      <c r="C363" s="40" t="s">
        <v>290</v>
      </c>
      <c r="D363" s="40" t="s">
        <v>309</v>
      </c>
      <c r="E363" s="40" t="s">
        <v>459</v>
      </c>
      <c r="F363" s="40" t="s">
        <v>306</v>
      </c>
      <c r="G363" s="41" t="s">
        <v>294</v>
      </c>
      <c r="H363" s="40" t="s">
        <v>1062</v>
      </c>
      <c r="I363" s="42">
        <v>150</v>
      </c>
      <c r="J363" s="42">
        <v>30.692855000000002</v>
      </c>
      <c r="K363" s="42">
        <v>17.264731000000001</v>
      </c>
      <c r="L363" s="42">
        <v>29.733703999999999</v>
      </c>
      <c r="M363" s="42">
        <v>28.774552</v>
      </c>
      <c r="N363" s="42">
        <v>33.570310999999997</v>
      </c>
      <c r="O363" s="42">
        <v>9.9638469999999995</v>
      </c>
      <c r="P363" s="42">
        <v>19</v>
      </c>
      <c r="Q363" s="42">
        <v>19</v>
      </c>
      <c r="R363" s="42">
        <v>27</v>
      </c>
      <c r="S363" s="42">
        <v>29</v>
      </c>
      <c r="T363" s="42">
        <v>18</v>
      </c>
      <c r="U363" s="42">
        <v>6</v>
      </c>
      <c r="V363" s="42">
        <v>74.813834999999997</v>
      </c>
      <c r="W363" s="42">
        <v>15.346428</v>
      </c>
      <c r="X363" s="42">
        <v>8.6323659999999993</v>
      </c>
      <c r="Y363" s="42">
        <v>14.387276</v>
      </c>
      <c r="Z363" s="42">
        <v>16.305579000000002</v>
      </c>
      <c r="AA363" s="42">
        <v>18.223883000000001</v>
      </c>
      <c r="AB363" s="42">
        <v>1.9183030000000001</v>
      </c>
      <c r="AC363" s="42">
        <v>0</v>
      </c>
      <c r="AD363" s="42">
        <v>22.060490000000001</v>
      </c>
      <c r="AE363" s="42">
        <v>42.202675999999997</v>
      </c>
      <c r="AF363" s="42">
        <v>10.550668999999999</v>
      </c>
      <c r="AG363" s="42">
        <v>75.186165000000003</v>
      </c>
      <c r="AH363" s="42">
        <v>15.346428</v>
      </c>
      <c r="AI363" s="42">
        <v>8.6323659999999993</v>
      </c>
      <c r="AJ363" s="42">
        <v>15.346428</v>
      </c>
      <c r="AK363" s="42">
        <v>12.468972000000001</v>
      </c>
      <c r="AL363" s="42">
        <v>15.346428</v>
      </c>
      <c r="AM363" s="42">
        <v>6.7535220000000002</v>
      </c>
      <c r="AN363" s="42">
        <v>1.292022</v>
      </c>
      <c r="AO363" s="42">
        <v>20.142185999999999</v>
      </c>
      <c r="AP363" s="42">
        <v>43.161828</v>
      </c>
      <c r="AQ363" s="42">
        <v>11.882151</v>
      </c>
      <c r="AR363" s="42">
        <v>108.75647600000001</v>
      </c>
      <c r="AS363" s="42">
        <v>3.8366069999999999</v>
      </c>
      <c r="AT363" s="42">
        <v>15.346428</v>
      </c>
      <c r="AU363" s="42">
        <v>3.8366069999999999</v>
      </c>
      <c r="AV363" s="42">
        <v>3.8366069999999999</v>
      </c>
      <c r="AW363" s="42">
        <v>38.366069000000003</v>
      </c>
      <c r="AX363" s="42">
        <v>3.8366069999999999</v>
      </c>
      <c r="AY363" s="42">
        <v>32.024337000000003</v>
      </c>
      <c r="AZ363" s="42">
        <v>7.6732139999999998</v>
      </c>
      <c r="BA363" s="42">
        <v>53.712496999999999</v>
      </c>
      <c r="BB363" s="42">
        <v>3.8366069999999999</v>
      </c>
      <c r="BC363" s="42">
        <v>15.346428</v>
      </c>
      <c r="BD363" s="42">
        <v>3.8366069999999999</v>
      </c>
      <c r="BE363" s="42">
        <v>0</v>
      </c>
      <c r="BF363" s="42">
        <v>11.509821000000001</v>
      </c>
      <c r="BG363" s="42">
        <v>0</v>
      </c>
      <c r="BH363" s="42">
        <v>15.346428</v>
      </c>
      <c r="BI363" s="42">
        <v>3.8366069999999999</v>
      </c>
      <c r="BJ363" s="42">
        <v>55.043979</v>
      </c>
      <c r="BK363" s="42">
        <v>0</v>
      </c>
      <c r="BL363" s="42">
        <v>0</v>
      </c>
      <c r="BM363" s="42">
        <v>0</v>
      </c>
      <c r="BN363" s="42">
        <v>3.8366069999999999</v>
      </c>
      <c r="BO363" s="42">
        <v>26.856248000000001</v>
      </c>
      <c r="BP363" s="42">
        <v>3.8366069999999999</v>
      </c>
      <c r="BQ363" s="42">
        <v>16.677910000000001</v>
      </c>
      <c r="BR363" s="42">
        <v>3.8366069999999999</v>
      </c>
      <c r="BS363" s="42">
        <v>11.509821000000001</v>
      </c>
      <c r="BT363" s="42">
        <v>0</v>
      </c>
      <c r="BU363" s="42">
        <v>0</v>
      </c>
      <c r="BV363" s="42">
        <v>0</v>
      </c>
      <c r="BW363" s="42">
        <v>0</v>
      </c>
      <c r="BX363" s="42">
        <v>7.6732139999999998</v>
      </c>
      <c r="BY363" s="42">
        <v>3.8366069999999999</v>
      </c>
      <c r="BZ363" s="42">
        <v>0</v>
      </c>
      <c r="CA363" s="42">
        <v>0</v>
      </c>
      <c r="CB363" s="42">
        <v>57.549104</v>
      </c>
      <c r="CC363" s="42">
        <v>3.8366069999999999</v>
      </c>
      <c r="CD363" s="42">
        <v>11.509821000000001</v>
      </c>
      <c r="CE363" s="42">
        <v>3.8366069999999999</v>
      </c>
      <c r="CF363" s="42">
        <v>3.8366069999999999</v>
      </c>
      <c r="CG363" s="42">
        <v>30.692855000000002</v>
      </c>
      <c r="CH363" s="42">
        <v>0</v>
      </c>
      <c r="CI363" s="42">
        <v>0</v>
      </c>
      <c r="CJ363" s="42">
        <v>3.8366069999999999</v>
      </c>
      <c r="CK363" s="42">
        <v>39.697550999999997</v>
      </c>
      <c r="CL363" s="42">
        <v>0</v>
      </c>
      <c r="CM363" s="42">
        <v>3.8366069999999999</v>
      </c>
      <c r="CN363" s="42">
        <v>0</v>
      </c>
      <c r="CO363" s="42">
        <v>0</v>
      </c>
      <c r="CP363" s="42">
        <v>0</v>
      </c>
      <c r="CQ363" s="42">
        <v>0</v>
      </c>
      <c r="CR363" s="42">
        <v>32.024337000000003</v>
      </c>
      <c r="CS363" s="42">
        <v>3.8366069999999999</v>
      </c>
    </row>
    <row r="364" spans="1:97">
      <c r="A364" s="40" t="s">
        <v>1063</v>
      </c>
      <c r="B364" s="40" t="s">
        <v>289</v>
      </c>
      <c r="C364" s="40" t="s">
        <v>290</v>
      </c>
      <c r="D364" s="40" t="s">
        <v>304</v>
      </c>
      <c r="E364" s="40" t="s">
        <v>407</v>
      </c>
      <c r="F364" s="40" t="s">
        <v>351</v>
      </c>
      <c r="G364" s="41" t="s">
        <v>294</v>
      </c>
      <c r="H364" s="40" t="s">
        <v>1064</v>
      </c>
      <c r="I364" s="42">
        <v>78</v>
      </c>
      <c r="J364" s="42">
        <v>7</v>
      </c>
      <c r="K364" s="42">
        <v>11</v>
      </c>
      <c r="L364" s="42">
        <v>11</v>
      </c>
      <c r="M364" s="42">
        <v>18</v>
      </c>
      <c r="N364" s="42">
        <v>26</v>
      </c>
      <c r="O364" s="42">
        <v>5</v>
      </c>
      <c r="P364" s="42">
        <v>15</v>
      </c>
      <c r="Q364" s="42">
        <v>9</v>
      </c>
      <c r="R364" s="42">
        <v>19</v>
      </c>
      <c r="S364" s="42">
        <v>17</v>
      </c>
      <c r="T364" s="42">
        <v>11</v>
      </c>
      <c r="U364" s="42">
        <v>2</v>
      </c>
      <c r="V364" s="42">
        <v>42</v>
      </c>
      <c r="W364" s="42">
        <v>7</v>
      </c>
      <c r="X364" s="42">
        <v>6</v>
      </c>
      <c r="Y364" s="42">
        <v>6</v>
      </c>
      <c r="Z364" s="42">
        <v>7</v>
      </c>
      <c r="AA364" s="42">
        <v>12</v>
      </c>
      <c r="AB364" s="42">
        <v>4</v>
      </c>
      <c r="AC364" s="42">
        <v>0</v>
      </c>
      <c r="AD364" s="42">
        <v>10</v>
      </c>
      <c r="AE364" s="42">
        <v>21</v>
      </c>
      <c r="AF364" s="42">
        <v>11</v>
      </c>
      <c r="AG364" s="42">
        <v>36</v>
      </c>
      <c r="AH364" s="42">
        <v>0</v>
      </c>
      <c r="AI364" s="42">
        <v>5</v>
      </c>
      <c r="AJ364" s="42">
        <v>5</v>
      </c>
      <c r="AK364" s="42">
        <v>11</v>
      </c>
      <c r="AL364" s="42">
        <v>14</v>
      </c>
      <c r="AM364" s="42">
        <v>1</v>
      </c>
      <c r="AN364" s="42">
        <v>0</v>
      </c>
      <c r="AO364" s="42">
        <v>2</v>
      </c>
      <c r="AP364" s="42">
        <v>24</v>
      </c>
      <c r="AQ364" s="42">
        <v>10</v>
      </c>
      <c r="AR364" s="42">
        <v>68</v>
      </c>
      <c r="AS364" s="42">
        <v>12</v>
      </c>
      <c r="AT364" s="42">
        <v>4</v>
      </c>
      <c r="AU364" s="42">
        <v>0</v>
      </c>
      <c r="AV364" s="42">
        <v>0</v>
      </c>
      <c r="AW364" s="42">
        <v>4</v>
      </c>
      <c r="AX364" s="42">
        <v>4</v>
      </c>
      <c r="AY364" s="42">
        <v>32</v>
      </c>
      <c r="AZ364" s="42">
        <v>12</v>
      </c>
      <c r="BA364" s="42">
        <v>32</v>
      </c>
      <c r="BB364" s="42">
        <v>8</v>
      </c>
      <c r="BC364" s="42">
        <v>0</v>
      </c>
      <c r="BD364" s="42">
        <v>0</v>
      </c>
      <c r="BE364" s="42">
        <v>0</v>
      </c>
      <c r="BF364" s="42">
        <v>0</v>
      </c>
      <c r="BG364" s="42">
        <v>4</v>
      </c>
      <c r="BH364" s="42">
        <v>16</v>
      </c>
      <c r="BI364" s="42">
        <v>4</v>
      </c>
      <c r="BJ364" s="42">
        <v>36</v>
      </c>
      <c r="BK364" s="42">
        <v>4</v>
      </c>
      <c r="BL364" s="42">
        <v>4</v>
      </c>
      <c r="BM364" s="42">
        <v>0</v>
      </c>
      <c r="BN364" s="42">
        <v>0</v>
      </c>
      <c r="BO364" s="42">
        <v>4</v>
      </c>
      <c r="BP364" s="42">
        <v>0</v>
      </c>
      <c r="BQ364" s="42">
        <v>16</v>
      </c>
      <c r="BR364" s="42">
        <v>8</v>
      </c>
      <c r="BS364" s="42">
        <v>8</v>
      </c>
      <c r="BT364" s="42">
        <v>0</v>
      </c>
      <c r="BU364" s="42">
        <v>0</v>
      </c>
      <c r="BV364" s="42">
        <v>0</v>
      </c>
      <c r="BW364" s="42">
        <v>0</v>
      </c>
      <c r="BX364" s="42">
        <v>4</v>
      </c>
      <c r="BY364" s="42">
        <v>0</v>
      </c>
      <c r="BZ364" s="42">
        <v>0</v>
      </c>
      <c r="CA364" s="42">
        <v>4</v>
      </c>
      <c r="CB364" s="42">
        <v>20</v>
      </c>
      <c r="CC364" s="42">
        <v>8</v>
      </c>
      <c r="CD364" s="42">
        <v>4</v>
      </c>
      <c r="CE364" s="42">
        <v>0</v>
      </c>
      <c r="CF364" s="42">
        <v>0</v>
      </c>
      <c r="CG364" s="42">
        <v>0</v>
      </c>
      <c r="CH364" s="42">
        <v>4</v>
      </c>
      <c r="CI364" s="42">
        <v>0</v>
      </c>
      <c r="CJ364" s="42">
        <v>4</v>
      </c>
      <c r="CK364" s="42">
        <v>40</v>
      </c>
      <c r="CL364" s="42">
        <v>4</v>
      </c>
      <c r="CM364" s="42">
        <v>0</v>
      </c>
      <c r="CN364" s="42">
        <v>0</v>
      </c>
      <c r="CO364" s="42">
        <v>0</v>
      </c>
      <c r="CP364" s="42">
        <v>0</v>
      </c>
      <c r="CQ364" s="42">
        <v>0</v>
      </c>
      <c r="CR364" s="42">
        <v>32</v>
      </c>
      <c r="CS364" s="42">
        <v>4</v>
      </c>
    </row>
    <row r="365" spans="1:97">
      <c r="A365" s="40" t="s">
        <v>1065</v>
      </c>
      <c r="B365" s="40" t="s">
        <v>289</v>
      </c>
      <c r="C365" s="40" t="s">
        <v>290</v>
      </c>
      <c r="D365" s="40" t="s">
        <v>304</v>
      </c>
      <c r="E365" s="40" t="s">
        <v>364</v>
      </c>
      <c r="F365" s="40" t="s">
        <v>351</v>
      </c>
      <c r="G365" s="41" t="s">
        <v>294</v>
      </c>
      <c r="H365" s="40" t="s">
        <v>1066</v>
      </c>
      <c r="I365" s="42">
        <v>451</v>
      </c>
      <c r="J365" s="42">
        <v>57.4</v>
      </c>
      <c r="K365" s="42">
        <v>48.174999999999997</v>
      </c>
      <c r="L365" s="42">
        <v>72.775000000000006</v>
      </c>
      <c r="M365" s="42">
        <v>116.85</v>
      </c>
      <c r="N365" s="42">
        <v>93.275000000000006</v>
      </c>
      <c r="O365" s="42">
        <v>62.524999999999999</v>
      </c>
      <c r="P365" s="42">
        <v>66</v>
      </c>
      <c r="Q365" s="42">
        <v>43</v>
      </c>
      <c r="R365" s="42">
        <v>77</v>
      </c>
      <c r="S365" s="42">
        <v>88</v>
      </c>
      <c r="T365" s="42">
        <v>85</v>
      </c>
      <c r="U365" s="42">
        <v>45</v>
      </c>
      <c r="V365" s="42">
        <v>223.45</v>
      </c>
      <c r="W365" s="42">
        <v>28.7</v>
      </c>
      <c r="X365" s="42">
        <v>27.675000000000001</v>
      </c>
      <c r="Y365" s="42">
        <v>34.85</v>
      </c>
      <c r="Z365" s="42">
        <v>59.45</v>
      </c>
      <c r="AA365" s="42">
        <v>44.075000000000003</v>
      </c>
      <c r="AB365" s="42">
        <v>28.7</v>
      </c>
      <c r="AC365" s="42">
        <v>0</v>
      </c>
      <c r="AD365" s="42">
        <v>38.950000000000003</v>
      </c>
      <c r="AE365" s="42">
        <v>131.19999999999999</v>
      </c>
      <c r="AF365" s="42">
        <v>53.3</v>
      </c>
      <c r="AG365" s="42">
        <v>227.55</v>
      </c>
      <c r="AH365" s="42">
        <v>28.7</v>
      </c>
      <c r="AI365" s="42">
        <v>20.5</v>
      </c>
      <c r="AJ365" s="42">
        <v>37.924999999999997</v>
      </c>
      <c r="AK365" s="42">
        <v>57.4</v>
      </c>
      <c r="AL365" s="42">
        <v>49.2</v>
      </c>
      <c r="AM365" s="42">
        <v>32.799999999999997</v>
      </c>
      <c r="AN365" s="42">
        <v>1.0249999999999999</v>
      </c>
      <c r="AO365" s="42">
        <v>36.9</v>
      </c>
      <c r="AP365" s="42">
        <v>127.1</v>
      </c>
      <c r="AQ365" s="42">
        <v>63.55</v>
      </c>
      <c r="AR365" s="42">
        <v>385.4</v>
      </c>
      <c r="AS365" s="42">
        <v>20.5</v>
      </c>
      <c r="AT365" s="42">
        <v>28.7</v>
      </c>
      <c r="AU365" s="42">
        <v>12.3</v>
      </c>
      <c r="AV365" s="42">
        <v>36.9</v>
      </c>
      <c r="AW365" s="42">
        <v>77.900000000000006</v>
      </c>
      <c r="AX365" s="42">
        <v>28.7</v>
      </c>
      <c r="AY365" s="42">
        <v>123</v>
      </c>
      <c r="AZ365" s="42">
        <v>57.4</v>
      </c>
      <c r="BA365" s="42">
        <v>188.6</v>
      </c>
      <c r="BB365" s="42">
        <v>16.399999999999999</v>
      </c>
      <c r="BC365" s="42">
        <v>16.399999999999999</v>
      </c>
      <c r="BD365" s="42">
        <v>8.1999999999999993</v>
      </c>
      <c r="BE365" s="42">
        <v>12.3</v>
      </c>
      <c r="BF365" s="42">
        <v>24.6</v>
      </c>
      <c r="BG365" s="42">
        <v>28.7</v>
      </c>
      <c r="BH365" s="42">
        <v>61.5</v>
      </c>
      <c r="BI365" s="42">
        <v>20.5</v>
      </c>
      <c r="BJ365" s="42">
        <v>196.8</v>
      </c>
      <c r="BK365" s="42">
        <v>4.0999999999999996</v>
      </c>
      <c r="BL365" s="42">
        <v>12.3</v>
      </c>
      <c r="BM365" s="42">
        <v>4.0999999999999996</v>
      </c>
      <c r="BN365" s="42">
        <v>24.6</v>
      </c>
      <c r="BO365" s="42">
        <v>53.3</v>
      </c>
      <c r="BP365" s="42">
        <v>0</v>
      </c>
      <c r="BQ365" s="42">
        <v>61.5</v>
      </c>
      <c r="BR365" s="42">
        <v>36.9</v>
      </c>
      <c r="BS365" s="42">
        <v>20.5</v>
      </c>
      <c r="BT365" s="42">
        <v>0</v>
      </c>
      <c r="BU365" s="42">
        <v>0</v>
      </c>
      <c r="BV365" s="42">
        <v>0</v>
      </c>
      <c r="BW365" s="42">
        <v>0</v>
      </c>
      <c r="BX365" s="42">
        <v>0</v>
      </c>
      <c r="BY365" s="42">
        <v>4.0999999999999996</v>
      </c>
      <c r="BZ365" s="42">
        <v>0</v>
      </c>
      <c r="CA365" s="42">
        <v>16.399999999999999</v>
      </c>
      <c r="CB365" s="42">
        <v>192.7</v>
      </c>
      <c r="CC365" s="42">
        <v>20.5</v>
      </c>
      <c r="CD365" s="42">
        <v>20.5</v>
      </c>
      <c r="CE365" s="42">
        <v>0</v>
      </c>
      <c r="CF365" s="42">
        <v>32.799999999999997</v>
      </c>
      <c r="CG365" s="42">
        <v>65.599999999999994</v>
      </c>
      <c r="CH365" s="42">
        <v>24.6</v>
      </c>
      <c r="CI365" s="42">
        <v>8.1999999999999993</v>
      </c>
      <c r="CJ365" s="42">
        <v>20.5</v>
      </c>
      <c r="CK365" s="42">
        <v>172.2</v>
      </c>
      <c r="CL365" s="42">
        <v>0</v>
      </c>
      <c r="CM365" s="42">
        <v>8.1999999999999993</v>
      </c>
      <c r="CN365" s="42">
        <v>12.3</v>
      </c>
      <c r="CO365" s="42">
        <v>4.0999999999999996</v>
      </c>
      <c r="CP365" s="42">
        <v>12.3</v>
      </c>
      <c r="CQ365" s="42">
        <v>0</v>
      </c>
      <c r="CR365" s="42">
        <v>114.8</v>
      </c>
      <c r="CS365" s="42">
        <v>20.5</v>
      </c>
    </row>
    <row r="366" spans="1:97">
      <c r="A366" s="40" t="s">
        <v>1067</v>
      </c>
      <c r="B366" s="40" t="s">
        <v>289</v>
      </c>
      <c r="C366" s="40" t="s">
        <v>290</v>
      </c>
      <c r="D366" s="40" t="s">
        <v>297</v>
      </c>
      <c r="E366" s="40" t="s">
        <v>647</v>
      </c>
      <c r="F366" s="40" t="s">
        <v>419</v>
      </c>
      <c r="G366" s="41" t="s">
        <v>294</v>
      </c>
      <c r="H366" s="40" t="s">
        <v>1068</v>
      </c>
      <c r="I366" s="42">
        <v>522</v>
      </c>
      <c r="J366" s="42">
        <v>102.174419</v>
      </c>
      <c r="K366" s="42">
        <v>69.802325999999994</v>
      </c>
      <c r="L366" s="42">
        <v>107.232558</v>
      </c>
      <c r="M366" s="42">
        <v>101.162791</v>
      </c>
      <c r="N366" s="42">
        <v>93.069766999999999</v>
      </c>
      <c r="O366" s="42">
        <v>48.558140000000002</v>
      </c>
      <c r="P366" s="42">
        <v>86</v>
      </c>
      <c r="Q366" s="42">
        <v>71</v>
      </c>
      <c r="R366" s="42">
        <v>85</v>
      </c>
      <c r="S366" s="42">
        <v>98</v>
      </c>
      <c r="T366" s="42">
        <v>79</v>
      </c>
      <c r="U366" s="42">
        <v>45</v>
      </c>
      <c r="V366" s="42">
        <v>256.95348799999999</v>
      </c>
      <c r="W366" s="42">
        <v>44.511628000000002</v>
      </c>
      <c r="X366" s="42">
        <v>36.418604999999999</v>
      </c>
      <c r="Y366" s="42">
        <v>51.593023000000002</v>
      </c>
      <c r="Z366" s="42">
        <v>57.662790999999999</v>
      </c>
      <c r="AA366" s="42">
        <v>48.558140000000002</v>
      </c>
      <c r="AB366" s="42">
        <v>18.209302000000001</v>
      </c>
      <c r="AC366" s="42">
        <v>0</v>
      </c>
      <c r="AD366" s="42">
        <v>55.639535000000002</v>
      </c>
      <c r="AE366" s="42">
        <v>156.80232599999999</v>
      </c>
      <c r="AF366" s="42">
        <v>44.511628000000002</v>
      </c>
      <c r="AG366" s="42">
        <v>265.04651200000001</v>
      </c>
      <c r="AH366" s="42">
        <v>57.662790999999999</v>
      </c>
      <c r="AI366" s="42">
        <v>33.383721000000001</v>
      </c>
      <c r="AJ366" s="42">
        <v>55.639535000000002</v>
      </c>
      <c r="AK366" s="42">
        <v>43.5</v>
      </c>
      <c r="AL366" s="42">
        <v>44.511628000000002</v>
      </c>
      <c r="AM366" s="42">
        <v>29.337209000000001</v>
      </c>
      <c r="AN366" s="42">
        <v>1.011628</v>
      </c>
      <c r="AO366" s="42">
        <v>68.790698000000006</v>
      </c>
      <c r="AP366" s="42">
        <v>147.69767400000001</v>
      </c>
      <c r="AQ366" s="42">
        <v>48.558140000000002</v>
      </c>
      <c r="AR366" s="42">
        <v>412.74418600000001</v>
      </c>
      <c r="AS366" s="42">
        <v>8.0930230000000005</v>
      </c>
      <c r="AT366" s="42">
        <v>44.511628000000002</v>
      </c>
      <c r="AU366" s="42">
        <v>8.0930230000000005</v>
      </c>
      <c r="AV366" s="42">
        <v>60.697673999999999</v>
      </c>
      <c r="AW366" s="42">
        <v>40.465116000000002</v>
      </c>
      <c r="AX366" s="42">
        <v>64.744185999999999</v>
      </c>
      <c r="AY366" s="42">
        <v>137.58139499999999</v>
      </c>
      <c r="AZ366" s="42">
        <v>48.558140000000002</v>
      </c>
      <c r="BA366" s="42">
        <v>194.23255800000001</v>
      </c>
      <c r="BB366" s="42">
        <v>8.0930230000000005</v>
      </c>
      <c r="BC366" s="42">
        <v>28.325581</v>
      </c>
      <c r="BD366" s="42">
        <v>8.0930230000000005</v>
      </c>
      <c r="BE366" s="42">
        <v>32.372093</v>
      </c>
      <c r="BF366" s="42">
        <v>4.0465119999999999</v>
      </c>
      <c r="BG366" s="42">
        <v>44.511628000000002</v>
      </c>
      <c r="BH366" s="42">
        <v>56.651162999999997</v>
      </c>
      <c r="BI366" s="42">
        <v>12.139535</v>
      </c>
      <c r="BJ366" s="42">
        <v>218.511628</v>
      </c>
      <c r="BK366" s="42">
        <v>0</v>
      </c>
      <c r="BL366" s="42">
        <v>16.186046999999999</v>
      </c>
      <c r="BM366" s="42">
        <v>0</v>
      </c>
      <c r="BN366" s="42">
        <v>28.325581</v>
      </c>
      <c r="BO366" s="42">
        <v>36.418604999999999</v>
      </c>
      <c r="BP366" s="42">
        <v>20.232558000000001</v>
      </c>
      <c r="BQ366" s="42">
        <v>80.930233000000001</v>
      </c>
      <c r="BR366" s="42">
        <v>36.418604999999999</v>
      </c>
      <c r="BS366" s="42">
        <v>52.604650999999997</v>
      </c>
      <c r="BT366" s="42">
        <v>0</v>
      </c>
      <c r="BU366" s="42">
        <v>0</v>
      </c>
      <c r="BV366" s="42">
        <v>0</v>
      </c>
      <c r="BW366" s="42">
        <v>4.0465119999999999</v>
      </c>
      <c r="BX366" s="42">
        <v>8.0930230000000005</v>
      </c>
      <c r="BY366" s="42">
        <v>20.232558000000001</v>
      </c>
      <c r="BZ366" s="42">
        <v>0</v>
      </c>
      <c r="CA366" s="42">
        <v>20.232558000000001</v>
      </c>
      <c r="CB366" s="42">
        <v>202.325581</v>
      </c>
      <c r="CC366" s="42">
        <v>8.0930230000000005</v>
      </c>
      <c r="CD366" s="42">
        <v>32.372093</v>
      </c>
      <c r="CE366" s="42">
        <v>8.0930230000000005</v>
      </c>
      <c r="CF366" s="42">
        <v>48.558140000000002</v>
      </c>
      <c r="CG366" s="42">
        <v>28.325581</v>
      </c>
      <c r="CH366" s="42">
        <v>44.511628000000002</v>
      </c>
      <c r="CI366" s="42">
        <v>8.0930230000000005</v>
      </c>
      <c r="CJ366" s="42">
        <v>24.279070000000001</v>
      </c>
      <c r="CK366" s="42">
        <v>157.813953</v>
      </c>
      <c r="CL366" s="42">
        <v>0</v>
      </c>
      <c r="CM366" s="42">
        <v>12.139535</v>
      </c>
      <c r="CN366" s="42">
        <v>0</v>
      </c>
      <c r="CO366" s="42">
        <v>8.0930230000000005</v>
      </c>
      <c r="CP366" s="42">
        <v>4.0465119999999999</v>
      </c>
      <c r="CQ366" s="42">
        <v>0</v>
      </c>
      <c r="CR366" s="42">
        <v>129.488372</v>
      </c>
      <c r="CS366" s="42">
        <v>4.0465119999999999</v>
      </c>
    </row>
    <row r="367" spans="1:97">
      <c r="A367" s="40" t="s">
        <v>1069</v>
      </c>
      <c r="B367" s="40" t="s">
        <v>289</v>
      </c>
      <c r="C367" s="40" t="s">
        <v>290</v>
      </c>
      <c r="D367" s="40" t="s">
        <v>291</v>
      </c>
      <c r="E367" s="40" t="s">
        <v>466</v>
      </c>
      <c r="F367" s="40" t="s">
        <v>293</v>
      </c>
      <c r="G367" s="41" t="s">
        <v>294</v>
      </c>
      <c r="H367" s="40" t="s">
        <v>1070</v>
      </c>
      <c r="I367" s="42">
        <v>233</v>
      </c>
      <c r="J367" s="42">
        <v>21.249656999999999</v>
      </c>
      <c r="K367" s="42">
        <v>13.171948</v>
      </c>
      <c r="L367" s="42">
        <v>30.382750999999999</v>
      </c>
      <c r="M367" s="42">
        <v>58.767153</v>
      </c>
      <c r="N367" s="42">
        <v>67.886194000000003</v>
      </c>
      <c r="O367" s="42">
        <v>41.542298000000002</v>
      </c>
      <c r="P367" s="42">
        <v>28</v>
      </c>
      <c r="Q367" s="42">
        <v>23</v>
      </c>
      <c r="R367" s="42">
        <v>46</v>
      </c>
      <c r="S367" s="42">
        <v>44</v>
      </c>
      <c r="T367" s="42">
        <v>64</v>
      </c>
      <c r="U367" s="42">
        <v>39</v>
      </c>
      <c r="V367" s="42">
        <v>104.348305</v>
      </c>
      <c r="W367" s="42">
        <v>8.1058140000000005</v>
      </c>
      <c r="X367" s="42">
        <v>4.0529070000000003</v>
      </c>
      <c r="Y367" s="42">
        <v>15.184348999999999</v>
      </c>
      <c r="Z367" s="42">
        <v>26.343896000000001</v>
      </c>
      <c r="AA367" s="42">
        <v>33.436484</v>
      </c>
      <c r="AB367" s="42">
        <v>13.171948</v>
      </c>
      <c r="AC367" s="42">
        <v>4.0529070000000003</v>
      </c>
      <c r="AD367" s="42">
        <v>10.132268</v>
      </c>
      <c r="AE367" s="42">
        <v>57.739873000000003</v>
      </c>
      <c r="AF367" s="42">
        <v>36.476163999999997</v>
      </c>
      <c r="AG367" s="42">
        <v>128.65169499999999</v>
      </c>
      <c r="AH367" s="42">
        <v>13.143843</v>
      </c>
      <c r="AI367" s="42">
        <v>9.1190409999999993</v>
      </c>
      <c r="AJ367" s="42">
        <v>15.198402</v>
      </c>
      <c r="AK367" s="42">
        <v>32.423257</v>
      </c>
      <c r="AL367" s="42">
        <v>34.449710000000003</v>
      </c>
      <c r="AM367" s="42">
        <v>23.304216</v>
      </c>
      <c r="AN367" s="42">
        <v>1.0132270000000001</v>
      </c>
      <c r="AO367" s="42">
        <v>17.196750000000002</v>
      </c>
      <c r="AP367" s="42">
        <v>64.846513999999999</v>
      </c>
      <c r="AQ367" s="42">
        <v>46.608432000000001</v>
      </c>
      <c r="AR367" s="42">
        <v>214.80407600000001</v>
      </c>
      <c r="AS367" s="42">
        <v>4.0529070000000003</v>
      </c>
      <c r="AT367" s="42">
        <v>8.1058140000000005</v>
      </c>
      <c r="AU367" s="42">
        <v>8.1058140000000005</v>
      </c>
      <c r="AV367" s="42">
        <v>16.211628000000001</v>
      </c>
      <c r="AW367" s="42">
        <v>24.317443000000001</v>
      </c>
      <c r="AX367" s="42">
        <v>60.793605999999997</v>
      </c>
      <c r="AY367" s="42">
        <v>68.899421000000004</v>
      </c>
      <c r="AZ367" s="42">
        <v>24.317443000000001</v>
      </c>
      <c r="BA367" s="42">
        <v>93.216863000000004</v>
      </c>
      <c r="BB367" s="42">
        <v>0</v>
      </c>
      <c r="BC367" s="42">
        <v>8.1058140000000005</v>
      </c>
      <c r="BD367" s="42">
        <v>8.1058140000000005</v>
      </c>
      <c r="BE367" s="42">
        <v>4.0529070000000003</v>
      </c>
      <c r="BF367" s="42">
        <v>4.0529070000000003</v>
      </c>
      <c r="BG367" s="42">
        <v>36.476163999999997</v>
      </c>
      <c r="BH367" s="42">
        <v>28.370349999999998</v>
      </c>
      <c r="BI367" s="42">
        <v>4.0529070000000003</v>
      </c>
      <c r="BJ367" s="42">
        <v>121.58721300000001</v>
      </c>
      <c r="BK367" s="42">
        <v>4.0529070000000003</v>
      </c>
      <c r="BL367" s="42">
        <v>0</v>
      </c>
      <c r="BM367" s="42">
        <v>0</v>
      </c>
      <c r="BN367" s="42">
        <v>12.158721</v>
      </c>
      <c r="BO367" s="42">
        <v>20.264534999999999</v>
      </c>
      <c r="BP367" s="42">
        <v>24.317443000000001</v>
      </c>
      <c r="BQ367" s="42">
        <v>40.529071000000002</v>
      </c>
      <c r="BR367" s="42">
        <v>20.264534999999999</v>
      </c>
      <c r="BS367" s="42">
        <v>20.264534999999999</v>
      </c>
      <c r="BT367" s="42">
        <v>0</v>
      </c>
      <c r="BU367" s="42">
        <v>0</v>
      </c>
      <c r="BV367" s="42">
        <v>0</v>
      </c>
      <c r="BW367" s="42">
        <v>0</v>
      </c>
      <c r="BX367" s="42">
        <v>8.1058140000000005</v>
      </c>
      <c r="BY367" s="42">
        <v>4.0529070000000003</v>
      </c>
      <c r="BZ367" s="42">
        <v>0</v>
      </c>
      <c r="CA367" s="42">
        <v>8.1058140000000005</v>
      </c>
      <c r="CB367" s="42">
        <v>109.42849200000001</v>
      </c>
      <c r="CC367" s="42">
        <v>0</v>
      </c>
      <c r="CD367" s="42">
        <v>8.1058140000000005</v>
      </c>
      <c r="CE367" s="42">
        <v>4.0529070000000003</v>
      </c>
      <c r="CF367" s="42">
        <v>12.158721</v>
      </c>
      <c r="CG367" s="42">
        <v>12.158721</v>
      </c>
      <c r="CH367" s="42">
        <v>56.740698999999999</v>
      </c>
      <c r="CI367" s="42">
        <v>8.1058140000000005</v>
      </c>
      <c r="CJ367" s="42">
        <v>8.1058140000000005</v>
      </c>
      <c r="CK367" s="42">
        <v>85.111048999999994</v>
      </c>
      <c r="CL367" s="42">
        <v>4.0529070000000003</v>
      </c>
      <c r="CM367" s="42">
        <v>0</v>
      </c>
      <c r="CN367" s="42">
        <v>4.0529070000000003</v>
      </c>
      <c r="CO367" s="42">
        <v>4.0529070000000003</v>
      </c>
      <c r="CP367" s="42">
        <v>4.0529070000000003</v>
      </c>
      <c r="CQ367" s="42">
        <v>0</v>
      </c>
      <c r="CR367" s="42">
        <v>60.793605999999997</v>
      </c>
      <c r="CS367" s="42">
        <v>8.1058140000000005</v>
      </c>
    </row>
    <row r="368" spans="1:97">
      <c r="A368" s="40" t="s">
        <v>1071</v>
      </c>
      <c r="B368" s="40" t="s">
        <v>289</v>
      </c>
      <c r="C368" s="40" t="s">
        <v>290</v>
      </c>
      <c r="D368" s="40" t="s">
        <v>304</v>
      </c>
      <c r="E368" s="40" t="s">
        <v>354</v>
      </c>
      <c r="F368" s="40" t="s">
        <v>351</v>
      </c>
      <c r="G368" s="41" t="s">
        <v>294</v>
      </c>
      <c r="H368" s="40" t="s">
        <v>1072</v>
      </c>
      <c r="I368" s="42">
        <v>525</v>
      </c>
      <c r="J368" s="42">
        <v>67.127863000000005</v>
      </c>
      <c r="K368" s="42">
        <v>82.156488999999993</v>
      </c>
      <c r="L368" s="42">
        <v>88.167939000000004</v>
      </c>
      <c r="M368" s="42">
        <v>119.227099</v>
      </c>
      <c r="N368" s="42">
        <v>107.20419800000001</v>
      </c>
      <c r="O368" s="42">
        <v>61.116411999999997</v>
      </c>
      <c r="P368" s="42">
        <v>85</v>
      </c>
      <c r="Q368" s="42">
        <v>82</v>
      </c>
      <c r="R368" s="42">
        <v>117</v>
      </c>
      <c r="S368" s="42">
        <v>97</v>
      </c>
      <c r="T368" s="42">
        <v>111</v>
      </c>
      <c r="U368" s="42">
        <v>40</v>
      </c>
      <c r="V368" s="42">
        <v>248.47328200000001</v>
      </c>
      <c r="W368" s="42">
        <v>33.062976999999997</v>
      </c>
      <c r="X368" s="42">
        <v>42.080153000000003</v>
      </c>
      <c r="Y368" s="42">
        <v>44.083969000000003</v>
      </c>
      <c r="Z368" s="42">
        <v>58.110686999999999</v>
      </c>
      <c r="AA368" s="42">
        <v>48.091602999999999</v>
      </c>
      <c r="AB368" s="42">
        <v>23.043893000000001</v>
      </c>
      <c r="AC368" s="42">
        <v>0</v>
      </c>
      <c r="AD368" s="42">
        <v>43.082061000000003</v>
      </c>
      <c r="AE368" s="42">
        <v>152.290076</v>
      </c>
      <c r="AF368" s="42">
        <v>53.101145000000002</v>
      </c>
      <c r="AG368" s="42">
        <v>276.52671800000002</v>
      </c>
      <c r="AH368" s="42">
        <v>34.064884999999997</v>
      </c>
      <c r="AI368" s="42">
        <v>40.076335999999998</v>
      </c>
      <c r="AJ368" s="42">
        <v>44.083969000000003</v>
      </c>
      <c r="AK368" s="42">
        <v>61.116411999999997</v>
      </c>
      <c r="AL368" s="42">
        <v>59.112594999999999</v>
      </c>
      <c r="AM368" s="42">
        <v>37.070611</v>
      </c>
      <c r="AN368" s="42">
        <v>1.001908</v>
      </c>
      <c r="AO368" s="42">
        <v>46.087786000000001</v>
      </c>
      <c r="AP368" s="42">
        <v>149.28435099999999</v>
      </c>
      <c r="AQ368" s="42">
        <v>81.154579999999996</v>
      </c>
      <c r="AR368" s="42">
        <v>464.88549599999999</v>
      </c>
      <c r="AS368" s="42">
        <v>12.022900999999999</v>
      </c>
      <c r="AT368" s="42">
        <v>16.030533999999999</v>
      </c>
      <c r="AU368" s="42">
        <v>16.030533999999999</v>
      </c>
      <c r="AV368" s="42">
        <v>32.061069000000003</v>
      </c>
      <c r="AW368" s="42">
        <v>104.19847300000001</v>
      </c>
      <c r="AX368" s="42">
        <v>64.122136999999995</v>
      </c>
      <c r="AY368" s="42">
        <v>160.30534399999999</v>
      </c>
      <c r="AZ368" s="42">
        <v>60.114503999999997</v>
      </c>
      <c r="BA368" s="42">
        <v>212.40458000000001</v>
      </c>
      <c r="BB368" s="42">
        <v>8.0152669999999997</v>
      </c>
      <c r="BC368" s="42">
        <v>8.0152669999999997</v>
      </c>
      <c r="BD368" s="42">
        <v>8.0152669999999997</v>
      </c>
      <c r="BE368" s="42">
        <v>8.0152669999999997</v>
      </c>
      <c r="BF368" s="42">
        <v>20.038167999999999</v>
      </c>
      <c r="BG368" s="42">
        <v>64.122136999999995</v>
      </c>
      <c r="BH368" s="42">
        <v>84.160304999999994</v>
      </c>
      <c r="BI368" s="42">
        <v>12.022900999999999</v>
      </c>
      <c r="BJ368" s="42">
        <v>252.48091600000001</v>
      </c>
      <c r="BK368" s="42">
        <v>4.0076340000000004</v>
      </c>
      <c r="BL368" s="42">
        <v>8.0152669999999997</v>
      </c>
      <c r="BM368" s="42">
        <v>8.0152669999999997</v>
      </c>
      <c r="BN368" s="42">
        <v>24.045801999999998</v>
      </c>
      <c r="BO368" s="42">
        <v>84.160304999999994</v>
      </c>
      <c r="BP368" s="42">
        <v>0</v>
      </c>
      <c r="BQ368" s="42">
        <v>76.145038</v>
      </c>
      <c r="BR368" s="42">
        <v>48.091602999999999</v>
      </c>
      <c r="BS368" s="42">
        <v>60.114503999999997</v>
      </c>
      <c r="BT368" s="42">
        <v>0</v>
      </c>
      <c r="BU368" s="42">
        <v>0</v>
      </c>
      <c r="BV368" s="42">
        <v>0</v>
      </c>
      <c r="BW368" s="42">
        <v>4.0076340000000004</v>
      </c>
      <c r="BX368" s="42">
        <v>20.038167999999999</v>
      </c>
      <c r="BY368" s="42">
        <v>20.038167999999999</v>
      </c>
      <c r="BZ368" s="42">
        <v>0</v>
      </c>
      <c r="CA368" s="42">
        <v>16.030533999999999</v>
      </c>
      <c r="CB368" s="42">
        <v>216.41221400000001</v>
      </c>
      <c r="CC368" s="42">
        <v>12.022900999999999</v>
      </c>
      <c r="CD368" s="42">
        <v>12.022900999999999</v>
      </c>
      <c r="CE368" s="42">
        <v>16.030533999999999</v>
      </c>
      <c r="CF368" s="42">
        <v>28.053435</v>
      </c>
      <c r="CG368" s="42">
        <v>80.152671999999995</v>
      </c>
      <c r="CH368" s="42">
        <v>44.083969000000003</v>
      </c>
      <c r="CI368" s="42">
        <v>8.0152669999999997</v>
      </c>
      <c r="CJ368" s="42">
        <v>16.030533999999999</v>
      </c>
      <c r="CK368" s="42">
        <v>188.358779</v>
      </c>
      <c r="CL368" s="42">
        <v>0</v>
      </c>
      <c r="CM368" s="42">
        <v>4.0076340000000004</v>
      </c>
      <c r="CN368" s="42">
        <v>0</v>
      </c>
      <c r="CO368" s="42">
        <v>0</v>
      </c>
      <c r="CP368" s="42">
        <v>4.0076340000000004</v>
      </c>
      <c r="CQ368" s="42">
        <v>0</v>
      </c>
      <c r="CR368" s="42">
        <v>152.290076</v>
      </c>
      <c r="CS368" s="42">
        <v>28.053435</v>
      </c>
    </row>
    <row r="369" spans="1:97">
      <c r="A369" s="40" t="s">
        <v>1073</v>
      </c>
      <c r="B369" s="40" t="s">
        <v>289</v>
      </c>
      <c r="C369" s="40" t="s">
        <v>290</v>
      </c>
      <c r="D369" s="40" t="s">
        <v>304</v>
      </c>
      <c r="E369" s="40" t="s">
        <v>664</v>
      </c>
      <c r="F369" s="40" t="s">
        <v>351</v>
      </c>
      <c r="G369" s="41" t="s">
        <v>294</v>
      </c>
      <c r="H369" s="40" t="s">
        <v>1074</v>
      </c>
      <c r="I369" s="42">
        <v>139</v>
      </c>
      <c r="J369" s="42">
        <v>25</v>
      </c>
      <c r="K369" s="42">
        <v>10</v>
      </c>
      <c r="L369" s="42">
        <v>25</v>
      </c>
      <c r="M369" s="42">
        <v>23</v>
      </c>
      <c r="N369" s="42">
        <v>32</v>
      </c>
      <c r="O369" s="42">
        <v>24</v>
      </c>
      <c r="P369" s="42">
        <v>22</v>
      </c>
      <c r="Q369" s="42">
        <v>21</v>
      </c>
      <c r="R369" s="42">
        <v>32</v>
      </c>
      <c r="S369" s="42">
        <v>27</v>
      </c>
      <c r="T369" s="42">
        <v>26</v>
      </c>
      <c r="U369" s="42">
        <v>21</v>
      </c>
      <c r="V369" s="42">
        <v>72</v>
      </c>
      <c r="W369" s="42">
        <v>12</v>
      </c>
      <c r="X369" s="42">
        <v>5</v>
      </c>
      <c r="Y369" s="42">
        <v>14</v>
      </c>
      <c r="Z369" s="42">
        <v>14</v>
      </c>
      <c r="AA369" s="42">
        <v>18</v>
      </c>
      <c r="AB369" s="42">
        <v>9</v>
      </c>
      <c r="AC369" s="42">
        <v>0</v>
      </c>
      <c r="AD369" s="42">
        <v>16</v>
      </c>
      <c r="AE369" s="42">
        <v>40</v>
      </c>
      <c r="AF369" s="42">
        <v>16</v>
      </c>
      <c r="AG369" s="42">
        <v>67</v>
      </c>
      <c r="AH369" s="42">
        <v>13</v>
      </c>
      <c r="AI369" s="42">
        <v>5</v>
      </c>
      <c r="AJ369" s="42">
        <v>11</v>
      </c>
      <c r="AK369" s="42">
        <v>9</v>
      </c>
      <c r="AL369" s="42">
        <v>14</v>
      </c>
      <c r="AM369" s="42">
        <v>14</v>
      </c>
      <c r="AN369" s="42">
        <v>1</v>
      </c>
      <c r="AO369" s="42">
        <v>15</v>
      </c>
      <c r="AP369" s="42">
        <v>28</v>
      </c>
      <c r="AQ369" s="42">
        <v>24</v>
      </c>
      <c r="AR369" s="42">
        <v>116</v>
      </c>
      <c r="AS369" s="42">
        <v>8</v>
      </c>
      <c r="AT369" s="42">
        <v>4</v>
      </c>
      <c r="AU369" s="42">
        <v>16</v>
      </c>
      <c r="AV369" s="42">
        <v>4</v>
      </c>
      <c r="AW369" s="42">
        <v>16</v>
      </c>
      <c r="AX369" s="42">
        <v>4</v>
      </c>
      <c r="AY369" s="42">
        <v>40</v>
      </c>
      <c r="AZ369" s="42">
        <v>24</v>
      </c>
      <c r="BA369" s="42">
        <v>68</v>
      </c>
      <c r="BB369" s="42">
        <v>4</v>
      </c>
      <c r="BC369" s="42">
        <v>4</v>
      </c>
      <c r="BD369" s="42">
        <v>16</v>
      </c>
      <c r="BE369" s="42">
        <v>4</v>
      </c>
      <c r="BF369" s="42">
        <v>0</v>
      </c>
      <c r="BG369" s="42">
        <v>4</v>
      </c>
      <c r="BH369" s="42">
        <v>24</v>
      </c>
      <c r="BI369" s="42">
        <v>12</v>
      </c>
      <c r="BJ369" s="42">
        <v>48</v>
      </c>
      <c r="BK369" s="42">
        <v>4</v>
      </c>
      <c r="BL369" s="42">
        <v>0</v>
      </c>
      <c r="BM369" s="42">
        <v>0</v>
      </c>
      <c r="BN369" s="42">
        <v>0</v>
      </c>
      <c r="BO369" s="42">
        <v>16</v>
      </c>
      <c r="BP369" s="42">
        <v>0</v>
      </c>
      <c r="BQ369" s="42">
        <v>16</v>
      </c>
      <c r="BR369" s="42">
        <v>12</v>
      </c>
      <c r="BS369" s="42">
        <v>16</v>
      </c>
      <c r="BT369" s="42">
        <v>0</v>
      </c>
      <c r="BU369" s="42">
        <v>0</v>
      </c>
      <c r="BV369" s="42">
        <v>0</v>
      </c>
      <c r="BW369" s="42">
        <v>0</v>
      </c>
      <c r="BX369" s="42">
        <v>8</v>
      </c>
      <c r="BY369" s="42">
        <v>4</v>
      </c>
      <c r="BZ369" s="42">
        <v>0</v>
      </c>
      <c r="CA369" s="42">
        <v>4</v>
      </c>
      <c r="CB369" s="42">
        <v>48</v>
      </c>
      <c r="CC369" s="42">
        <v>8</v>
      </c>
      <c r="CD369" s="42">
        <v>4</v>
      </c>
      <c r="CE369" s="42">
        <v>8</v>
      </c>
      <c r="CF369" s="42">
        <v>4</v>
      </c>
      <c r="CG369" s="42">
        <v>8</v>
      </c>
      <c r="CH369" s="42">
        <v>0</v>
      </c>
      <c r="CI369" s="42">
        <v>0</v>
      </c>
      <c r="CJ369" s="42">
        <v>16</v>
      </c>
      <c r="CK369" s="42">
        <v>52</v>
      </c>
      <c r="CL369" s="42">
        <v>0</v>
      </c>
      <c r="CM369" s="42">
        <v>0</v>
      </c>
      <c r="CN369" s="42">
        <v>8</v>
      </c>
      <c r="CO369" s="42">
        <v>0</v>
      </c>
      <c r="CP369" s="42">
        <v>0</v>
      </c>
      <c r="CQ369" s="42">
        <v>0</v>
      </c>
      <c r="CR369" s="42">
        <v>40</v>
      </c>
      <c r="CS369" s="42">
        <v>4</v>
      </c>
    </row>
    <row r="370" spans="1:97">
      <c r="A370" s="40" t="s">
        <v>1075</v>
      </c>
      <c r="B370" s="40" t="s">
        <v>289</v>
      </c>
      <c r="C370" s="40" t="s">
        <v>290</v>
      </c>
      <c r="D370" s="40" t="s">
        <v>304</v>
      </c>
      <c r="E370" s="40" t="s">
        <v>407</v>
      </c>
      <c r="F370" s="40" t="s">
        <v>397</v>
      </c>
      <c r="G370" s="41" t="s">
        <v>294</v>
      </c>
      <c r="H370" s="40" t="s">
        <v>1076</v>
      </c>
      <c r="I370" s="42">
        <v>28</v>
      </c>
      <c r="J370" s="42">
        <v>2.2400000000000002</v>
      </c>
      <c r="K370" s="42">
        <v>1.1200000000000001</v>
      </c>
      <c r="L370" s="42">
        <v>4.4800000000000004</v>
      </c>
      <c r="M370" s="42">
        <v>6.72</v>
      </c>
      <c r="N370" s="42">
        <v>4.4800000000000004</v>
      </c>
      <c r="O370" s="42">
        <v>8.9600000000000009</v>
      </c>
      <c r="P370" s="42">
        <v>1</v>
      </c>
      <c r="Q370" s="42">
        <v>3</v>
      </c>
      <c r="R370" s="42">
        <v>4</v>
      </c>
      <c r="S370" s="42">
        <v>6</v>
      </c>
      <c r="T370" s="42">
        <v>15</v>
      </c>
      <c r="U370" s="42">
        <v>8</v>
      </c>
      <c r="V370" s="42">
        <v>15.68</v>
      </c>
      <c r="W370" s="42">
        <v>2.2400000000000002</v>
      </c>
      <c r="X370" s="42">
        <v>1.1200000000000001</v>
      </c>
      <c r="Y370" s="42">
        <v>2.2400000000000002</v>
      </c>
      <c r="Z370" s="42">
        <v>2.2400000000000002</v>
      </c>
      <c r="AA370" s="42">
        <v>3.36</v>
      </c>
      <c r="AB370" s="42">
        <v>4.4800000000000004</v>
      </c>
      <c r="AC370" s="42">
        <v>0</v>
      </c>
      <c r="AD370" s="42">
        <v>3.36</v>
      </c>
      <c r="AE370" s="42">
        <v>5.6</v>
      </c>
      <c r="AF370" s="42">
        <v>6.72</v>
      </c>
      <c r="AG370" s="42">
        <v>12.32</v>
      </c>
      <c r="AH370" s="42">
        <v>0</v>
      </c>
      <c r="AI370" s="42">
        <v>0</v>
      </c>
      <c r="AJ370" s="42">
        <v>2.2400000000000002</v>
      </c>
      <c r="AK370" s="42">
        <v>4.4800000000000004</v>
      </c>
      <c r="AL370" s="42">
        <v>1.1200000000000001</v>
      </c>
      <c r="AM370" s="42">
        <v>3.36</v>
      </c>
      <c r="AN370" s="42">
        <v>1.1200000000000001</v>
      </c>
      <c r="AO370" s="42">
        <v>0</v>
      </c>
      <c r="AP370" s="42">
        <v>6.72</v>
      </c>
      <c r="AQ370" s="42">
        <v>5.6</v>
      </c>
      <c r="AR370" s="42">
        <v>22.4</v>
      </c>
      <c r="AS370" s="42">
        <v>0</v>
      </c>
      <c r="AT370" s="42">
        <v>0</v>
      </c>
      <c r="AU370" s="42">
        <v>0</v>
      </c>
      <c r="AV370" s="42">
        <v>0</v>
      </c>
      <c r="AW370" s="42">
        <v>0</v>
      </c>
      <c r="AX370" s="42">
        <v>0</v>
      </c>
      <c r="AY370" s="42">
        <v>22.4</v>
      </c>
      <c r="AZ370" s="42">
        <v>0</v>
      </c>
      <c r="BA370" s="42">
        <v>13.44</v>
      </c>
      <c r="BB370" s="42">
        <v>0</v>
      </c>
      <c r="BC370" s="42">
        <v>0</v>
      </c>
      <c r="BD370" s="42">
        <v>0</v>
      </c>
      <c r="BE370" s="42">
        <v>0</v>
      </c>
      <c r="BF370" s="42">
        <v>0</v>
      </c>
      <c r="BG370" s="42">
        <v>0</v>
      </c>
      <c r="BH370" s="42">
        <v>13.44</v>
      </c>
      <c r="BI370" s="42">
        <v>0</v>
      </c>
      <c r="BJ370" s="42">
        <v>8.9600000000000009</v>
      </c>
      <c r="BK370" s="42">
        <v>0</v>
      </c>
      <c r="BL370" s="42">
        <v>0</v>
      </c>
      <c r="BM370" s="42">
        <v>0</v>
      </c>
      <c r="BN370" s="42">
        <v>0</v>
      </c>
      <c r="BO370" s="42">
        <v>0</v>
      </c>
      <c r="BP370" s="42">
        <v>0</v>
      </c>
      <c r="BQ370" s="42">
        <v>8.9600000000000009</v>
      </c>
      <c r="BR370" s="42">
        <v>0</v>
      </c>
      <c r="BS370" s="42">
        <v>0</v>
      </c>
      <c r="BT370" s="42">
        <v>0</v>
      </c>
      <c r="BU370" s="42">
        <v>0</v>
      </c>
      <c r="BV370" s="42">
        <v>0</v>
      </c>
      <c r="BW370" s="42">
        <v>0</v>
      </c>
      <c r="BX370" s="42">
        <v>0</v>
      </c>
      <c r="BY370" s="42">
        <v>0</v>
      </c>
      <c r="BZ370" s="42">
        <v>0</v>
      </c>
      <c r="CA370" s="42">
        <v>0</v>
      </c>
      <c r="CB370" s="42">
        <v>0</v>
      </c>
      <c r="CC370" s="42">
        <v>0</v>
      </c>
      <c r="CD370" s="42">
        <v>0</v>
      </c>
      <c r="CE370" s="42">
        <v>0</v>
      </c>
      <c r="CF370" s="42">
        <v>0</v>
      </c>
      <c r="CG370" s="42">
        <v>0</v>
      </c>
      <c r="CH370" s="42">
        <v>0</v>
      </c>
      <c r="CI370" s="42">
        <v>0</v>
      </c>
      <c r="CJ370" s="42">
        <v>0</v>
      </c>
      <c r="CK370" s="42">
        <v>22.4</v>
      </c>
      <c r="CL370" s="42">
        <v>0</v>
      </c>
      <c r="CM370" s="42">
        <v>0</v>
      </c>
      <c r="CN370" s="42">
        <v>0</v>
      </c>
      <c r="CO370" s="42">
        <v>0</v>
      </c>
      <c r="CP370" s="42">
        <v>0</v>
      </c>
      <c r="CQ370" s="42">
        <v>0</v>
      </c>
      <c r="CR370" s="42">
        <v>22.4</v>
      </c>
      <c r="CS370" s="42">
        <v>0</v>
      </c>
    </row>
    <row r="371" spans="1:97">
      <c r="A371" s="40" t="s">
        <v>1077</v>
      </c>
      <c r="B371" s="40" t="s">
        <v>289</v>
      </c>
      <c r="C371" s="40" t="s">
        <v>290</v>
      </c>
      <c r="D371" s="40" t="s">
        <v>304</v>
      </c>
      <c r="E371" s="40" t="s">
        <v>357</v>
      </c>
      <c r="F371" s="40" t="s">
        <v>351</v>
      </c>
      <c r="G371" s="41" t="s">
        <v>294</v>
      </c>
      <c r="H371" s="40" t="s">
        <v>1078</v>
      </c>
      <c r="I371" s="42">
        <v>194</v>
      </c>
      <c r="J371" s="42">
        <v>27.573604</v>
      </c>
      <c r="K371" s="42">
        <v>22.649746</v>
      </c>
      <c r="L371" s="42">
        <v>30.527919000000001</v>
      </c>
      <c r="M371" s="42">
        <v>45.299492000000001</v>
      </c>
      <c r="N371" s="42">
        <v>41.360405999999998</v>
      </c>
      <c r="O371" s="42">
        <v>26.588832</v>
      </c>
      <c r="P371" s="42">
        <v>50</v>
      </c>
      <c r="Q371" s="42">
        <v>38</v>
      </c>
      <c r="R371" s="42">
        <v>51</v>
      </c>
      <c r="S371" s="42">
        <v>40</v>
      </c>
      <c r="T371" s="42">
        <v>45</v>
      </c>
      <c r="U371" s="42">
        <v>19</v>
      </c>
      <c r="V371" s="42">
        <v>101.431472</v>
      </c>
      <c r="W371" s="42">
        <v>15.756345</v>
      </c>
      <c r="X371" s="42">
        <v>12.80203</v>
      </c>
      <c r="Y371" s="42">
        <v>16.741116999999999</v>
      </c>
      <c r="Z371" s="42">
        <v>23.634518</v>
      </c>
      <c r="AA371" s="42">
        <v>22.649746</v>
      </c>
      <c r="AB371" s="42">
        <v>9.8477160000000001</v>
      </c>
      <c r="AC371" s="42">
        <v>0</v>
      </c>
      <c r="AD371" s="42">
        <v>22.649746</v>
      </c>
      <c r="AE371" s="42">
        <v>56.131979999999999</v>
      </c>
      <c r="AF371" s="42">
        <v>22.649746</v>
      </c>
      <c r="AG371" s="42">
        <v>92.568528000000001</v>
      </c>
      <c r="AH371" s="42">
        <v>11.817259</v>
      </c>
      <c r="AI371" s="42">
        <v>9.8477160000000001</v>
      </c>
      <c r="AJ371" s="42">
        <v>13.786802</v>
      </c>
      <c r="AK371" s="42">
        <v>21.664974999999998</v>
      </c>
      <c r="AL371" s="42">
        <v>18.710660000000001</v>
      </c>
      <c r="AM371" s="42">
        <v>16.741116999999999</v>
      </c>
      <c r="AN371" s="42">
        <v>0</v>
      </c>
      <c r="AO371" s="42">
        <v>13.786802</v>
      </c>
      <c r="AP371" s="42">
        <v>51.208122000000003</v>
      </c>
      <c r="AQ371" s="42">
        <v>27.573604</v>
      </c>
      <c r="AR371" s="42">
        <v>181.19797</v>
      </c>
      <c r="AS371" s="42">
        <v>27.573604</v>
      </c>
      <c r="AT371" s="42">
        <v>15.756345</v>
      </c>
      <c r="AU371" s="42">
        <v>3.9390860000000001</v>
      </c>
      <c r="AV371" s="42">
        <v>15.756345</v>
      </c>
      <c r="AW371" s="42">
        <v>7.8781730000000003</v>
      </c>
      <c r="AX371" s="42">
        <v>19.695430999999999</v>
      </c>
      <c r="AY371" s="42">
        <v>70.903553000000002</v>
      </c>
      <c r="AZ371" s="42">
        <v>19.695430999999999</v>
      </c>
      <c r="BA371" s="42">
        <v>106.35533</v>
      </c>
      <c r="BB371" s="42">
        <v>15.756345</v>
      </c>
      <c r="BC371" s="42">
        <v>11.817259</v>
      </c>
      <c r="BD371" s="42">
        <v>0</v>
      </c>
      <c r="BE371" s="42">
        <v>11.817259</v>
      </c>
      <c r="BF371" s="42">
        <v>0</v>
      </c>
      <c r="BG371" s="42">
        <v>15.756345</v>
      </c>
      <c r="BH371" s="42">
        <v>43.329948999999999</v>
      </c>
      <c r="BI371" s="42">
        <v>7.8781730000000003</v>
      </c>
      <c r="BJ371" s="42">
        <v>74.842640000000003</v>
      </c>
      <c r="BK371" s="42">
        <v>11.817259</v>
      </c>
      <c r="BL371" s="42">
        <v>3.9390860000000001</v>
      </c>
      <c r="BM371" s="42">
        <v>3.9390860000000001</v>
      </c>
      <c r="BN371" s="42">
        <v>3.9390860000000001</v>
      </c>
      <c r="BO371" s="42">
        <v>7.8781730000000003</v>
      </c>
      <c r="BP371" s="42">
        <v>3.9390860000000001</v>
      </c>
      <c r="BQ371" s="42">
        <v>27.573604</v>
      </c>
      <c r="BR371" s="42">
        <v>11.817259</v>
      </c>
      <c r="BS371" s="42">
        <v>15.756345</v>
      </c>
      <c r="BT371" s="42">
        <v>3.9390860000000001</v>
      </c>
      <c r="BU371" s="42">
        <v>0</v>
      </c>
      <c r="BV371" s="42">
        <v>0</v>
      </c>
      <c r="BW371" s="42">
        <v>0</v>
      </c>
      <c r="BX371" s="42">
        <v>0</v>
      </c>
      <c r="BY371" s="42">
        <v>3.9390860000000001</v>
      </c>
      <c r="BZ371" s="42">
        <v>0</v>
      </c>
      <c r="CA371" s="42">
        <v>7.8781730000000003</v>
      </c>
      <c r="CB371" s="42">
        <v>74.842640000000003</v>
      </c>
      <c r="CC371" s="42">
        <v>11.817259</v>
      </c>
      <c r="CD371" s="42">
        <v>11.817259</v>
      </c>
      <c r="CE371" s="42">
        <v>3.9390860000000001</v>
      </c>
      <c r="CF371" s="42">
        <v>15.756345</v>
      </c>
      <c r="CG371" s="42">
        <v>3.9390860000000001</v>
      </c>
      <c r="CH371" s="42">
        <v>15.756345</v>
      </c>
      <c r="CI371" s="42">
        <v>0</v>
      </c>
      <c r="CJ371" s="42">
        <v>11.817259</v>
      </c>
      <c r="CK371" s="42">
        <v>90.598984999999999</v>
      </c>
      <c r="CL371" s="42">
        <v>11.817259</v>
      </c>
      <c r="CM371" s="42">
        <v>3.9390860000000001</v>
      </c>
      <c r="CN371" s="42">
        <v>0</v>
      </c>
      <c r="CO371" s="42">
        <v>0</v>
      </c>
      <c r="CP371" s="42">
        <v>3.9390860000000001</v>
      </c>
      <c r="CQ371" s="42">
        <v>0</v>
      </c>
      <c r="CR371" s="42">
        <v>70.903553000000002</v>
      </c>
      <c r="CS371" s="42">
        <v>0</v>
      </c>
    </row>
    <row r="372" spans="1:97">
      <c r="A372" s="40" t="s">
        <v>1079</v>
      </c>
      <c r="B372" s="40" t="s">
        <v>289</v>
      </c>
      <c r="C372" s="40" t="s">
        <v>290</v>
      </c>
      <c r="D372" s="40" t="s">
        <v>309</v>
      </c>
      <c r="E372" s="40" t="s">
        <v>396</v>
      </c>
      <c r="F372" s="40" t="s">
        <v>397</v>
      </c>
      <c r="G372" s="41" t="s">
        <v>294</v>
      </c>
      <c r="H372" s="40" t="s">
        <v>1080</v>
      </c>
      <c r="I372" s="42">
        <v>235</v>
      </c>
      <c r="J372" s="42">
        <v>37</v>
      </c>
      <c r="K372" s="42">
        <v>30</v>
      </c>
      <c r="L372" s="42">
        <v>45</v>
      </c>
      <c r="M372" s="42">
        <v>50</v>
      </c>
      <c r="N372" s="42">
        <v>45</v>
      </c>
      <c r="O372" s="42">
        <v>28</v>
      </c>
      <c r="P372" s="42">
        <v>37</v>
      </c>
      <c r="Q372" s="42">
        <v>33</v>
      </c>
      <c r="R372" s="42">
        <v>41</v>
      </c>
      <c r="S372" s="42">
        <v>44</v>
      </c>
      <c r="T372" s="42">
        <v>47</v>
      </c>
      <c r="U372" s="42">
        <v>28</v>
      </c>
      <c r="V372" s="42">
        <v>121</v>
      </c>
      <c r="W372" s="42">
        <v>22</v>
      </c>
      <c r="X372" s="42">
        <v>16</v>
      </c>
      <c r="Y372" s="42">
        <v>22</v>
      </c>
      <c r="Z372" s="42">
        <v>26</v>
      </c>
      <c r="AA372" s="42">
        <v>25</v>
      </c>
      <c r="AB372" s="42">
        <v>9</v>
      </c>
      <c r="AC372" s="42">
        <v>1</v>
      </c>
      <c r="AD372" s="42">
        <v>26</v>
      </c>
      <c r="AE372" s="42">
        <v>71</v>
      </c>
      <c r="AF372" s="42">
        <v>24</v>
      </c>
      <c r="AG372" s="42">
        <v>114</v>
      </c>
      <c r="AH372" s="42">
        <v>15</v>
      </c>
      <c r="AI372" s="42">
        <v>14</v>
      </c>
      <c r="AJ372" s="42">
        <v>23</v>
      </c>
      <c r="AK372" s="42">
        <v>24</v>
      </c>
      <c r="AL372" s="42">
        <v>20</v>
      </c>
      <c r="AM372" s="42">
        <v>18</v>
      </c>
      <c r="AN372" s="42">
        <v>0</v>
      </c>
      <c r="AO372" s="42">
        <v>19</v>
      </c>
      <c r="AP372" s="42">
        <v>65</v>
      </c>
      <c r="AQ372" s="42">
        <v>30</v>
      </c>
      <c r="AR372" s="42">
        <v>204</v>
      </c>
      <c r="AS372" s="42">
        <v>12</v>
      </c>
      <c r="AT372" s="42">
        <v>16</v>
      </c>
      <c r="AU372" s="42">
        <v>12</v>
      </c>
      <c r="AV372" s="42">
        <v>24</v>
      </c>
      <c r="AW372" s="42">
        <v>28</v>
      </c>
      <c r="AX372" s="42">
        <v>36</v>
      </c>
      <c r="AY372" s="42">
        <v>56</v>
      </c>
      <c r="AZ372" s="42">
        <v>20</v>
      </c>
      <c r="BA372" s="42">
        <v>108</v>
      </c>
      <c r="BB372" s="42">
        <v>12</v>
      </c>
      <c r="BC372" s="42">
        <v>12</v>
      </c>
      <c r="BD372" s="42">
        <v>4</v>
      </c>
      <c r="BE372" s="42">
        <v>16</v>
      </c>
      <c r="BF372" s="42">
        <v>4</v>
      </c>
      <c r="BG372" s="42">
        <v>28</v>
      </c>
      <c r="BH372" s="42">
        <v>32</v>
      </c>
      <c r="BI372" s="42">
        <v>0</v>
      </c>
      <c r="BJ372" s="42">
        <v>96</v>
      </c>
      <c r="BK372" s="42">
        <v>0</v>
      </c>
      <c r="BL372" s="42">
        <v>4</v>
      </c>
      <c r="BM372" s="42">
        <v>8</v>
      </c>
      <c r="BN372" s="42">
        <v>8</v>
      </c>
      <c r="BO372" s="42">
        <v>24</v>
      </c>
      <c r="BP372" s="42">
        <v>8</v>
      </c>
      <c r="BQ372" s="42">
        <v>24</v>
      </c>
      <c r="BR372" s="42">
        <v>20</v>
      </c>
      <c r="BS372" s="42">
        <v>16</v>
      </c>
      <c r="BT372" s="42">
        <v>0</v>
      </c>
      <c r="BU372" s="42">
        <v>0</v>
      </c>
      <c r="BV372" s="42">
        <v>0</v>
      </c>
      <c r="BW372" s="42">
        <v>0</v>
      </c>
      <c r="BX372" s="42">
        <v>4</v>
      </c>
      <c r="BY372" s="42">
        <v>4</v>
      </c>
      <c r="BZ372" s="42">
        <v>0</v>
      </c>
      <c r="CA372" s="42">
        <v>8</v>
      </c>
      <c r="CB372" s="42">
        <v>116</v>
      </c>
      <c r="CC372" s="42">
        <v>12</v>
      </c>
      <c r="CD372" s="42">
        <v>12</v>
      </c>
      <c r="CE372" s="42">
        <v>12</v>
      </c>
      <c r="CF372" s="42">
        <v>24</v>
      </c>
      <c r="CG372" s="42">
        <v>20</v>
      </c>
      <c r="CH372" s="42">
        <v>28</v>
      </c>
      <c r="CI372" s="42">
        <v>0</v>
      </c>
      <c r="CJ372" s="42">
        <v>8</v>
      </c>
      <c r="CK372" s="42">
        <v>72</v>
      </c>
      <c r="CL372" s="42">
        <v>0</v>
      </c>
      <c r="CM372" s="42">
        <v>4</v>
      </c>
      <c r="CN372" s="42">
        <v>0</v>
      </c>
      <c r="CO372" s="42">
        <v>0</v>
      </c>
      <c r="CP372" s="42">
        <v>4</v>
      </c>
      <c r="CQ372" s="42">
        <v>4</v>
      </c>
      <c r="CR372" s="42">
        <v>56</v>
      </c>
      <c r="CS372" s="42">
        <v>4</v>
      </c>
    </row>
    <row r="373" spans="1:97">
      <c r="A373" s="40" t="s">
        <v>1081</v>
      </c>
      <c r="B373" s="40" t="s">
        <v>289</v>
      </c>
      <c r="C373" s="40" t="s">
        <v>290</v>
      </c>
      <c r="D373" s="40" t="s">
        <v>309</v>
      </c>
      <c r="E373" s="40" t="s">
        <v>310</v>
      </c>
      <c r="F373" s="40" t="s">
        <v>306</v>
      </c>
      <c r="G373" s="41" t="s">
        <v>294</v>
      </c>
      <c r="H373" s="40" t="s">
        <v>1082</v>
      </c>
      <c r="I373" s="42">
        <v>526</v>
      </c>
      <c r="J373" s="42">
        <v>72.137142999999995</v>
      </c>
      <c r="K373" s="42">
        <v>50.095238000000002</v>
      </c>
      <c r="L373" s="42">
        <v>89.169523999999996</v>
      </c>
      <c r="M373" s="42">
        <v>126.24</v>
      </c>
      <c r="N373" s="42">
        <v>118.224762</v>
      </c>
      <c r="O373" s="42">
        <v>70.133332999999993</v>
      </c>
      <c r="P373" s="42">
        <v>62</v>
      </c>
      <c r="Q373" s="42">
        <v>67</v>
      </c>
      <c r="R373" s="42">
        <v>73</v>
      </c>
      <c r="S373" s="42">
        <v>110</v>
      </c>
      <c r="T373" s="42">
        <v>87</v>
      </c>
      <c r="U373" s="42">
        <v>51</v>
      </c>
      <c r="V373" s="42">
        <v>264.50285700000001</v>
      </c>
      <c r="W373" s="42">
        <v>35.066667000000002</v>
      </c>
      <c r="X373" s="42">
        <v>26.049524000000002</v>
      </c>
      <c r="Y373" s="42">
        <v>45.085714000000003</v>
      </c>
      <c r="Z373" s="42">
        <v>67.127618999999996</v>
      </c>
      <c r="AA373" s="42">
        <v>62.118094999999997</v>
      </c>
      <c r="AB373" s="42">
        <v>27.051428999999999</v>
      </c>
      <c r="AC373" s="42">
        <v>2.0038100000000001</v>
      </c>
      <c r="AD373" s="42">
        <v>48.091428999999998</v>
      </c>
      <c r="AE373" s="42">
        <v>153.29142899999999</v>
      </c>
      <c r="AF373" s="42">
        <v>63.12</v>
      </c>
      <c r="AG373" s="42">
        <v>261.49714299999999</v>
      </c>
      <c r="AH373" s="42">
        <v>37.070475999999999</v>
      </c>
      <c r="AI373" s="42">
        <v>24.045714</v>
      </c>
      <c r="AJ373" s="42">
        <v>44.08381</v>
      </c>
      <c r="AK373" s="42">
        <v>59.112380999999999</v>
      </c>
      <c r="AL373" s="42">
        <v>56.106667000000002</v>
      </c>
      <c r="AM373" s="42">
        <v>37.070475999999999</v>
      </c>
      <c r="AN373" s="42">
        <v>4.007619</v>
      </c>
      <c r="AO373" s="42">
        <v>46.087618999999997</v>
      </c>
      <c r="AP373" s="42">
        <v>143.272381</v>
      </c>
      <c r="AQ373" s="42">
        <v>72.137142999999995</v>
      </c>
      <c r="AR373" s="42">
        <v>464.88380999999998</v>
      </c>
      <c r="AS373" s="42">
        <v>8.0152380000000001</v>
      </c>
      <c r="AT373" s="42">
        <v>36.068570999999999</v>
      </c>
      <c r="AU373" s="42">
        <v>12.022857</v>
      </c>
      <c r="AV373" s="42">
        <v>32.060952</v>
      </c>
      <c r="AW373" s="42">
        <v>76.144762</v>
      </c>
      <c r="AX373" s="42">
        <v>64.121904999999998</v>
      </c>
      <c r="AY373" s="42">
        <v>176.335238</v>
      </c>
      <c r="AZ373" s="42">
        <v>60.114286</v>
      </c>
      <c r="BA373" s="42">
        <v>252.48</v>
      </c>
      <c r="BB373" s="42">
        <v>8.0152380000000001</v>
      </c>
      <c r="BC373" s="42">
        <v>28.053332999999999</v>
      </c>
      <c r="BD373" s="42">
        <v>8.0152380000000001</v>
      </c>
      <c r="BE373" s="42">
        <v>16.030476</v>
      </c>
      <c r="BF373" s="42">
        <v>20.038094999999998</v>
      </c>
      <c r="BG373" s="42">
        <v>64.121904999999998</v>
      </c>
      <c r="BH373" s="42">
        <v>84.16</v>
      </c>
      <c r="BI373" s="42">
        <v>24.045714</v>
      </c>
      <c r="BJ373" s="42">
        <v>212.40380999999999</v>
      </c>
      <c r="BK373" s="42">
        <v>0</v>
      </c>
      <c r="BL373" s="42">
        <v>8.0152380000000001</v>
      </c>
      <c r="BM373" s="42">
        <v>4.007619</v>
      </c>
      <c r="BN373" s="42">
        <v>16.030476</v>
      </c>
      <c r="BO373" s="42">
        <v>56.106667000000002</v>
      </c>
      <c r="BP373" s="42">
        <v>0</v>
      </c>
      <c r="BQ373" s="42">
        <v>92.175237999999993</v>
      </c>
      <c r="BR373" s="42">
        <v>36.068570999999999</v>
      </c>
      <c r="BS373" s="42">
        <v>40.076189999999997</v>
      </c>
      <c r="BT373" s="42">
        <v>0</v>
      </c>
      <c r="BU373" s="42">
        <v>0</v>
      </c>
      <c r="BV373" s="42">
        <v>0</v>
      </c>
      <c r="BW373" s="42">
        <v>4.007619</v>
      </c>
      <c r="BX373" s="42">
        <v>12.022857</v>
      </c>
      <c r="BY373" s="42">
        <v>8.0152380000000001</v>
      </c>
      <c r="BZ373" s="42">
        <v>0</v>
      </c>
      <c r="CA373" s="42">
        <v>16.030476</v>
      </c>
      <c r="CB373" s="42">
        <v>216.411429</v>
      </c>
      <c r="CC373" s="42">
        <v>8.0152380000000001</v>
      </c>
      <c r="CD373" s="42">
        <v>36.068570999999999</v>
      </c>
      <c r="CE373" s="42">
        <v>8.0152380000000001</v>
      </c>
      <c r="CF373" s="42">
        <v>24.045714</v>
      </c>
      <c r="CG373" s="42">
        <v>56.106667000000002</v>
      </c>
      <c r="CH373" s="42">
        <v>56.106667000000002</v>
      </c>
      <c r="CI373" s="42">
        <v>8.0152380000000001</v>
      </c>
      <c r="CJ373" s="42">
        <v>20.038094999999998</v>
      </c>
      <c r="CK373" s="42">
        <v>208.39618999999999</v>
      </c>
      <c r="CL373" s="42">
        <v>0</v>
      </c>
      <c r="CM373" s="42">
        <v>0</v>
      </c>
      <c r="CN373" s="42">
        <v>4.007619</v>
      </c>
      <c r="CO373" s="42">
        <v>4.007619</v>
      </c>
      <c r="CP373" s="42">
        <v>8.0152380000000001</v>
      </c>
      <c r="CQ373" s="42">
        <v>0</v>
      </c>
      <c r="CR373" s="42">
        <v>168.32</v>
      </c>
      <c r="CS373" s="42">
        <v>24.045714</v>
      </c>
    </row>
    <row r="374" spans="1:97">
      <c r="A374" s="40" t="s">
        <v>1083</v>
      </c>
      <c r="B374" s="40" t="s">
        <v>289</v>
      </c>
      <c r="C374" s="40" t="s">
        <v>290</v>
      </c>
      <c r="D374" s="40" t="s">
        <v>309</v>
      </c>
      <c r="E374" s="40" t="s">
        <v>459</v>
      </c>
      <c r="F374" s="40" t="s">
        <v>306</v>
      </c>
      <c r="G374" s="41" t="s">
        <v>294</v>
      </c>
      <c r="H374" s="40" t="s">
        <v>1084</v>
      </c>
      <c r="I374" s="42">
        <v>113</v>
      </c>
      <c r="J374" s="42">
        <v>19.730159</v>
      </c>
      <c r="K374" s="42">
        <v>11.65873</v>
      </c>
      <c r="L374" s="42">
        <v>17.039683</v>
      </c>
      <c r="M374" s="42">
        <v>30.492063000000002</v>
      </c>
      <c r="N374" s="42">
        <v>20.626984</v>
      </c>
      <c r="O374" s="42">
        <v>13.452381000000001</v>
      </c>
      <c r="P374" s="42">
        <v>14</v>
      </c>
      <c r="Q374" s="42">
        <v>14</v>
      </c>
      <c r="R374" s="42">
        <v>17</v>
      </c>
      <c r="S374" s="42">
        <v>20</v>
      </c>
      <c r="T374" s="42">
        <v>29</v>
      </c>
      <c r="U374" s="42">
        <v>12</v>
      </c>
      <c r="V374" s="42">
        <v>49.325397000000002</v>
      </c>
      <c r="W374" s="42">
        <v>9.8650789999999997</v>
      </c>
      <c r="X374" s="42">
        <v>6.2777779999999996</v>
      </c>
      <c r="Y374" s="42">
        <v>6.2777779999999996</v>
      </c>
      <c r="Z374" s="42">
        <v>14.349206000000001</v>
      </c>
      <c r="AA374" s="42">
        <v>9.8650789999999997</v>
      </c>
      <c r="AB374" s="42">
        <v>2.6904759999999999</v>
      </c>
      <c r="AC374" s="42">
        <v>0</v>
      </c>
      <c r="AD374" s="42">
        <v>14.349206000000001</v>
      </c>
      <c r="AE374" s="42">
        <v>25.111111000000001</v>
      </c>
      <c r="AF374" s="42">
        <v>9.8650789999999997</v>
      </c>
      <c r="AG374" s="42">
        <v>63.674602999999998</v>
      </c>
      <c r="AH374" s="42">
        <v>9.8650789999999997</v>
      </c>
      <c r="AI374" s="42">
        <v>5.3809519999999997</v>
      </c>
      <c r="AJ374" s="42">
        <v>10.761905</v>
      </c>
      <c r="AK374" s="42">
        <v>16.142856999999999</v>
      </c>
      <c r="AL374" s="42">
        <v>10.761905</v>
      </c>
      <c r="AM374" s="42">
        <v>10.761905</v>
      </c>
      <c r="AN374" s="42">
        <v>0</v>
      </c>
      <c r="AO374" s="42">
        <v>9.8650789999999997</v>
      </c>
      <c r="AP374" s="42">
        <v>38.563491999999997</v>
      </c>
      <c r="AQ374" s="42">
        <v>15.246032</v>
      </c>
      <c r="AR374" s="42">
        <v>114.793651</v>
      </c>
      <c r="AS374" s="42">
        <v>7.1746030000000003</v>
      </c>
      <c r="AT374" s="42">
        <v>14.349206000000001</v>
      </c>
      <c r="AU374" s="42">
        <v>3.5873020000000002</v>
      </c>
      <c r="AV374" s="42">
        <v>0</v>
      </c>
      <c r="AW374" s="42">
        <v>25.111111000000001</v>
      </c>
      <c r="AX374" s="42">
        <v>14.349206000000001</v>
      </c>
      <c r="AY374" s="42">
        <v>39.460317000000003</v>
      </c>
      <c r="AZ374" s="42">
        <v>10.761905</v>
      </c>
      <c r="BA374" s="42">
        <v>46.634920999999999</v>
      </c>
      <c r="BB374" s="42">
        <v>3.5873020000000002</v>
      </c>
      <c r="BC374" s="42">
        <v>14.349206000000001</v>
      </c>
      <c r="BD374" s="42">
        <v>0</v>
      </c>
      <c r="BE374" s="42">
        <v>0</v>
      </c>
      <c r="BF374" s="42">
        <v>0</v>
      </c>
      <c r="BG374" s="42">
        <v>10.761905</v>
      </c>
      <c r="BH374" s="42">
        <v>10.761905</v>
      </c>
      <c r="BI374" s="42">
        <v>7.1746030000000003</v>
      </c>
      <c r="BJ374" s="42">
        <v>68.158730000000006</v>
      </c>
      <c r="BK374" s="42">
        <v>3.5873020000000002</v>
      </c>
      <c r="BL374" s="42">
        <v>0</v>
      </c>
      <c r="BM374" s="42">
        <v>3.5873020000000002</v>
      </c>
      <c r="BN374" s="42">
        <v>0</v>
      </c>
      <c r="BO374" s="42">
        <v>25.111111000000001</v>
      </c>
      <c r="BP374" s="42">
        <v>3.5873020000000002</v>
      </c>
      <c r="BQ374" s="42">
        <v>28.698412999999999</v>
      </c>
      <c r="BR374" s="42">
        <v>3.5873020000000002</v>
      </c>
      <c r="BS374" s="42">
        <v>10.761905</v>
      </c>
      <c r="BT374" s="42">
        <v>0</v>
      </c>
      <c r="BU374" s="42">
        <v>0</v>
      </c>
      <c r="BV374" s="42">
        <v>0</v>
      </c>
      <c r="BW374" s="42">
        <v>0</v>
      </c>
      <c r="BX374" s="42">
        <v>0</v>
      </c>
      <c r="BY374" s="42">
        <v>3.5873020000000002</v>
      </c>
      <c r="BZ374" s="42">
        <v>0</v>
      </c>
      <c r="CA374" s="42">
        <v>7.1746030000000003</v>
      </c>
      <c r="CB374" s="42">
        <v>57.396825</v>
      </c>
      <c r="CC374" s="42">
        <v>7.1746030000000003</v>
      </c>
      <c r="CD374" s="42">
        <v>14.349206000000001</v>
      </c>
      <c r="CE374" s="42">
        <v>3.5873020000000002</v>
      </c>
      <c r="CF374" s="42">
        <v>0</v>
      </c>
      <c r="CG374" s="42">
        <v>21.523810000000001</v>
      </c>
      <c r="CH374" s="42">
        <v>7.1746030000000003</v>
      </c>
      <c r="CI374" s="42">
        <v>0</v>
      </c>
      <c r="CJ374" s="42">
        <v>3.5873020000000002</v>
      </c>
      <c r="CK374" s="42">
        <v>46.634920999999999</v>
      </c>
      <c r="CL374" s="42">
        <v>0</v>
      </c>
      <c r="CM374" s="42">
        <v>0</v>
      </c>
      <c r="CN374" s="42">
        <v>0</v>
      </c>
      <c r="CO374" s="42">
        <v>0</v>
      </c>
      <c r="CP374" s="42">
        <v>3.5873020000000002</v>
      </c>
      <c r="CQ374" s="42">
        <v>3.5873020000000002</v>
      </c>
      <c r="CR374" s="42">
        <v>39.460317000000003</v>
      </c>
      <c r="CS374" s="42">
        <v>0</v>
      </c>
    </row>
    <row r="375" spans="1:97">
      <c r="A375" s="40" t="s">
        <v>1085</v>
      </c>
      <c r="B375" s="40" t="s">
        <v>289</v>
      </c>
      <c r="C375" s="40" t="s">
        <v>290</v>
      </c>
      <c r="D375" s="40" t="s">
        <v>297</v>
      </c>
      <c r="E375" s="40" t="s">
        <v>331</v>
      </c>
      <c r="F375" s="40" t="s">
        <v>293</v>
      </c>
      <c r="G375" s="41" t="s">
        <v>294</v>
      </c>
      <c r="H375" s="40" t="s">
        <v>1086</v>
      </c>
      <c r="I375" s="42">
        <v>294</v>
      </c>
      <c r="J375" s="42">
        <v>50</v>
      </c>
      <c r="K375" s="42">
        <v>33</v>
      </c>
      <c r="L375" s="42">
        <v>49</v>
      </c>
      <c r="M375" s="42">
        <v>73</v>
      </c>
      <c r="N375" s="42">
        <v>54</v>
      </c>
      <c r="O375" s="42">
        <v>35</v>
      </c>
      <c r="P375" s="42">
        <v>34</v>
      </c>
      <c r="Q375" s="42">
        <v>39</v>
      </c>
      <c r="R375" s="42">
        <v>46</v>
      </c>
      <c r="S375" s="42">
        <v>45</v>
      </c>
      <c r="T375" s="42">
        <v>47</v>
      </c>
      <c r="U375" s="42">
        <v>16</v>
      </c>
      <c r="V375" s="42">
        <v>149</v>
      </c>
      <c r="W375" s="42">
        <v>26</v>
      </c>
      <c r="X375" s="42">
        <v>17</v>
      </c>
      <c r="Y375" s="42">
        <v>28</v>
      </c>
      <c r="Z375" s="42">
        <v>37</v>
      </c>
      <c r="AA375" s="42">
        <v>24</v>
      </c>
      <c r="AB375" s="42">
        <v>17</v>
      </c>
      <c r="AC375" s="42">
        <v>0</v>
      </c>
      <c r="AD375" s="42">
        <v>29</v>
      </c>
      <c r="AE375" s="42">
        <v>91</v>
      </c>
      <c r="AF375" s="42">
        <v>29</v>
      </c>
      <c r="AG375" s="42">
        <v>145</v>
      </c>
      <c r="AH375" s="42">
        <v>24</v>
      </c>
      <c r="AI375" s="42">
        <v>16</v>
      </c>
      <c r="AJ375" s="42">
        <v>21</v>
      </c>
      <c r="AK375" s="42">
        <v>36</v>
      </c>
      <c r="AL375" s="42">
        <v>30</v>
      </c>
      <c r="AM375" s="42">
        <v>18</v>
      </c>
      <c r="AN375" s="42">
        <v>0</v>
      </c>
      <c r="AO375" s="42">
        <v>32</v>
      </c>
      <c r="AP375" s="42">
        <v>77</v>
      </c>
      <c r="AQ375" s="42">
        <v>36</v>
      </c>
      <c r="AR375" s="42">
        <v>252</v>
      </c>
      <c r="AS375" s="42">
        <v>4</v>
      </c>
      <c r="AT375" s="42">
        <v>4</v>
      </c>
      <c r="AU375" s="42">
        <v>8</v>
      </c>
      <c r="AV375" s="42">
        <v>44</v>
      </c>
      <c r="AW375" s="42">
        <v>44</v>
      </c>
      <c r="AX375" s="42">
        <v>12</v>
      </c>
      <c r="AY375" s="42">
        <v>108</v>
      </c>
      <c r="AZ375" s="42">
        <v>28</v>
      </c>
      <c r="BA375" s="42">
        <v>128</v>
      </c>
      <c r="BB375" s="42">
        <v>0</v>
      </c>
      <c r="BC375" s="42">
        <v>4</v>
      </c>
      <c r="BD375" s="42">
        <v>4</v>
      </c>
      <c r="BE375" s="42">
        <v>32</v>
      </c>
      <c r="BF375" s="42">
        <v>8</v>
      </c>
      <c r="BG375" s="42">
        <v>12</v>
      </c>
      <c r="BH375" s="42">
        <v>56</v>
      </c>
      <c r="BI375" s="42">
        <v>12</v>
      </c>
      <c r="BJ375" s="42">
        <v>124</v>
      </c>
      <c r="BK375" s="42">
        <v>4</v>
      </c>
      <c r="BL375" s="42">
        <v>0</v>
      </c>
      <c r="BM375" s="42">
        <v>4</v>
      </c>
      <c r="BN375" s="42">
        <v>12</v>
      </c>
      <c r="BO375" s="42">
        <v>36</v>
      </c>
      <c r="BP375" s="42">
        <v>0</v>
      </c>
      <c r="BQ375" s="42">
        <v>52</v>
      </c>
      <c r="BR375" s="42">
        <v>16</v>
      </c>
      <c r="BS375" s="42">
        <v>24</v>
      </c>
      <c r="BT375" s="42">
        <v>0</v>
      </c>
      <c r="BU375" s="42">
        <v>0</v>
      </c>
      <c r="BV375" s="42">
        <v>0</v>
      </c>
      <c r="BW375" s="42">
        <v>4</v>
      </c>
      <c r="BX375" s="42">
        <v>0</v>
      </c>
      <c r="BY375" s="42">
        <v>4</v>
      </c>
      <c r="BZ375" s="42">
        <v>0</v>
      </c>
      <c r="CA375" s="42">
        <v>16</v>
      </c>
      <c r="CB375" s="42">
        <v>108</v>
      </c>
      <c r="CC375" s="42">
        <v>0</v>
      </c>
      <c r="CD375" s="42">
        <v>4</v>
      </c>
      <c r="CE375" s="42">
        <v>4</v>
      </c>
      <c r="CF375" s="42">
        <v>40</v>
      </c>
      <c r="CG375" s="42">
        <v>44</v>
      </c>
      <c r="CH375" s="42">
        <v>8</v>
      </c>
      <c r="CI375" s="42">
        <v>0</v>
      </c>
      <c r="CJ375" s="42">
        <v>8</v>
      </c>
      <c r="CK375" s="42">
        <v>120</v>
      </c>
      <c r="CL375" s="42">
        <v>4</v>
      </c>
      <c r="CM375" s="42">
        <v>0</v>
      </c>
      <c r="CN375" s="42">
        <v>4</v>
      </c>
      <c r="CO375" s="42">
        <v>0</v>
      </c>
      <c r="CP375" s="42">
        <v>0</v>
      </c>
      <c r="CQ375" s="42">
        <v>0</v>
      </c>
      <c r="CR375" s="42">
        <v>108</v>
      </c>
      <c r="CS375" s="42">
        <v>4</v>
      </c>
    </row>
    <row r="376" spans="1:97">
      <c r="A376" s="40" t="s">
        <v>1087</v>
      </c>
      <c r="B376" s="40" t="s">
        <v>289</v>
      </c>
      <c r="C376" s="40" t="s">
        <v>290</v>
      </c>
      <c r="D376" s="40" t="s">
        <v>291</v>
      </c>
      <c r="E376" s="40" t="s">
        <v>380</v>
      </c>
      <c r="F376" s="40" t="s">
        <v>293</v>
      </c>
      <c r="G376" s="41" t="s">
        <v>294</v>
      </c>
      <c r="H376" s="40" t="s">
        <v>1088</v>
      </c>
      <c r="I376" s="42">
        <v>213</v>
      </c>
      <c r="J376" s="42">
        <v>35.851484999999997</v>
      </c>
      <c r="K376" s="42">
        <v>15.816832</v>
      </c>
      <c r="L376" s="42">
        <v>43.232672999999998</v>
      </c>
      <c r="M376" s="42">
        <v>51.668317000000002</v>
      </c>
      <c r="N376" s="42">
        <v>37.960396000000003</v>
      </c>
      <c r="O376" s="42">
        <v>28.470296999999999</v>
      </c>
      <c r="P376" s="42">
        <v>28</v>
      </c>
      <c r="Q376" s="42">
        <v>25</v>
      </c>
      <c r="R376" s="42">
        <v>46</v>
      </c>
      <c r="S376" s="42">
        <v>37</v>
      </c>
      <c r="T376" s="42">
        <v>40</v>
      </c>
      <c r="U376" s="42">
        <v>26</v>
      </c>
      <c r="V376" s="42">
        <v>102.282178</v>
      </c>
      <c r="W376" s="42">
        <v>16.871286999999999</v>
      </c>
      <c r="X376" s="42">
        <v>11.59901</v>
      </c>
      <c r="Y376" s="42">
        <v>22.143564000000001</v>
      </c>
      <c r="Z376" s="42">
        <v>23.19802</v>
      </c>
      <c r="AA376" s="42">
        <v>18.980198000000001</v>
      </c>
      <c r="AB376" s="42">
        <v>9.4900990000000007</v>
      </c>
      <c r="AC376" s="42">
        <v>0</v>
      </c>
      <c r="AD376" s="42">
        <v>24.252475</v>
      </c>
      <c r="AE376" s="42">
        <v>55.886139</v>
      </c>
      <c r="AF376" s="42">
        <v>22.143564000000001</v>
      </c>
      <c r="AG376" s="42">
        <v>110.717822</v>
      </c>
      <c r="AH376" s="42">
        <v>18.980198000000001</v>
      </c>
      <c r="AI376" s="42">
        <v>4.217822</v>
      </c>
      <c r="AJ376" s="42">
        <v>21.089109000000001</v>
      </c>
      <c r="AK376" s="42">
        <v>28.470296999999999</v>
      </c>
      <c r="AL376" s="42">
        <v>18.980198000000001</v>
      </c>
      <c r="AM376" s="42">
        <v>17.925743000000001</v>
      </c>
      <c r="AN376" s="42">
        <v>1.0544549999999999</v>
      </c>
      <c r="AO376" s="42">
        <v>18.980198000000001</v>
      </c>
      <c r="AP376" s="42">
        <v>61.158416000000003</v>
      </c>
      <c r="AQ376" s="42">
        <v>30.579208000000001</v>
      </c>
      <c r="AR376" s="42">
        <v>168.71287100000001</v>
      </c>
      <c r="AS376" s="42">
        <v>16.871286999999999</v>
      </c>
      <c r="AT376" s="42">
        <v>21.089109000000001</v>
      </c>
      <c r="AU376" s="42">
        <v>4.217822</v>
      </c>
      <c r="AV376" s="42">
        <v>21.089109000000001</v>
      </c>
      <c r="AW376" s="42">
        <v>21.089109000000001</v>
      </c>
      <c r="AX376" s="42">
        <v>21.089109000000001</v>
      </c>
      <c r="AY376" s="42">
        <v>59.049505000000003</v>
      </c>
      <c r="AZ376" s="42">
        <v>4.217822</v>
      </c>
      <c r="BA376" s="42">
        <v>84.356436000000002</v>
      </c>
      <c r="BB376" s="42">
        <v>12.653465000000001</v>
      </c>
      <c r="BC376" s="42">
        <v>12.653465000000001</v>
      </c>
      <c r="BD376" s="42">
        <v>0</v>
      </c>
      <c r="BE376" s="42">
        <v>12.653465000000001</v>
      </c>
      <c r="BF376" s="42">
        <v>0</v>
      </c>
      <c r="BG376" s="42">
        <v>16.871286999999999</v>
      </c>
      <c r="BH376" s="42">
        <v>29.524751999999999</v>
      </c>
      <c r="BI376" s="42">
        <v>0</v>
      </c>
      <c r="BJ376" s="42">
        <v>84.356436000000002</v>
      </c>
      <c r="BK376" s="42">
        <v>4.217822</v>
      </c>
      <c r="BL376" s="42">
        <v>8.4356439999999999</v>
      </c>
      <c r="BM376" s="42">
        <v>4.217822</v>
      </c>
      <c r="BN376" s="42">
        <v>8.4356439999999999</v>
      </c>
      <c r="BO376" s="42">
        <v>21.089109000000001</v>
      </c>
      <c r="BP376" s="42">
        <v>4.217822</v>
      </c>
      <c r="BQ376" s="42">
        <v>29.524751999999999</v>
      </c>
      <c r="BR376" s="42">
        <v>4.217822</v>
      </c>
      <c r="BS376" s="42">
        <v>4.217822</v>
      </c>
      <c r="BT376" s="42">
        <v>0</v>
      </c>
      <c r="BU376" s="42">
        <v>0</v>
      </c>
      <c r="BV376" s="42">
        <v>0</v>
      </c>
      <c r="BW376" s="42">
        <v>0</v>
      </c>
      <c r="BX376" s="42">
        <v>0</v>
      </c>
      <c r="BY376" s="42">
        <v>4.217822</v>
      </c>
      <c r="BZ376" s="42">
        <v>0</v>
      </c>
      <c r="CA376" s="42">
        <v>0</v>
      </c>
      <c r="CB376" s="42">
        <v>92.792079000000001</v>
      </c>
      <c r="CC376" s="42">
        <v>16.871286999999999</v>
      </c>
      <c r="CD376" s="42">
        <v>16.871286999999999</v>
      </c>
      <c r="CE376" s="42">
        <v>0</v>
      </c>
      <c r="CF376" s="42">
        <v>16.871286999999999</v>
      </c>
      <c r="CG376" s="42">
        <v>21.089109000000001</v>
      </c>
      <c r="CH376" s="42">
        <v>16.871286999999999</v>
      </c>
      <c r="CI376" s="42">
        <v>0</v>
      </c>
      <c r="CJ376" s="42">
        <v>4.217822</v>
      </c>
      <c r="CK376" s="42">
        <v>71.702969999999993</v>
      </c>
      <c r="CL376" s="42">
        <v>0</v>
      </c>
      <c r="CM376" s="42">
        <v>4.217822</v>
      </c>
      <c r="CN376" s="42">
        <v>4.217822</v>
      </c>
      <c r="CO376" s="42">
        <v>4.217822</v>
      </c>
      <c r="CP376" s="42">
        <v>0</v>
      </c>
      <c r="CQ376" s="42">
        <v>0</v>
      </c>
      <c r="CR376" s="42">
        <v>59.049505000000003</v>
      </c>
      <c r="CS376" s="42">
        <v>0</v>
      </c>
    </row>
    <row r="377" spans="1:97">
      <c r="A377" s="40" t="s">
        <v>1089</v>
      </c>
      <c r="B377" s="40" t="s">
        <v>289</v>
      </c>
      <c r="C377" s="40" t="s">
        <v>290</v>
      </c>
      <c r="D377" s="40" t="s">
        <v>309</v>
      </c>
      <c r="E377" s="40" t="s">
        <v>328</v>
      </c>
      <c r="F377" s="40" t="s">
        <v>306</v>
      </c>
      <c r="G377" s="41" t="s">
        <v>294</v>
      </c>
      <c r="H377" s="40" t="s">
        <v>1090</v>
      </c>
      <c r="I377" s="42">
        <v>497</v>
      </c>
      <c r="J377" s="42">
        <v>93.063744999999997</v>
      </c>
      <c r="K377" s="42">
        <v>66.332668999999996</v>
      </c>
      <c r="L377" s="42">
        <v>99.994023999999996</v>
      </c>
      <c r="M377" s="42">
        <v>112.864542</v>
      </c>
      <c r="N377" s="42">
        <v>84.153385999999998</v>
      </c>
      <c r="O377" s="42">
        <v>40.591633000000002</v>
      </c>
      <c r="P377" s="42">
        <v>83</v>
      </c>
      <c r="Q377" s="42">
        <v>52</v>
      </c>
      <c r="R377" s="42">
        <v>103</v>
      </c>
      <c r="S377" s="42">
        <v>64</v>
      </c>
      <c r="T377" s="42">
        <v>68</v>
      </c>
      <c r="U377" s="42">
        <v>36</v>
      </c>
      <c r="V377" s="42">
        <v>253.450199</v>
      </c>
      <c r="W377" s="42">
        <v>55.442231</v>
      </c>
      <c r="X377" s="42">
        <v>30.691234999999999</v>
      </c>
      <c r="Y377" s="42">
        <v>50.492032000000002</v>
      </c>
      <c r="Z377" s="42">
        <v>60.392429999999997</v>
      </c>
      <c r="AA377" s="42">
        <v>40.591633000000002</v>
      </c>
      <c r="AB377" s="42">
        <v>14.850598</v>
      </c>
      <c r="AC377" s="42">
        <v>0.99004000000000003</v>
      </c>
      <c r="AD377" s="42">
        <v>66.332668999999996</v>
      </c>
      <c r="AE377" s="42">
        <v>151.47609600000001</v>
      </c>
      <c r="AF377" s="42">
        <v>35.641433999999997</v>
      </c>
      <c r="AG377" s="42">
        <v>243.549801</v>
      </c>
      <c r="AH377" s="42">
        <v>37.621513999999998</v>
      </c>
      <c r="AI377" s="42">
        <v>35.641433999999997</v>
      </c>
      <c r="AJ377" s="42">
        <v>49.501992000000001</v>
      </c>
      <c r="AK377" s="42">
        <v>52.472112000000003</v>
      </c>
      <c r="AL377" s="42">
        <v>43.561753000000003</v>
      </c>
      <c r="AM377" s="42">
        <v>22.770916</v>
      </c>
      <c r="AN377" s="42">
        <v>1.9800800000000001</v>
      </c>
      <c r="AO377" s="42">
        <v>48.511952000000001</v>
      </c>
      <c r="AP377" s="42">
        <v>146.52589599999999</v>
      </c>
      <c r="AQ377" s="42">
        <v>48.511952000000001</v>
      </c>
      <c r="AR377" s="42">
        <v>407.89641399999999</v>
      </c>
      <c r="AS377" s="42">
        <v>7.9203190000000001</v>
      </c>
      <c r="AT377" s="42">
        <v>27.721115999999999</v>
      </c>
      <c r="AU377" s="42">
        <v>15.840636999999999</v>
      </c>
      <c r="AV377" s="42">
        <v>51.482072000000002</v>
      </c>
      <c r="AW377" s="42">
        <v>91.083664999999996</v>
      </c>
      <c r="AX377" s="42">
        <v>67.322709000000003</v>
      </c>
      <c r="AY377" s="42">
        <v>110.884462</v>
      </c>
      <c r="AZ377" s="42">
        <v>35.641433999999997</v>
      </c>
      <c r="BA377" s="42">
        <v>205.92828700000001</v>
      </c>
      <c r="BB377" s="42">
        <v>7.9203190000000001</v>
      </c>
      <c r="BC377" s="42">
        <v>23.760956</v>
      </c>
      <c r="BD377" s="42">
        <v>3.960159</v>
      </c>
      <c r="BE377" s="42">
        <v>31.681274999999999</v>
      </c>
      <c r="BF377" s="42">
        <v>23.760956</v>
      </c>
      <c r="BG377" s="42">
        <v>51.482072000000002</v>
      </c>
      <c r="BH377" s="42">
        <v>51.482072000000002</v>
      </c>
      <c r="BI377" s="42">
        <v>11.880478</v>
      </c>
      <c r="BJ377" s="42">
        <v>201.96812700000001</v>
      </c>
      <c r="BK377" s="42">
        <v>0</v>
      </c>
      <c r="BL377" s="42">
        <v>3.960159</v>
      </c>
      <c r="BM377" s="42">
        <v>11.880478</v>
      </c>
      <c r="BN377" s="42">
        <v>19.800796999999999</v>
      </c>
      <c r="BO377" s="42">
        <v>67.322709000000003</v>
      </c>
      <c r="BP377" s="42">
        <v>15.840636999999999</v>
      </c>
      <c r="BQ377" s="42">
        <v>59.402389999999997</v>
      </c>
      <c r="BR377" s="42">
        <v>23.760956</v>
      </c>
      <c r="BS377" s="42">
        <v>47.521912</v>
      </c>
      <c r="BT377" s="42">
        <v>0</v>
      </c>
      <c r="BU377" s="42">
        <v>0</v>
      </c>
      <c r="BV377" s="42">
        <v>0</v>
      </c>
      <c r="BW377" s="42">
        <v>7.9203190000000001</v>
      </c>
      <c r="BX377" s="42">
        <v>11.880478</v>
      </c>
      <c r="BY377" s="42">
        <v>7.9203190000000001</v>
      </c>
      <c r="BZ377" s="42">
        <v>0</v>
      </c>
      <c r="CA377" s="42">
        <v>19.800796999999999</v>
      </c>
      <c r="CB377" s="42">
        <v>201.96812700000001</v>
      </c>
      <c r="CC377" s="42">
        <v>7.9203190000000001</v>
      </c>
      <c r="CD377" s="42">
        <v>15.840636999999999</v>
      </c>
      <c r="CE377" s="42">
        <v>11.880478</v>
      </c>
      <c r="CF377" s="42">
        <v>39.601593999999999</v>
      </c>
      <c r="CG377" s="42">
        <v>71.282869000000005</v>
      </c>
      <c r="CH377" s="42">
        <v>51.482072000000002</v>
      </c>
      <c r="CI377" s="42">
        <v>0</v>
      </c>
      <c r="CJ377" s="42">
        <v>3.960159</v>
      </c>
      <c r="CK377" s="42">
        <v>158.406375</v>
      </c>
      <c r="CL377" s="42">
        <v>0</v>
      </c>
      <c r="CM377" s="42">
        <v>11.880478</v>
      </c>
      <c r="CN377" s="42">
        <v>3.960159</v>
      </c>
      <c r="CO377" s="42">
        <v>3.960159</v>
      </c>
      <c r="CP377" s="42">
        <v>7.9203190000000001</v>
      </c>
      <c r="CQ377" s="42">
        <v>7.9203190000000001</v>
      </c>
      <c r="CR377" s="42">
        <v>110.884462</v>
      </c>
      <c r="CS377" s="42">
        <v>11.880478</v>
      </c>
    </row>
    <row r="378" spans="1:97">
      <c r="A378" s="40" t="s">
        <v>1091</v>
      </c>
      <c r="B378" s="40" t="s">
        <v>289</v>
      </c>
      <c r="C378" s="40" t="s">
        <v>290</v>
      </c>
      <c r="D378" s="40" t="s">
        <v>304</v>
      </c>
      <c r="E378" s="40" t="s">
        <v>364</v>
      </c>
      <c r="F378" s="40" t="s">
        <v>351</v>
      </c>
      <c r="G378" s="41" t="s">
        <v>294</v>
      </c>
      <c r="H378" s="40" t="s">
        <v>1092</v>
      </c>
      <c r="I378" s="42">
        <v>90</v>
      </c>
      <c r="J378" s="42">
        <v>8.2758620000000001</v>
      </c>
      <c r="K378" s="42">
        <v>9.3103449999999999</v>
      </c>
      <c r="L378" s="42">
        <v>13.448276</v>
      </c>
      <c r="M378" s="42">
        <v>33.103448</v>
      </c>
      <c r="N378" s="42">
        <v>13.448276</v>
      </c>
      <c r="O378" s="42">
        <v>12.413793</v>
      </c>
      <c r="P378" s="42">
        <v>15</v>
      </c>
      <c r="Q378" s="42">
        <v>9</v>
      </c>
      <c r="R378" s="42">
        <v>17</v>
      </c>
      <c r="S378" s="42">
        <v>22</v>
      </c>
      <c r="T378" s="42">
        <v>21</v>
      </c>
      <c r="U378" s="42">
        <v>11</v>
      </c>
      <c r="V378" s="42">
        <v>40.344828</v>
      </c>
      <c r="W378" s="42">
        <v>2.0689660000000001</v>
      </c>
      <c r="X378" s="42">
        <v>3.1034480000000002</v>
      </c>
      <c r="Y378" s="42">
        <v>7.2413790000000002</v>
      </c>
      <c r="Z378" s="42">
        <v>15.517241</v>
      </c>
      <c r="AA378" s="42">
        <v>7.2413790000000002</v>
      </c>
      <c r="AB378" s="42">
        <v>4.137931</v>
      </c>
      <c r="AC378" s="42">
        <v>1.034483</v>
      </c>
      <c r="AD378" s="42">
        <v>3.1034480000000002</v>
      </c>
      <c r="AE378" s="42">
        <v>27.931034</v>
      </c>
      <c r="AF378" s="42">
        <v>9.3103449999999999</v>
      </c>
      <c r="AG378" s="42">
        <v>49.655172</v>
      </c>
      <c r="AH378" s="42">
        <v>6.2068969999999997</v>
      </c>
      <c r="AI378" s="42">
        <v>6.2068969999999997</v>
      </c>
      <c r="AJ378" s="42">
        <v>6.2068969999999997</v>
      </c>
      <c r="AK378" s="42">
        <v>17.586207000000002</v>
      </c>
      <c r="AL378" s="42">
        <v>6.2068969999999997</v>
      </c>
      <c r="AM378" s="42">
        <v>7.2413790000000002</v>
      </c>
      <c r="AN378" s="42">
        <v>0</v>
      </c>
      <c r="AO378" s="42">
        <v>8.2758620000000001</v>
      </c>
      <c r="AP378" s="42">
        <v>31.034483000000002</v>
      </c>
      <c r="AQ378" s="42">
        <v>10.344828</v>
      </c>
      <c r="AR378" s="42">
        <v>70.344828000000007</v>
      </c>
      <c r="AS378" s="42">
        <v>12.413793</v>
      </c>
      <c r="AT378" s="42">
        <v>4.137931</v>
      </c>
      <c r="AU378" s="42">
        <v>4.137931</v>
      </c>
      <c r="AV378" s="42">
        <v>0</v>
      </c>
      <c r="AW378" s="42">
        <v>4.137931</v>
      </c>
      <c r="AX378" s="42">
        <v>8.2758620000000001</v>
      </c>
      <c r="AY378" s="42">
        <v>28.965516999999998</v>
      </c>
      <c r="AZ378" s="42">
        <v>8.2758620000000001</v>
      </c>
      <c r="BA378" s="42">
        <v>37.241379000000002</v>
      </c>
      <c r="BB378" s="42">
        <v>8.2758620000000001</v>
      </c>
      <c r="BC378" s="42">
        <v>4.137931</v>
      </c>
      <c r="BD378" s="42">
        <v>0</v>
      </c>
      <c r="BE378" s="42">
        <v>0</v>
      </c>
      <c r="BF378" s="42">
        <v>0</v>
      </c>
      <c r="BG378" s="42">
        <v>8.2758620000000001</v>
      </c>
      <c r="BH378" s="42">
        <v>16.551724</v>
      </c>
      <c r="BI378" s="42">
        <v>0</v>
      </c>
      <c r="BJ378" s="42">
        <v>33.103448</v>
      </c>
      <c r="BK378" s="42">
        <v>4.137931</v>
      </c>
      <c r="BL378" s="42">
        <v>0</v>
      </c>
      <c r="BM378" s="42">
        <v>4.137931</v>
      </c>
      <c r="BN378" s="42">
        <v>0</v>
      </c>
      <c r="BO378" s="42">
        <v>4.137931</v>
      </c>
      <c r="BP378" s="42">
        <v>0</v>
      </c>
      <c r="BQ378" s="42">
        <v>12.413793</v>
      </c>
      <c r="BR378" s="42">
        <v>8.2758620000000001</v>
      </c>
      <c r="BS378" s="42">
        <v>0</v>
      </c>
      <c r="BT378" s="42">
        <v>0</v>
      </c>
      <c r="BU378" s="42">
        <v>0</v>
      </c>
      <c r="BV378" s="42">
        <v>0</v>
      </c>
      <c r="BW378" s="42">
        <v>0</v>
      </c>
      <c r="BX378" s="42">
        <v>0</v>
      </c>
      <c r="BY378" s="42">
        <v>0</v>
      </c>
      <c r="BZ378" s="42">
        <v>0</v>
      </c>
      <c r="CA378" s="42">
        <v>0</v>
      </c>
      <c r="CB378" s="42">
        <v>28.965516999999998</v>
      </c>
      <c r="CC378" s="42">
        <v>8.2758620000000001</v>
      </c>
      <c r="CD378" s="42">
        <v>0</v>
      </c>
      <c r="CE378" s="42">
        <v>4.137931</v>
      </c>
      <c r="CF378" s="42">
        <v>0</v>
      </c>
      <c r="CG378" s="42">
        <v>4.137931</v>
      </c>
      <c r="CH378" s="42">
        <v>8.2758620000000001</v>
      </c>
      <c r="CI378" s="42">
        <v>0</v>
      </c>
      <c r="CJ378" s="42">
        <v>4.137931</v>
      </c>
      <c r="CK378" s="42">
        <v>41.379309999999997</v>
      </c>
      <c r="CL378" s="42">
        <v>4.137931</v>
      </c>
      <c r="CM378" s="42">
        <v>4.137931</v>
      </c>
      <c r="CN378" s="42">
        <v>0</v>
      </c>
      <c r="CO378" s="42">
        <v>0</v>
      </c>
      <c r="CP378" s="42">
        <v>0</v>
      </c>
      <c r="CQ378" s="42">
        <v>0</v>
      </c>
      <c r="CR378" s="42">
        <v>28.965516999999998</v>
      </c>
      <c r="CS378" s="42">
        <v>4.137931</v>
      </c>
    </row>
    <row r="379" spans="1:97">
      <c r="A379" s="40" t="s">
        <v>1093</v>
      </c>
      <c r="B379" s="40" t="s">
        <v>289</v>
      </c>
      <c r="C379" s="40" t="s">
        <v>290</v>
      </c>
      <c r="D379" s="40" t="s">
        <v>291</v>
      </c>
      <c r="E379" s="40" t="s">
        <v>380</v>
      </c>
      <c r="F379" s="40" t="s">
        <v>293</v>
      </c>
      <c r="G379" s="41" t="s">
        <v>294</v>
      </c>
      <c r="H379" s="40" t="s">
        <v>1094</v>
      </c>
      <c r="I379" s="42">
        <v>136</v>
      </c>
      <c r="J379" s="42">
        <v>24.460432000000001</v>
      </c>
      <c r="K379" s="42">
        <v>18.589928</v>
      </c>
      <c r="L379" s="42">
        <v>20.546762999999999</v>
      </c>
      <c r="M379" s="42">
        <v>31.309353000000002</v>
      </c>
      <c r="N379" s="42">
        <v>20.546762999999999</v>
      </c>
      <c r="O379" s="42">
        <v>20.546762999999999</v>
      </c>
      <c r="P379" s="42">
        <v>31</v>
      </c>
      <c r="Q379" s="42">
        <v>20</v>
      </c>
      <c r="R379" s="42">
        <v>32</v>
      </c>
      <c r="S379" s="42">
        <v>16</v>
      </c>
      <c r="T379" s="42">
        <v>24</v>
      </c>
      <c r="U379" s="42">
        <v>17</v>
      </c>
      <c r="V379" s="42">
        <v>67.510790999999998</v>
      </c>
      <c r="W379" s="42">
        <v>11.741007</v>
      </c>
      <c r="X379" s="42">
        <v>9.7841729999999991</v>
      </c>
      <c r="Y379" s="42">
        <v>9.7841729999999991</v>
      </c>
      <c r="Z379" s="42">
        <v>18.589928</v>
      </c>
      <c r="AA379" s="42">
        <v>9.7841729999999991</v>
      </c>
      <c r="AB379" s="42">
        <v>6.8489209999999998</v>
      </c>
      <c r="AC379" s="42">
        <v>0.97841699999999998</v>
      </c>
      <c r="AD379" s="42">
        <v>16.633094</v>
      </c>
      <c r="AE379" s="42">
        <v>37.179856000000001</v>
      </c>
      <c r="AF379" s="42">
        <v>13.697842</v>
      </c>
      <c r="AG379" s="42">
        <v>68.489209000000002</v>
      </c>
      <c r="AH379" s="42">
        <v>12.719424</v>
      </c>
      <c r="AI379" s="42">
        <v>8.8057549999999996</v>
      </c>
      <c r="AJ379" s="42">
        <v>10.762589999999999</v>
      </c>
      <c r="AK379" s="42">
        <v>12.719424</v>
      </c>
      <c r="AL379" s="42">
        <v>10.762589999999999</v>
      </c>
      <c r="AM379" s="42">
        <v>11.741007</v>
      </c>
      <c r="AN379" s="42">
        <v>0.97841699999999998</v>
      </c>
      <c r="AO379" s="42">
        <v>15.654676</v>
      </c>
      <c r="AP379" s="42">
        <v>33.266187000000002</v>
      </c>
      <c r="AQ379" s="42">
        <v>19.568345000000001</v>
      </c>
      <c r="AR379" s="42">
        <v>113.496403</v>
      </c>
      <c r="AS379" s="42">
        <v>19.568345000000001</v>
      </c>
      <c r="AT379" s="42">
        <v>7.8273380000000001</v>
      </c>
      <c r="AU379" s="42">
        <v>3.9136690000000001</v>
      </c>
      <c r="AV379" s="42">
        <v>7.8273380000000001</v>
      </c>
      <c r="AW379" s="42">
        <v>15.654676</v>
      </c>
      <c r="AX379" s="42">
        <v>23.482013999999999</v>
      </c>
      <c r="AY379" s="42">
        <v>27.395682999999998</v>
      </c>
      <c r="AZ379" s="42">
        <v>7.8273380000000001</v>
      </c>
      <c r="BA379" s="42">
        <v>58.705036</v>
      </c>
      <c r="BB379" s="42">
        <v>11.741007</v>
      </c>
      <c r="BC379" s="42">
        <v>7.8273380000000001</v>
      </c>
      <c r="BD379" s="42">
        <v>3.9136690000000001</v>
      </c>
      <c r="BE379" s="42">
        <v>7.8273380000000001</v>
      </c>
      <c r="BF379" s="42">
        <v>0</v>
      </c>
      <c r="BG379" s="42">
        <v>15.654676</v>
      </c>
      <c r="BH379" s="42">
        <v>7.8273380000000001</v>
      </c>
      <c r="BI379" s="42">
        <v>3.9136690000000001</v>
      </c>
      <c r="BJ379" s="42">
        <v>54.791367000000001</v>
      </c>
      <c r="BK379" s="42">
        <v>7.8273380000000001</v>
      </c>
      <c r="BL379" s="42">
        <v>0</v>
      </c>
      <c r="BM379" s="42">
        <v>0</v>
      </c>
      <c r="BN379" s="42">
        <v>0</v>
      </c>
      <c r="BO379" s="42">
        <v>15.654676</v>
      </c>
      <c r="BP379" s="42">
        <v>7.8273380000000001</v>
      </c>
      <c r="BQ379" s="42">
        <v>19.568345000000001</v>
      </c>
      <c r="BR379" s="42">
        <v>3.9136690000000001</v>
      </c>
      <c r="BS379" s="42">
        <v>11.741007</v>
      </c>
      <c r="BT379" s="42">
        <v>0</v>
      </c>
      <c r="BU379" s="42">
        <v>0</v>
      </c>
      <c r="BV379" s="42">
        <v>0</v>
      </c>
      <c r="BW379" s="42">
        <v>3.9136690000000001</v>
      </c>
      <c r="BX379" s="42">
        <v>0</v>
      </c>
      <c r="BY379" s="42">
        <v>7.8273380000000001</v>
      </c>
      <c r="BZ379" s="42">
        <v>0</v>
      </c>
      <c r="CA379" s="42">
        <v>0</v>
      </c>
      <c r="CB379" s="42">
        <v>46.964028999999996</v>
      </c>
      <c r="CC379" s="42">
        <v>7.8273380000000001</v>
      </c>
      <c r="CD379" s="42">
        <v>3.9136690000000001</v>
      </c>
      <c r="CE379" s="42">
        <v>0</v>
      </c>
      <c r="CF379" s="42">
        <v>3.9136690000000001</v>
      </c>
      <c r="CG379" s="42">
        <v>11.741007</v>
      </c>
      <c r="CH379" s="42">
        <v>15.654676</v>
      </c>
      <c r="CI379" s="42">
        <v>0</v>
      </c>
      <c r="CJ379" s="42">
        <v>3.9136690000000001</v>
      </c>
      <c r="CK379" s="42">
        <v>54.791367000000001</v>
      </c>
      <c r="CL379" s="42">
        <v>11.741007</v>
      </c>
      <c r="CM379" s="42">
        <v>3.9136690000000001</v>
      </c>
      <c r="CN379" s="42">
        <v>3.9136690000000001</v>
      </c>
      <c r="CO379" s="42">
        <v>0</v>
      </c>
      <c r="CP379" s="42">
        <v>3.9136690000000001</v>
      </c>
      <c r="CQ379" s="42">
        <v>0</v>
      </c>
      <c r="CR379" s="42">
        <v>27.395682999999998</v>
      </c>
      <c r="CS379" s="42">
        <v>3.9136690000000001</v>
      </c>
    </row>
    <row r="380" spans="1:97">
      <c r="A380" s="40" t="s">
        <v>1095</v>
      </c>
      <c r="B380" s="40" t="s">
        <v>289</v>
      </c>
      <c r="C380" s="40" t="s">
        <v>290</v>
      </c>
      <c r="D380" s="40" t="s">
        <v>309</v>
      </c>
      <c r="E380" s="40" t="s">
        <v>450</v>
      </c>
      <c r="F380" s="40" t="s">
        <v>306</v>
      </c>
      <c r="G380" s="41" t="s">
        <v>294</v>
      </c>
      <c r="H380" s="40" t="s">
        <v>1096</v>
      </c>
      <c r="I380" s="42">
        <v>385</v>
      </c>
      <c r="J380" s="42">
        <v>67.091153000000006</v>
      </c>
      <c r="K380" s="42">
        <v>41.286862999999997</v>
      </c>
      <c r="L380" s="42">
        <v>87.734583999999998</v>
      </c>
      <c r="M380" s="42">
        <v>80.509383</v>
      </c>
      <c r="N380" s="42">
        <v>68.123323999999997</v>
      </c>
      <c r="O380" s="42">
        <v>40.254691999999999</v>
      </c>
      <c r="P380" s="42">
        <v>59</v>
      </c>
      <c r="Q380" s="42">
        <v>59</v>
      </c>
      <c r="R380" s="42">
        <v>70</v>
      </c>
      <c r="S380" s="42">
        <v>71</v>
      </c>
      <c r="T380" s="42">
        <v>63</v>
      </c>
      <c r="U380" s="42">
        <v>29</v>
      </c>
      <c r="V380" s="42">
        <v>180.63002700000001</v>
      </c>
      <c r="W380" s="42">
        <v>26.836461</v>
      </c>
      <c r="X380" s="42">
        <v>17.546917000000001</v>
      </c>
      <c r="Y380" s="42">
        <v>40.254691999999999</v>
      </c>
      <c r="Z380" s="42">
        <v>41.286862999999997</v>
      </c>
      <c r="AA380" s="42">
        <v>35.093834000000001</v>
      </c>
      <c r="AB380" s="42">
        <v>19.611260000000001</v>
      </c>
      <c r="AC380" s="42">
        <v>0</v>
      </c>
      <c r="AD380" s="42">
        <v>30.965147000000002</v>
      </c>
      <c r="AE380" s="42">
        <v>115.603217</v>
      </c>
      <c r="AF380" s="42">
        <v>34.061661999999998</v>
      </c>
      <c r="AG380" s="42">
        <v>204.36997299999999</v>
      </c>
      <c r="AH380" s="42">
        <v>40.254691999999999</v>
      </c>
      <c r="AI380" s="42">
        <v>23.739946</v>
      </c>
      <c r="AJ380" s="42">
        <v>47.479892999999997</v>
      </c>
      <c r="AK380" s="42">
        <v>39.222520000000003</v>
      </c>
      <c r="AL380" s="42">
        <v>33.029491</v>
      </c>
      <c r="AM380" s="42">
        <v>19.611260000000001</v>
      </c>
      <c r="AN380" s="42">
        <v>1.0321720000000001</v>
      </c>
      <c r="AO380" s="42">
        <v>46.447721000000001</v>
      </c>
      <c r="AP380" s="42">
        <v>119.731903</v>
      </c>
      <c r="AQ380" s="42">
        <v>38.190348999999998</v>
      </c>
      <c r="AR380" s="42">
        <v>317.90884699999998</v>
      </c>
      <c r="AS380" s="42">
        <v>0</v>
      </c>
      <c r="AT380" s="42">
        <v>33.029491</v>
      </c>
      <c r="AU380" s="42">
        <v>8.2573729999999994</v>
      </c>
      <c r="AV380" s="42">
        <v>28.900804000000001</v>
      </c>
      <c r="AW380" s="42">
        <v>45.415550000000003</v>
      </c>
      <c r="AX380" s="42">
        <v>41.286862999999997</v>
      </c>
      <c r="AY380" s="42">
        <v>119.731903</v>
      </c>
      <c r="AZ380" s="42">
        <v>41.286862999999997</v>
      </c>
      <c r="BA380" s="42">
        <v>156.89008000000001</v>
      </c>
      <c r="BB380" s="42">
        <v>0</v>
      </c>
      <c r="BC380" s="42">
        <v>24.772117999999999</v>
      </c>
      <c r="BD380" s="42">
        <v>4.1286860000000001</v>
      </c>
      <c r="BE380" s="42">
        <v>12.386058999999999</v>
      </c>
      <c r="BF380" s="42">
        <v>4.1286860000000001</v>
      </c>
      <c r="BG380" s="42">
        <v>33.029491</v>
      </c>
      <c r="BH380" s="42">
        <v>70.187668000000002</v>
      </c>
      <c r="BI380" s="42">
        <v>8.2573729999999994</v>
      </c>
      <c r="BJ380" s="42">
        <v>161.018767</v>
      </c>
      <c r="BK380" s="42">
        <v>0</v>
      </c>
      <c r="BL380" s="42">
        <v>8.2573729999999994</v>
      </c>
      <c r="BM380" s="42">
        <v>4.1286860000000001</v>
      </c>
      <c r="BN380" s="42">
        <v>16.514745000000001</v>
      </c>
      <c r="BO380" s="42">
        <v>41.286862999999997</v>
      </c>
      <c r="BP380" s="42">
        <v>8.2573729999999994</v>
      </c>
      <c r="BQ380" s="42">
        <v>49.544235999999998</v>
      </c>
      <c r="BR380" s="42">
        <v>33.029491</v>
      </c>
      <c r="BS380" s="42">
        <v>16.514745000000001</v>
      </c>
      <c r="BT380" s="42">
        <v>0</v>
      </c>
      <c r="BU380" s="42">
        <v>0</v>
      </c>
      <c r="BV380" s="42">
        <v>0</v>
      </c>
      <c r="BW380" s="42">
        <v>0</v>
      </c>
      <c r="BX380" s="42">
        <v>0</v>
      </c>
      <c r="BY380" s="42">
        <v>12.386058999999999</v>
      </c>
      <c r="BZ380" s="42">
        <v>0</v>
      </c>
      <c r="CA380" s="42">
        <v>4.1286860000000001</v>
      </c>
      <c r="CB380" s="42">
        <v>136.24664899999999</v>
      </c>
      <c r="CC380" s="42">
        <v>0</v>
      </c>
      <c r="CD380" s="42">
        <v>33.029491</v>
      </c>
      <c r="CE380" s="42">
        <v>0</v>
      </c>
      <c r="CF380" s="42">
        <v>24.772117999999999</v>
      </c>
      <c r="CG380" s="42">
        <v>37.158177000000002</v>
      </c>
      <c r="CH380" s="42">
        <v>20.643432000000001</v>
      </c>
      <c r="CI380" s="42">
        <v>0</v>
      </c>
      <c r="CJ380" s="42">
        <v>20.643432000000001</v>
      </c>
      <c r="CK380" s="42">
        <v>165.14745300000001</v>
      </c>
      <c r="CL380" s="42">
        <v>0</v>
      </c>
      <c r="CM380" s="42">
        <v>0</v>
      </c>
      <c r="CN380" s="42">
        <v>8.2573729999999994</v>
      </c>
      <c r="CO380" s="42">
        <v>4.1286860000000001</v>
      </c>
      <c r="CP380" s="42">
        <v>8.2573729999999994</v>
      </c>
      <c r="CQ380" s="42">
        <v>8.2573729999999994</v>
      </c>
      <c r="CR380" s="42">
        <v>119.731903</v>
      </c>
      <c r="CS380" s="42">
        <v>16.514745000000001</v>
      </c>
    </row>
    <row r="381" spans="1:97">
      <c r="A381" s="40" t="s">
        <v>1097</v>
      </c>
      <c r="B381" s="40" t="s">
        <v>289</v>
      </c>
      <c r="C381" s="40" t="s">
        <v>290</v>
      </c>
      <c r="D381" s="40" t="s">
        <v>309</v>
      </c>
      <c r="E381" s="40" t="s">
        <v>310</v>
      </c>
      <c r="F381" s="40" t="s">
        <v>306</v>
      </c>
      <c r="G381" s="41" t="s">
        <v>294</v>
      </c>
      <c r="H381" s="40" t="s">
        <v>1098</v>
      </c>
      <c r="I381" s="42">
        <v>1571</v>
      </c>
      <c r="J381" s="42">
        <v>211.65275099999999</v>
      </c>
      <c r="K381" s="42">
        <v>166.93738099999999</v>
      </c>
      <c r="L381" s="42">
        <v>215.62745100000001</v>
      </c>
      <c r="M381" s="42">
        <v>321.95066400000002</v>
      </c>
      <c r="N381" s="42">
        <v>386.53953200000001</v>
      </c>
      <c r="O381" s="42">
        <v>268.29221999999999</v>
      </c>
      <c r="P381" s="42">
        <v>191</v>
      </c>
      <c r="Q381" s="42">
        <v>222</v>
      </c>
      <c r="R381" s="42">
        <v>290</v>
      </c>
      <c r="S381" s="42">
        <v>305</v>
      </c>
      <c r="T381" s="42">
        <v>349</v>
      </c>
      <c r="U381" s="42">
        <v>165</v>
      </c>
      <c r="V381" s="42">
        <v>741.28146700000002</v>
      </c>
      <c r="W381" s="42">
        <v>113.278937</v>
      </c>
      <c r="X381" s="42">
        <v>77.506641000000002</v>
      </c>
      <c r="Y381" s="42">
        <v>109.304238</v>
      </c>
      <c r="Z381" s="42">
        <v>149.051233</v>
      </c>
      <c r="AA381" s="42">
        <v>184.82352900000001</v>
      </c>
      <c r="AB381" s="42">
        <v>96.386464000000004</v>
      </c>
      <c r="AC381" s="42">
        <v>10.930424</v>
      </c>
      <c r="AD381" s="42">
        <v>149.051233</v>
      </c>
      <c r="AE381" s="42">
        <v>364.67868399999998</v>
      </c>
      <c r="AF381" s="42">
        <v>227.55154999999999</v>
      </c>
      <c r="AG381" s="42">
        <v>829.71853299999998</v>
      </c>
      <c r="AH381" s="42">
        <v>98.373813999999996</v>
      </c>
      <c r="AI381" s="42">
        <v>89.43074</v>
      </c>
      <c r="AJ381" s="42">
        <v>106.323213</v>
      </c>
      <c r="AK381" s="42">
        <v>172.89943099999999</v>
      </c>
      <c r="AL381" s="42">
        <v>201.716003</v>
      </c>
      <c r="AM381" s="42">
        <v>147.063884</v>
      </c>
      <c r="AN381" s="42">
        <v>13.911448</v>
      </c>
      <c r="AO381" s="42">
        <v>133.152435</v>
      </c>
      <c r="AP381" s="42">
        <v>418.33712800000001</v>
      </c>
      <c r="AQ381" s="42">
        <v>278.22896900000001</v>
      </c>
      <c r="AR381" s="42">
        <v>1375.2460470000001</v>
      </c>
      <c r="AS381" s="42">
        <v>15.898797999999999</v>
      </c>
      <c r="AT381" s="42">
        <v>75.519291999999993</v>
      </c>
      <c r="AU381" s="42">
        <v>39.746996000000003</v>
      </c>
      <c r="AV381" s="42">
        <v>75.519291999999993</v>
      </c>
      <c r="AW381" s="42">
        <v>182.83618000000001</v>
      </c>
      <c r="AX381" s="42">
        <v>178.86148</v>
      </c>
      <c r="AY381" s="42">
        <v>691.59772299999997</v>
      </c>
      <c r="AZ381" s="42">
        <v>115.26628700000001</v>
      </c>
      <c r="BA381" s="42">
        <v>667.74952599999995</v>
      </c>
      <c r="BB381" s="42">
        <v>7.9493989999999997</v>
      </c>
      <c r="BC381" s="42">
        <v>63.595193000000002</v>
      </c>
      <c r="BD381" s="42">
        <v>19.873498000000001</v>
      </c>
      <c r="BE381" s="42">
        <v>39.746996000000003</v>
      </c>
      <c r="BF381" s="42">
        <v>47.696395000000003</v>
      </c>
      <c r="BG381" s="42">
        <v>131.165085</v>
      </c>
      <c r="BH381" s="42">
        <v>321.95066400000002</v>
      </c>
      <c r="BI381" s="42">
        <v>35.772295999999997</v>
      </c>
      <c r="BJ381" s="42">
        <v>707.49652100000003</v>
      </c>
      <c r="BK381" s="42">
        <v>7.9493989999999997</v>
      </c>
      <c r="BL381" s="42">
        <v>11.924099</v>
      </c>
      <c r="BM381" s="42">
        <v>19.873498000000001</v>
      </c>
      <c r="BN381" s="42">
        <v>35.772295999999997</v>
      </c>
      <c r="BO381" s="42">
        <v>135.13978499999999</v>
      </c>
      <c r="BP381" s="42">
        <v>47.696395000000003</v>
      </c>
      <c r="BQ381" s="42">
        <v>369.64705900000001</v>
      </c>
      <c r="BR381" s="42">
        <v>79.493990999999994</v>
      </c>
      <c r="BS381" s="42">
        <v>123.21568600000001</v>
      </c>
      <c r="BT381" s="42">
        <v>3.9746999999999999</v>
      </c>
      <c r="BU381" s="42">
        <v>0</v>
      </c>
      <c r="BV381" s="42">
        <v>3.9746999999999999</v>
      </c>
      <c r="BW381" s="42">
        <v>0</v>
      </c>
      <c r="BX381" s="42">
        <v>39.746996000000003</v>
      </c>
      <c r="BY381" s="42">
        <v>31.797595999999999</v>
      </c>
      <c r="BZ381" s="42">
        <v>0</v>
      </c>
      <c r="CA381" s="42">
        <v>43.721694999999997</v>
      </c>
      <c r="CB381" s="42">
        <v>429.26755200000002</v>
      </c>
      <c r="CC381" s="42">
        <v>3.9746999999999999</v>
      </c>
      <c r="CD381" s="42">
        <v>55.645794000000002</v>
      </c>
      <c r="CE381" s="42">
        <v>23.848196999999999</v>
      </c>
      <c r="CF381" s="42">
        <v>63.595193000000002</v>
      </c>
      <c r="CG381" s="42">
        <v>115.26628700000001</v>
      </c>
      <c r="CH381" s="42">
        <v>127.190386</v>
      </c>
      <c r="CI381" s="42">
        <v>0</v>
      </c>
      <c r="CJ381" s="42">
        <v>39.746996000000003</v>
      </c>
      <c r="CK381" s="42">
        <v>822.76280799999995</v>
      </c>
      <c r="CL381" s="42">
        <v>7.9493989999999997</v>
      </c>
      <c r="CM381" s="42">
        <v>19.873498000000001</v>
      </c>
      <c r="CN381" s="42">
        <v>11.924099</v>
      </c>
      <c r="CO381" s="42">
        <v>11.924099</v>
      </c>
      <c r="CP381" s="42">
        <v>27.822897000000001</v>
      </c>
      <c r="CQ381" s="42">
        <v>19.873498000000001</v>
      </c>
      <c r="CR381" s="42">
        <v>691.59772299999997</v>
      </c>
      <c r="CS381" s="42">
        <v>31.797595999999999</v>
      </c>
    </row>
    <row r="382" spans="1:97">
      <c r="A382" s="40" t="s">
        <v>1099</v>
      </c>
      <c r="B382" s="40" t="s">
        <v>289</v>
      </c>
      <c r="C382" s="40" t="s">
        <v>290</v>
      </c>
      <c r="D382" s="40" t="s">
        <v>291</v>
      </c>
      <c r="E382" s="40" t="s">
        <v>316</v>
      </c>
      <c r="F382" s="40" t="s">
        <v>293</v>
      </c>
      <c r="G382" s="41" t="s">
        <v>294</v>
      </c>
      <c r="H382" s="40" t="s">
        <v>1100</v>
      </c>
      <c r="I382" s="42">
        <v>279</v>
      </c>
      <c r="J382" s="42">
        <v>43.531914999999998</v>
      </c>
      <c r="K382" s="42">
        <v>21.765957</v>
      </c>
      <c r="L382" s="42">
        <v>45.510638</v>
      </c>
      <c r="M382" s="42">
        <v>69.255319</v>
      </c>
      <c r="N382" s="42">
        <v>62.329787000000003</v>
      </c>
      <c r="O382" s="42">
        <v>36.606383000000001</v>
      </c>
      <c r="P382" s="42">
        <v>42</v>
      </c>
      <c r="Q382" s="42">
        <v>42</v>
      </c>
      <c r="R382" s="42">
        <v>61</v>
      </c>
      <c r="S382" s="42">
        <v>58</v>
      </c>
      <c r="T382" s="42">
        <v>55</v>
      </c>
      <c r="U382" s="42">
        <v>37</v>
      </c>
      <c r="V382" s="42">
        <v>137.521277</v>
      </c>
      <c r="W382" s="42">
        <v>23.744681</v>
      </c>
      <c r="X382" s="42">
        <v>11.872339999999999</v>
      </c>
      <c r="Y382" s="42">
        <v>25.723403999999999</v>
      </c>
      <c r="Z382" s="42">
        <v>34.627659999999999</v>
      </c>
      <c r="AA382" s="42">
        <v>32.648935999999999</v>
      </c>
      <c r="AB382" s="42">
        <v>8.9042549999999991</v>
      </c>
      <c r="AC382" s="42">
        <v>0</v>
      </c>
      <c r="AD382" s="42">
        <v>27.702127999999998</v>
      </c>
      <c r="AE382" s="42">
        <v>86.074467999999996</v>
      </c>
      <c r="AF382" s="42">
        <v>23.744681</v>
      </c>
      <c r="AG382" s="42">
        <v>141.478723</v>
      </c>
      <c r="AH382" s="42">
        <v>19.787234000000002</v>
      </c>
      <c r="AI382" s="42">
        <v>9.8936170000000008</v>
      </c>
      <c r="AJ382" s="42">
        <v>19.787234000000002</v>
      </c>
      <c r="AK382" s="42">
        <v>34.627659999999999</v>
      </c>
      <c r="AL382" s="42">
        <v>29.680851000000001</v>
      </c>
      <c r="AM382" s="42">
        <v>24.734043</v>
      </c>
      <c r="AN382" s="42">
        <v>2.9680849999999999</v>
      </c>
      <c r="AO382" s="42">
        <v>22.755319</v>
      </c>
      <c r="AP382" s="42">
        <v>77.170213000000004</v>
      </c>
      <c r="AQ382" s="42">
        <v>41.553190999999998</v>
      </c>
      <c r="AR382" s="42">
        <v>233.489362</v>
      </c>
      <c r="AS382" s="42">
        <v>27.702127999999998</v>
      </c>
      <c r="AT382" s="42">
        <v>15.829787</v>
      </c>
      <c r="AU382" s="42">
        <v>7.9148940000000003</v>
      </c>
      <c r="AV382" s="42">
        <v>15.829787</v>
      </c>
      <c r="AW382" s="42">
        <v>31.659573999999999</v>
      </c>
      <c r="AX382" s="42">
        <v>43.531914999999998</v>
      </c>
      <c r="AY382" s="42">
        <v>83.106382999999994</v>
      </c>
      <c r="AZ382" s="42">
        <v>7.9148940000000003</v>
      </c>
      <c r="BA382" s="42">
        <v>114.765957</v>
      </c>
      <c r="BB382" s="42">
        <v>15.829787</v>
      </c>
      <c r="BC382" s="42">
        <v>15.829787</v>
      </c>
      <c r="BD382" s="42">
        <v>7.9148940000000003</v>
      </c>
      <c r="BE382" s="42">
        <v>7.9148940000000003</v>
      </c>
      <c r="BF382" s="42">
        <v>3.9574470000000002</v>
      </c>
      <c r="BG382" s="42">
        <v>31.659573999999999</v>
      </c>
      <c r="BH382" s="42">
        <v>31.659573999999999</v>
      </c>
      <c r="BI382" s="42">
        <v>0</v>
      </c>
      <c r="BJ382" s="42">
        <v>118.723404</v>
      </c>
      <c r="BK382" s="42">
        <v>11.872339999999999</v>
      </c>
      <c r="BL382" s="42">
        <v>0</v>
      </c>
      <c r="BM382" s="42">
        <v>0</v>
      </c>
      <c r="BN382" s="42">
        <v>7.9148940000000003</v>
      </c>
      <c r="BO382" s="42">
        <v>27.702127999999998</v>
      </c>
      <c r="BP382" s="42">
        <v>11.872339999999999</v>
      </c>
      <c r="BQ382" s="42">
        <v>51.446809000000002</v>
      </c>
      <c r="BR382" s="42">
        <v>7.9148940000000003</v>
      </c>
      <c r="BS382" s="42">
        <v>7.9148940000000003</v>
      </c>
      <c r="BT382" s="42">
        <v>0</v>
      </c>
      <c r="BU382" s="42">
        <v>0</v>
      </c>
      <c r="BV382" s="42">
        <v>0</v>
      </c>
      <c r="BW382" s="42">
        <v>0</v>
      </c>
      <c r="BX382" s="42">
        <v>0</v>
      </c>
      <c r="BY382" s="42">
        <v>3.9574470000000002</v>
      </c>
      <c r="BZ382" s="42">
        <v>0</v>
      </c>
      <c r="CA382" s="42">
        <v>3.9574470000000002</v>
      </c>
      <c r="CB382" s="42">
        <v>106.85106399999999</v>
      </c>
      <c r="CC382" s="42">
        <v>19.787234000000002</v>
      </c>
      <c r="CD382" s="42">
        <v>11.872339999999999</v>
      </c>
      <c r="CE382" s="42">
        <v>7.9148940000000003</v>
      </c>
      <c r="CF382" s="42">
        <v>3.9574470000000002</v>
      </c>
      <c r="CG382" s="42">
        <v>27.702127999999998</v>
      </c>
      <c r="CH382" s="42">
        <v>31.659573999999999</v>
      </c>
      <c r="CI382" s="42">
        <v>0</v>
      </c>
      <c r="CJ382" s="42">
        <v>3.9574470000000002</v>
      </c>
      <c r="CK382" s="42">
        <v>118.723404</v>
      </c>
      <c r="CL382" s="42">
        <v>7.9148940000000003</v>
      </c>
      <c r="CM382" s="42">
        <v>3.9574470000000002</v>
      </c>
      <c r="CN382" s="42">
        <v>0</v>
      </c>
      <c r="CO382" s="42">
        <v>11.872339999999999</v>
      </c>
      <c r="CP382" s="42">
        <v>3.9574470000000002</v>
      </c>
      <c r="CQ382" s="42">
        <v>7.9148940000000003</v>
      </c>
      <c r="CR382" s="42">
        <v>83.106382999999994</v>
      </c>
      <c r="CS382" s="42">
        <v>0</v>
      </c>
    </row>
    <row r="383" spans="1:97">
      <c r="A383" s="40" t="s">
        <v>1101</v>
      </c>
      <c r="B383" s="40" t="s">
        <v>289</v>
      </c>
      <c r="C383" s="40" t="s">
        <v>290</v>
      </c>
      <c r="D383" s="40" t="s">
        <v>291</v>
      </c>
      <c r="E383" s="40" t="s">
        <v>292</v>
      </c>
      <c r="F383" s="40" t="s">
        <v>293</v>
      </c>
      <c r="G383" s="41" t="s">
        <v>294</v>
      </c>
      <c r="H383" s="40" t="s">
        <v>1102</v>
      </c>
      <c r="I383" s="42">
        <v>590</v>
      </c>
      <c r="J383" s="42">
        <v>59</v>
      </c>
      <c r="K383" s="42">
        <v>55</v>
      </c>
      <c r="L383" s="42">
        <v>91</v>
      </c>
      <c r="M383" s="42">
        <v>142</v>
      </c>
      <c r="N383" s="42">
        <v>156</v>
      </c>
      <c r="O383" s="42">
        <v>87</v>
      </c>
      <c r="P383" s="42">
        <v>77</v>
      </c>
      <c r="Q383" s="42">
        <v>93</v>
      </c>
      <c r="R383" s="42">
        <v>117</v>
      </c>
      <c r="S383" s="42">
        <v>132</v>
      </c>
      <c r="T383" s="42">
        <v>128</v>
      </c>
      <c r="U383" s="42">
        <v>71</v>
      </c>
      <c r="V383" s="42">
        <v>282</v>
      </c>
      <c r="W383" s="42">
        <v>27</v>
      </c>
      <c r="X383" s="42">
        <v>26</v>
      </c>
      <c r="Y383" s="42">
        <v>43</v>
      </c>
      <c r="Z383" s="42">
        <v>72</v>
      </c>
      <c r="AA383" s="42">
        <v>75</v>
      </c>
      <c r="AB383" s="42">
        <v>38</v>
      </c>
      <c r="AC383" s="42">
        <v>1</v>
      </c>
      <c r="AD383" s="42">
        <v>41</v>
      </c>
      <c r="AE383" s="42">
        <v>164</v>
      </c>
      <c r="AF383" s="42">
        <v>77</v>
      </c>
      <c r="AG383" s="42">
        <v>308</v>
      </c>
      <c r="AH383" s="42">
        <v>32</v>
      </c>
      <c r="AI383" s="42">
        <v>29</v>
      </c>
      <c r="AJ383" s="42">
        <v>48</v>
      </c>
      <c r="AK383" s="42">
        <v>70</v>
      </c>
      <c r="AL383" s="42">
        <v>81</v>
      </c>
      <c r="AM383" s="42">
        <v>44</v>
      </c>
      <c r="AN383" s="42">
        <v>4</v>
      </c>
      <c r="AO383" s="42">
        <v>46</v>
      </c>
      <c r="AP383" s="42">
        <v>173</v>
      </c>
      <c r="AQ383" s="42">
        <v>89</v>
      </c>
      <c r="AR383" s="42">
        <v>524</v>
      </c>
      <c r="AS383" s="42">
        <v>4</v>
      </c>
      <c r="AT383" s="42">
        <v>24</v>
      </c>
      <c r="AU383" s="42">
        <v>4</v>
      </c>
      <c r="AV383" s="42">
        <v>52</v>
      </c>
      <c r="AW383" s="42">
        <v>60</v>
      </c>
      <c r="AX383" s="42">
        <v>72</v>
      </c>
      <c r="AY383" s="42">
        <v>228</v>
      </c>
      <c r="AZ383" s="42">
        <v>80</v>
      </c>
      <c r="BA383" s="42">
        <v>240</v>
      </c>
      <c r="BB383" s="42">
        <v>4</v>
      </c>
      <c r="BC383" s="42">
        <v>20</v>
      </c>
      <c r="BD383" s="42">
        <v>0</v>
      </c>
      <c r="BE383" s="42">
        <v>36</v>
      </c>
      <c r="BF383" s="42">
        <v>12</v>
      </c>
      <c r="BG383" s="42">
        <v>40</v>
      </c>
      <c r="BH383" s="42">
        <v>112</v>
      </c>
      <c r="BI383" s="42">
        <v>16</v>
      </c>
      <c r="BJ383" s="42">
        <v>284</v>
      </c>
      <c r="BK383" s="42">
        <v>0</v>
      </c>
      <c r="BL383" s="42">
        <v>4</v>
      </c>
      <c r="BM383" s="42">
        <v>4</v>
      </c>
      <c r="BN383" s="42">
        <v>16</v>
      </c>
      <c r="BO383" s="42">
        <v>48</v>
      </c>
      <c r="BP383" s="42">
        <v>32</v>
      </c>
      <c r="BQ383" s="42">
        <v>116</v>
      </c>
      <c r="BR383" s="42">
        <v>64</v>
      </c>
      <c r="BS383" s="42">
        <v>36</v>
      </c>
      <c r="BT383" s="42">
        <v>0</v>
      </c>
      <c r="BU383" s="42">
        <v>0</v>
      </c>
      <c r="BV383" s="42">
        <v>0</v>
      </c>
      <c r="BW383" s="42">
        <v>0</v>
      </c>
      <c r="BX383" s="42">
        <v>8</v>
      </c>
      <c r="BY383" s="42">
        <v>4</v>
      </c>
      <c r="BZ383" s="42">
        <v>0</v>
      </c>
      <c r="CA383" s="42">
        <v>24</v>
      </c>
      <c r="CB383" s="42">
        <v>212</v>
      </c>
      <c r="CC383" s="42">
        <v>4</v>
      </c>
      <c r="CD383" s="42">
        <v>16</v>
      </c>
      <c r="CE383" s="42">
        <v>4</v>
      </c>
      <c r="CF383" s="42">
        <v>52</v>
      </c>
      <c r="CG383" s="42">
        <v>48</v>
      </c>
      <c r="CH383" s="42">
        <v>64</v>
      </c>
      <c r="CI383" s="42">
        <v>8</v>
      </c>
      <c r="CJ383" s="42">
        <v>16</v>
      </c>
      <c r="CK383" s="42">
        <v>276</v>
      </c>
      <c r="CL383" s="42">
        <v>0</v>
      </c>
      <c r="CM383" s="42">
        <v>8</v>
      </c>
      <c r="CN383" s="42">
        <v>0</v>
      </c>
      <c r="CO383" s="42">
        <v>0</v>
      </c>
      <c r="CP383" s="42">
        <v>4</v>
      </c>
      <c r="CQ383" s="42">
        <v>4</v>
      </c>
      <c r="CR383" s="42">
        <v>220</v>
      </c>
      <c r="CS383" s="42">
        <v>40</v>
      </c>
    </row>
    <row r="384" spans="1:97">
      <c r="A384" s="40" t="s">
        <v>1103</v>
      </c>
      <c r="B384" s="40" t="s">
        <v>289</v>
      </c>
      <c r="C384" s="40" t="s">
        <v>290</v>
      </c>
      <c r="D384" s="40" t="s">
        <v>297</v>
      </c>
      <c r="E384" s="40" t="s">
        <v>369</v>
      </c>
      <c r="F384" s="40" t="s">
        <v>293</v>
      </c>
      <c r="G384" s="41" t="s">
        <v>294</v>
      </c>
      <c r="H384" s="40" t="s">
        <v>1104</v>
      </c>
      <c r="I384" s="42">
        <v>106</v>
      </c>
      <c r="J384" s="42">
        <v>15.534483</v>
      </c>
      <c r="K384" s="42">
        <v>15.534483</v>
      </c>
      <c r="L384" s="42">
        <v>17.362069000000002</v>
      </c>
      <c r="M384" s="42">
        <v>23.758621000000002</v>
      </c>
      <c r="N384" s="42">
        <v>19.189654999999998</v>
      </c>
      <c r="O384" s="42">
        <v>14.62069</v>
      </c>
      <c r="P384" s="42">
        <v>23</v>
      </c>
      <c r="Q384" s="42">
        <v>14</v>
      </c>
      <c r="R384" s="42">
        <v>25</v>
      </c>
      <c r="S384" s="42">
        <v>14</v>
      </c>
      <c r="T384" s="42">
        <v>31</v>
      </c>
      <c r="U384" s="42">
        <v>6</v>
      </c>
      <c r="V384" s="42">
        <v>52.086207000000002</v>
      </c>
      <c r="W384" s="42">
        <v>7.3103449999999999</v>
      </c>
      <c r="X384" s="42">
        <v>7.3103449999999999</v>
      </c>
      <c r="Y384" s="42">
        <v>8.2241379999999999</v>
      </c>
      <c r="Z384" s="42">
        <v>12.793103</v>
      </c>
      <c r="AA384" s="42">
        <v>9.137931</v>
      </c>
      <c r="AB384" s="42">
        <v>6.3965519999999998</v>
      </c>
      <c r="AC384" s="42">
        <v>0.91379299999999997</v>
      </c>
      <c r="AD384" s="42">
        <v>10.051724</v>
      </c>
      <c r="AE384" s="42">
        <v>29.241378999999998</v>
      </c>
      <c r="AF384" s="42">
        <v>12.793103</v>
      </c>
      <c r="AG384" s="42">
        <v>53.913792999999998</v>
      </c>
      <c r="AH384" s="42">
        <v>8.2241379999999999</v>
      </c>
      <c r="AI384" s="42">
        <v>8.2241379999999999</v>
      </c>
      <c r="AJ384" s="42">
        <v>9.137931</v>
      </c>
      <c r="AK384" s="42">
        <v>10.965517</v>
      </c>
      <c r="AL384" s="42">
        <v>10.051724</v>
      </c>
      <c r="AM384" s="42">
        <v>7.3103449999999999</v>
      </c>
      <c r="AN384" s="42">
        <v>0</v>
      </c>
      <c r="AO384" s="42">
        <v>10.965517</v>
      </c>
      <c r="AP384" s="42">
        <v>31.068966</v>
      </c>
      <c r="AQ384" s="42">
        <v>11.87931</v>
      </c>
      <c r="AR384" s="42">
        <v>87.724137999999996</v>
      </c>
      <c r="AS384" s="42">
        <v>10.965517</v>
      </c>
      <c r="AT384" s="42">
        <v>0</v>
      </c>
      <c r="AU384" s="42">
        <v>0</v>
      </c>
      <c r="AV384" s="42">
        <v>7.3103449999999999</v>
      </c>
      <c r="AW384" s="42">
        <v>10.965517</v>
      </c>
      <c r="AX384" s="42">
        <v>14.62069</v>
      </c>
      <c r="AY384" s="42">
        <v>25.586207000000002</v>
      </c>
      <c r="AZ384" s="42">
        <v>18.275862</v>
      </c>
      <c r="BA384" s="42">
        <v>51.172414000000003</v>
      </c>
      <c r="BB384" s="42">
        <v>7.3103449999999999</v>
      </c>
      <c r="BC384" s="42">
        <v>0</v>
      </c>
      <c r="BD384" s="42">
        <v>0</v>
      </c>
      <c r="BE384" s="42">
        <v>3.6551719999999999</v>
      </c>
      <c r="BF384" s="42">
        <v>0</v>
      </c>
      <c r="BG384" s="42">
        <v>14.62069</v>
      </c>
      <c r="BH384" s="42">
        <v>14.62069</v>
      </c>
      <c r="BI384" s="42">
        <v>10.965517</v>
      </c>
      <c r="BJ384" s="42">
        <v>36.551724</v>
      </c>
      <c r="BK384" s="42">
        <v>3.6551719999999999</v>
      </c>
      <c r="BL384" s="42">
        <v>0</v>
      </c>
      <c r="BM384" s="42">
        <v>0</v>
      </c>
      <c r="BN384" s="42">
        <v>3.6551719999999999</v>
      </c>
      <c r="BO384" s="42">
        <v>10.965517</v>
      </c>
      <c r="BP384" s="42">
        <v>0</v>
      </c>
      <c r="BQ384" s="42">
        <v>10.965517</v>
      </c>
      <c r="BR384" s="42">
        <v>7.3103449999999999</v>
      </c>
      <c r="BS384" s="42">
        <v>14.62069</v>
      </c>
      <c r="BT384" s="42">
        <v>3.6551719999999999</v>
      </c>
      <c r="BU384" s="42">
        <v>0</v>
      </c>
      <c r="BV384" s="42">
        <v>0</v>
      </c>
      <c r="BW384" s="42">
        <v>0</v>
      </c>
      <c r="BX384" s="42">
        <v>0</v>
      </c>
      <c r="BY384" s="42">
        <v>3.6551719999999999</v>
      </c>
      <c r="BZ384" s="42">
        <v>0</v>
      </c>
      <c r="CA384" s="42">
        <v>7.3103449999999999</v>
      </c>
      <c r="CB384" s="42">
        <v>40.206896999999998</v>
      </c>
      <c r="CC384" s="42">
        <v>7.3103449999999999</v>
      </c>
      <c r="CD384" s="42">
        <v>0</v>
      </c>
      <c r="CE384" s="42">
        <v>0</v>
      </c>
      <c r="CF384" s="42">
        <v>7.3103449999999999</v>
      </c>
      <c r="CG384" s="42">
        <v>10.965517</v>
      </c>
      <c r="CH384" s="42">
        <v>7.3103449999999999</v>
      </c>
      <c r="CI384" s="42">
        <v>0</v>
      </c>
      <c r="CJ384" s="42">
        <v>7.3103449999999999</v>
      </c>
      <c r="CK384" s="42">
        <v>32.896552</v>
      </c>
      <c r="CL384" s="42">
        <v>0</v>
      </c>
      <c r="CM384" s="42">
        <v>0</v>
      </c>
      <c r="CN384" s="42">
        <v>0</v>
      </c>
      <c r="CO384" s="42">
        <v>0</v>
      </c>
      <c r="CP384" s="42">
        <v>0</v>
      </c>
      <c r="CQ384" s="42">
        <v>3.6551719999999999</v>
      </c>
      <c r="CR384" s="42">
        <v>25.586207000000002</v>
      </c>
      <c r="CS384" s="42">
        <v>3.6551719999999999</v>
      </c>
    </row>
    <row r="385" spans="1:97">
      <c r="A385" s="40" t="s">
        <v>1105</v>
      </c>
      <c r="B385" s="40" t="s">
        <v>289</v>
      </c>
      <c r="C385" s="40" t="s">
        <v>290</v>
      </c>
      <c r="D385" s="40" t="s">
        <v>297</v>
      </c>
      <c r="E385" s="40" t="s">
        <v>348</v>
      </c>
      <c r="F385" s="40" t="s">
        <v>293</v>
      </c>
      <c r="G385" s="41" t="s">
        <v>294</v>
      </c>
      <c r="H385" s="40" t="s">
        <v>1106</v>
      </c>
      <c r="I385" s="42">
        <v>291</v>
      </c>
      <c r="J385" s="42">
        <v>25</v>
      </c>
      <c r="K385" s="42">
        <v>37</v>
      </c>
      <c r="L385" s="42">
        <v>36</v>
      </c>
      <c r="M385" s="42">
        <v>67</v>
      </c>
      <c r="N385" s="42">
        <v>70</v>
      </c>
      <c r="O385" s="42">
        <v>56</v>
      </c>
      <c r="P385" s="42">
        <v>30</v>
      </c>
      <c r="Q385" s="42">
        <v>30</v>
      </c>
      <c r="R385" s="42">
        <v>41</v>
      </c>
      <c r="S385" s="42">
        <v>54</v>
      </c>
      <c r="T385" s="42">
        <v>68</v>
      </c>
      <c r="U385" s="42">
        <v>45</v>
      </c>
      <c r="V385" s="42">
        <v>141</v>
      </c>
      <c r="W385" s="42">
        <v>13</v>
      </c>
      <c r="X385" s="42">
        <v>16</v>
      </c>
      <c r="Y385" s="42">
        <v>19</v>
      </c>
      <c r="Z385" s="42">
        <v>36</v>
      </c>
      <c r="AA385" s="42">
        <v>35</v>
      </c>
      <c r="AB385" s="42">
        <v>22</v>
      </c>
      <c r="AC385" s="42">
        <v>0</v>
      </c>
      <c r="AD385" s="42">
        <v>19</v>
      </c>
      <c r="AE385" s="42">
        <v>81</v>
      </c>
      <c r="AF385" s="42">
        <v>41</v>
      </c>
      <c r="AG385" s="42">
        <v>150</v>
      </c>
      <c r="AH385" s="42">
        <v>12</v>
      </c>
      <c r="AI385" s="42">
        <v>21</v>
      </c>
      <c r="AJ385" s="42">
        <v>17</v>
      </c>
      <c r="AK385" s="42">
        <v>31</v>
      </c>
      <c r="AL385" s="42">
        <v>35</v>
      </c>
      <c r="AM385" s="42">
        <v>32</v>
      </c>
      <c r="AN385" s="42">
        <v>2</v>
      </c>
      <c r="AO385" s="42">
        <v>22</v>
      </c>
      <c r="AP385" s="42">
        <v>76</v>
      </c>
      <c r="AQ385" s="42">
        <v>52</v>
      </c>
      <c r="AR385" s="42">
        <v>264</v>
      </c>
      <c r="AS385" s="42">
        <v>4</v>
      </c>
      <c r="AT385" s="42">
        <v>12</v>
      </c>
      <c r="AU385" s="42">
        <v>20</v>
      </c>
      <c r="AV385" s="42">
        <v>12</v>
      </c>
      <c r="AW385" s="42">
        <v>44</v>
      </c>
      <c r="AX385" s="42">
        <v>36</v>
      </c>
      <c r="AY385" s="42">
        <v>96</v>
      </c>
      <c r="AZ385" s="42">
        <v>40</v>
      </c>
      <c r="BA385" s="42">
        <v>128</v>
      </c>
      <c r="BB385" s="42">
        <v>4</v>
      </c>
      <c r="BC385" s="42">
        <v>12</v>
      </c>
      <c r="BD385" s="42">
        <v>12</v>
      </c>
      <c r="BE385" s="42">
        <v>4</v>
      </c>
      <c r="BF385" s="42">
        <v>4</v>
      </c>
      <c r="BG385" s="42">
        <v>36</v>
      </c>
      <c r="BH385" s="42">
        <v>48</v>
      </c>
      <c r="BI385" s="42">
        <v>8</v>
      </c>
      <c r="BJ385" s="42">
        <v>136</v>
      </c>
      <c r="BK385" s="42">
        <v>0</v>
      </c>
      <c r="BL385" s="42">
        <v>0</v>
      </c>
      <c r="BM385" s="42">
        <v>8</v>
      </c>
      <c r="BN385" s="42">
        <v>8</v>
      </c>
      <c r="BO385" s="42">
        <v>40</v>
      </c>
      <c r="BP385" s="42">
        <v>0</v>
      </c>
      <c r="BQ385" s="42">
        <v>48</v>
      </c>
      <c r="BR385" s="42">
        <v>32</v>
      </c>
      <c r="BS385" s="42">
        <v>20</v>
      </c>
      <c r="BT385" s="42">
        <v>0</v>
      </c>
      <c r="BU385" s="42">
        <v>0</v>
      </c>
      <c r="BV385" s="42">
        <v>0</v>
      </c>
      <c r="BW385" s="42">
        <v>4</v>
      </c>
      <c r="BX385" s="42">
        <v>0</v>
      </c>
      <c r="BY385" s="42">
        <v>0</v>
      </c>
      <c r="BZ385" s="42">
        <v>0</v>
      </c>
      <c r="CA385" s="42">
        <v>16</v>
      </c>
      <c r="CB385" s="42">
        <v>104</v>
      </c>
      <c r="CC385" s="42">
        <v>4</v>
      </c>
      <c r="CD385" s="42">
        <v>12</v>
      </c>
      <c r="CE385" s="42">
        <v>8</v>
      </c>
      <c r="CF385" s="42">
        <v>4</v>
      </c>
      <c r="CG385" s="42">
        <v>32</v>
      </c>
      <c r="CH385" s="42">
        <v>28</v>
      </c>
      <c r="CI385" s="42">
        <v>0</v>
      </c>
      <c r="CJ385" s="42">
        <v>16</v>
      </c>
      <c r="CK385" s="42">
        <v>140</v>
      </c>
      <c r="CL385" s="42">
        <v>0</v>
      </c>
      <c r="CM385" s="42">
        <v>0</v>
      </c>
      <c r="CN385" s="42">
        <v>12</v>
      </c>
      <c r="CO385" s="42">
        <v>4</v>
      </c>
      <c r="CP385" s="42">
        <v>12</v>
      </c>
      <c r="CQ385" s="42">
        <v>8</v>
      </c>
      <c r="CR385" s="42">
        <v>96</v>
      </c>
      <c r="CS385" s="42">
        <v>8</v>
      </c>
    </row>
    <row r="386" spans="1:97">
      <c r="A386" s="40" t="s">
        <v>1107</v>
      </c>
      <c r="B386" s="40" t="s">
        <v>289</v>
      </c>
      <c r="C386" s="40" t="s">
        <v>290</v>
      </c>
      <c r="D386" s="40" t="s">
        <v>304</v>
      </c>
      <c r="E386" s="40" t="s">
        <v>664</v>
      </c>
      <c r="F386" s="40" t="s">
        <v>351</v>
      </c>
      <c r="G386" s="41" t="s">
        <v>294</v>
      </c>
      <c r="H386" s="40" t="s">
        <v>1108</v>
      </c>
      <c r="I386" s="42">
        <v>75</v>
      </c>
      <c r="J386" s="42">
        <v>7</v>
      </c>
      <c r="K386" s="42">
        <v>12</v>
      </c>
      <c r="L386" s="42">
        <v>13</v>
      </c>
      <c r="M386" s="42">
        <v>17</v>
      </c>
      <c r="N386" s="42">
        <v>18</v>
      </c>
      <c r="O386" s="42">
        <v>8</v>
      </c>
      <c r="P386" s="42">
        <v>11</v>
      </c>
      <c r="Q386" s="42">
        <v>10</v>
      </c>
      <c r="R386" s="42">
        <v>14</v>
      </c>
      <c r="S386" s="42">
        <v>20</v>
      </c>
      <c r="T386" s="42">
        <v>17</v>
      </c>
      <c r="U386" s="42">
        <v>5</v>
      </c>
      <c r="V386" s="42">
        <v>39</v>
      </c>
      <c r="W386" s="42">
        <v>4</v>
      </c>
      <c r="X386" s="42">
        <v>8</v>
      </c>
      <c r="Y386" s="42">
        <v>8</v>
      </c>
      <c r="Z386" s="42">
        <v>7</v>
      </c>
      <c r="AA386" s="42">
        <v>8</v>
      </c>
      <c r="AB386" s="42">
        <v>4</v>
      </c>
      <c r="AC386" s="42">
        <v>0</v>
      </c>
      <c r="AD386" s="42">
        <v>8</v>
      </c>
      <c r="AE386" s="42">
        <v>23</v>
      </c>
      <c r="AF386" s="42">
        <v>8</v>
      </c>
      <c r="AG386" s="42">
        <v>36</v>
      </c>
      <c r="AH386" s="42">
        <v>3</v>
      </c>
      <c r="AI386" s="42">
        <v>4</v>
      </c>
      <c r="AJ386" s="42">
        <v>5</v>
      </c>
      <c r="AK386" s="42">
        <v>10</v>
      </c>
      <c r="AL386" s="42">
        <v>10</v>
      </c>
      <c r="AM386" s="42">
        <v>4</v>
      </c>
      <c r="AN386" s="42">
        <v>0</v>
      </c>
      <c r="AO386" s="42">
        <v>5</v>
      </c>
      <c r="AP386" s="42">
        <v>19</v>
      </c>
      <c r="AQ386" s="42">
        <v>12</v>
      </c>
      <c r="AR386" s="42">
        <v>64</v>
      </c>
      <c r="AS386" s="42">
        <v>8</v>
      </c>
      <c r="AT386" s="42">
        <v>8</v>
      </c>
      <c r="AU386" s="42">
        <v>0</v>
      </c>
      <c r="AV386" s="42">
        <v>4</v>
      </c>
      <c r="AW386" s="42">
        <v>0</v>
      </c>
      <c r="AX386" s="42">
        <v>0</v>
      </c>
      <c r="AY386" s="42">
        <v>36</v>
      </c>
      <c r="AZ386" s="42">
        <v>8</v>
      </c>
      <c r="BA386" s="42">
        <v>32</v>
      </c>
      <c r="BB386" s="42">
        <v>8</v>
      </c>
      <c r="BC386" s="42">
        <v>8</v>
      </c>
      <c r="BD386" s="42">
        <v>0</v>
      </c>
      <c r="BE386" s="42">
        <v>0</v>
      </c>
      <c r="BF386" s="42">
        <v>0</v>
      </c>
      <c r="BG386" s="42">
        <v>0</v>
      </c>
      <c r="BH386" s="42">
        <v>16</v>
      </c>
      <c r="BI386" s="42">
        <v>0</v>
      </c>
      <c r="BJ386" s="42">
        <v>32</v>
      </c>
      <c r="BK386" s="42">
        <v>0</v>
      </c>
      <c r="BL386" s="42">
        <v>0</v>
      </c>
      <c r="BM386" s="42">
        <v>0</v>
      </c>
      <c r="BN386" s="42">
        <v>4</v>
      </c>
      <c r="BO386" s="42">
        <v>0</v>
      </c>
      <c r="BP386" s="42">
        <v>0</v>
      </c>
      <c r="BQ386" s="42">
        <v>20</v>
      </c>
      <c r="BR386" s="42">
        <v>8</v>
      </c>
      <c r="BS386" s="42">
        <v>4</v>
      </c>
      <c r="BT386" s="42">
        <v>0</v>
      </c>
      <c r="BU386" s="42">
        <v>0</v>
      </c>
      <c r="BV386" s="42">
        <v>0</v>
      </c>
      <c r="BW386" s="42">
        <v>4</v>
      </c>
      <c r="BX386" s="42">
        <v>0</v>
      </c>
      <c r="BY386" s="42">
        <v>0</v>
      </c>
      <c r="BZ386" s="42">
        <v>0</v>
      </c>
      <c r="CA386" s="42">
        <v>0</v>
      </c>
      <c r="CB386" s="42">
        <v>20</v>
      </c>
      <c r="CC386" s="42">
        <v>8</v>
      </c>
      <c r="CD386" s="42">
        <v>4</v>
      </c>
      <c r="CE386" s="42">
        <v>0</v>
      </c>
      <c r="CF386" s="42">
        <v>0</v>
      </c>
      <c r="CG386" s="42">
        <v>0</v>
      </c>
      <c r="CH386" s="42">
        <v>0</v>
      </c>
      <c r="CI386" s="42">
        <v>0</v>
      </c>
      <c r="CJ386" s="42">
        <v>8</v>
      </c>
      <c r="CK386" s="42">
        <v>40</v>
      </c>
      <c r="CL386" s="42">
        <v>0</v>
      </c>
      <c r="CM386" s="42">
        <v>4</v>
      </c>
      <c r="CN386" s="42">
        <v>0</v>
      </c>
      <c r="CO386" s="42">
        <v>0</v>
      </c>
      <c r="CP386" s="42">
        <v>0</v>
      </c>
      <c r="CQ386" s="42">
        <v>0</v>
      </c>
      <c r="CR386" s="42">
        <v>36</v>
      </c>
      <c r="CS386" s="42">
        <v>0</v>
      </c>
    </row>
    <row r="387" spans="1:97">
      <c r="A387" s="40" t="s">
        <v>1109</v>
      </c>
      <c r="B387" s="40" t="s">
        <v>289</v>
      </c>
      <c r="C387" s="40" t="s">
        <v>290</v>
      </c>
      <c r="D387" s="40" t="s">
        <v>291</v>
      </c>
      <c r="E387" s="40" t="s">
        <v>380</v>
      </c>
      <c r="F387" s="40" t="s">
        <v>293</v>
      </c>
      <c r="G387" s="41" t="s">
        <v>294</v>
      </c>
      <c r="H387" s="40" t="s">
        <v>1110</v>
      </c>
      <c r="I387" s="42">
        <v>70</v>
      </c>
      <c r="J387" s="42">
        <v>10</v>
      </c>
      <c r="K387" s="42">
        <v>8</v>
      </c>
      <c r="L387" s="42">
        <v>10</v>
      </c>
      <c r="M387" s="42">
        <v>13</v>
      </c>
      <c r="N387" s="42">
        <v>18</v>
      </c>
      <c r="O387" s="42">
        <v>11</v>
      </c>
      <c r="P387" s="42">
        <v>3</v>
      </c>
      <c r="Q387" s="42">
        <v>8</v>
      </c>
      <c r="R387" s="42">
        <v>10</v>
      </c>
      <c r="S387" s="42">
        <v>14</v>
      </c>
      <c r="T387" s="42">
        <v>13</v>
      </c>
      <c r="U387" s="42">
        <v>10</v>
      </c>
      <c r="V387" s="42">
        <v>31</v>
      </c>
      <c r="W387" s="42">
        <v>5</v>
      </c>
      <c r="X387" s="42">
        <v>3</v>
      </c>
      <c r="Y387" s="42">
        <v>4</v>
      </c>
      <c r="Z387" s="42">
        <v>7</v>
      </c>
      <c r="AA387" s="42">
        <v>8</v>
      </c>
      <c r="AB387" s="42">
        <v>4</v>
      </c>
      <c r="AC387" s="42">
        <v>0</v>
      </c>
      <c r="AD387" s="42">
        <v>6</v>
      </c>
      <c r="AE387" s="42">
        <v>17</v>
      </c>
      <c r="AF387" s="42">
        <v>8</v>
      </c>
      <c r="AG387" s="42">
        <v>39</v>
      </c>
      <c r="AH387" s="42">
        <v>5</v>
      </c>
      <c r="AI387" s="42">
        <v>5</v>
      </c>
      <c r="AJ387" s="42">
        <v>6</v>
      </c>
      <c r="AK387" s="42">
        <v>6</v>
      </c>
      <c r="AL387" s="42">
        <v>10</v>
      </c>
      <c r="AM387" s="42">
        <v>6</v>
      </c>
      <c r="AN387" s="42">
        <v>1</v>
      </c>
      <c r="AO387" s="42">
        <v>7</v>
      </c>
      <c r="AP387" s="42">
        <v>20</v>
      </c>
      <c r="AQ387" s="42">
        <v>12</v>
      </c>
      <c r="AR387" s="42">
        <v>64</v>
      </c>
      <c r="AS387" s="42">
        <v>0</v>
      </c>
      <c r="AT387" s="42">
        <v>4</v>
      </c>
      <c r="AU387" s="42">
        <v>4</v>
      </c>
      <c r="AV387" s="42">
        <v>0</v>
      </c>
      <c r="AW387" s="42">
        <v>4</v>
      </c>
      <c r="AX387" s="42">
        <v>16</v>
      </c>
      <c r="AY387" s="42">
        <v>32</v>
      </c>
      <c r="AZ387" s="42">
        <v>4</v>
      </c>
      <c r="BA387" s="42">
        <v>32</v>
      </c>
      <c r="BB387" s="42">
        <v>0</v>
      </c>
      <c r="BC387" s="42">
        <v>0</v>
      </c>
      <c r="BD387" s="42">
        <v>4</v>
      </c>
      <c r="BE387" s="42">
        <v>0</v>
      </c>
      <c r="BF387" s="42">
        <v>0</v>
      </c>
      <c r="BG387" s="42">
        <v>12</v>
      </c>
      <c r="BH387" s="42">
        <v>12</v>
      </c>
      <c r="BI387" s="42">
        <v>4</v>
      </c>
      <c r="BJ387" s="42">
        <v>32</v>
      </c>
      <c r="BK387" s="42">
        <v>0</v>
      </c>
      <c r="BL387" s="42">
        <v>4</v>
      </c>
      <c r="BM387" s="42">
        <v>0</v>
      </c>
      <c r="BN387" s="42">
        <v>0</v>
      </c>
      <c r="BO387" s="42">
        <v>4</v>
      </c>
      <c r="BP387" s="42">
        <v>4</v>
      </c>
      <c r="BQ387" s="42">
        <v>20</v>
      </c>
      <c r="BR387" s="42">
        <v>0</v>
      </c>
      <c r="BS387" s="42">
        <v>4</v>
      </c>
      <c r="BT387" s="42">
        <v>0</v>
      </c>
      <c r="BU387" s="42">
        <v>0</v>
      </c>
      <c r="BV387" s="42">
        <v>0</v>
      </c>
      <c r="BW387" s="42">
        <v>0</v>
      </c>
      <c r="BX387" s="42">
        <v>0</v>
      </c>
      <c r="BY387" s="42">
        <v>0</v>
      </c>
      <c r="BZ387" s="42">
        <v>0</v>
      </c>
      <c r="CA387" s="42">
        <v>4</v>
      </c>
      <c r="CB387" s="42">
        <v>28</v>
      </c>
      <c r="CC387" s="42">
        <v>0</v>
      </c>
      <c r="CD387" s="42">
        <v>4</v>
      </c>
      <c r="CE387" s="42">
        <v>4</v>
      </c>
      <c r="CF387" s="42">
        <v>0</v>
      </c>
      <c r="CG387" s="42">
        <v>4</v>
      </c>
      <c r="CH387" s="42">
        <v>16</v>
      </c>
      <c r="CI387" s="42">
        <v>0</v>
      </c>
      <c r="CJ387" s="42">
        <v>0</v>
      </c>
      <c r="CK387" s="42">
        <v>32</v>
      </c>
      <c r="CL387" s="42">
        <v>0</v>
      </c>
      <c r="CM387" s="42">
        <v>0</v>
      </c>
      <c r="CN387" s="42">
        <v>0</v>
      </c>
      <c r="CO387" s="42">
        <v>0</v>
      </c>
      <c r="CP387" s="42">
        <v>0</v>
      </c>
      <c r="CQ387" s="42">
        <v>0</v>
      </c>
      <c r="CR387" s="42">
        <v>32</v>
      </c>
      <c r="CS387" s="42">
        <v>0</v>
      </c>
    </row>
    <row r="388" spans="1:97">
      <c r="A388" s="40" t="s">
        <v>1111</v>
      </c>
      <c r="B388" s="40" t="s">
        <v>289</v>
      </c>
      <c r="C388" s="40" t="s">
        <v>290</v>
      </c>
      <c r="D388" s="40" t="s">
        <v>309</v>
      </c>
      <c r="E388" s="40" t="s">
        <v>459</v>
      </c>
      <c r="F388" s="40" t="s">
        <v>293</v>
      </c>
      <c r="G388" s="41" t="s">
        <v>294</v>
      </c>
      <c r="H388" s="40" t="s">
        <v>1112</v>
      </c>
      <c r="I388" s="42">
        <v>198</v>
      </c>
      <c r="J388" s="42">
        <v>32.834170999999998</v>
      </c>
      <c r="K388" s="42">
        <v>21.889447000000001</v>
      </c>
      <c r="L388" s="42">
        <v>23.879397000000001</v>
      </c>
      <c r="M388" s="42">
        <v>56.713568000000002</v>
      </c>
      <c r="N388" s="42">
        <v>41.788944999999998</v>
      </c>
      <c r="O388" s="42">
        <v>20.894472</v>
      </c>
      <c r="P388" s="42">
        <v>35</v>
      </c>
      <c r="Q388" s="42">
        <v>36</v>
      </c>
      <c r="R388" s="42">
        <v>47</v>
      </c>
      <c r="S388" s="42">
        <v>42</v>
      </c>
      <c r="T388" s="42">
        <v>34</v>
      </c>
      <c r="U388" s="42">
        <v>20</v>
      </c>
      <c r="V388" s="42">
        <v>109.447236</v>
      </c>
      <c r="W388" s="42">
        <v>19.899497</v>
      </c>
      <c r="X388" s="42">
        <v>13.929648</v>
      </c>
      <c r="Y388" s="42">
        <v>8.9547740000000005</v>
      </c>
      <c r="Z388" s="42">
        <v>31.839196000000001</v>
      </c>
      <c r="AA388" s="42">
        <v>23.879397000000001</v>
      </c>
      <c r="AB388" s="42">
        <v>7.9597990000000003</v>
      </c>
      <c r="AC388" s="42">
        <v>2.9849250000000001</v>
      </c>
      <c r="AD388" s="42">
        <v>23.879397000000001</v>
      </c>
      <c r="AE388" s="42">
        <v>64.673366999999999</v>
      </c>
      <c r="AF388" s="42">
        <v>20.894472</v>
      </c>
      <c r="AG388" s="42">
        <v>88.552763999999996</v>
      </c>
      <c r="AH388" s="42">
        <v>12.934673</v>
      </c>
      <c r="AI388" s="42">
        <v>7.9597990000000003</v>
      </c>
      <c r="AJ388" s="42">
        <v>14.924623</v>
      </c>
      <c r="AK388" s="42">
        <v>24.874372000000001</v>
      </c>
      <c r="AL388" s="42">
        <v>17.909548000000001</v>
      </c>
      <c r="AM388" s="42">
        <v>9.9497490000000006</v>
      </c>
      <c r="AN388" s="42">
        <v>0</v>
      </c>
      <c r="AO388" s="42">
        <v>15.919598000000001</v>
      </c>
      <c r="AP388" s="42">
        <v>54.723618000000002</v>
      </c>
      <c r="AQ388" s="42">
        <v>17.909548000000001</v>
      </c>
      <c r="AR388" s="42">
        <v>195.015075</v>
      </c>
      <c r="AS388" s="42">
        <v>15.919598000000001</v>
      </c>
      <c r="AT388" s="42">
        <v>7.9597990000000003</v>
      </c>
      <c r="AU388" s="42">
        <v>3.9798990000000001</v>
      </c>
      <c r="AV388" s="42">
        <v>7.9597990000000003</v>
      </c>
      <c r="AW388" s="42">
        <v>19.899497</v>
      </c>
      <c r="AX388" s="42">
        <v>59.698492000000002</v>
      </c>
      <c r="AY388" s="42">
        <v>63.678392000000002</v>
      </c>
      <c r="AZ388" s="42">
        <v>15.919598000000001</v>
      </c>
      <c r="BA388" s="42">
        <v>115.417085</v>
      </c>
      <c r="BB388" s="42">
        <v>11.939698</v>
      </c>
      <c r="BC388" s="42">
        <v>7.9597990000000003</v>
      </c>
      <c r="BD388" s="42">
        <v>0</v>
      </c>
      <c r="BE388" s="42">
        <v>3.9798990000000001</v>
      </c>
      <c r="BF388" s="42">
        <v>0</v>
      </c>
      <c r="BG388" s="42">
        <v>51.738692999999998</v>
      </c>
      <c r="BH388" s="42">
        <v>31.839196000000001</v>
      </c>
      <c r="BI388" s="42">
        <v>7.9597990000000003</v>
      </c>
      <c r="BJ388" s="42">
        <v>79.597989999999996</v>
      </c>
      <c r="BK388" s="42">
        <v>3.9798990000000001</v>
      </c>
      <c r="BL388" s="42">
        <v>0</v>
      </c>
      <c r="BM388" s="42">
        <v>3.9798990000000001</v>
      </c>
      <c r="BN388" s="42">
        <v>3.9798990000000001</v>
      </c>
      <c r="BO388" s="42">
        <v>19.899497</v>
      </c>
      <c r="BP388" s="42">
        <v>7.9597990000000003</v>
      </c>
      <c r="BQ388" s="42">
        <v>31.839196000000001</v>
      </c>
      <c r="BR388" s="42">
        <v>7.9597990000000003</v>
      </c>
      <c r="BS388" s="42">
        <v>27.859296000000001</v>
      </c>
      <c r="BT388" s="42">
        <v>0</v>
      </c>
      <c r="BU388" s="42">
        <v>0</v>
      </c>
      <c r="BV388" s="42">
        <v>0</v>
      </c>
      <c r="BW388" s="42">
        <v>0</v>
      </c>
      <c r="BX388" s="42">
        <v>0</v>
      </c>
      <c r="BY388" s="42">
        <v>15.919598000000001</v>
      </c>
      <c r="BZ388" s="42">
        <v>0</v>
      </c>
      <c r="CA388" s="42">
        <v>11.939698</v>
      </c>
      <c r="CB388" s="42">
        <v>99.497487000000007</v>
      </c>
      <c r="CC388" s="42">
        <v>15.919598000000001</v>
      </c>
      <c r="CD388" s="42">
        <v>7.9597990000000003</v>
      </c>
      <c r="CE388" s="42">
        <v>3.9798990000000001</v>
      </c>
      <c r="CF388" s="42">
        <v>7.9597990000000003</v>
      </c>
      <c r="CG388" s="42">
        <v>19.899497</v>
      </c>
      <c r="CH388" s="42">
        <v>43.778894000000001</v>
      </c>
      <c r="CI388" s="42">
        <v>0</v>
      </c>
      <c r="CJ388" s="42">
        <v>0</v>
      </c>
      <c r="CK388" s="42">
        <v>67.658291000000006</v>
      </c>
      <c r="CL388" s="42">
        <v>0</v>
      </c>
      <c r="CM388" s="42">
        <v>0</v>
      </c>
      <c r="CN388" s="42">
        <v>0</v>
      </c>
      <c r="CO388" s="42">
        <v>0</v>
      </c>
      <c r="CP388" s="42">
        <v>0</v>
      </c>
      <c r="CQ388" s="42">
        <v>0</v>
      </c>
      <c r="CR388" s="42">
        <v>63.678392000000002</v>
      </c>
      <c r="CS388" s="42">
        <v>3.9798990000000001</v>
      </c>
    </row>
    <row r="389" spans="1:97">
      <c r="A389" s="40" t="s">
        <v>1113</v>
      </c>
      <c r="B389" s="40" t="s">
        <v>289</v>
      </c>
      <c r="C389" s="40" t="s">
        <v>290</v>
      </c>
      <c r="D389" s="40" t="s">
        <v>304</v>
      </c>
      <c r="E389" s="40" t="s">
        <v>354</v>
      </c>
      <c r="F389" s="40" t="s">
        <v>351</v>
      </c>
      <c r="G389" s="41" t="s">
        <v>294</v>
      </c>
      <c r="H389" s="40" t="s">
        <v>1114</v>
      </c>
      <c r="I389" s="42">
        <v>305</v>
      </c>
      <c r="J389" s="42">
        <v>39.109555999999998</v>
      </c>
      <c r="K389" s="42">
        <v>25.604247999999998</v>
      </c>
      <c r="L389" s="42">
        <v>54.421815000000002</v>
      </c>
      <c r="M389" s="42">
        <v>64.876811000000004</v>
      </c>
      <c r="N389" s="42">
        <v>73.029489999999996</v>
      </c>
      <c r="O389" s="42">
        <v>47.958080000000002</v>
      </c>
      <c r="P389" s="42">
        <v>41</v>
      </c>
      <c r="Q389" s="42">
        <v>51</v>
      </c>
      <c r="R389" s="42">
        <v>50</v>
      </c>
      <c r="S389" s="42">
        <v>60</v>
      </c>
      <c r="T389" s="42">
        <v>65</v>
      </c>
      <c r="U389" s="42">
        <v>19</v>
      </c>
      <c r="V389" s="42">
        <v>157.20982000000001</v>
      </c>
      <c r="W389" s="42">
        <v>9.2627900000000007</v>
      </c>
      <c r="X389" s="42">
        <v>12.513393000000001</v>
      </c>
      <c r="Y389" s="42">
        <v>25.892977999999999</v>
      </c>
      <c r="Z389" s="42">
        <v>32.808639999999997</v>
      </c>
      <c r="AA389" s="42">
        <v>39.065928</v>
      </c>
      <c r="AB389" s="42">
        <v>37.666091999999999</v>
      </c>
      <c r="AC389" s="42">
        <v>0</v>
      </c>
      <c r="AD389" s="42">
        <v>14.408784000000001</v>
      </c>
      <c r="AE389" s="42">
        <v>80.477800999999999</v>
      </c>
      <c r="AF389" s="42">
        <v>62.323236000000001</v>
      </c>
      <c r="AG389" s="42">
        <v>147.79017999999999</v>
      </c>
      <c r="AH389" s="42">
        <v>29.846767</v>
      </c>
      <c r="AI389" s="42">
        <v>13.090854</v>
      </c>
      <c r="AJ389" s="42">
        <v>28.528836999999999</v>
      </c>
      <c r="AK389" s="42">
        <v>32.068171</v>
      </c>
      <c r="AL389" s="42">
        <v>33.963562000000003</v>
      </c>
      <c r="AM389" s="42">
        <v>10.291988</v>
      </c>
      <c r="AN389" s="42">
        <v>0</v>
      </c>
      <c r="AO389" s="42">
        <v>34.992761000000002</v>
      </c>
      <c r="AP389" s="42">
        <v>83.979850999999996</v>
      </c>
      <c r="AQ389" s="42">
        <v>28.817568000000001</v>
      </c>
      <c r="AR389" s="42">
        <v>266.26226400000002</v>
      </c>
      <c r="AS389" s="42">
        <v>24.700772000000001</v>
      </c>
      <c r="AT389" s="42">
        <v>0</v>
      </c>
      <c r="AU389" s="42">
        <v>4.1167949999999998</v>
      </c>
      <c r="AV389" s="42">
        <v>45.284748999999998</v>
      </c>
      <c r="AW389" s="42">
        <v>16.467182000000001</v>
      </c>
      <c r="AX389" s="42">
        <v>16.467182000000001</v>
      </c>
      <c r="AY389" s="42">
        <v>130.910911</v>
      </c>
      <c r="AZ389" s="42">
        <v>28.314674</v>
      </c>
      <c r="BA389" s="42">
        <v>148.03012000000001</v>
      </c>
      <c r="BB389" s="42">
        <v>20.583977000000001</v>
      </c>
      <c r="BC389" s="42">
        <v>0</v>
      </c>
      <c r="BD389" s="42">
        <v>0</v>
      </c>
      <c r="BE389" s="42">
        <v>24.700772000000001</v>
      </c>
      <c r="BF389" s="42">
        <v>4.1167949999999998</v>
      </c>
      <c r="BG389" s="42">
        <v>8.2335910000000005</v>
      </c>
      <c r="BH389" s="42">
        <v>73.275774999999996</v>
      </c>
      <c r="BI389" s="42">
        <v>17.119209999999999</v>
      </c>
      <c r="BJ389" s="42">
        <v>118.23214400000001</v>
      </c>
      <c r="BK389" s="42">
        <v>4.1167949999999998</v>
      </c>
      <c r="BL389" s="42">
        <v>0</v>
      </c>
      <c r="BM389" s="42">
        <v>4.1167949999999998</v>
      </c>
      <c r="BN389" s="42">
        <v>20.583977000000001</v>
      </c>
      <c r="BO389" s="42">
        <v>12.350386</v>
      </c>
      <c r="BP389" s="42">
        <v>8.2335910000000005</v>
      </c>
      <c r="BQ389" s="42">
        <v>57.635134999999998</v>
      </c>
      <c r="BR389" s="42">
        <v>11.195463999999999</v>
      </c>
      <c r="BS389" s="42">
        <v>16.467182000000001</v>
      </c>
      <c r="BT389" s="42">
        <v>0</v>
      </c>
      <c r="BU389" s="42">
        <v>0</v>
      </c>
      <c r="BV389" s="42">
        <v>0</v>
      </c>
      <c r="BW389" s="42">
        <v>4.1167949999999998</v>
      </c>
      <c r="BX389" s="42">
        <v>0</v>
      </c>
      <c r="BY389" s="42">
        <v>0</v>
      </c>
      <c r="BZ389" s="42">
        <v>0</v>
      </c>
      <c r="CA389" s="42">
        <v>12.350386</v>
      </c>
      <c r="CB389" s="42">
        <v>95.338322000000005</v>
      </c>
      <c r="CC389" s="42">
        <v>20.583977000000001</v>
      </c>
      <c r="CD389" s="42">
        <v>0</v>
      </c>
      <c r="CE389" s="42">
        <v>4.1167949999999998</v>
      </c>
      <c r="CF389" s="42">
        <v>24.700772000000001</v>
      </c>
      <c r="CG389" s="42">
        <v>16.467182000000001</v>
      </c>
      <c r="CH389" s="42">
        <v>16.467182000000001</v>
      </c>
      <c r="CI389" s="42">
        <v>0</v>
      </c>
      <c r="CJ389" s="42">
        <v>13.002414</v>
      </c>
      <c r="CK389" s="42">
        <v>154.456761</v>
      </c>
      <c r="CL389" s="42">
        <v>4.1167949999999998</v>
      </c>
      <c r="CM389" s="42">
        <v>0</v>
      </c>
      <c r="CN389" s="42">
        <v>0</v>
      </c>
      <c r="CO389" s="42">
        <v>16.467182000000001</v>
      </c>
      <c r="CP389" s="42">
        <v>0</v>
      </c>
      <c r="CQ389" s="42">
        <v>0</v>
      </c>
      <c r="CR389" s="42">
        <v>130.910911</v>
      </c>
      <c r="CS389" s="42">
        <v>2.9618730000000002</v>
      </c>
    </row>
    <row r="390" spans="1:97">
      <c r="A390" s="40" t="s">
        <v>1115</v>
      </c>
      <c r="B390" s="40" t="s">
        <v>289</v>
      </c>
      <c r="C390" s="40" t="s">
        <v>290</v>
      </c>
      <c r="D390" s="40" t="s">
        <v>309</v>
      </c>
      <c r="E390" s="40" t="s">
        <v>385</v>
      </c>
      <c r="F390" s="40" t="s">
        <v>306</v>
      </c>
      <c r="G390" s="41" t="s">
        <v>294</v>
      </c>
      <c r="H390" s="40" t="s">
        <v>1116</v>
      </c>
      <c r="I390" s="42">
        <v>131</v>
      </c>
      <c r="J390" s="42">
        <v>6.2222569999999999</v>
      </c>
      <c r="K390" s="42">
        <v>25.171899</v>
      </c>
      <c r="L390" s="42">
        <v>20.304231000000001</v>
      </c>
      <c r="M390" s="42">
        <v>39.531725999999999</v>
      </c>
      <c r="N390" s="42">
        <v>31.592623</v>
      </c>
      <c r="O390" s="42">
        <v>8.1772629999999999</v>
      </c>
      <c r="P390" s="42">
        <v>3</v>
      </c>
      <c r="Q390" s="42">
        <v>16</v>
      </c>
      <c r="R390" s="42">
        <v>21</v>
      </c>
      <c r="S390" s="42">
        <v>51</v>
      </c>
      <c r="T390" s="42">
        <v>24</v>
      </c>
      <c r="U390" s="42">
        <v>9</v>
      </c>
      <c r="V390" s="42">
        <v>30.074244</v>
      </c>
      <c r="W390" s="42">
        <v>2.0740859999999999</v>
      </c>
      <c r="X390" s="42">
        <v>4.1481719999999997</v>
      </c>
      <c r="Y390" s="42">
        <v>5.1852150000000004</v>
      </c>
      <c r="Z390" s="42">
        <v>9.3333860000000008</v>
      </c>
      <c r="AA390" s="42">
        <v>6.2222569999999999</v>
      </c>
      <c r="AB390" s="42">
        <v>3.111129</v>
      </c>
      <c r="AC390" s="42">
        <v>0</v>
      </c>
      <c r="AD390" s="42">
        <v>3.111129</v>
      </c>
      <c r="AE390" s="42">
        <v>19.703814999999999</v>
      </c>
      <c r="AF390" s="42">
        <v>7.2592999999999996</v>
      </c>
      <c r="AG390" s="42">
        <v>100.92575600000001</v>
      </c>
      <c r="AH390" s="42">
        <v>4.1481719999999997</v>
      </c>
      <c r="AI390" s="42">
        <v>21.023727000000001</v>
      </c>
      <c r="AJ390" s="42">
        <v>15.119016999999999</v>
      </c>
      <c r="AK390" s="42">
        <v>30.198340000000002</v>
      </c>
      <c r="AL390" s="42">
        <v>25.370366000000001</v>
      </c>
      <c r="AM390" s="42">
        <v>5.0661339999999999</v>
      </c>
      <c r="AN390" s="42">
        <v>0</v>
      </c>
      <c r="AO390" s="42">
        <v>4.1481719999999997</v>
      </c>
      <c r="AP390" s="42">
        <v>78.507745</v>
      </c>
      <c r="AQ390" s="42">
        <v>18.269839000000001</v>
      </c>
      <c r="AR390" s="42">
        <v>121.74600100000001</v>
      </c>
      <c r="AS390" s="42">
        <v>4.1481719999999997</v>
      </c>
      <c r="AT390" s="42">
        <v>0</v>
      </c>
      <c r="AU390" s="42">
        <v>0</v>
      </c>
      <c r="AV390" s="42">
        <v>4.1481719999999997</v>
      </c>
      <c r="AW390" s="42">
        <v>12.444515000000001</v>
      </c>
      <c r="AX390" s="42">
        <v>12.444515000000001</v>
      </c>
      <c r="AY390" s="42">
        <v>20.740857999999999</v>
      </c>
      <c r="AZ390" s="42">
        <v>67.819770000000005</v>
      </c>
      <c r="BA390" s="42">
        <v>24.889030000000002</v>
      </c>
      <c r="BB390" s="42">
        <v>4.1481719999999997</v>
      </c>
      <c r="BC390" s="42">
        <v>0</v>
      </c>
      <c r="BD390" s="42">
        <v>0</v>
      </c>
      <c r="BE390" s="42">
        <v>0</v>
      </c>
      <c r="BF390" s="42">
        <v>0</v>
      </c>
      <c r="BG390" s="42">
        <v>12.444515000000001</v>
      </c>
      <c r="BH390" s="42">
        <v>8.2963430000000002</v>
      </c>
      <c r="BI390" s="42">
        <v>0</v>
      </c>
      <c r="BJ390" s="42">
        <v>96.856971000000001</v>
      </c>
      <c r="BK390" s="42">
        <v>0</v>
      </c>
      <c r="BL390" s="42">
        <v>0</v>
      </c>
      <c r="BM390" s="42">
        <v>0</v>
      </c>
      <c r="BN390" s="42">
        <v>4.1481719999999997</v>
      </c>
      <c r="BO390" s="42">
        <v>12.444515000000001</v>
      </c>
      <c r="BP390" s="42">
        <v>0</v>
      </c>
      <c r="BQ390" s="42">
        <v>12.444515000000001</v>
      </c>
      <c r="BR390" s="42">
        <v>67.819770000000005</v>
      </c>
      <c r="BS390" s="42">
        <v>11.968195</v>
      </c>
      <c r="BT390" s="42">
        <v>0</v>
      </c>
      <c r="BU390" s="42">
        <v>0</v>
      </c>
      <c r="BV390" s="42">
        <v>0</v>
      </c>
      <c r="BW390" s="42">
        <v>0</v>
      </c>
      <c r="BX390" s="42">
        <v>0</v>
      </c>
      <c r="BY390" s="42">
        <v>0</v>
      </c>
      <c r="BZ390" s="42">
        <v>0</v>
      </c>
      <c r="CA390" s="42">
        <v>11.968195</v>
      </c>
      <c r="CB390" s="42">
        <v>57.121761999999997</v>
      </c>
      <c r="CC390" s="42">
        <v>4.1481719999999997</v>
      </c>
      <c r="CD390" s="42">
        <v>0</v>
      </c>
      <c r="CE390" s="42">
        <v>0</v>
      </c>
      <c r="CF390" s="42">
        <v>4.1481719999999997</v>
      </c>
      <c r="CG390" s="42">
        <v>12.444515000000001</v>
      </c>
      <c r="CH390" s="42">
        <v>12.444515000000001</v>
      </c>
      <c r="CI390" s="42">
        <v>0</v>
      </c>
      <c r="CJ390" s="42">
        <v>23.936388999999998</v>
      </c>
      <c r="CK390" s="42">
        <v>52.656044000000001</v>
      </c>
      <c r="CL390" s="42">
        <v>0</v>
      </c>
      <c r="CM390" s="42">
        <v>0</v>
      </c>
      <c r="CN390" s="42">
        <v>0</v>
      </c>
      <c r="CO390" s="42">
        <v>0</v>
      </c>
      <c r="CP390" s="42">
        <v>0</v>
      </c>
      <c r="CQ390" s="42">
        <v>0</v>
      </c>
      <c r="CR390" s="42">
        <v>20.740857999999999</v>
      </c>
      <c r="CS390" s="42">
        <v>31.915185999999999</v>
      </c>
    </row>
    <row r="391" spans="1:97">
      <c r="A391" s="40" t="s">
        <v>1117</v>
      </c>
      <c r="B391" s="40" t="s">
        <v>289</v>
      </c>
      <c r="C391" s="40" t="s">
        <v>290</v>
      </c>
      <c r="D391" s="40" t="s">
        <v>304</v>
      </c>
      <c r="E391" s="40" t="s">
        <v>801</v>
      </c>
      <c r="F391" s="40" t="s">
        <v>351</v>
      </c>
      <c r="G391" s="41" t="s">
        <v>294</v>
      </c>
      <c r="H391" s="40" t="s">
        <v>1118</v>
      </c>
      <c r="I391" s="42">
        <v>237</v>
      </c>
      <c r="J391" s="42">
        <v>21.088982999999999</v>
      </c>
      <c r="K391" s="42">
        <v>23.097458</v>
      </c>
      <c r="L391" s="42">
        <v>37.156779999999998</v>
      </c>
      <c r="M391" s="42">
        <v>67.283897999999994</v>
      </c>
      <c r="N391" s="42">
        <v>54.228814</v>
      </c>
      <c r="O391" s="42">
        <v>34.144067999999997</v>
      </c>
      <c r="P391" s="42">
        <v>61</v>
      </c>
      <c r="Q391" s="42">
        <v>27</v>
      </c>
      <c r="R391" s="42">
        <v>50</v>
      </c>
      <c r="S391" s="42">
        <v>43</v>
      </c>
      <c r="T391" s="42">
        <v>52</v>
      </c>
      <c r="U391" s="42">
        <v>16</v>
      </c>
      <c r="V391" s="42">
        <v>118.5</v>
      </c>
      <c r="W391" s="42">
        <v>12.050846999999999</v>
      </c>
      <c r="X391" s="42">
        <v>8.0338980000000006</v>
      </c>
      <c r="Y391" s="42">
        <v>19.080507999999998</v>
      </c>
      <c r="Z391" s="42">
        <v>36.152541999999997</v>
      </c>
      <c r="AA391" s="42">
        <v>29.122881</v>
      </c>
      <c r="AB391" s="42">
        <v>14.059322</v>
      </c>
      <c r="AC391" s="42">
        <v>0</v>
      </c>
      <c r="AD391" s="42">
        <v>17.072033999999999</v>
      </c>
      <c r="AE391" s="42">
        <v>71.300847000000005</v>
      </c>
      <c r="AF391" s="42">
        <v>30.127119</v>
      </c>
      <c r="AG391" s="42">
        <v>118.5</v>
      </c>
      <c r="AH391" s="42">
        <v>9.0381359999999997</v>
      </c>
      <c r="AI391" s="42">
        <v>15.063559</v>
      </c>
      <c r="AJ391" s="42">
        <v>18.076270999999998</v>
      </c>
      <c r="AK391" s="42">
        <v>31.131356</v>
      </c>
      <c r="AL391" s="42">
        <v>25.105931999999999</v>
      </c>
      <c r="AM391" s="42">
        <v>20.084745999999999</v>
      </c>
      <c r="AN391" s="42">
        <v>0</v>
      </c>
      <c r="AO391" s="42">
        <v>21.088982999999999</v>
      </c>
      <c r="AP391" s="42">
        <v>60.254237000000003</v>
      </c>
      <c r="AQ391" s="42">
        <v>37.156779999999998</v>
      </c>
      <c r="AR391" s="42">
        <v>208.88135600000001</v>
      </c>
      <c r="AS391" s="42">
        <v>8.0338980000000006</v>
      </c>
      <c r="AT391" s="42">
        <v>12.050846999999999</v>
      </c>
      <c r="AU391" s="42">
        <v>8.0338980000000006</v>
      </c>
      <c r="AV391" s="42">
        <v>16.067796999999999</v>
      </c>
      <c r="AW391" s="42">
        <v>20.084745999999999</v>
      </c>
      <c r="AX391" s="42">
        <v>16.067796999999999</v>
      </c>
      <c r="AY391" s="42">
        <v>100.42372899999999</v>
      </c>
      <c r="AZ391" s="42">
        <v>28.118644</v>
      </c>
      <c r="BA391" s="42">
        <v>116.491525</v>
      </c>
      <c r="BB391" s="42">
        <v>8.0338980000000006</v>
      </c>
      <c r="BC391" s="42">
        <v>8.0338980000000006</v>
      </c>
      <c r="BD391" s="42">
        <v>8.0338980000000006</v>
      </c>
      <c r="BE391" s="42">
        <v>4.0169490000000003</v>
      </c>
      <c r="BF391" s="42">
        <v>4.0169490000000003</v>
      </c>
      <c r="BG391" s="42">
        <v>16.067796999999999</v>
      </c>
      <c r="BH391" s="42">
        <v>44.186441000000002</v>
      </c>
      <c r="BI391" s="42">
        <v>24.101694999999999</v>
      </c>
      <c r="BJ391" s="42">
        <v>92.389831000000001</v>
      </c>
      <c r="BK391" s="42">
        <v>0</v>
      </c>
      <c r="BL391" s="42">
        <v>4.0169490000000003</v>
      </c>
      <c r="BM391" s="42">
        <v>0</v>
      </c>
      <c r="BN391" s="42">
        <v>12.050846999999999</v>
      </c>
      <c r="BO391" s="42">
        <v>16.067796999999999</v>
      </c>
      <c r="BP391" s="42">
        <v>0</v>
      </c>
      <c r="BQ391" s="42">
        <v>56.237287999999999</v>
      </c>
      <c r="BR391" s="42">
        <v>4.0169490000000003</v>
      </c>
      <c r="BS391" s="42">
        <v>16.067796999999999</v>
      </c>
      <c r="BT391" s="42">
        <v>0</v>
      </c>
      <c r="BU391" s="42">
        <v>0</v>
      </c>
      <c r="BV391" s="42">
        <v>0</v>
      </c>
      <c r="BW391" s="42">
        <v>0</v>
      </c>
      <c r="BX391" s="42">
        <v>0</v>
      </c>
      <c r="BY391" s="42">
        <v>8.0338980000000006</v>
      </c>
      <c r="BZ391" s="42">
        <v>0</v>
      </c>
      <c r="CA391" s="42">
        <v>8.0338980000000006</v>
      </c>
      <c r="CB391" s="42">
        <v>72.305085000000005</v>
      </c>
      <c r="CC391" s="42">
        <v>8.0338980000000006</v>
      </c>
      <c r="CD391" s="42">
        <v>8.0338980000000006</v>
      </c>
      <c r="CE391" s="42">
        <v>8.0338980000000006</v>
      </c>
      <c r="CF391" s="42">
        <v>16.067796999999999</v>
      </c>
      <c r="CG391" s="42">
        <v>16.067796999999999</v>
      </c>
      <c r="CH391" s="42">
        <v>0</v>
      </c>
      <c r="CI391" s="42">
        <v>4.0169490000000003</v>
      </c>
      <c r="CJ391" s="42">
        <v>12.050846999999999</v>
      </c>
      <c r="CK391" s="42">
        <v>120.508475</v>
      </c>
      <c r="CL391" s="42">
        <v>0</v>
      </c>
      <c r="CM391" s="42">
        <v>4.0169490000000003</v>
      </c>
      <c r="CN391" s="42">
        <v>0</v>
      </c>
      <c r="CO391" s="42">
        <v>0</v>
      </c>
      <c r="CP391" s="42">
        <v>4.0169490000000003</v>
      </c>
      <c r="CQ391" s="42">
        <v>8.0338980000000006</v>
      </c>
      <c r="CR391" s="42">
        <v>96.406779999999998</v>
      </c>
      <c r="CS391" s="42">
        <v>8.0338980000000006</v>
      </c>
    </row>
    <row r="392" spans="1:97">
      <c r="A392" s="40" t="s">
        <v>1119</v>
      </c>
      <c r="B392" s="40" t="s">
        <v>289</v>
      </c>
      <c r="C392" s="40" t="s">
        <v>290</v>
      </c>
      <c r="D392" s="40" t="s">
        <v>297</v>
      </c>
      <c r="E392" s="40" t="s">
        <v>298</v>
      </c>
      <c r="F392" s="40" t="s">
        <v>293</v>
      </c>
      <c r="G392" s="41" t="s">
        <v>294</v>
      </c>
      <c r="H392" s="40" t="s">
        <v>1120</v>
      </c>
      <c r="I392" s="42">
        <v>258</v>
      </c>
      <c r="J392" s="42">
        <v>38.404580000000003</v>
      </c>
      <c r="K392" s="42">
        <v>37.419846999999997</v>
      </c>
      <c r="L392" s="42">
        <v>54.160305000000001</v>
      </c>
      <c r="M392" s="42">
        <v>57.114503999999997</v>
      </c>
      <c r="N392" s="42">
        <v>40.374046</v>
      </c>
      <c r="O392" s="42">
        <v>30.526717999999999</v>
      </c>
      <c r="P392" s="42">
        <v>45</v>
      </c>
      <c r="Q392" s="42">
        <v>35</v>
      </c>
      <c r="R392" s="42">
        <v>68</v>
      </c>
      <c r="S392" s="42">
        <v>52</v>
      </c>
      <c r="T392" s="42">
        <v>40</v>
      </c>
      <c r="U392" s="42">
        <v>26</v>
      </c>
      <c r="V392" s="42">
        <v>134.90839700000001</v>
      </c>
      <c r="W392" s="42">
        <v>28.557251999999998</v>
      </c>
      <c r="X392" s="42">
        <v>20.679389</v>
      </c>
      <c r="Y392" s="42">
        <v>26.587786000000001</v>
      </c>
      <c r="Z392" s="42">
        <v>29.541985</v>
      </c>
      <c r="AA392" s="42">
        <v>16.740458</v>
      </c>
      <c r="AB392" s="42">
        <v>11.816794</v>
      </c>
      <c r="AC392" s="42">
        <v>0.98473299999999997</v>
      </c>
      <c r="AD392" s="42">
        <v>33.480916000000001</v>
      </c>
      <c r="AE392" s="42">
        <v>75.824427</v>
      </c>
      <c r="AF392" s="42">
        <v>25.603052999999999</v>
      </c>
      <c r="AG392" s="42">
        <v>123.09160300000001</v>
      </c>
      <c r="AH392" s="42">
        <v>9.8473279999999992</v>
      </c>
      <c r="AI392" s="42">
        <v>16.740458</v>
      </c>
      <c r="AJ392" s="42">
        <v>27.572519</v>
      </c>
      <c r="AK392" s="42">
        <v>27.572519</v>
      </c>
      <c r="AL392" s="42">
        <v>23.633588</v>
      </c>
      <c r="AM392" s="42">
        <v>17.725190999999999</v>
      </c>
      <c r="AN392" s="42">
        <v>0</v>
      </c>
      <c r="AO392" s="42">
        <v>16.740458</v>
      </c>
      <c r="AP392" s="42">
        <v>73.854962</v>
      </c>
      <c r="AQ392" s="42">
        <v>32.496183000000002</v>
      </c>
      <c r="AR392" s="42">
        <v>224.51908399999999</v>
      </c>
      <c r="AS392" s="42">
        <v>3.9389310000000002</v>
      </c>
      <c r="AT392" s="42">
        <v>11.816794</v>
      </c>
      <c r="AU392" s="42">
        <v>7.8778629999999996</v>
      </c>
      <c r="AV392" s="42">
        <v>15.755725</v>
      </c>
      <c r="AW392" s="42">
        <v>39.389313000000001</v>
      </c>
      <c r="AX392" s="42">
        <v>70.900762999999998</v>
      </c>
      <c r="AY392" s="42">
        <v>59.083969000000003</v>
      </c>
      <c r="AZ392" s="42">
        <v>15.755725</v>
      </c>
      <c r="BA392" s="42">
        <v>118.167939</v>
      </c>
      <c r="BB392" s="42">
        <v>3.9389310000000002</v>
      </c>
      <c r="BC392" s="42">
        <v>3.9389310000000002</v>
      </c>
      <c r="BD392" s="42">
        <v>0</v>
      </c>
      <c r="BE392" s="42">
        <v>0</v>
      </c>
      <c r="BF392" s="42">
        <v>15.755725</v>
      </c>
      <c r="BG392" s="42">
        <v>66.961832000000001</v>
      </c>
      <c r="BH392" s="42">
        <v>19.694655999999998</v>
      </c>
      <c r="BI392" s="42">
        <v>7.8778629999999996</v>
      </c>
      <c r="BJ392" s="42">
        <v>106.351145</v>
      </c>
      <c r="BK392" s="42">
        <v>0</v>
      </c>
      <c r="BL392" s="42">
        <v>7.8778629999999996</v>
      </c>
      <c r="BM392" s="42">
        <v>7.8778629999999996</v>
      </c>
      <c r="BN392" s="42">
        <v>15.755725</v>
      </c>
      <c r="BO392" s="42">
        <v>23.633588</v>
      </c>
      <c r="BP392" s="42">
        <v>3.9389310000000002</v>
      </c>
      <c r="BQ392" s="42">
        <v>39.389313000000001</v>
      </c>
      <c r="BR392" s="42">
        <v>7.8778629999999996</v>
      </c>
      <c r="BS392" s="42">
        <v>39.389313000000001</v>
      </c>
      <c r="BT392" s="42">
        <v>0</v>
      </c>
      <c r="BU392" s="42">
        <v>0</v>
      </c>
      <c r="BV392" s="42">
        <v>0</v>
      </c>
      <c r="BW392" s="42">
        <v>3.9389310000000002</v>
      </c>
      <c r="BX392" s="42">
        <v>3.9389310000000002</v>
      </c>
      <c r="BY392" s="42">
        <v>27.572519</v>
      </c>
      <c r="BZ392" s="42">
        <v>0</v>
      </c>
      <c r="CA392" s="42">
        <v>3.9389310000000002</v>
      </c>
      <c r="CB392" s="42">
        <v>114.22900799999999</v>
      </c>
      <c r="CC392" s="42">
        <v>3.9389310000000002</v>
      </c>
      <c r="CD392" s="42">
        <v>11.816794</v>
      </c>
      <c r="CE392" s="42">
        <v>7.8778629999999996</v>
      </c>
      <c r="CF392" s="42">
        <v>11.816794</v>
      </c>
      <c r="CG392" s="42">
        <v>31.51145</v>
      </c>
      <c r="CH392" s="42">
        <v>39.389313000000001</v>
      </c>
      <c r="CI392" s="42">
        <v>0</v>
      </c>
      <c r="CJ392" s="42">
        <v>7.8778629999999996</v>
      </c>
      <c r="CK392" s="42">
        <v>70.900762999999998</v>
      </c>
      <c r="CL392" s="42">
        <v>0</v>
      </c>
      <c r="CM392" s="42">
        <v>0</v>
      </c>
      <c r="CN392" s="42">
        <v>0</v>
      </c>
      <c r="CO392" s="42">
        <v>0</v>
      </c>
      <c r="CP392" s="42">
        <v>3.9389310000000002</v>
      </c>
      <c r="CQ392" s="42">
        <v>3.9389310000000002</v>
      </c>
      <c r="CR392" s="42">
        <v>59.083969000000003</v>
      </c>
      <c r="CS392" s="42">
        <v>3.9389310000000002</v>
      </c>
    </row>
    <row r="393" spans="1:97">
      <c r="A393" s="40" t="s">
        <v>1121</v>
      </c>
      <c r="B393" s="40" t="s">
        <v>289</v>
      </c>
      <c r="C393" s="40" t="s">
        <v>290</v>
      </c>
      <c r="D393" s="40" t="s">
        <v>297</v>
      </c>
      <c r="E393" s="40" t="s">
        <v>369</v>
      </c>
      <c r="F393" s="40" t="s">
        <v>293</v>
      </c>
      <c r="G393" s="41" t="s">
        <v>294</v>
      </c>
      <c r="H393" s="40" t="s">
        <v>1122</v>
      </c>
      <c r="I393" s="42">
        <v>1117</v>
      </c>
      <c r="J393" s="42">
        <v>187.81415899999999</v>
      </c>
      <c r="K393" s="42">
        <v>115.653982</v>
      </c>
      <c r="L393" s="42">
        <v>217.46902700000001</v>
      </c>
      <c r="M393" s="42">
        <v>196.71061900000001</v>
      </c>
      <c r="N393" s="42">
        <v>233.28495599999999</v>
      </c>
      <c r="O393" s="42">
        <v>166.06725700000001</v>
      </c>
      <c r="P393" s="42">
        <v>126</v>
      </c>
      <c r="Q393" s="42">
        <v>110</v>
      </c>
      <c r="R393" s="42">
        <v>173</v>
      </c>
      <c r="S393" s="42">
        <v>189</v>
      </c>
      <c r="T393" s="42">
        <v>236</v>
      </c>
      <c r="U393" s="42">
        <v>96</v>
      </c>
      <c r="V393" s="42">
        <v>529.83362799999998</v>
      </c>
      <c r="W393" s="42">
        <v>86.987611000000001</v>
      </c>
      <c r="X393" s="42">
        <v>49.424779000000001</v>
      </c>
      <c r="Y393" s="42">
        <v>110.71150400000001</v>
      </c>
      <c r="Z393" s="42">
        <v>89.953097</v>
      </c>
      <c r="AA393" s="42">
        <v>123.561947</v>
      </c>
      <c r="AB393" s="42">
        <v>67.217698999999996</v>
      </c>
      <c r="AC393" s="42">
        <v>1.9769909999999999</v>
      </c>
      <c r="AD393" s="42">
        <v>104.780531</v>
      </c>
      <c r="AE393" s="42">
        <v>281.72123900000003</v>
      </c>
      <c r="AF393" s="42">
        <v>143.33185800000001</v>
      </c>
      <c r="AG393" s="42">
        <v>587.16637200000002</v>
      </c>
      <c r="AH393" s="42">
        <v>100.826549</v>
      </c>
      <c r="AI393" s="42">
        <v>66.229203999999996</v>
      </c>
      <c r="AJ393" s="42">
        <v>106.75752199999999</v>
      </c>
      <c r="AK393" s="42">
        <v>106.75752199999999</v>
      </c>
      <c r="AL393" s="42">
        <v>109.723009</v>
      </c>
      <c r="AM393" s="42">
        <v>87.976106000000001</v>
      </c>
      <c r="AN393" s="42">
        <v>8.8964599999999994</v>
      </c>
      <c r="AO393" s="42">
        <v>121.58495600000001</v>
      </c>
      <c r="AP393" s="42">
        <v>305.445133</v>
      </c>
      <c r="AQ393" s="42">
        <v>160.13628299999999</v>
      </c>
      <c r="AR393" s="42">
        <v>921.27787599999999</v>
      </c>
      <c r="AS393" s="42">
        <v>3.9539819999999999</v>
      </c>
      <c r="AT393" s="42">
        <v>55.355752000000003</v>
      </c>
      <c r="AU393" s="42">
        <v>27.677876000000001</v>
      </c>
      <c r="AV393" s="42">
        <v>94.895574999999994</v>
      </c>
      <c r="AW393" s="42">
        <v>142.34336300000001</v>
      </c>
      <c r="AX393" s="42">
        <v>134.43539799999999</v>
      </c>
      <c r="AY393" s="42">
        <v>403.306195</v>
      </c>
      <c r="AZ393" s="42">
        <v>59.309735000000003</v>
      </c>
      <c r="BA393" s="42">
        <v>442.84601800000002</v>
      </c>
      <c r="BB393" s="42">
        <v>3.9539819999999999</v>
      </c>
      <c r="BC393" s="42">
        <v>43.493805000000002</v>
      </c>
      <c r="BD393" s="42">
        <v>15.815929000000001</v>
      </c>
      <c r="BE393" s="42">
        <v>35.585841000000002</v>
      </c>
      <c r="BF393" s="42">
        <v>23.723894000000001</v>
      </c>
      <c r="BG393" s="42">
        <v>114.665487</v>
      </c>
      <c r="BH393" s="42">
        <v>185.83716799999999</v>
      </c>
      <c r="BI393" s="42">
        <v>19.769912000000001</v>
      </c>
      <c r="BJ393" s="42">
        <v>478.43185799999998</v>
      </c>
      <c r="BK393" s="42">
        <v>0</v>
      </c>
      <c r="BL393" s="42">
        <v>11.861947000000001</v>
      </c>
      <c r="BM393" s="42">
        <v>11.861947000000001</v>
      </c>
      <c r="BN393" s="42">
        <v>59.309735000000003</v>
      </c>
      <c r="BO393" s="42">
        <v>118.619469</v>
      </c>
      <c r="BP393" s="42">
        <v>19.769912000000001</v>
      </c>
      <c r="BQ393" s="42">
        <v>217.46902700000001</v>
      </c>
      <c r="BR393" s="42">
        <v>39.539822999999998</v>
      </c>
      <c r="BS393" s="42">
        <v>63.263717</v>
      </c>
      <c r="BT393" s="42">
        <v>0</v>
      </c>
      <c r="BU393" s="42">
        <v>3.9539819999999999</v>
      </c>
      <c r="BV393" s="42">
        <v>0</v>
      </c>
      <c r="BW393" s="42">
        <v>0</v>
      </c>
      <c r="BX393" s="42">
        <v>15.815929000000001</v>
      </c>
      <c r="BY393" s="42">
        <v>11.861947000000001</v>
      </c>
      <c r="BZ393" s="42">
        <v>0</v>
      </c>
      <c r="CA393" s="42">
        <v>31.631858000000001</v>
      </c>
      <c r="CB393" s="42">
        <v>367.72035399999999</v>
      </c>
      <c r="CC393" s="42">
        <v>3.9539819999999999</v>
      </c>
      <c r="CD393" s="42">
        <v>35.585841000000002</v>
      </c>
      <c r="CE393" s="42">
        <v>23.723894000000001</v>
      </c>
      <c r="CF393" s="42">
        <v>79.079645999999997</v>
      </c>
      <c r="CG393" s="42">
        <v>102.80354</v>
      </c>
      <c r="CH393" s="42">
        <v>102.80354</v>
      </c>
      <c r="CI393" s="42">
        <v>0</v>
      </c>
      <c r="CJ393" s="42">
        <v>19.769912000000001</v>
      </c>
      <c r="CK393" s="42">
        <v>490.29380500000002</v>
      </c>
      <c r="CL393" s="42">
        <v>0</v>
      </c>
      <c r="CM393" s="42">
        <v>15.815929000000001</v>
      </c>
      <c r="CN393" s="42">
        <v>3.9539819999999999</v>
      </c>
      <c r="CO393" s="42">
        <v>15.815929000000001</v>
      </c>
      <c r="CP393" s="42">
        <v>23.723894000000001</v>
      </c>
      <c r="CQ393" s="42">
        <v>19.769912000000001</v>
      </c>
      <c r="CR393" s="42">
        <v>403.306195</v>
      </c>
      <c r="CS393" s="42">
        <v>7.9079649999999999</v>
      </c>
    </row>
    <row r="394" spans="1:97">
      <c r="A394" s="40" t="s">
        <v>1123</v>
      </c>
      <c r="B394" s="40" t="s">
        <v>289</v>
      </c>
      <c r="C394" s="40" t="s">
        <v>290</v>
      </c>
      <c r="D394" s="40" t="s">
        <v>291</v>
      </c>
      <c r="E394" s="40" t="s">
        <v>531</v>
      </c>
      <c r="F394" s="40" t="s">
        <v>293</v>
      </c>
      <c r="G394" s="41" t="s">
        <v>294</v>
      </c>
      <c r="H394" s="40" t="s">
        <v>1124</v>
      </c>
      <c r="I394" s="42">
        <v>526</v>
      </c>
      <c r="J394" s="42">
        <v>56.891624</v>
      </c>
      <c r="K394" s="42">
        <v>53.897328000000002</v>
      </c>
      <c r="L394" s="42">
        <v>77.853695000000002</v>
      </c>
      <c r="M394" s="42">
        <v>117.775644</v>
      </c>
      <c r="N394" s="42">
        <v>132.74712400000001</v>
      </c>
      <c r="O394" s="42">
        <v>86.834585000000004</v>
      </c>
      <c r="P394" s="42">
        <v>64</v>
      </c>
      <c r="Q394" s="42">
        <v>72</v>
      </c>
      <c r="R394" s="42">
        <v>92</v>
      </c>
      <c r="S394" s="42">
        <v>99</v>
      </c>
      <c r="T394" s="42">
        <v>132</v>
      </c>
      <c r="U394" s="42">
        <v>84</v>
      </c>
      <c r="V394" s="42">
        <v>250.524766</v>
      </c>
      <c r="W394" s="42">
        <v>26.948664000000001</v>
      </c>
      <c r="X394" s="42">
        <v>29.942959999999999</v>
      </c>
      <c r="Y394" s="42">
        <v>36.931649</v>
      </c>
      <c r="Z394" s="42">
        <v>55.893526000000001</v>
      </c>
      <c r="AA394" s="42">
        <v>68.868808999999999</v>
      </c>
      <c r="AB394" s="42">
        <v>31.939157999999999</v>
      </c>
      <c r="AC394" s="42">
        <v>0</v>
      </c>
      <c r="AD394" s="42">
        <v>37.927750000000003</v>
      </c>
      <c r="AE394" s="42">
        <v>141.73201</v>
      </c>
      <c r="AF394" s="42">
        <v>70.865005999999994</v>
      </c>
      <c r="AG394" s="42">
        <v>275.475234</v>
      </c>
      <c r="AH394" s="42">
        <v>29.942959999999999</v>
      </c>
      <c r="AI394" s="42">
        <v>23.954367999999999</v>
      </c>
      <c r="AJ394" s="42">
        <v>40.922046000000002</v>
      </c>
      <c r="AK394" s="42">
        <v>61.882117999999998</v>
      </c>
      <c r="AL394" s="42">
        <v>63.878315000000001</v>
      </c>
      <c r="AM394" s="42">
        <v>48.906835000000001</v>
      </c>
      <c r="AN394" s="42">
        <v>5.9885919999999997</v>
      </c>
      <c r="AO394" s="42">
        <v>41.920144000000001</v>
      </c>
      <c r="AP394" s="42">
        <v>138.735716</v>
      </c>
      <c r="AQ394" s="42">
        <v>94.819373999999996</v>
      </c>
      <c r="AR394" s="42">
        <v>495.05694299999999</v>
      </c>
      <c r="AS394" s="42">
        <v>0</v>
      </c>
      <c r="AT394" s="42">
        <v>23.954367999999999</v>
      </c>
      <c r="AU394" s="42">
        <v>11.977183999999999</v>
      </c>
      <c r="AV394" s="42">
        <v>39.923946999999998</v>
      </c>
      <c r="AW394" s="42">
        <v>63.878315000000001</v>
      </c>
      <c r="AX394" s="42">
        <v>95.817473000000007</v>
      </c>
      <c r="AY394" s="42">
        <v>227.566498</v>
      </c>
      <c r="AZ394" s="42">
        <v>31.939157999999999</v>
      </c>
      <c r="BA394" s="42">
        <v>247.528471</v>
      </c>
      <c r="BB394" s="42">
        <v>0</v>
      </c>
      <c r="BC394" s="42">
        <v>11.977183999999999</v>
      </c>
      <c r="BD394" s="42">
        <v>7.9847890000000001</v>
      </c>
      <c r="BE394" s="42">
        <v>15.969579</v>
      </c>
      <c r="BF394" s="42">
        <v>7.9847890000000001</v>
      </c>
      <c r="BG394" s="42">
        <v>79.847893999999997</v>
      </c>
      <c r="BH394" s="42">
        <v>115.77944599999999</v>
      </c>
      <c r="BI394" s="42">
        <v>7.9847890000000001</v>
      </c>
      <c r="BJ394" s="42">
        <v>247.528471</v>
      </c>
      <c r="BK394" s="42">
        <v>0</v>
      </c>
      <c r="BL394" s="42">
        <v>11.977183999999999</v>
      </c>
      <c r="BM394" s="42">
        <v>3.9923950000000001</v>
      </c>
      <c r="BN394" s="42">
        <v>23.954367999999999</v>
      </c>
      <c r="BO394" s="42">
        <v>55.893526000000001</v>
      </c>
      <c r="BP394" s="42">
        <v>15.969579</v>
      </c>
      <c r="BQ394" s="42">
        <v>111.787052</v>
      </c>
      <c r="BR394" s="42">
        <v>23.954367999999999</v>
      </c>
      <c r="BS394" s="42">
        <v>47.908735999999998</v>
      </c>
      <c r="BT394" s="42">
        <v>0</v>
      </c>
      <c r="BU394" s="42">
        <v>0</v>
      </c>
      <c r="BV394" s="42">
        <v>0</v>
      </c>
      <c r="BW394" s="42">
        <v>0</v>
      </c>
      <c r="BX394" s="42">
        <v>3.9923950000000001</v>
      </c>
      <c r="BY394" s="42">
        <v>27.946763000000001</v>
      </c>
      <c r="BZ394" s="42">
        <v>0</v>
      </c>
      <c r="CA394" s="42">
        <v>15.969579</v>
      </c>
      <c r="CB394" s="42">
        <v>195.62734</v>
      </c>
      <c r="CC394" s="42">
        <v>0</v>
      </c>
      <c r="CD394" s="42">
        <v>15.969579</v>
      </c>
      <c r="CE394" s="42">
        <v>3.9923950000000001</v>
      </c>
      <c r="CF394" s="42">
        <v>35.931552000000003</v>
      </c>
      <c r="CG394" s="42">
        <v>55.893526000000001</v>
      </c>
      <c r="CH394" s="42">
        <v>63.878315000000001</v>
      </c>
      <c r="CI394" s="42">
        <v>7.9847890000000001</v>
      </c>
      <c r="CJ394" s="42">
        <v>11.977183999999999</v>
      </c>
      <c r="CK394" s="42">
        <v>251.52086600000001</v>
      </c>
      <c r="CL394" s="42">
        <v>0</v>
      </c>
      <c r="CM394" s="42">
        <v>7.9847890000000001</v>
      </c>
      <c r="CN394" s="42">
        <v>7.9847890000000001</v>
      </c>
      <c r="CO394" s="42">
        <v>3.9923950000000001</v>
      </c>
      <c r="CP394" s="42">
        <v>3.9923950000000001</v>
      </c>
      <c r="CQ394" s="42">
        <v>3.9923950000000001</v>
      </c>
      <c r="CR394" s="42">
        <v>219.58170799999999</v>
      </c>
      <c r="CS394" s="42">
        <v>3.9923950000000001</v>
      </c>
    </row>
    <row r="395" spans="1:97">
      <c r="A395" s="40" t="s">
        <v>1125</v>
      </c>
      <c r="B395" s="40" t="s">
        <v>289</v>
      </c>
      <c r="C395" s="40" t="s">
        <v>290</v>
      </c>
      <c r="D395" s="40" t="s">
        <v>291</v>
      </c>
      <c r="E395" s="40" t="s">
        <v>292</v>
      </c>
      <c r="F395" s="40" t="s">
        <v>293</v>
      </c>
      <c r="G395" s="41" t="s">
        <v>294</v>
      </c>
      <c r="H395" s="40" t="s">
        <v>1126</v>
      </c>
      <c r="I395" s="42">
        <v>144</v>
      </c>
      <c r="J395" s="42">
        <v>22.887416999999999</v>
      </c>
      <c r="K395" s="42">
        <v>12.397351</v>
      </c>
      <c r="L395" s="42">
        <v>29.562913999999999</v>
      </c>
      <c r="M395" s="42">
        <v>33.377482999999998</v>
      </c>
      <c r="N395" s="42">
        <v>27.655629000000001</v>
      </c>
      <c r="O395" s="42">
        <v>18.119205000000001</v>
      </c>
      <c r="P395" s="42">
        <v>22</v>
      </c>
      <c r="Q395" s="42">
        <v>19</v>
      </c>
      <c r="R395" s="42">
        <v>33</v>
      </c>
      <c r="S395" s="42">
        <v>18</v>
      </c>
      <c r="T395" s="42">
        <v>27</v>
      </c>
      <c r="U395" s="42">
        <v>14</v>
      </c>
      <c r="V395" s="42">
        <v>73.430464000000001</v>
      </c>
      <c r="W395" s="42">
        <v>10.490066000000001</v>
      </c>
      <c r="X395" s="42">
        <v>4.7682120000000001</v>
      </c>
      <c r="Y395" s="42">
        <v>17.165562999999999</v>
      </c>
      <c r="Z395" s="42">
        <v>16.211921</v>
      </c>
      <c r="AA395" s="42">
        <v>16.211921</v>
      </c>
      <c r="AB395" s="42">
        <v>6.675497</v>
      </c>
      <c r="AC395" s="42">
        <v>1.9072849999999999</v>
      </c>
      <c r="AD395" s="42">
        <v>12.397351</v>
      </c>
      <c r="AE395" s="42">
        <v>43.867550000000001</v>
      </c>
      <c r="AF395" s="42">
        <v>17.165562999999999</v>
      </c>
      <c r="AG395" s="42">
        <v>70.569535999999999</v>
      </c>
      <c r="AH395" s="42">
        <v>12.397351</v>
      </c>
      <c r="AI395" s="42">
        <v>7.6291390000000003</v>
      </c>
      <c r="AJ395" s="42">
        <v>12.397351</v>
      </c>
      <c r="AK395" s="42">
        <v>17.165562999999999</v>
      </c>
      <c r="AL395" s="42">
        <v>11.443709</v>
      </c>
      <c r="AM395" s="42">
        <v>6.675497</v>
      </c>
      <c r="AN395" s="42">
        <v>2.8609270000000002</v>
      </c>
      <c r="AO395" s="42">
        <v>15.258278000000001</v>
      </c>
      <c r="AP395" s="42">
        <v>39.099338000000003</v>
      </c>
      <c r="AQ395" s="42">
        <v>16.211921</v>
      </c>
      <c r="AR395" s="42">
        <v>125.88079500000001</v>
      </c>
      <c r="AS395" s="42">
        <v>0</v>
      </c>
      <c r="AT395" s="42">
        <v>7.6291390000000003</v>
      </c>
      <c r="AU395" s="42">
        <v>0</v>
      </c>
      <c r="AV395" s="42">
        <v>11.443709</v>
      </c>
      <c r="AW395" s="42">
        <v>11.443709</v>
      </c>
      <c r="AX395" s="42">
        <v>7.6291390000000003</v>
      </c>
      <c r="AY395" s="42">
        <v>72.476821000000001</v>
      </c>
      <c r="AZ395" s="42">
        <v>15.258278000000001</v>
      </c>
      <c r="BA395" s="42">
        <v>68.662251999999995</v>
      </c>
      <c r="BB395" s="42">
        <v>0</v>
      </c>
      <c r="BC395" s="42">
        <v>7.6291390000000003</v>
      </c>
      <c r="BD395" s="42">
        <v>0</v>
      </c>
      <c r="BE395" s="42">
        <v>3.8145699999999998</v>
      </c>
      <c r="BF395" s="42">
        <v>3.8145699999999998</v>
      </c>
      <c r="BG395" s="42">
        <v>7.6291390000000003</v>
      </c>
      <c r="BH395" s="42">
        <v>38.145695000000003</v>
      </c>
      <c r="BI395" s="42">
        <v>7.6291390000000003</v>
      </c>
      <c r="BJ395" s="42">
        <v>57.218542999999997</v>
      </c>
      <c r="BK395" s="42">
        <v>0</v>
      </c>
      <c r="BL395" s="42">
        <v>0</v>
      </c>
      <c r="BM395" s="42">
        <v>0</v>
      </c>
      <c r="BN395" s="42">
        <v>7.6291390000000003</v>
      </c>
      <c r="BO395" s="42">
        <v>7.6291390000000003</v>
      </c>
      <c r="BP395" s="42">
        <v>0</v>
      </c>
      <c r="BQ395" s="42">
        <v>34.331125999999998</v>
      </c>
      <c r="BR395" s="42">
        <v>7.6291390000000003</v>
      </c>
      <c r="BS395" s="42">
        <v>3.8145699999999998</v>
      </c>
      <c r="BT395" s="42">
        <v>0</v>
      </c>
      <c r="BU395" s="42">
        <v>0</v>
      </c>
      <c r="BV395" s="42">
        <v>0</v>
      </c>
      <c r="BW395" s="42">
        <v>0</v>
      </c>
      <c r="BX395" s="42">
        <v>0</v>
      </c>
      <c r="BY395" s="42">
        <v>0</v>
      </c>
      <c r="BZ395" s="42">
        <v>0</v>
      </c>
      <c r="CA395" s="42">
        <v>3.8145699999999998</v>
      </c>
      <c r="CB395" s="42">
        <v>41.960265</v>
      </c>
      <c r="CC395" s="42">
        <v>0</v>
      </c>
      <c r="CD395" s="42">
        <v>7.6291390000000003</v>
      </c>
      <c r="CE395" s="42">
        <v>0</v>
      </c>
      <c r="CF395" s="42">
        <v>11.443709</v>
      </c>
      <c r="CG395" s="42">
        <v>11.443709</v>
      </c>
      <c r="CH395" s="42">
        <v>7.6291390000000003</v>
      </c>
      <c r="CI395" s="42">
        <v>0</v>
      </c>
      <c r="CJ395" s="42">
        <v>3.8145699999999998</v>
      </c>
      <c r="CK395" s="42">
        <v>80.105959999999996</v>
      </c>
      <c r="CL395" s="42">
        <v>0</v>
      </c>
      <c r="CM395" s="42">
        <v>0</v>
      </c>
      <c r="CN395" s="42">
        <v>0</v>
      </c>
      <c r="CO395" s="42">
        <v>0</v>
      </c>
      <c r="CP395" s="42">
        <v>0</v>
      </c>
      <c r="CQ395" s="42">
        <v>0</v>
      </c>
      <c r="CR395" s="42">
        <v>72.476821000000001</v>
      </c>
      <c r="CS395" s="42">
        <v>7.6291390000000003</v>
      </c>
    </row>
    <row r="396" spans="1:97">
      <c r="A396" s="40" t="s">
        <v>1127</v>
      </c>
      <c r="B396" s="40" t="s">
        <v>289</v>
      </c>
      <c r="C396" s="40" t="s">
        <v>290</v>
      </c>
      <c r="D396" s="40" t="s">
        <v>309</v>
      </c>
      <c r="E396" s="40" t="s">
        <v>328</v>
      </c>
      <c r="F396" s="40" t="s">
        <v>306</v>
      </c>
      <c r="G396" s="41" t="s">
        <v>294</v>
      </c>
      <c r="H396" s="40" t="s">
        <v>1128</v>
      </c>
      <c r="I396" s="42">
        <v>960</v>
      </c>
      <c r="J396" s="42">
        <v>176.49309199999999</v>
      </c>
      <c r="K396" s="42">
        <v>119.36238</v>
      </c>
      <c r="L396" s="42">
        <v>197.91710900000001</v>
      </c>
      <c r="M396" s="42">
        <v>209.13921400000001</v>
      </c>
      <c r="N396" s="42">
        <v>145.88735399999999</v>
      </c>
      <c r="O396" s="42">
        <v>111.20085</v>
      </c>
      <c r="P396" s="42">
        <v>138</v>
      </c>
      <c r="Q396" s="42">
        <v>128</v>
      </c>
      <c r="R396" s="42">
        <v>186</v>
      </c>
      <c r="S396" s="42">
        <v>130</v>
      </c>
      <c r="T396" s="42">
        <v>163</v>
      </c>
      <c r="U396" s="42">
        <v>69</v>
      </c>
      <c r="V396" s="42">
        <v>476.42932999999999</v>
      </c>
      <c r="W396" s="42">
        <v>89.776832999999996</v>
      </c>
      <c r="X396" s="42">
        <v>59.171095000000001</v>
      </c>
      <c r="Y396" s="42">
        <v>106.09989400000001</v>
      </c>
      <c r="Z396" s="42">
        <v>102.01912900000001</v>
      </c>
      <c r="AA396" s="42">
        <v>71.413390000000007</v>
      </c>
      <c r="AB396" s="42">
        <v>47.948990000000002</v>
      </c>
      <c r="AC396" s="42">
        <v>0</v>
      </c>
      <c r="AD396" s="42">
        <v>109.16046799999999</v>
      </c>
      <c r="AE396" s="42">
        <v>276.47183799999999</v>
      </c>
      <c r="AF396" s="42">
        <v>90.797023999999993</v>
      </c>
      <c r="AG396" s="42">
        <v>483.57067000000001</v>
      </c>
      <c r="AH396" s="42">
        <v>86.716258999999994</v>
      </c>
      <c r="AI396" s="42">
        <v>60.191285999999998</v>
      </c>
      <c r="AJ396" s="42">
        <v>91.817216000000002</v>
      </c>
      <c r="AK396" s="42">
        <v>107.120085</v>
      </c>
      <c r="AL396" s="42">
        <v>74.473963999999995</v>
      </c>
      <c r="AM396" s="42">
        <v>59.171095000000001</v>
      </c>
      <c r="AN396" s="42">
        <v>4.0807650000000004</v>
      </c>
      <c r="AO396" s="42">
        <v>109.16046799999999</v>
      </c>
      <c r="AP396" s="42">
        <v>262.18916000000002</v>
      </c>
      <c r="AQ396" s="42">
        <v>112.221041</v>
      </c>
      <c r="AR396" s="42">
        <v>795.74920299999997</v>
      </c>
      <c r="AS396" s="42">
        <v>61.211477000000002</v>
      </c>
      <c r="AT396" s="42">
        <v>53.049947000000003</v>
      </c>
      <c r="AU396" s="42">
        <v>32.646121000000001</v>
      </c>
      <c r="AV396" s="42">
        <v>118.342189</v>
      </c>
      <c r="AW396" s="42">
        <v>93.857597999999996</v>
      </c>
      <c r="AX396" s="42">
        <v>110.18065900000001</v>
      </c>
      <c r="AY396" s="42">
        <v>216.280553</v>
      </c>
      <c r="AZ396" s="42">
        <v>110.18065900000001</v>
      </c>
      <c r="BA396" s="42">
        <v>391.75345399999998</v>
      </c>
      <c r="BB396" s="42">
        <v>40.807651</v>
      </c>
      <c r="BC396" s="42">
        <v>40.807651</v>
      </c>
      <c r="BD396" s="42">
        <v>20.403825999999999</v>
      </c>
      <c r="BE396" s="42">
        <v>32.646121000000001</v>
      </c>
      <c r="BF396" s="42">
        <v>16.323060999999999</v>
      </c>
      <c r="BG396" s="42">
        <v>85.696067999999997</v>
      </c>
      <c r="BH396" s="42">
        <v>102.01912900000001</v>
      </c>
      <c r="BI396" s="42">
        <v>53.049947000000003</v>
      </c>
      <c r="BJ396" s="42">
        <v>403.99574899999999</v>
      </c>
      <c r="BK396" s="42">
        <v>20.403825999999999</v>
      </c>
      <c r="BL396" s="42">
        <v>12.242295</v>
      </c>
      <c r="BM396" s="42">
        <v>12.242295</v>
      </c>
      <c r="BN396" s="42">
        <v>85.696067999999997</v>
      </c>
      <c r="BO396" s="42">
        <v>77.534537999999998</v>
      </c>
      <c r="BP396" s="42">
        <v>24.484591000000002</v>
      </c>
      <c r="BQ396" s="42">
        <v>114.26142400000001</v>
      </c>
      <c r="BR396" s="42">
        <v>57.130712000000003</v>
      </c>
      <c r="BS396" s="42">
        <v>81.615302999999997</v>
      </c>
      <c r="BT396" s="42">
        <v>0</v>
      </c>
      <c r="BU396" s="42">
        <v>0</v>
      </c>
      <c r="BV396" s="42">
        <v>0</v>
      </c>
      <c r="BW396" s="42">
        <v>4.0807650000000004</v>
      </c>
      <c r="BX396" s="42">
        <v>4.0807650000000004</v>
      </c>
      <c r="BY396" s="42">
        <v>20.403825999999999</v>
      </c>
      <c r="BZ396" s="42">
        <v>0</v>
      </c>
      <c r="CA396" s="42">
        <v>53.049947000000003</v>
      </c>
      <c r="CB396" s="42">
        <v>391.75345399999998</v>
      </c>
      <c r="CC396" s="42">
        <v>48.969182000000004</v>
      </c>
      <c r="CD396" s="42">
        <v>53.049947000000003</v>
      </c>
      <c r="CE396" s="42">
        <v>28.565356000000001</v>
      </c>
      <c r="CF396" s="42">
        <v>93.857597999999996</v>
      </c>
      <c r="CG396" s="42">
        <v>69.373007000000001</v>
      </c>
      <c r="CH396" s="42">
        <v>73.453772999999998</v>
      </c>
      <c r="CI396" s="42">
        <v>0</v>
      </c>
      <c r="CJ396" s="42">
        <v>24.484591000000002</v>
      </c>
      <c r="CK396" s="42">
        <v>322.38044600000001</v>
      </c>
      <c r="CL396" s="42">
        <v>12.242295</v>
      </c>
      <c r="CM396" s="42">
        <v>0</v>
      </c>
      <c r="CN396" s="42">
        <v>4.0807650000000004</v>
      </c>
      <c r="CO396" s="42">
        <v>20.403825999999999</v>
      </c>
      <c r="CP396" s="42">
        <v>20.403825999999999</v>
      </c>
      <c r="CQ396" s="42">
        <v>16.323060999999999</v>
      </c>
      <c r="CR396" s="42">
        <v>216.280553</v>
      </c>
      <c r="CS396" s="42">
        <v>32.646121000000001</v>
      </c>
    </row>
    <row r="397" spans="1:97">
      <c r="A397" s="40" t="s">
        <v>1129</v>
      </c>
      <c r="B397" s="40" t="s">
        <v>289</v>
      </c>
      <c r="C397" s="40" t="s">
        <v>290</v>
      </c>
      <c r="D397" s="40" t="s">
        <v>304</v>
      </c>
      <c r="E397" s="40" t="s">
        <v>424</v>
      </c>
      <c r="F397" s="40" t="s">
        <v>351</v>
      </c>
      <c r="G397" s="41" t="s">
        <v>294</v>
      </c>
      <c r="H397" s="40" t="s">
        <v>1130</v>
      </c>
      <c r="I397" s="42">
        <v>242</v>
      </c>
      <c r="J397" s="42">
        <v>40.152465999999997</v>
      </c>
      <c r="K397" s="42">
        <v>37.982062999999997</v>
      </c>
      <c r="L397" s="42">
        <v>52.089686</v>
      </c>
      <c r="M397" s="42">
        <v>51.004483999999998</v>
      </c>
      <c r="N397" s="42">
        <v>45.578474999999997</v>
      </c>
      <c r="O397" s="42">
        <v>15.192824999999999</v>
      </c>
      <c r="P397" s="42">
        <v>31</v>
      </c>
      <c r="Q397" s="42">
        <v>25</v>
      </c>
      <c r="R397" s="42">
        <v>32</v>
      </c>
      <c r="S397" s="42">
        <v>42</v>
      </c>
      <c r="T397" s="42">
        <v>24</v>
      </c>
      <c r="U397" s="42">
        <v>11</v>
      </c>
      <c r="V397" s="42">
        <v>129.13901300000001</v>
      </c>
      <c r="W397" s="42">
        <v>19.533632000000001</v>
      </c>
      <c r="X397" s="42">
        <v>24.959641000000001</v>
      </c>
      <c r="Y397" s="42">
        <v>26.044843</v>
      </c>
      <c r="Z397" s="42">
        <v>26.044843</v>
      </c>
      <c r="AA397" s="42">
        <v>27.130044999999999</v>
      </c>
      <c r="AB397" s="42">
        <v>5.4260089999999996</v>
      </c>
      <c r="AC397" s="42">
        <v>0</v>
      </c>
      <c r="AD397" s="42">
        <v>31.470852000000001</v>
      </c>
      <c r="AE397" s="42">
        <v>83.560537999999994</v>
      </c>
      <c r="AF397" s="42">
        <v>14.107623</v>
      </c>
      <c r="AG397" s="42">
        <v>112.86098699999999</v>
      </c>
      <c r="AH397" s="42">
        <v>20.618834</v>
      </c>
      <c r="AI397" s="42">
        <v>13.022422000000001</v>
      </c>
      <c r="AJ397" s="42">
        <v>26.044843</v>
      </c>
      <c r="AK397" s="42">
        <v>24.959641000000001</v>
      </c>
      <c r="AL397" s="42">
        <v>18.448429999999998</v>
      </c>
      <c r="AM397" s="42">
        <v>6.5112110000000003</v>
      </c>
      <c r="AN397" s="42">
        <v>3.2556050000000001</v>
      </c>
      <c r="AO397" s="42">
        <v>24.959641000000001</v>
      </c>
      <c r="AP397" s="42">
        <v>67.282511</v>
      </c>
      <c r="AQ397" s="42">
        <v>20.618834</v>
      </c>
      <c r="AR397" s="42">
        <v>230.06278</v>
      </c>
      <c r="AS397" s="42">
        <v>4.3408069999999999</v>
      </c>
      <c r="AT397" s="42">
        <v>8.6816139999999997</v>
      </c>
      <c r="AU397" s="42">
        <v>0</v>
      </c>
      <c r="AV397" s="42">
        <v>39.067264999999999</v>
      </c>
      <c r="AW397" s="42">
        <v>26.044843</v>
      </c>
      <c r="AX397" s="42">
        <v>34.726457000000003</v>
      </c>
      <c r="AY397" s="42">
        <v>69.452915000000004</v>
      </c>
      <c r="AZ397" s="42">
        <v>47.748879000000002</v>
      </c>
      <c r="BA397" s="42">
        <v>134.565022</v>
      </c>
      <c r="BB397" s="42">
        <v>0</v>
      </c>
      <c r="BC397" s="42">
        <v>8.6816139999999997</v>
      </c>
      <c r="BD397" s="42">
        <v>0</v>
      </c>
      <c r="BE397" s="42">
        <v>17.363229</v>
      </c>
      <c r="BF397" s="42">
        <v>8.6816139999999997</v>
      </c>
      <c r="BG397" s="42">
        <v>30.385649999999998</v>
      </c>
      <c r="BH397" s="42">
        <v>47.748879000000002</v>
      </c>
      <c r="BI397" s="42">
        <v>21.704035999999999</v>
      </c>
      <c r="BJ397" s="42">
        <v>95.497758000000005</v>
      </c>
      <c r="BK397" s="42">
        <v>4.3408069999999999</v>
      </c>
      <c r="BL397" s="42">
        <v>0</v>
      </c>
      <c r="BM397" s="42">
        <v>0</v>
      </c>
      <c r="BN397" s="42">
        <v>21.704035999999999</v>
      </c>
      <c r="BO397" s="42">
        <v>17.363229</v>
      </c>
      <c r="BP397" s="42">
        <v>4.3408069999999999</v>
      </c>
      <c r="BQ397" s="42">
        <v>21.704035999999999</v>
      </c>
      <c r="BR397" s="42">
        <v>26.044843</v>
      </c>
      <c r="BS397" s="42">
        <v>21.704035999999999</v>
      </c>
      <c r="BT397" s="42">
        <v>0</v>
      </c>
      <c r="BU397" s="42">
        <v>0</v>
      </c>
      <c r="BV397" s="42">
        <v>0</v>
      </c>
      <c r="BW397" s="42">
        <v>0</v>
      </c>
      <c r="BX397" s="42">
        <v>0</v>
      </c>
      <c r="BY397" s="42">
        <v>4.3408069999999999</v>
      </c>
      <c r="BZ397" s="42">
        <v>0</v>
      </c>
      <c r="CA397" s="42">
        <v>17.363229</v>
      </c>
      <c r="CB397" s="42">
        <v>112.86098699999999</v>
      </c>
      <c r="CC397" s="42">
        <v>0</v>
      </c>
      <c r="CD397" s="42">
        <v>4.3408069999999999</v>
      </c>
      <c r="CE397" s="42">
        <v>0</v>
      </c>
      <c r="CF397" s="42">
        <v>39.067264999999999</v>
      </c>
      <c r="CG397" s="42">
        <v>17.363229</v>
      </c>
      <c r="CH397" s="42">
        <v>30.385649999999998</v>
      </c>
      <c r="CI397" s="42">
        <v>0</v>
      </c>
      <c r="CJ397" s="42">
        <v>21.704035999999999</v>
      </c>
      <c r="CK397" s="42">
        <v>95.497758000000005</v>
      </c>
      <c r="CL397" s="42">
        <v>4.3408069999999999</v>
      </c>
      <c r="CM397" s="42">
        <v>4.3408069999999999</v>
      </c>
      <c r="CN397" s="42">
        <v>0</v>
      </c>
      <c r="CO397" s="42">
        <v>0</v>
      </c>
      <c r="CP397" s="42">
        <v>8.6816139999999997</v>
      </c>
      <c r="CQ397" s="42">
        <v>0</v>
      </c>
      <c r="CR397" s="42">
        <v>69.452915000000004</v>
      </c>
      <c r="CS397" s="42">
        <v>8.6816139999999997</v>
      </c>
    </row>
    <row r="398" spans="1:97">
      <c r="A398" s="40" t="s">
        <v>1131</v>
      </c>
      <c r="B398" s="40" t="s">
        <v>289</v>
      </c>
      <c r="C398" s="40" t="s">
        <v>290</v>
      </c>
      <c r="D398" s="40" t="s">
        <v>304</v>
      </c>
      <c r="E398" s="40" t="s">
        <v>374</v>
      </c>
      <c r="F398" s="40" t="s">
        <v>351</v>
      </c>
      <c r="G398" s="41" t="s">
        <v>294</v>
      </c>
      <c r="H398" s="40" t="s">
        <v>1132</v>
      </c>
      <c r="I398" s="42">
        <v>275</v>
      </c>
      <c r="J398" s="42">
        <v>52.382613999999997</v>
      </c>
      <c r="K398" s="42">
        <v>34.250171000000002</v>
      </c>
      <c r="L398" s="42">
        <v>48.353181999999997</v>
      </c>
      <c r="M398" s="42">
        <v>59.425395000000002</v>
      </c>
      <c r="N398" s="42">
        <v>52.382613999999997</v>
      </c>
      <c r="O398" s="42">
        <v>28.206022999999998</v>
      </c>
      <c r="P398" s="42">
        <v>44</v>
      </c>
      <c r="Q398" s="42">
        <v>41</v>
      </c>
      <c r="R398" s="42">
        <v>50</v>
      </c>
      <c r="S398" s="42">
        <v>58</v>
      </c>
      <c r="T398" s="42">
        <v>47</v>
      </c>
      <c r="U398" s="42">
        <v>29</v>
      </c>
      <c r="V398" s="42">
        <v>124.90366299999999</v>
      </c>
      <c r="W398" s="42">
        <v>25.183948999999998</v>
      </c>
      <c r="X398" s="42">
        <v>15.11037</v>
      </c>
      <c r="Y398" s="42">
        <v>20.147158999999998</v>
      </c>
      <c r="Z398" s="42">
        <v>27.18994</v>
      </c>
      <c r="AA398" s="42">
        <v>25.183948999999998</v>
      </c>
      <c r="AB398" s="42">
        <v>12.088296</v>
      </c>
      <c r="AC398" s="42">
        <v>0</v>
      </c>
      <c r="AD398" s="42">
        <v>31.228097000000002</v>
      </c>
      <c r="AE398" s="42">
        <v>71.513689999999997</v>
      </c>
      <c r="AF398" s="42">
        <v>22.161874999999998</v>
      </c>
      <c r="AG398" s="42">
        <v>150.09633700000001</v>
      </c>
      <c r="AH398" s="42">
        <v>27.198664999999998</v>
      </c>
      <c r="AI398" s="42">
        <v>19.139800999999999</v>
      </c>
      <c r="AJ398" s="42">
        <v>28.206022999999998</v>
      </c>
      <c r="AK398" s="42">
        <v>32.235455000000002</v>
      </c>
      <c r="AL398" s="42">
        <v>27.198664999999998</v>
      </c>
      <c r="AM398" s="42">
        <v>15.11037</v>
      </c>
      <c r="AN398" s="42">
        <v>1.007358</v>
      </c>
      <c r="AO398" s="42">
        <v>33.242812999999998</v>
      </c>
      <c r="AP398" s="42">
        <v>84.618069000000006</v>
      </c>
      <c r="AQ398" s="42">
        <v>32.235455000000002</v>
      </c>
      <c r="AR398" s="42">
        <v>205.501026</v>
      </c>
      <c r="AS398" s="42">
        <v>8.0588639999999998</v>
      </c>
      <c r="AT398" s="42">
        <v>8.0588639999999998</v>
      </c>
      <c r="AU398" s="42">
        <v>4.0294319999999999</v>
      </c>
      <c r="AV398" s="42">
        <v>24.176590999999998</v>
      </c>
      <c r="AW398" s="42">
        <v>32.235455000000002</v>
      </c>
      <c r="AX398" s="42">
        <v>28.206022999999998</v>
      </c>
      <c r="AY398" s="42">
        <v>68.500342000000003</v>
      </c>
      <c r="AZ398" s="42">
        <v>32.235455000000002</v>
      </c>
      <c r="BA398" s="42">
        <v>96.706365000000005</v>
      </c>
      <c r="BB398" s="42">
        <v>4.0294319999999999</v>
      </c>
      <c r="BC398" s="42">
        <v>4.0294319999999999</v>
      </c>
      <c r="BD398" s="42">
        <v>0</v>
      </c>
      <c r="BE398" s="42">
        <v>12.088296</v>
      </c>
      <c r="BF398" s="42">
        <v>8.0588639999999998</v>
      </c>
      <c r="BG398" s="42">
        <v>16.117726999999999</v>
      </c>
      <c r="BH398" s="42">
        <v>44.323751000000001</v>
      </c>
      <c r="BI398" s="42">
        <v>8.0588639999999998</v>
      </c>
      <c r="BJ398" s="42">
        <v>108.794661</v>
      </c>
      <c r="BK398" s="42">
        <v>4.0294319999999999</v>
      </c>
      <c r="BL398" s="42">
        <v>4.0294319999999999</v>
      </c>
      <c r="BM398" s="42">
        <v>4.0294319999999999</v>
      </c>
      <c r="BN398" s="42">
        <v>12.088296</v>
      </c>
      <c r="BO398" s="42">
        <v>24.176590999999998</v>
      </c>
      <c r="BP398" s="42">
        <v>12.088296</v>
      </c>
      <c r="BQ398" s="42">
        <v>24.176590999999998</v>
      </c>
      <c r="BR398" s="42">
        <v>24.176590999999998</v>
      </c>
      <c r="BS398" s="42">
        <v>16.117726999999999</v>
      </c>
      <c r="BT398" s="42">
        <v>0</v>
      </c>
      <c r="BU398" s="42">
        <v>0</v>
      </c>
      <c r="BV398" s="42">
        <v>0</v>
      </c>
      <c r="BW398" s="42">
        <v>0</v>
      </c>
      <c r="BX398" s="42">
        <v>4.0294319999999999</v>
      </c>
      <c r="BY398" s="42">
        <v>0</v>
      </c>
      <c r="BZ398" s="42">
        <v>0</v>
      </c>
      <c r="CA398" s="42">
        <v>12.088296</v>
      </c>
      <c r="CB398" s="42">
        <v>100.73579700000001</v>
      </c>
      <c r="CC398" s="42">
        <v>8.0588639999999998</v>
      </c>
      <c r="CD398" s="42">
        <v>8.0588639999999998</v>
      </c>
      <c r="CE398" s="42">
        <v>4.0294319999999999</v>
      </c>
      <c r="CF398" s="42">
        <v>20.147158999999998</v>
      </c>
      <c r="CG398" s="42">
        <v>20.147158999999998</v>
      </c>
      <c r="CH398" s="42">
        <v>28.206022999999998</v>
      </c>
      <c r="CI398" s="42">
        <v>0</v>
      </c>
      <c r="CJ398" s="42">
        <v>12.088296</v>
      </c>
      <c r="CK398" s="42">
        <v>88.647501000000005</v>
      </c>
      <c r="CL398" s="42">
        <v>0</v>
      </c>
      <c r="CM398" s="42">
        <v>0</v>
      </c>
      <c r="CN398" s="42">
        <v>0</v>
      </c>
      <c r="CO398" s="42">
        <v>4.0294319999999999</v>
      </c>
      <c r="CP398" s="42">
        <v>8.0588639999999998</v>
      </c>
      <c r="CQ398" s="42">
        <v>0</v>
      </c>
      <c r="CR398" s="42">
        <v>68.500342000000003</v>
      </c>
      <c r="CS398" s="42">
        <v>8.0588639999999998</v>
      </c>
    </row>
    <row r="399" spans="1:97">
      <c r="A399" s="40" t="s">
        <v>1133</v>
      </c>
      <c r="B399" s="40" t="s">
        <v>289</v>
      </c>
      <c r="C399" s="40" t="s">
        <v>290</v>
      </c>
      <c r="D399" s="40" t="s">
        <v>304</v>
      </c>
      <c r="E399" s="40" t="s">
        <v>491</v>
      </c>
      <c r="F399" s="40" t="s">
        <v>351</v>
      </c>
      <c r="G399" s="41" t="s">
        <v>294</v>
      </c>
      <c r="H399" s="40" t="s">
        <v>1134</v>
      </c>
      <c r="I399" s="42">
        <v>188</v>
      </c>
      <c r="J399" s="42">
        <v>40.508287000000003</v>
      </c>
      <c r="K399" s="42">
        <v>15.580109999999999</v>
      </c>
      <c r="L399" s="42">
        <v>41.546961000000003</v>
      </c>
      <c r="M399" s="42">
        <v>32.198895</v>
      </c>
      <c r="N399" s="42">
        <v>37.392265000000002</v>
      </c>
      <c r="O399" s="42">
        <v>20.773481</v>
      </c>
      <c r="P399" s="42">
        <v>29</v>
      </c>
      <c r="Q399" s="42">
        <v>26</v>
      </c>
      <c r="R399" s="42">
        <v>35</v>
      </c>
      <c r="S399" s="42">
        <v>29</v>
      </c>
      <c r="T399" s="42">
        <v>30</v>
      </c>
      <c r="U399" s="42">
        <v>18</v>
      </c>
      <c r="V399" s="42">
        <v>93.480663000000007</v>
      </c>
      <c r="W399" s="42">
        <v>22.850829000000001</v>
      </c>
      <c r="X399" s="42">
        <v>9.3480659999999993</v>
      </c>
      <c r="Y399" s="42">
        <v>21.812155000000001</v>
      </c>
      <c r="Z399" s="42">
        <v>15.580109999999999</v>
      </c>
      <c r="AA399" s="42">
        <v>18.696133</v>
      </c>
      <c r="AB399" s="42">
        <v>5.1933699999999998</v>
      </c>
      <c r="AC399" s="42">
        <v>0</v>
      </c>
      <c r="AD399" s="42">
        <v>28.044198999999999</v>
      </c>
      <c r="AE399" s="42">
        <v>50.895028000000003</v>
      </c>
      <c r="AF399" s="42">
        <v>14.541435999999999</v>
      </c>
      <c r="AG399" s="42">
        <v>94.519336999999993</v>
      </c>
      <c r="AH399" s="42">
        <v>17.657458999999999</v>
      </c>
      <c r="AI399" s="42">
        <v>6.2320440000000001</v>
      </c>
      <c r="AJ399" s="42">
        <v>19.734807</v>
      </c>
      <c r="AK399" s="42">
        <v>16.618784999999999</v>
      </c>
      <c r="AL399" s="42">
        <v>18.696133</v>
      </c>
      <c r="AM399" s="42">
        <v>13.502762000000001</v>
      </c>
      <c r="AN399" s="42">
        <v>2.0773480000000002</v>
      </c>
      <c r="AO399" s="42">
        <v>20.773481</v>
      </c>
      <c r="AP399" s="42">
        <v>52.972375999999997</v>
      </c>
      <c r="AQ399" s="42">
        <v>20.773481</v>
      </c>
      <c r="AR399" s="42">
        <v>141.259669</v>
      </c>
      <c r="AS399" s="42">
        <v>20.773481</v>
      </c>
      <c r="AT399" s="42">
        <v>12.464088</v>
      </c>
      <c r="AU399" s="42">
        <v>8.3093920000000008</v>
      </c>
      <c r="AV399" s="42">
        <v>0</v>
      </c>
      <c r="AW399" s="42">
        <v>29.082872999999999</v>
      </c>
      <c r="AX399" s="42">
        <v>12.464088</v>
      </c>
      <c r="AY399" s="42">
        <v>41.546961000000003</v>
      </c>
      <c r="AZ399" s="42">
        <v>16.618784999999999</v>
      </c>
      <c r="BA399" s="42">
        <v>70.629834000000002</v>
      </c>
      <c r="BB399" s="42">
        <v>12.464088</v>
      </c>
      <c r="BC399" s="42">
        <v>4.1546960000000004</v>
      </c>
      <c r="BD399" s="42">
        <v>8.3093920000000008</v>
      </c>
      <c r="BE399" s="42">
        <v>0</v>
      </c>
      <c r="BF399" s="42">
        <v>12.464088</v>
      </c>
      <c r="BG399" s="42">
        <v>12.464088</v>
      </c>
      <c r="BH399" s="42">
        <v>16.618784999999999</v>
      </c>
      <c r="BI399" s="42">
        <v>4.1546960000000004</v>
      </c>
      <c r="BJ399" s="42">
        <v>70.629834000000002</v>
      </c>
      <c r="BK399" s="42">
        <v>8.3093920000000008</v>
      </c>
      <c r="BL399" s="42">
        <v>8.3093920000000008</v>
      </c>
      <c r="BM399" s="42">
        <v>0</v>
      </c>
      <c r="BN399" s="42">
        <v>0</v>
      </c>
      <c r="BO399" s="42">
        <v>16.618784999999999</v>
      </c>
      <c r="BP399" s="42">
        <v>0</v>
      </c>
      <c r="BQ399" s="42">
        <v>24.928177000000002</v>
      </c>
      <c r="BR399" s="42">
        <v>12.464088</v>
      </c>
      <c r="BS399" s="42">
        <v>12.464088</v>
      </c>
      <c r="BT399" s="42">
        <v>0</v>
      </c>
      <c r="BU399" s="42">
        <v>0</v>
      </c>
      <c r="BV399" s="42">
        <v>0</v>
      </c>
      <c r="BW399" s="42">
        <v>0</v>
      </c>
      <c r="BX399" s="42">
        <v>0</v>
      </c>
      <c r="BY399" s="42">
        <v>4.1546960000000004</v>
      </c>
      <c r="BZ399" s="42">
        <v>0</v>
      </c>
      <c r="CA399" s="42">
        <v>8.3093920000000008</v>
      </c>
      <c r="CB399" s="42">
        <v>78.939227000000002</v>
      </c>
      <c r="CC399" s="42">
        <v>16.618784999999999</v>
      </c>
      <c r="CD399" s="42">
        <v>12.464088</v>
      </c>
      <c r="CE399" s="42">
        <v>8.3093920000000008</v>
      </c>
      <c r="CF399" s="42">
        <v>0</v>
      </c>
      <c r="CG399" s="42">
        <v>24.928177000000002</v>
      </c>
      <c r="CH399" s="42">
        <v>8.3093920000000008</v>
      </c>
      <c r="CI399" s="42">
        <v>0</v>
      </c>
      <c r="CJ399" s="42">
        <v>8.3093920000000008</v>
      </c>
      <c r="CK399" s="42">
        <v>49.856354000000003</v>
      </c>
      <c r="CL399" s="42">
        <v>4.1546960000000004</v>
      </c>
      <c r="CM399" s="42">
        <v>0</v>
      </c>
      <c r="CN399" s="42">
        <v>0</v>
      </c>
      <c r="CO399" s="42">
        <v>0</v>
      </c>
      <c r="CP399" s="42">
        <v>4.1546960000000004</v>
      </c>
      <c r="CQ399" s="42">
        <v>0</v>
      </c>
      <c r="CR399" s="42">
        <v>41.546961000000003</v>
      </c>
      <c r="CS399" s="42">
        <v>0</v>
      </c>
    </row>
    <row r="400" spans="1:97">
      <c r="A400" s="40" t="s">
        <v>1135</v>
      </c>
      <c r="B400" s="40" t="s">
        <v>289</v>
      </c>
      <c r="C400" s="40" t="s">
        <v>290</v>
      </c>
      <c r="D400" s="40" t="s">
        <v>309</v>
      </c>
      <c r="E400" s="40" t="s">
        <v>385</v>
      </c>
      <c r="F400" s="40" t="s">
        <v>306</v>
      </c>
      <c r="G400" s="41" t="s">
        <v>294</v>
      </c>
      <c r="H400" s="40" t="s">
        <v>1136</v>
      </c>
      <c r="I400" s="42">
        <v>154</v>
      </c>
      <c r="J400" s="42">
        <v>25.375</v>
      </c>
      <c r="K400" s="42">
        <v>23.625</v>
      </c>
      <c r="L400" s="42">
        <v>24.5</v>
      </c>
      <c r="M400" s="42">
        <v>34.125</v>
      </c>
      <c r="N400" s="42">
        <v>36.75</v>
      </c>
      <c r="O400" s="42">
        <v>9.625</v>
      </c>
      <c r="P400" s="42">
        <v>27</v>
      </c>
      <c r="Q400" s="42">
        <v>17</v>
      </c>
      <c r="R400" s="42">
        <v>30</v>
      </c>
      <c r="S400" s="42">
        <v>22</v>
      </c>
      <c r="T400" s="42">
        <v>31</v>
      </c>
      <c r="U400" s="42">
        <v>11</v>
      </c>
      <c r="V400" s="42">
        <v>77.875</v>
      </c>
      <c r="W400" s="42">
        <v>11.375</v>
      </c>
      <c r="X400" s="42">
        <v>14</v>
      </c>
      <c r="Y400" s="42">
        <v>12.25</v>
      </c>
      <c r="Z400" s="42">
        <v>17.5</v>
      </c>
      <c r="AA400" s="42">
        <v>19.25</v>
      </c>
      <c r="AB400" s="42">
        <v>3.5</v>
      </c>
      <c r="AC400" s="42">
        <v>0</v>
      </c>
      <c r="AD400" s="42">
        <v>16.625</v>
      </c>
      <c r="AE400" s="42">
        <v>49</v>
      </c>
      <c r="AF400" s="42">
        <v>12.25</v>
      </c>
      <c r="AG400" s="42">
        <v>76.125</v>
      </c>
      <c r="AH400" s="42">
        <v>14</v>
      </c>
      <c r="AI400" s="42">
        <v>9.625</v>
      </c>
      <c r="AJ400" s="42">
        <v>12.25</v>
      </c>
      <c r="AK400" s="42">
        <v>16.625</v>
      </c>
      <c r="AL400" s="42">
        <v>17.5</v>
      </c>
      <c r="AM400" s="42">
        <v>5.25</v>
      </c>
      <c r="AN400" s="42">
        <v>0.875</v>
      </c>
      <c r="AO400" s="42">
        <v>18.375</v>
      </c>
      <c r="AP400" s="42">
        <v>44.625</v>
      </c>
      <c r="AQ400" s="42">
        <v>13.125</v>
      </c>
      <c r="AR400" s="42">
        <v>129.5</v>
      </c>
      <c r="AS400" s="42">
        <v>7</v>
      </c>
      <c r="AT400" s="42">
        <v>17.5</v>
      </c>
      <c r="AU400" s="42">
        <v>7</v>
      </c>
      <c r="AV400" s="42">
        <v>3.5</v>
      </c>
      <c r="AW400" s="42">
        <v>31.5</v>
      </c>
      <c r="AX400" s="42">
        <v>10.5</v>
      </c>
      <c r="AY400" s="42">
        <v>31.5</v>
      </c>
      <c r="AZ400" s="42">
        <v>21</v>
      </c>
      <c r="BA400" s="42">
        <v>73.5</v>
      </c>
      <c r="BB400" s="42">
        <v>3.5</v>
      </c>
      <c r="BC400" s="42">
        <v>14</v>
      </c>
      <c r="BD400" s="42">
        <v>7</v>
      </c>
      <c r="BE400" s="42">
        <v>3.5</v>
      </c>
      <c r="BF400" s="42">
        <v>10.5</v>
      </c>
      <c r="BG400" s="42">
        <v>10.5</v>
      </c>
      <c r="BH400" s="42">
        <v>17.5</v>
      </c>
      <c r="BI400" s="42">
        <v>7</v>
      </c>
      <c r="BJ400" s="42">
        <v>56</v>
      </c>
      <c r="BK400" s="42">
        <v>3.5</v>
      </c>
      <c r="BL400" s="42">
        <v>3.5</v>
      </c>
      <c r="BM400" s="42">
        <v>0</v>
      </c>
      <c r="BN400" s="42">
        <v>0</v>
      </c>
      <c r="BO400" s="42">
        <v>21</v>
      </c>
      <c r="BP400" s="42">
        <v>0</v>
      </c>
      <c r="BQ400" s="42">
        <v>14</v>
      </c>
      <c r="BR400" s="42">
        <v>14</v>
      </c>
      <c r="BS400" s="42">
        <v>24.5</v>
      </c>
      <c r="BT400" s="42">
        <v>0</v>
      </c>
      <c r="BU400" s="42">
        <v>0</v>
      </c>
      <c r="BV400" s="42">
        <v>0</v>
      </c>
      <c r="BW400" s="42">
        <v>0</v>
      </c>
      <c r="BX400" s="42">
        <v>7</v>
      </c>
      <c r="BY400" s="42">
        <v>3.5</v>
      </c>
      <c r="BZ400" s="42">
        <v>0</v>
      </c>
      <c r="CA400" s="42">
        <v>14</v>
      </c>
      <c r="CB400" s="42">
        <v>56</v>
      </c>
      <c r="CC400" s="42">
        <v>0</v>
      </c>
      <c r="CD400" s="42">
        <v>17.5</v>
      </c>
      <c r="CE400" s="42">
        <v>7</v>
      </c>
      <c r="CF400" s="42">
        <v>3.5</v>
      </c>
      <c r="CG400" s="42">
        <v>21</v>
      </c>
      <c r="CH400" s="42">
        <v>7</v>
      </c>
      <c r="CI400" s="42">
        <v>0</v>
      </c>
      <c r="CJ400" s="42">
        <v>0</v>
      </c>
      <c r="CK400" s="42">
        <v>49</v>
      </c>
      <c r="CL400" s="42">
        <v>7</v>
      </c>
      <c r="CM400" s="42">
        <v>0</v>
      </c>
      <c r="CN400" s="42">
        <v>0</v>
      </c>
      <c r="CO400" s="42">
        <v>0</v>
      </c>
      <c r="CP400" s="42">
        <v>3.5</v>
      </c>
      <c r="CQ400" s="42">
        <v>0</v>
      </c>
      <c r="CR400" s="42">
        <v>31.5</v>
      </c>
      <c r="CS400" s="42">
        <v>7</v>
      </c>
    </row>
    <row r="401" spans="1:97">
      <c r="A401" s="40" t="s">
        <v>1137</v>
      </c>
      <c r="B401" s="40" t="s">
        <v>289</v>
      </c>
      <c r="C401" s="40" t="s">
        <v>290</v>
      </c>
      <c r="D401" s="40" t="s">
        <v>297</v>
      </c>
      <c r="E401" s="40" t="s">
        <v>319</v>
      </c>
      <c r="F401" s="40" t="s">
        <v>293</v>
      </c>
      <c r="G401" s="41" t="s">
        <v>294</v>
      </c>
      <c r="H401" s="40" t="s">
        <v>1138</v>
      </c>
      <c r="I401" s="42">
        <v>519</v>
      </c>
      <c r="J401" s="42">
        <v>67.335329000000002</v>
      </c>
      <c r="K401" s="42">
        <v>53.868262999999999</v>
      </c>
      <c r="L401" s="42">
        <v>98.413173999999998</v>
      </c>
      <c r="M401" s="42">
        <v>111.88024</v>
      </c>
      <c r="N401" s="42">
        <v>114.988024</v>
      </c>
      <c r="O401" s="42">
        <v>72.514970000000005</v>
      </c>
      <c r="P401" s="42">
        <v>48</v>
      </c>
      <c r="Q401" s="42">
        <v>59</v>
      </c>
      <c r="R401" s="42">
        <v>84</v>
      </c>
      <c r="S401" s="42">
        <v>97</v>
      </c>
      <c r="T401" s="42">
        <v>119</v>
      </c>
      <c r="U401" s="42">
        <v>60</v>
      </c>
      <c r="V401" s="42">
        <v>245.51497000000001</v>
      </c>
      <c r="W401" s="42">
        <v>25.898204</v>
      </c>
      <c r="X401" s="42">
        <v>22.790419</v>
      </c>
      <c r="Y401" s="42">
        <v>54.904192000000002</v>
      </c>
      <c r="Z401" s="42">
        <v>52.832335</v>
      </c>
      <c r="AA401" s="42">
        <v>58.011975999999997</v>
      </c>
      <c r="AB401" s="42">
        <v>30.041916000000001</v>
      </c>
      <c r="AC401" s="42">
        <v>1.035928</v>
      </c>
      <c r="AD401" s="42">
        <v>35.221556999999997</v>
      </c>
      <c r="AE401" s="42">
        <v>143.994012</v>
      </c>
      <c r="AF401" s="42">
        <v>66.299401000000003</v>
      </c>
      <c r="AG401" s="42">
        <v>273.48502999999999</v>
      </c>
      <c r="AH401" s="42">
        <v>41.437125999999999</v>
      </c>
      <c r="AI401" s="42">
        <v>31.077843999999999</v>
      </c>
      <c r="AJ401" s="42">
        <v>43.508982000000003</v>
      </c>
      <c r="AK401" s="42">
        <v>59.047904000000003</v>
      </c>
      <c r="AL401" s="42">
        <v>56.976047999999999</v>
      </c>
      <c r="AM401" s="42">
        <v>39.365268999999998</v>
      </c>
      <c r="AN401" s="42">
        <v>2.0718559999999999</v>
      </c>
      <c r="AO401" s="42">
        <v>54.904192000000002</v>
      </c>
      <c r="AP401" s="42">
        <v>136.742515</v>
      </c>
      <c r="AQ401" s="42">
        <v>81.838323000000003</v>
      </c>
      <c r="AR401" s="42">
        <v>447.52095800000001</v>
      </c>
      <c r="AS401" s="42">
        <v>8.2874250000000007</v>
      </c>
      <c r="AT401" s="42">
        <v>37.293413000000001</v>
      </c>
      <c r="AU401" s="42">
        <v>29.005987999999999</v>
      </c>
      <c r="AV401" s="42">
        <v>16.574850000000001</v>
      </c>
      <c r="AW401" s="42">
        <v>53.868262999999999</v>
      </c>
      <c r="AX401" s="42">
        <v>87.017964000000006</v>
      </c>
      <c r="AY401" s="42">
        <v>169.89221599999999</v>
      </c>
      <c r="AZ401" s="42">
        <v>45.580838</v>
      </c>
      <c r="BA401" s="42">
        <v>219.61676600000001</v>
      </c>
      <c r="BB401" s="42">
        <v>4.143713</v>
      </c>
      <c r="BC401" s="42">
        <v>24.862275</v>
      </c>
      <c r="BD401" s="42">
        <v>12.431138000000001</v>
      </c>
      <c r="BE401" s="42">
        <v>8.2874250000000007</v>
      </c>
      <c r="BF401" s="42">
        <v>12.431138000000001</v>
      </c>
      <c r="BG401" s="42">
        <v>62.155689000000002</v>
      </c>
      <c r="BH401" s="42">
        <v>78.730538999999993</v>
      </c>
      <c r="BI401" s="42">
        <v>16.574850000000001</v>
      </c>
      <c r="BJ401" s="42">
        <v>227.90419199999999</v>
      </c>
      <c r="BK401" s="42">
        <v>4.143713</v>
      </c>
      <c r="BL401" s="42">
        <v>12.431138000000001</v>
      </c>
      <c r="BM401" s="42">
        <v>16.574850000000001</v>
      </c>
      <c r="BN401" s="42">
        <v>8.2874250000000007</v>
      </c>
      <c r="BO401" s="42">
        <v>41.437125999999999</v>
      </c>
      <c r="BP401" s="42">
        <v>24.862275</v>
      </c>
      <c r="BQ401" s="42">
        <v>91.161676999999997</v>
      </c>
      <c r="BR401" s="42">
        <v>29.005987999999999</v>
      </c>
      <c r="BS401" s="42">
        <v>41.437125999999999</v>
      </c>
      <c r="BT401" s="42">
        <v>0</v>
      </c>
      <c r="BU401" s="42">
        <v>0</v>
      </c>
      <c r="BV401" s="42">
        <v>0</v>
      </c>
      <c r="BW401" s="42">
        <v>0</v>
      </c>
      <c r="BX401" s="42">
        <v>4.143713</v>
      </c>
      <c r="BY401" s="42">
        <v>8.2874250000000007</v>
      </c>
      <c r="BZ401" s="42">
        <v>0</v>
      </c>
      <c r="CA401" s="42">
        <v>29.005987999999999</v>
      </c>
      <c r="CB401" s="42">
        <v>186.46706599999999</v>
      </c>
      <c r="CC401" s="42">
        <v>8.2874250000000007</v>
      </c>
      <c r="CD401" s="42">
        <v>16.574850000000001</v>
      </c>
      <c r="CE401" s="42">
        <v>24.862275</v>
      </c>
      <c r="CF401" s="42">
        <v>8.2874250000000007</v>
      </c>
      <c r="CG401" s="42">
        <v>45.580838</v>
      </c>
      <c r="CH401" s="42">
        <v>70.443113999999994</v>
      </c>
      <c r="CI401" s="42">
        <v>8.2874250000000007</v>
      </c>
      <c r="CJ401" s="42">
        <v>4.143713</v>
      </c>
      <c r="CK401" s="42">
        <v>219.61676600000001</v>
      </c>
      <c r="CL401" s="42">
        <v>0</v>
      </c>
      <c r="CM401" s="42">
        <v>20.718563</v>
      </c>
      <c r="CN401" s="42">
        <v>4.143713</v>
      </c>
      <c r="CO401" s="42">
        <v>8.2874250000000007</v>
      </c>
      <c r="CP401" s="42">
        <v>4.143713</v>
      </c>
      <c r="CQ401" s="42">
        <v>8.2874250000000007</v>
      </c>
      <c r="CR401" s="42">
        <v>161.60479000000001</v>
      </c>
      <c r="CS401" s="42">
        <v>12.431138000000001</v>
      </c>
    </row>
    <row r="402" spans="1:97">
      <c r="A402" s="40" t="s">
        <v>1139</v>
      </c>
      <c r="B402" s="40" t="s">
        <v>289</v>
      </c>
      <c r="C402" s="40" t="s">
        <v>290</v>
      </c>
      <c r="D402" s="40" t="s">
        <v>297</v>
      </c>
      <c r="E402" s="40" t="s">
        <v>377</v>
      </c>
      <c r="F402" s="40" t="s">
        <v>293</v>
      </c>
      <c r="G402" s="41" t="s">
        <v>294</v>
      </c>
      <c r="H402" s="40" t="s">
        <v>1140</v>
      </c>
      <c r="I402" s="42">
        <v>887</v>
      </c>
      <c r="J402" s="42">
        <v>147.183516</v>
      </c>
      <c r="K402" s="42">
        <v>101.37142900000001</v>
      </c>
      <c r="L402" s="42">
        <v>151.08241799999999</v>
      </c>
      <c r="M402" s="42">
        <v>175.450549</v>
      </c>
      <c r="N402" s="42">
        <v>196.89450500000001</v>
      </c>
      <c r="O402" s="42">
        <v>115.017582</v>
      </c>
      <c r="P402" s="42">
        <v>92</v>
      </c>
      <c r="Q402" s="42">
        <v>119</v>
      </c>
      <c r="R402" s="42">
        <v>122</v>
      </c>
      <c r="S402" s="42">
        <v>179</v>
      </c>
      <c r="T402" s="42">
        <v>165</v>
      </c>
      <c r="U402" s="42">
        <v>86</v>
      </c>
      <c r="V402" s="42">
        <v>420.10659299999998</v>
      </c>
      <c r="W402" s="42">
        <v>66.281318999999996</v>
      </c>
      <c r="X402" s="42">
        <v>45.812088000000003</v>
      </c>
      <c r="Y402" s="42">
        <v>75.053845999999993</v>
      </c>
      <c r="Z402" s="42">
        <v>87.725274999999996</v>
      </c>
      <c r="AA402" s="42">
        <v>95.523077000000001</v>
      </c>
      <c r="AB402" s="42">
        <v>46.786813000000002</v>
      </c>
      <c r="AC402" s="42">
        <v>2.9241760000000001</v>
      </c>
      <c r="AD402" s="42">
        <v>88.7</v>
      </c>
      <c r="AE402" s="42">
        <v>214.43956</v>
      </c>
      <c r="AF402" s="42">
        <v>116.967033</v>
      </c>
      <c r="AG402" s="42">
        <v>466.89340700000002</v>
      </c>
      <c r="AH402" s="42">
        <v>80.902197999999999</v>
      </c>
      <c r="AI402" s="42">
        <v>55.559341000000003</v>
      </c>
      <c r="AJ402" s="42">
        <v>76.028570999999999</v>
      </c>
      <c r="AK402" s="42">
        <v>87.725274999999996</v>
      </c>
      <c r="AL402" s="42">
        <v>101.37142900000001</v>
      </c>
      <c r="AM402" s="42">
        <v>59.458241999999998</v>
      </c>
      <c r="AN402" s="42">
        <v>5.8483520000000002</v>
      </c>
      <c r="AO402" s="42">
        <v>101.37142900000001</v>
      </c>
      <c r="AP402" s="42">
        <v>241.73186799999999</v>
      </c>
      <c r="AQ402" s="42">
        <v>123.79011</v>
      </c>
      <c r="AR402" s="42">
        <v>721.29670299999998</v>
      </c>
      <c r="AS402" s="42">
        <v>7.7978019999999999</v>
      </c>
      <c r="AT402" s="42">
        <v>27.292307999999998</v>
      </c>
      <c r="AU402" s="42">
        <v>19.494505</v>
      </c>
      <c r="AV402" s="42">
        <v>93.573626000000004</v>
      </c>
      <c r="AW402" s="42">
        <v>81.876923000000005</v>
      </c>
      <c r="AX402" s="42">
        <v>89.674724999999995</v>
      </c>
      <c r="AY402" s="42">
        <v>315.81098900000001</v>
      </c>
      <c r="AZ402" s="42">
        <v>85.775824</v>
      </c>
      <c r="BA402" s="42">
        <v>331.40659299999999</v>
      </c>
      <c r="BB402" s="42">
        <v>3.898901</v>
      </c>
      <c r="BC402" s="42">
        <v>15.595604</v>
      </c>
      <c r="BD402" s="42">
        <v>7.7978019999999999</v>
      </c>
      <c r="BE402" s="42">
        <v>38.989010999999998</v>
      </c>
      <c r="BF402" s="42">
        <v>15.595604</v>
      </c>
      <c r="BG402" s="42">
        <v>74.079121000000001</v>
      </c>
      <c r="BH402" s="42">
        <v>136.46153799999999</v>
      </c>
      <c r="BI402" s="42">
        <v>38.989010999999998</v>
      </c>
      <c r="BJ402" s="42">
        <v>389.89010999999999</v>
      </c>
      <c r="BK402" s="42">
        <v>3.898901</v>
      </c>
      <c r="BL402" s="42">
        <v>11.696702999999999</v>
      </c>
      <c r="BM402" s="42">
        <v>11.696702999999999</v>
      </c>
      <c r="BN402" s="42">
        <v>54.584614999999999</v>
      </c>
      <c r="BO402" s="42">
        <v>66.281318999999996</v>
      </c>
      <c r="BP402" s="42">
        <v>15.595604</v>
      </c>
      <c r="BQ402" s="42">
        <v>179.34945099999999</v>
      </c>
      <c r="BR402" s="42">
        <v>46.786813000000002</v>
      </c>
      <c r="BS402" s="42">
        <v>74.079121000000001</v>
      </c>
      <c r="BT402" s="42">
        <v>0</v>
      </c>
      <c r="BU402" s="42">
        <v>0</v>
      </c>
      <c r="BV402" s="42">
        <v>0</v>
      </c>
      <c r="BW402" s="42">
        <v>3.898901</v>
      </c>
      <c r="BX402" s="42">
        <v>7.7978019999999999</v>
      </c>
      <c r="BY402" s="42">
        <v>15.595604</v>
      </c>
      <c r="BZ402" s="42">
        <v>0</v>
      </c>
      <c r="CA402" s="42">
        <v>46.786813000000002</v>
      </c>
      <c r="CB402" s="42">
        <v>265.12527499999999</v>
      </c>
      <c r="CC402" s="42">
        <v>0</v>
      </c>
      <c r="CD402" s="42">
        <v>27.292307999999998</v>
      </c>
      <c r="CE402" s="42">
        <v>7.7978019999999999</v>
      </c>
      <c r="CF402" s="42">
        <v>85.775824</v>
      </c>
      <c r="CG402" s="42">
        <v>66.281318999999996</v>
      </c>
      <c r="CH402" s="42">
        <v>50.685713999999997</v>
      </c>
      <c r="CI402" s="42">
        <v>0</v>
      </c>
      <c r="CJ402" s="42">
        <v>27.292307999999998</v>
      </c>
      <c r="CK402" s="42">
        <v>382.092308</v>
      </c>
      <c r="CL402" s="42">
        <v>7.7978019999999999</v>
      </c>
      <c r="CM402" s="42">
        <v>0</v>
      </c>
      <c r="CN402" s="42">
        <v>11.696702999999999</v>
      </c>
      <c r="CO402" s="42">
        <v>3.898901</v>
      </c>
      <c r="CP402" s="42">
        <v>7.7978019999999999</v>
      </c>
      <c r="CQ402" s="42">
        <v>23.393407</v>
      </c>
      <c r="CR402" s="42">
        <v>315.81098900000001</v>
      </c>
      <c r="CS402" s="42">
        <v>11.696702999999999</v>
      </c>
    </row>
    <row r="403" spans="1:97">
      <c r="A403" s="40" t="s">
        <v>1141</v>
      </c>
      <c r="B403" s="40" t="s">
        <v>289</v>
      </c>
      <c r="C403" s="40" t="s">
        <v>290</v>
      </c>
      <c r="D403" s="40" t="s">
        <v>304</v>
      </c>
      <c r="E403" s="40" t="s">
        <v>609</v>
      </c>
      <c r="F403" s="40" t="s">
        <v>351</v>
      </c>
      <c r="G403" s="41" t="s">
        <v>294</v>
      </c>
      <c r="H403" s="40" t="s">
        <v>1142</v>
      </c>
      <c r="I403" s="42">
        <v>757</v>
      </c>
      <c r="J403" s="42">
        <v>147.080163</v>
      </c>
      <c r="K403" s="42">
        <v>94.625</v>
      </c>
      <c r="L403" s="42">
        <v>146.05162999999999</v>
      </c>
      <c r="M403" s="42">
        <v>183.07880399999999</v>
      </c>
      <c r="N403" s="42">
        <v>112.11005400000001</v>
      </c>
      <c r="O403" s="42">
        <v>74.054348000000005</v>
      </c>
      <c r="P403" s="42">
        <v>115</v>
      </c>
      <c r="Q403" s="42">
        <v>83</v>
      </c>
      <c r="R403" s="42">
        <v>162</v>
      </c>
      <c r="S403" s="42">
        <v>96</v>
      </c>
      <c r="T403" s="42">
        <v>98</v>
      </c>
      <c r="U403" s="42">
        <v>53</v>
      </c>
      <c r="V403" s="42">
        <v>385.69972799999999</v>
      </c>
      <c r="W403" s="42">
        <v>84.339674000000002</v>
      </c>
      <c r="X403" s="42">
        <v>51.426630000000003</v>
      </c>
      <c r="Y403" s="42">
        <v>76.111412999999999</v>
      </c>
      <c r="Z403" s="42">
        <v>91.539401999999995</v>
      </c>
      <c r="AA403" s="42">
        <v>51.426630000000003</v>
      </c>
      <c r="AB403" s="42">
        <v>28.798912999999999</v>
      </c>
      <c r="AC403" s="42">
        <v>2.0570650000000001</v>
      </c>
      <c r="AD403" s="42">
        <v>104.910326</v>
      </c>
      <c r="AE403" s="42">
        <v>221.134511</v>
      </c>
      <c r="AF403" s="42">
        <v>59.654890999999999</v>
      </c>
      <c r="AG403" s="42">
        <v>371.30027200000001</v>
      </c>
      <c r="AH403" s="42">
        <v>62.740488999999997</v>
      </c>
      <c r="AI403" s="42">
        <v>43.198369999999997</v>
      </c>
      <c r="AJ403" s="42">
        <v>69.940217000000004</v>
      </c>
      <c r="AK403" s="42">
        <v>91.539401999999995</v>
      </c>
      <c r="AL403" s="42">
        <v>60.683424000000002</v>
      </c>
      <c r="AM403" s="42">
        <v>41.141303999999998</v>
      </c>
      <c r="AN403" s="42">
        <v>2.0570650000000001</v>
      </c>
      <c r="AO403" s="42">
        <v>76.111412999999999</v>
      </c>
      <c r="AP403" s="42">
        <v>220.10597799999999</v>
      </c>
      <c r="AQ403" s="42">
        <v>75.082880000000003</v>
      </c>
      <c r="AR403" s="42">
        <v>613.00543500000003</v>
      </c>
      <c r="AS403" s="42">
        <v>16.456522</v>
      </c>
      <c r="AT403" s="42">
        <v>32.913043000000002</v>
      </c>
      <c r="AU403" s="42">
        <v>28.798912999999999</v>
      </c>
      <c r="AV403" s="42">
        <v>49.369565000000001</v>
      </c>
      <c r="AW403" s="42">
        <v>143.99456499999999</v>
      </c>
      <c r="AX403" s="42">
        <v>115.195652</v>
      </c>
      <c r="AY403" s="42">
        <v>168.679348</v>
      </c>
      <c r="AZ403" s="42">
        <v>57.597825999999998</v>
      </c>
      <c r="BA403" s="42">
        <v>308.55978299999998</v>
      </c>
      <c r="BB403" s="42">
        <v>8.2282609999999998</v>
      </c>
      <c r="BC403" s="42">
        <v>20.570651999999999</v>
      </c>
      <c r="BD403" s="42">
        <v>12.342390999999999</v>
      </c>
      <c r="BE403" s="42">
        <v>28.798912999999999</v>
      </c>
      <c r="BF403" s="42">
        <v>28.798912999999999</v>
      </c>
      <c r="BG403" s="42">
        <v>102.853261</v>
      </c>
      <c r="BH403" s="42">
        <v>86.396738999999997</v>
      </c>
      <c r="BI403" s="42">
        <v>20.570651999999999</v>
      </c>
      <c r="BJ403" s="42">
        <v>304.445652</v>
      </c>
      <c r="BK403" s="42">
        <v>8.2282609999999998</v>
      </c>
      <c r="BL403" s="42">
        <v>12.342390999999999</v>
      </c>
      <c r="BM403" s="42">
        <v>16.456522</v>
      </c>
      <c r="BN403" s="42">
        <v>20.570651999999999</v>
      </c>
      <c r="BO403" s="42">
        <v>115.195652</v>
      </c>
      <c r="BP403" s="42">
        <v>12.342390999999999</v>
      </c>
      <c r="BQ403" s="42">
        <v>82.282608999999994</v>
      </c>
      <c r="BR403" s="42">
        <v>37.027174000000002</v>
      </c>
      <c r="BS403" s="42">
        <v>69.940217000000004</v>
      </c>
      <c r="BT403" s="42">
        <v>0</v>
      </c>
      <c r="BU403" s="42">
        <v>0</v>
      </c>
      <c r="BV403" s="42">
        <v>8.2282609999999998</v>
      </c>
      <c r="BW403" s="42">
        <v>0</v>
      </c>
      <c r="BX403" s="42">
        <v>24.684782999999999</v>
      </c>
      <c r="BY403" s="42">
        <v>12.342390999999999</v>
      </c>
      <c r="BZ403" s="42">
        <v>0</v>
      </c>
      <c r="CA403" s="42">
        <v>24.684782999999999</v>
      </c>
      <c r="CB403" s="42">
        <v>320.902174</v>
      </c>
      <c r="CC403" s="42">
        <v>8.2282609999999998</v>
      </c>
      <c r="CD403" s="42">
        <v>32.913043000000002</v>
      </c>
      <c r="CE403" s="42">
        <v>12.342390999999999</v>
      </c>
      <c r="CF403" s="42">
        <v>41.141303999999998</v>
      </c>
      <c r="CG403" s="42">
        <v>98.739130000000003</v>
      </c>
      <c r="CH403" s="42">
        <v>94.625</v>
      </c>
      <c r="CI403" s="42">
        <v>8.2282609999999998</v>
      </c>
      <c r="CJ403" s="42">
        <v>24.684782999999999</v>
      </c>
      <c r="CK403" s="42">
        <v>222.16304299999999</v>
      </c>
      <c r="CL403" s="42">
        <v>8.2282609999999998</v>
      </c>
      <c r="CM403" s="42">
        <v>0</v>
      </c>
      <c r="CN403" s="42">
        <v>8.2282609999999998</v>
      </c>
      <c r="CO403" s="42">
        <v>8.2282609999999998</v>
      </c>
      <c r="CP403" s="42">
        <v>20.570651999999999</v>
      </c>
      <c r="CQ403" s="42">
        <v>8.2282609999999998</v>
      </c>
      <c r="CR403" s="42">
        <v>160.451087</v>
      </c>
      <c r="CS403" s="42">
        <v>8.2282609999999998</v>
      </c>
    </row>
    <row r="404" spans="1:97">
      <c r="A404" s="40" t="s">
        <v>1143</v>
      </c>
      <c r="B404" s="40" t="s">
        <v>289</v>
      </c>
      <c r="C404" s="40" t="s">
        <v>290</v>
      </c>
      <c r="D404" s="40" t="s">
        <v>304</v>
      </c>
      <c r="E404" s="40" t="s">
        <v>424</v>
      </c>
      <c r="F404" s="40" t="s">
        <v>293</v>
      </c>
      <c r="G404" s="41" t="s">
        <v>294</v>
      </c>
      <c r="H404" s="40" t="s">
        <v>1144</v>
      </c>
      <c r="I404" s="42">
        <v>212</v>
      </c>
      <c r="J404" s="42">
        <v>37.542178</v>
      </c>
      <c r="K404" s="42">
        <v>30.963424</v>
      </c>
      <c r="L404" s="42">
        <v>33.763387999999999</v>
      </c>
      <c r="M404" s="42">
        <v>43.142107000000003</v>
      </c>
      <c r="N404" s="42">
        <v>46.893594</v>
      </c>
      <c r="O404" s="42">
        <v>19.695309999999999</v>
      </c>
      <c r="P404" s="42">
        <v>30</v>
      </c>
      <c r="Q404" s="42">
        <v>28</v>
      </c>
      <c r="R404" s="42">
        <v>26</v>
      </c>
      <c r="S404" s="42">
        <v>50</v>
      </c>
      <c r="T404" s="42">
        <v>37</v>
      </c>
      <c r="U404" s="42">
        <v>22</v>
      </c>
      <c r="V404" s="42">
        <v>105.055302</v>
      </c>
      <c r="W404" s="42">
        <v>16.881694</v>
      </c>
      <c r="X404" s="42">
        <v>15.019602000000001</v>
      </c>
      <c r="Y404" s="42">
        <v>17.819565999999998</v>
      </c>
      <c r="Z404" s="42">
        <v>21.571052999999999</v>
      </c>
      <c r="AA404" s="42">
        <v>25.322541000000001</v>
      </c>
      <c r="AB404" s="42">
        <v>8.4408469999999998</v>
      </c>
      <c r="AC404" s="42">
        <v>0</v>
      </c>
      <c r="AD404" s="42">
        <v>24.398319999999998</v>
      </c>
      <c r="AE404" s="42">
        <v>61.899543999999999</v>
      </c>
      <c r="AF404" s="42">
        <v>18.757438</v>
      </c>
      <c r="AG404" s="42">
        <v>106.944698</v>
      </c>
      <c r="AH404" s="42">
        <v>20.660484</v>
      </c>
      <c r="AI404" s="42">
        <v>15.943822000000001</v>
      </c>
      <c r="AJ404" s="42">
        <v>15.943822000000001</v>
      </c>
      <c r="AK404" s="42">
        <v>21.571052999999999</v>
      </c>
      <c r="AL404" s="42">
        <v>21.571052999999999</v>
      </c>
      <c r="AM404" s="42">
        <v>10.316591000000001</v>
      </c>
      <c r="AN404" s="42">
        <v>0.93787200000000004</v>
      </c>
      <c r="AO404" s="42">
        <v>26.287716</v>
      </c>
      <c r="AP404" s="42">
        <v>58.148057000000001</v>
      </c>
      <c r="AQ404" s="42">
        <v>22.508925000000001</v>
      </c>
      <c r="AR404" s="42">
        <v>165.065451</v>
      </c>
      <c r="AS404" s="42">
        <v>0</v>
      </c>
      <c r="AT404" s="42">
        <v>7.5029750000000002</v>
      </c>
      <c r="AU404" s="42">
        <v>3.7514880000000002</v>
      </c>
      <c r="AV404" s="42">
        <v>26.260413</v>
      </c>
      <c r="AW404" s="42">
        <v>18.757438</v>
      </c>
      <c r="AX404" s="42">
        <v>22.508925000000001</v>
      </c>
      <c r="AY404" s="42">
        <v>60.023800000000001</v>
      </c>
      <c r="AZ404" s="42">
        <v>26.260413</v>
      </c>
      <c r="BA404" s="42">
        <v>82.532725999999997</v>
      </c>
      <c r="BB404" s="42">
        <v>0</v>
      </c>
      <c r="BC404" s="42">
        <v>3.7514880000000002</v>
      </c>
      <c r="BD404" s="42">
        <v>3.7514880000000002</v>
      </c>
      <c r="BE404" s="42">
        <v>15.00595</v>
      </c>
      <c r="BF404" s="42">
        <v>7.5029750000000002</v>
      </c>
      <c r="BG404" s="42">
        <v>15.00595</v>
      </c>
      <c r="BH404" s="42">
        <v>33.763387999999999</v>
      </c>
      <c r="BI404" s="42">
        <v>3.7514880000000002</v>
      </c>
      <c r="BJ404" s="42">
        <v>82.532725999999997</v>
      </c>
      <c r="BK404" s="42">
        <v>0</v>
      </c>
      <c r="BL404" s="42">
        <v>3.7514880000000002</v>
      </c>
      <c r="BM404" s="42">
        <v>0</v>
      </c>
      <c r="BN404" s="42">
        <v>11.254462999999999</v>
      </c>
      <c r="BO404" s="42">
        <v>11.254462999999999</v>
      </c>
      <c r="BP404" s="42">
        <v>7.5029750000000002</v>
      </c>
      <c r="BQ404" s="42">
        <v>26.260413</v>
      </c>
      <c r="BR404" s="42">
        <v>22.508925000000001</v>
      </c>
      <c r="BS404" s="42">
        <v>11.254462999999999</v>
      </c>
      <c r="BT404" s="42">
        <v>0</v>
      </c>
      <c r="BU404" s="42">
        <v>0</v>
      </c>
      <c r="BV404" s="42">
        <v>0</v>
      </c>
      <c r="BW404" s="42">
        <v>0</v>
      </c>
      <c r="BX404" s="42">
        <v>3.7514880000000002</v>
      </c>
      <c r="BY404" s="42">
        <v>0</v>
      </c>
      <c r="BZ404" s="42">
        <v>0</v>
      </c>
      <c r="CA404" s="42">
        <v>7.5029750000000002</v>
      </c>
      <c r="CB404" s="42">
        <v>63.775288000000003</v>
      </c>
      <c r="CC404" s="42">
        <v>0</v>
      </c>
      <c r="CD404" s="42">
        <v>7.5029750000000002</v>
      </c>
      <c r="CE404" s="42">
        <v>3.7514880000000002</v>
      </c>
      <c r="CF404" s="42">
        <v>22.508925000000001</v>
      </c>
      <c r="CG404" s="42">
        <v>7.5029750000000002</v>
      </c>
      <c r="CH404" s="42">
        <v>18.757438</v>
      </c>
      <c r="CI404" s="42">
        <v>0</v>
      </c>
      <c r="CJ404" s="42">
        <v>3.7514880000000002</v>
      </c>
      <c r="CK404" s="42">
        <v>90.035701000000003</v>
      </c>
      <c r="CL404" s="42">
        <v>0</v>
      </c>
      <c r="CM404" s="42">
        <v>0</v>
      </c>
      <c r="CN404" s="42">
        <v>0</v>
      </c>
      <c r="CO404" s="42">
        <v>3.7514880000000002</v>
      </c>
      <c r="CP404" s="42">
        <v>7.5029750000000002</v>
      </c>
      <c r="CQ404" s="42">
        <v>3.7514880000000002</v>
      </c>
      <c r="CR404" s="42">
        <v>60.023800000000001</v>
      </c>
      <c r="CS404" s="42">
        <v>15.00595</v>
      </c>
    </row>
    <row r="405" spans="1:97">
      <c r="A405" s="40" t="s">
        <v>1145</v>
      </c>
      <c r="B405" s="40" t="s">
        <v>289</v>
      </c>
      <c r="C405" s="40" t="s">
        <v>290</v>
      </c>
      <c r="D405" s="40" t="s">
        <v>297</v>
      </c>
      <c r="E405" s="40" t="s">
        <v>331</v>
      </c>
      <c r="F405" s="40" t="s">
        <v>293</v>
      </c>
      <c r="G405" s="41" t="s">
        <v>294</v>
      </c>
      <c r="H405" s="40" t="s">
        <v>1146</v>
      </c>
      <c r="I405" s="42">
        <v>241</v>
      </c>
      <c r="J405" s="42">
        <v>37.842975000000003</v>
      </c>
      <c r="K405" s="42">
        <v>33.859504000000001</v>
      </c>
      <c r="L405" s="42">
        <v>47.801653000000002</v>
      </c>
      <c r="M405" s="42">
        <v>45.809916999999999</v>
      </c>
      <c r="N405" s="42">
        <v>59.752065999999999</v>
      </c>
      <c r="O405" s="42">
        <v>15.933884000000001</v>
      </c>
      <c r="P405" s="42">
        <v>37</v>
      </c>
      <c r="Q405" s="42">
        <v>40</v>
      </c>
      <c r="R405" s="42">
        <v>35</v>
      </c>
      <c r="S405" s="42">
        <v>42</v>
      </c>
      <c r="T405" s="42">
        <v>36</v>
      </c>
      <c r="U405" s="42">
        <v>9</v>
      </c>
      <c r="V405" s="42">
        <v>118.508264</v>
      </c>
      <c r="W405" s="42">
        <v>17.925619999999999</v>
      </c>
      <c r="X405" s="42">
        <v>16.929752000000001</v>
      </c>
      <c r="Y405" s="42">
        <v>23.900825999999999</v>
      </c>
      <c r="Z405" s="42">
        <v>21.909091</v>
      </c>
      <c r="AA405" s="42">
        <v>30.871901000000001</v>
      </c>
      <c r="AB405" s="42">
        <v>6.9710739999999998</v>
      </c>
      <c r="AC405" s="42">
        <v>0</v>
      </c>
      <c r="AD405" s="42">
        <v>26.88843</v>
      </c>
      <c r="AE405" s="42">
        <v>63.735537000000001</v>
      </c>
      <c r="AF405" s="42">
        <v>27.884298000000001</v>
      </c>
      <c r="AG405" s="42">
        <v>122.491736</v>
      </c>
      <c r="AH405" s="42">
        <v>19.917355000000001</v>
      </c>
      <c r="AI405" s="42">
        <v>16.929752000000001</v>
      </c>
      <c r="AJ405" s="42">
        <v>23.900825999999999</v>
      </c>
      <c r="AK405" s="42">
        <v>23.900825999999999</v>
      </c>
      <c r="AL405" s="42">
        <v>28.880165000000002</v>
      </c>
      <c r="AM405" s="42">
        <v>7.9669420000000004</v>
      </c>
      <c r="AN405" s="42">
        <v>0.99586799999999998</v>
      </c>
      <c r="AO405" s="42">
        <v>26.88843</v>
      </c>
      <c r="AP405" s="42">
        <v>70.706612000000007</v>
      </c>
      <c r="AQ405" s="42">
        <v>24.896694</v>
      </c>
      <c r="AR405" s="42">
        <v>203.157025</v>
      </c>
      <c r="AS405" s="42">
        <v>15.933884000000001</v>
      </c>
      <c r="AT405" s="42">
        <v>7.9669420000000004</v>
      </c>
      <c r="AU405" s="42">
        <v>19.917355000000001</v>
      </c>
      <c r="AV405" s="42">
        <v>7.9669420000000004</v>
      </c>
      <c r="AW405" s="42">
        <v>23.900825999999999</v>
      </c>
      <c r="AX405" s="42">
        <v>31.867768999999999</v>
      </c>
      <c r="AY405" s="42">
        <v>59.752065999999999</v>
      </c>
      <c r="AZ405" s="42">
        <v>35.851239999999997</v>
      </c>
      <c r="BA405" s="42">
        <v>103.57024800000001</v>
      </c>
      <c r="BB405" s="42">
        <v>7.9669420000000004</v>
      </c>
      <c r="BC405" s="42">
        <v>7.9669420000000004</v>
      </c>
      <c r="BD405" s="42">
        <v>11.950412999999999</v>
      </c>
      <c r="BE405" s="42">
        <v>3.9834710000000002</v>
      </c>
      <c r="BF405" s="42">
        <v>3.9834710000000002</v>
      </c>
      <c r="BG405" s="42">
        <v>19.917355000000001</v>
      </c>
      <c r="BH405" s="42">
        <v>35.851239999999997</v>
      </c>
      <c r="BI405" s="42">
        <v>11.950412999999999</v>
      </c>
      <c r="BJ405" s="42">
        <v>99.586776999999998</v>
      </c>
      <c r="BK405" s="42">
        <v>7.9669420000000004</v>
      </c>
      <c r="BL405" s="42">
        <v>0</v>
      </c>
      <c r="BM405" s="42">
        <v>7.9669420000000004</v>
      </c>
      <c r="BN405" s="42">
        <v>3.9834710000000002</v>
      </c>
      <c r="BO405" s="42">
        <v>19.917355000000001</v>
      </c>
      <c r="BP405" s="42">
        <v>11.950412999999999</v>
      </c>
      <c r="BQ405" s="42">
        <v>23.900825999999999</v>
      </c>
      <c r="BR405" s="42">
        <v>23.900825999999999</v>
      </c>
      <c r="BS405" s="42">
        <v>19.917355000000001</v>
      </c>
      <c r="BT405" s="42">
        <v>0</v>
      </c>
      <c r="BU405" s="42">
        <v>0</v>
      </c>
      <c r="BV405" s="42">
        <v>0</v>
      </c>
      <c r="BW405" s="42">
        <v>0</v>
      </c>
      <c r="BX405" s="42">
        <v>3.9834710000000002</v>
      </c>
      <c r="BY405" s="42">
        <v>0</v>
      </c>
      <c r="BZ405" s="42">
        <v>0</v>
      </c>
      <c r="CA405" s="42">
        <v>15.933884000000001</v>
      </c>
      <c r="CB405" s="42">
        <v>103.57024800000001</v>
      </c>
      <c r="CC405" s="42">
        <v>11.950412999999999</v>
      </c>
      <c r="CD405" s="42">
        <v>7.9669420000000004</v>
      </c>
      <c r="CE405" s="42">
        <v>19.917355000000001</v>
      </c>
      <c r="CF405" s="42">
        <v>3.9834710000000002</v>
      </c>
      <c r="CG405" s="42">
        <v>19.917355000000001</v>
      </c>
      <c r="CH405" s="42">
        <v>27.884298000000001</v>
      </c>
      <c r="CI405" s="42">
        <v>0</v>
      </c>
      <c r="CJ405" s="42">
        <v>11.950412999999999</v>
      </c>
      <c r="CK405" s="42">
        <v>79.669421</v>
      </c>
      <c r="CL405" s="42">
        <v>3.9834710000000002</v>
      </c>
      <c r="CM405" s="42">
        <v>0</v>
      </c>
      <c r="CN405" s="42">
        <v>0</v>
      </c>
      <c r="CO405" s="42">
        <v>3.9834710000000002</v>
      </c>
      <c r="CP405" s="42">
        <v>0</v>
      </c>
      <c r="CQ405" s="42">
        <v>3.9834710000000002</v>
      </c>
      <c r="CR405" s="42">
        <v>59.752065999999999</v>
      </c>
      <c r="CS405" s="42">
        <v>7.9669420000000004</v>
      </c>
    </row>
    <row r="406" spans="1:97">
      <c r="A406" s="40" t="s">
        <v>1147</v>
      </c>
      <c r="B406" s="40" t="s">
        <v>289</v>
      </c>
      <c r="C406" s="40" t="s">
        <v>290</v>
      </c>
      <c r="D406" s="40" t="s">
        <v>304</v>
      </c>
      <c r="E406" s="40" t="s">
        <v>374</v>
      </c>
      <c r="F406" s="40" t="s">
        <v>293</v>
      </c>
      <c r="G406" s="41" t="s">
        <v>294</v>
      </c>
      <c r="H406" s="40" t="s">
        <v>1148</v>
      </c>
      <c r="I406" s="42">
        <v>111</v>
      </c>
      <c r="J406" s="42">
        <v>14.866071</v>
      </c>
      <c r="K406" s="42">
        <v>10.901786</v>
      </c>
      <c r="L406" s="42">
        <v>21.803571000000002</v>
      </c>
      <c r="M406" s="42">
        <v>32.705356999999999</v>
      </c>
      <c r="N406" s="42">
        <v>17.839286000000001</v>
      </c>
      <c r="O406" s="42">
        <v>12.883929</v>
      </c>
      <c r="P406" s="42">
        <v>23</v>
      </c>
      <c r="Q406" s="42">
        <v>19</v>
      </c>
      <c r="R406" s="42">
        <v>23</v>
      </c>
      <c r="S406" s="42">
        <v>23</v>
      </c>
      <c r="T406" s="42">
        <v>19</v>
      </c>
      <c r="U406" s="42">
        <v>7</v>
      </c>
      <c r="V406" s="42">
        <v>60.455356999999999</v>
      </c>
      <c r="W406" s="42">
        <v>11.892856999999999</v>
      </c>
      <c r="X406" s="42">
        <v>4.9553570000000002</v>
      </c>
      <c r="Y406" s="42">
        <v>9.9107140000000005</v>
      </c>
      <c r="Z406" s="42">
        <v>19.821428999999998</v>
      </c>
      <c r="AA406" s="42">
        <v>7.9285709999999998</v>
      </c>
      <c r="AB406" s="42">
        <v>5.9464290000000002</v>
      </c>
      <c r="AC406" s="42">
        <v>0</v>
      </c>
      <c r="AD406" s="42">
        <v>14.866071</v>
      </c>
      <c r="AE406" s="42">
        <v>35.678570999999998</v>
      </c>
      <c r="AF406" s="42">
        <v>9.9107140000000005</v>
      </c>
      <c r="AG406" s="42">
        <v>50.544643000000001</v>
      </c>
      <c r="AH406" s="42">
        <v>2.973214</v>
      </c>
      <c r="AI406" s="42">
        <v>5.9464290000000002</v>
      </c>
      <c r="AJ406" s="42">
        <v>11.892856999999999</v>
      </c>
      <c r="AK406" s="42">
        <v>12.883929</v>
      </c>
      <c r="AL406" s="42">
        <v>9.9107140000000005</v>
      </c>
      <c r="AM406" s="42">
        <v>6.9375</v>
      </c>
      <c r="AN406" s="42">
        <v>0</v>
      </c>
      <c r="AO406" s="42">
        <v>3.964286</v>
      </c>
      <c r="AP406" s="42">
        <v>36.669643000000001</v>
      </c>
      <c r="AQ406" s="42">
        <v>9.9107140000000005</v>
      </c>
      <c r="AR406" s="42">
        <v>95.142857000000006</v>
      </c>
      <c r="AS406" s="42">
        <v>0</v>
      </c>
      <c r="AT406" s="42">
        <v>11.892856999999999</v>
      </c>
      <c r="AU406" s="42">
        <v>3.964286</v>
      </c>
      <c r="AV406" s="42">
        <v>11.892856999999999</v>
      </c>
      <c r="AW406" s="42">
        <v>11.892856999999999</v>
      </c>
      <c r="AX406" s="42">
        <v>3.964286</v>
      </c>
      <c r="AY406" s="42">
        <v>39.642856999999999</v>
      </c>
      <c r="AZ406" s="42">
        <v>11.892856999999999</v>
      </c>
      <c r="BA406" s="42">
        <v>43.607143000000001</v>
      </c>
      <c r="BB406" s="42">
        <v>0</v>
      </c>
      <c r="BC406" s="42">
        <v>7.9285709999999998</v>
      </c>
      <c r="BD406" s="42">
        <v>0</v>
      </c>
      <c r="BE406" s="42">
        <v>7.9285709999999998</v>
      </c>
      <c r="BF406" s="42">
        <v>0</v>
      </c>
      <c r="BG406" s="42">
        <v>3.964286</v>
      </c>
      <c r="BH406" s="42">
        <v>23.785713999999999</v>
      </c>
      <c r="BI406" s="42">
        <v>0</v>
      </c>
      <c r="BJ406" s="42">
        <v>51.535713999999999</v>
      </c>
      <c r="BK406" s="42">
        <v>0</v>
      </c>
      <c r="BL406" s="42">
        <v>3.964286</v>
      </c>
      <c r="BM406" s="42">
        <v>3.964286</v>
      </c>
      <c r="BN406" s="42">
        <v>3.964286</v>
      </c>
      <c r="BO406" s="42">
        <v>11.892856999999999</v>
      </c>
      <c r="BP406" s="42">
        <v>0</v>
      </c>
      <c r="BQ406" s="42">
        <v>15.857143000000001</v>
      </c>
      <c r="BR406" s="42">
        <v>11.892856999999999</v>
      </c>
      <c r="BS406" s="42">
        <v>3.964286</v>
      </c>
      <c r="BT406" s="42">
        <v>0</v>
      </c>
      <c r="BU406" s="42">
        <v>0</v>
      </c>
      <c r="BV406" s="42">
        <v>0</v>
      </c>
      <c r="BW406" s="42">
        <v>0</v>
      </c>
      <c r="BX406" s="42">
        <v>0</v>
      </c>
      <c r="BY406" s="42">
        <v>0</v>
      </c>
      <c r="BZ406" s="42">
        <v>0</v>
      </c>
      <c r="CA406" s="42">
        <v>3.964286</v>
      </c>
      <c r="CB406" s="42">
        <v>47.571429000000002</v>
      </c>
      <c r="CC406" s="42">
        <v>0</v>
      </c>
      <c r="CD406" s="42">
        <v>7.9285709999999998</v>
      </c>
      <c r="CE406" s="42">
        <v>3.964286</v>
      </c>
      <c r="CF406" s="42">
        <v>11.892856999999999</v>
      </c>
      <c r="CG406" s="42">
        <v>11.892856999999999</v>
      </c>
      <c r="CH406" s="42">
        <v>3.964286</v>
      </c>
      <c r="CI406" s="42">
        <v>0</v>
      </c>
      <c r="CJ406" s="42">
        <v>7.9285709999999998</v>
      </c>
      <c r="CK406" s="42">
        <v>43.607143000000001</v>
      </c>
      <c r="CL406" s="42">
        <v>0</v>
      </c>
      <c r="CM406" s="42">
        <v>3.964286</v>
      </c>
      <c r="CN406" s="42">
        <v>0</v>
      </c>
      <c r="CO406" s="42">
        <v>0</v>
      </c>
      <c r="CP406" s="42">
        <v>0</v>
      </c>
      <c r="CQ406" s="42">
        <v>0</v>
      </c>
      <c r="CR406" s="42">
        <v>39.642856999999999</v>
      </c>
      <c r="CS406" s="42">
        <v>0</v>
      </c>
    </row>
    <row r="407" spans="1:97">
      <c r="A407" s="40" t="s">
        <v>1149</v>
      </c>
      <c r="B407" s="40" t="s">
        <v>289</v>
      </c>
      <c r="C407" s="40" t="s">
        <v>290</v>
      </c>
      <c r="D407" s="40" t="s">
        <v>304</v>
      </c>
      <c r="E407" s="40" t="s">
        <v>664</v>
      </c>
      <c r="F407" s="40" t="s">
        <v>351</v>
      </c>
      <c r="G407" s="41" t="s">
        <v>294</v>
      </c>
      <c r="H407" s="40" t="s">
        <v>1150</v>
      </c>
      <c r="I407" s="42">
        <v>99</v>
      </c>
      <c r="J407" s="42">
        <v>12</v>
      </c>
      <c r="K407" s="42">
        <v>9</v>
      </c>
      <c r="L407" s="42">
        <v>14</v>
      </c>
      <c r="M407" s="42">
        <v>21</v>
      </c>
      <c r="N407" s="42">
        <v>23</v>
      </c>
      <c r="O407" s="42">
        <v>20</v>
      </c>
      <c r="P407" s="42">
        <v>21</v>
      </c>
      <c r="Q407" s="42">
        <v>15</v>
      </c>
      <c r="R407" s="42">
        <v>18</v>
      </c>
      <c r="S407" s="42">
        <v>21</v>
      </c>
      <c r="T407" s="42">
        <v>17</v>
      </c>
      <c r="U407" s="42">
        <v>13</v>
      </c>
      <c r="V407" s="42">
        <v>51</v>
      </c>
      <c r="W407" s="42">
        <v>5</v>
      </c>
      <c r="X407" s="42">
        <v>5</v>
      </c>
      <c r="Y407" s="42">
        <v>6</v>
      </c>
      <c r="Z407" s="42">
        <v>10</v>
      </c>
      <c r="AA407" s="42">
        <v>13</v>
      </c>
      <c r="AB407" s="42">
        <v>10</v>
      </c>
      <c r="AC407" s="42">
        <v>2</v>
      </c>
      <c r="AD407" s="42">
        <v>6</v>
      </c>
      <c r="AE407" s="42">
        <v>21</v>
      </c>
      <c r="AF407" s="42">
        <v>24</v>
      </c>
      <c r="AG407" s="42">
        <v>48</v>
      </c>
      <c r="AH407" s="42">
        <v>7</v>
      </c>
      <c r="AI407" s="42">
        <v>4</v>
      </c>
      <c r="AJ407" s="42">
        <v>8</v>
      </c>
      <c r="AK407" s="42">
        <v>11</v>
      </c>
      <c r="AL407" s="42">
        <v>10</v>
      </c>
      <c r="AM407" s="42">
        <v>8</v>
      </c>
      <c r="AN407" s="42">
        <v>0</v>
      </c>
      <c r="AO407" s="42">
        <v>7</v>
      </c>
      <c r="AP407" s="42">
        <v>28</v>
      </c>
      <c r="AQ407" s="42">
        <v>13</v>
      </c>
      <c r="AR407" s="42">
        <v>88</v>
      </c>
      <c r="AS407" s="42">
        <v>12</v>
      </c>
      <c r="AT407" s="42">
        <v>0</v>
      </c>
      <c r="AU407" s="42">
        <v>8</v>
      </c>
      <c r="AV407" s="42">
        <v>8</v>
      </c>
      <c r="AW407" s="42">
        <v>0</v>
      </c>
      <c r="AX407" s="42">
        <v>4</v>
      </c>
      <c r="AY407" s="42">
        <v>52</v>
      </c>
      <c r="AZ407" s="42">
        <v>4</v>
      </c>
      <c r="BA407" s="42">
        <v>52</v>
      </c>
      <c r="BB407" s="42">
        <v>8</v>
      </c>
      <c r="BC407" s="42">
        <v>0</v>
      </c>
      <c r="BD407" s="42">
        <v>4</v>
      </c>
      <c r="BE407" s="42">
        <v>4</v>
      </c>
      <c r="BF407" s="42">
        <v>0</v>
      </c>
      <c r="BG407" s="42">
        <v>4</v>
      </c>
      <c r="BH407" s="42">
        <v>32</v>
      </c>
      <c r="BI407" s="42">
        <v>0</v>
      </c>
      <c r="BJ407" s="42">
        <v>36</v>
      </c>
      <c r="BK407" s="42">
        <v>4</v>
      </c>
      <c r="BL407" s="42">
        <v>0</v>
      </c>
      <c r="BM407" s="42">
        <v>4</v>
      </c>
      <c r="BN407" s="42">
        <v>4</v>
      </c>
      <c r="BO407" s="42">
        <v>0</v>
      </c>
      <c r="BP407" s="42">
        <v>0</v>
      </c>
      <c r="BQ407" s="42">
        <v>20</v>
      </c>
      <c r="BR407" s="42">
        <v>4</v>
      </c>
      <c r="BS407" s="42">
        <v>0</v>
      </c>
      <c r="BT407" s="42">
        <v>0</v>
      </c>
      <c r="BU407" s="42">
        <v>0</v>
      </c>
      <c r="BV407" s="42">
        <v>0</v>
      </c>
      <c r="BW407" s="42">
        <v>0</v>
      </c>
      <c r="BX407" s="42">
        <v>0</v>
      </c>
      <c r="BY407" s="42">
        <v>0</v>
      </c>
      <c r="BZ407" s="42">
        <v>0</v>
      </c>
      <c r="CA407" s="42">
        <v>0</v>
      </c>
      <c r="CB407" s="42">
        <v>20</v>
      </c>
      <c r="CC407" s="42">
        <v>8</v>
      </c>
      <c r="CD407" s="42">
        <v>0</v>
      </c>
      <c r="CE407" s="42">
        <v>8</v>
      </c>
      <c r="CF407" s="42">
        <v>4</v>
      </c>
      <c r="CG407" s="42">
        <v>0</v>
      </c>
      <c r="CH407" s="42">
        <v>0</v>
      </c>
      <c r="CI407" s="42">
        <v>0</v>
      </c>
      <c r="CJ407" s="42">
        <v>0</v>
      </c>
      <c r="CK407" s="42">
        <v>68</v>
      </c>
      <c r="CL407" s="42">
        <v>4</v>
      </c>
      <c r="CM407" s="42">
        <v>0</v>
      </c>
      <c r="CN407" s="42">
        <v>0</v>
      </c>
      <c r="CO407" s="42">
        <v>4</v>
      </c>
      <c r="CP407" s="42">
        <v>0</v>
      </c>
      <c r="CQ407" s="42">
        <v>4</v>
      </c>
      <c r="CR407" s="42">
        <v>52</v>
      </c>
      <c r="CS407" s="42">
        <v>4</v>
      </c>
    </row>
    <row r="408" spans="1:97">
      <c r="A408" s="40" t="s">
        <v>1151</v>
      </c>
      <c r="B408" s="40" t="s">
        <v>289</v>
      </c>
      <c r="C408" s="40" t="s">
        <v>290</v>
      </c>
      <c r="D408" s="40" t="s">
        <v>297</v>
      </c>
      <c r="E408" s="40" t="s">
        <v>377</v>
      </c>
      <c r="F408" s="40" t="s">
        <v>293</v>
      </c>
      <c r="G408" s="41" t="s">
        <v>294</v>
      </c>
      <c r="H408" s="40" t="s">
        <v>1152</v>
      </c>
      <c r="I408" s="42">
        <v>115</v>
      </c>
      <c r="J408" s="42">
        <v>7.7310920000000003</v>
      </c>
      <c r="K408" s="42">
        <v>13.529412000000001</v>
      </c>
      <c r="L408" s="42">
        <v>19.327731</v>
      </c>
      <c r="M408" s="42">
        <v>37.689076</v>
      </c>
      <c r="N408" s="42">
        <v>20.294118000000001</v>
      </c>
      <c r="O408" s="42">
        <v>16.428571000000002</v>
      </c>
      <c r="P408" s="42">
        <v>24</v>
      </c>
      <c r="Q408" s="42">
        <v>19</v>
      </c>
      <c r="R408" s="42">
        <v>32</v>
      </c>
      <c r="S408" s="42">
        <v>27</v>
      </c>
      <c r="T408" s="42">
        <v>34</v>
      </c>
      <c r="U408" s="42">
        <v>14</v>
      </c>
      <c r="V408" s="42">
        <v>58.949579999999997</v>
      </c>
      <c r="W408" s="42">
        <v>5.7983190000000002</v>
      </c>
      <c r="X408" s="42">
        <v>6.7647060000000003</v>
      </c>
      <c r="Y408" s="42">
        <v>12.563025</v>
      </c>
      <c r="Z408" s="42">
        <v>18.361345</v>
      </c>
      <c r="AA408" s="42">
        <v>9.6638660000000005</v>
      </c>
      <c r="AB408" s="42">
        <v>5.7983190000000002</v>
      </c>
      <c r="AC408" s="42">
        <v>0</v>
      </c>
      <c r="AD408" s="42">
        <v>11.596639</v>
      </c>
      <c r="AE408" s="42">
        <v>36.722689000000003</v>
      </c>
      <c r="AF408" s="42">
        <v>10.630252</v>
      </c>
      <c r="AG408" s="42">
        <v>56.050420000000003</v>
      </c>
      <c r="AH408" s="42">
        <v>1.9327730000000001</v>
      </c>
      <c r="AI408" s="42">
        <v>6.7647060000000003</v>
      </c>
      <c r="AJ408" s="42">
        <v>6.7647060000000003</v>
      </c>
      <c r="AK408" s="42">
        <v>19.327731</v>
      </c>
      <c r="AL408" s="42">
        <v>10.630252</v>
      </c>
      <c r="AM408" s="42">
        <v>10.630252</v>
      </c>
      <c r="AN408" s="42">
        <v>0</v>
      </c>
      <c r="AO408" s="42">
        <v>5.7983190000000002</v>
      </c>
      <c r="AP408" s="42">
        <v>32.857143000000001</v>
      </c>
      <c r="AQ408" s="42">
        <v>17.394957999999999</v>
      </c>
      <c r="AR408" s="42">
        <v>108.235294</v>
      </c>
      <c r="AS408" s="42">
        <v>0</v>
      </c>
      <c r="AT408" s="42">
        <v>0</v>
      </c>
      <c r="AU408" s="42">
        <v>11.596639</v>
      </c>
      <c r="AV408" s="42">
        <v>19.327731</v>
      </c>
      <c r="AW408" s="42">
        <v>15.462185</v>
      </c>
      <c r="AX408" s="42">
        <v>19.327731</v>
      </c>
      <c r="AY408" s="42">
        <v>30.92437</v>
      </c>
      <c r="AZ408" s="42">
        <v>11.596639</v>
      </c>
      <c r="BA408" s="42">
        <v>50.252101000000003</v>
      </c>
      <c r="BB408" s="42">
        <v>0</v>
      </c>
      <c r="BC408" s="42">
        <v>0</v>
      </c>
      <c r="BD408" s="42">
        <v>3.8655460000000001</v>
      </c>
      <c r="BE408" s="42">
        <v>11.596639</v>
      </c>
      <c r="BF408" s="42">
        <v>0</v>
      </c>
      <c r="BG408" s="42">
        <v>19.327731</v>
      </c>
      <c r="BH408" s="42">
        <v>11.596639</v>
      </c>
      <c r="BI408" s="42">
        <v>3.8655460000000001</v>
      </c>
      <c r="BJ408" s="42">
        <v>57.983193</v>
      </c>
      <c r="BK408" s="42">
        <v>0</v>
      </c>
      <c r="BL408" s="42">
        <v>0</v>
      </c>
      <c r="BM408" s="42">
        <v>7.7310920000000003</v>
      </c>
      <c r="BN408" s="42">
        <v>7.7310920000000003</v>
      </c>
      <c r="BO408" s="42">
        <v>15.462185</v>
      </c>
      <c r="BP408" s="42">
        <v>0</v>
      </c>
      <c r="BQ408" s="42">
        <v>19.327731</v>
      </c>
      <c r="BR408" s="42">
        <v>7.7310920000000003</v>
      </c>
      <c r="BS408" s="42">
        <v>15.462185</v>
      </c>
      <c r="BT408" s="42">
        <v>0</v>
      </c>
      <c r="BU408" s="42">
        <v>0</v>
      </c>
      <c r="BV408" s="42">
        <v>0</v>
      </c>
      <c r="BW408" s="42">
        <v>0</v>
      </c>
      <c r="BX408" s="42">
        <v>3.8655460000000001</v>
      </c>
      <c r="BY408" s="42">
        <v>3.8655460000000001</v>
      </c>
      <c r="BZ408" s="42">
        <v>0</v>
      </c>
      <c r="CA408" s="42">
        <v>7.7310920000000003</v>
      </c>
      <c r="CB408" s="42">
        <v>50.252101000000003</v>
      </c>
      <c r="CC408" s="42">
        <v>0</v>
      </c>
      <c r="CD408" s="42">
        <v>0</v>
      </c>
      <c r="CE408" s="42">
        <v>11.596639</v>
      </c>
      <c r="CF408" s="42">
        <v>15.462185</v>
      </c>
      <c r="CG408" s="42">
        <v>11.596639</v>
      </c>
      <c r="CH408" s="42">
        <v>7.7310920000000003</v>
      </c>
      <c r="CI408" s="42">
        <v>0</v>
      </c>
      <c r="CJ408" s="42">
        <v>3.8655460000000001</v>
      </c>
      <c r="CK408" s="42">
        <v>42.521008000000002</v>
      </c>
      <c r="CL408" s="42">
        <v>0</v>
      </c>
      <c r="CM408" s="42">
        <v>0</v>
      </c>
      <c r="CN408" s="42">
        <v>0</v>
      </c>
      <c r="CO408" s="42">
        <v>3.8655460000000001</v>
      </c>
      <c r="CP408" s="42">
        <v>0</v>
      </c>
      <c r="CQ408" s="42">
        <v>7.7310920000000003</v>
      </c>
      <c r="CR408" s="42">
        <v>30.92437</v>
      </c>
      <c r="CS408" s="42">
        <v>0</v>
      </c>
    </row>
    <row r="409" spans="1:97">
      <c r="A409" s="40" t="s">
        <v>1153</v>
      </c>
      <c r="B409" s="40" t="s">
        <v>289</v>
      </c>
      <c r="C409" s="40" t="s">
        <v>290</v>
      </c>
      <c r="D409" s="40" t="s">
        <v>291</v>
      </c>
      <c r="E409" s="40" t="s">
        <v>596</v>
      </c>
      <c r="F409" s="40" t="s">
        <v>293</v>
      </c>
      <c r="G409" s="41" t="s">
        <v>294</v>
      </c>
      <c r="H409" s="40" t="s">
        <v>1154</v>
      </c>
      <c r="I409" s="42">
        <v>356</v>
      </c>
      <c r="J409" s="42">
        <v>44.626781000000001</v>
      </c>
      <c r="K409" s="42">
        <v>42.598291000000003</v>
      </c>
      <c r="L409" s="42">
        <v>54.769230999999998</v>
      </c>
      <c r="M409" s="42">
        <v>81.139600999999999</v>
      </c>
      <c r="N409" s="42">
        <v>83.168091000000004</v>
      </c>
      <c r="O409" s="42">
        <v>49.698005999999999</v>
      </c>
      <c r="P409" s="42">
        <v>40</v>
      </c>
      <c r="Q409" s="42">
        <v>44</v>
      </c>
      <c r="R409" s="42">
        <v>53</v>
      </c>
      <c r="S409" s="42">
        <v>75</v>
      </c>
      <c r="T409" s="42">
        <v>64</v>
      </c>
      <c r="U409" s="42">
        <v>50</v>
      </c>
      <c r="V409" s="42">
        <v>173.43589700000001</v>
      </c>
      <c r="W409" s="42">
        <v>24.34188</v>
      </c>
      <c r="X409" s="42">
        <v>19.270655000000001</v>
      </c>
      <c r="Y409" s="42">
        <v>27.384615</v>
      </c>
      <c r="Z409" s="42">
        <v>41.584046000000001</v>
      </c>
      <c r="AA409" s="42">
        <v>40.569800999999998</v>
      </c>
      <c r="AB409" s="42">
        <v>20.2849</v>
      </c>
      <c r="AC409" s="42">
        <v>0</v>
      </c>
      <c r="AD409" s="42">
        <v>31.441595</v>
      </c>
      <c r="AE409" s="42">
        <v>99.396011000000001</v>
      </c>
      <c r="AF409" s="42">
        <v>42.598291000000003</v>
      </c>
      <c r="AG409" s="42">
        <v>182.56410299999999</v>
      </c>
      <c r="AH409" s="42">
        <v>20.2849</v>
      </c>
      <c r="AI409" s="42">
        <v>23.327635000000001</v>
      </c>
      <c r="AJ409" s="42">
        <v>27.384615</v>
      </c>
      <c r="AK409" s="42">
        <v>39.555556000000003</v>
      </c>
      <c r="AL409" s="42">
        <v>42.598291000000003</v>
      </c>
      <c r="AM409" s="42">
        <v>26.370370000000001</v>
      </c>
      <c r="AN409" s="42">
        <v>3.042735</v>
      </c>
      <c r="AO409" s="42">
        <v>25.356124999999999</v>
      </c>
      <c r="AP409" s="42">
        <v>110.552707</v>
      </c>
      <c r="AQ409" s="42">
        <v>46.655270999999999</v>
      </c>
      <c r="AR409" s="42">
        <v>312.38746400000002</v>
      </c>
      <c r="AS409" s="42">
        <v>8.1139600000000005</v>
      </c>
      <c r="AT409" s="42">
        <v>28.398859999999999</v>
      </c>
      <c r="AU409" s="42">
        <v>8.1139600000000005</v>
      </c>
      <c r="AV409" s="42">
        <v>28.398859999999999</v>
      </c>
      <c r="AW409" s="42">
        <v>36.512821000000002</v>
      </c>
      <c r="AX409" s="42">
        <v>32.455840000000002</v>
      </c>
      <c r="AY409" s="42">
        <v>121.709402</v>
      </c>
      <c r="AZ409" s="42">
        <v>48.683760999999997</v>
      </c>
      <c r="BA409" s="42">
        <v>141.994302</v>
      </c>
      <c r="BB409" s="42">
        <v>8.1139600000000005</v>
      </c>
      <c r="BC409" s="42">
        <v>16.227920000000001</v>
      </c>
      <c r="BD409" s="42">
        <v>8.1139600000000005</v>
      </c>
      <c r="BE409" s="42">
        <v>12.17094</v>
      </c>
      <c r="BF409" s="42">
        <v>4.0569800000000003</v>
      </c>
      <c r="BG409" s="42">
        <v>28.398859999999999</v>
      </c>
      <c r="BH409" s="42">
        <v>56.797721000000003</v>
      </c>
      <c r="BI409" s="42">
        <v>8.1139600000000005</v>
      </c>
      <c r="BJ409" s="42">
        <v>170.39316199999999</v>
      </c>
      <c r="BK409" s="42">
        <v>0</v>
      </c>
      <c r="BL409" s="42">
        <v>12.17094</v>
      </c>
      <c r="BM409" s="42">
        <v>0</v>
      </c>
      <c r="BN409" s="42">
        <v>16.227920000000001</v>
      </c>
      <c r="BO409" s="42">
        <v>32.455840000000002</v>
      </c>
      <c r="BP409" s="42">
        <v>4.0569800000000003</v>
      </c>
      <c r="BQ409" s="42">
        <v>64.911681000000002</v>
      </c>
      <c r="BR409" s="42">
        <v>40.569800999999998</v>
      </c>
      <c r="BS409" s="42">
        <v>20.2849</v>
      </c>
      <c r="BT409" s="42">
        <v>0</v>
      </c>
      <c r="BU409" s="42">
        <v>0</v>
      </c>
      <c r="BV409" s="42">
        <v>0</v>
      </c>
      <c r="BW409" s="42">
        <v>0</v>
      </c>
      <c r="BX409" s="42">
        <v>12.17094</v>
      </c>
      <c r="BY409" s="42">
        <v>0</v>
      </c>
      <c r="BZ409" s="42">
        <v>0</v>
      </c>
      <c r="CA409" s="42">
        <v>8.1139600000000005</v>
      </c>
      <c r="CB409" s="42">
        <v>113.59544200000001</v>
      </c>
      <c r="CC409" s="42">
        <v>8.1139600000000005</v>
      </c>
      <c r="CD409" s="42">
        <v>16.227920000000001</v>
      </c>
      <c r="CE409" s="42">
        <v>8.1139600000000005</v>
      </c>
      <c r="CF409" s="42">
        <v>20.2849</v>
      </c>
      <c r="CG409" s="42">
        <v>24.34188</v>
      </c>
      <c r="CH409" s="42">
        <v>24.34188</v>
      </c>
      <c r="CI409" s="42">
        <v>0</v>
      </c>
      <c r="CJ409" s="42">
        <v>12.17094</v>
      </c>
      <c r="CK409" s="42">
        <v>178.50712300000001</v>
      </c>
      <c r="CL409" s="42">
        <v>0</v>
      </c>
      <c r="CM409" s="42">
        <v>12.17094</v>
      </c>
      <c r="CN409" s="42">
        <v>0</v>
      </c>
      <c r="CO409" s="42">
        <v>8.1139600000000005</v>
      </c>
      <c r="CP409" s="42">
        <v>0</v>
      </c>
      <c r="CQ409" s="42">
        <v>8.1139600000000005</v>
      </c>
      <c r="CR409" s="42">
        <v>121.709402</v>
      </c>
      <c r="CS409" s="42">
        <v>28.398859999999999</v>
      </c>
    </row>
    <row r="410" spans="1:97">
      <c r="A410" s="40" t="s">
        <v>1155</v>
      </c>
      <c r="B410" s="40" t="s">
        <v>289</v>
      </c>
      <c r="C410" s="40" t="s">
        <v>290</v>
      </c>
      <c r="D410" s="40" t="s">
        <v>304</v>
      </c>
      <c r="E410" s="40" t="s">
        <v>374</v>
      </c>
      <c r="F410" s="40" t="s">
        <v>293</v>
      </c>
      <c r="G410" s="41" t="s">
        <v>294</v>
      </c>
      <c r="H410" s="40" t="s">
        <v>1156</v>
      </c>
      <c r="I410" s="42">
        <v>154</v>
      </c>
      <c r="J410" s="42">
        <v>21</v>
      </c>
      <c r="K410" s="42">
        <v>16</v>
      </c>
      <c r="L410" s="42">
        <v>20</v>
      </c>
      <c r="M410" s="42">
        <v>35</v>
      </c>
      <c r="N410" s="42">
        <v>39</v>
      </c>
      <c r="O410" s="42">
        <v>23</v>
      </c>
      <c r="P410" s="42">
        <v>16</v>
      </c>
      <c r="Q410" s="42">
        <v>16</v>
      </c>
      <c r="R410" s="42">
        <v>21</v>
      </c>
      <c r="S410" s="42">
        <v>34</v>
      </c>
      <c r="T410" s="42">
        <v>30</v>
      </c>
      <c r="U410" s="42">
        <v>8</v>
      </c>
      <c r="V410" s="42">
        <v>75</v>
      </c>
      <c r="W410" s="42">
        <v>11</v>
      </c>
      <c r="X410" s="42">
        <v>6</v>
      </c>
      <c r="Y410" s="42">
        <v>13</v>
      </c>
      <c r="Z410" s="42">
        <v>15</v>
      </c>
      <c r="AA410" s="42">
        <v>19</v>
      </c>
      <c r="AB410" s="42">
        <v>11</v>
      </c>
      <c r="AC410" s="42">
        <v>0</v>
      </c>
      <c r="AD410" s="42">
        <v>11</v>
      </c>
      <c r="AE410" s="42">
        <v>43</v>
      </c>
      <c r="AF410" s="42">
        <v>21</v>
      </c>
      <c r="AG410" s="42">
        <v>79</v>
      </c>
      <c r="AH410" s="42">
        <v>10</v>
      </c>
      <c r="AI410" s="42">
        <v>10</v>
      </c>
      <c r="AJ410" s="42">
        <v>7</v>
      </c>
      <c r="AK410" s="42">
        <v>20</v>
      </c>
      <c r="AL410" s="42">
        <v>20</v>
      </c>
      <c r="AM410" s="42">
        <v>12</v>
      </c>
      <c r="AN410" s="42">
        <v>0</v>
      </c>
      <c r="AO410" s="42">
        <v>12</v>
      </c>
      <c r="AP410" s="42">
        <v>46</v>
      </c>
      <c r="AQ410" s="42">
        <v>21</v>
      </c>
      <c r="AR410" s="42">
        <v>120</v>
      </c>
      <c r="AS410" s="42">
        <v>0</v>
      </c>
      <c r="AT410" s="42">
        <v>0</v>
      </c>
      <c r="AU410" s="42">
        <v>20</v>
      </c>
      <c r="AV410" s="42">
        <v>28</v>
      </c>
      <c r="AW410" s="42">
        <v>12</v>
      </c>
      <c r="AX410" s="42">
        <v>8</v>
      </c>
      <c r="AY410" s="42">
        <v>40</v>
      </c>
      <c r="AZ410" s="42">
        <v>12</v>
      </c>
      <c r="BA410" s="42">
        <v>56</v>
      </c>
      <c r="BB410" s="42">
        <v>0</v>
      </c>
      <c r="BC410" s="42">
        <v>0</v>
      </c>
      <c r="BD410" s="42">
        <v>12</v>
      </c>
      <c r="BE410" s="42">
        <v>12</v>
      </c>
      <c r="BF410" s="42">
        <v>0</v>
      </c>
      <c r="BG410" s="42">
        <v>8</v>
      </c>
      <c r="BH410" s="42">
        <v>20</v>
      </c>
      <c r="BI410" s="42">
        <v>4</v>
      </c>
      <c r="BJ410" s="42">
        <v>64</v>
      </c>
      <c r="BK410" s="42">
        <v>0</v>
      </c>
      <c r="BL410" s="42">
        <v>0</v>
      </c>
      <c r="BM410" s="42">
        <v>8</v>
      </c>
      <c r="BN410" s="42">
        <v>16</v>
      </c>
      <c r="BO410" s="42">
        <v>12</v>
      </c>
      <c r="BP410" s="42">
        <v>0</v>
      </c>
      <c r="BQ410" s="42">
        <v>20</v>
      </c>
      <c r="BR410" s="42">
        <v>8</v>
      </c>
      <c r="BS410" s="42">
        <v>8</v>
      </c>
      <c r="BT410" s="42">
        <v>0</v>
      </c>
      <c r="BU410" s="42">
        <v>0</v>
      </c>
      <c r="BV410" s="42">
        <v>0</v>
      </c>
      <c r="BW410" s="42">
        <v>4</v>
      </c>
      <c r="BX410" s="42">
        <v>0</v>
      </c>
      <c r="BY410" s="42">
        <v>0</v>
      </c>
      <c r="BZ410" s="42">
        <v>0</v>
      </c>
      <c r="CA410" s="42">
        <v>4</v>
      </c>
      <c r="CB410" s="42">
        <v>48</v>
      </c>
      <c r="CC410" s="42">
        <v>0</v>
      </c>
      <c r="CD410" s="42">
        <v>0</v>
      </c>
      <c r="CE410" s="42">
        <v>12</v>
      </c>
      <c r="CF410" s="42">
        <v>16</v>
      </c>
      <c r="CG410" s="42">
        <v>8</v>
      </c>
      <c r="CH410" s="42">
        <v>4</v>
      </c>
      <c r="CI410" s="42">
        <v>0</v>
      </c>
      <c r="CJ410" s="42">
        <v>8</v>
      </c>
      <c r="CK410" s="42">
        <v>64</v>
      </c>
      <c r="CL410" s="42">
        <v>0</v>
      </c>
      <c r="CM410" s="42">
        <v>0</v>
      </c>
      <c r="CN410" s="42">
        <v>8</v>
      </c>
      <c r="CO410" s="42">
        <v>8</v>
      </c>
      <c r="CP410" s="42">
        <v>4</v>
      </c>
      <c r="CQ410" s="42">
        <v>4</v>
      </c>
      <c r="CR410" s="42">
        <v>40</v>
      </c>
      <c r="CS410" s="42">
        <v>0</v>
      </c>
    </row>
    <row r="411" spans="1:97">
      <c r="A411" s="40" t="s">
        <v>1157</v>
      </c>
      <c r="B411" s="40" t="s">
        <v>289</v>
      </c>
      <c r="C411" s="40" t="s">
        <v>290</v>
      </c>
      <c r="D411" s="40" t="s">
        <v>304</v>
      </c>
      <c r="E411" s="40" t="s">
        <v>374</v>
      </c>
      <c r="F411" s="40" t="s">
        <v>351</v>
      </c>
      <c r="G411" s="41" t="s">
        <v>294</v>
      </c>
      <c r="H411" s="40" t="s">
        <v>1158</v>
      </c>
      <c r="I411" s="42">
        <v>190</v>
      </c>
      <c r="J411" s="42">
        <v>31.666667</v>
      </c>
      <c r="K411" s="42">
        <v>15.322581</v>
      </c>
      <c r="L411" s="42">
        <v>32.688172000000002</v>
      </c>
      <c r="M411" s="42">
        <v>45.967742000000001</v>
      </c>
      <c r="N411" s="42">
        <v>39.838709999999999</v>
      </c>
      <c r="O411" s="42">
        <v>24.516128999999999</v>
      </c>
      <c r="P411" s="42">
        <v>28</v>
      </c>
      <c r="Q411" s="42">
        <v>25</v>
      </c>
      <c r="R411" s="42">
        <v>40</v>
      </c>
      <c r="S411" s="42">
        <v>35</v>
      </c>
      <c r="T411" s="42">
        <v>40</v>
      </c>
      <c r="U411" s="42">
        <v>17</v>
      </c>
      <c r="V411" s="42">
        <v>92.956988999999993</v>
      </c>
      <c r="W411" s="42">
        <v>18.387097000000001</v>
      </c>
      <c r="X411" s="42">
        <v>4.0860219999999998</v>
      </c>
      <c r="Y411" s="42">
        <v>15.322581</v>
      </c>
      <c r="Z411" s="42">
        <v>23.494624000000002</v>
      </c>
      <c r="AA411" s="42">
        <v>22.473117999999999</v>
      </c>
      <c r="AB411" s="42">
        <v>8.1720430000000004</v>
      </c>
      <c r="AC411" s="42">
        <v>1.0215050000000001</v>
      </c>
      <c r="AD411" s="42">
        <v>20.430108000000001</v>
      </c>
      <c r="AE411" s="42">
        <v>52.096774000000003</v>
      </c>
      <c r="AF411" s="42">
        <v>20.430108000000001</v>
      </c>
      <c r="AG411" s="42">
        <v>97.043011000000007</v>
      </c>
      <c r="AH411" s="42">
        <v>13.27957</v>
      </c>
      <c r="AI411" s="42">
        <v>11.236559</v>
      </c>
      <c r="AJ411" s="42">
        <v>17.365590999999998</v>
      </c>
      <c r="AK411" s="42">
        <v>22.473117999999999</v>
      </c>
      <c r="AL411" s="42">
        <v>17.365590999999998</v>
      </c>
      <c r="AM411" s="42">
        <v>13.27957</v>
      </c>
      <c r="AN411" s="42">
        <v>2.0430109999999999</v>
      </c>
      <c r="AO411" s="42">
        <v>19.408601999999998</v>
      </c>
      <c r="AP411" s="42">
        <v>54.139785000000003</v>
      </c>
      <c r="AQ411" s="42">
        <v>23.494624000000002</v>
      </c>
      <c r="AR411" s="42">
        <v>163.44085999999999</v>
      </c>
      <c r="AS411" s="42">
        <v>12.258065</v>
      </c>
      <c r="AT411" s="42">
        <v>0</v>
      </c>
      <c r="AU411" s="42">
        <v>12.258065</v>
      </c>
      <c r="AV411" s="42">
        <v>12.258065</v>
      </c>
      <c r="AW411" s="42">
        <v>24.516128999999999</v>
      </c>
      <c r="AX411" s="42">
        <v>8.1720430000000004</v>
      </c>
      <c r="AY411" s="42">
        <v>73.548387000000005</v>
      </c>
      <c r="AZ411" s="42">
        <v>20.430108000000001</v>
      </c>
      <c r="BA411" s="42">
        <v>73.548387000000005</v>
      </c>
      <c r="BB411" s="42">
        <v>8.1720430000000004</v>
      </c>
      <c r="BC411" s="42">
        <v>0</v>
      </c>
      <c r="BD411" s="42">
        <v>4.0860219999999998</v>
      </c>
      <c r="BE411" s="42">
        <v>4.0860219999999998</v>
      </c>
      <c r="BF411" s="42">
        <v>0</v>
      </c>
      <c r="BG411" s="42">
        <v>8.1720430000000004</v>
      </c>
      <c r="BH411" s="42">
        <v>36.774194000000001</v>
      </c>
      <c r="BI411" s="42">
        <v>12.258065</v>
      </c>
      <c r="BJ411" s="42">
        <v>89.892472999999995</v>
      </c>
      <c r="BK411" s="42">
        <v>4.0860219999999998</v>
      </c>
      <c r="BL411" s="42">
        <v>0</v>
      </c>
      <c r="BM411" s="42">
        <v>8.1720430000000004</v>
      </c>
      <c r="BN411" s="42">
        <v>8.1720430000000004</v>
      </c>
      <c r="BO411" s="42">
        <v>24.516128999999999</v>
      </c>
      <c r="BP411" s="42">
        <v>0</v>
      </c>
      <c r="BQ411" s="42">
        <v>36.774194000000001</v>
      </c>
      <c r="BR411" s="42">
        <v>8.1720430000000004</v>
      </c>
      <c r="BS411" s="42">
        <v>8.1720430000000004</v>
      </c>
      <c r="BT411" s="42">
        <v>0</v>
      </c>
      <c r="BU411" s="42">
        <v>0</v>
      </c>
      <c r="BV411" s="42">
        <v>0</v>
      </c>
      <c r="BW411" s="42">
        <v>0</v>
      </c>
      <c r="BX411" s="42">
        <v>0</v>
      </c>
      <c r="BY411" s="42">
        <v>0</v>
      </c>
      <c r="BZ411" s="42">
        <v>0</v>
      </c>
      <c r="CA411" s="42">
        <v>8.1720430000000004</v>
      </c>
      <c r="CB411" s="42">
        <v>61.290323000000001</v>
      </c>
      <c r="CC411" s="42">
        <v>12.258065</v>
      </c>
      <c r="CD411" s="42">
        <v>0</v>
      </c>
      <c r="CE411" s="42">
        <v>12.258065</v>
      </c>
      <c r="CF411" s="42">
        <v>8.1720430000000004</v>
      </c>
      <c r="CG411" s="42">
        <v>16.344086000000001</v>
      </c>
      <c r="CH411" s="42">
        <v>8.1720430000000004</v>
      </c>
      <c r="CI411" s="42">
        <v>0</v>
      </c>
      <c r="CJ411" s="42">
        <v>4.0860219999999998</v>
      </c>
      <c r="CK411" s="42">
        <v>93.978494999999995</v>
      </c>
      <c r="CL411" s="42">
        <v>0</v>
      </c>
      <c r="CM411" s="42">
        <v>0</v>
      </c>
      <c r="CN411" s="42">
        <v>0</v>
      </c>
      <c r="CO411" s="42">
        <v>4.0860219999999998</v>
      </c>
      <c r="CP411" s="42">
        <v>8.1720430000000004</v>
      </c>
      <c r="CQ411" s="42">
        <v>0</v>
      </c>
      <c r="CR411" s="42">
        <v>73.548387000000005</v>
      </c>
      <c r="CS411" s="42">
        <v>8.1720430000000004</v>
      </c>
    </row>
    <row r="412" spans="1:97">
      <c r="A412" s="40" t="s">
        <v>1159</v>
      </c>
      <c r="B412" s="40" t="s">
        <v>289</v>
      </c>
      <c r="C412" s="40" t="s">
        <v>290</v>
      </c>
      <c r="D412" s="40" t="s">
        <v>291</v>
      </c>
      <c r="E412" s="40" t="s">
        <v>517</v>
      </c>
      <c r="F412" s="40" t="s">
        <v>293</v>
      </c>
      <c r="G412" s="41" t="s">
        <v>294</v>
      </c>
      <c r="H412" s="40" t="s">
        <v>1160</v>
      </c>
      <c r="I412" s="42">
        <v>595</v>
      </c>
      <c r="J412" s="42">
        <v>68.295652000000004</v>
      </c>
      <c r="K412" s="42">
        <v>57.947825999999999</v>
      </c>
      <c r="L412" s="42">
        <v>78.643478000000002</v>
      </c>
      <c r="M412" s="42">
        <v>161.426087</v>
      </c>
      <c r="N412" s="42">
        <v>129.347826</v>
      </c>
      <c r="O412" s="42">
        <v>99.339129999999997</v>
      </c>
      <c r="P412" s="42">
        <v>92</v>
      </c>
      <c r="Q412" s="42">
        <v>82</v>
      </c>
      <c r="R412" s="42">
        <v>110</v>
      </c>
      <c r="S412" s="42">
        <v>105</v>
      </c>
      <c r="T412" s="42">
        <v>119</v>
      </c>
      <c r="U412" s="42">
        <v>87</v>
      </c>
      <c r="V412" s="42">
        <v>290.77391299999999</v>
      </c>
      <c r="W412" s="42">
        <v>35.182608999999999</v>
      </c>
      <c r="X412" s="42">
        <v>34.147826000000002</v>
      </c>
      <c r="Y412" s="42">
        <v>34.147826000000002</v>
      </c>
      <c r="Z412" s="42">
        <v>78.643478000000002</v>
      </c>
      <c r="AA412" s="42">
        <v>64.156521999999995</v>
      </c>
      <c r="AB412" s="42">
        <v>40.356521999999998</v>
      </c>
      <c r="AC412" s="42">
        <v>4.1391299999999998</v>
      </c>
      <c r="AD412" s="42">
        <v>45.530434999999997</v>
      </c>
      <c r="AE412" s="42">
        <v>162.46087</v>
      </c>
      <c r="AF412" s="42">
        <v>82.782608999999994</v>
      </c>
      <c r="AG412" s="42">
        <v>304.22608700000001</v>
      </c>
      <c r="AH412" s="42">
        <v>33.113042999999998</v>
      </c>
      <c r="AI412" s="42">
        <v>23.8</v>
      </c>
      <c r="AJ412" s="42">
        <v>44.495652</v>
      </c>
      <c r="AK412" s="42">
        <v>82.782608999999994</v>
      </c>
      <c r="AL412" s="42">
        <v>65.191304000000002</v>
      </c>
      <c r="AM412" s="42">
        <v>47.6</v>
      </c>
      <c r="AN412" s="42">
        <v>7.2434779999999996</v>
      </c>
      <c r="AO412" s="42">
        <v>40.356521999999998</v>
      </c>
      <c r="AP412" s="42">
        <v>165.56521699999999</v>
      </c>
      <c r="AQ412" s="42">
        <v>98.304348000000005</v>
      </c>
      <c r="AR412" s="42">
        <v>538.08695699999998</v>
      </c>
      <c r="AS412" s="42">
        <v>45.530434999999997</v>
      </c>
      <c r="AT412" s="42">
        <v>37.252173999999997</v>
      </c>
      <c r="AU412" s="42">
        <v>4.1391299999999998</v>
      </c>
      <c r="AV412" s="42">
        <v>57.947825999999999</v>
      </c>
      <c r="AW412" s="42">
        <v>66.226087000000007</v>
      </c>
      <c r="AX412" s="42">
        <v>57.947825999999999</v>
      </c>
      <c r="AY412" s="42">
        <v>223.51304300000001</v>
      </c>
      <c r="AZ412" s="42">
        <v>45.530434999999997</v>
      </c>
      <c r="BA412" s="42">
        <v>273.18260900000001</v>
      </c>
      <c r="BB412" s="42">
        <v>28.973913</v>
      </c>
      <c r="BC412" s="42">
        <v>33.113042999999998</v>
      </c>
      <c r="BD412" s="42">
        <v>0</v>
      </c>
      <c r="BE412" s="42">
        <v>28.973913</v>
      </c>
      <c r="BF412" s="42">
        <v>12.417391</v>
      </c>
      <c r="BG412" s="42">
        <v>45.530434999999997</v>
      </c>
      <c r="BH412" s="42">
        <v>115.895652</v>
      </c>
      <c r="BI412" s="42">
        <v>8.2782610000000005</v>
      </c>
      <c r="BJ412" s="42">
        <v>264.90434800000003</v>
      </c>
      <c r="BK412" s="42">
        <v>16.556522000000001</v>
      </c>
      <c r="BL412" s="42">
        <v>4.1391299999999998</v>
      </c>
      <c r="BM412" s="42">
        <v>4.1391299999999998</v>
      </c>
      <c r="BN412" s="42">
        <v>28.973913</v>
      </c>
      <c r="BO412" s="42">
        <v>53.808695999999998</v>
      </c>
      <c r="BP412" s="42">
        <v>12.417391</v>
      </c>
      <c r="BQ412" s="42">
        <v>107.617391</v>
      </c>
      <c r="BR412" s="42">
        <v>37.252173999999997</v>
      </c>
      <c r="BS412" s="42">
        <v>28.973913</v>
      </c>
      <c r="BT412" s="42">
        <v>0</v>
      </c>
      <c r="BU412" s="42">
        <v>0</v>
      </c>
      <c r="BV412" s="42">
        <v>0</v>
      </c>
      <c r="BW412" s="42">
        <v>4.1391299999999998</v>
      </c>
      <c r="BX412" s="42">
        <v>12.417391</v>
      </c>
      <c r="BY412" s="42">
        <v>4.1391299999999998</v>
      </c>
      <c r="BZ412" s="42">
        <v>0</v>
      </c>
      <c r="CA412" s="42">
        <v>8.2782610000000005</v>
      </c>
      <c r="CB412" s="42">
        <v>223.51304300000001</v>
      </c>
      <c r="CC412" s="42">
        <v>28.973913</v>
      </c>
      <c r="CD412" s="42">
        <v>24.834783000000002</v>
      </c>
      <c r="CE412" s="42">
        <v>4.1391299999999998</v>
      </c>
      <c r="CF412" s="42">
        <v>45.530434999999997</v>
      </c>
      <c r="CG412" s="42">
        <v>41.391303999999998</v>
      </c>
      <c r="CH412" s="42">
        <v>49.669564999999999</v>
      </c>
      <c r="CI412" s="42">
        <v>0</v>
      </c>
      <c r="CJ412" s="42">
        <v>28.973913</v>
      </c>
      <c r="CK412" s="42">
        <v>285.60000000000002</v>
      </c>
      <c r="CL412" s="42">
        <v>16.556522000000001</v>
      </c>
      <c r="CM412" s="42">
        <v>12.417391</v>
      </c>
      <c r="CN412" s="42">
        <v>0</v>
      </c>
      <c r="CO412" s="42">
        <v>8.2782610000000005</v>
      </c>
      <c r="CP412" s="42">
        <v>12.417391</v>
      </c>
      <c r="CQ412" s="42">
        <v>4.1391299999999998</v>
      </c>
      <c r="CR412" s="42">
        <v>223.51304300000001</v>
      </c>
      <c r="CS412" s="42">
        <v>8.2782610000000005</v>
      </c>
    </row>
    <row r="413" spans="1:97">
      <c r="A413" s="40" t="s">
        <v>1161</v>
      </c>
      <c r="B413" s="40" t="s">
        <v>289</v>
      </c>
      <c r="C413" s="40" t="s">
        <v>290</v>
      </c>
      <c r="D413" s="40" t="s">
        <v>297</v>
      </c>
      <c r="E413" s="40" t="s">
        <v>319</v>
      </c>
      <c r="F413" s="40" t="s">
        <v>293</v>
      </c>
      <c r="G413" s="41" t="s">
        <v>294</v>
      </c>
      <c r="H413" s="40" t="s">
        <v>1162</v>
      </c>
      <c r="I413" s="42">
        <v>257</v>
      </c>
      <c r="J413" s="42">
        <v>36.282353000000001</v>
      </c>
      <c r="K413" s="42">
        <v>29.227450999999999</v>
      </c>
      <c r="L413" s="42">
        <v>44.345098</v>
      </c>
      <c r="M413" s="42">
        <v>61.478431</v>
      </c>
      <c r="N413" s="42">
        <v>38.298039000000003</v>
      </c>
      <c r="O413" s="42">
        <v>47.368626999999996</v>
      </c>
      <c r="P413" s="42">
        <v>28</v>
      </c>
      <c r="Q413" s="42">
        <v>31</v>
      </c>
      <c r="R413" s="42">
        <v>60</v>
      </c>
      <c r="S413" s="42">
        <v>39</v>
      </c>
      <c r="T413" s="42">
        <v>59</v>
      </c>
      <c r="U413" s="42">
        <v>20</v>
      </c>
      <c r="V413" s="42">
        <v>120.941176</v>
      </c>
      <c r="W413" s="42">
        <v>13.101960999999999</v>
      </c>
      <c r="X413" s="42">
        <v>14.109804</v>
      </c>
      <c r="Y413" s="42">
        <v>22.172549</v>
      </c>
      <c r="Z413" s="42">
        <v>29.227450999999999</v>
      </c>
      <c r="AA413" s="42">
        <v>22.172549</v>
      </c>
      <c r="AB413" s="42">
        <v>20.156863000000001</v>
      </c>
      <c r="AC413" s="42">
        <v>0</v>
      </c>
      <c r="AD413" s="42">
        <v>17.133333</v>
      </c>
      <c r="AE413" s="42">
        <v>74.580392000000003</v>
      </c>
      <c r="AF413" s="42">
        <v>29.227450999999999</v>
      </c>
      <c r="AG413" s="42">
        <v>136.05882399999999</v>
      </c>
      <c r="AH413" s="42">
        <v>23.180392000000001</v>
      </c>
      <c r="AI413" s="42">
        <v>15.117647</v>
      </c>
      <c r="AJ413" s="42">
        <v>22.172549</v>
      </c>
      <c r="AK413" s="42">
        <v>32.250979999999998</v>
      </c>
      <c r="AL413" s="42">
        <v>16.125489999999999</v>
      </c>
      <c r="AM413" s="42">
        <v>25.196078</v>
      </c>
      <c r="AN413" s="42">
        <v>2.0156860000000001</v>
      </c>
      <c r="AO413" s="42">
        <v>29.227450999999999</v>
      </c>
      <c r="AP413" s="42">
        <v>71.556863000000007</v>
      </c>
      <c r="AQ413" s="42">
        <v>35.274509999999999</v>
      </c>
      <c r="AR413" s="42">
        <v>229.78823499999999</v>
      </c>
      <c r="AS413" s="42">
        <v>4.0313730000000003</v>
      </c>
      <c r="AT413" s="42">
        <v>12.094118</v>
      </c>
      <c r="AU413" s="42">
        <v>12.094118</v>
      </c>
      <c r="AV413" s="42">
        <v>24.188234999999999</v>
      </c>
      <c r="AW413" s="42">
        <v>36.282353000000001</v>
      </c>
      <c r="AX413" s="42">
        <v>32.250979999999998</v>
      </c>
      <c r="AY413" s="42">
        <v>92.721569000000002</v>
      </c>
      <c r="AZ413" s="42">
        <v>16.125489999999999</v>
      </c>
      <c r="BA413" s="42">
        <v>112.87843100000001</v>
      </c>
      <c r="BB413" s="42">
        <v>4.0313730000000003</v>
      </c>
      <c r="BC413" s="42">
        <v>4.0313730000000003</v>
      </c>
      <c r="BD413" s="42">
        <v>4.0313730000000003</v>
      </c>
      <c r="BE413" s="42">
        <v>12.094118</v>
      </c>
      <c r="BF413" s="42">
        <v>0</v>
      </c>
      <c r="BG413" s="42">
        <v>32.250979999999998</v>
      </c>
      <c r="BH413" s="42">
        <v>56.439216000000002</v>
      </c>
      <c r="BI413" s="42">
        <v>0</v>
      </c>
      <c r="BJ413" s="42">
        <v>116.90980399999999</v>
      </c>
      <c r="BK413" s="42">
        <v>0</v>
      </c>
      <c r="BL413" s="42">
        <v>8.0627449999999996</v>
      </c>
      <c r="BM413" s="42">
        <v>8.0627449999999996</v>
      </c>
      <c r="BN413" s="42">
        <v>12.094118</v>
      </c>
      <c r="BO413" s="42">
        <v>36.282353000000001</v>
      </c>
      <c r="BP413" s="42">
        <v>0</v>
      </c>
      <c r="BQ413" s="42">
        <v>36.282353000000001</v>
      </c>
      <c r="BR413" s="42">
        <v>16.125489999999999</v>
      </c>
      <c r="BS413" s="42">
        <v>16.125489999999999</v>
      </c>
      <c r="BT413" s="42">
        <v>0</v>
      </c>
      <c r="BU413" s="42">
        <v>0</v>
      </c>
      <c r="BV413" s="42">
        <v>0</v>
      </c>
      <c r="BW413" s="42">
        <v>0</v>
      </c>
      <c r="BX413" s="42">
        <v>0</v>
      </c>
      <c r="BY413" s="42">
        <v>4.0313730000000003</v>
      </c>
      <c r="BZ413" s="42">
        <v>0</v>
      </c>
      <c r="CA413" s="42">
        <v>12.094118</v>
      </c>
      <c r="CB413" s="42">
        <v>104.815686</v>
      </c>
      <c r="CC413" s="42">
        <v>4.0313730000000003</v>
      </c>
      <c r="CD413" s="42">
        <v>8.0627449999999996</v>
      </c>
      <c r="CE413" s="42">
        <v>8.0627449999999996</v>
      </c>
      <c r="CF413" s="42">
        <v>20.156863000000001</v>
      </c>
      <c r="CG413" s="42">
        <v>32.250979999999998</v>
      </c>
      <c r="CH413" s="42">
        <v>28.219608000000001</v>
      </c>
      <c r="CI413" s="42">
        <v>0</v>
      </c>
      <c r="CJ413" s="42">
        <v>4.0313730000000003</v>
      </c>
      <c r="CK413" s="42">
        <v>108.847059</v>
      </c>
      <c r="CL413" s="42">
        <v>0</v>
      </c>
      <c r="CM413" s="42">
        <v>4.0313730000000003</v>
      </c>
      <c r="CN413" s="42">
        <v>4.0313730000000003</v>
      </c>
      <c r="CO413" s="42">
        <v>4.0313730000000003</v>
      </c>
      <c r="CP413" s="42">
        <v>4.0313730000000003</v>
      </c>
      <c r="CQ413" s="42">
        <v>0</v>
      </c>
      <c r="CR413" s="42">
        <v>92.721569000000002</v>
      </c>
      <c r="CS413" s="42">
        <v>0</v>
      </c>
    </row>
    <row r="414" spans="1:97">
      <c r="A414" s="40" t="s">
        <v>1163</v>
      </c>
      <c r="B414" s="40" t="s">
        <v>289</v>
      </c>
      <c r="C414" s="40" t="s">
        <v>290</v>
      </c>
      <c r="D414" s="40" t="s">
        <v>297</v>
      </c>
      <c r="E414" s="40" t="s">
        <v>298</v>
      </c>
      <c r="F414" s="40" t="s">
        <v>293</v>
      </c>
      <c r="G414" s="41" t="s">
        <v>294</v>
      </c>
      <c r="H414" s="40" t="s">
        <v>1164</v>
      </c>
      <c r="I414" s="42">
        <v>79</v>
      </c>
      <c r="J414" s="42">
        <v>7.5238100000000001</v>
      </c>
      <c r="K414" s="42">
        <v>7.5238100000000001</v>
      </c>
      <c r="L414" s="42">
        <v>10.345238</v>
      </c>
      <c r="M414" s="42">
        <v>13.166667</v>
      </c>
      <c r="N414" s="42">
        <v>29.154762000000002</v>
      </c>
      <c r="O414" s="42">
        <v>11.285714</v>
      </c>
      <c r="P414" s="42">
        <v>14</v>
      </c>
      <c r="Q414" s="42">
        <v>10</v>
      </c>
      <c r="R414" s="42">
        <v>16</v>
      </c>
      <c r="S414" s="42">
        <v>28</v>
      </c>
      <c r="T414" s="42">
        <v>19</v>
      </c>
      <c r="U414" s="42">
        <v>18</v>
      </c>
      <c r="V414" s="42">
        <v>38.559524000000003</v>
      </c>
      <c r="W414" s="42">
        <v>5.6428570000000002</v>
      </c>
      <c r="X414" s="42">
        <v>3.7619050000000001</v>
      </c>
      <c r="Y414" s="42">
        <v>4.7023809999999999</v>
      </c>
      <c r="Z414" s="42">
        <v>4.7023809999999999</v>
      </c>
      <c r="AA414" s="42">
        <v>15.988095</v>
      </c>
      <c r="AB414" s="42">
        <v>2.8214290000000002</v>
      </c>
      <c r="AC414" s="42">
        <v>0.94047599999999998</v>
      </c>
      <c r="AD414" s="42">
        <v>6.5833329999999997</v>
      </c>
      <c r="AE414" s="42">
        <v>21.630952000000001</v>
      </c>
      <c r="AF414" s="42">
        <v>10.345238</v>
      </c>
      <c r="AG414" s="42">
        <v>40.440475999999997</v>
      </c>
      <c r="AH414" s="42">
        <v>1.880952</v>
      </c>
      <c r="AI414" s="42">
        <v>3.7619050000000001</v>
      </c>
      <c r="AJ414" s="42">
        <v>5.6428570000000002</v>
      </c>
      <c r="AK414" s="42">
        <v>8.4642859999999995</v>
      </c>
      <c r="AL414" s="42">
        <v>13.166667</v>
      </c>
      <c r="AM414" s="42">
        <v>6.5833329999999997</v>
      </c>
      <c r="AN414" s="42">
        <v>0.94047599999999998</v>
      </c>
      <c r="AO414" s="42">
        <v>2.8214290000000002</v>
      </c>
      <c r="AP414" s="42">
        <v>24.452380999999999</v>
      </c>
      <c r="AQ414" s="42">
        <v>13.166667</v>
      </c>
      <c r="AR414" s="42">
        <v>75.238095000000001</v>
      </c>
      <c r="AS414" s="42">
        <v>0</v>
      </c>
      <c r="AT414" s="42">
        <v>0</v>
      </c>
      <c r="AU414" s="42">
        <v>0</v>
      </c>
      <c r="AV414" s="42">
        <v>7.5238100000000001</v>
      </c>
      <c r="AW414" s="42">
        <v>0</v>
      </c>
      <c r="AX414" s="42">
        <v>30.095237999999998</v>
      </c>
      <c r="AY414" s="42">
        <v>26.333333</v>
      </c>
      <c r="AZ414" s="42">
        <v>11.285714</v>
      </c>
      <c r="BA414" s="42">
        <v>37.619047999999999</v>
      </c>
      <c r="BB414" s="42">
        <v>0</v>
      </c>
      <c r="BC414" s="42">
        <v>0</v>
      </c>
      <c r="BD414" s="42">
        <v>0</v>
      </c>
      <c r="BE414" s="42">
        <v>7.5238100000000001</v>
      </c>
      <c r="BF414" s="42">
        <v>0</v>
      </c>
      <c r="BG414" s="42">
        <v>18.809524</v>
      </c>
      <c r="BH414" s="42">
        <v>11.285714</v>
      </c>
      <c r="BI414" s="42">
        <v>0</v>
      </c>
      <c r="BJ414" s="42">
        <v>37.619047999999999</v>
      </c>
      <c r="BK414" s="42">
        <v>0</v>
      </c>
      <c r="BL414" s="42">
        <v>0</v>
      </c>
      <c r="BM414" s="42">
        <v>0</v>
      </c>
      <c r="BN414" s="42">
        <v>0</v>
      </c>
      <c r="BO414" s="42">
        <v>0</v>
      </c>
      <c r="BP414" s="42">
        <v>11.285714</v>
      </c>
      <c r="BQ414" s="42">
        <v>15.047618999999999</v>
      </c>
      <c r="BR414" s="42">
        <v>11.285714</v>
      </c>
      <c r="BS414" s="42">
        <v>3.7619050000000001</v>
      </c>
      <c r="BT414" s="42">
        <v>0</v>
      </c>
      <c r="BU414" s="42">
        <v>0</v>
      </c>
      <c r="BV414" s="42">
        <v>0</v>
      </c>
      <c r="BW414" s="42">
        <v>0</v>
      </c>
      <c r="BX414" s="42">
        <v>0</v>
      </c>
      <c r="BY414" s="42">
        <v>3.7619050000000001</v>
      </c>
      <c r="BZ414" s="42">
        <v>0</v>
      </c>
      <c r="CA414" s="42">
        <v>0</v>
      </c>
      <c r="CB414" s="42">
        <v>26.333333</v>
      </c>
      <c r="CC414" s="42">
        <v>0</v>
      </c>
      <c r="CD414" s="42">
        <v>0</v>
      </c>
      <c r="CE414" s="42">
        <v>0</v>
      </c>
      <c r="CF414" s="42">
        <v>3.7619050000000001</v>
      </c>
      <c r="CG414" s="42">
        <v>0</v>
      </c>
      <c r="CH414" s="42">
        <v>22.571428999999998</v>
      </c>
      <c r="CI414" s="42">
        <v>0</v>
      </c>
      <c r="CJ414" s="42">
        <v>0</v>
      </c>
      <c r="CK414" s="42">
        <v>45.142856999999999</v>
      </c>
      <c r="CL414" s="42">
        <v>0</v>
      </c>
      <c r="CM414" s="42">
        <v>0</v>
      </c>
      <c r="CN414" s="42">
        <v>0</v>
      </c>
      <c r="CO414" s="42">
        <v>3.7619050000000001</v>
      </c>
      <c r="CP414" s="42">
        <v>0</v>
      </c>
      <c r="CQ414" s="42">
        <v>3.7619050000000001</v>
      </c>
      <c r="CR414" s="42">
        <v>26.333333</v>
      </c>
      <c r="CS414" s="42">
        <v>11.285714</v>
      </c>
    </row>
    <row r="415" spans="1:97">
      <c r="A415" s="40" t="s">
        <v>1165</v>
      </c>
      <c r="B415" s="40" t="s">
        <v>289</v>
      </c>
      <c r="C415" s="40" t="s">
        <v>290</v>
      </c>
      <c r="D415" s="40" t="s">
        <v>304</v>
      </c>
      <c r="E415" s="40" t="s">
        <v>374</v>
      </c>
      <c r="F415" s="40" t="s">
        <v>351</v>
      </c>
      <c r="G415" s="41" t="s">
        <v>294</v>
      </c>
      <c r="H415" s="40" t="s">
        <v>1166</v>
      </c>
      <c r="I415" s="42">
        <v>214</v>
      </c>
      <c r="J415" s="42">
        <v>35.320388000000001</v>
      </c>
      <c r="K415" s="42">
        <v>31.165049</v>
      </c>
      <c r="L415" s="42">
        <v>38.436892999999998</v>
      </c>
      <c r="M415" s="42">
        <v>48.825243</v>
      </c>
      <c r="N415" s="42">
        <v>35.320388000000001</v>
      </c>
      <c r="O415" s="42">
        <v>24.932039</v>
      </c>
      <c r="P415" s="42">
        <v>21</v>
      </c>
      <c r="Q415" s="42">
        <v>24</v>
      </c>
      <c r="R415" s="42">
        <v>34</v>
      </c>
      <c r="S415" s="42">
        <v>36</v>
      </c>
      <c r="T415" s="42">
        <v>35</v>
      </c>
      <c r="U415" s="42">
        <v>18</v>
      </c>
      <c r="V415" s="42">
        <v>110.116505</v>
      </c>
      <c r="W415" s="42">
        <v>20.776699000000001</v>
      </c>
      <c r="X415" s="42">
        <v>14.543689000000001</v>
      </c>
      <c r="Y415" s="42">
        <v>20.776699000000001</v>
      </c>
      <c r="Z415" s="42">
        <v>23.893204000000001</v>
      </c>
      <c r="AA415" s="42">
        <v>16.621359000000002</v>
      </c>
      <c r="AB415" s="42">
        <v>11.427184</v>
      </c>
      <c r="AC415" s="42">
        <v>2.0776699999999999</v>
      </c>
      <c r="AD415" s="42">
        <v>22.854368999999998</v>
      </c>
      <c r="AE415" s="42">
        <v>63.368932000000001</v>
      </c>
      <c r="AF415" s="42">
        <v>23.893204000000001</v>
      </c>
      <c r="AG415" s="42">
        <v>103.883495</v>
      </c>
      <c r="AH415" s="42">
        <v>14.543689000000001</v>
      </c>
      <c r="AI415" s="42">
        <v>16.621359000000002</v>
      </c>
      <c r="AJ415" s="42">
        <v>17.660194000000001</v>
      </c>
      <c r="AK415" s="42">
        <v>24.932039</v>
      </c>
      <c r="AL415" s="42">
        <v>18.699028999999999</v>
      </c>
      <c r="AM415" s="42">
        <v>11.427184</v>
      </c>
      <c r="AN415" s="42">
        <v>0</v>
      </c>
      <c r="AO415" s="42">
        <v>21.815534</v>
      </c>
      <c r="AP415" s="42">
        <v>59.213591999999998</v>
      </c>
      <c r="AQ415" s="42">
        <v>22.854368999999998</v>
      </c>
      <c r="AR415" s="42">
        <v>166.21359200000001</v>
      </c>
      <c r="AS415" s="42">
        <v>0</v>
      </c>
      <c r="AT415" s="42">
        <v>4.1553399999999998</v>
      </c>
      <c r="AU415" s="42">
        <v>8.3106799999999996</v>
      </c>
      <c r="AV415" s="42">
        <v>20.776699000000001</v>
      </c>
      <c r="AW415" s="42">
        <v>37.398057999999999</v>
      </c>
      <c r="AX415" s="42">
        <v>24.932039</v>
      </c>
      <c r="AY415" s="42">
        <v>54.019416999999997</v>
      </c>
      <c r="AZ415" s="42">
        <v>16.621359000000002</v>
      </c>
      <c r="BA415" s="42">
        <v>87.262135999999998</v>
      </c>
      <c r="BB415" s="42">
        <v>0</v>
      </c>
      <c r="BC415" s="42">
        <v>4.1553399999999998</v>
      </c>
      <c r="BD415" s="42">
        <v>4.1553399999999998</v>
      </c>
      <c r="BE415" s="42">
        <v>8.3106799999999996</v>
      </c>
      <c r="BF415" s="42">
        <v>16.621359000000002</v>
      </c>
      <c r="BG415" s="42">
        <v>20.776699000000001</v>
      </c>
      <c r="BH415" s="42">
        <v>33.242718000000004</v>
      </c>
      <c r="BI415" s="42">
        <v>0</v>
      </c>
      <c r="BJ415" s="42">
        <v>78.951455999999993</v>
      </c>
      <c r="BK415" s="42">
        <v>0</v>
      </c>
      <c r="BL415" s="42">
        <v>0</v>
      </c>
      <c r="BM415" s="42">
        <v>4.1553399999999998</v>
      </c>
      <c r="BN415" s="42">
        <v>12.466018999999999</v>
      </c>
      <c r="BO415" s="42">
        <v>20.776699000000001</v>
      </c>
      <c r="BP415" s="42">
        <v>4.1553399999999998</v>
      </c>
      <c r="BQ415" s="42">
        <v>20.776699000000001</v>
      </c>
      <c r="BR415" s="42">
        <v>16.621359000000002</v>
      </c>
      <c r="BS415" s="42">
        <v>4.1553399999999998</v>
      </c>
      <c r="BT415" s="42">
        <v>0</v>
      </c>
      <c r="BU415" s="42">
        <v>0</v>
      </c>
      <c r="BV415" s="42">
        <v>0</v>
      </c>
      <c r="BW415" s="42">
        <v>0</v>
      </c>
      <c r="BX415" s="42">
        <v>0</v>
      </c>
      <c r="BY415" s="42">
        <v>4.1553399999999998</v>
      </c>
      <c r="BZ415" s="42">
        <v>0</v>
      </c>
      <c r="CA415" s="42">
        <v>0</v>
      </c>
      <c r="CB415" s="42">
        <v>70.640777</v>
      </c>
      <c r="CC415" s="42">
        <v>0</v>
      </c>
      <c r="CD415" s="42">
        <v>4.1553399999999998</v>
      </c>
      <c r="CE415" s="42">
        <v>0</v>
      </c>
      <c r="CF415" s="42">
        <v>16.621359000000002</v>
      </c>
      <c r="CG415" s="42">
        <v>24.932039</v>
      </c>
      <c r="CH415" s="42">
        <v>16.621359000000002</v>
      </c>
      <c r="CI415" s="42">
        <v>0</v>
      </c>
      <c r="CJ415" s="42">
        <v>8.3106799999999996</v>
      </c>
      <c r="CK415" s="42">
        <v>91.417475999999994</v>
      </c>
      <c r="CL415" s="42">
        <v>0</v>
      </c>
      <c r="CM415" s="42">
        <v>0</v>
      </c>
      <c r="CN415" s="42">
        <v>8.3106799999999996</v>
      </c>
      <c r="CO415" s="42">
        <v>4.1553399999999998</v>
      </c>
      <c r="CP415" s="42">
        <v>12.466018999999999</v>
      </c>
      <c r="CQ415" s="42">
        <v>4.1553399999999998</v>
      </c>
      <c r="CR415" s="42">
        <v>54.019416999999997</v>
      </c>
      <c r="CS415" s="42">
        <v>8.3106799999999996</v>
      </c>
    </row>
    <row r="416" spans="1:97">
      <c r="A416" s="40" t="s">
        <v>1167</v>
      </c>
      <c r="B416" s="40" t="s">
        <v>289</v>
      </c>
      <c r="C416" s="40" t="s">
        <v>290</v>
      </c>
      <c r="D416" s="40" t="s">
        <v>309</v>
      </c>
      <c r="E416" s="40" t="s">
        <v>473</v>
      </c>
      <c r="F416" s="40" t="s">
        <v>306</v>
      </c>
      <c r="G416" s="41" t="s">
        <v>294</v>
      </c>
      <c r="H416" s="40" t="s">
        <v>1168</v>
      </c>
      <c r="I416" s="42">
        <v>619</v>
      </c>
      <c r="J416" s="42">
        <v>84.183999999999997</v>
      </c>
      <c r="K416" s="42">
        <v>60.414400000000001</v>
      </c>
      <c r="L416" s="42">
        <v>82.203199999999995</v>
      </c>
      <c r="M416" s="42">
        <v>154.50239999999999</v>
      </c>
      <c r="N416" s="42">
        <v>141.62719999999999</v>
      </c>
      <c r="O416" s="42">
        <v>96.068799999999996</v>
      </c>
      <c r="P416" s="42">
        <v>91</v>
      </c>
      <c r="Q416" s="42">
        <v>76</v>
      </c>
      <c r="R416" s="42">
        <v>122</v>
      </c>
      <c r="S416" s="42">
        <v>89</v>
      </c>
      <c r="T416" s="42">
        <v>123</v>
      </c>
      <c r="U416" s="42">
        <v>73</v>
      </c>
      <c r="V416" s="42">
        <v>308.01440000000002</v>
      </c>
      <c r="W416" s="42">
        <v>41.596800000000002</v>
      </c>
      <c r="X416" s="42">
        <v>38.625599999999999</v>
      </c>
      <c r="Y416" s="42">
        <v>33.6736</v>
      </c>
      <c r="Z416" s="42">
        <v>80.222399999999993</v>
      </c>
      <c r="AA416" s="42">
        <v>68.337599999999995</v>
      </c>
      <c r="AB416" s="42">
        <v>44.567999999999998</v>
      </c>
      <c r="AC416" s="42">
        <v>0.99039999999999995</v>
      </c>
      <c r="AD416" s="42">
        <v>63.385599999999997</v>
      </c>
      <c r="AE416" s="42">
        <v>157.4736</v>
      </c>
      <c r="AF416" s="42">
        <v>87.155199999999994</v>
      </c>
      <c r="AG416" s="42">
        <v>310.98559999999998</v>
      </c>
      <c r="AH416" s="42">
        <v>42.587200000000003</v>
      </c>
      <c r="AI416" s="42">
        <v>21.788799999999998</v>
      </c>
      <c r="AJ416" s="42">
        <v>48.529600000000002</v>
      </c>
      <c r="AK416" s="42">
        <v>74.28</v>
      </c>
      <c r="AL416" s="42">
        <v>73.289599999999993</v>
      </c>
      <c r="AM416" s="42">
        <v>46.5488</v>
      </c>
      <c r="AN416" s="42">
        <v>3.9615999999999998</v>
      </c>
      <c r="AO416" s="42">
        <v>50.510399999999997</v>
      </c>
      <c r="AP416" s="42">
        <v>165.39680000000001</v>
      </c>
      <c r="AQ416" s="42">
        <v>95.078400000000002</v>
      </c>
      <c r="AR416" s="42">
        <v>538.77760000000001</v>
      </c>
      <c r="AS416" s="42">
        <v>11.8848</v>
      </c>
      <c r="AT416" s="42">
        <v>11.8848</v>
      </c>
      <c r="AU416" s="42">
        <v>19.808</v>
      </c>
      <c r="AV416" s="42">
        <v>59.423999999999999</v>
      </c>
      <c r="AW416" s="42">
        <v>51.500799999999998</v>
      </c>
      <c r="AX416" s="42">
        <v>51.500799999999998</v>
      </c>
      <c r="AY416" s="42">
        <v>257.50400000000002</v>
      </c>
      <c r="AZ416" s="42">
        <v>75.270399999999995</v>
      </c>
      <c r="BA416" s="42">
        <v>261.46559999999999</v>
      </c>
      <c r="BB416" s="42">
        <v>7.9231999999999996</v>
      </c>
      <c r="BC416" s="42">
        <v>7.9231999999999996</v>
      </c>
      <c r="BD416" s="42">
        <v>11.8848</v>
      </c>
      <c r="BE416" s="42">
        <v>23.769600000000001</v>
      </c>
      <c r="BF416" s="42">
        <v>15.846399999999999</v>
      </c>
      <c r="BG416" s="42">
        <v>27.731200000000001</v>
      </c>
      <c r="BH416" s="42">
        <v>118.848</v>
      </c>
      <c r="BI416" s="42">
        <v>47.539200000000001</v>
      </c>
      <c r="BJ416" s="42">
        <v>277.31200000000001</v>
      </c>
      <c r="BK416" s="42">
        <v>3.9615999999999998</v>
      </c>
      <c r="BL416" s="42">
        <v>3.9615999999999998</v>
      </c>
      <c r="BM416" s="42">
        <v>7.9231999999999996</v>
      </c>
      <c r="BN416" s="42">
        <v>35.654400000000003</v>
      </c>
      <c r="BO416" s="42">
        <v>35.654400000000003</v>
      </c>
      <c r="BP416" s="42">
        <v>23.769600000000001</v>
      </c>
      <c r="BQ416" s="42">
        <v>138.65600000000001</v>
      </c>
      <c r="BR416" s="42">
        <v>27.731200000000001</v>
      </c>
      <c r="BS416" s="42">
        <v>31.692799999999998</v>
      </c>
      <c r="BT416" s="42">
        <v>0</v>
      </c>
      <c r="BU416" s="42">
        <v>0</v>
      </c>
      <c r="BV416" s="42">
        <v>0</v>
      </c>
      <c r="BW416" s="42">
        <v>3.9615999999999998</v>
      </c>
      <c r="BX416" s="42">
        <v>7.9231999999999996</v>
      </c>
      <c r="BY416" s="42">
        <v>0</v>
      </c>
      <c r="BZ416" s="42">
        <v>0</v>
      </c>
      <c r="CA416" s="42">
        <v>19.808</v>
      </c>
      <c r="CB416" s="42">
        <v>194.11840000000001</v>
      </c>
      <c r="CC416" s="42">
        <v>7.9231999999999996</v>
      </c>
      <c r="CD416" s="42">
        <v>3.9615999999999998</v>
      </c>
      <c r="CE416" s="42">
        <v>11.8848</v>
      </c>
      <c r="CF416" s="42">
        <v>55.462400000000002</v>
      </c>
      <c r="CG416" s="42">
        <v>35.654400000000003</v>
      </c>
      <c r="CH416" s="42">
        <v>51.500799999999998</v>
      </c>
      <c r="CI416" s="42">
        <v>0</v>
      </c>
      <c r="CJ416" s="42">
        <v>27.731200000000001</v>
      </c>
      <c r="CK416" s="42">
        <v>312.96640000000002</v>
      </c>
      <c r="CL416" s="42">
        <v>3.9615999999999998</v>
      </c>
      <c r="CM416" s="42">
        <v>7.9231999999999996</v>
      </c>
      <c r="CN416" s="42">
        <v>7.9231999999999996</v>
      </c>
      <c r="CO416" s="42">
        <v>0</v>
      </c>
      <c r="CP416" s="42">
        <v>7.9231999999999996</v>
      </c>
      <c r="CQ416" s="42">
        <v>0</v>
      </c>
      <c r="CR416" s="42">
        <v>257.50400000000002</v>
      </c>
      <c r="CS416" s="42">
        <v>27.731200000000001</v>
      </c>
    </row>
    <row r="417" spans="1:97">
      <c r="A417" s="40" t="s">
        <v>1169</v>
      </c>
      <c r="B417" s="40" t="s">
        <v>289</v>
      </c>
      <c r="C417" s="40" t="s">
        <v>290</v>
      </c>
      <c r="D417" s="40" t="s">
        <v>304</v>
      </c>
      <c r="E417" s="40" t="s">
        <v>664</v>
      </c>
      <c r="F417" s="40" t="s">
        <v>351</v>
      </c>
      <c r="G417" s="41" t="s">
        <v>294</v>
      </c>
      <c r="H417" s="40" t="s">
        <v>1170</v>
      </c>
      <c r="I417" s="42">
        <v>113</v>
      </c>
      <c r="J417" s="42">
        <v>14</v>
      </c>
      <c r="K417" s="42">
        <v>15</v>
      </c>
      <c r="L417" s="42">
        <v>16</v>
      </c>
      <c r="M417" s="42">
        <v>30</v>
      </c>
      <c r="N417" s="42">
        <v>19</v>
      </c>
      <c r="O417" s="42">
        <v>19</v>
      </c>
      <c r="P417" s="42">
        <v>15</v>
      </c>
      <c r="Q417" s="42">
        <v>16</v>
      </c>
      <c r="R417" s="42">
        <v>21</v>
      </c>
      <c r="S417" s="42">
        <v>17</v>
      </c>
      <c r="T417" s="42">
        <v>15</v>
      </c>
      <c r="U417" s="42">
        <v>13</v>
      </c>
      <c r="V417" s="42">
        <v>60</v>
      </c>
      <c r="W417" s="42">
        <v>5</v>
      </c>
      <c r="X417" s="42">
        <v>10</v>
      </c>
      <c r="Y417" s="42">
        <v>8</v>
      </c>
      <c r="Z417" s="42">
        <v>17</v>
      </c>
      <c r="AA417" s="42">
        <v>9</v>
      </c>
      <c r="AB417" s="42">
        <v>9</v>
      </c>
      <c r="AC417" s="42">
        <v>2</v>
      </c>
      <c r="AD417" s="42">
        <v>10</v>
      </c>
      <c r="AE417" s="42">
        <v>34</v>
      </c>
      <c r="AF417" s="42">
        <v>16</v>
      </c>
      <c r="AG417" s="42">
        <v>53</v>
      </c>
      <c r="AH417" s="42">
        <v>9</v>
      </c>
      <c r="AI417" s="42">
        <v>5</v>
      </c>
      <c r="AJ417" s="42">
        <v>8</v>
      </c>
      <c r="AK417" s="42">
        <v>13</v>
      </c>
      <c r="AL417" s="42">
        <v>10</v>
      </c>
      <c r="AM417" s="42">
        <v>7</v>
      </c>
      <c r="AN417" s="42">
        <v>1</v>
      </c>
      <c r="AO417" s="42">
        <v>9</v>
      </c>
      <c r="AP417" s="42">
        <v>28</v>
      </c>
      <c r="AQ417" s="42">
        <v>16</v>
      </c>
      <c r="AR417" s="42">
        <v>96</v>
      </c>
      <c r="AS417" s="42">
        <v>16</v>
      </c>
      <c r="AT417" s="42">
        <v>4</v>
      </c>
      <c r="AU417" s="42">
        <v>4</v>
      </c>
      <c r="AV417" s="42">
        <v>8</v>
      </c>
      <c r="AW417" s="42">
        <v>4</v>
      </c>
      <c r="AX417" s="42">
        <v>28</v>
      </c>
      <c r="AY417" s="42">
        <v>32</v>
      </c>
      <c r="AZ417" s="42">
        <v>0</v>
      </c>
      <c r="BA417" s="42">
        <v>56</v>
      </c>
      <c r="BB417" s="42">
        <v>12</v>
      </c>
      <c r="BC417" s="42">
        <v>4</v>
      </c>
      <c r="BD417" s="42">
        <v>0</v>
      </c>
      <c r="BE417" s="42">
        <v>0</v>
      </c>
      <c r="BF417" s="42">
        <v>0</v>
      </c>
      <c r="BG417" s="42">
        <v>24</v>
      </c>
      <c r="BH417" s="42">
        <v>16</v>
      </c>
      <c r="BI417" s="42">
        <v>0</v>
      </c>
      <c r="BJ417" s="42">
        <v>40</v>
      </c>
      <c r="BK417" s="42">
        <v>4</v>
      </c>
      <c r="BL417" s="42">
        <v>0</v>
      </c>
      <c r="BM417" s="42">
        <v>4</v>
      </c>
      <c r="BN417" s="42">
        <v>8</v>
      </c>
      <c r="BO417" s="42">
        <v>4</v>
      </c>
      <c r="BP417" s="42">
        <v>4</v>
      </c>
      <c r="BQ417" s="42">
        <v>16</v>
      </c>
      <c r="BR417" s="42">
        <v>0</v>
      </c>
      <c r="BS417" s="42">
        <v>8</v>
      </c>
      <c r="BT417" s="42">
        <v>0</v>
      </c>
      <c r="BU417" s="42">
        <v>0</v>
      </c>
      <c r="BV417" s="42">
        <v>0</v>
      </c>
      <c r="BW417" s="42">
        <v>4</v>
      </c>
      <c r="BX417" s="42">
        <v>0</v>
      </c>
      <c r="BY417" s="42">
        <v>4</v>
      </c>
      <c r="BZ417" s="42">
        <v>0</v>
      </c>
      <c r="CA417" s="42">
        <v>0</v>
      </c>
      <c r="CB417" s="42">
        <v>40</v>
      </c>
      <c r="CC417" s="42">
        <v>8</v>
      </c>
      <c r="CD417" s="42">
        <v>4</v>
      </c>
      <c r="CE417" s="42">
        <v>4</v>
      </c>
      <c r="CF417" s="42">
        <v>4</v>
      </c>
      <c r="CG417" s="42">
        <v>4</v>
      </c>
      <c r="CH417" s="42">
        <v>16</v>
      </c>
      <c r="CI417" s="42">
        <v>0</v>
      </c>
      <c r="CJ417" s="42">
        <v>0</v>
      </c>
      <c r="CK417" s="42">
        <v>48</v>
      </c>
      <c r="CL417" s="42">
        <v>8</v>
      </c>
      <c r="CM417" s="42">
        <v>0</v>
      </c>
      <c r="CN417" s="42">
        <v>0</v>
      </c>
      <c r="CO417" s="42">
        <v>0</v>
      </c>
      <c r="CP417" s="42">
        <v>0</v>
      </c>
      <c r="CQ417" s="42">
        <v>8</v>
      </c>
      <c r="CR417" s="42">
        <v>32</v>
      </c>
      <c r="CS417" s="42">
        <v>0</v>
      </c>
    </row>
    <row r="418" spans="1:97">
      <c r="A418" s="40" t="s">
        <v>1171</v>
      </c>
      <c r="B418" s="40" t="s">
        <v>289</v>
      </c>
      <c r="C418" s="40" t="s">
        <v>290</v>
      </c>
      <c r="D418" s="40" t="s">
        <v>297</v>
      </c>
      <c r="E418" s="40" t="s">
        <v>506</v>
      </c>
      <c r="F418" s="40" t="s">
        <v>293</v>
      </c>
      <c r="G418" s="41" t="s">
        <v>294</v>
      </c>
      <c r="H418" s="40" t="s">
        <v>1172</v>
      </c>
      <c r="I418" s="42">
        <v>127</v>
      </c>
      <c r="J418" s="42">
        <v>11.633588</v>
      </c>
      <c r="K418" s="42">
        <v>10.664122000000001</v>
      </c>
      <c r="L418" s="42">
        <v>24.236640999999999</v>
      </c>
      <c r="M418" s="42">
        <v>30.053435</v>
      </c>
      <c r="N418" s="42">
        <v>29.083969</v>
      </c>
      <c r="O418" s="42">
        <v>21.328244000000002</v>
      </c>
      <c r="P418" s="42">
        <v>14</v>
      </c>
      <c r="Q418" s="42">
        <v>19</v>
      </c>
      <c r="R418" s="42">
        <v>29</v>
      </c>
      <c r="S418" s="42">
        <v>26</v>
      </c>
      <c r="T418" s="42">
        <v>34</v>
      </c>
      <c r="U418" s="42">
        <v>17</v>
      </c>
      <c r="V418" s="42">
        <v>63.984732999999999</v>
      </c>
      <c r="W418" s="42">
        <v>4.8473280000000001</v>
      </c>
      <c r="X418" s="42">
        <v>4.8473280000000001</v>
      </c>
      <c r="Y418" s="42">
        <v>15.51145</v>
      </c>
      <c r="Z418" s="42">
        <v>18.419847000000001</v>
      </c>
      <c r="AA418" s="42">
        <v>13.572519</v>
      </c>
      <c r="AB418" s="42">
        <v>6.7862600000000004</v>
      </c>
      <c r="AC418" s="42">
        <v>0</v>
      </c>
      <c r="AD418" s="42">
        <v>6.7862600000000004</v>
      </c>
      <c r="AE418" s="42">
        <v>41.687023000000003</v>
      </c>
      <c r="AF418" s="42">
        <v>15.51145</v>
      </c>
      <c r="AG418" s="42">
        <v>63.015267000000001</v>
      </c>
      <c r="AH418" s="42">
        <v>6.7862600000000004</v>
      </c>
      <c r="AI418" s="42">
        <v>5.8167939999999998</v>
      </c>
      <c r="AJ418" s="42">
        <v>8.7251910000000006</v>
      </c>
      <c r="AK418" s="42">
        <v>11.633588</v>
      </c>
      <c r="AL418" s="42">
        <v>15.51145</v>
      </c>
      <c r="AM418" s="42">
        <v>13.572519</v>
      </c>
      <c r="AN418" s="42">
        <v>0.96946600000000005</v>
      </c>
      <c r="AO418" s="42">
        <v>10.664122000000001</v>
      </c>
      <c r="AP418" s="42">
        <v>27.145038</v>
      </c>
      <c r="AQ418" s="42">
        <v>25.206106999999999</v>
      </c>
      <c r="AR418" s="42">
        <v>108.580153</v>
      </c>
      <c r="AS418" s="42">
        <v>7.755725</v>
      </c>
      <c r="AT418" s="42">
        <v>11.633588</v>
      </c>
      <c r="AU418" s="42">
        <v>7.755725</v>
      </c>
      <c r="AV418" s="42">
        <v>7.755725</v>
      </c>
      <c r="AW418" s="42">
        <v>7.755725</v>
      </c>
      <c r="AX418" s="42">
        <v>11.633588</v>
      </c>
      <c r="AY418" s="42">
        <v>42.656489000000001</v>
      </c>
      <c r="AZ418" s="42">
        <v>11.633588</v>
      </c>
      <c r="BA418" s="42">
        <v>58.167938999999997</v>
      </c>
      <c r="BB418" s="42">
        <v>7.755725</v>
      </c>
      <c r="BC418" s="42">
        <v>7.755725</v>
      </c>
      <c r="BD418" s="42">
        <v>3.8778630000000001</v>
      </c>
      <c r="BE418" s="42">
        <v>3.8778630000000001</v>
      </c>
      <c r="BF418" s="42">
        <v>3.8778630000000001</v>
      </c>
      <c r="BG418" s="42">
        <v>7.755725</v>
      </c>
      <c r="BH418" s="42">
        <v>15.51145</v>
      </c>
      <c r="BI418" s="42">
        <v>7.755725</v>
      </c>
      <c r="BJ418" s="42">
        <v>50.412213999999999</v>
      </c>
      <c r="BK418" s="42">
        <v>0</v>
      </c>
      <c r="BL418" s="42">
        <v>3.8778630000000001</v>
      </c>
      <c r="BM418" s="42">
        <v>3.8778630000000001</v>
      </c>
      <c r="BN418" s="42">
        <v>3.8778630000000001</v>
      </c>
      <c r="BO418" s="42">
        <v>3.8778630000000001</v>
      </c>
      <c r="BP418" s="42">
        <v>3.8778630000000001</v>
      </c>
      <c r="BQ418" s="42">
        <v>27.145038</v>
      </c>
      <c r="BR418" s="42">
        <v>3.8778630000000001</v>
      </c>
      <c r="BS418" s="42">
        <v>7.755725</v>
      </c>
      <c r="BT418" s="42">
        <v>0</v>
      </c>
      <c r="BU418" s="42">
        <v>0</v>
      </c>
      <c r="BV418" s="42">
        <v>0</v>
      </c>
      <c r="BW418" s="42">
        <v>0</v>
      </c>
      <c r="BX418" s="42">
        <v>0</v>
      </c>
      <c r="BY418" s="42">
        <v>3.8778630000000001</v>
      </c>
      <c r="BZ418" s="42">
        <v>0</v>
      </c>
      <c r="CA418" s="42">
        <v>3.8778630000000001</v>
      </c>
      <c r="CB418" s="42">
        <v>58.167938999999997</v>
      </c>
      <c r="CC418" s="42">
        <v>7.755725</v>
      </c>
      <c r="CD418" s="42">
        <v>11.633588</v>
      </c>
      <c r="CE418" s="42">
        <v>7.755725</v>
      </c>
      <c r="CF418" s="42">
        <v>7.755725</v>
      </c>
      <c r="CG418" s="42">
        <v>7.755725</v>
      </c>
      <c r="CH418" s="42">
        <v>7.755725</v>
      </c>
      <c r="CI418" s="42">
        <v>0</v>
      </c>
      <c r="CJ418" s="42">
        <v>7.755725</v>
      </c>
      <c r="CK418" s="42">
        <v>42.656489000000001</v>
      </c>
      <c r="CL418" s="42">
        <v>0</v>
      </c>
      <c r="CM418" s="42">
        <v>0</v>
      </c>
      <c r="CN418" s="42">
        <v>0</v>
      </c>
      <c r="CO418" s="42">
        <v>0</v>
      </c>
      <c r="CP418" s="42">
        <v>0</v>
      </c>
      <c r="CQ418" s="42">
        <v>0</v>
      </c>
      <c r="CR418" s="42">
        <v>42.656489000000001</v>
      </c>
      <c r="CS418" s="42">
        <v>0</v>
      </c>
    </row>
    <row r="419" spans="1:97">
      <c r="A419" s="40" t="s">
        <v>1173</v>
      </c>
      <c r="B419" s="40" t="s">
        <v>289</v>
      </c>
      <c r="C419" s="40" t="s">
        <v>290</v>
      </c>
      <c r="D419" s="40" t="s">
        <v>304</v>
      </c>
      <c r="E419" s="40" t="s">
        <v>801</v>
      </c>
      <c r="F419" s="40" t="s">
        <v>351</v>
      </c>
      <c r="G419" s="41" t="s">
        <v>294</v>
      </c>
      <c r="H419" s="40" t="s">
        <v>1174</v>
      </c>
      <c r="I419" s="42">
        <v>220</v>
      </c>
      <c r="J419" s="42">
        <v>29.333333</v>
      </c>
      <c r="K419" s="42">
        <v>34.571429000000002</v>
      </c>
      <c r="L419" s="42">
        <v>35.619047999999999</v>
      </c>
      <c r="M419" s="42">
        <v>62.857143000000001</v>
      </c>
      <c r="N419" s="42">
        <v>33.523809999999997</v>
      </c>
      <c r="O419" s="42">
        <v>24.095237999999998</v>
      </c>
      <c r="P419" s="42">
        <v>40</v>
      </c>
      <c r="Q419" s="42">
        <v>30</v>
      </c>
      <c r="R419" s="42">
        <v>45</v>
      </c>
      <c r="S419" s="42">
        <v>38</v>
      </c>
      <c r="T419" s="42">
        <v>32</v>
      </c>
      <c r="U419" s="42">
        <v>16</v>
      </c>
      <c r="V419" s="42">
        <v>110</v>
      </c>
      <c r="W419" s="42">
        <v>12.571429</v>
      </c>
      <c r="X419" s="42">
        <v>20.952380999999999</v>
      </c>
      <c r="Y419" s="42">
        <v>15.714286</v>
      </c>
      <c r="Z419" s="42">
        <v>34.571429000000002</v>
      </c>
      <c r="AA419" s="42">
        <v>17.809524</v>
      </c>
      <c r="AB419" s="42">
        <v>7.3333329999999997</v>
      </c>
      <c r="AC419" s="42">
        <v>1.0476190000000001</v>
      </c>
      <c r="AD419" s="42">
        <v>19.904762000000002</v>
      </c>
      <c r="AE419" s="42">
        <v>71.238095000000001</v>
      </c>
      <c r="AF419" s="42">
        <v>18.857143000000001</v>
      </c>
      <c r="AG419" s="42">
        <v>110</v>
      </c>
      <c r="AH419" s="42">
        <v>16.761904999999999</v>
      </c>
      <c r="AI419" s="42">
        <v>13.619047999999999</v>
      </c>
      <c r="AJ419" s="42">
        <v>19.904762000000002</v>
      </c>
      <c r="AK419" s="42">
        <v>28.285713999999999</v>
      </c>
      <c r="AL419" s="42">
        <v>15.714286</v>
      </c>
      <c r="AM419" s="42">
        <v>11.523809999999999</v>
      </c>
      <c r="AN419" s="42">
        <v>4.1904760000000003</v>
      </c>
      <c r="AO419" s="42">
        <v>20.952380999999999</v>
      </c>
      <c r="AP419" s="42">
        <v>69.142857000000006</v>
      </c>
      <c r="AQ419" s="42">
        <v>19.904762000000002</v>
      </c>
      <c r="AR419" s="42">
        <v>188.57142899999999</v>
      </c>
      <c r="AS419" s="42">
        <v>8.3809520000000006</v>
      </c>
      <c r="AT419" s="42">
        <v>4.1904760000000003</v>
      </c>
      <c r="AU419" s="42">
        <v>20.952380999999999</v>
      </c>
      <c r="AV419" s="42">
        <v>16.761904999999999</v>
      </c>
      <c r="AW419" s="42">
        <v>33.523809999999997</v>
      </c>
      <c r="AX419" s="42">
        <v>33.523809999999997</v>
      </c>
      <c r="AY419" s="42">
        <v>41.904761999999998</v>
      </c>
      <c r="AZ419" s="42">
        <v>29.333333</v>
      </c>
      <c r="BA419" s="42">
        <v>100.57142899999999</v>
      </c>
      <c r="BB419" s="42">
        <v>8.3809520000000006</v>
      </c>
      <c r="BC419" s="42">
        <v>4.1904760000000003</v>
      </c>
      <c r="BD419" s="42">
        <v>8.3809520000000006</v>
      </c>
      <c r="BE419" s="42">
        <v>4.1904760000000003</v>
      </c>
      <c r="BF419" s="42">
        <v>12.571429</v>
      </c>
      <c r="BG419" s="42">
        <v>29.333333</v>
      </c>
      <c r="BH419" s="42">
        <v>20.952380999999999</v>
      </c>
      <c r="BI419" s="42">
        <v>12.571429</v>
      </c>
      <c r="BJ419" s="42">
        <v>88</v>
      </c>
      <c r="BK419" s="42">
        <v>0</v>
      </c>
      <c r="BL419" s="42">
        <v>0</v>
      </c>
      <c r="BM419" s="42">
        <v>12.571429</v>
      </c>
      <c r="BN419" s="42">
        <v>12.571429</v>
      </c>
      <c r="BO419" s="42">
        <v>20.952380999999999</v>
      </c>
      <c r="BP419" s="42">
        <v>4.1904760000000003</v>
      </c>
      <c r="BQ419" s="42">
        <v>20.952380999999999</v>
      </c>
      <c r="BR419" s="42">
        <v>16.761904999999999</v>
      </c>
      <c r="BS419" s="42">
        <v>20.952380999999999</v>
      </c>
      <c r="BT419" s="42">
        <v>0</v>
      </c>
      <c r="BU419" s="42">
        <v>0</v>
      </c>
      <c r="BV419" s="42">
        <v>0</v>
      </c>
      <c r="BW419" s="42">
        <v>0</v>
      </c>
      <c r="BX419" s="42">
        <v>0</v>
      </c>
      <c r="BY419" s="42">
        <v>8.3809520000000006</v>
      </c>
      <c r="BZ419" s="42">
        <v>0</v>
      </c>
      <c r="CA419" s="42">
        <v>12.571429</v>
      </c>
      <c r="CB419" s="42">
        <v>100.57142899999999</v>
      </c>
      <c r="CC419" s="42">
        <v>4.1904760000000003</v>
      </c>
      <c r="CD419" s="42">
        <v>0</v>
      </c>
      <c r="CE419" s="42">
        <v>16.761904999999999</v>
      </c>
      <c r="CF419" s="42">
        <v>16.761904999999999</v>
      </c>
      <c r="CG419" s="42">
        <v>33.523809999999997</v>
      </c>
      <c r="CH419" s="42">
        <v>25.142856999999999</v>
      </c>
      <c r="CI419" s="42">
        <v>0</v>
      </c>
      <c r="CJ419" s="42">
        <v>4.1904760000000003</v>
      </c>
      <c r="CK419" s="42">
        <v>67.047618999999997</v>
      </c>
      <c r="CL419" s="42">
        <v>4.1904760000000003</v>
      </c>
      <c r="CM419" s="42">
        <v>4.1904760000000003</v>
      </c>
      <c r="CN419" s="42">
        <v>4.1904760000000003</v>
      </c>
      <c r="CO419" s="42">
        <v>0</v>
      </c>
      <c r="CP419" s="42">
        <v>0</v>
      </c>
      <c r="CQ419" s="42">
        <v>0</v>
      </c>
      <c r="CR419" s="42">
        <v>41.904761999999998</v>
      </c>
      <c r="CS419" s="42">
        <v>12.571429</v>
      </c>
    </row>
    <row r="420" spans="1:97">
      <c r="A420" s="40" t="s">
        <v>1175</v>
      </c>
      <c r="B420" s="40" t="s">
        <v>289</v>
      </c>
      <c r="C420" s="40" t="s">
        <v>290</v>
      </c>
      <c r="D420" s="40" t="s">
        <v>297</v>
      </c>
      <c r="E420" s="40" t="s">
        <v>369</v>
      </c>
      <c r="F420" s="40" t="s">
        <v>419</v>
      </c>
      <c r="G420" s="41" t="s">
        <v>294</v>
      </c>
      <c r="H420" s="40" t="s">
        <v>1176</v>
      </c>
      <c r="I420" s="42">
        <v>1050</v>
      </c>
      <c r="J420" s="42">
        <v>160.755146</v>
      </c>
      <c r="K420" s="42">
        <v>129.84069500000001</v>
      </c>
      <c r="L420" s="42">
        <v>212.27923100000001</v>
      </c>
      <c r="M420" s="42">
        <v>220.52308500000001</v>
      </c>
      <c r="N420" s="42">
        <v>223.553673</v>
      </c>
      <c r="O420" s="42">
        <v>103.04817</v>
      </c>
      <c r="P420" s="42">
        <v>111</v>
      </c>
      <c r="Q420" s="42">
        <v>114</v>
      </c>
      <c r="R420" s="42">
        <v>169</v>
      </c>
      <c r="S420" s="42">
        <v>207</v>
      </c>
      <c r="T420" s="42">
        <v>201</v>
      </c>
      <c r="U420" s="42">
        <v>80</v>
      </c>
      <c r="V420" s="42">
        <v>516.240906</v>
      </c>
      <c r="W420" s="42">
        <v>92.743352999999999</v>
      </c>
      <c r="X420" s="42">
        <v>59.767938999999998</v>
      </c>
      <c r="Y420" s="42">
        <v>103.04817</v>
      </c>
      <c r="Z420" s="42">
        <v>106.139616</v>
      </c>
      <c r="AA420" s="42">
        <v>111.261595</v>
      </c>
      <c r="AB420" s="42">
        <v>40.188786</v>
      </c>
      <c r="AC420" s="42">
        <v>3.0914450000000002</v>
      </c>
      <c r="AD420" s="42">
        <v>119.535878</v>
      </c>
      <c r="AE420" s="42">
        <v>281.29107699999997</v>
      </c>
      <c r="AF420" s="42">
        <v>115.413951</v>
      </c>
      <c r="AG420" s="42">
        <v>533.759094</v>
      </c>
      <c r="AH420" s="42">
        <v>68.011792999999997</v>
      </c>
      <c r="AI420" s="42">
        <v>70.072755999999998</v>
      </c>
      <c r="AJ420" s="42">
        <v>109.231061</v>
      </c>
      <c r="AK420" s="42">
        <v>114.38346900000001</v>
      </c>
      <c r="AL420" s="42">
        <v>112.29207700000001</v>
      </c>
      <c r="AM420" s="42">
        <v>45.341194999999999</v>
      </c>
      <c r="AN420" s="42">
        <v>14.426743999999999</v>
      </c>
      <c r="AO420" s="42">
        <v>97.895762000000005</v>
      </c>
      <c r="AP420" s="42">
        <v>308.08360099999999</v>
      </c>
      <c r="AQ420" s="42">
        <v>127.779731</v>
      </c>
      <c r="AR420" s="42">
        <v>877.97041300000001</v>
      </c>
      <c r="AS420" s="42">
        <v>12.365780000000001</v>
      </c>
      <c r="AT420" s="42">
        <v>49.463121999999998</v>
      </c>
      <c r="AU420" s="42">
        <v>8.2438540000000007</v>
      </c>
      <c r="AV420" s="42">
        <v>70.072755999999998</v>
      </c>
      <c r="AW420" s="42">
        <v>144.267439</v>
      </c>
      <c r="AX420" s="42">
        <v>119.535878</v>
      </c>
      <c r="AY420" s="42">
        <v>342.11992600000002</v>
      </c>
      <c r="AZ420" s="42">
        <v>131.901658</v>
      </c>
      <c r="BA420" s="42">
        <v>391.58304800000002</v>
      </c>
      <c r="BB420" s="42">
        <v>12.365780000000001</v>
      </c>
      <c r="BC420" s="42">
        <v>32.975414999999998</v>
      </c>
      <c r="BD420" s="42">
        <v>4.1219270000000003</v>
      </c>
      <c r="BE420" s="42">
        <v>20.609634</v>
      </c>
      <c r="BF420" s="42">
        <v>20.609634</v>
      </c>
      <c r="BG420" s="42">
        <v>103.04817</v>
      </c>
      <c r="BH420" s="42">
        <v>177.242853</v>
      </c>
      <c r="BI420" s="42">
        <v>20.609634</v>
      </c>
      <c r="BJ420" s="42">
        <v>486.38736499999999</v>
      </c>
      <c r="BK420" s="42">
        <v>0</v>
      </c>
      <c r="BL420" s="42">
        <v>16.487707</v>
      </c>
      <c r="BM420" s="42">
        <v>4.1219270000000003</v>
      </c>
      <c r="BN420" s="42">
        <v>49.463121999999998</v>
      </c>
      <c r="BO420" s="42">
        <v>123.657805</v>
      </c>
      <c r="BP420" s="42">
        <v>16.487707</v>
      </c>
      <c r="BQ420" s="42">
        <v>164.877073</v>
      </c>
      <c r="BR420" s="42">
        <v>111.292024</v>
      </c>
      <c r="BS420" s="42">
        <v>119.535878</v>
      </c>
      <c r="BT420" s="42">
        <v>0</v>
      </c>
      <c r="BU420" s="42">
        <v>0</v>
      </c>
      <c r="BV420" s="42">
        <v>0</v>
      </c>
      <c r="BW420" s="42">
        <v>0</v>
      </c>
      <c r="BX420" s="42">
        <v>24.731560999999999</v>
      </c>
      <c r="BY420" s="42">
        <v>20.609634</v>
      </c>
      <c r="BZ420" s="42">
        <v>0</v>
      </c>
      <c r="CA420" s="42">
        <v>74.194682999999998</v>
      </c>
      <c r="CB420" s="42">
        <v>370.97341399999999</v>
      </c>
      <c r="CC420" s="42">
        <v>12.365780000000001</v>
      </c>
      <c r="CD420" s="42">
        <v>45.341194999999999</v>
      </c>
      <c r="CE420" s="42">
        <v>8.2438540000000007</v>
      </c>
      <c r="CF420" s="42">
        <v>61.828901999999999</v>
      </c>
      <c r="CG420" s="42">
        <v>107.170097</v>
      </c>
      <c r="CH420" s="42">
        <v>86.560462999999999</v>
      </c>
      <c r="CI420" s="42">
        <v>0</v>
      </c>
      <c r="CJ420" s="42">
        <v>49.463121999999998</v>
      </c>
      <c r="CK420" s="42">
        <v>387.46112099999999</v>
      </c>
      <c r="CL420" s="42">
        <v>0</v>
      </c>
      <c r="CM420" s="42">
        <v>4.1219270000000003</v>
      </c>
      <c r="CN420" s="42">
        <v>0</v>
      </c>
      <c r="CO420" s="42">
        <v>8.2438540000000007</v>
      </c>
      <c r="CP420" s="42">
        <v>12.365780000000001</v>
      </c>
      <c r="CQ420" s="42">
        <v>12.365780000000001</v>
      </c>
      <c r="CR420" s="42">
        <v>342.11992600000002</v>
      </c>
      <c r="CS420" s="42">
        <v>8.2438540000000007</v>
      </c>
    </row>
    <row r="421" spans="1:97">
      <c r="A421" s="40" t="s">
        <v>1177</v>
      </c>
      <c r="B421" s="40" t="s">
        <v>289</v>
      </c>
      <c r="C421" s="40" t="s">
        <v>290</v>
      </c>
      <c r="D421" s="40" t="s">
        <v>304</v>
      </c>
      <c r="E421" s="40" t="s">
        <v>609</v>
      </c>
      <c r="F421" s="40" t="s">
        <v>351</v>
      </c>
      <c r="G421" s="41" t="s">
        <v>294</v>
      </c>
      <c r="H421" s="40" t="s">
        <v>1178</v>
      </c>
      <c r="I421" s="42">
        <v>816</v>
      </c>
      <c r="J421" s="42">
        <v>127.304323</v>
      </c>
      <c r="K421" s="42">
        <v>128.652276</v>
      </c>
      <c r="L421" s="42">
        <v>128.34782899999999</v>
      </c>
      <c r="M421" s="42">
        <v>225.04346899999999</v>
      </c>
      <c r="N421" s="42">
        <v>147.347779</v>
      </c>
      <c r="O421" s="42">
        <v>59.304322999999997</v>
      </c>
      <c r="P421" s="42">
        <v>136</v>
      </c>
      <c r="Q421" s="42">
        <v>124</v>
      </c>
      <c r="R421" s="42">
        <v>168</v>
      </c>
      <c r="S421" s="42">
        <v>160</v>
      </c>
      <c r="T421" s="42">
        <v>103</v>
      </c>
      <c r="U421" s="42">
        <v>41</v>
      </c>
      <c r="V421" s="42">
        <v>401.34784300000001</v>
      </c>
      <c r="W421" s="42">
        <v>62.217379999999999</v>
      </c>
      <c r="X421" s="42">
        <v>66.304419999999993</v>
      </c>
      <c r="Y421" s="42">
        <v>59.347814999999997</v>
      </c>
      <c r="Z421" s="42">
        <v>113.043488</v>
      </c>
      <c r="AA421" s="42">
        <v>71.739099999999993</v>
      </c>
      <c r="AB421" s="42">
        <v>26.782596999999999</v>
      </c>
      <c r="AC421" s="42">
        <v>1.913043</v>
      </c>
      <c r="AD421" s="42">
        <v>89.086962</v>
      </c>
      <c r="AE421" s="42">
        <v>253.91307900000001</v>
      </c>
      <c r="AF421" s="42">
        <v>58.347802000000001</v>
      </c>
      <c r="AG421" s="42">
        <v>414.65215699999999</v>
      </c>
      <c r="AH421" s="42">
        <v>65.086944000000003</v>
      </c>
      <c r="AI421" s="42">
        <v>62.347856999999998</v>
      </c>
      <c r="AJ421" s="42">
        <v>69.000013999999993</v>
      </c>
      <c r="AK421" s="42">
        <v>111.999982</v>
      </c>
      <c r="AL421" s="42">
        <v>75.608677999999998</v>
      </c>
      <c r="AM421" s="42">
        <v>28.695640000000001</v>
      </c>
      <c r="AN421" s="42">
        <v>1.913043</v>
      </c>
      <c r="AO421" s="42">
        <v>86.130413000000004</v>
      </c>
      <c r="AP421" s="42">
        <v>261.56524999999999</v>
      </c>
      <c r="AQ421" s="42">
        <v>66.956494000000006</v>
      </c>
      <c r="AR421" s="42">
        <v>678.26092700000004</v>
      </c>
      <c r="AS421" s="42">
        <v>11.478256</v>
      </c>
      <c r="AT421" s="42">
        <v>42.260908999999998</v>
      </c>
      <c r="AU421" s="42">
        <v>15.304341000000001</v>
      </c>
      <c r="AV421" s="42">
        <v>114.782561</v>
      </c>
      <c r="AW421" s="42">
        <v>114.782561</v>
      </c>
      <c r="AX421" s="42">
        <v>72.695622</v>
      </c>
      <c r="AY421" s="42">
        <v>229.739091</v>
      </c>
      <c r="AZ421" s="42">
        <v>77.217585999999997</v>
      </c>
      <c r="BA421" s="42">
        <v>318.086994</v>
      </c>
      <c r="BB421" s="42">
        <v>11.478256</v>
      </c>
      <c r="BC421" s="42">
        <v>30.782653</v>
      </c>
      <c r="BD421" s="42">
        <v>15.304341000000001</v>
      </c>
      <c r="BE421" s="42">
        <v>53.565195000000003</v>
      </c>
      <c r="BF421" s="42">
        <v>22.956512</v>
      </c>
      <c r="BG421" s="42">
        <v>49.739109999999997</v>
      </c>
      <c r="BH421" s="42">
        <v>110.956475</v>
      </c>
      <c r="BI421" s="42">
        <v>23.304452000000001</v>
      </c>
      <c r="BJ421" s="42">
        <v>360.17393299999998</v>
      </c>
      <c r="BK421" s="42">
        <v>0</v>
      </c>
      <c r="BL421" s="42">
        <v>11.478256</v>
      </c>
      <c r="BM421" s="42">
        <v>0</v>
      </c>
      <c r="BN421" s="42">
        <v>61.217365999999998</v>
      </c>
      <c r="BO421" s="42">
        <v>91.826048999999998</v>
      </c>
      <c r="BP421" s="42">
        <v>22.956512</v>
      </c>
      <c r="BQ421" s="42">
        <v>118.782616</v>
      </c>
      <c r="BR421" s="42">
        <v>53.913134999999997</v>
      </c>
      <c r="BS421" s="42">
        <v>84.695786999999996</v>
      </c>
      <c r="BT421" s="42">
        <v>0</v>
      </c>
      <c r="BU421" s="42">
        <v>0</v>
      </c>
      <c r="BV421" s="42">
        <v>0</v>
      </c>
      <c r="BW421" s="42">
        <v>7.6521710000000001</v>
      </c>
      <c r="BX421" s="42">
        <v>11.478256</v>
      </c>
      <c r="BY421" s="42">
        <v>22.956512</v>
      </c>
      <c r="BZ421" s="42">
        <v>0</v>
      </c>
      <c r="CA421" s="42">
        <v>42.608848000000002</v>
      </c>
      <c r="CB421" s="42">
        <v>283.47825599999999</v>
      </c>
      <c r="CC421" s="42">
        <v>7.6521710000000001</v>
      </c>
      <c r="CD421" s="42">
        <v>26.956567</v>
      </c>
      <c r="CE421" s="42">
        <v>7.6521710000000001</v>
      </c>
      <c r="CF421" s="42">
        <v>91.826048999999998</v>
      </c>
      <c r="CG421" s="42">
        <v>84.173878000000002</v>
      </c>
      <c r="CH421" s="42">
        <v>38.260854000000002</v>
      </c>
      <c r="CI421" s="42">
        <v>0</v>
      </c>
      <c r="CJ421" s="42">
        <v>26.956567</v>
      </c>
      <c r="CK421" s="42">
        <v>310.086884</v>
      </c>
      <c r="CL421" s="42">
        <v>3.826085</v>
      </c>
      <c r="CM421" s="42">
        <v>15.304341000000001</v>
      </c>
      <c r="CN421" s="42">
        <v>7.6521710000000001</v>
      </c>
      <c r="CO421" s="42">
        <v>15.304341000000001</v>
      </c>
      <c r="CP421" s="42">
        <v>19.130427000000001</v>
      </c>
      <c r="CQ421" s="42">
        <v>11.478256</v>
      </c>
      <c r="CR421" s="42">
        <v>229.739091</v>
      </c>
      <c r="CS421" s="42">
        <v>7.6521710000000001</v>
      </c>
    </row>
    <row r="422" spans="1:97">
      <c r="A422" s="40" t="s">
        <v>1179</v>
      </c>
      <c r="B422" s="40" t="s">
        <v>289</v>
      </c>
      <c r="C422" s="40" t="s">
        <v>290</v>
      </c>
      <c r="D422" s="40" t="s">
        <v>309</v>
      </c>
      <c r="E422" s="40" t="s">
        <v>450</v>
      </c>
      <c r="F422" s="40" t="s">
        <v>306</v>
      </c>
      <c r="G422" s="41" t="s">
        <v>294</v>
      </c>
      <c r="H422" s="40" t="s">
        <v>1180</v>
      </c>
      <c r="I422" s="42">
        <v>253</v>
      </c>
      <c r="J422" s="42">
        <v>31.749020000000002</v>
      </c>
      <c r="K422" s="42">
        <v>24.803922</v>
      </c>
      <c r="L422" s="42">
        <v>33.733333000000002</v>
      </c>
      <c r="M422" s="42">
        <v>73.419607999999997</v>
      </c>
      <c r="N422" s="42">
        <v>54.568626999999999</v>
      </c>
      <c r="O422" s="42">
        <v>34.725490000000001</v>
      </c>
      <c r="P422" s="42">
        <v>40</v>
      </c>
      <c r="Q422" s="42">
        <v>33</v>
      </c>
      <c r="R422" s="42">
        <v>47</v>
      </c>
      <c r="S422" s="42">
        <v>52</v>
      </c>
      <c r="T422" s="42">
        <v>62</v>
      </c>
      <c r="U422" s="42">
        <v>36</v>
      </c>
      <c r="V422" s="42">
        <v>119.058824</v>
      </c>
      <c r="W422" s="42">
        <v>13.890196</v>
      </c>
      <c r="X422" s="42">
        <v>10.913724999999999</v>
      </c>
      <c r="Y422" s="42">
        <v>17.858823999999998</v>
      </c>
      <c r="Z422" s="42">
        <v>34.725490000000001</v>
      </c>
      <c r="AA422" s="42">
        <v>25.796078000000001</v>
      </c>
      <c r="AB422" s="42">
        <v>14.882353</v>
      </c>
      <c r="AC422" s="42">
        <v>0.99215699999999996</v>
      </c>
      <c r="AD422" s="42">
        <v>17.858823999999998</v>
      </c>
      <c r="AE422" s="42">
        <v>66.474509999999995</v>
      </c>
      <c r="AF422" s="42">
        <v>34.725490000000001</v>
      </c>
      <c r="AG422" s="42">
        <v>133.94117600000001</v>
      </c>
      <c r="AH422" s="42">
        <v>17.858823999999998</v>
      </c>
      <c r="AI422" s="42">
        <v>13.890196</v>
      </c>
      <c r="AJ422" s="42">
        <v>15.874510000000001</v>
      </c>
      <c r="AK422" s="42">
        <v>38.694118000000003</v>
      </c>
      <c r="AL422" s="42">
        <v>28.772549000000001</v>
      </c>
      <c r="AM422" s="42">
        <v>16.866667</v>
      </c>
      <c r="AN422" s="42">
        <v>1.9843139999999999</v>
      </c>
      <c r="AO422" s="42">
        <v>22.819607999999999</v>
      </c>
      <c r="AP422" s="42">
        <v>70.443136999999993</v>
      </c>
      <c r="AQ422" s="42">
        <v>40.678431000000003</v>
      </c>
      <c r="AR422" s="42">
        <v>214.305882</v>
      </c>
      <c r="AS422" s="42">
        <v>19.843136999999999</v>
      </c>
      <c r="AT422" s="42">
        <v>7.9372550000000004</v>
      </c>
      <c r="AU422" s="42">
        <v>11.905882</v>
      </c>
      <c r="AV422" s="42">
        <v>3.9686270000000001</v>
      </c>
      <c r="AW422" s="42">
        <v>27.780391999999999</v>
      </c>
      <c r="AX422" s="42">
        <v>15.874510000000001</v>
      </c>
      <c r="AY422" s="42">
        <v>115.09019600000001</v>
      </c>
      <c r="AZ422" s="42">
        <v>11.905882</v>
      </c>
      <c r="BA422" s="42">
        <v>87.309804</v>
      </c>
      <c r="BB422" s="42">
        <v>11.905882</v>
      </c>
      <c r="BC422" s="42">
        <v>3.9686270000000001</v>
      </c>
      <c r="BD422" s="42">
        <v>0</v>
      </c>
      <c r="BE422" s="42">
        <v>0</v>
      </c>
      <c r="BF422" s="42">
        <v>11.905882</v>
      </c>
      <c r="BG422" s="42">
        <v>11.905882</v>
      </c>
      <c r="BH422" s="42">
        <v>47.623528999999998</v>
      </c>
      <c r="BI422" s="42">
        <v>0</v>
      </c>
      <c r="BJ422" s="42">
        <v>126.996078</v>
      </c>
      <c r="BK422" s="42">
        <v>7.9372550000000004</v>
      </c>
      <c r="BL422" s="42">
        <v>3.9686270000000001</v>
      </c>
      <c r="BM422" s="42">
        <v>11.905882</v>
      </c>
      <c r="BN422" s="42">
        <v>3.9686270000000001</v>
      </c>
      <c r="BO422" s="42">
        <v>15.874510000000001</v>
      </c>
      <c r="BP422" s="42">
        <v>3.9686270000000001</v>
      </c>
      <c r="BQ422" s="42">
        <v>67.466667000000001</v>
      </c>
      <c r="BR422" s="42">
        <v>11.905882</v>
      </c>
      <c r="BS422" s="42">
        <v>0</v>
      </c>
      <c r="BT422" s="42">
        <v>0</v>
      </c>
      <c r="BU422" s="42">
        <v>0</v>
      </c>
      <c r="BV422" s="42">
        <v>0</v>
      </c>
      <c r="BW422" s="42">
        <v>0</v>
      </c>
      <c r="BX422" s="42">
        <v>0</v>
      </c>
      <c r="BY422" s="42">
        <v>0</v>
      </c>
      <c r="BZ422" s="42">
        <v>0</v>
      </c>
      <c r="CA422" s="42">
        <v>0</v>
      </c>
      <c r="CB422" s="42">
        <v>59.529412000000001</v>
      </c>
      <c r="CC422" s="42">
        <v>0</v>
      </c>
      <c r="CD422" s="42">
        <v>7.9372550000000004</v>
      </c>
      <c r="CE422" s="42">
        <v>7.9372550000000004</v>
      </c>
      <c r="CF422" s="42">
        <v>3.9686270000000001</v>
      </c>
      <c r="CG422" s="42">
        <v>23.811765000000001</v>
      </c>
      <c r="CH422" s="42">
        <v>15.874510000000001</v>
      </c>
      <c r="CI422" s="42">
        <v>0</v>
      </c>
      <c r="CJ422" s="42">
        <v>0</v>
      </c>
      <c r="CK422" s="42">
        <v>154.77647099999999</v>
      </c>
      <c r="CL422" s="42">
        <v>19.843136999999999</v>
      </c>
      <c r="CM422" s="42">
        <v>0</v>
      </c>
      <c r="CN422" s="42">
        <v>3.9686270000000001</v>
      </c>
      <c r="CO422" s="42">
        <v>0</v>
      </c>
      <c r="CP422" s="42">
        <v>3.9686270000000001</v>
      </c>
      <c r="CQ422" s="42">
        <v>0</v>
      </c>
      <c r="CR422" s="42">
        <v>115.09019600000001</v>
      </c>
      <c r="CS422" s="42">
        <v>11.905882</v>
      </c>
    </row>
    <row r="423" spans="1:97">
      <c r="A423" s="40" t="s">
        <v>1181</v>
      </c>
      <c r="B423" s="40" t="s">
        <v>289</v>
      </c>
      <c r="C423" s="40" t="s">
        <v>290</v>
      </c>
      <c r="D423" s="40" t="s">
        <v>297</v>
      </c>
      <c r="E423" s="40" t="s">
        <v>331</v>
      </c>
      <c r="F423" s="40" t="s">
        <v>293</v>
      </c>
      <c r="G423" s="41" t="s">
        <v>294</v>
      </c>
      <c r="H423" s="40" t="s">
        <v>1182</v>
      </c>
      <c r="I423" s="42">
        <v>913</v>
      </c>
      <c r="J423" s="42">
        <v>186.90568099999999</v>
      </c>
      <c r="K423" s="42">
        <v>124.277599</v>
      </c>
      <c r="L423" s="42">
        <v>203.54126500000001</v>
      </c>
      <c r="M423" s="42">
        <v>232.898178</v>
      </c>
      <c r="N423" s="42">
        <v>109.599143</v>
      </c>
      <c r="O423" s="42">
        <v>55.778134999999999</v>
      </c>
      <c r="P423" s="42">
        <v>150</v>
      </c>
      <c r="Q423" s="42">
        <v>132</v>
      </c>
      <c r="R423" s="42">
        <v>211</v>
      </c>
      <c r="S423" s="42">
        <v>141</v>
      </c>
      <c r="T423" s="42">
        <v>90</v>
      </c>
      <c r="U423" s="42">
        <v>41</v>
      </c>
      <c r="V423" s="42">
        <v>457.96784600000001</v>
      </c>
      <c r="W423" s="42">
        <v>89.049302999999995</v>
      </c>
      <c r="X423" s="42">
        <v>70.456592000000001</v>
      </c>
      <c r="Y423" s="42">
        <v>94.920686000000003</v>
      </c>
      <c r="Z423" s="42">
        <v>125.256163</v>
      </c>
      <c r="AA423" s="42">
        <v>46.971060999999999</v>
      </c>
      <c r="AB423" s="42">
        <v>27.399785999999999</v>
      </c>
      <c r="AC423" s="42">
        <v>3.9142549999999998</v>
      </c>
      <c r="AD423" s="42">
        <v>114.491961</v>
      </c>
      <c r="AE423" s="42">
        <v>283.78349400000002</v>
      </c>
      <c r="AF423" s="42">
        <v>59.692390000000003</v>
      </c>
      <c r="AG423" s="42">
        <v>455.03215399999999</v>
      </c>
      <c r="AH423" s="42">
        <v>97.856376999999995</v>
      </c>
      <c r="AI423" s="42">
        <v>53.821007999999999</v>
      </c>
      <c r="AJ423" s="42">
        <v>108.62057900000001</v>
      </c>
      <c r="AK423" s="42">
        <v>107.642015</v>
      </c>
      <c r="AL423" s="42">
        <v>62.628081000000002</v>
      </c>
      <c r="AM423" s="42">
        <v>22.506967</v>
      </c>
      <c r="AN423" s="42">
        <v>1.957128</v>
      </c>
      <c r="AO423" s="42">
        <v>116.449089</v>
      </c>
      <c r="AP423" s="42">
        <v>276.93354799999997</v>
      </c>
      <c r="AQ423" s="42">
        <v>61.649518</v>
      </c>
      <c r="AR423" s="42">
        <v>724.13719200000003</v>
      </c>
      <c r="AS423" s="42">
        <v>7.8285099999999996</v>
      </c>
      <c r="AT423" s="42">
        <v>23.485531000000002</v>
      </c>
      <c r="AU423" s="42">
        <v>39.142550999999997</v>
      </c>
      <c r="AV423" s="42">
        <v>152.65594899999999</v>
      </c>
      <c r="AW423" s="42">
        <v>183.969989</v>
      </c>
      <c r="AX423" s="42">
        <v>78.285101999999995</v>
      </c>
      <c r="AY423" s="42">
        <v>183.969989</v>
      </c>
      <c r="AZ423" s="42">
        <v>54.799571</v>
      </c>
      <c r="BA423" s="42">
        <v>375.76848899999999</v>
      </c>
      <c r="BB423" s="42">
        <v>7.8285099999999996</v>
      </c>
      <c r="BC423" s="42">
        <v>23.485531000000002</v>
      </c>
      <c r="BD423" s="42">
        <v>31.314041</v>
      </c>
      <c r="BE423" s="42">
        <v>82.199357000000006</v>
      </c>
      <c r="BF423" s="42">
        <v>43.056806000000002</v>
      </c>
      <c r="BG423" s="42">
        <v>70.456592000000001</v>
      </c>
      <c r="BH423" s="42">
        <v>86.113612000000003</v>
      </c>
      <c r="BI423" s="42">
        <v>31.314041</v>
      </c>
      <c r="BJ423" s="42">
        <v>348.36870299999998</v>
      </c>
      <c r="BK423" s="42">
        <v>0</v>
      </c>
      <c r="BL423" s="42">
        <v>0</v>
      </c>
      <c r="BM423" s="42">
        <v>7.8285099999999996</v>
      </c>
      <c r="BN423" s="42">
        <v>70.456592000000001</v>
      </c>
      <c r="BO423" s="42">
        <v>140.913183</v>
      </c>
      <c r="BP423" s="42">
        <v>7.8285099999999996</v>
      </c>
      <c r="BQ423" s="42">
        <v>97.856376999999995</v>
      </c>
      <c r="BR423" s="42">
        <v>23.485531000000002</v>
      </c>
      <c r="BS423" s="42">
        <v>82.199357000000006</v>
      </c>
      <c r="BT423" s="42">
        <v>0</v>
      </c>
      <c r="BU423" s="42">
        <v>0</v>
      </c>
      <c r="BV423" s="42">
        <v>0</v>
      </c>
      <c r="BW423" s="42">
        <v>7.8285099999999996</v>
      </c>
      <c r="BX423" s="42">
        <v>23.485531000000002</v>
      </c>
      <c r="BY423" s="42">
        <v>11.742765</v>
      </c>
      <c r="BZ423" s="42">
        <v>0</v>
      </c>
      <c r="CA423" s="42">
        <v>39.142550999999997</v>
      </c>
      <c r="CB423" s="42">
        <v>395.339764</v>
      </c>
      <c r="CC423" s="42">
        <v>3.9142549999999998</v>
      </c>
      <c r="CD423" s="42">
        <v>19.571275</v>
      </c>
      <c r="CE423" s="42">
        <v>27.399785999999999</v>
      </c>
      <c r="CF423" s="42">
        <v>121.341908</v>
      </c>
      <c r="CG423" s="42">
        <v>144.827438</v>
      </c>
      <c r="CH423" s="42">
        <v>62.628081000000002</v>
      </c>
      <c r="CI423" s="42">
        <v>0</v>
      </c>
      <c r="CJ423" s="42">
        <v>15.657019999999999</v>
      </c>
      <c r="CK423" s="42">
        <v>246.598071</v>
      </c>
      <c r="CL423" s="42">
        <v>3.9142549999999998</v>
      </c>
      <c r="CM423" s="42">
        <v>3.9142549999999998</v>
      </c>
      <c r="CN423" s="42">
        <v>11.742765</v>
      </c>
      <c r="CO423" s="42">
        <v>23.485531000000002</v>
      </c>
      <c r="CP423" s="42">
        <v>15.657019999999999</v>
      </c>
      <c r="CQ423" s="42">
        <v>3.9142549999999998</v>
      </c>
      <c r="CR423" s="42">
        <v>183.969989</v>
      </c>
      <c r="CS423" s="42">
        <v>0</v>
      </c>
    </row>
    <row r="424" spans="1:97">
      <c r="A424" s="40" t="s">
        <v>1183</v>
      </c>
      <c r="B424" s="40" t="s">
        <v>289</v>
      </c>
      <c r="C424" s="40" t="s">
        <v>290</v>
      </c>
      <c r="D424" s="40" t="s">
        <v>304</v>
      </c>
      <c r="E424" s="40" t="s">
        <v>357</v>
      </c>
      <c r="F424" s="40" t="s">
        <v>351</v>
      </c>
      <c r="G424" s="41" t="s">
        <v>294</v>
      </c>
      <c r="H424" s="40" t="s">
        <v>1184</v>
      </c>
      <c r="I424" s="42">
        <v>115</v>
      </c>
      <c r="J424" s="42">
        <v>16.567796999999999</v>
      </c>
      <c r="K424" s="42">
        <v>14.618644</v>
      </c>
      <c r="L424" s="42">
        <v>11.694915</v>
      </c>
      <c r="M424" s="42">
        <v>33.135593</v>
      </c>
      <c r="N424" s="42">
        <v>25.338982999999999</v>
      </c>
      <c r="O424" s="42">
        <v>13.644068000000001</v>
      </c>
      <c r="P424" s="42">
        <v>23</v>
      </c>
      <c r="Q424" s="42">
        <v>16</v>
      </c>
      <c r="R424" s="42">
        <v>19</v>
      </c>
      <c r="S424" s="42">
        <v>28</v>
      </c>
      <c r="T424" s="42">
        <v>13</v>
      </c>
      <c r="U424" s="42">
        <v>22</v>
      </c>
      <c r="V424" s="42">
        <v>57.5</v>
      </c>
      <c r="W424" s="42">
        <v>7.7966100000000003</v>
      </c>
      <c r="X424" s="42">
        <v>6.8220340000000004</v>
      </c>
      <c r="Y424" s="42">
        <v>5.8474579999999996</v>
      </c>
      <c r="Z424" s="42">
        <v>16.567796999999999</v>
      </c>
      <c r="AA424" s="42">
        <v>14.618644</v>
      </c>
      <c r="AB424" s="42">
        <v>4.8728809999999996</v>
      </c>
      <c r="AC424" s="42">
        <v>0.974576</v>
      </c>
      <c r="AD424" s="42">
        <v>9.7457630000000002</v>
      </c>
      <c r="AE424" s="42">
        <v>34.110168999999999</v>
      </c>
      <c r="AF424" s="42">
        <v>13.644068000000001</v>
      </c>
      <c r="AG424" s="42">
        <v>57.5</v>
      </c>
      <c r="AH424" s="42">
        <v>8.7711860000000001</v>
      </c>
      <c r="AI424" s="42">
        <v>7.7966100000000003</v>
      </c>
      <c r="AJ424" s="42">
        <v>5.8474579999999996</v>
      </c>
      <c r="AK424" s="42">
        <v>16.567796999999999</v>
      </c>
      <c r="AL424" s="42">
        <v>10.720338999999999</v>
      </c>
      <c r="AM424" s="42">
        <v>7.7966100000000003</v>
      </c>
      <c r="AN424" s="42">
        <v>0</v>
      </c>
      <c r="AO424" s="42">
        <v>12.669492</v>
      </c>
      <c r="AP424" s="42">
        <v>32.161017000000001</v>
      </c>
      <c r="AQ424" s="42">
        <v>12.669492</v>
      </c>
      <c r="AR424" s="42">
        <v>93.559321999999995</v>
      </c>
      <c r="AS424" s="42">
        <v>11.694915</v>
      </c>
      <c r="AT424" s="42">
        <v>0</v>
      </c>
      <c r="AU424" s="42">
        <v>0</v>
      </c>
      <c r="AV424" s="42">
        <v>7.7966100000000003</v>
      </c>
      <c r="AW424" s="42">
        <v>11.694915</v>
      </c>
      <c r="AX424" s="42">
        <v>15.593220000000001</v>
      </c>
      <c r="AY424" s="42">
        <v>38.983051000000003</v>
      </c>
      <c r="AZ424" s="42">
        <v>7.7966100000000003</v>
      </c>
      <c r="BA424" s="42">
        <v>42.881355999999997</v>
      </c>
      <c r="BB424" s="42">
        <v>7.7966100000000003</v>
      </c>
      <c r="BC424" s="42">
        <v>0</v>
      </c>
      <c r="BD424" s="42">
        <v>0</v>
      </c>
      <c r="BE424" s="42">
        <v>3.8983050000000001</v>
      </c>
      <c r="BF424" s="42">
        <v>3.8983050000000001</v>
      </c>
      <c r="BG424" s="42">
        <v>7.7966100000000003</v>
      </c>
      <c r="BH424" s="42">
        <v>19.491524999999999</v>
      </c>
      <c r="BI424" s="42">
        <v>0</v>
      </c>
      <c r="BJ424" s="42">
        <v>50.677965999999998</v>
      </c>
      <c r="BK424" s="42">
        <v>3.8983050000000001</v>
      </c>
      <c r="BL424" s="42">
        <v>0</v>
      </c>
      <c r="BM424" s="42">
        <v>0</v>
      </c>
      <c r="BN424" s="42">
        <v>3.8983050000000001</v>
      </c>
      <c r="BO424" s="42">
        <v>7.7966100000000003</v>
      </c>
      <c r="BP424" s="42">
        <v>7.7966100000000003</v>
      </c>
      <c r="BQ424" s="42">
        <v>19.491524999999999</v>
      </c>
      <c r="BR424" s="42">
        <v>7.7966100000000003</v>
      </c>
      <c r="BS424" s="42">
        <v>7.7966100000000003</v>
      </c>
      <c r="BT424" s="42">
        <v>0</v>
      </c>
      <c r="BU424" s="42">
        <v>0</v>
      </c>
      <c r="BV424" s="42">
        <v>0</v>
      </c>
      <c r="BW424" s="42">
        <v>0</v>
      </c>
      <c r="BX424" s="42">
        <v>3.8983050000000001</v>
      </c>
      <c r="BY424" s="42">
        <v>0</v>
      </c>
      <c r="BZ424" s="42">
        <v>0</v>
      </c>
      <c r="CA424" s="42">
        <v>3.8983050000000001</v>
      </c>
      <c r="CB424" s="42">
        <v>35.084746000000003</v>
      </c>
      <c r="CC424" s="42">
        <v>3.8983050000000001</v>
      </c>
      <c r="CD424" s="42">
        <v>0</v>
      </c>
      <c r="CE424" s="42">
        <v>0</v>
      </c>
      <c r="CF424" s="42">
        <v>7.7966100000000003</v>
      </c>
      <c r="CG424" s="42">
        <v>7.7966100000000003</v>
      </c>
      <c r="CH424" s="42">
        <v>15.593220000000001</v>
      </c>
      <c r="CI424" s="42">
        <v>0</v>
      </c>
      <c r="CJ424" s="42">
        <v>0</v>
      </c>
      <c r="CK424" s="42">
        <v>50.677965999999998</v>
      </c>
      <c r="CL424" s="42">
        <v>7.7966100000000003</v>
      </c>
      <c r="CM424" s="42">
        <v>0</v>
      </c>
      <c r="CN424" s="42">
        <v>0</v>
      </c>
      <c r="CO424" s="42">
        <v>0</v>
      </c>
      <c r="CP424" s="42">
        <v>0</v>
      </c>
      <c r="CQ424" s="42">
        <v>0</v>
      </c>
      <c r="CR424" s="42">
        <v>38.983051000000003</v>
      </c>
      <c r="CS424" s="42">
        <v>3.8983050000000001</v>
      </c>
    </row>
    <row r="425" spans="1:97">
      <c r="A425" s="40" t="s">
        <v>1185</v>
      </c>
      <c r="B425" s="40" t="s">
        <v>289</v>
      </c>
      <c r="C425" s="40" t="s">
        <v>290</v>
      </c>
      <c r="D425" s="40" t="s">
        <v>297</v>
      </c>
      <c r="E425" s="40" t="s">
        <v>322</v>
      </c>
      <c r="F425" s="40" t="s">
        <v>293</v>
      </c>
      <c r="G425" s="41" t="s">
        <v>294</v>
      </c>
      <c r="H425" s="40" t="s">
        <v>1186</v>
      </c>
      <c r="I425" s="42">
        <v>2020</v>
      </c>
      <c r="J425" s="42">
        <v>344.86507499999999</v>
      </c>
      <c r="K425" s="42">
        <v>247.20128099999999</v>
      </c>
      <c r="L425" s="42">
        <v>353.796853</v>
      </c>
      <c r="M425" s="42">
        <v>397.62755600000003</v>
      </c>
      <c r="N425" s="42">
        <v>415.54835500000002</v>
      </c>
      <c r="O425" s="42">
        <v>260.96088099999997</v>
      </c>
      <c r="P425" s="42">
        <v>291</v>
      </c>
      <c r="Q425" s="42">
        <v>259</v>
      </c>
      <c r="R425" s="42">
        <v>377</v>
      </c>
      <c r="S425" s="42">
        <v>334</v>
      </c>
      <c r="T425" s="42">
        <v>383</v>
      </c>
      <c r="U425" s="42">
        <v>233</v>
      </c>
      <c r="V425" s="42">
        <v>964.68402500000002</v>
      </c>
      <c r="W425" s="42">
        <v>166.441543</v>
      </c>
      <c r="X425" s="42">
        <v>133.569357</v>
      </c>
      <c r="Y425" s="42">
        <v>178.39322899999999</v>
      </c>
      <c r="Z425" s="42">
        <v>182.36926800000001</v>
      </c>
      <c r="AA425" s="42">
        <v>205.286767</v>
      </c>
      <c r="AB425" s="42">
        <v>90.659998000000002</v>
      </c>
      <c r="AC425" s="42">
        <v>7.9638640000000001</v>
      </c>
      <c r="AD425" s="42">
        <v>226.25047699999999</v>
      </c>
      <c r="AE425" s="42">
        <v>528.19720700000005</v>
      </c>
      <c r="AF425" s="42">
        <v>210.23634100000001</v>
      </c>
      <c r="AG425" s="42">
        <v>1055.315975</v>
      </c>
      <c r="AH425" s="42">
        <v>178.42353199999999</v>
      </c>
      <c r="AI425" s="42">
        <v>113.631923</v>
      </c>
      <c r="AJ425" s="42">
        <v>175.40362400000001</v>
      </c>
      <c r="AK425" s="42">
        <v>215.25828899999999</v>
      </c>
      <c r="AL425" s="42">
        <v>210.26158799999999</v>
      </c>
      <c r="AM425" s="42">
        <v>144.42744099999999</v>
      </c>
      <c r="AN425" s="42">
        <v>17.909578</v>
      </c>
      <c r="AO425" s="42">
        <v>226.270679</v>
      </c>
      <c r="AP425" s="42">
        <v>544.13615600000003</v>
      </c>
      <c r="AQ425" s="42">
        <v>284.90913899999998</v>
      </c>
      <c r="AR425" s="42">
        <v>1702.0593280000001</v>
      </c>
      <c r="AS425" s="42">
        <v>11.95842</v>
      </c>
      <c r="AT425" s="42">
        <v>35.875259</v>
      </c>
      <c r="AU425" s="42">
        <v>43.847538999999998</v>
      </c>
      <c r="AV425" s="42">
        <v>151.47331600000001</v>
      </c>
      <c r="AW425" s="42">
        <v>298.96049299999999</v>
      </c>
      <c r="AX425" s="42">
        <v>243.15453400000001</v>
      </c>
      <c r="AY425" s="42">
        <v>705.38967100000002</v>
      </c>
      <c r="AZ425" s="42">
        <v>211.40009599999999</v>
      </c>
      <c r="BA425" s="42">
        <v>872.98709599999995</v>
      </c>
      <c r="BB425" s="42">
        <v>11.95842</v>
      </c>
      <c r="BC425" s="42">
        <v>31.889119000000001</v>
      </c>
      <c r="BD425" s="42">
        <v>27.902978999999998</v>
      </c>
      <c r="BE425" s="42">
        <v>99.653497999999999</v>
      </c>
      <c r="BF425" s="42">
        <v>63.778238000000002</v>
      </c>
      <c r="BG425" s="42">
        <v>195.32085499999999</v>
      </c>
      <c r="BH425" s="42">
        <v>338.77700800000002</v>
      </c>
      <c r="BI425" s="42">
        <v>103.70697800000001</v>
      </c>
      <c r="BJ425" s="42">
        <v>829.07223199999999</v>
      </c>
      <c r="BK425" s="42">
        <v>0</v>
      </c>
      <c r="BL425" s="42">
        <v>3.9861399999999998</v>
      </c>
      <c r="BM425" s="42">
        <v>15.944559999999999</v>
      </c>
      <c r="BN425" s="42">
        <v>51.819819000000003</v>
      </c>
      <c r="BO425" s="42">
        <v>235.182254</v>
      </c>
      <c r="BP425" s="42">
        <v>47.833678999999997</v>
      </c>
      <c r="BQ425" s="42">
        <v>366.612663</v>
      </c>
      <c r="BR425" s="42">
        <v>107.693118</v>
      </c>
      <c r="BS425" s="42">
        <v>195.38819599999999</v>
      </c>
      <c r="BT425" s="42">
        <v>0</v>
      </c>
      <c r="BU425" s="42">
        <v>0</v>
      </c>
      <c r="BV425" s="42">
        <v>0</v>
      </c>
      <c r="BW425" s="42">
        <v>11.95842</v>
      </c>
      <c r="BX425" s="42">
        <v>27.902978999999998</v>
      </c>
      <c r="BY425" s="42">
        <v>47.833678999999997</v>
      </c>
      <c r="BZ425" s="42">
        <v>0</v>
      </c>
      <c r="CA425" s="42">
        <v>107.693118</v>
      </c>
      <c r="CB425" s="42">
        <v>657.78042400000004</v>
      </c>
      <c r="CC425" s="42">
        <v>3.9861399999999998</v>
      </c>
      <c r="CD425" s="42">
        <v>23.916839</v>
      </c>
      <c r="CE425" s="42">
        <v>43.847538999999998</v>
      </c>
      <c r="CF425" s="42">
        <v>127.556477</v>
      </c>
      <c r="CG425" s="42">
        <v>219.237695</v>
      </c>
      <c r="CH425" s="42">
        <v>163.431736</v>
      </c>
      <c r="CI425" s="42">
        <v>3.9861399999999998</v>
      </c>
      <c r="CJ425" s="42">
        <v>71.817858999999999</v>
      </c>
      <c r="CK425" s="42">
        <v>848.89070800000002</v>
      </c>
      <c r="CL425" s="42">
        <v>7.9722799999999996</v>
      </c>
      <c r="CM425" s="42">
        <v>11.95842</v>
      </c>
      <c r="CN425" s="42">
        <v>0</v>
      </c>
      <c r="CO425" s="42">
        <v>11.95842</v>
      </c>
      <c r="CP425" s="42">
        <v>51.819819000000003</v>
      </c>
      <c r="CQ425" s="42">
        <v>31.889119000000001</v>
      </c>
      <c r="CR425" s="42">
        <v>701.40353100000004</v>
      </c>
      <c r="CS425" s="42">
        <v>31.889119000000001</v>
      </c>
    </row>
    <row r="426" spans="1:97">
      <c r="A426" s="40" t="s">
        <v>1187</v>
      </c>
      <c r="B426" s="40" t="s">
        <v>289</v>
      </c>
      <c r="C426" s="40" t="s">
        <v>290</v>
      </c>
      <c r="D426" s="40" t="s">
        <v>309</v>
      </c>
      <c r="E426" s="40" t="s">
        <v>334</v>
      </c>
      <c r="F426" s="40" t="s">
        <v>293</v>
      </c>
      <c r="G426" s="41" t="s">
        <v>294</v>
      </c>
      <c r="H426" s="40" t="s">
        <v>1188</v>
      </c>
      <c r="I426" s="42">
        <v>421</v>
      </c>
      <c r="J426" s="42">
        <v>61.018287999999998</v>
      </c>
      <c r="K426" s="42">
        <v>40.678859000000003</v>
      </c>
      <c r="L426" s="42">
        <v>73.266496000000004</v>
      </c>
      <c r="M426" s="42">
        <v>122.207894</v>
      </c>
      <c r="N426" s="42">
        <v>74.666179</v>
      </c>
      <c r="O426" s="42">
        <v>49.162284</v>
      </c>
      <c r="P426" s="42">
        <v>61</v>
      </c>
      <c r="Q426" s="42">
        <v>51</v>
      </c>
      <c r="R426" s="42">
        <v>102</v>
      </c>
      <c r="S426" s="42">
        <v>84</v>
      </c>
      <c r="T426" s="42">
        <v>71</v>
      </c>
      <c r="U426" s="42">
        <v>50</v>
      </c>
      <c r="V426" s="42">
        <v>187.96015600000001</v>
      </c>
      <c r="W426" s="42">
        <v>25.424287</v>
      </c>
      <c r="X426" s="42">
        <v>21.356401000000002</v>
      </c>
      <c r="Y426" s="42">
        <v>28.475200999999998</v>
      </c>
      <c r="Z426" s="42">
        <v>53.882370000000002</v>
      </c>
      <c r="AA426" s="42">
        <v>38.055205999999998</v>
      </c>
      <c r="AB426" s="42">
        <v>17.715776999999999</v>
      </c>
      <c r="AC426" s="42">
        <v>3.0509140000000001</v>
      </c>
      <c r="AD426" s="42">
        <v>34.577030000000001</v>
      </c>
      <c r="AE426" s="42">
        <v>115.32792000000001</v>
      </c>
      <c r="AF426" s="42">
        <v>38.055205999999998</v>
      </c>
      <c r="AG426" s="42">
        <v>233.03984399999999</v>
      </c>
      <c r="AH426" s="42">
        <v>35.594000999999999</v>
      </c>
      <c r="AI426" s="42">
        <v>19.322458000000001</v>
      </c>
      <c r="AJ426" s="42">
        <v>44.791294999999998</v>
      </c>
      <c r="AK426" s="42">
        <v>68.325524000000001</v>
      </c>
      <c r="AL426" s="42">
        <v>36.610973000000001</v>
      </c>
      <c r="AM426" s="42">
        <v>24.327707</v>
      </c>
      <c r="AN426" s="42">
        <v>4.0678859999999997</v>
      </c>
      <c r="AO426" s="42">
        <v>42.712802000000003</v>
      </c>
      <c r="AP426" s="42">
        <v>143.62596300000001</v>
      </c>
      <c r="AQ426" s="42">
        <v>46.701079</v>
      </c>
      <c r="AR426" s="42">
        <v>354.20443799999998</v>
      </c>
      <c r="AS426" s="42">
        <v>8.1357719999999993</v>
      </c>
      <c r="AT426" s="42">
        <v>32.474615999999997</v>
      </c>
      <c r="AU426" s="42">
        <v>20.339428999999999</v>
      </c>
      <c r="AV426" s="42">
        <v>48.746160000000003</v>
      </c>
      <c r="AW426" s="42">
        <v>52.882516000000003</v>
      </c>
      <c r="AX426" s="42">
        <v>24.407315000000001</v>
      </c>
      <c r="AY426" s="42">
        <v>115.60985100000001</v>
      </c>
      <c r="AZ426" s="42">
        <v>51.608778999999998</v>
      </c>
      <c r="BA426" s="42">
        <v>160.28812500000001</v>
      </c>
      <c r="BB426" s="42">
        <v>4.0678859999999997</v>
      </c>
      <c r="BC426" s="42">
        <v>28.40673</v>
      </c>
      <c r="BD426" s="42">
        <v>0</v>
      </c>
      <c r="BE426" s="42">
        <v>28.475200999999998</v>
      </c>
      <c r="BF426" s="42">
        <v>8.1357719999999993</v>
      </c>
      <c r="BG426" s="42">
        <v>16.271543999999999</v>
      </c>
      <c r="BH426" s="42">
        <v>58.659449000000002</v>
      </c>
      <c r="BI426" s="42">
        <v>16.271543999999999</v>
      </c>
      <c r="BJ426" s="42">
        <v>193.916313</v>
      </c>
      <c r="BK426" s="42">
        <v>4.0678859999999997</v>
      </c>
      <c r="BL426" s="42">
        <v>4.0678859999999997</v>
      </c>
      <c r="BM426" s="42">
        <v>20.339428999999999</v>
      </c>
      <c r="BN426" s="42">
        <v>20.270958</v>
      </c>
      <c r="BO426" s="42">
        <v>44.746744999999997</v>
      </c>
      <c r="BP426" s="42">
        <v>8.1357719999999993</v>
      </c>
      <c r="BQ426" s="42">
        <v>56.950401999999997</v>
      </c>
      <c r="BR426" s="42">
        <v>35.337235</v>
      </c>
      <c r="BS426" s="42">
        <v>20.339428999999999</v>
      </c>
      <c r="BT426" s="42">
        <v>0</v>
      </c>
      <c r="BU426" s="42">
        <v>0</v>
      </c>
      <c r="BV426" s="42">
        <v>0</v>
      </c>
      <c r="BW426" s="42">
        <v>0</v>
      </c>
      <c r="BX426" s="42">
        <v>4.0678859999999997</v>
      </c>
      <c r="BY426" s="42">
        <v>4.0678859999999997</v>
      </c>
      <c r="BZ426" s="42">
        <v>0</v>
      </c>
      <c r="CA426" s="42">
        <v>12.203658000000001</v>
      </c>
      <c r="CB426" s="42">
        <v>186.03050500000001</v>
      </c>
      <c r="CC426" s="42">
        <v>4.0678859999999997</v>
      </c>
      <c r="CD426" s="42">
        <v>28.40673</v>
      </c>
      <c r="CE426" s="42">
        <v>16.271543999999999</v>
      </c>
      <c r="CF426" s="42">
        <v>44.678274000000002</v>
      </c>
      <c r="CG426" s="42">
        <v>48.814630999999999</v>
      </c>
      <c r="CH426" s="42">
        <v>16.271543999999999</v>
      </c>
      <c r="CI426" s="42">
        <v>0</v>
      </c>
      <c r="CJ426" s="42">
        <v>27.519898000000001</v>
      </c>
      <c r="CK426" s="42">
        <v>147.83450400000001</v>
      </c>
      <c r="CL426" s="42">
        <v>4.0678859999999997</v>
      </c>
      <c r="CM426" s="42">
        <v>4.0678859999999997</v>
      </c>
      <c r="CN426" s="42">
        <v>4.0678859999999997</v>
      </c>
      <c r="CO426" s="42">
        <v>4.0678859999999997</v>
      </c>
      <c r="CP426" s="42">
        <v>0</v>
      </c>
      <c r="CQ426" s="42">
        <v>4.0678859999999997</v>
      </c>
      <c r="CR426" s="42">
        <v>115.60985100000001</v>
      </c>
      <c r="CS426" s="42">
        <v>11.885223</v>
      </c>
    </row>
    <row r="427" spans="1:97">
      <c r="A427" s="40" t="s">
        <v>1189</v>
      </c>
      <c r="B427" s="40" t="s">
        <v>289</v>
      </c>
      <c r="C427" s="40" t="s">
        <v>290</v>
      </c>
      <c r="D427" s="40" t="s">
        <v>297</v>
      </c>
      <c r="E427" s="40" t="s">
        <v>369</v>
      </c>
      <c r="F427" s="40" t="s">
        <v>293</v>
      </c>
      <c r="G427" s="41" t="s">
        <v>294</v>
      </c>
      <c r="H427" s="40" t="s">
        <v>1190</v>
      </c>
      <c r="I427" s="42">
        <v>261</v>
      </c>
      <c r="J427" s="42">
        <v>44</v>
      </c>
      <c r="K427" s="42">
        <v>31</v>
      </c>
      <c r="L427" s="42">
        <v>44</v>
      </c>
      <c r="M427" s="42">
        <v>56</v>
      </c>
      <c r="N427" s="42">
        <v>56</v>
      </c>
      <c r="O427" s="42">
        <v>30</v>
      </c>
      <c r="P427" s="42">
        <v>32</v>
      </c>
      <c r="Q427" s="42">
        <v>28</v>
      </c>
      <c r="R427" s="42">
        <v>40</v>
      </c>
      <c r="S427" s="42">
        <v>49</v>
      </c>
      <c r="T427" s="42">
        <v>37</v>
      </c>
      <c r="U427" s="42">
        <v>38</v>
      </c>
      <c r="V427" s="42">
        <v>134</v>
      </c>
      <c r="W427" s="42">
        <v>31</v>
      </c>
      <c r="X427" s="42">
        <v>18</v>
      </c>
      <c r="Y427" s="42">
        <v>20</v>
      </c>
      <c r="Z427" s="42">
        <v>27</v>
      </c>
      <c r="AA427" s="42">
        <v>27</v>
      </c>
      <c r="AB427" s="42">
        <v>9</v>
      </c>
      <c r="AC427" s="42">
        <v>2</v>
      </c>
      <c r="AD427" s="42">
        <v>38</v>
      </c>
      <c r="AE427" s="42">
        <v>64</v>
      </c>
      <c r="AF427" s="42">
        <v>32</v>
      </c>
      <c r="AG427" s="42">
        <v>127</v>
      </c>
      <c r="AH427" s="42">
        <v>13</v>
      </c>
      <c r="AI427" s="42">
        <v>13</v>
      </c>
      <c r="AJ427" s="42">
        <v>24</v>
      </c>
      <c r="AK427" s="42">
        <v>29</v>
      </c>
      <c r="AL427" s="42">
        <v>29</v>
      </c>
      <c r="AM427" s="42">
        <v>17</v>
      </c>
      <c r="AN427" s="42">
        <v>2</v>
      </c>
      <c r="AO427" s="42">
        <v>16</v>
      </c>
      <c r="AP427" s="42">
        <v>72</v>
      </c>
      <c r="AQ427" s="42">
        <v>39</v>
      </c>
      <c r="AR427" s="42">
        <v>220</v>
      </c>
      <c r="AS427" s="42">
        <v>8</v>
      </c>
      <c r="AT427" s="42">
        <v>4</v>
      </c>
      <c r="AU427" s="42">
        <v>4</v>
      </c>
      <c r="AV427" s="42">
        <v>12</v>
      </c>
      <c r="AW427" s="42">
        <v>40</v>
      </c>
      <c r="AX427" s="42">
        <v>36</v>
      </c>
      <c r="AY427" s="42">
        <v>84</v>
      </c>
      <c r="AZ427" s="42">
        <v>32</v>
      </c>
      <c r="BA427" s="42">
        <v>96</v>
      </c>
      <c r="BB427" s="42">
        <v>4</v>
      </c>
      <c r="BC427" s="42">
        <v>0</v>
      </c>
      <c r="BD427" s="42">
        <v>4</v>
      </c>
      <c r="BE427" s="42">
        <v>12</v>
      </c>
      <c r="BF427" s="42">
        <v>0</v>
      </c>
      <c r="BG427" s="42">
        <v>28</v>
      </c>
      <c r="BH427" s="42">
        <v>36</v>
      </c>
      <c r="BI427" s="42">
        <v>12</v>
      </c>
      <c r="BJ427" s="42">
        <v>124</v>
      </c>
      <c r="BK427" s="42">
        <v>4</v>
      </c>
      <c r="BL427" s="42">
        <v>4</v>
      </c>
      <c r="BM427" s="42">
        <v>0</v>
      </c>
      <c r="BN427" s="42">
        <v>0</v>
      </c>
      <c r="BO427" s="42">
        <v>40</v>
      </c>
      <c r="BP427" s="42">
        <v>8</v>
      </c>
      <c r="BQ427" s="42">
        <v>48</v>
      </c>
      <c r="BR427" s="42">
        <v>20</v>
      </c>
      <c r="BS427" s="42">
        <v>20</v>
      </c>
      <c r="BT427" s="42">
        <v>0</v>
      </c>
      <c r="BU427" s="42">
        <v>0</v>
      </c>
      <c r="BV427" s="42">
        <v>0</v>
      </c>
      <c r="BW427" s="42">
        <v>0</v>
      </c>
      <c r="BX427" s="42">
        <v>4</v>
      </c>
      <c r="BY427" s="42">
        <v>8</v>
      </c>
      <c r="BZ427" s="42">
        <v>0</v>
      </c>
      <c r="CA427" s="42">
        <v>8</v>
      </c>
      <c r="CB427" s="42">
        <v>96</v>
      </c>
      <c r="CC427" s="42">
        <v>8</v>
      </c>
      <c r="CD427" s="42">
        <v>0</v>
      </c>
      <c r="CE427" s="42">
        <v>4</v>
      </c>
      <c r="CF427" s="42">
        <v>8</v>
      </c>
      <c r="CG427" s="42">
        <v>36</v>
      </c>
      <c r="CH427" s="42">
        <v>28</v>
      </c>
      <c r="CI427" s="42">
        <v>0</v>
      </c>
      <c r="CJ427" s="42">
        <v>12</v>
      </c>
      <c r="CK427" s="42">
        <v>104</v>
      </c>
      <c r="CL427" s="42">
        <v>0</v>
      </c>
      <c r="CM427" s="42">
        <v>4</v>
      </c>
      <c r="CN427" s="42">
        <v>0</v>
      </c>
      <c r="CO427" s="42">
        <v>4</v>
      </c>
      <c r="CP427" s="42">
        <v>0</v>
      </c>
      <c r="CQ427" s="42">
        <v>0</v>
      </c>
      <c r="CR427" s="42">
        <v>84</v>
      </c>
      <c r="CS427" s="42">
        <v>12</v>
      </c>
    </row>
    <row r="428" spans="1:97">
      <c r="A428" s="40" t="s">
        <v>1191</v>
      </c>
      <c r="B428" s="40" t="s">
        <v>289</v>
      </c>
      <c r="C428" s="40" t="s">
        <v>290</v>
      </c>
      <c r="D428" s="40" t="s">
        <v>304</v>
      </c>
      <c r="E428" s="40" t="s">
        <v>354</v>
      </c>
      <c r="F428" s="40" t="s">
        <v>351</v>
      </c>
      <c r="G428" s="41" t="s">
        <v>294</v>
      </c>
      <c r="H428" s="40" t="s">
        <v>1192</v>
      </c>
      <c r="I428" s="42">
        <v>152</v>
      </c>
      <c r="J428" s="42">
        <v>16</v>
      </c>
      <c r="K428" s="42">
        <v>19</v>
      </c>
      <c r="L428" s="42">
        <v>24</v>
      </c>
      <c r="M428" s="42">
        <v>42</v>
      </c>
      <c r="N428" s="42">
        <v>39</v>
      </c>
      <c r="O428" s="42">
        <v>12</v>
      </c>
      <c r="P428" s="42">
        <v>21</v>
      </c>
      <c r="Q428" s="42">
        <v>23</v>
      </c>
      <c r="R428" s="42">
        <v>23</v>
      </c>
      <c r="S428" s="42">
        <v>45</v>
      </c>
      <c r="T428" s="42">
        <v>15</v>
      </c>
      <c r="U428" s="42">
        <v>14</v>
      </c>
      <c r="V428" s="42">
        <v>82</v>
      </c>
      <c r="W428" s="42">
        <v>9</v>
      </c>
      <c r="X428" s="42">
        <v>12</v>
      </c>
      <c r="Y428" s="42">
        <v>13</v>
      </c>
      <c r="Z428" s="42">
        <v>21</v>
      </c>
      <c r="AA428" s="42">
        <v>22</v>
      </c>
      <c r="AB428" s="42">
        <v>5</v>
      </c>
      <c r="AC428" s="42">
        <v>0</v>
      </c>
      <c r="AD428" s="42">
        <v>15</v>
      </c>
      <c r="AE428" s="42">
        <v>51</v>
      </c>
      <c r="AF428" s="42">
        <v>16</v>
      </c>
      <c r="AG428" s="42">
        <v>70</v>
      </c>
      <c r="AH428" s="42">
        <v>7</v>
      </c>
      <c r="AI428" s="42">
        <v>7</v>
      </c>
      <c r="AJ428" s="42">
        <v>11</v>
      </c>
      <c r="AK428" s="42">
        <v>21</v>
      </c>
      <c r="AL428" s="42">
        <v>17</v>
      </c>
      <c r="AM428" s="42">
        <v>5</v>
      </c>
      <c r="AN428" s="42">
        <v>2</v>
      </c>
      <c r="AO428" s="42">
        <v>9</v>
      </c>
      <c r="AP428" s="42">
        <v>49</v>
      </c>
      <c r="AQ428" s="42">
        <v>12</v>
      </c>
      <c r="AR428" s="42">
        <v>140</v>
      </c>
      <c r="AS428" s="42">
        <v>4</v>
      </c>
      <c r="AT428" s="42">
        <v>4</v>
      </c>
      <c r="AU428" s="42">
        <v>4</v>
      </c>
      <c r="AV428" s="42">
        <v>12</v>
      </c>
      <c r="AW428" s="42">
        <v>36</v>
      </c>
      <c r="AX428" s="42">
        <v>44</v>
      </c>
      <c r="AY428" s="42">
        <v>24</v>
      </c>
      <c r="AZ428" s="42">
        <v>12</v>
      </c>
      <c r="BA428" s="42">
        <v>76</v>
      </c>
      <c r="BB428" s="42">
        <v>4</v>
      </c>
      <c r="BC428" s="42">
        <v>0</v>
      </c>
      <c r="BD428" s="42">
        <v>4</v>
      </c>
      <c r="BE428" s="42">
        <v>8</v>
      </c>
      <c r="BF428" s="42">
        <v>12</v>
      </c>
      <c r="BG428" s="42">
        <v>28</v>
      </c>
      <c r="BH428" s="42">
        <v>12</v>
      </c>
      <c r="BI428" s="42">
        <v>8</v>
      </c>
      <c r="BJ428" s="42">
        <v>64</v>
      </c>
      <c r="BK428" s="42">
        <v>0</v>
      </c>
      <c r="BL428" s="42">
        <v>4</v>
      </c>
      <c r="BM428" s="42">
        <v>0</v>
      </c>
      <c r="BN428" s="42">
        <v>4</v>
      </c>
      <c r="BO428" s="42">
        <v>24</v>
      </c>
      <c r="BP428" s="42">
        <v>16</v>
      </c>
      <c r="BQ428" s="42">
        <v>12</v>
      </c>
      <c r="BR428" s="42">
        <v>4</v>
      </c>
      <c r="BS428" s="42">
        <v>12</v>
      </c>
      <c r="BT428" s="42">
        <v>0</v>
      </c>
      <c r="BU428" s="42">
        <v>0</v>
      </c>
      <c r="BV428" s="42">
        <v>0</v>
      </c>
      <c r="BW428" s="42">
        <v>0</v>
      </c>
      <c r="BX428" s="42">
        <v>4</v>
      </c>
      <c r="BY428" s="42">
        <v>0</v>
      </c>
      <c r="BZ428" s="42">
        <v>0</v>
      </c>
      <c r="CA428" s="42">
        <v>8</v>
      </c>
      <c r="CB428" s="42">
        <v>84</v>
      </c>
      <c r="CC428" s="42">
        <v>4</v>
      </c>
      <c r="CD428" s="42">
        <v>4</v>
      </c>
      <c r="CE428" s="42">
        <v>0</v>
      </c>
      <c r="CF428" s="42">
        <v>8</v>
      </c>
      <c r="CG428" s="42">
        <v>24</v>
      </c>
      <c r="CH428" s="42">
        <v>36</v>
      </c>
      <c r="CI428" s="42">
        <v>4</v>
      </c>
      <c r="CJ428" s="42">
        <v>4</v>
      </c>
      <c r="CK428" s="42">
        <v>44</v>
      </c>
      <c r="CL428" s="42">
        <v>0</v>
      </c>
      <c r="CM428" s="42">
        <v>0</v>
      </c>
      <c r="CN428" s="42">
        <v>4</v>
      </c>
      <c r="CO428" s="42">
        <v>4</v>
      </c>
      <c r="CP428" s="42">
        <v>8</v>
      </c>
      <c r="CQ428" s="42">
        <v>8</v>
      </c>
      <c r="CR428" s="42">
        <v>20</v>
      </c>
      <c r="CS428" s="42">
        <v>0</v>
      </c>
    </row>
    <row r="429" spans="1:97">
      <c r="A429" s="40" t="s">
        <v>1193</v>
      </c>
      <c r="B429" s="40" t="s">
        <v>289</v>
      </c>
      <c r="C429" s="40" t="s">
        <v>290</v>
      </c>
      <c r="D429" s="40" t="s">
        <v>304</v>
      </c>
      <c r="E429" s="40" t="s">
        <v>407</v>
      </c>
      <c r="F429" s="40" t="s">
        <v>397</v>
      </c>
      <c r="G429" s="41" t="s">
        <v>294</v>
      </c>
      <c r="H429" s="40" t="s">
        <v>1194</v>
      </c>
      <c r="I429" s="42">
        <v>53</v>
      </c>
      <c r="J429" s="42">
        <v>6.8703700000000003</v>
      </c>
      <c r="K429" s="42">
        <v>5.8888889999999998</v>
      </c>
      <c r="L429" s="42">
        <v>10.796296</v>
      </c>
      <c r="M429" s="42">
        <v>5.8888889999999998</v>
      </c>
      <c r="N429" s="42">
        <v>15.703704</v>
      </c>
      <c r="O429" s="42">
        <v>7.8518520000000001</v>
      </c>
      <c r="P429" s="42">
        <v>8</v>
      </c>
      <c r="Q429" s="42">
        <v>8</v>
      </c>
      <c r="R429" s="42">
        <v>10</v>
      </c>
      <c r="S429" s="42">
        <v>14</v>
      </c>
      <c r="T429" s="42">
        <v>12</v>
      </c>
      <c r="U429" s="42">
        <v>6</v>
      </c>
      <c r="V429" s="42">
        <v>27.481480999999999</v>
      </c>
      <c r="W429" s="42">
        <v>3.925926</v>
      </c>
      <c r="X429" s="42">
        <v>1.962963</v>
      </c>
      <c r="Y429" s="42">
        <v>5.8888889999999998</v>
      </c>
      <c r="Z429" s="42">
        <v>4.9074070000000001</v>
      </c>
      <c r="AA429" s="42">
        <v>6.8703700000000003</v>
      </c>
      <c r="AB429" s="42">
        <v>2.9444439999999998</v>
      </c>
      <c r="AC429" s="42">
        <v>0.98148100000000005</v>
      </c>
      <c r="AD429" s="42">
        <v>4.9074070000000001</v>
      </c>
      <c r="AE429" s="42">
        <v>15.703704</v>
      </c>
      <c r="AF429" s="42">
        <v>6.8703700000000003</v>
      </c>
      <c r="AG429" s="42">
        <v>25.518519000000001</v>
      </c>
      <c r="AH429" s="42">
        <v>2.9444439999999998</v>
      </c>
      <c r="AI429" s="42">
        <v>3.925926</v>
      </c>
      <c r="AJ429" s="42">
        <v>4.9074070000000001</v>
      </c>
      <c r="AK429" s="42">
        <v>0.98148100000000005</v>
      </c>
      <c r="AL429" s="42">
        <v>8.8333329999999997</v>
      </c>
      <c r="AM429" s="42">
        <v>3.925926</v>
      </c>
      <c r="AN429" s="42">
        <v>0</v>
      </c>
      <c r="AO429" s="42">
        <v>3.925926</v>
      </c>
      <c r="AP429" s="42">
        <v>14.722222</v>
      </c>
      <c r="AQ429" s="42">
        <v>6.8703700000000003</v>
      </c>
      <c r="AR429" s="42">
        <v>47.111111000000001</v>
      </c>
      <c r="AS429" s="42">
        <v>7.8518520000000001</v>
      </c>
      <c r="AT429" s="42">
        <v>0</v>
      </c>
      <c r="AU429" s="42">
        <v>0</v>
      </c>
      <c r="AV429" s="42">
        <v>11.777778</v>
      </c>
      <c r="AW429" s="42">
        <v>0</v>
      </c>
      <c r="AX429" s="42">
        <v>0</v>
      </c>
      <c r="AY429" s="42">
        <v>15.703704</v>
      </c>
      <c r="AZ429" s="42">
        <v>11.777778</v>
      </c>
      <c r="BA429" s="42">
        <v>23.555555999999999</v>
      </c>
      <c r="BB429" s="42">
        <v>3.925926</v>
      </c>
      <c r="BC429" s="42">
        <v>0</v>
      </c>
      <c r="BD429" s="42">
        <v>0</v>
      </c>
      <c r="BE429" s="42">
        <v>7.8518520000000001</v>
      </c>
      <c r="BF429" s="42">
        <v>0</v>
      </c>
      <c r="BG429" s="42">
        <v>0</v>
      </c>
      <c r="BH429" s="42">
        <v>7.8518520000000001</v>
      </c>
      <c r="BI429" s="42">
        <v>3.925926</v>
      </c>
      <c r="BJ429" s="42">
        <v>23.555555999999999</v>
      </c>
      <c r="BK429" s="42">
        <v>3.925926</v>
      </c>
      <c r="BL429" s="42">
        <v>0</v>
      </c>
      <c r="BM429" s="42">
        <v>0</v>
      </c>
      <c r="BN429" s="42">
        <v>3.925926</v>
      </c>
      <c r="BO429" s="42">
        <v>0</v>
      </c>
      <c r="BP429" s="42">
        <v>0</v>
      </c>
      <c r="BQ429" s="42">
        <v>7.8518520000000001</v>
      </c>
      <c r="BR429" s="42">
        <v>7.8518520000000001</v>
      </c>
      <c r="BS429" s="42">
        <v>3.925926</v>
      </c>
      <c r="BT429" s="42">
        <v>0</v>
      </c>
      <c r="BU429" s="42">
        <v>0</v>
      </c>
      <c r="BV429" s="42">
        <v>0</v>
      </c>
      <c r="BW429" s="42">
        <v>0</v>
      </c>
      <c r="BX429" s="42">
        <v>0</v>
      </c>
      <c r="BY429" s="42">
        <v>0</v>
      </c>
      <c r="BZ429" s="42">
        <v>0</v>
      </c>
      <c r="CA429" s="42">
        <v>3.925926</v>
      </c>
      <c r="CB429" s="42">
        <v>23.555555999999999</v>
      </c>
      <c r="CC429" s="42">
        <v>7.8518520000000001</v>
      </c>
      <c r="CD429" s="42">
        <v>0</v>
      </c>
      <c r="CE429" s="42">
        <v>0</v>
      </c>
      <c r="CF429" s="42">
        <v>11.777778</v>
      </c>
      <c r="CG429" s="42">
        <v>0</v>
      </c>
      <c r="CH429" s="42">
        <v>0</v>
      </c>
      <c r="CI429" s="42">
        <v>0</v>
      </c>
      <c r="CJ429" s="42">
        <v>3.925926</v>
      </c>
      <c r="CK429" s="42">
        <v>19.629629999999999</v>
      </c>
      <c r="CL429" s="42">
        <v>0</v>
      </c>
      <c r="CM429" s="42">
        <v>0</v>
      </c>
      <c r="CN429" s="42">
        <v>0</v>
      </c>
      <c r="CO429" s="42">
        <v>0</v>
      </c>
      <c r="CP429" s="42">
        <v>0</v>
      </c>
      <c r="CQ429" s="42">
        <v>0</v>
      </c>
      <c r="CR429" s="42">
        <v>15.703704</v>
      </c>
      <c r="CS429" s="42">
        <v>3.925926</v>
      </c>
    </row>
    <row r="430" spans="1:97">
      <c r="A430" s="40" t="s">
        <v>1195</v>
      </c>
      <c r="B430" s="40" t="s">
        <v>289</v>
      </c>
      <c r="C430" s="40" t="s">
        <v>290</v>
      </c>
      <c r="D430" s="40" t="s">
        <v>297</v>
      </c>
      <c r="E430" s="40" t="s">
        <v>331</v>
      </c>
      <c r="F430" s="40" t="s">
        <v>293</v>
      </c>
      <c r="G430" s="41" t="s">
        <v>294</v>
      </c>
      <c r="H430" s="40" t="s">
        <v>1196</v>
      </c>
      <c r="I430" s="42">
        <v>591</v>
      </c>
      <c r="J430" s="42">
        <v>117.797274</v>
      </c>
      <c r="K430" s="42">
        <v>82.558773000000002</v>
      </c>
      <c r="L430" s="42">
        <v>128.872232</v>
      </c>
      <c r="M430" s="42">
        <v>139.94718900000001</v>
      </c>
      <c r="N430" s="42">
        <v>68.463373000000004</v>
      </c>
      <c r="O430" s="42">
        <v>53.361158000000003</v>
      </c>
      <c r="P430" s="42">
        <v>93</v>
      </c>
      <c r="Q430" s="42">
        <v>57</v>
      </c>
      <c r="R430" s="42">
        <v>143</v>
      </c>
      <c r="S430" s="42">
        <v>72</v>
      </c>
      <c r="T430" s="42">
        <v>69</v>
      </c>
      <c r="U430" s="42">
        <v>23</v>
      </c>
      <c r="V430" s="42">
        <v>321.173765</v>
      </c>
      <c r="W430" s="42">
        <v>67.456558999999999</v>
      </c>
      <c r="X430" s="42">
        <v>41.279387</v>
      </c>
      <c r="Y430" s="42">
        <v>64.436115999999998</v>
      </c>
      <c r="Z430" s="42">
        <v>82.558773000000002</v>
      </c>
      <c r="AA430" s="42">
        <v>38.258944</v>
      </c>
      <c r="AB430" s="42">
        <v>25.170358</v>
      </c>
      <c r="AC430" s="42">
        <v>2.0136289999999999</v>
      </c>
      <c r="AD430" s="42">
        <v>84.572401999999997</v>
      </c>
      <c r="AE430" s="42">
        <v>183.24020400000001</v>
      </c>
      <c r="AF430" s="42">
        <v>53.361158000000003</v>
      </c>
      <c r="AG430" s="42">
        <v>269.826235</v>
      </c>
      <c r="AH430" s="42">
        <v>50.340716</v>
      </c>
      <c r="AI430" s="42">
        <v>41.279387</v>
      </c>
      <c r="AJ430" s="42">
        <v>64.436115999999998</v>
      </c>
      <c r="AK430" s="42">
        <v>57.388415999999999</v>
      </c>
      <c r="AL430" s="42">
        <v>30.204429000000001</v>
      </c>
      <c r="AM430" s="42">
        <v>24.163543000000001</v>
      </c>
      <c r="AN430" s="42">
        <v>2.0136289999999999</v>
      </c>
      <c r="AO430" s="42">
        <v>68.463373000000004</v>
      </c>
      <c r="AP430" s="42">
        <v>160.08347499999999</v>
      </c>
      <c r="AQ430" s="42">
        <v>41.279387</v>
      </c>
      <c r="AR430" s="42">
        <v>467.16183999999998</v>
      </c>
      <c r="AS430" s="42">
        <v>16.109029</v>
      </c>
      <c r="AT430" s="42">
        <v>28.190801</v>
      </c>
      <c r="AU430" s="42">
        <v>28.190801</v>
      </c>
      <c r="AV430" s="42">
        <v>76.517887999999999</v>
      </c>
      <c r="AW430" s="42">
        <v>116.79046</v>
      </c>
      <c r="AX430" s="42">
        <v>56.381601000000003</v>
      </c>
      <c r="AY430" s="42">
        <v>84.572401999999997</v>
      </c>
      <c r="AZ430" s="42">
        <v>60.408859</v>
      </c>
      <c r="BA430" s="42">
        <v>249.68994900000001</v>
      </c>
      <c r="BB430" s="42">
        <v>16.109029</v>
      </c>
      <c r="BC430" s="42">
        <v>16.109029</v>
      </c>
      <c r="BD430" s="42">
        <v>16.109029</v>
      </c>
      <c r="BE430" s="42">
        <v>36.245314999999998</v>
      </c>
      <c r="BF430" s="42">
        <v>32.218057999999999</v>
      </c>
      <c r="BG430" s="42">
        <v>52.354343999999998</v>
      </c>
      <c r="BH430" s="42">
        <v>52.354343999999998</v>
      </c>
      <c r="BI430" s="42">
        <v>28.190801</v>
      </c>
      <c r="BJ430" s="42">
        <v>217.471891</v>
      </c>
      <c r="BK430" s="42">
        <v>0</v>
      </c>
      <c r="BL430" s="42">
        <v>12.081772000000001</v>
      </c>
      <c r="BM430" s="42">
        <v>12.081772000000001</v>
      </c>
      <c r="BN430" s="42">
        <v>40.272571999999997</v>
      </c>
      <c r="BO430" s="42">
        <v>84.572401999999997</v>
      </c>
      <c r="BP430" s="42">
        <v>4.0272569999999996</v>
      </c>
      <c r="BQ430" s="42">
        <v>32.218057999999999</v>
      </c>
      <c r="BR430" s="42">
        <v>32.218057999999999</v>
      </c>
      <c r="BS430" s="42">
        <v>56.381601000000003</v>
      </c>
      <c r="BT430" s="42">
        <v>0</v>
      </c>
      <c r="BU430" s="42">
        <v>0</v>
      </c>
      <c r="BV430" s="42">
        <v>0</v>
      </c>
      <c r="BW430" s="42">
        <v>0</v>
      </c>
      <c r="BX430" s="42">
        <v>16.109029</v>
      </c>
      <c r="BY430" s="42">
        <v>8.0545139999999993</v>
      </c>
      <c r="BZ430" s="42">
        <v>0</v>
      </c>
      <c r="CA430" s="42">
        <v>32.218057999999999</v>
      </c>
      <c r="CB430" s="42">
        <v>273.85349200000002</v>
      </c>
      <c r="CC430" s="42">
        <v>12.081772000000001</v>
      </c>
      <c r="CD430" s="42">
        <v>24.163543000000001</v>
      </c>
      <c r="CE430" s="42">
        <v>12.081772000000001</v>
      </c>
      <c r="CF430" s="42">
        <v>68.463373000000004</v>
      </c>
      <c r="CG430" s="42">
        <v>92.626917000000006</v>
      </c>
      <c r="CH430" s="42">
        <v>44.29983</v>
      </c>
      <c r="CI430" s="42">
        <v>0</v>
      </c>
      <c r="CJ430" s="42">
        <v>20.136285999999998</v>
      </c>
      <c r="CK430" s="42">
        <v>136.92674600000001</v>
      </c>
      <c r="CL430" s="42">
        <v>4.0272569999999996</v>
      </c>
      <c r="CM430" s="42">
        <v>4.0272569999999996</v>
      </c>
      <c r="CN430" s="42">
        <v>16.109029</v>
      </c>
      <c r="CO430" s="42">
        <v>8.0545139999999993</v>
      </c>
      <c r="CP430" s="42">
        <v>8.0545139999999993</v>
      </c>
      <c r="CQ430" s="42">
        <v>4.0272569999999996</v>
      </c>
      <c r="CR430" s="42">
        <v>84.572401999999997</v>
      </c>
      <c r="CS430" s="42">
        <v>8.0545139999999993</v>
      </c>
    </row>
    <row r="431" spans="1:97">
      <c r="A431" s="40" t="s">
        <v>1197</v>
      </c>
      <c r="B431" s="40" t="s">
        <v>289</v>
      </c>
      <c r="C431" s="40" t="s">
        <v>290</v>
      </c>
      <c r="D431" s="40" t="s">
        <v>297</v>
      </c>
      <c r="E431" s="40" t="s">
        <v>319</v>
      </c>
      <c r="F431" s="40" t="s">
        <v>293</v>
      </c>
      <c r="G431" s="41" t="s">
        <v>294</v>
      </c>
      <c r="H431" s="40" t="s">
        <v>1198</v>
      </c>
      <c r="I431" s="42">
        <v>485</v>
      </c>
      <c r="J431" s="42">
        <v>74</v>
      </c>
      <c r="K431" s="42">
        <v>40</v>
      </c>
      <c r="L431" s="42">
        <v>88</v>
      </c>
      <c r="M431" s="42">
        <v>114</v>
      </c>
      <c r="N431" s="42">
        <v>104</v>
      </c>
      <c r="O431" s="42">
        <v>65</v>
      </c>
      <c r="P431" s="42">
        <v>58</v>
      </c>
      <c r="Q431" s="42">
        <v>62</v>
      </c>
      <c r="R431" s="42">
        <v>84</v>
      </c>
      <c r="S431" s="42">
        <v>79</v>
      </c>
      <c r="T431" s="42">
        <v>89</v>
      </c>
      <c r="U431" s="42">
        <v>31</v>
      </c>
      <c r="V431" s="42">
        <v>251</v>
      </c>
      <c r="W431" s="42">
        <v>39</v>
      </c>
      <c r="X431" s="42">
        <v>22</v>
      </c>
      <c r="Y431" s="42">
        <v>42</v>
      </c>
      <c r="Z431" s="42">
        <v>60</v>
      </c>
      <c r="AA431" s="42">
        <v>57</v>
      </c>
      <c r="AB431" s="42">
        <v>29</v>
      </c>
      <c r="AC431" s="42">
        <v>2</v>
      </c>
      <c r="AD431" s="42">
        <v>52</v>
      </c>
      <c r="AE431" s="42">
        <v>140</v>
      </c>
      <c r="AF431" s="42">
        <v>59</v>
      </c>
      <c r="AG431" s="42">
        <v>234</v>
      </c>
      <c r="AH431" s="42">
        <v>35</v>
      </c>
      <c r="AI431" s="42">
        <v>18</v>
      </c>
      <c r="AJ431" s="42">
        <v>46</v>
      </c>
      <c r="AK431" s="42">
        <v>54</v>
      </c>
      <c r="AL431" s="42">
        <v>47</v>
      </c>
      <c r="AM431" s="42">
        <v>29</v>
      </c>
      <c r="AN431" s="42">
        <v>5</v>
      </c>
      <c r="AO431" s="42">
        <v>43</v>
      </c>
      <c r="AP431" s="42">
        <v>132</v>
      </c>
      <c r="AQ431" s="42">
        <v>59</v>
      </c>
      <c r="AR431" s="42">
        <v>408</v>
      </c>
      <c r="AS431" s="42">
        <v>4</v>
      </c>
      <c r="AT431" s="42">
        <v>24</v>
      </c>
      <c r="AU431" s="42">
        <v>24</v>
      </c>
      <c r="AV431" s="42">
        <v>24</v>
      </c>
      <c r="AW431" s="42">
        <v>84</v>
      </c>
      <c r="AX431" s="42">
        <v>28</v>
      </c>
      <c r="AY431" s="42">
        <v>160</v>
      </c>
      <c r="AZ431" s="42">
        <v>60</v>
      </c>
      <c r="BA431" s="42">
        <v>228</v>
      </c>
      <c r="BB431" s="42">
        <v>0</v>
      </c>
      <c r="BC431" s="42">
        <v>12</v>
      </c>
      <c r="BD431" s="42">
        <v>20</v>
      </c>
      <c r="BE431" s="42">
        <v>12</v>
      </c>
      <c r="BF431" s="42">
        <v>28</v>
      </c>
      <c r="BG431" s="42">
        <v>20</v>
      </c>
      <c r="BH431" s="42">
        <v>104</v>
      </c>
      <c r="BI431" s="42">
        <v>32</v>
      </c>
      <c r="BJ431" s="42">
        <v>180</v>
      </c>
      <c r="BK431" s="42">
        <v>4</v>
      </c>
      <c r="BL431" s="42">
        <v>12</v>
      </c>
      <c r="BM431" s="42">
        <v>4</v>
      </c>
      <c r="BN431" s="42">
        <v>12</v>
      </c>
      <c r="BO431" s="42">
        <v>56</v>
      </c>
      <c r="BP431" s="42">
        <v>8</v>
      </c>
      <c r="BQ431" s="42">
        <v>56</v>
      </c>
      <c r="BR431" s="42">
        <v>28</v>
      </c>
      <c r="BS431" s="42">
        <v>36</v>
      </c>
      <c r="BT431" s="42">
        <v>0</v>
      </c>
      <c r="BU431" s="42">
        <v>0</v>
      </c>
      <c r="BV431" s="42">
        <v>0</v>
      </c>
      <c r="BW431" s="42">
        <v>0</v>
      </c>
      <c r="BX431" s="42">
        <v>0</v>
      </c>
      <c r="BY431" s="42">
        <v>8</v>
      </c>
      <c r="BZ431" s="42">
        <v>0</v>
      </c>
      <c r="CA431" s="42">
        <v>28</v>
      </c>
      <c r="CB431" s="42">
        <v>176</v>
      </c>
      <c r="CC431" s="42">
        <v>4</v>
      </c>
      <c r="CD431" s="42">
        <v>20</v>
      </c>
      <c r="CE431" s="42">
        <v>20</v>
      </c>
      <c r="CF431" s="42">
        <v>24</v>
      </c>
      <c r="CG431" s="42">
        <v>72</v>
      </c>
      <c r="CH431" s="42">
        <v>12</v>
      </c>
      <c r="CI431" s="42">
        <v>0</v>
      </c>
      <c r="CJ431" s="42">
        <v>24</v>
      </c>
      <c r="CK431" s="42">
        <v>196</v>
      </c>
      <c r="CL431" s="42">
        <v>0</v>
      </c>
      <c r="CM431" s="42">
        <v>4</v>
      </c>
      <c r="CN431" s="42">
        <v>4</v>
      </c>
      <c r="CO431" s="42">
        <v>0</v>
      </c>
      <c r="CP431" s="42">
        <v>12</v>
      </c>
      <c r="CQ431" s="42">
        <v>8</v>
      </c>
      <c r="CR431" s="42">
        <v>160</v>
      </c>
      <c r="CS431" s="42">
        <v>8</v>
      </c>
    </row>
    <row r="432" spans="1:97">
      <c r="A432" s="40" t="s">
        <v>1199</v>
      </c>
      <c r="B432" s="40" t="s">
        <v>289</v>
      </c>
      <c r="C432" s="40" t="s">
        <v>290</v>
      </c>
      <c r="D432" s="40" t="s">
        <v>297</v>
      </c>
      <c r="E432" s="40" t="s">
        <v>647</v>
      </c>
      <c r="F432" s="40" t="s">
        <v>419</v>
      </c>
      <c r="G432" s="41" t="s">
        <v>294</v>
      </c>
      <c r="H432" s="40" t="s">
        <v>1200</v>
      </c>
      <c r="I432" s="42">
        <v>973</v>
      </c>
      <c r="J432" s="42">
        <v>158.05076099999999</v>
      </c>
      <c r="K432" s="42">
        <v>110.635533</v>
      </c>
      <c r="L432" s="42">
        <v>160.02639600000001</v>
      </c>
      <c r="M432" s="42">
        <v>234.11268999999999</v>
      </c>
      <c r="N432" s="42">
        <v>195.587817</v>
      </c>
      <c r="O432" s="42">
        <v>114.58680200000001</v>
      </c>
      <c r="P432" s="42">
        <v>135</v>
      </c>
      <c r="Q432" s="42">
        <v>132</v>
      </c>
      <c r="R432" s="42">
        <v>170</v>
      </c>
      <c r="S432" s="42">
        <v>170</v>
      </c>
      <c r="T432" s="42">
        <v>168</v>
      </c>
      <c r="U432" s="42">
        <v>73</v>
      </c>
      <c r="V432" s="42">
        <v>475.14010200000001</v>
      </c>
      <c r="W432" s="42">
        <v>81.988832000000002</v>
      </c>
      <c r="X432" s="42">
        <v>58.281218000000003</v>
      </c>
      <c r="Y432" s="42">
        <v>79.025380999999996</v>
      </c>
      <c r="Z432" s="42">
        <v>109.647716</v>
      </c>
      <c r="AA432" s="42">
        <v>98.781726000000006</v>
      </c>
      <c r="AB432" s="42">
        <v>44.451777</v>
      </c>
      <c r="AC432" s="42">
        <v>2.9634520000000002</v>
      </c>
      <c r="AD432" s="42">
        <v>99.769542999999999</v>
      </c>
      <c r="AE432" s="42">
        <v>266.71066000000002</v>
      </c>
      <c r="AF432" s="42">
        <v>108.659898</v>
      </c>
      <c r="AG432" s="42">
        <v>497.85989799999999</v>
      </c>
      <c r="AH432" s="42">
        <v>76.061929000000006</v>
      </c>
      <c r="AI432" s="42">
        <v>52.354315</v>
      </c>
      <c r="AJ432" s="42">
        <v>81.001014999999995</v>
      </c>
      <c r="AK432" s="42">
        <v>124.464975</v>
      </c>
      <c r="AL432" s="42">
        <v>96.806090999999995</v>
      </c>
      <c r="AM432" s="42">
        <v>61.244669999999999</v>
      </c>
      <c r="AN432" s="42">
        <v>5.9269040000000004</v>
      </c>
      <c r="AO432" s="42">
        <v>91.867005000000006</v>
      </c>
      <c r="AP432" s="42">
        <v>284.49137100000002</v>
      </c>
      <c r="AQ432" s="42">
        <v>121.50152300000001</v>
      </c>
      <c r="AR432" s="42">
        <v>798.15634499999999</v>
      </c>
      <c r="AS432" s="42">
        <v>11.853807</v>
      </c>
      <c r="AT432" s="42">
        <v>39.512689999999999</v>
      </c>
      <c r="AU432" s="42">
        <v>3.9512689999999999</v>
      </c>
      <c r="AV432" s="42">
        <v>79.025380999999996</v>
      </c>
      <c r="AW432" s="42">
        <v>142.24568500000001</v>
      </c>
      <c r="AX432" s="42">
        <v>102.732995</v>
      </c>
      <c r="AY432" s="42">
        <v>324.00406099999998</v>
      </c>
      <c r="AZ432" s="42">
        <v>94.830456999999996</v>
      </c>
      <c r="BA432" s="42">
        <v>387.22436499999998</v>
      </c>
      <c r="BB432" s="42">
        <v>7.9025379999999998</v>
      </c>
      <c r="BC432" s="42">
        <v>31.610151999999999</v>
      </c>
      <c r="BD432" s="42">
        <v>0</v>
      </c>
      <c r="BE432" s="42">
        <v>19.756345</v>
      </c>
      <c r="BF432" s="42">
        <v>43.463959000000003</v>
      </c>
      <c r="BG432" s="42">
        <v>90.879187999999999</v>
      </c>
      <c r="BH432" s="42">
        <v>158.05076099999999</v>
      </c>
      <c r="BI432" s="42">
        <v>35.561421000000003</v>
      </c>
      <c r="BJ432" s="42">
        <v>410.93198000000001</v>
      </c>
      <c r="BK432" s="42">
        <v>3.9512689999999999</v>
      </c>
      <c r="BL432" s="42">
        <v>7.9025379999999998</v>
      </c>
      <c r="BM432" s="42">
        <v>3.9512689999999999</v>
      </c>
      <c r="BN432" s="42">
        <v>59.269036</v>
      </c>
      <c r="BO432" s="42">
        <v>98.781726000000006</v>
      </c>
      <c r="BP432" s="42">
        <v>11.853807</v>
      </c>
      <c r="BQ432" s="42">
        <v>165.95329899999999</v>
      </c>
      <c r="BR432" s="42">
        <v>59.269036</v>
      </c>
      <c r="BS432" s="42">
        <v>67.171574000000007</v>
      </c>
      <c r="BT432" s="42">
        <v>0</v>
      </c>
      <c r="BU432" s="42">
        <v>0</v>
      </c>
      <c r="BV432" s="42">
        <v>0</v>
      </c>
      <c r="BW432" s="42">
        <v>0</v>
      </c>
      <c r="BX432" s="42">
        <v>23.707614</v>
      </c>
      <c r="BY432" s="42">
        <v>11.853807</v>
      </c>
      <c r="BZ432" s="42">
        <v>0</v>
      </c>
      <c r="CA432" s="42">
        <v>31.610151999999999</v>
      </c>
      <c r="CB432" s="42">
        <v>351.66294399999998</v>
      </c>
      <c r="CC432" s="42">
        <v>7.9025379999999998</v>
      </c>
      <c r="CD432" s="42">
        <v>31.610151999999999</v>
      </c>
      <c r="CE432" s="42">
        <v>3.9512689999999999</v>
      </c>
      <c r="CF432" s="42">
        <v>71.122843000000003</v>
      </c>
      <c r="CG432" s="42">
        <v>106.684264</v>
      </c>
      <c r="CH432" s="42">
        <v>79.025380999999996</v>
      </c>
      <c r="CI432" s="42">
        <v>0</v>
      </c>
      <c r="CJ432" s="42">
        <v>51.366497000000003</v>
      </c>
      <c r="CK432" s="42">
        <v>379.32182699999998</v>
      </c>
      <c r="CL432" s="42">
        <v>3.9512689999999999</v>
      </c>
      <c r="CM432" s="42">
        <v>7.9025379999999998</v>
      </c>
      <c r="CN432" s="42">
        <v>0</v>
      </c>
      <c r="CO432" s="42">
        <v>7.9025379999999998</v>
      </c>
      <c r="CP432" s="42">
        <v>11.853807</v>
      </c>
      <c r="CQ432" s="42">
        <v>11.853807</v>
      </c>
      <c r="CR432" s="42">
        <v>324.00406099999998</v>
      </c>
      <c r="CS432" s="42">
        <v>11.853807</v>
      </c>
    </row>
    <row r="433" spans="1:97">
      <c r="A433" s="40" t="s">
        <v>1201</v>
      </c>
      <c r="B433" s="40" t="s">
        <v>289</v>
      </c>
      <c r="C433" s="40" t="s">
        <v>290</v>
      </c>
      <c r="D433" s="40" t="s">
        <v>309</v>
      </c>
      <c r="E433" s="40" t="s">
        <v>450</v>
      </c>
      <c r="F433" s="40" t="s">
        <v>306</v>
      </c>
      <c r="G433" s="41" t="s">
        <v>294</v>
      </c>
      <c r="H433" s="40" t="s">
        <v>1202</v>
      </c>
      <c r="I433" s="42">
        <v>670</v>
      </c>
      <c r="J433" s="42">
        <v>97.795030999999994</v>
      </c>
      <c r="K433" s="42">
        <v>58.260869999999997</v>
      </c>
      <c r="L433" s="42">
        <v>134.20807500000001</v>
      </c>
      <c r="M433" s="42">
        <v>122.763975</v>
      </c>
      <c r="N433" s="42">
        <v>151.89440999999999</v>
      </c>
      <c r="O433" s="42">
        <v>105.07764</v>
      </c>
      <c r="P433" s="42">
        <v>52</v>
      </c>
      <c r="Q433" s="42">
        <v>82</v>
      </c>
      <c r="R433" s="42">
        <v>78</v>
      </c>
      <c r="S433" s="42">
        <v>102</v>
      </c>
      <c r="T433" s="42">
        <v>146</v>
      </c>
      <c r="U433" s="42">
        <v>53</v>
      </c>
      <c r="V433" s="42">
        <v>311.07142900000002</v>
      </c>
      <c r="W433" s="42">
        <v>41.614907000000002</v>
      </c>
      <c r="X433" s="42">
        <v>23.928571000000002</v>
      </c>
      <c r="Y433" s="42">
        <v>60.341614999999997</v>
      </c>
      <c r="Z433" s="42">
        <v>68.664596000000003</v>
      </c>
      <c r="AA433" s="42">
        <v>70.745341999999994</v>
      </c>
      <c r="AB433" s="42">
        <v>44.736024999999998</v>
      </c>
      <c r="AC433" s="42">
        <v>1.040373</v>
      </c>
      <c r="AD433" s="42">
        <v>48.897516000000003</v>
      </c>
      <c r="AE433" s="42">
        <v>170.621118</v>
      </c>
      <c r="AF433" s="42">
        <v>91.552795000000003</v>
      </c>
      <c r="AG433" s="42">
        <v>358.92857099999998</v>
      </c>
      <c r="AH433" s="42">
        <v>56.180123999999999</v>
      </c>
      <c r="AI433" s="42">
        <v>34.332298000000002</v>
      </c>
      <c r="AJ433" s="42">
        <v>73.866460000000004</v>
      </c>
      <c r="AK433" s="42">
        <v>54.099378999999999</v>
      </c>
      <c r="AL433" s="42">
        <v>81.149068</v>
      </c>
      <c r="AM433" s="42">
        <v>56.180123999999999</v>
      </c>
      <c r="AN433" s="42">
        <v>3.1211180000000001</v>
      </c>
      <c r="AO433" s="42">
        <v>68.664596000000003</v>
      </c>
      <c r="AP433" s="42">
        <v>184.14596299999999</v>
      </c>
      <c r="AQ433" s="42">
        <v>106.11801199999999</v>
      </c>
      <c r="AR433" s="42">
        <v>590.93167700000004</v>
      </c>
      <c r="AS433" s="42">
        <v>16.645962999999998</v>
      </c>
      <c r="AT433" s="42">
        <v>24.968944</v>
      </c>
      <c r="AU433" s="42">
        <v>20.807452999999999</v>
      </c>
      <c r="AV433" s="42">
        <v>70.745341999999994</v>
      </c>
      <c r="AW433" s="42">
        <v>70.745341999999994</v>
      </c>
      <c r="AX433" s="42">
        <v>54.099378999999999</v>
      </c>
      <c r="AY433" s="42">
        <v>278.81987600000002</v>
      </c>
      <c r="AZ433" s="42">
        <v>54.099378999999999</v>
      </c>
      <c r="BA433" s="42">
        <v>282.98136599999998</v>
      </c>
      <c r="BB433" s="42">
        <v>8.3229810000000004</v>
      </c>
      <c r="BC433" s="42">
        <v>16.645962999999998</v>
      </c>
      <c r="BD433" s="42">
        <v>16.645962999999998</v>
      </c>
      <c r="BE433" s="42">
        <v>24.968944</v>
      </c>
      <c r="BF433" s="42">
        <v>16.645962999999998</v>
      </c>
      <c r="BG433" s="42">
        <v>49.937888000000001</v>
      </c>
      <c r="BH433" s="42">
        <v>129.00621100000001</v>
      </c>
      <c r="BI433" s="42">
        <v>20.807452999999999</v>
      </c>
      <c r="BJ433" s="42">
        <v>307.950311</v>
      </c>
      <c r="BK433" s="42">
        <v>8.3229810000000004</v>
      </c>
      <c r="BL433" s="42">
        <v>8.3229810000000004</v>
      </c>
      <c r="BM433" s="42">
        <v>4.1614909999999998</v>
      </c>
      <c r="BN433" s="42">
        <v>45.776398</v>
      </c>
      <c r="BO433" s="42">
        <v>54.099378999999999</v>
      </c>
      <c r="BP433" s="42">
        <v>4.1614909999999998</v>
      </c>
      <c r="BQ433" s="42">
        <v>149.81366499999999</v>
      </c>
      <c r="BR433" s="42">
        <v>33.291924999999999</v>
      </c>
      <c r="BS433" s="42">
        <v>24.968944</v>
      </c>
      <c r="BT433" s="42">
        <v>0</v>
      </c>
      <c r="BU433" s="42">
        <v>0</v>
      </c>
      <c r="BV433" s="42">
        <v>0</v>
      </c>
      <c r="BW433" s="42">
        <v>4.1614909999999998</v>
      </c>
      <c r="BX433" s="42">
        <v>4.1614909999999998</v>
      </c>
      <c r="BY433" s="42">
        <v>0</v>
      </c>
      <c r="BZ433" s="42">
        <v>0</v>
      </c>
      <c r="CA433" s="42">
        <v>16.645962999999998</v>
      </c>
      <c r="CB433" s="42">
        <v>249.68944099999999</v>
      </c>
      <c r="CC433" s="42">
        <v>16.645962999999998</v>
      </c>
      <c r="CD433" s="42">
        <v>20.807452999999999</v>
      </c>
      <c r="CE433" s="42">
        <v>20.807452999999999</v>
      </c>
      <c r="CF433" s="42">
        <v>58.260869999999997</v>
      </c>
      <c r="CG433" s="42">
        <v>58.260869999999997</v>
      </c>
      <c r="CH433" s="42">
        <v>41.614907000000002</v>
      </c>
      <c r="CI433" s="42">
        <v>4.1614909999999998</v>
      </c>
      <c r="CJ433" s="42">
        <v>29.130434999999999</v>
      </c>
      <c r="CK433" s="42">
        <v>316.27329200000003</v>
      </c>
      <c r="CL433" s="42">
        <v>0</v>
      </c>
      <c r="CM433" s="42">
        <v>4.1614909999999998</v>
      </c>
      <c r="CN433" s="42">
        <v>0</v>
      </c>
      <c r="CO433" s="42">
        <v>8.3229810000000004</v>
      </c>
      <c r="CP433" s="42">
        <v>8.3229810000000004</v>
      </c>
      <c r="CQ433" s="42">
        <v>12.484472</v>
      </c>
      <c r="CR433" s="42">
        <v>274.65838500000001</v>
      </c>
      <c r="CS433" s="42">
        <v>8.3229810000000004</v>
      </c>
    </row>
    <row r="434" spans="1:97">
      <c r="A434" s="40" t="s">
        <v>1203</v>
      </c>
      <c r="B434" s="40" t="s">
        <v>289</v>
      </c>
      <c r="C434" s="40" t="s">
        <v>290</v>
      </c>
      <c r="D434" s="40" t="s">
        <v>291</v>
      </c>
      <c r="E434" s="40" t="s">
        <v>292</v>
      </c>
      <c r="F434" s="40" t="s">
        <v>293</v>
      </c>
      <c r="G434" s="41" t="s">
        <v>294</v>
      </c>
      <c r="H434" s="40" t="s">
        <v>1204</v>
      </c>
      <c r="I434" s="42">
        <v>831</v>
      </c>
      <c r="J434" s="42">
        <v>121</v>
      </c>
      <c r="K434" s="42">
        <v>103</v>
      </c>
      <c r="L434" s="42">
        <v>154</v>
      </c>
      <c r="M434" s="42">
        <v>199</v>
      </c>
      <c r="N434" s="42">
        <v>152</v>
      </c>
      <c r="O434" s="42">
        <v>102</v>
      </c>
      <c r="P434" s="42">
        <v>125</v>
      </c>
      <c r="Q434" s="42">
        <v>110</v>
      </c>
      <c r="R434" s="42">
        <v>162</v>
      </c>
      <c r="S434" s="42">
        <v>165</v>
      </c>
      <c r="T434" s="42">
        <v>157</v>
      </c>
      <c r="U434" s="42">
        <v>76</v>
      </c>
      <c r="V434" s="42">
        <v>397</v>
      </c>
      <c r="W434" s="42">
        <v>63</v>
      </c>
      <c r="X434" s="42">
        <v>45</v>
      </c>
      <c r="Y434" s="42">
        <v>83</v>
      </c>
      <c r="Z434" s="42">
        <v>93</v>
      </c>
      <c r="AA434" s="42">
        <v>68</v>
      </c>
      <c r="AB434" s="42">
        <v>44</v>
      </c>
      <c r="AC434" s="42">
        <v>1</v>
      </c>
      <c r="AD434" s="42">
        <v>74</v>
      </c>
      <c r="AE434" s="42">
        <v>238</v>
      </c>
      <c r="AF434" s="42">
        <v>85</v>
      </c>
      <c r="AG434" s="42">
        <v>434</v>
      </c>
      <c r="AH434" s="42">
        <v>58</v>
      </c>
      <c r="AI434" s="42">
        <v>58</v>
      </c>
      <c r="AJ434" s="42">
        <v>71</v>
      </c>
      <c r="AK434" s="42">
        <v>106</v>
      </c>
      <c r="AL434" s="42">
        <v>84</v>
      </c>
      <c r="AM434" s="42">
        <v>52</v>
      </c>
      <c r="AN434" s="42">
        <v>5</v>
      </c>
      <c r="AO434" s="42">
        <v>82</v>
      </c>
      <c r="AP434" s="42">
        <v>238</v>
      </c>
      <c r="AQ434" s="42">
        <v>114</v>
      </c>
      <c r="AR434" s="42">
        <v>720</v>
      </c>
      <c r="AS434" s="42">
        <v>8</v>
      </c>
      <c r="AT434" s="42">
        <v>52</v>
      </c>
      <c r="AU434" s="42">
        <v>24</v>
      </c>
      <c r="AV434" s="42">
        <v>28</v>
      </c>
      <c r="AW434" s="42">
        <v>116</v>
      </c>
      <c r="AX434" s="42">
        <v>180</v>
      </c>
      <c r="AY434" s="42">
        <v>236</v>
      </c>
      <c r="AZ434" s="42">
        <v>76</v>
      </c>
      <c r="BA434" s="42">
        <v>336</v>
      </c>
      <c r="BB434" s="42">
        <v>4</v>
      </c>
      <c r="BC434" s="42">
        <v>32</v>
      </c>
      <c r="BD434" s="42">
        <v>12</v>
      </c>
      <c r="BE434" s="42">
        <v>12</v>
      </c>
      <c r="BF434" s="42">
        <v>16</v>
      </c>
      <c r="BG434" s="42">
        <v>136</v>
      </c>
      <c r="BH434" s="42">
        <v>100</v>
      </c>
      <c r="BI434" s="42">
        <v>24</v>
      </c>
      <c r="BJ434" s="42">
        <v>384</v>
      </c>
      <c r="BK434" s="42">
        <v>4</v>
      </c>
      <c r="BL434" s="42">
        <v>20</v>
      </c>
      <c r="BM434" s="42">
        <v>12</v>
      </c>
      <c r="BN434" s="42">
        <v>16</v>
      </c>
      <c r="BO434" s="42">
        <v>100</v>
      </c>
      <c r="BP434" s="42">
        <v>44</v>
      </c>
      <c r="BQ434" s="42">
        <v>136</v>
      </c>
      <c r="BR434" s="42">
        <v>52</v>
      </c>
      <c r="BS434" s="42">
        <v>84</v>
      </c>
      <c r="BT434" s="42">
        <v>0</v>
      </c>
      <c r="BU434" s="42">
        <v>0</v>
      </c>
      <c r="BV434" s="42">
        <v>0</v>
      </c>
      <c r="BW434" s="42">
        <v>0</v>
      </c>
      <c r="BX434" s="42">
        <v>36</v>
      </c>
      <c r="BY434" s="42">
        <v>12</v>
      </c>
      <c r="BZ434" s="42">
        <v>0</v>
      </c>
      <c r="CA434" s="42">
        <v>36</v>
      </c>
      <c r="CB434" s="42">
        <v>324</v>
      </c>
      <c r="CC434" s="42">
        <v>4</v>
      </c>
      <c r="CD434" s="42">
        <v>40</v>
      </c>
      <c r="CE434" s="42">
        <v>16</v>
      </c>
      <c r="CF434" s="42">
        <v>28</v>
      </c>
      <c r="CG434" s="42">
        <v>68</v>
      </c>
      <c r="CH434" s="42">
        <v>132</v>
      </c>
      <c r="CI434" s="42">
        <v>4</v>
      </c>
      <c r="CJ434" s="42">
        <v>32</v>
      </c>
      <c r="CK434" s="42">
        <v>312</v>
      </c>
      <c r="CL434" s="42">
        <v>4</v>
      </c>
      <c r="CM434" s="42">
        <v>12</v>
      </c>
      <c r="CN434" s="42">
        <v>8</v>
      </c>
      <c r="CO434" s="42">
        <v>0</v>
      </c>
      <c r="CP434" s="42">
        <v>12</v>
      </c>
      <c r="CQ434" s="42">
        <v>36</v>
      </c>
      <c r="CR434" s="42">
        <v>232</v>
      </c>
      <c r="CS434" s="42">
        <v>8</v>
      </c>
    </row>
    <row r="435" spans="1:97">
      <c r="A435" s="40" t="s">
        <v>1205</v>
      </c>
      <c r="B435" s="40" t="s">
        <v>289</v>
      </c>
      <c r="C435" s="40" t="s">
        <v>290</v>
      </c>
      <c r="D435" s="40" t="s">
        <v>297</v>
      </c>
      <c r="E435" s="40" t="s">
        <v>393</v>
      </c>
      <c r="F435" s="40" t="s">
        <v>293</v>
      </c>
      <c r="G435" s="41" t="s">
        <v>294</v>
      </c>
      <c r="H435" s="40" t="s">
        <v>1206</v>
      </c>
      <c r="I435" s="42">
        <v>206</v>
      </c>
      <c r="J435" s="42">
        <v>18</v>
      </c>
      <c r="K435" s="42">
        <v>17</v>
      </c>
      <c r="L435" s="42">
        <v>29</v>
      </c>
      <c r="M435" s="42">
        <v>55</v>
      </c>
      <c r="N435" s="42">
        <v>51</v>
      </c>
      <c r="O435" s="42">
        <v>36</v>
      </c>
      <c r="P435" s="42">
        <v>34</v>
      </c>
      <c r="Q435" s="42">
        <v>29</v>
      </c>
      <c r="R435" s="42">
        <v>46</v>
      </c>
      <c r="S435" s="42">
        <v>46</v>
      </c>
      <c r="T435" s="42">
        <v>50</v>
      </c>
      <c r="U435" s="42">
        <v>30</v>
      </c>
      <c r="V435" s="42">
        <v>103</v>
      </c>
      <c r="W435" s="42">
        <v>8</v>
      </c>
      <c r="X435" s="42">
        <v>10</v>
      </c>
      <c r="Y435" s="42">
        <v>13</v>
      </c>
      <c r="Z435" s="42">
        <v>29</v>
      </c>
      <c r="AA435" s="42">
        <v>27</v>
      </c>
      <c r="AB435" s="42">
        <v>15</v>
      </c>
      <c r="AC435" s="42">
        <v>1</v>
      </c>
      <c r="AD435" s="42">
        <v>11</v>
      </c>
      <c r="AE435" s="42">
        <v>61</v>
      </c>
      <c r="AF435" s="42">
        <v>31</v>
      </c>
      <c r="AG435" s="42">
        <v>103</v>
      </c>
      <c r="AH435" s="42">
        <v>10</v>
      </c>
      <c r="AI435" s="42">
        <v>7</v>
      </c>
      <c r="AJ435" s="42">
        <v>16</v>
      </c>
      <c r="AK435" s="42">
        <v>26</v>
      </c>
      <c r="AL435" s="42">
        <v>24</v>
      </c>
      <c r="AM435" s="42">
        <v>18</v>
      </c>
      <c r="AN435" s="42">
        <v>2</v>
      </c>
      <c r="AO435" s="42">
        <v>14</v>
      </c>
      <c r="AP435" s="42">
        <v>54</v>
      </c>
      <c r="AQ435" s="42">
        <v>35</v>
      </c>
      <c r="AR435" s="42">
        <v>184</v>
      </c>
      <c r="AS435" s="42">
        <v>4</v>
      </c>
      <c r="AT435" s="42">
        <v>8</v>
      </c>
      <c r="AU435" s="42">
        <v>4</v>
      </c>
      <c r="AV435" s="42">
        <v>24</v>
      </c>
      <c r="AW435" s="42">
        <v>24</v>
      </c>
      <c r="AX435" s="42">
        <v>20</v>
      </c>
      <c r="AY435" s="42">
        <v>76</v>
      </c>
      <c r="AZ435" s="42">
        <v>24</v>
      </c>
      <c r="BA435" s="42">
        <v>76</v>
      </c>
      <c r="BB435" s="42">
        <v>4</v>
      </c>
      <c r="BC435" s="42">
        <v>4</v>
      </c>
      <c r="BD435" s="42">
        <v>4</v>
      </c>
      <c r="BE435" s="42">
        <v>8</v>
      </c>
      <c r="BF435" s="42">
        <v>0</v>
      </c>
      <c r="BG435" s="42">
        <v>20</v>
      </c>
      <c r="BH435" s="42">
        <v>32</v>
      </c>
      <c r="BI435" s="42">
        <v>4</v>
      </c>
      <c r="BJ435" s="42">
        <v>108</v>
      </c>
      <c r="BK435" s="42">
        <v>0</v>
      </c>
      <c r="BL435" s="42">
        <v>4</v>
      </c>
      <c r="BM435" s="42">
        <v>0</v>
      </c>
      <c r="BN435" s="42">
        <v>16</v>
      </c>
      <c r="BO435" s="42">
        <v>24</v>
      </c>
      <c r="BP435" s="42">
        <v>0</v>
      </c>
      <c r="BQ435" s="42">
        <v>44</v>
      </c>
      <c r="BR435" s="42">
        <v>20</v>
      </c>
      <c r="BS435" s="42">
        <v>12</v>
      </c>
      <c r="BT435" s="42">
        <v>0</v>
      </c>
      <c r="BU435" s="42">
        <v>0</v>
      </c>
      <c r="BV435" s="42">
        <v>0</v>
      </c>
      <c r="BW435" s="42">
        <v>4</v>
      </c>
      <c r="BX435" s="42">
        <v>0</v>
      </c>
      <c r="BY435" s="42">
        <v>0</v>
      </c>
      <c r="BZ435" s="42">
        <v>0</v>
      </c>
      <c r="CA435" s="42">
        <v>8</v>
      </c>
      <c r="CB435" s="42">
        <v>80</v>
      </c>
      <c r="CC435" s="42">
        <v>4</v>
      </c>
      <c r="CD435" s="42">
        <v>8</v>
      </c>
      <c r="CE435" s="42">
        <v>4</v>
      </c>
      <c r="CF435" s="42">
        <v>16</v>
      </c>
      <c r="CG435" s="42">
        <v>24</v>
      </c>
      <c r="CH435" s="42">
        <v>20</v>
      </c>
      <c r="CI435" s="42">
        <v>0</v>
      </c>
      <c r="CJ435" s="42">
        <v>4</v>
      </c>
      <c r="CK435" s="42">
        <v>92</v>
      </c>
      <c r="CL435" s="42">
        <v>0</v>
      </c>
      <c r="CM435" s="42">
        <v>0</v>
      </c>
      <c r="CN435" s="42">
        <v>0</v>
      </c>
      <c r="CO435" s="42">
        <v>4</v>
      </c>
      <c r="CP435" s="42">
        <v>0</v>
      </c>
      <c r="CQ435" s="42">
        <v>0</v>
      </c>
      <c r="CR435" s="42">
        <v>76</v>
      </c>
      <c r="CS435" s="42">
        <v>12</v>
      </c>
    </row>
    <row r="436" spans="1:97">
      <c r="A436" s="40" t="s">
        <v>1207</v>
      </c>
      <c r="B436" s="40" t="s">
        <v>289</v>
      </c>
      <c r="C436" s="40" t="s">
        <v>290</v>
      </c>
      <c r="D436" s="40" t="s">
        <v>291</v>
      </c>
      <c r="E436" s="40" t="s">
        <v>596</v>
      </c>
      <c r="F436" s="40" t="s">
        <v>293</v>
      </c>
      <c r="G436" s="41" t="s">
        <v>294</v>
      </c>
      <c r="H436" s="40" t="s">
        <v>1208</v>
      </c>
      <c r="I436" s="42">
        <v>385</v>
      </c>
      <c r="J436" s="42">
        <v>55.448369999999997</v>
      </c>
      <c r="K436" s="42">
        <v>38.709238999999997</v>
      </c>
      <c r="L436" s="42">
        <v>58.586956999999998</v>
      </c>
      <c r="M436" s="42">
        <v>87.880435000000006</v>
      </c>
      <c r="N436" s="42">
        <v>80.557064999999994</v>
      </c>
      <c r="O436" s="42">
        <v>63.817934999999999</v>
      </c>
      <c r="P436" s="42">
        <v>50</v>
      </c>
      <c r="Q436" s="42">
        <v>56</v>
      </c>
      <c r="R436" s="42">
        <v>71</v>
      </c>
      <c r="S436" s="42">
        <v>69</v>
      </c>
      <c r="T436" s="42">
        <v>92</v>
      </c>
      <c r="U436" s="42">
        <v>37</v>
      </c>
      <c r="V436" s="42">
        <v>196.68478300000001</v>
      </c>
      <c r="W436" s="42">
        <v>29.293478</v>
      </c>
      <c r="X436" s="42">
        <v>21.970109000000001</v>
      </c>
      <c r="Y436" s="42">
        <v>32.432065000000001</v>
      </c>
      <c r="Z436" s="42">
        <v>43.940216999999997</v>
      </c>
      <c r="AA436" s="42">
        <v>37.663043000000002</v>
      </c>
      <c r="AB436" s="42">
        <v>29.293478</v>
      </c>
      <c r="AC436" s="42">
        <v>2.0923910000000001</v>
      </c>
      <c r="AD436" s="42">
        <v>37.663043000000002</v>
      </c>
      <c r="AE436" s="42">
        <v>105.665761</v>
      </c>
      <c r="AF436" s="42">
        <v>53.355978</v>
      </c>
      <c r="AG436" s="42">
        <v>188.31521699999999</v>
      </c>
      <c r="AH436" s="42">
        <v>26.154890999999999</v>
      </c>
      <c r="AI436" s="42">
        <v>16.739129999999999</v>
      </c>
      <c r="AJ436" s="42">
        <v>26.154890999999999</v>
      </c>
      <c r="AK436" s="42">
        <v>43.940216999999997</v>
      </c>
      <c r="AL436" s="42">
        <v>42.894022</v>
      </c>
      <c r="AM436" s="42">
        <v>29.293478</v>
      </c>
      <c r="AN436" s="42">
        <v>3.1385869999999998</v>
      </c>
      <c r="AO436" s="42">
        <v>30.339673999999999</v>
      </c>
      <c r="AP436" s="42">
        <v>96.25</v>
      </c>
      <c r="AQ436" s="42">
        <v>61.725543000000002</v>
      </c>
      <c r="AR436" s="42">
        <v>326.41304300000002</v>
      </c>
      <c r="AS436" s="42">
        <v>8.3695649999999997</v>
      </c>
      <c r="AT436" s="42">
        <v>12.554347999999999</v>
      </c>
      <c r="AU436" s="42">
        <v>0</v>
      </c>
      <c r="AV436" s="42">
        <v>25.108695999999998</v>
      </c>
      <c r="AW436" s="42">
        <v>46.032609000000001</v>
      </c>
      <c r="AX436" s="42">
        <v>50.217390999999999</v>
      </c>
      <c r="AY436" s="42">
        <v>142.28260900000001</v>
      </c>
      <c r="AZ436" s="42">
        <v>41.847825999999998</v>
      </c>
      <c r="BA436" s="42">
        <v>154.83695700000001</v>
      </c>
      <c r="BB436" s="42">
        <v>8.3695649999999997</v>
      </c>
      <c r="BC436" s="42">
        <v>12.554347999999999</v>
      </c>
      <c r="BD436" s="42">
        <v>0</v>
      </c>
      <c r="BE436" s="42">
        <v>12.554347999999999</v>
      </c>
      <c r="BF436" s="42">
        <v>0</v>
      </c>
      <c r="BG436" s="42">
        <v>41.847825999999998</v>
      </c>
      <c r="BH436" s="42">
        <v>62.771738999999997</v>
      </c>
      <c r="BI436" s="42">
        <v>16.739129999999999</v>
      </c>
      <c r="BJ436" s="42">
        <v>171.576087</v>
      </c>
      <c r="BK436" s="42">
        <v>0</v>
      </c>
      <c r="BL436" s="42">
        <v>0</v>
      </c>
      <c r="BM436" s="42">
        <v>0</v>
      </c>
      <c r="BN436" s="42">
        <v>12.554347999999999</v>
      </c>
      <c r="BO436" s="42">
        <v>46.032609000000001</v>
      </c>
      <c r="BP436" s="42">
        <v>8.3695649999999997</v>
      </c>
      <c r="BQ436" s="42">
        <v>79.510869999999997</v>
      </c>
      <c r="BR436" s="42">
        <v>25.108695999999998</v>
      </c>
      <c r="BS436" s="42">
        <v>41.847825999999998</v>
      </c>
      <c r="BT436" s="42">
        <v>0</v>
      </c>
      <c r="BU436" s="42">
        <v>0</v>
      </c>
      <c r="BV436" s="42">
        <v>0</v>
      </c>
      <c r="BW436" s="42">
        <v>4.1847830000000004</v>
      </c>
      <c r="BX436" s="42">
        <v>8.3695649999999997</v>
      </c>
      <c r="BY436" s="42">
        <v>8.3695649999999997</v>
      </c>
      <c r="BZ436" s="42">
        <v>0</v>
      </c>
      <c r="CA436" s="42">
        <v>20.923912999999999</v>
      </c>
      <c r="CB436" s="42">
        <v>125.54347799999999</v>
      </c>
      <c r="CC436" s="42">
        <v>4.1847830000000004</v>
      </c>
      <c r="CD436" s="42">
        <v>12.554347999999999</v>
      </c>
      <c r="CE436" s="42">
        <v>0</v>
      </c>
      <c r="CF436" s="42">
        <v>20.923912999999999</v>
      </c>
      <c r="CG436" s="42">
        <v>37.663043000000002</v>
      </c>
      <c r="CH436" s="42">
        <v>37.663043000000002</v>
      </c>
      <c r="CI436" s="42">
        <v>0</v>
      </c>
      <c r="CJ436" s="42">
        <v>12.554347999999999</v>
      </c>
      <c r="CK436" s="42">
        <v>159.021739</v>
      </c>
      <c r="CL436" s="42">
        <v>4.1847830000000004</v>
      </c>
      <c r="CM436" s="42">
        <v>0</v>
      </c>
      <c r="CN436" s="42">
        <v>0</v>
      </c>
      <c r="CO436" s="42">
        <v>0</v>
      </c>
      <c r="CP436" s="42">
        <v>0</v>
      </c>
      <c r="CQ436" s="42">
        <v>4.1847830000000004</v>
      </c>
      <c r="CR436" s="42">
        <v>142.28260900000001</v>
      </c>
      <c r="CS436" s="42">
        <v>8.3695649999999997</v>
      </c>
    </row>
    <row r="437" spans="1:97">
      <c r="A437" s="40" t="s">
        <v>1209</v>
      </c>
      <c r="B437" s="40" t="s">
        <v>289</v>
      </c>
      <c r="C437" s="40" t="s">
        <v>290</v>
      </c>
      <c r="D437" s="40" t="s">
        <v>304</v>
      </c>
      <c r="E437" s="40" t="s">
        <v>491</v>
      </c>
      <c r="F437" s="40" t="s">
        <v>419</v>
      </c>
      <c r="G437" s="41" t="s">
        <v>294</v>
      </c>
      <c r="H437" s="40" t="s">
        <v>1210</v>
      </c>
      <c r="I437" s="42">
        <v>606</v>
      </c>
      <c r="J437" s="42">
        <v>90.306685999999999</v>
      </c>
      <c r="K437" s="42">
        <v>104.566164</v>
      </c>
      <c r="L437" s="42">
        <v>118.747973</v>
      </c>
      <c r="M437" s="42">
        <v>144.159178</v>
      </c>
      <c r="N437" s="42">
        <v>88.322875999999994</v>
      </c>
      <c r="O437" s="42">
        <v>59.897123000000001</v>
      </c>
      <c r="P437" s="42">
        <v>118</v>
      </c>
      <c r="Q437" s="42">
        <v>73</v>
      </c>
      <c r="R437" s="42">
        <v>145</v>
      </c>
      <c r="S437" s="42">
        <v>87</v>
      </c>
      <c r="T437" s="42">
        <v>90</v>
      </c>
      <c r="U437" s="42">
        <v>42</v>
      </c>
      <c r="V437" s="42">
        <v>310.59073999999998</v>
      </c>
      <c r="W437" s="42">
        <v>49.698467000000001</v>
      </c>
      <c r="X437" s="42">
        <v>55.836300999999999</v>
      </c>
      <c r="Y437" s="42">
        <v>53.790356000000003</v>
      </c>
      <c r="Z437" s="42">
        <v>80.201233000000002</v>
      </c>
      <c r="AA437" s="42">
        <v>42.638629999999999</v>
      </c>
      <c r="AB437" s="42">
        <v>28.425753</v>
      </c>
      <c r="AC437" s="42">
        <v>0</v>
      </c>
      <c r="AD437" s="42">
        <v>71.017781999999997</v>
      </c>
      <c r="AE437" s="42">
        <v>187.79747900000001</v>
      </c>
      <c r="AF437" s="42">
        <v>51.775478999999997</v>
      </c>
      <c r="AG437" s="42">
        <v>295.40926000000002</v>
      </c>
      <c r="AH437" s="42">
        <v>40.608218999999998</v>
      </c>
      <c r="AI437" s="42">
        <v>48.729863000000002</v>
      </c>
      <c r="AJ437" s="42">
        <v>64.957616999999999</v>
      </c>
      <c r="AK437" s="42">
        <v>63.957945000000002</v>
      </c>
      <c r="AL437" s="42">
        <v>45.684246000000002</v>
      </c>
      <c r="AM437" s="42">
        <v>31.47137</v>
      </c>
      <c r="AN437" s="42">
        <v>0</v>
      </c>
      <c r="AO437" s="42">
        <v>54.821095999999997</v>
      </c>
      <c r="AP437" s="42">
        <v>177.64542399999999</v>
      </c>
      <c r="AQ437" s="42">
        <v>62.942740000000001</v>
      </c>
      <c r="AR437" s="42">
        <v>536.02849200000003</v>
      </c>
      <c r="AS437" s="42">
        <v>32.486575000000002</v>
      </c>
      <c r="AT437" s="42">
        <v>40.608218999999998</v>
      </c>
      <c r="AU437" s="42">
        <v>16.243288</v>
      </c>
      <c r="AV437" s="42">
        <v>48.729863000000002</v>
      </c>
      <c r="AW437" s="42">
        <v>101.52054800000001</v>
      </c>
      <c r="AX437" s="42">
        <v>97.459726000000003</v>
      </c>
      <c r="AY437" s="42">
        <v>121.824657</v>
      </c>
      <c r="AZ437" s="42">
        <v>77.155615999999995</v>
      </c>
      <c r="BA437" s="42">
        <v>268.01424600000001</v>
      </c>
      <c r="BB437" s="42">
        <v>20.304110000000001</v>
      </c>
      <c r="BC437" s="42">
        <v>32.486575000000002</v>
      </c>
      <c r="BD437" s="42">
        <v>12.182466</v>
      </c>
      <c r="BE437" s="42">
        <v>12.182466</v>
      </c>
      <c r="BF437" s="42">
        <v>20.304110000000001</v>
      </c>
      <c r="BG437" s="42">
        <v>73.094793999999993</v>
      </c>
      <c r="BH437" s="42">
        <v>56.851506999999998</v>
      </c>
      <c r="BI437" s="42">
        <v>40.608218999999998</v>
      </c>
      <c r="BJ437" s="42">
        <v>268.01424600000001</v>
      </c>
      <c r="BK437" s="42">
        <v>12.182466</v>
      </c>
      <c r="BL437" s="42">
        <v>8.1216439999999999</v>
      </c>
      <c r="BM437" s="42">
        <v>4.0608219999999999</v>
      </c>
      <c r="BN437" s="42">
        <v>36.547396999999997</v>
      </c>
      <c r="BO437" s="42">
        <v>81.216437999999997</v>
      </c>
      <c r="BP437" s="42">
        <v>24.364930999999999</v>
      </c>
      <c r="BQ437" s="42">
        <v>64.973150000000004</v>
      </c>
      <c r="BR437" s="42">
        <v>36.547396999999997</v>
      </c>
      <c r="BS437" s="42">
        <v>56.851506999999998</v>
      </c>
      <c r="BT437" s="42">
        <v>0</v>
      </c>
      <c r="BU437" s="42">
        <v>0</v>
      </c>
      <c r="BV437" s="42">
        <v>0</v>
      </c>
      <c r="BW437" s="42">
        <v>4.0608219999999999</v>
      </c>
      <c r="BX437" s="42">
        <v>8.1216439999999999</v>
      </c>
      <c r="BY437" s="42">
        <v>24.364930999999999</v>
      </c>
      <c r="BZ437" s="42">
        <v>0</v>
      </c>
      <c r="CA437" s="42">
        <v>20.304110000000001</v>
      </c>
      <c r="CB437" s="42">
        <v>276.13589000000002</v>
      </c>
      <c r="CC437" s="42">
        <v>16.243288</v>
      </c>
      <c r="CD437" s="42">
        <v>32.486575000000002</v>
      </c>
      <c r="CE437" s="42">
        <v>16.243288</v>
      </c>
      <c r="CF437" s="42">
        <v>32.486575000000002</v>
      </c>
      <c r="CG437" s="42">
        <v>81.216437999999997</v>
      </c>
      <c r="CH437" s="42">
        <v>64.973150000000004</v>
      </c>
      <c r="CI437" s="42">
        <v>0</v>
      </c>
      <c r="CJ437" s="42">
        <v>32.486575000000002</v>
      </c>
      <c r="CK437" s="42">
        <v>203.04109500000001</v>
      </c>
      <c r="CL437" s="42">
        <v>16.243288</v>
      </c>
      <c r="CM437" s="42">
        <v>8.1216439999999999</v>
      </c>
      <c r="CN437" s="42">
        <v>0</v>
      </c>
      <c r="CO437" s="42">
        <v>12.182466</v>
      </c>
      <c r="CP437" s="42">
        <v>12.182466</v>
      </c>
      <c r="CQ437" s="42">
        <v>8.1216439999999999</v>
      </c>
      <c r="CR437" s="42">
        <v>121.824657</v>
      </c>
      <c r="CS437" s="42">
        <v>24.364930999999999</v>
      </c>
    </row>
    <row r="438" spans="1:97">
      <c r="A438" s="40" t="s">
        <v>1211</v>
      </c>
      <c r="B438" s="40" t="s">
        <v>289</v>
      </c>
      <c r="C438" s="40" t="s">
        <v>290</v>
      </c>
      <c r="D438" s="40" t="s">
        <v>297</v>
      </c>
      <c r="E438" s="40" t="s">
        <v>313</v>
      </c>
      <c r="F438" s="40" t="s">
        <v>293</v>
      </c>
      <c r="G438" s="41" t="s">
        <v>294</v>
      </c>
      <c r="H438" s="40" t="s">
        <v>1212</v>
      </c>
      <c r="I438" s="42">
        <v>697</v>
      </c>
      <c r="J438" s="42">
        <v>95.800842000000003</v>
      </c>
      <c r="K438" s="42">
        <v>78.204768999999999</v>
      </c>
      <c r="L438" s="42">
        <v>122.194951</v>
      </c>
      <c r="M438" s="42">
        <v>157.38709700000001</v>
      </c>
      <c r="N438" s="42">
        <v>154.454418</v>
      </c>
      <c r="O438" s="42">
        <v>88.957924000000006</v>
      </c>
      <c r="P438" s="42">
        <v>107</v>
      </c>
      <c r="Q438" s="42">
        <v>98</v>
      </c>
      <c r="R438" s="42">
        <v>143</v>
      </c>
      <c r="S438" s="42">
        <v>115</v>
      </c>
      <c r="T438" s="42">
        <v>130</v>
      </c>
      <c r="U438" s="42">
        <v>61</v>
      </c>
      <c r="V438" s="42">
        <v>359.74193500000001</v>
      </c>
      <c r="W438" s="42">
        <v>50.833100000000002</v>
      </c>
      <c r="X438" s="42">
        <v>43.990181999999997</v>
      </c>
      <c r="Y438" s="42">
        <v>65.496493999999998</v>
      </c>
      <c r="Z438" s="42">
        <v>77.227209000000002</v>
      </c>
      <c r="AA438" s="42">
        <v>81.137446999999995</v>
      </c>
      <c r="AB438" s="42">
        <v>39.102384000000001</v>
      </c>
      <c r="AC438" s="42">
        <v>1.9551190000000001</v>
      </c>
      <c r="AD438" s="42">
        <v>67.451612999999995</v>
      </c>
      <c r="AE438" s="42">
        <v>202.354839</v>
      </c>
      <c r="AF438" s="42">
        <v>89.935484000000002</v>
      </c>
      <c r="AG438" s="42">
        <v>337.25806499999999</v>
      </c>
      <c r="AH438" s="42">
        <v>44.967742000000001</v>
      </c>
      <c r="AI438" s="42">
        <v>34.214585999999997</v>
      </c>
      <c r="AJ438" s="42">
        <v>56.698456999999998</v>
      </c>
      <c r="AK438" s="42">
        <v>80.159887999999995</v>
      </c>
      <c r="AL438" s="42">
        <v>73.316970999999995</v>
      </c>
      <c r="AM438" s="42">
        <v>43.012622999999998</v>
      </c>
      <c r="AN438" s="42">
        <v>4.8877980000000001</v>
      </c>
      <c r="AO438" s="42">
        <v>59.631135999999998</v>
      </c>
      <c r="AP438" s="42">
        <v>181.826087</v>
      </c>
      <c r="AQ438" s="42">
        <v>95.800842000000003</v>
      </c>
      <c r="AR438" s="42">
        <v>625.638149</v>
      </c>
      <c r="AS438" s="42">
        <v>11.730715</v>
      </c>
      <c r="AT438" s="42">
        <v>27.371669000000001</v>
      </c>
      <c r="AU438" s="42">
        <v>19.551192</v>
      </c>
      <c r="AV438" s="42">
        <v>46.922860999999997</v>
      </c>
      <c r="AW438" s="42">
        <v>86.025244999999998</v>
      </c>
      <c r="AX438" s="42">
        <v>93.845721999999995</v>
      </c>
      <c r="AY438" s="42">
        <v>265.89621299999999</v>
      </c>
      <c r="AZ438" s="42">
        <v>74.294529999999995</v>
      </c>
      <c r="BA438" s="42">
        <v>304.99859700000002</v>
      </c>
      <c r="BB438" s="42">
        <v>7.8204770000000003</v>
      </c>
      <c r="BC438" s="42">
        <v>19.551192</v>
      </c>
      <c r="BD438" s="42">
        <v>11.730715</v>
      </c>
      <c r="BE438" s="42">
        <v>11.730715</v>
      </c>
      <c r="BF438" s="42">
        <v>3.9102380000000001</v>
      </c>
      <c r="BG438" s="42">
        <v>82.115007000000006</v>
      </c>
      <c r="BH438" s="42">
        <v>132.94810699999999</v>
      </c>
      <c r="BI438" s="42">
        <v>35.192146000000001</v>
      </c>
      <c r="BJ438" s="42">
        <v>320.63955099999998</v>
      </c>
      <c r="BK438" s="42">
        <v>3.9102380000000001</v>
      </c>
      <c r="BL438" s="42">
        <v>7.8204770000000003</v>
      </c>
      <c r="BM438" s="42">
        <v>7.8204770000000003</v>
      </c>
      <c r="BN438" s="42">
        <v>35.192146000000001</v>
      </c>
      <c r="BO438" s="42">
        <v>82.115007000000006</v>
      </c>
      <c r="BP438" s="42">
        <v>11.730715</v>
      </c>
      <c r="BQ438" s="42">
        <v>132.94810699999999</v>
      </c>
      <c r="BR438" s="42">
        <v>39.102384000000001</v>
      </c>
      <c r="BS438" s="42">
        <v>62.563814999999998</v>
      </c>
      <c r="BT438" s="42">
        <v>0</v>
      </c>
      <c r="BU438" s="42">
        <v>0</v>
      </c>
      <c r="BV438" s="42">
        <v>0</v>
      </c>
      <c r="BW438" s="42">
        <v>0</v>
      </c>
      <c r="BX438" s="42">
        <v>3.9102380000000001</v>
      </c>
      <c r="BY438" s="42">
        <v>7.8204770000000003</v>
      </c>
      <c r="BZ438" s="42">
        <v>0</v>
      </c>
      <c r="CA438" s="42">
        <v>50.833100000000002</v>
      </c>
      <c r="CB438" s="42">
        <v>250.255259</v>
      </c>
      <c r="CC438" s="42">
        <v>7.8204770000000003</v>
      </c>
      <c r="CD438" s="42">
        <v>23.461431000000001</v>
      </c>
      <c r="CE438" s="42">
        <v>15.640954000000001</v>
      </c>
      <c r="CF438" s="42">
        <v>39.102384000000001</v>
      </c>
      <c r="CG438" s="42">
        <v>74.294529999999995</v>
      </c>
      <c r="CH438" s="42">
        <v>78.204768999999999</v>
      </c>
      <c r="CI438" s="42">
        <v>3.9102380000000001</v>
      </c>
      <c r="CJ438" s="42">
        <v>7.8204770000000003</v>
      </c>
      <c r="CK438" s="42">
        <v>312.819074</v>
      </c>
      <c r="CL438" s="42">
        <v>3.9102380000000001</v>
      </c>
      <c r="CM438" s="42">
        <v>3.9102380000000001</v>
      </c>
      <c r="CN438" s="42">
        <v>3.9102380000000001</v>
      </c>
      <c r="CO438" s="42">
        <v>7.8204770000000003</v>
      </c>
      <c r="CP438" s="42">
        <v>7.8204770000000003</v>
      </c>
      <c r="CQ438" s="42">
        <v>7.8204770000000003</v>
      </c>
      <c r="CR438" s="42">
        <v>261.985975</v>
      </c>
      <c r="CS438" s="42">
        <v>15.640954000000001</v>
      </c>
    </row>
    <row r="439" spans="1:97">
      <c r="A439" s="40" t="s">
        <v>1213</v>
      </c>
      <c r="B439" s="40" t="s">
        <v>289</v>
      </c>
      <c r="C439" s="40" t="s">
        <v>290</v>
      </c>
      <c r="D439" s="40" t="s">
        <v>304</v>
      </c>
      <c r="E439" s="40" t="s">
        <v>374</v>
      </c>
      <c r="F439" s="40" t="s">
        <v>351</v>
      </c>
      <c r="G439" s="41" t="s">
        <v>294</v>
      </c>
      <c r="H439" s="40" t="s">
        <v>1214</v>
      </c>
      <c r="I439" s="42">
        <v>192</v>
      </c>
      <c r="J439" s="42">
        <v>26.553191000000002</v>
      </c>
      <c r="K439" s="42">
        <v>24.510638</v>
      </c>
      <c r="L439" s="42">
        <v>29.617021000000001</v>
      </c>
      <c r="M439" s="42">
        <v>52.085106000000003</v>
      </c>
      <c r="N439" s="42">
        <v>41.872340000000001</v>
      </c>
      <c r="O439" s="42">
        <v>17.361702000000001</v>
      </c>
      <c r="P439" s="42">
        <v>28</v>
      </c>
      <c r="Q439" s="42">
        <v>24</v>
      </c>
      <c r="R439" s="42">
        <v>37</v>
      </c>
      <c r="S439" s="42">
        <v>33</v>
      </c>
      <c r="T439" s="42">
        <v>46</v>
      </c>
      <c r="U439" s="42">
        <v>12</v>
      </c>
      <c r="V439" s="42">
        <v>92.936170000000004</v>
      </c>
      <c r="W439" s="42">
        <v>12.255319</v>
      </c>
      <c r="X439" s="42">
        <v>13.276596</v>
      </c>
      <c r="Y439" s="42">
        <v>15.319148999999999</v>
      </c>
      <c r="Z439" s="42">
        <v>24.510638</v>
      </c>
      <c r="AA439" s="42">
        <v>22.468084999999999</v>
      </c>
      <c r="AB439" s="42">
        <v>5.1063830000000001</v>
      </c>
      <c r="AC439" s="42">
        <v>0</v>
      </c>
      <c r="AD439" s="42">
        <v>17.361702000000001</v>
      </c>
      <c r="AE439" s="42">
        <v>58.212766000000002</v>
      </c>
      <c r="AF439" s="42">
        <v>17.361702000000001</v>
      </c>
      <c r="AG439" s="42">
        <v>99.063829999999996</v>
      </c>
      <c r="AH439" s="42">
        <v>14.297872</v>
      </c>
      <c r="AI439" s="42">
        <v>11.234043</v>
      </c>
      <c r="AJ439" s="42">
        <v>14.297872</v>
      </c>
      <c r="AK439" s="42">
        <v>27.574468</v>
      </c>
      <c r="AL439" s="42">
        <v>19.404254999999999</v>
      </c>
      <c r="AM439" s="42">
        <v>11.234043</v>
      </c>
      <c r="AN439" s="42">
        <v>1.021277</v>
      </c>
      <c r="AO439" s="42">
        <v>20.425532</v>
      </c>
      <c r="AP439" s="42">
        <v>54.127659999999999</v>
      </c>
      <c r="AQ439" s="42">
        <v>24.510638</v>
      </c>
      <c r="AR439" s="42">
        <v>163.40425500000001</v>
      </c>
      <c r="AS439" s="42">
        <v>4.0851059999999997</v>
      </c>
      <c r="AT439" s="42">
        <v>16.340426000000001</v>
      </c>
      <c r="AU439" s="42">
        <v>20.425532</v>
      </c>
      <c r="AV439" s="42">
        <v>12.255319</v>
      </c>
      <c r="AW439" s="42">
        <v>8.1702130000000004</v>
      </c>
      <c r="AX439" s="42">
        <v>28.595745000000001</v>
      </c>
      <c r="AY439" s="42">
        <v>61.276595999999998</v>
      </c>
      <c r="AZ439" s="42">
        <v>12.255319</v>
      </c>
      <c r="BA439" s="42">
        <v>77.617020999999994</v>
      </c>
      <c r="BB439" s="42">
        <v>0</v>
      </c>
      <c r="BC439" s="42">
        <v>12.255319</v>
      </c>
      <c r="BD439" s="42">
        <v>8.1702130000000004</v>
      </c>
      <c r="BE439" s="42">
        <v>4.0851059999999997</v>
      </c>
      <c r="BF439" s="42">
        <v>4.0851059999999997</v>
      </c>
      <c r="BG439" s="42">
        <v>20.425532</v>
      </c>
      <c r="BH439" s="42">
        <v>28.595745000000001</v>
      </c>
      <c r="BI439" s="42">
        <v>0</v>
      </c>
      <c r="BJ439" s="42">
        <v>85.787233999999998</v>
      </c>
      <c r="BK439" s="42">
        <v>4.0851059999999997</v>
      </c>
      <c r="BL439" s="42">
        <v>4.0851059999999997</v>
      </c>
      <c r="BM439" s="42">
        <v>12.255319</v>
      </c>
      <c r="BN439" s="42">
        <v>8.1702130000000004</v>
      </c>
      <c r="BO439" s="42">
        <v>4.0851059999999997</v>
      </c>
      <c r="BP439" s="42">
        <v>8.1702130000000004</v>
      </c>
      <c r="BQ439" s="42">
        <v>32.680850999999997</v>
      </c>
      <c r="BR439" s="42">
        <v>12.255319</v>
      </c>
      <c r="BS439" s="42">
        <v>8.1702130000000004</v>
      </c>
      <c r="BT439" s="42">
        <v>0</v>
      </c>
      <c r="BU439" s="42">
        <v>0</v>
      </c>
      <c r="BV439" s="42">
        <v>0</v>
      </c>
      <c r="BW439" s="42">
        <v>0</v>
      </c>
      <c r="BX439" s="42">
        <v>0</v>
      </c>
      <c r="BY439" s="42">
        <v>4.0851059999999997</v>
      </c>
      <c r="BZ439" s="42">
        <v>0</v>
      </c>
      <c r="CA439" s="42">
        <v>4.0851059999999997</v>
      </c>
      <c r="CB439" s="42">
        <v>73.531914999999998</v>
      </c>
      <c r="CC439" s="42">
        <v>4.0851059999999997</v>
      </c>
      <c r="CD439" s="42">
        <v>8.1702130000000004</v>
      </c>
      <c r="CE439" s="42">
        <v>8.1702130000000004</v>
      </c>
      <c r="CF439" s="42">
        <v>12.255319</v>
      </c>
      <c r="CG439" s="42">
        <v>8.1702130000000004</v>
      </c>
      <c r="CH439" s="42">
        <v>24.510638</v>
      </c>
      <c r="CI439" s="42">
        <v>4.0851059999999997</v>
      </c>
      <c r="CJ439" s="42">
        <v>4.0851059999999997</v>
      </c>
      <c r="CK439" s="42">
        <v>81.702128000000002</v>
      </c>
      <c r="CL439" s="42">
        <v>0</v>
      </c>
      <c r="CM439" s="42">
        <v>8.1702130000000004</v>
      </c>
      <c r="CN439" s="42">
        <v>12.255319</v>
      </c>
      <c r="CO439" s="42">
        <v>0</v>
      </c>
      <c r="CP439" s="42">
        <v>0</v>
      </c>
      <c r="CQ439" s="42">
        <v>0</v>
      </c>
      <c r="CR439" s="42">
        <v>57.191488999999997</v>
      </c>
      <c r="CS439" s="42">
        <v>4.0851059999999997</v>
      </c>
    </row>
    <row r="440" spans="1:97">
      <c r="A440" s="40" t="s">
        <v>1215</v>
      </c>
      <c r="B440" s="40" t="s">
        <v>289</v>
      </c>
      <c r="C440" s="40" t="s">
        <v>290</v>
      </c>
      <c r="D440" s="40" t="s">
        <v>297</v>
      </c>
      <c r="E440" s="40" t="s">
        <v>369</v>
      </c>
      <c r="F440" s="40" t="s">
        <v>419</v>
      </c>
      <c r="G440" s="41" t="s">
        <v>294</v>
      </c>
      <c r="H440" s="40" t="s">
        <v>1216</v>
      </c>
      <c r="I440" s="42">
        <v>135</v>
      </c>
      <c r="J440" s="42">
        <v>18.214286000000001</v>
      </c>
      <c r="K440" s="42">
        <v>17.142856999999999</v>
      </c>
      <c r="L440" s="42">
        <v>16.071428999999998</v>
      </c>
      <c r="M440" s="42">
        <v>38.571429000000002</v>
      </c>
      <c r="N440" s="42">
        <v>26.785713999999999</v>
      </c>
      <c r="O440" s="42">
        <v>18.214286000000001</v>
      </c>
      <c r="P440" s="42">
        <v>11</v>
      </c>
      <c r="Q440" s="42">
        <v>27</v>
      </c>
      <c r="R440" s="42">
        <v>27</v>
      </c>
      <c r="S440" s="42">
        <v>32</v>
      </c>
      <c r="T440" s="42">
        <v>23</v>
      </c>
      <c r="U440" s="42">
        <v>17</v>
      </c>
      <c r="V440" s="42">
        <v>70.714286000000001</v>
      </c>
      <c r="W440" s="42">
        <v>10.714286</v>
      </c>
      <c r="X440" s="42">
        <v>8.5714290000000002</v>
      </c>
      <c r="Y440" s="42">
        <v>9.6428569999999993</v>
      </c>
      <c r="Z440" s="42">
        <v>17.142856999999999</v>
      </c>
      <c r="AA440" s="42">
        <v>15</v>
      </c>
      <c r="AB440" s="42">
        <v>9.6428569999999993</v>
      </c>
      <c r="AC440" s="42">
        <v>0</v>
      </c>
      <c r="AD440" s="42">
        <v>13.928571</v>
      </c>
      <c r="AE440" s="42">
        <v>37.5</v>
      </c>
      <c r="AF440" s="42">
        <v>19.285713999999999</v>
      </c>
      <c r="AG440" s="42">
        <v>64.285713999999999</v>
      </c>
      <c r="AH440" s="42">
        <v>7.5</v>
      </c>
      <c r="AI440" s="42">
        <v>8.5714290000000002</v>
      </c>
      <c r="AJ440" s="42">
        <v>6.4285709999999998</v>
      </c>
      <c r="AK440" s="42">
        <v>21.428571000000002</v>
      </c>
      <c r="AL440" s="42">
        <v>11.785714</v>
      </c>
      <c r="AM440" s="42">
        <v>8.5714290000000002</v>
      </c>
      <c r="AN440" s="42">
        <v>0</v>
      </c>
      <c r="AO440" s="42">
        <v>11.785714</v>
      </c>
      <c r="AP440" s="42">
        <v>36.428570999999998</v>
      </c>
      <c r="AQ440" s="42">
        <v>16.071428999999998</v>
      </c>
      <c r="AR440" s="42">
        <v>111.42857100000001</v>
      </c>
      <c r="AS440" s="42">
        <v>0</v>
      </c>
      <c r="AT440" s="42">
        <v>4.2857139999999996</v>
      </c>
      <c r="AU440" s="42">
        <v>0</v>
      </c>
      <c r="AV440" s="42">
        <v>8.5714290000000002</v>
      </c>
      <c r="AW440" s="42">
        <v>30</v>
      </c>
      <c r="AX440" s="42">
        <v>4.2857139999999996</v>
      </c>
      <c r="AY440" s="42">
        <v>42.857143000000001</v>
      </c>
      <c r="AZ440" s="42">
        <v>21.428571000000002</v>
      </c>
      <c r="BA440" s="42">
        <v>68.571428999999995</v>
      </c>
      <c r="BB440" s="42">
        <v>0</v>
      </c>
      <c r="BC440" s="42">
        <v>4.2857139999999996</v>
      </c>
      <c r="BD440" s="42">
        <v>0</v>
      </c>
      <c r="BE440" s="42">
        <v>4.2857139999999996</v>
      </c>
      <c r="BF440" s="42">
        <v>12.857143000000001</v>
      </c>
      <c r="BG440" s="42">
        <v>4.2857139999999996</v>
      </c>
      <c r="BH440" s="42">
        <v>34.285713999999999</v>
      </c>
      <c r="BI440" s="42">
        <v>8.5714290000000002</v>
      </c>
      <c r="BJ440" s="42">
        <v>42.857143000000001</v>
      </c>
      <c r="BK440" s="42">
        <v>0</v>
      </c>
      <c r="BL440" s="42">
        <v>0</v>
      </c>
      <c r="BM440" s="42">
        <v>0</v>
      </c>
      <c r="BN440" s="42">
        <v>4.2857139999999996</v>
      </c>
      <c r="BO440" s="42">
        <v>17.142856999999999</v>
      </c>
      <c r="BP440" s="42">
        <v>0</v>
      </c>
      <c r="BQ440" s="42">
        <v>8.5714290000000002</v>
      </c>
      <c r="BR440" s="42">
        <v>12.857143000000001</v>
      </c>
      <c r="BS440" s="42">
        <v>8.5714290000000002</v>
      </c>
      <c r="BT440" s="42">
        <v>0</v>
      </c>
      <c r="BU440" s="42">
        <v>0</v>
      </c>
      <c r="BV440" s="42">
        <v>0</v>
      </c>
      <c r="BW440" s="42">
        <v>0</v>
      </c>
      <c r="BX440" s="42">
        <v>0</v>
      </c>
      <c r="BY440" s="42">
        <v>0</v>
      </c>
      <c r="BZ440" s="42">
        <v>0</v>
      </c>
      <c r="CA440" s="42">
        <v>8.5714290000000002</v>
      </c>
      <c r="CB440" s="42">
        <v>55.714286000000001</v>
      </c>
      <c r="CC440" s="42">
        <v>0</v>
      </c>
      <c r="CD440" s="42">
        <v>4.2857139999999996</v>
      </c>
      <c r="CE440" s="42">
        <v>0</v>
      </c>
      <c r="CF440" s="42">
        <v>4.2857139999999996</v>
      </c>
      <c r="CG440" s="42">
        <v>30</v>
      </c>
      <c r="CH440" s="42">
        <v>4.2857139999999996</v>
      </c>
      <c r="CI440" s="42">
        <v>0</v>
      </c>
      <c r="CJ440" s="42">
        <v>12.857143000000001</v>
      </c>
      <c r="CK440" s="42">
        <v>47.142856999999999</v>
      </c>
      <c r="CL440" s="42">
        <v>0</v>
      </c>
      <c r="CM440" s="42">
        <v>0</v>
      </c>
      <c r="CN440" s="42">
        <v>0</v>
      </c>
      <c r="CO440" s="42">
        <v>4.2857139999999996</v>
      </c>
      <c r="CP440" s="42">
        <v>0</v>
      </c>
      <c r="CQ440" s="42">
        <v>0</v>
      </c>
      <c r="CR440" s="42">
        <v>42.857143000000001</v>
      </c>
      <c r="CS440" s="42">
        <v>0</v>
      </c>
    </row>
    <row r="441" spans="1:97">
      <c r="A441" s="40" t="s">
        <v>1217</v>
      </c>
      <c r="B441" s="40" t="s">
        <v>289</v>
      </c>
      <c r="C441" s="40" t="s">
        <v>290</v>
      </c>
      <c r="D441" s="40" t="s">
        <v>291</v>
      </c>
      <c r="E441" s="40" t="s">
        <v>292</v>
      </c>
      <c r="F441" s="40" t="s">
        <v>293</v>
      </c>
      <c r="G441" s="41" t="s">
        <v>294</v>
      </c>
      <c r="H441" s="40" t="s">
        <v>1218</v>
      </c>
      <c r="I441" s="42">
        <v>296</v>
      </c>
      <c r="J441" s="42">
        <v>32.775086999999999</v>
      </c>
      <c r="K441" s="42">
        <v>39.944637</v>
      </c>
      <c r="L441" s="42">
        <v>43.017301000000003</v>
      </c>
      <c r="M441" s="42">
        <v>80.913494999999998</v>
      </c>
      <c r="N441" s="42">
        <v>66.574393999999998</v>
      </c>
      <c r="O441" s="42">
        <v>32.775086999999999</v>
      </c>
      <c r="P441" s="42">
        <v>52</v>
      </c>
      <c r="Q441" s="42">
        <v>43</v>
      </c>
      <c r="R441" s="42">
        <v>86</v>
      </c>
      <c r="S441" s="42">
        <v>46</v>
      </c>
      <c r="T441" s="42">
        <v>58</v>
      </c>
      <c r="U441" s="42">
        <v>20</v>
      </c>
      <c r="V441" s="42">
        <v>158.75432499999999</v>
      </c>
      <c r="W441" s="42">
        <v>21.508651</v>
      </c>
      <c r="X441" s="42">
        <v>24.581315</v>
      </c>
      <c r="Y441" s="42">
        <v>19.460208000000002</v>
      </c>
      <c r="Z441" s="42">
        <v>41.993079999999999</v>
      </c>
      <c r="AA441" s="42">
        <v>32.775086999999999</v>
      </c>
      <c r="AB441" s="42">
        <v>18.435986</v>
      </c>
      <c r="AC441" s="42">
        <v>0</v>
      </c>
      <c r="AD441" s="42">
        <v>30.726644</v>
      </c>
      <c r="AE441" s="42">
        <v>88.083044999999998</v>
      </c>
      <c r="AF441" s="42">
        <v>39.944637</v>
      </c>
      <c r="AG441" s="42">
        <v>137.24567500000001</v>
      </c>
      <c r="AH441" s="42">
        <v>11.266436000000001</v>
      </c>
      <c r="AI441" s="42">
        <v>15.363322</v>
      </c>
      <c r="AJ441" s="42">
        <v>23.557092999999998</v>
      </c>
      <c r="AK441" s="42">
        <v>38.920414999999998</v>
      </c>
      <c r="AL441" s="42">
        <v>33.799308000000003</v>
      </c>
      <c r="AM441" s="42">
        <v>13.314878999999999</v>
      </c>
      <c r="AN441" s="42">
        <v>1.024221</v>
      </c>
      <c r="AO441" s="42">
        <v>17.411764999999999</v>
      </c>
      <c r="AP441" s="42">
        <v>85.010380999999995</v>
      </c>
      <c r="AQ441" s="42">
        <v>34.823529000000001</v>
      </c>
      <c r="AR441" s="42">
        <v>258.10380600000002</v>
      </c>
      <c r="AS441" s="42">
        <v>8.1937719999999992</v>
      </c>
      <c r="AT441" s="42">
        <v>8.1937719999999992</v>
      </c>
      <c r="AU441" s="42">
        <v>0</v>
      </c>
      <c r="AV441" s="42">
        <v>28.678201000000001</v>
      </c>
      <c r="AW441" s="42">
        <v>40.968857999999997</v>
      </c>
      <c r="AX441" s="42">
        <v>65.550173000000001</v>
      </c>
      <c r="AY441" s="42">
        <v>94.228374000000002</v>
      </c>
      <c r="AZ441" s="42">
        <v>12.290656999999999</v>
      </c>
      <c r="BA441" s="42">
        <v>139.294118</v>
      </c>
      <c r="BB441" s="42">
        <v>8.1937719999999992</v>
      </c>
      <c r="BC441" s="42">
        <v>4.0968859999999996</v>
      </c>
      <c r="BD441" s="42">
        <v>0</v>
      </c>
      <c r="BE441" s="42">
        <v>24.581315</v>
      </c>
      <c r="BF441" s="42">
        <v>0</v>
      </c>
      <c r="BG441" s="42">
        <v>45.065744000000002</v>
      </c>
      <c r="BH441" s="42">
        <v>53.259515999999998</v>
      </c>
      <c r="BI441" s="42">
        <v>4.0968859999999996</v>
      </c>
      <c r="BJ441" s="42">
        <v>118.80968900000001</v>
      </c>
      <c r="BK441" s="42">
        <v>0</v>
      </c>
      <c r="BL441" s="42">
        <v>4.0968859999999996</v>
      </c>
      <c r="BM441" s="42">
        <v>0</v>
      </c>
      <c r="BN441" s="42">
        <v>4.0968859999999996</v>
      </c>
      <c r="BO441" s="42">
        <v>40.968857999999997</v>
      </c>
      <c r="BP441" s="42">
        <v>20.484428999999999</v>
      </c>
      <c r="BQ441" s="42">
        <v>40.968857999999997</v>
      </c>
      <c r="BR441" s="42">
        <v>8.1937719999999992</v>
      </c>
      <c r="BS441" s="42">
        <v>24.581315</v>
      </c>
      <c r="BT441" s="42">
        <v>0</v>
      </c>
      <c r="BU441" s="42">
        <v>0</v>
      </c>
      <c r="BV441" s="42">
        <v>0</v>
      </c>
      <c r="BW441" s="42">
        <v>0</v>
      </c>
      <c r="BX441" s="42">
        <v>4.0968859999999996</v>
      </c>
      <c r="BY441" s="42">
        <v>12.290656999999999</v>
      </c>
      <c r="BZ441" s="42">
        <v>0</v>
      </c>
      <c r="CA441" s="42">
        <v>8.1937719999999992</v>
      </c>
      <c r="CB441" s="42">
        <v>90.131488000000004</v>
      </c>
      <c r="CC441" s="42">
        <v>8.1937719999999992</v>
      </c>
      <c r="CD441" s="42">
        <v>4.0968859999999996</v>
      </c>
      <c r="CE441" s="42">
        <v>0</v>
      </c>
      <c r="CF441" s="42">
        <v>12.290656999999999</v>
      </c>
      <c r="CG441" s="42">
        <v>24.581315</v>
      </c>
      <c r="CH441" s="42">
        <v>40.968857999999997</v>
      </c>
      <c r="CI441" s="42">
        <v>0</v>
      </c>
      <c r="CJ441" s="42">
        <v>0</v>
      </c>
      <c r="CK441" s="42">
        <v>143.39100300000001</v>
      </c>
      <c r="CL441" s="42">
        <v>0</v>
      </c>
      <c r="CM441" s="42">
        <v>4.0968859999999996</v>
      </c>
      <c r="CN441" s="42">
        <v>0</v>
      </c>
      <c r="CO441" s="42">
        <v>16.387543000000001</v>
      </c>
      <c r="CP441" s="42">
        <v>12.290656999999999</v>
      </c>
      <c r="CQ441" s="42">
        <v>12.290656999999999</v>
      </c>
      <c r="CR441" s="42">
        <v>94.228374000000002</v>
      </c>
      <c r="CS441" s="42">
        <v>4.0968859999999996</v>
      </c>
    </row>
    <row r="442" spans="1:97">
      <c r="A442" s="40" t="s">
        <v>1219</v>
      </c>
      <c r="B442" s="40" t="s">
        <v>289</v>
      </c>
      <c r="C442" s="40" t="s">
        <v>290</v>
      </c>
      <c r="D442" s="40" t="s">
        <v>297</v>
      </c>
      <c r="E442" s="40" t="s">
        <v>445</v>
      </c>
      <c r="F442" s="40" t="s">
        <v>293</v>
      </c>
      <c r="G442" s="41" t="s">
        <v>294</v>
      </c>
      <c r="H442" s="40" t="s">
        <v>1220</v>
      </c>
      <c r="I442" s="42">
        <v>274</v>
      </c>
      <c r="J442" s="42">
        <v>39</v>
      </c>
      <c r="K442" s="42">
        <v>27</v>
      </c>
      <c r="L442" s="42">
        <v>50</v>
      </c>
      <c r="M442" s="42">
        <v>67</v>
      </c>
      <c r="N442" s="42">
        <v>61</v>
      </c>
      <c r="O442" s="42">
        <v>30</v>
      </c>
      <c r="P442" s="42">
        <v>39</v>
      </c>
      <c r="Q442" s="42">
        <v>41</v>
      </c>
      <c r="R442" s="42">
        <v>48</v>
      </c>
      <c r="S442" s="42">
        <v>59</v>
      </c>
      <c r="T442" s="42">
        <v>56</v>
      </c>
      <c r="U442" s="42">
        <v>22</v>
      </c>
      <c r="V442" s="42">
        <v>139</v>
      </c>
      <c r="W442" s="42">
        <v>19</v>
      </c>
      <c r="X442" s="42">
        <v>13</v>
      </c>
      <c r="Y442" s="42">
        <v>25</v>
      </c>
      <c r="Z442" s="42">
        <v>34</v>
      </c>
      <c r="AA442" s="42">
        <v>35</v>
      </c>
      <c r="AB442" s="42">
        <v>13</v>
      </c>
      <c r="AC442" s="42">
        <v>0</v>
      </c>
      <c r="AD442" s="42">
        <v>19</v>
      </c>
      <c r="AE442" s="42">
        <v>83</v>
      </c>
      <c r="AF442" s="42">
        <v>37</v>
      </c>
      <c r="AG442" s="42">
        <v>135</v>
      </c>
      <c r="AH442" s="42">
        <v>20</v>
      </c>
      <c r="AI442" s="42">
        <v>14</v>
      </c>
      <c r="AJ442" s="42">
        <v>25</v>
      </c>
      <c r="AK442" s="42">
        <v>33</v>
      </c>
      <c r="AL442" s="42">
        <v>26</v>
      </c>
      <c r="AM442" s="42">
        <v>17</v>
      </c>
      <c r="AN442" s="42">
        <v>0</v>
      </c>
      <c r="AO442" s="42">
        <v>25</v>
      </c>
      <c r="AP442" s="42">
        <v>81</v>
      </c>
      <c r="AQ442" s="42">
        <v>29</v>
      </c>
      <c r="AR442" s="42">
        <v>232</v>
      </c>
      <c r="AS442" s="42">
        <v>16</v>
      </c>
      <c r="AT442" s="42">
        <v>16</v>
      </c>
      <c r="AU442" s="42">
        <v>20</v>
      </c>
      <c r="AV442" s="42">
        <v>32</v>
      </c>
      <c r="AW442" s="42">
        <v>48</v>
      </c>
      <c r="AX442" s="42">
        <v>20</v>
      </c>
      <c r="AY442" s="42">
        <v>64</v>
      </c>
      <c r="AZ442" s="42">
        <v>16</v>
      </c>
      <c r="BA442" s="42">
        <v>132</v>
      </c>
      <c r="BB442" s="42">
        <v>12</v>
      </c>
      <c r="BC442" s="42">
        <v>12</v>
      </c>
      <c r="BD442" s="42">
        <v>12</v>
      </c>
      <c r="BE442" s="42">
        <v>20</v>
      </c>
      <c r="BF442" s="42">
        <v>16</v>
      </c>
      <c r="BG442" s="42">
        <v>16</v>
      </c>
      <c r="BH442" s="42">
        <v>40</v>
      </c>
      <c r="BI442" s="42">
        <v>4</v>
      </c>
      <c r="BJ442" s="42">
        <v>100</v>
      </c>
      <c r="BK442" s="42">
        <v>4</v>
      </c>
      <c r="BL442" s="42">
        <v>4</v>
      </c>
      <c r="BM442" s="42">
        <v>8</v>
      </c>
      <c r="BN442" s="42">
        <v>12</v>
      </c>
      <c r="BO442" s="42">
        <v>32</v>
      </c>
      <c r="BP442" s="42">
        <v>4</v>
      </c>
      <c r="BQ442" s="42">
        <v>24</v>
      </c>
      <c r="BR442" s="42">
        <v>12</v>
      </c>
      <c r="BS442" s="42">
        <v>20</v>
      </c>
      <c r="BT442" s="42">
        <v>4</v>
      </c>
      <c r="BU442" s="42">
        <v>0</v>
      </c>
      <c r="BV442" s="42">
        <v>0</v>
      </c>
      <c r="BW442" s="42">
        <v>4</v>
      </c>
      <c r="BX442" s="42">
        <v>4</v>
      </c>
      <c r="BY442" s="42">
        <v>4</v>
      </c>
      <c r="BZ442" s="42">
        <v>0</v>
      </c>
      <c r="CA442" s="42">
        <v>4</v>
      </c>
      <c r="CB442" s="42">
        <v>124</v>
      </c>
      <c r="CC442" s="42">
        <v>8</v>
      </c>
      <c r="CD442" s="42">
        <v>12</v>
      </c>
      <c r="CE442" s="42">
        <v>16</v>
      </c>
      <c r="CF442" s="42">
        <v>24</v>
      </c>
      <c r="CG442" s="42">
        <v>44</v>
      </c>
      <c r="CH442" s="42">
        <v>12</v>
      </c>
      <c r="CI442" s="42">
        <v>0</v>
      </c>
      <c r="CJ442" s="42">
        <v>8</v>
      </c>
      <c r="CK442" s="42">
        <v>88</v>
      </c>
      <c r="CL442" s="42">
        <v>4</v>
      </c>
      <c r="CM442" s="42">
        <v>4</v>
      </c>
      <c r="CN442" s="42">
        <v>4</v>
      </c>
      <c r="CO442" s="42">
        <v>4</v>
      </c>
      <c r="CP442" s="42">
        <v>0</v>
      </c>
      <c r="CQ442" s="42">
        <v>4</v>
      </c>
      <c r="CR442" s="42">
        <v>64</v>
      </c>
      <c r="CS442" s="42">
        <v>4</v>
      </c>
    </row>
    <row r="443" spans="1:97">
      <c r="A443" s="40" t="s">
        <v>1221</v>
      </c>
      <c r="B443" s="40" t="s">
        <v>289</v>
      </c>
      <c r="C443" s="40" t="s">
        <v>290</v>
      </c>
      <c r="D443" s="40" t="s">
        <v>297</v>
      </c>
      <c r="E443" s="40" t="s">
        <v>313</v>
      </c>
      <c r="F443" s="40" t="s">
        <v>293</v>
      </c>
      <c r="G443" s="41" t="s">
        <v>294</v>
      </c>
      <c r="H443" s="40" t="s">
        <v>1222</v>
      </c>
      <c r="I443" s="42">
        <v>474</v>
      </c>
      <c r="J443" s="42">
        <v>93.822680000000005</v>
      </c>
      <c r="K443" s="42">
        <v>56.684536000000001</v>
      </c>
      <c r="L443" s="42">
        <v>97.731959000000003</v>
      </c>
      <c r="M443" s="42">
        <v>98.709277999999998</v>
      </c>
      <c r="N443" s="42">
        <v>78.185567000000006</v>
      </c>
      <c r="O443" s="42">
        <v>48.865979000000003</v>
      </c>
      <c r="P443" s="42">
        <v>70</v>
      </c>
      <c r="Q443" s="42">
        <v>72</v>
      </c>
      <c r="R443" s="42">
        <v>83</v>
      </c>
      <c r="S443" s="42">
        <v>83</v>
      </c>
      <c r="T443" s="42">
        <v>83</v>
      </c>
      <c r="U443" s="42">
        <v>42</v>
      </c>
      <c r="V443" s="42">
        <v>249.21649500000001</v>
      </c>
      <c r="W443" s="42">
        <v>51.797938000000002</v>
      </c>
      <c r="X443" s="42">
        <v>34.206186000000002</v>
      </c>
      <c r="Y443" s="42">
        <v>50.820619000000001</v>
      </c>
      <c r="Z443" s="42">
        <v>52.775258000000001</v>
      </c>
      <c r="AA443" s="42">
        <v>40.070103000000003</v>
      </c>
      <c r="AB443" s="42">
        <v>18.569071999999998</v>
      </c>
      <c r="AC443" s="42">
        <v>0.97731999999999997</v>
      </c>
      <c r="AD443" s="42">
        <v>65.480412000000001</v>
      </c>
      <c r="AE443" s="42">
        <v>143.66597899999999</v>
      </c>
      <c r="AF443" s="42">
        <v>40.070103000000003</v>
      </c>
      <c r="AG443" s="42">
        <v>224.78350499999999</v>
      </c>
      <c r="AH443" s="42">
        <v>42.024742000000003</v>
      </c>
      <c r="AI443" s="42">
        <v>22.478351</v>
      </c>
      <c r="AJ443" s="42">
        <v>46.911340000000003</v>
      </c>
      <c r="AK443" s="42">
        <v>45.934021000000001</v>
      </c>
      <c r="AL443" s="42">
        <v>38.115464000000003</v>
      </c>
      <c r="AM443" s="42">
        <v>26.387629</v>
      </c>
      <c r="AN443" s="42">
        <v>2.931959</v>
      </c>
      <c r="AO443" s="42">
        <v>52.775258000000001</v>
      </c>
      <c r="AP443" s="42">
        <v>124.11958799999999</v>
      </c>
      <c r="AQ443" s="42">
        <v>47.888660000000002</v>
      </c>
      <c r="AR443" s="42">
        <v>367.47216500000002</v>
      </c>
      <c r="AS443" s="42">
        <v>3.909278</v>
      </c>
      <c r="AT443" s="42">
        <v>15.637112999999999</v>
      </c>
      <c r="AU443" s="42">
        <v>15.637112999999999</v>
      </c>
      <c r="AV443" s="42">
        <v>35.183504999999997</v>
      </c>
      <c r="AW443" s="42">
        <v>70.367009999999993</v>
      </c>
      <c r="AX443" s="42">
        <v>50.820619000000001</v>
      </c>
      <c r="AY443" s="42">
        <v>129.00618600000001</v>
      </c>
      <c r="AZ443" s="42">
        <v>46.911340000000003</v>
      </c>
      <c r="BA443" s="42">
        <v>187.64536100000001</v>
      </c>
      <c r="BB443" s="42">
        <v>3.909278</v>
      </c>
      <c r="BC443" s="42">
        <v>15.637112999999999</v>
      </c>
      <c r="BD443" s="42">
        <v>7.8185570000000002</v>
      </c>
      <c r="BE443" s="42">
        <v>19.546392000000001</v>
      </c>
      <c r="BF443" s="42">
        <v>15.637112999999999</v>
      </c>
      <c r="BG443" s="42">
        <v>46.911340000000003</v>
      </c>
      <c r="BH443" s="42">
        <v>62.548454</v>
      </c>
      <c r="BI443" s="42">
        <v>15.637112999999999</v>
      </c>
      <c r="BJ443" s="42">
        <v>179.82680400000001</v>
      </c>
      <c r="BK443" s="42">
        <v>0</v>
      </c>
      <c r="BL443" s="42">
        <v>0</v>
      </c>
      <c r="BM443" s="42">
        <v>7.8185570000000002</v>
      </c>
      <c r="BN443" s="42">
        <v>15.637112999999999</v>
      </c>
      <c r="BO443" s="42">
        <v>54.729897000000001</v>
      </c>
      <c r="BP443" s="42">
        <v>3.909278</v>
      </c>
      <c r="BQ443" s="42">
        <v>66.457731999999993</v>
      </c>
      <c r="BR443" s="42">
        <v>31.274227</v>
      </c>
      <c r="BS443" s="42">
        <v>35.183504999999997</v>
      </c>
      <c r="BT443" s="42">
        <v>0</v>
      </c>
      <c r="BU443" s="42">
        <v>0</v>
      </c>
      <c r="BV443" s="42">
        <v>0</v>
      </c>
      <c r="BW443" s="42">
        <v>7.8185570000000002</v>
      </c>
      <c r="BX443" s="42">
        <v>3.909278</v>
      </c>
      <c r="BY443" s="42">
        <v>11.727835000000001</v>
      </c>
      <c r="BZ443" s="42">
        <v>0</v>
      </c>
      <c r="CA443" s="42">
        <v>11.727835000000001</v>
      </c>
      <c r="CB443" s="42">
        <v>172.00824700000001</v>
      </c>
      <c r="CC443" s="42">
        <v>3.909278</v>
      </c>
      <c r="CD443" s="42">
        <v>15.637112999999999</v>
      </c>
      <c r="CE443" s="42">
        <v>11.727835000000001</v>
      </c>
      <c r="CF443" s="42">
        <v>27.364947999999998</v>
      </c>
      <c r="CG443" s="42">
        <v>62.548454</v>
      </c>
      <c r="CH443" s="42">
        <v>35.183504999999997</v>
      </c>
      <c r="CI443" s="42">
        <v>0</v>
      </c>
      <c r="CJ443" s="42">
        <v>15.637112999999999</v>
      </c>
      <c r="CK443" s="42">
        <v>160.28041200000001</v>
      </c>
      <c r="CL443" s="42">
        <v>0</v>
      </c>
      <c r="CM443" s="42">
        <v>0</v>
      </c>
      <c r="CN443" s="42">
        <v>3.909278</v>
      </c>
      <c r="CO443" s="42">
        <v>0</v>
      </c>
      <c r="CP443" s="42">
        <v>3.909278</v>
      </c>
      <c r="CQ443" s="42">
        <v>3.909278</v>
      </c>
      <c r="CR443" s="42">
        <v>129.00618600000001</v>
      </c>
      <c r="CS443" s="42">
        <v>19.546392000000001</v>
      </c>
    </row>
    <row r="444" spans="1:97">
      <c r="A444" s="40" t="s">
        <v>1223</v>
      </c>
      <c r="B444" s="40" t="s">
        <v>289</v>
      </c>
      <c r="C444" s="40" t="s">
        <v>290</v>
      </c>
      <c r="D444" s="40" t="s">
        <v>304</v>
      </c>
      <c r="E444" s="40" t="s">
        <v>491</v>
      </c>
      <c r="F444" s="40" t="s">
        <v>351</v>
      </c>
      <c r="G444" s="41" t="s">
        <v>294</v>
      </c>
      <c r="H444" s="40" t="s">
        <v>1224</v>
      </c>
      <c r="I444" s="42">
        <v>783</v>
      </c>
      <c r="J444" s="42">
        <v>125.28</v>
      </c>
      <c r="K444" s="42">
        <v>80.825806</v>
      </c>
      <c r="L444" s="42">
        <v>147.50709699999999</v>
      </c>
      <c r="M444" s="42">
        <v>172.76516100000001</v>
      </c>
      <c r="N444" s="42">
        <v>177.81677400000001</v>
      </c>
      <c r="O444" s="42">
        <v>78.805160999999998</v>
      </c>
      <c r="P444" s="42">
        <v>124</v>
      </c>
      <c r="Q444" s="42">
        <v>110</v>
      </c>
      <c r="R444" s="42">
        <v>170</v>
      </c>
      <c r="S444" s="42">
        <v>157</v>
      </c>
      <c r="T444" s="42">
        <v>143</v>
      </c>
      <c r="U444" s="42">
        <v>91</v>
      </c>
      <c r="V444" s="42">
        <v>364.72645199999999</v>
      </c>
      <c r="W444" s="42">
        <v>60.619354999999999</v>
      </c>
      <c r="X444" s="42">
        <v>32.330323</v>
      </c>
      <c r="Y444" s="42">
        <v>73.753547999999995</v>
      </c>
      <c r="Z444" s="42">
        <v>85.877419000000003</v>
      </c>
      <c r="AA444" s="42">
        <v>84.867097000000001</v>
      </c>
      <c r="AB444" s="42">
        <v>26.268387000000001</v>
      </c>
      <c r="AC444" s="42">
        <v>1.0103230000000001</v>
      </c>
      <c r="AD444" s="42">
        <v>69.712258000000006</v>
      </c>
      <c r="AE444" s="42">
        <v>222.27096800000001</v>
      </c>
      <c r="AF444" s="42">
        <v>72.743226000000007</v>
      </c>
      <c r="AG444" s="42">
        <v>418.27354800000001</v>
      </c>
      <c r="AH444" s="42">
        <v>64.660645000000002</v>
      </c>
      <c r="AI444" s="42">
        <v>48.495483999999998</v>
      </c>
      <c r="AJ444" s="42">
        <v>73.753547999999995</v>
      </c>
      <c r="AK444" s="42">
        <v>86.887742000000003</v>
      </c>
      <c r="AL444" s="42">
        <v>92.949676999999994</v>
      </c>
      <c r="AM444" s="42">
        <v>45.464516000000003</v>
      </c>
      <c r="AN444" s="42">
        <v>6.0619350000000001</v>
      </c>
      <c r="AO444" s="42">
        <v>84.867097000000001</v>
      </c>
      <c r="AP444" s="42">
        <v>235.40516099999999</v>
      </c>
      <c r="AQ444" s="42">
        <v>98.001289999999997</v>
      </c>
      <c r="AR444" s="42">
        <v>682.97806500000002</v>
      </c>
      <c r="AS444" s="42">
        <v>36.371613000000004</v>
      </c>
      <c r="AT444" s="42">
        <v>28.289031999999999</v>
      </c>
      <c r="AU444" s="42">
        <v>48.495483999999998</v>
      </c>
      <c r="AV444" s="42">
        <v>80.825806</v>
      </c>
      <c r="AW444" s="42">
        <v>96.990967999999995</v>
      </c>
      <c r="AX444" s="42">
        <v>101.032258</v>
      </c>
      <c r="AY444" s="42">
        <v>230.35354799999999</v>
      </c>
      <c r="AZ444" s="42">
        <v>60.619354999999999</v>
      </c>
      <c r="BA444" s="42">
        <v>315.22064499999999</v>
      </c>
      <c r="BB444" s="42">
        <v>24.247741999999999</v>
      </c>
      <c r="BC444" s="42">
        <v>16.165161000000001</v>
      </c>
      <c r="BD444" s="42">
        <v>16.165161000000001</v>
      </c>
      <c r="BE444" s="42">
        <v>28.289031999999999</v>
      </c>
      <c r="BF444" s="42">
        <v>24.247741999999999</v>
      </c>
      <c r="BG444" s="42">
        <v>80.825806</v>
      </c>
      <c r="BH444" s="42">
        <v>109.114839</v>
      </c>
      <c r="BI444" s="42">
        <v>16.165161000000001</v>
      </c>
      <c r="BJ444" s="42">
        <v>367.75741900000003</v>
      </c>
      <c r="BK444" s="42">
        <v>12.123870999999999</v>
      </c>
      <c r="BL444" s="42">
        <v>12.123870999999999</v>
      </c>
      <c r="BM444" s="42">
        <v>32.330323</v>
      </c>
      <c r="BN444" s="42">
        <v>52.536774000000001</v>
      </c>
      <c r="BO444" s="42">
        <v>72.743226000000007</v>
      </c>
      <c r="BP444" s="42">
        <v>20.206451999999999</v>
      </c>
      <c r="BQ444" s="42">
        <v>121.23871</v>
      </c>
      <c r="BR444" s="42">
        <v>44.454194000000001</v>
      </c>
      <c r="BS444" s="42">
        <v>80.825806</v>
      </c>
      <c r="BT444" s="42">
        <v>0</v>
      </c>
      <c r="BU444" s="42">
        <v>0</v>
      </c>
      <c r="BV444" s="42">
        <v>8.0825809999999993</v>
      </c>
      <c r="BW444" s="42">
        <v>0</v>
      </c>
      <c r="BX444" s="42">
        <v>8.0825809999999993</v>
      </c>
      <c r="BY444" s="42">
        <v>28.289031999999999</v>
      </c>
      <c r="BZ444" s="42">
        <v>0</v>
      </c>
      <c r="CA444" s="42">
        <v>36.371613000000004</v>
      </c>
      <c r="CB444" s="42">
        <v>315.22064499999999</v>
      </c>
      <c r="CC444" s="42">
        <v>32.330323</v>
      </c>
      <c r="CD444" s="42">
        <v>28.289031999999999</v>
      </c>
      <c r="CE444" s="42">
        <v>32.330323</v>
      </c>
      <c r="CF444" s="42">
        <v>64.660645000000002</v>
      </c>
      <c r="CG444" s="42">
        <v>72.743226000000007</v>
      </c>
      <c r="CH444" s="42">
        <v>64.660645000000002</v>
      </c>
      <c r="CI444" s="42">
        <v>8.0825809999999993</v>
      </c>
      <c r="CJ444" s="42">
        <v>12.123870999999999</v>
      </c>
      <c r="CK444" s="42">
        <v>286.93161300000003</v>
      </c>
      <c r="CL444" s="42">
        <v>4.04129</v>
      </c>
      <c r="CM444" s="42">
        <v>0</v>
      </c>
      <c r="CN444" s="42">
        <v>8.0825809999999993</v>
      </c>
      <c r="CO444" s="42">
        <v>16.165161000000001</v>
      </c>
      <c r="CP444" s="42">
        <v>16.165161000000001</v>
      </c>
      <c r="CQ444" s="42">
        <v>8.0825809999999993</v>
      </c>
      <c r="CR444" s="42">
        <v>222.27096800000001</v>
      </c>
      <c r="CS444" s="42">
        <v>12.123870999999999</v>
      </c>
    </row>
    <row r="445" spans="1:97">
      <c r="A445" s="40" t="s">
        <v>1225</v>
      </c>
      <c r="B445" s="40" t="s">
        <v>289</v>
      </c>
      <c r="C445" s="40" t="s">
        <v>290</v>
      </c>
      <c r="D445" s="40" t="s">
        <v>297</v>
      </c>
      <c r="E445" s="40" t="s">
        <v>369</v>
      </c>
      <c r="F445" s="40" t="s">
        <v>293</v>
      </c>
      <c r="G445" s="41" t="s">
        <v>294</v>
      </c>
      <c r="H445" s="40" t="s">
        <v>1226</v>
      </c>
      <c r="I445" s="42">
        <v>1697</v>
      </c>
      <c r="J445" s="42">
        <v>229.27653100000001</v>
      </c>
      <c r="K445" s="42">
        <v>184.59781599999999</v>
      </c>
      <c r="L445" s="42">
        <v>255.026207</v>
      </c>
      <c r="M445" s="42">
        <v>320.54847899999999</v>
      </c>
      <c r="N445" s="42">
        <v>376.27046000000001</v>
      </c>
      <c r="O445" s="42">
        <v>331.280508</v>
      </c>
      <c r="P445" s="42">
        <v>187</v>
      </c>
      <c r="Q445" s="42">
        <v>206</v>
      </c>
      <c r="R445" s="42">
        <v>278</v>
      </c>
      <c r="S445" s="42">
        <v>315</v>
      </c>
      <c r="T445" s="42">
        <v>370</v>
      </c>
      <c r="U445" s="42">
        <v>158</v>
      </c>
      <c r="V445" s="42">
        <v>815.42046900000003</v>
      </c>
      <c r="W445" s="42">
        <v>121.10682</v>
      </c>
      <c r="X445" s="42">
        <v>102.2167</v>
      </c>
      <c r="Y445" s="42">
        <v>128.99746400000001</v>
      </c>
      <c r="Z445" s="42">
        <v>163.785867</v>
      </c>
      <c r="AA445" s="42">
        <v>170.098356</v>
      </c>
      <c r="AB445" s="42">
        <v>119.053228</v>
      </c>
      <c r="AC445" s="42">
        <v>10.162034</v>
      </c>
      <c r="AD445" s="42">
        <v>162.79346200000001</v>
      </c>
      <c r="AE445" s="42">
        <v>413.96067900000003</v>
      </c>
      <c r="AF445" s="42">
        <v>238.66632799999999</v>
      </c>
      <c r="AG445" s="42">
        <v>881.57953099999997</v>
      </c>
      <c r="AH445" s="42">
        <v>108.16971100000001</v>
      </c>
      <c r="AI445" s="42">
        <v>82.381116000000006</v>
      </c>
      <c r="AJ445" s="42">
        <v>126.02874300000001</v>
      </c>
      <c r="AK445" s="42">
        <v>156.76261199999999</v>
      </c>
      <c r="AL445" s="42">
        <v>206.17210399999999</v>
      </c>
      <c r="AM445" s="42">
        <v>178.43360799999999</v>
      </c>
      <c r="AN445" s="42">
        <v>23.631637999999999</v>
      </c>
      <c r="AO445" s="42">
        <v>142.92674199999999</v>
      </c>
      <c r="AP445" s="42">
        <v>411.89826599999998</v>
      </c>
      <c r="AQ445" s="42">
        <v>326.75452300000001</v>
      </c>
      <c r="AR445" s="42">
        <v>1430.8985709999999</v>
      </c>
      <c r="AS445" s="42">
        <v>4.2187049999999999</v>
      </c>
      <c r="AT445" s="42">
        <v>43.655411000000001</v>
      </c>
      <c r="AU445" s="42">
        <v>15.874694999999999</v>
      </c>
      <c r="AV445" s="42">
        <v>134.93490700000001</v>
      </c>
      <c r="AW445" s="42">
        <v>226.21440200000001</v>
      </c>
      <c r="AX445" s="42">
        <v>162.71562299999999</v>
      </c>
      <c r="AY445" s="42">
        <v>684.25671299999999</v>
      </c>
      <c r="AZ445" s="42">
        <v>159.02811600000001</v>
      </c>
      <c r="BA445" s="42">
        <v>692.39458100000002</v>
      </c>
      <c r="BB445" s="42">
        <v>4.2187049999999999</v>
      </c>
      <c r="BC445" s="42">
        <v>27.780716000000002</v>
      </c>
      <c r="BD445" s="42">
        <v>11.906021000000001</v>
      </c>
      <c r="BE445" s="42">
        <v>103.185517</v>
      </c>
      <c r="BF445" s="42">
        <v>47.624085000000001</v>
      </c>
      <c r="BG445" s="42">
        <v>138.90358000000001</v>
      </c>
      <c r="BH445" s="42">
        <v>298.99582099999998</v>
      </c>
      <c r="BI445" s="42">
        <v>59.780137000000003</v>
      </c>
      <c r="BJ445" s="42">
        <v>738.50399000000004</v>
      </c>
      <c r="BK445" s="42">
        <v>0</v>
      </c>
      <c r="BL445" s="42">
        <v>15.874694999999999</v>
      </c>
      <c r="BM445" s="42">
        <v>3.968674</v>
      </c>
      <c r="BN445" s="42">
        <v>31.749389999999998</v>
      </c>
      <c r="BO445" s="42">
        <v>178.590318</v>
      </c>
      <c r="BP445" s="42">
        <v>23.812042000000002</v>
      </c>
      <c r="BQ445" s="42">
        <v>385.26089300000001</v>
      </c>
      <c r="BR445" s="42">
        <v>99.247979000000001</v>
      </c>
      <c r="BS445" s="42">
        <v>103.21665299999999</v>
      </c>
      <c r="BT445" s="42">
        <v>0</v>
      </c>
      <c r="BU445" s="42">
        <v>3.968674</v>
      </c>
      <c r="BV445" s="42">
        <v>0</v>
      </c>
      <c r="BW445" s="42">
        <v>3.968674</v>
      </c>
      <c r="BX445" s="42">
        <v>19.843368999999999</v>
      </c>
      <c r="BY445" s="42">
        <v>11.906021000000001</v>
      </c>
      <c r="BZ445" s="42">
        <v>0</v>
      </c>
      <c r="CA445" s="42">
        <v>63.529915000000003</v>
      </c>
      <c r="CB445" s="42">
        <v>535.77095299999996</v>
      </c>
      <c r="CC445" s="42">
        <v>0</v>
      </c>
      <c r="CD445" s="42">
        <v>31.749389999999998</v>
      </c>
      <c r="CE445" s="42">
        <v>11.906021000000001</v>
      </c>
      <c r="CF445" s="42">
        <v>126.997559</v>
      </c>
      <c r="CG445" s="42">
        <v>186.52766500000001</v>
      </c>
      <c r="CH445" s="42">
        <v>142.872254</v>
      </c>
      <c r="CI445" s="42">
        <v>0</v>
      </c>
      <c r="CJ445" s="42">
        <v>35.718063999999998</v>
      </c>
      <c r="CK445" s="42">
        <v>791.91096600000003</v>
      </c>
      <c r="CL445" s="42">
        <v>4.2187049999999999</v>
      </c>
      <c r="CM445" s="42">
        <v>7.9373469999999999</v>
      </c>
      <c r="CN445" s="42">
        <v>3.968674</v>
      </c>
      <c r="CO445" s="42">
        <v>3.968674</v>
      </c>
      <c r="CP445" s="42">
        <v>19.843368999999999</v>
      </c>
      <c r="CQ445" s="42">
        <v>7.9373469999999999</v>
      </c>
      <c r="CR445" s="42">
        <v>684.25671299999999</v>
      </c>
      <c r="CS445" s="42">
        <v>59.780137000000003</v>
      </c>
    </row>
    <row r="446" spans="1:97">
      <c r="A446" s="40" t="s">
        <v>1227</v>
      </c>
      <c r="B446" s="40" t="s">
        <v>289</v>
      </c>
      <c r="C446" s="40" t="s">
        <v>290</v>
      </c>
      <c r="D446" s="40" t="s">
        <v>297</v>
      </c>
      <c r="E446" s="40" t="s">
        <v>319</v>
      </c>
      <c r="F446" s="40" t="s">
        <v>293</v>
      </c>
      <c r="G446" s="41" t="s">
        <v>294</v>
      </c>
      <c r="H446" s="40" t="s">
        <v>1228</v>
      </c>
      <c r="I446" s="42">
        <v>567</v>
      </c>
      <c r="J446" s="42">
        <v>84.076825999999997</v>
      </c>
      <c r="K446" s="42">
        <v>61.056162</v>
      </c>
      <c r="L446" s="42">
        <v>89.354007999999993</v>
      </c>
      <c r="M446" s="42">
        <v>144.87813499999999</v>
      </c>
      <c r="N446" s="42">
        <v>111.760659</v>
      </c>
      <c r="O446" s="42">
        <v>75.874208999999993</v>
      </c>
      <c r="P446" s="42">
        <v>96</v>
      </c>
      <c r="Q446" s="42">
        <v>80</v>
      </c>
      <c r="R446" s="42">
        <v>132</v>
      </c>
      <c r="S446" s="42">
        <v>115</v>
      </c>
      <c r="T446" s="42">
        <v>110</v>
      </c>
      <c r="U446" s="42">
        <v>92</v>
      </c>
      <c r="V446" s="42">
        <v>273.14242200000001</v>
      </c>
      <c r="W446" s="42">
        <v>45.114395000000002</v>
      </c>
      <c r="X446" s="42">
        <v>28.964013000000001</v>
      </c>
      <c r="Y446" s="42">
        <v>52.135224000000001</v>
      </c>
      <c r="Z446" s="42">
        <v>60.801309000000003</v>
      </c>
      <c r="AA446" s="42">
        <v>61.519629000000002</v>
      </c>
      <c r="AB446" s="42">
        <v>23.582523999999999</v>
      </c>
      <c r="AC446" s="42">
        <v>1.0253270000000001</v>
      </c>
      <c r="AD446" s="42">
        <v>55.367666</v>
      </c>
      <c r="AE446" s="42">
        <v>163.43241699999999</v>
      </c>
      <c r="AF446" s="42">
        <v>54.342339000000003</v>
      </c>
      <c r="AG446" s="42">
        <v>293.85757799999999</v>
      </c>
      <c r="AH446" s="42">
        <v>38.962432</v>
      </c>
      <c r="AI446" s="42">
        <v>32.092148000000002</v>
      </c>
      <c r="AJ446" s="42">
        <v>37.218783999999999</v>
      </c>
      <c r="AK446" s="42">
        <v>84.076825999999997</v>
      </c>
      <c r="AL446" s="42">
        <v>50.241030000000002</v>
      </c>
      <c r="AM446" s="42">
        <v>47.165049000000003</v>
      </c>
      <c r="AN446" s="42">
        <v>4.1013089999999996</v>
      </c>
      <c r="AO446" s="42">
        <v>52.291685000000001</v>
      </c>
      <c r="AP446" s="42">
        <v>160.56504899999999</v>
      </c>
      <c r="AQ446" s="42">
        <v>81.000844999999998</v>
      </c>
      <c r="AR446" s="42">
        <v>460.36597599999999</v>
      </c>
      <c r="AS446" s="42">
        <v>16.405234</v>
      </c>
      <c r="AT446" s="42">
        <v>16.405234</v>
      </c>
      <c r="AU446" s="42">
        <v>12.303926000000001</v>
      </c>
      <c r="AV446" s="42">
        <v>36.911777000000001</v>
      </c>
      <c r="AW446" s="42">
        <v>61.519629000000002</v>
      </c>
      <c r="AX446" s="42">
        <v>107.653437</v>
      </c>
      <c r="AY446" s="42">
        <v>164.05234400000001</v>
      </c>
      <c r="AZ446" s="42">
        <v>45.114395000000002</v>
      </c>
      <c r="BA446" s="42">
        <v>228.02802700000001</v>
      </c>
      <c r="BB446" s="42">
        <v>16.405234</v>
      </c>
      <c r="BC446" s="42">
        <v>8.202617</v>
      </c>
      <c r="BD446" s="42">
        <v>12.303926000000001</v>
      </c>
      <c r="BE446" s="42">
        <v>12.303926000000001</v>
      </c>
      <c r="BF446" s="42">
        <v>8.202617</v>
      </c>
      <c r="BG446" s="42">
        <v>80.380916999999997</v>
      </c>
      <c r="BH446" s="42">
        <v>69.722245999999998</v>
      </c>
      <c r="BI446" s="42">
        <v>20.506543000000001</v>
      </c>
      <c r="BJ446" s="42">
        <v>232.33794900000001</v>
      </c>
      <c r="BK446" s="42">
        <v>0</v>
      </c>
      <c r="BL446" s="42">
        <v>8.202617</v>
      </c>
      <c r="BM446" s="42">
        <v>0</v>
      </c>
      <c r="BN446" s="42">
        <v>24.607852000000001</v>
      </c>
      <c r="BO446" s="42">
        <v>53.317011999999998</v>
      </c>
      <c r="BP446" s="42">
        <v>27.272518999999999</v>
      </c>
      <c r="BQ446" s="42">
        <v>94.330098000000007</v>
      </c>
      <c r="BR446" s="42">
        <v>24.607852000000001</v>
      </c>
      <c r="BS446" s="42">
        <v>41.013086000000001</v>
      </c>
      <c r="BT446" s="42">
        <v>0</v>
      </c>
      <c r="BU446" s="42">
        <v>0</v>
      </c>
      <c r="BV446" s="42">
        <v>0</v>
      </c>
      <c r="BW446" s="42">
        <v>4.1013089999999996</v>
      </c>
      <c r="BX446" s="42">
        <v>0</v>
      </c>
      <c r="BY446" s="42">
        <v>12.303926000000001</v>
      </c>
      <c r="BZ446" s="42">
        <v>0</v>
      </c>
      <c r="CA446" s="42">
        <v>24.607852000000001</v>
      </c>
      <c r="CB446" s="42">
        <v>206.08484300000001</v>
      </c>
      <c r="CC446" s="42">
        <v>12.303926000000001</v>
      </c>
      <c r="CD446" s="42">
        <v>16.405234</v>
      </c>
      <c r="CE446" s="42">
        <v>8.202617</v>
      </c>
      <c r="CF446" s="42">
        <v>28.709160000000001</v>
      </c>
      <c r="CG446" s="42">
        <v>49.215702999999998</v>
      </c>
      <c r="CH446" s="42">
        <v>83.045585000000003</v>
      </c>
      <c r="CI446" s="42">
        <v>0</v>
      </c>
      <c r="CJ446" s="42">
        <v>8.202617</v>
      </c>
      <c r="CK446" s="42">
        <v>213.268047</v>
      </c>
      <c r="CL446" s="42">
        <v>4.1013089999999996</v>
      </c>
      <c r="CM446" s="42">
        <v>0</v>
      </c>
      <c r="CN446" s="42">
        <v>4.1013089999999996</v>
      </c>
      <c r="CO446" s="42">
        <v>4.1013089999999996</v>
      </c>
      <c r="CP446" s="42">
        <v>12.303926000000001</v>
      </c>
      <c r="CQ446" s="42">
        <v>12.303926000000001</v>
      </c>
      <c r="CR446" s="42">
        <v>164.05234400000001</v>
      </c>
      <c r="CS446" s="42">
        <v>12.303926000000001</v>
      </c>
    </row>
    <row r="447" spans="1:97">
      <c r="A447" s="40" t="s">
        <v>1229</v>
      </c>
      <c r="B447" s="40" t="s">
        <v>289</v>
      </c>
      <c r="C447" s="40" t="s">
        <v>290</v>
      </c>
      <c r="D447" s="40" t="s">
        <v>297</v>
      </c>
      <c r="E447" s="40" t="s">
        <v>319</v>
      </c>
      <c r="F447" s="40" t="s">
        <v>293</v>
      </c>
      <c r="G447" s="41" t="s">
        <v>294</v>
      </c>
      <c r="H447" s="40" t="s">
        <v>1230</v>
      </c>
      <c r="I447" s="42">
        <v>266</v>
      </c>
      <c r="J447" s="42">
        <v>17.129242000000001</v>
      </c>
      <c r="K447" s="42">
        <v>20.145002999999999</v>
      </c>
      <c r="L447" s="42">
        <v>40.304098000000003</v>
      </c>
      <c r="M447" s="42">
        <v>85.646208000000001</v>
      </c>
      <c r="N447" s="42">
        <v>59.448543999999998</v>
      </c>
      <c r="O447" s="42">
        <v>43.326904999999996</v>
      </c>
      <c r="P447" s="42">
        <v>29</v>
      </c>
      <c r="Q447" s="42">
        <v>25</v>
      </c>
      <c r="R447" s="42">
        <v>58</v>
      </c>
      <c r="S447" s="42">
        <v>53</v>
      </c>
      <c r="T447" s="42">
        <v>81</v>
      </c>
      <c r="U447" s="42">
        <v>38</v>
      </c>
      <c r="V447" s="42">
        <v>140.05673999999999</v>
      </c>
      <c r="W447" s="42">
        <v>5.0380120000000002</v>
      </c>
      <c r="X447" s="42">
        <v>8.0608199999999997</v>
      </c>
      <c r="Y447" s="42">
        <v>26.197664</v>
      </c>
      <c r="Z447" s="42">
        <v>46.349713000000001</v>
      </c>
      <c r="AA447" s="42">
        <v>33.250881</v>
      </c>
      <c r="AB447" s="42">
        <v>20.152049000000002</v>
      </c>
      <c r="AC447" s="42">
        <v>1.0076020000000001</v>
      </c>
      <c r="AD447" s="42">
        <v>9.068422</v>
      </c>
      <c r="AE447" s="42">
        <v>86.653809999999993</v>
      </c>
      <c r="AF447" s="42">
        <v>44.334508</v>
      </c>
      <c r="AG447" s="42">
        <v>125.94326</v>
      </c>
      <c r="AH447" s="42">
        <v>12.091229</v>
      </c>
      <c r="AI447" s="42">
        <v>12.084184</v>
      </c>
      <c r="AJ447" s="42">
        <v>14.106434</v>
      </c>
      <c r="AK447" s="42">
        <v>39.296495</v>
      </c>
      <c r="AL447" s="42">
        <v>26.197664</v>
      </c>
      <c r="AM447" s="42">
        <v>21.159651</v>
      </c>
      <c r="AN447" s="42">
        <v>1.0076020000000001</v>
      </c>
      <c r="AO447" s="42">
        <v>18.136844</v>
      </c>
      <c r="AP447" s="42">
        <v>63.471907999999999</v>
      </c>
      <c r="AQ447" s="42">
        <v>44.334508</v>
      </c>
      <c r="AR447" s="42">
        <v>257.94622600000002</v>
      </c>
      <c r="AS447" s="42">
        <v>16.121638999999998</v>
      </c>
      <c r="AT447" s="42">
        <v>4.0304099999999998</v>
      </c>
      <c r="AU447" s="42">
        <v>0</v>
      </c>
      <c r="AV447" s="42">
        <v>12.091229</v>
      </c>
      <c r="AW447" s="42">
        <v>36.273688</v>
      </c>
      <c r="AX447" s="42">
        <v>32.243277999999997</v>
      </c>
      <c r="AY447" s="42">
        <v>145.094752</v>
      </c>
      <c r="AZ447" s="42">
        <v>12.091229</v>
      </c>
      <c r="BA447" s="42">
        <v>141.06434200000001</v>
      </c>
      <c r="BB447" s="42">
        <v>12.091229</v>
      </c>
      <c r="BC447" s="42">
        <v>4.0304099999999998</v>
      </c>
      <c r="BD447" s="42">
        <v>0</v>
      </c>
      <c r="BE447" s="42">
        <v>8.0608199999999997</v>
      </c>
      <c r="BF447" s="42">
        <v>16.121638999999998</v>
      </c>
      <c r="BG447" s="42">
        <v>24.182459000000001</v>
      </c>
      <c r="BH447" s="42">
        <v>72.547376</v>
      </c>
      <c r="BI447" s="42">
        <v>4.0304099999999998</v>
      </c>
      <c r="BJ447" s="42">
        <v>116.881884</v>
      </c>
      <c r="BK447" s="42">
        <v>4.0304099999999998</v>
      </c>
      <c r="BL447" s="42">
        <v>0</v>
      </c>
      <c r="BM447" s="42">
        <v>0</v>
      </c>
      <c r="BN447" s="42">
        <v>4.0304099999999998</v>
      </c>
      <c r="BO447" s="42">
        <v>20.152049000000002</v>
      </c>
      <c r="BP447" s="42">
        <v>8.0608199999999997</v>
      </c>
      <c r="BQ447" s="42">
        <v>72.547376</v>
      </c>
      <c r="BR447" s="42">
        <v>8.0608199999999997</v>
      </c>
      <c r="BS447" s="42">
        <v>16.121638999999998</v>
      </c>
      <c r="BT447" s="42">
        <v>0</v>
      </c>
      <c r="BU447" s="42">
        <v>0</v>
      </c>
      <c r="BV447" s="42">
        <v>0</v>
      </c>
      <c r="BW447" s="42">
        <v>0</v>
      </c>
      <c r="BX447" s="42">
        <v>4.0304099999999998</v>
      </c>
      <c r="BY447" s="42">
        <v>4.0304099999999998</v>
      </c>
      <c r="BZ447" s="42">
        <v>0</v>
      </c>
      <c r="CA447" s="42">
        <v>8.0608199999999997</v>
      </c>
      <c r="CB447" s="42">
        <v>88.669015000000002</v>
      </c>
      <c r="CC447" s="42">
        <v>12.091229</v>
      </c>
      <c r="CD447" s="42">
        <v>4.0304099999999998</v>
      </c>
      <c r="CE447" s="42">
        <v>0</v>
      </c>
      <c r="CF447" s="42">
        <v>8.0608199999999997</v>
      </c>
      <c r="CG447" s="42">
        <v>32.243277999999997</v>
      </c>
      <c r="CH447" s="42">
        <v>28.212868</v>
      </c>
      <c r="CI447" s="42">
        <v>0</v>
      </c>
      <c r="CJ447" s="42">
        <v>4.0304099999999998</v>
      </c>
      <c r="CK447" s="42">
        <v>153.15557200000001</v>
      </c>
      <c r="CL447" s="42">
        <v>4.0304099999999998</v>
      </c>
      <c r="CM447" s="42">
        <v>0</v>
      </c>
      <c r="CN447" s="42">
        <v>0</v>
      </c>
      <c r="CO447" s="42">
        <v>4.0304099999999998</v>
      </c>
      <c r="CP447" s="42">
        <v>0</v>
      </c>
      <c r="CQ447" s="42">
        <v>0</v>
      </c>
      <c r="CR447" s="42">
        <v>145.094752</v>
      </c>
      <c r="CS447" s="42">
        <v>0</v>
      </c>
    </row>
    <row r="448" spans="1:97">
      <c r="A448" s="40" t="s">
        <v>1231</v>
      </c>
      <c r="B448" s="40" t="s">
        <v>289</v>
      </c>
      <c r="C448" s="40" t="s">
        <v>290</v>
      </c>
      <c r="D448" s="40" t="s">
        <v>297</v>
      </c>
      <c r="E448" s="40" t="s">
        <v>369</v>
      </c>
      <c r="F448" s="40" t="s">
        <v>293</v>
      </c>
      <c r="G448" s="41" t="s">
        <v>294</v>
      </c>
      <c r="H448" s="40" t="s">
        <v>1232</v>
      </c>
      <c r="I448" s="42">
        <v>266</v>
      </c>
      <c r="J448" s="42">
        <v>39.147170000000003</v>
      </c>
      <c r="K448" s="42">
        <v>33.124527999999998</v>
      </c>
      <c r="L448" s="42">
        <v>45.169811000000003</v>
      </c>
      <c r="M448" s="42">
        <v>58.218868000000001</v>
      </c>
      <c r="N448" s="42">
        <v>58.218868000000001</v>
      </c>
      <c r="O448" s="42">
        <v>32.120755000000003</v>
      </c>
      <c r="P448" s="42">
        <v>39</v>
      </c>
      <c r="Q448" s="42">
        <v>44</v>
      </c>
      <c r="R448" s="42">
        <v>48</v>
      </c>
      <c r="S448" s="42">
        <v>54</v>
      </c>
      <c r="T448" s="42">
        <v>48</v>
      </c>
      <c r="U448" s="42">
        <v>39</v>
      </c>
      <c r="V448" s="42">
        <v>127.47924500000001</v>
      </c>
      <c r="W448" s="42">
        <v>16.060376999999999</v>
      </c>
      <c r="X448" s="42">
        <v>19.071698000000001</v>
      </c>
      <c r="Y448" s="42">
        <v>21.079245</v>
      </c>
      <c r="Z448" s="42">
        <v>30.113208</v>
      </c>
      <c r="AA448" s="42">
        <v>30.113208</v>
      </c>
      <c r="AB448" s="42">
        <v>10.037736000000001</v>
      </c>
      <c r="AC448" s="42">
        <v>1.0037739999999999</v>
      </c>
      <c r="AD448" s="42">
        <v>24.090565999999999</v>
      </c>
      <c r="AE448" s="42">
        <v>73.275471999999993</v>
      </c>
      <c r="AF448" s="42">
        <v>30.113208</v>
      </c>
      <c r="AG448" s="42">
        <v>138.52075500000001</v>
      </c>
      <c r="AH448" s="42">
        <v>23.086791999999999</v>
      </c>
      <c r="AI448" s="42">
        <v>14.05283</v>
      </c>
      <c r="AJ448" s="42">
        <v>24.090565999999999</v>
      </c>
      <c r="AK448" s="42">
        <v>28.10566</v>
      </c>
      <c r="AL448" s="42">
        <v>28.10566</v>
      </c>
      <c r="AM448" s="42">
        <v>18.067924999999999</v>
      </c>
      <c r="AN448" s="42">
        <v>3.0113210000000001</v>
      </c>
      <c r="AO448" s="42">
        <v>31.116980999999999</v>
      </c>
      <c r="AP448" s="42">
        <v>70.264150999999998</v>
      </c>
      <c r="AQ448" s="42">
        <v>37.139623</v>
      </c>
      <c r="AR448" s="42">
        <v>232.875472</v>
      </c>
      <c r="AS448" s="42">
        <v>16.060376999999999</v>
      </c>
      <c r="AT448" s="42">
        <v>4.0150940000000004</v>
      </c>
      <c r="AU448" s="42">
        <v>0</v>
      </c>
      <c r="AV448" s="42">
        <v>12.045283</v>
      </c>
      <c r="AW448" s="42">
        <v>24.090565999999999</v>
      </c>
      <c r="AX448" s="42">
        <v>12.045283</v>
      </c>
      <c r="AY448" s="42">
        <v>128.48301900000001</v>
      </c>
      <c r="AZ448" s="42">
        <v>36.135849</v>
      </c>
      <c r="BA448" s="42">
        <v>100.377358</v>
      </c>
      <c r="BB448" s="42">
        <v>12.045283</v>
      </c>
      <c r="BC448" s="42">
        <v>4.0150940000000004</v>
      </c>
      <c r="BD448" s="42">
        <v>0</v>
      </c>
      <c r="BE448" s="42">
        <v>0</v>
      </c>
      <c r="BF448" s="42">
        <v>8.030189</v>
      </c>
      <c r="BG448" s="42">
        <v>12.045283</v>
      </c>
      <c r="BH448" s="42">
        <v>52.196226000000003</v>
      </c>
      <c r="BI448" s="42">
        <v>12.045283</v>
      </c>
      <c r="BJ448" s="42">
        <v>132.49811299999999</v>
      </c>
      <c r="BK448" s="42">
        <v>4.0150940000000004</v>
      </c>
      <c r="BL448" s="42">
        <v>0</v>
      </c>
      <c r="BM448" s="42">
        <v>0</v>
      </c>
      <c r="BN448" s="42">
        <v>12.045283</v>
      </c>
      <c r="BO448" s="42">
        <v>16.060376999999999</v>
      </c>
      <c r="BP448" s="42">
        <v>0</v>
      </c>
      <c r="BQ448" s="42">
        <v>76.286792000000005</v>
      </c>
      <c r="BR448" s="42">
        <v>24.090565999999999</v>
      </c>
      <c r="BS448" s="42">
        <v>12.045283</v>
      </c>
      <c r="BT448" s="42">
        <v>0</v>
      </c>
      <c r="BU448" s="42">
        <v>0</v>
      </c>
      <c r="BV448" s="42">
        <v>0</v>
      </c>
      <c r="BW448" s="42">
        <v>0</v>
      </c>
      <c r="BX448" s="42">
        <v>0</v>
      </c>
      <c r="BY448" s="42">
        <v>4.0150940000000004</v>
      </c>
      <c r="BZ448" s="42">
        <v>0</v>
      </c>
      <c r="CA448" s="42">
        <v>8.030189</v>
      </c>
      <c r="CB448" s="42">
        <v>60.226415000000003</v>
      </c>
      <c r="CC448" s="42">
        <v>8.030189</v>
      </c>
      <c r="CD448" s="42">
        <v>0</v>
      </c>
      <c r="CE448" s="42">
        <v>0</v>
      </c>
      <c r="CF448" s="42">
        <v>12.045283</v>
      </c>
      <c r="CG448" s="42">
        <v>20.075472000000001</v>
      </c>
      <c r="CH448" s="42">
        <v>8.030189</v>
      </c>
      <c r="CI448" s="42">
        <v>0</v>
      </c>
      <c r="CJ448" s="42">
        <v>12.045283</v>
      </c>
      <c r="CK448" s="42">
        <v>160.60377399999999</v>
      </c>
      <c r="CL448" s="42">
        <v>8.030189</v>
      </c>
      <c r="CM448" s="42">
        <v>4.0150940000000004</v>
      </c>
      <c r="CN448" s="42">
        <v>0</v>
      </c>
      <c r="CO448" s="42">
        <v>0</v>
      </c>
      <c r="CP448" s="42">
        <v>4.0150940000000004</v>
      </c>
      <c r="CQ448" s="42">
        <v>0</v>
      </c>
      <c r="CR448" s="42">
        <v>128.48301900000001</v>
      </c>
      <c r="CS448" s="42">
        <v>16.060376999999999</v>
      </c>
    </row>
    <row r="449" spans="1:97">
      <c r="A449" s="40" t="s">
        <v>1233</v>
      </c>
      <c r="B449" s="40" t="s">
        <v>289</v>
      </c>
      <c r="C449" s="40" t="s">
        <v>290</v>
      </c>
      <c r="D449" s="40" t="s">
        <v>304</v>
      </c>
      <c r="E449" s="40" t="s">
        <v>418</v>
      </c>
      <c r="F449" s="40" t="s">
        <v>419</v>
      </c>
      <c r="G449" s="41" t="s">
        <v>294</v>
      </c>
      <c r="H449" s="40" t="s">
        <v>1234</v>
      </c>
      <c r="I449" s="42">
        <v>363</v>
      </c>
      <c r="J449" s="42">
        <v>79.128065000000007</v>
      </c>
      <c r="K449" s="42">
        <v>46.487738</v>
      </c>
      <c r="L449" s="42">
        <v>78.138964999999999</v>
      </c>
      <c r="M449" s="42">
        <v>91.986376000000007</v>
      </c>
      <c r="N449" s="42">
        <v>36.596730000000001</v>
      </c>
      <c r="O449" s="42">
        <v>30.662125</v>
      </c>
      <c r="P449" s="42">
        <v>45</v>
      </c>
      <c r="Q449" s="42">
        <v>56</v>
      </c>
      <c r="R449" s="42">
        <v>63</v>
      </c>
      <c r="S449" s="42">
        <v>69</v>
      </c>
      <c r="T449" s="42">
        <v>45</v>
      </c>
      <c r="U449" s="42">
        <v>19</v>
      </c>
      <c r="V449" s="42">
        <v>180.01634899999999</v>
      </c>
      <c r="W449" s="42">
        <v>42.531334999999999</v>
      </c>
      <c r="X449" s="42">
        <v>20.771117</v>
      </c>
      <c r="Y449" s="42">
        <v>40.553134</v>
      </c>
      <c r="Z449" s="42">
        <v>42.531334999999999</v>
      </c>
      <c r="AA449" s="42">
        <v>18.792916000000002</v>
      </c>
      <c r="AB449" s="42">
        <v>14.836512000000001</v>
      </c>
      <c r="AC449" s="42">
        <v>0</v>
      </c>
      <c r="AD449" s="42">
        <v>45.498638</v>
      </c>
      <c r="AE449" s="42">
        <v>112.757493</v>
      </c>
      <c r="AF449" s="42">
        <v>21.760217999999998</v>
      </c>
      <c r="AG449" s="42">
        <v>182.98365100000001</v>
      </c>
      <c r="AH449" s="42">
        <v>36.596730000000001</v>
      </c>
      <c r="AI449" s="42">
        <v>25.716621</v>
      </c>
      <c r="AJ449" s="42">
        <v>37.585830999999999</v>
      </c>
      <c r="AK449" s="42">
        <v>49.455041000000001</v>
      </c>
      <c r="AL449" s="42">
        <v>17.803815</v>
      </c>
      <c r="AM449" s="42">
        <v>14.836512000000001</v>
      </c>
      <c r="AN449" s="42">
        <v>0.98910100000000001</v>
      </c>
      <c r="AO449" s="42">
        <v>45.498638</v>
      </c>
      <c r="AP449" s="42">
        <v>111.76839200000001</v>
      </c>
      <c r="AQ449" s="42">
        <v>25.716621</v>
      </c>
      <c r="AR449" s="42">
        <v>292.773842</v>
      </c>
      <c r="AS449" s="42">
        <v>19.782015999999999</v>
      </c>
      <c r="AT449" s="42">
        <v>11.869210000000001</v>
      </c>
      <c r="AU449" s="42">
        <v>11.869210000000001</v>
      </c>
      <c r="AV449" s="42">
        <v>31.651226000000001</v>
      </c>
      <c r="AW449" s="42">
        <v>63.302452000000002</v>
      </c>
      <c r="AX449" s="42">
        <v>63.302452000000002</v>
      </c>
      <c r="AY449" s="42">
        <v>63.302452000000002</v>
      </c>
      <c r="AZ449" s="42">
        <v>27.694823</v>
      </c>
      <c r="BA449" s="42">
        <v>150.343324</v>
      </c>
      <c r="BB449" s="42">
        <v>19.782015999999999</v>
      </c>
      <c r="BC449" s="42">
        <v>7.9128069999999999</v>
      </c>
      <c r="BD449" s="42">
        <v>7.9128069999999999</v>
      </c>
      <c r="BE449" s="42">
        <v>19.782015999999999</v>
      </c>
      <c r="BF449" s="42">
        <v>11.869210000000001</v>
      </c>
      <c r="BG449" s="42">
        <v>47.476838999999998</v>
      </c>
      <c r="BH449" s="42">
        <v>27.694823</v>
      </c>
      <c r="BI449" s="42">
        <v>7.9128069999999999</v>
      </c>
      <c r="BJ449" s="42">
        <v>142.43051800000001</v>
      </c>
      <c r="BK449" s="42">
        <v>0</v>
      </c>
      <c r="BL449" s="42">
        <v>3.9564029999999999</v>
      </c>
      <c r="BM449" s="42">
        <v>3.9564029999999999</v>
      </c>
      <c r="BN449" s="42">
        <v>11.869210000000001</v>
      </c>
      <c r="BO449" s="42">
        <v>51.433242999999997</v>
      </c>
      <c r="BP449" s="42">
        <v>15.825613000000001</v>
      </c>
      <c r="BQ449" s="42">
        <v>35.607629000000003</v>
      </c>
      <c r="BR449" s="42">
        <v>19.782015999999999</v>
      </c>
      <c r="BS449" s="42">
        <v>23.738420000000001</v>
      </c>
      <c r="BT449" s="42">
        <v>0</v>
      </c>
      <c r="BU449" s="42">
        <v>0</v>
      </c>
      <c r="BV449" s="42">
        <v>3.9564029999999999</v>
      </c>
      <c r="BW449" s="42">
        <v>0</v>
      </c>
      <c r="BX449" s="42">
        <v>3.9564029999999999</v>
      </c>
      <c r="BY449" s="42">
        <v>7.9128069999999999</v>
      </c>
      <c r="BZ449" s="42">
        <v>0</v>
      </c>
      <c r="CA449" s="42">
        <v>7.9128069999999999</v>
      </c>
      <c r="CB449" s="42">
        <v>162.21253400000001</v>
      </c>
      <c r="CC449" s="42">
        <v>11.869210000000001</v>
      </c>
      <c r="CD449" s="42">
        <v>7.9128069999999999</v>
      </c>
      <c r="CE449" s="42">
        <v>3.9564029999999999</v>
      </c>
      <c r="CF449" s="42">
        <v>27.694823</v>
      </c>
      <c r="CG449" s="42">
        <v>47.476838999999998</v>
      </c>
      <c r="CH449" s="42">
        <v>51.433242999999997</v>
      </c>
      <c r="CI449" s="42">
        <v>0</v>
      </c>
      <c r="CJ449" s="42">
        <v>11.869210000000001</v>
      </c>
      <c r="CK449" s="42">
        <v>106.82288800000001</v>
      </c>
      <c r="CL449" s="42">
        <v>7.9128069999999999</v>
      </c>
      <c r="CM449" s="42">
        <v>3.9564029999999999</v>
      </c>
      <c r="CN449" s="42">
        <v>3.9564029999999999</v>
      </c>
      <c r="CO449" s="42">
        <v>3.9564029999999999</v>
      </c>
      <c r="CP449" s="42">
        <v>11.869210000000001</v>
      </c>
      <c r="CQ449" s="42">
        <v>3.9564029999999999</v>
      </c>
      <c r="CR449" s="42">
        <v>63.302452000000002</v>
      </c>
      <c r="CS449" s="42">
        <v>7.9128069999999999</v>
      </c>
    </row>
    <row r="450" spans="1:97">
      <c r="A450" s="40" t="s">
        <v>1235</v>
      </c>
      <c r="B450" s="40" t="s">
        <v>289</v>
      </c>
      <c r="C450" s="40" t="s">
        <v>290</v>
      </c>
      <c r="D450" s="40" t="s">
        <v>297</v>
      </c>
      <c r="E450" s="40" t="s">
        <v>445</v>
      </c>
      <c r="F450" s="40" t="s">
        <v>293</v>
      </c>
      <c r="G450" s="41" t="s">
        <v>294</v>
      </c>
      <c r="H450" s="40" t="s">
        <v>1236</v>
      </c>
      <c r="I450" s="42">
        <v>303</v>
      </c>
      <c r="J450" s="42">
        <v>44.660316000000002</v>
      </c>
      <c r="K450" s="42">
        <v>39.892488</v>
      </c>
      <c r="L450" s="42">
        <v>66.990472999999994</v>
      </c>
      <c r="M450" s="42">
        <v>68.932226</v>
      </c>
      <c r="N450" s="42">
        <v>47.572944999999997</v>
      </c>
      <c r="O450" s="42">
        <v>34.951551000000002</v>
      </c>
      <c r="P450" s="42">
        <v>48</v>
      </c>
      <c r="Q450" s="42">
        <v>54</v>
      </c>
      <c r="R450" s="42">
        <v>73</v>
      </c>
      <c r="S450" s="42">
        <v>36</v>
      </c>
      <c r="T450" s="42">
        <v>57</v>
      </c>
      <c r="U450" s="42">
        <v>20</v>
      </c>
      <c r="V450" s="42">
        <v>158.31056100000001</v>
      </c>
      <c r="W450" s="42">
        <v>25.242787</v>
      </c>
      <c r="X450" s="42">
        <v>24.329613999999999</v>
      </c>
      <c r="Y450" s="42">
        <v>39.805934000000001</v>
      </c>
      <c r="Z450" s="42">
        <v>33.980674999999998</v>
      </c>
      <c r="AA450" s="42">
        <v>22.330158000000001</v>
      </c>
      <c r="AB450" s="42">
        <v>12.621394</v>
      </c>
      <c r="AC450" s="42">
        <v>0</v>
      </c>
      <c r="AD450" s="42">
        <v>36.893304000000001</v>
      </c>
      <c r="AE450" s="42">
        <v>92.290964000000002</v>
      </c>
      <c r="AF450" s="42">
        <v>29.126293</v>
      </c>
      <c r="AG450" s="42">
        <v>144.68943899999999</v>
      </c>
      <c r="AH450" s="42">
        <v>19.417528999999998</v>
      </c>
      <c r="AI450" s="42">
        <v>15.562874000000001</v>
      </c>
      <c r="AJ450" s="42">
        <v>27.184539999999998</v>
      </c>
      <c r="AK450" s="42">
        <v>34.951551000000002</v>
      </c>
      <c r="AL450" s="42">
        <v>25.242787</v>
      </c>
      <c r="AM450" s="42">
        <v>21.359280999999999</v>
      </c>
      <c r="AN450" s="42">
        <v>0.97087599999999996</v>
      </c>
      <c r="AO450" s="42">
        <v>26.213664000000001</v>
      </c>
      <c r="AP450" s="42">
        <v>78.669842000000003</v>
      </c>
      <c r="AQ450" s="42">
        <v>39.805934000000001</v>
      </c>
      <c r="AR450" s="42">
        <v>260.31028900000001</v>
      </c>
      <c r="AS450" s="42">
        <v>15.534022999999999</v>
      </c>
      <c r="AT450" s="42">
        <v>23.301034000000001</v>
      </c>
      <c r="AU450" s="42">
        <v>15.534022999999999</v>
      </c>
      <c r="AV450" s="42">
        <v>38.835056999999999</v>
      </c>
      <c r="AW450" s="42">
        <v>19.417528999999998</v>
      </c>
      <c r="AX450" s="42">
        <v>31.183451999999999</v>
      </c>
      <c r="AY450" s="42">
        <v>73.786608000000001</v>
      </c>
      <c r="AZ450" s="42">
        <v>42.718563000000003</v>
      </c>
      <c r="BA450" s="42">
        <v>128.271095</v>
      </c>
      <c r="BB450" s="42">
        <v>11.650517000000001</v>
      </c>
      <c r="BC450" s="42">
        <v>15.534022999999999</v>
      </c>
      <c r="BD450" s="42">
        <v>11.650517000000001</v>
      </c>
      <c r="BE450" s="42">
        <v>19.417528999999998</v>
      </c>
      <c r="BF450" s="42">
        <v>0</v>
      </c>
      <c r="BG450" s="42">
        <v>27.299945999999998</v>
      </c>
      <c r="BH450" s="42">
        <v>31.068045999999999</v>
      </c>
      <c r="BI450" s="42">
        <v>11.650517000000001</v>
      </c>
      <c r="BJ450" s="42">
        <v>132.03919400000001</v>
      </c>
      <c r="BK450" s="42">
        <v>3.8835060000000001</v>
      </c>
      <c r="BL450" s="42">
        <v>7.7670110000000001</v>
      </c>
      <c r="BM450" s="42">
        <v>3.8835060000000001</v>
      </c>
      <c r="BN450" s="42">
        <v>19.417528999999998</v>
      </c>
      <c r="BO450" s="42">
        <v>19.417528999999998</v>
      </c>
      <c r="BP450" s="42">
        <v>3.8835060000000001</v>
      </c>
      <c r="BQ450" s="42">
        <v>42.718563000000003</v>
      </c>
      <c r="BR450" s="42">
        <v>31.068045999999999</v>
      </c>
      <c r="BS450" s="42">
        <v>34.951551000000002</v>
      </c>
      <c r="BT450" s="42">
        <v>0</v>
      </c>
      <c r="BU450" s="42">
        <v>0</v>
      </c>
      <c r="BV450" s="42">
        <v>3.8835060000000001</v>
      </c>
      <c r="BW450" s="42">
        <v>0</v>
      </c>
      <c r="BX450" s="42">
        <v>0</v>
      </c>
      <c r="BY450" s="42">
        <v>0</v>
      </c>
      <c r="BZ450" s="42">
        <v>0</v>
      </c>
      <c r="CA450" s="42">
        <v>31.068045999999999</v>
      </c>
      <c r="CB450" s="42">
        <v>128.271095</v>
      </c>
      <c r="CC450" s="42">
        <v>15.534022999999999</v>
      </c>
      <c r="CD450" s="42">
        <v>15.534022999999999</v>
      </c>
      <c r="CE450" s="42">
        <v>3.8835060000000001</v>
      </c>
      <c r="CF450" s="42">
        <v>38.835056999999999</v>
      </c>
      <c r="CG450" s="42">
        <v>19.417528999999998</v>
      </c>
      <c r="CH450" s="42">
        <v>27.299945999999998</v>
      </c>
      <c r="CI450" s="42">
        <v>0</v>
      </c>
      <c r="CJ450" s="42">
        <v>7.7670110000000001</v>
      </c>
      <c r="CK450" s="42">
        <v>97.087643</v>
      </c>
      <c r="CL450" s="42">
        <v>0</v>
      </c>
      <c r="CM450" s="42">
        <v>7.7670110000000001</v>
      </c>
      <c r="CN450" s="42">
        <v>7.7670110000000001</v>
      </c>
      <c r="CO450" s="42">
        <v>0</v>
      </c>
      <c r="CP450" s="42">
        <v>0</v>
      </c>
      <c r="CQ450" s="42">
        <v>3.8835060000000001</v>
      </c>
      <c r="CR450" s="42">
        <v>73.786608000000001</v>
      </c>
      <c r="CS450" s="42">
        <v>3.8835060000000001</v>
      </c>
    </row>
    <row r="451" spans="1:97">
      <c r="A451" s="40" t="s">
        <v>1237</v>
      </c>
      <c r="B451" s="40" t="s">
        <v>289</v>
      </c>
      <c r="C451" s="40" t="s">
        <v>290</v>
      </c>
      <c r="D451" s="40" t="s">
        <v>309</v>
      </c>
      <c r="E451" s="40" t="s">
        <v>473</v>
      </c>
      <c r="F451" s="40" t="s">
        <v>306</v>
      </c>
      <c r="G451" s="41" t="s">
        <v>294</v>
      </c>
      <c r="H451" s="40" t="s">
        <v>1238</v>
      </c>
      <c r="I451" s="42">
        <v>253</v>
      </c>
      <c r="J451" s="42">
        <v>38.625954</v>
      </c>
      <c r="K451" s="42">
        <v>27.038167999999999</v>
      </c>
      <c r="L451" s="42">
        <v>50.213740000000001</v>
      </c>
      <c r="M451" s="42">
        <v>55.041984999999997</v>
      </c>
      <c r="N451" s="42">
        <v>40.557251999999998</v>
      </c>
      <c r="O451" s="42">
        <v>41.522900999999997</v>
      </c>
      <c r="P451" s="42">
        <v>28</v>
      </c>
      <c r="Q451" s="42">
        <v>23</v>
      </c>
      <c r="R451" s="42">
        <v>44</v>
      </c>
      <c r="S451" s="42">
        <v>32</v>
      </c>
      <c r="T451" s="42">
        <v>49</v>
      </c>
      <c r="U451" s="42">
        <v>23</v>
      </c>
      <c r="V451" s="42">
        <v>121.671756</v>
      </c>
      <c r="W451" s="42">
        <v>15.450381999999999</v>
      </c>
      <c r="X451" s="42">
        <v>18.347328000000001</v>
      </c>
      <c r="Y451" s="42">
        <v>25.106870000000001</v>
      </c>
      <c r="Z451" s="42">
        <v>24.141221000000002</v>
      </c>
      <c r="AA451" s="42">
        <v>22.209924000000001</v>
      </c>
      <c r="AB451" s="42">
        <v>15.450381999999999</v>
      </c>
      <c r="AC451" s="42">
        <v>0.96564899999999998</v>
      </c>
      <c r="AD451" s="42">
        <v>24.141221000000002</v>
      </c>
      <c r="AE451" s="42">
        <v>68.561069000000003</v>
      </c>
      <c r="AF451" s="42">
        <v>28.969466000000001</v>
      </c>
      <c r="AG451" s="42">
        <v>131.32824400000001</v>
      </c>
      <c r="AH451" s="42">
        <v>23.175573</v>
      </c>
      <c r="AI451" s="42">
        <v>8.6908399999999997</v>
      </c>
      <c r="AJ451" s="42">
        <v>25.106870000000001</v>
      </c>
      <c r="AK451" s="42">
        <v>30.900763000000001</v>
      </c>
      <c r="AL451" s="42">
        <v>18.347328000000001</v>
      </c>
      <c r="AM451" s="42">
        <v>22.209924000000001</v>
      </c>
      <c r="AN451" s="42">
        <v>2.8969469999999999</v>
      </c>
      <c r="AO451" s="42">
        <v>28.003817000000002</v>
      </c>
      <c r="AP451" s="42">
        <v>66.629771000000005</v>
      </c>
      <c r="AQ451" s="42">
        <v>36.694656000000002</v>
      </c>
      <c r="AR451" s="42">
        <v>216.30534399999999</v>
      </c>
      <c r="AS451" s="42">
        <v>23.175573</v>
      </c>
      <c r="AT451" s="42">
        <v>7.7251909999999997</v>
      </c>
      <c r="AU451" s="42">
        <v>3.8625949999999998</v>
      </c>
      <c r="AV451" s="42">
        <v>15.450381999999999</v>
      </c>
      <c r="AW451" s="42">
        <v>30.900763000000001</v>
      </c>
      <c r="AX451" s="42">
        <v>27.038167999999999</v>
      </c>
      <c r="AY451" s="42">
        <v>73.389313000000001</v>
      </c>
      <c r="AZ451" s="42">
        <v>34.763359000000001</v>
      </c>
      <c r="BA451" s="42">
        <v>100.427481</v>
      </c>
      <c r="BB451" s="42">
        <v>19.312977</v>
      </c>
      <c r="BC451" s="42">
        <v>3.8625949999999998</v>
      </c>
      <c r="BD451" s="42">
        <v>3.8625949999999998</v>
      </c>
      <c r="BE451" s="42">
        <v>7.7251909999999997</v>
      </c>
      <c r="BF451" s="42">
        <v>0</v>
      </c>
      <c r="BG451" s="42">
        <v>23.175573</v>
      </c>
      <c r="BH451" s="42">
        <v>30.900763000000001</v>
      </c>
      <c r="BI451" s="42">
        <v>11.587785999999999</v>
      </c>
      <c r="BJ451" s="42">
        <v>115.877863</v>
      </c>
      <c r="BK451" s="42">
        <v>3.8625949999999998</v>
      </c>
      <c r="BL451" s="42">
        <v>3.8625949999999998</v>
      </c>
      <c r="BM451" s="42">
        <v>0</v>
      </c>
      <c r="BN451" s="42">
        <v>7.7251909999999997</v>
      </c>
      <c r="BO451" s="42">
        <v>30.900763000000001</v>
      </c>
      <c r="BP451" s="42">
        <v>3.8625949999999998</v>
      </c>
      <c r="BQ451" s="42">
        <v>42.488549999999996</v>
      </c>
      <c r="BR451" s="42">
        <v>23.175573</v>
      </c>
      <c r="BS451" s="42">
        <v>27.038167999999999</v>
      </c>
      <c r="BT451" s="42">
        <v>0</v>
      </c>
      <c r="BU451" s="42">
        <v>0</v>
      </c>
      <c r="BV451" s="42">
        <v>0</v>
      </c>
      <c r="BW451" s="42">
        <v>3.8625949999999998</v>
      </c>
      <c r="BX451" s="42">
        <v>3.8625949999999998</v>
      </c>
      <c r="BY451" s="42">
        <v>3.8625949999999998</v>
      </c>
      <c r="BZ451" s="42">
        <v>0</v>
      </c>
      <c r="CA451" s="42">
        <v>15.450381999999999</v>
      </c>
      <c r="CB451" s="42">
        <v>92.702290000000005</v>
      </c>
      <c r="CC451" s="42">
        <v>23.175573</v>
      </c>
      <c r="CD451" s="42">
        <v>7.7251909999999997</v>
      </c>
      <c r="CE451" s="42">
        <v>0</v>
      </c>
      <c r="CF451" s="42">
        <v>11.587785999999999</v>
      </c>
      <c r="CG451" s="42">
        <v>19.312977</v>
      </c>
      <c r="CH451" s="42">
        <v>23.175573</v>
      </c>
      <c r="CI451" s="42">
        <v>0</v>
      </c>
      <c r="CJ451" s="42">
        <v>7.7251909999999997</v>
      </c>
      <c r="CK451" s="42">
        <v>96.564885000000004</v>
      </c>
      <c r="CL451" s="42">
        <v>0</v>
      </c>
      <c r="CM451" s="42">
        <v>0</v>
      </c>
      <c r="CN451" s="42">
        <v>3.8625949999999998</v>
      </c>
      <c r="CO451" s="42">
        <v>0</v>
      </c>
      <c r="CP451" s="42">
        <v>7.7251909999999997</v>
      </c>
      <c r="CQ451" s="42">
        <v>0</v>
      </c>
      <c r="CR451" s="42">
        <v>73.389313000000001</v>
      </c>
      <c r="CS451" s="42">
        <v>11.587785999999999</v>
      </c>
    </row>
    <row r="452" spans="1:97">
      <c r="A452" s="40" t="s">
        <v>1239</v>
      </c>
      <c r="B452" s="40" t="s">
        <v>289</v>
      </c>
      <c r="C452" s="40" t="s">
        <v>290</v>
      </c>
      <c r="D452" s="40" t="s">
        <v>309</v>
      </c>
      <c r="E452" s="40" t="s">
        <v>400</v>
      </c>
      <c r="F452" s="40" t="s">
        <v>306</v>
      </c>
      <c r="G452" s="41" t="s">
        <v>294</v>
      </c>
      <c r="H452" s="40" t="s">
        <v>1240</v>
      </c>
      <c r="I452" s="42">
        <v>574</v>
      </c>
      <c r="J452" s="42">
        <v>110.151408</v>
      </c>
      <c r="K452" s="42">
        <v>83.876761000000002</v>
      </c>
      <c r="L452" s="42">
        <v>124.299296</v>
      </c>
      <c r="M452" s="42">
        <v>153.60563400000001</v>
      </c>
      <c r="N452" s="42">
        <v>66.697182999999995</v>
      </c>
      <c r="O452" s="42">
        <v>35.369717999999999</v>
      </c>
      <c r="P452" s="42">
        <v>91</v>
      </c>
      <c r="Q452" s="42">
        <v>86</v>
      </c>
      <c r="R452" s="42">
        <v>129</v>
      </c>
      <c r="S452" s="42">
        <v>82</v>
      </c>
      <c r="T452" s="42">
        <v>62</v>
      </c>
      <c r="U452" s="42">
        <v>27</v>
      </c>
      <c r="V452" s="42">
        <v>280.93662</v>
      </c>
      <c r="W452" s="42">
        <v>53.559859000000003</v>
      </c>
      <c r="X452" s="42">
        <v>51.538732000000003</v>
      </c>
      <c r="Y452" s="42">
        <v>55.580986000000003</v>
      </c>
      <c r="Z452" s="42">
        <v>78.823943999999997</v>
      </c>
      <c r="AA452" s="42">
        <v>26.274647999999999</v>
      </c>
      <c r="AB452" s="42">
        <v>15.158450999999999</v>
      </c>
      <c r="AC452" s="42">
        <v>0</v>
      </c>
      <c r="AD452" s="42">
        <v>76.802817000000005</v>
      </c>
      <c r="AE452" s="42">
        <v>170.785211</v>
      </c>
      <c r="AF452" s="42">
        <v>33.348591999999996</v>
      </c>
      <c r="AG452" s="42">
        <v>293.06338</v>
      </c>
      <c r="AH452" s="42">
        <v>56.591549000000001</v>
      </c>
      <c r="AI452" s="42">
        <v>32.338028000000001</v>
      </c>
      <c r="AJ452" s="42">
        <v>68.718310000000002</v>
      </c>
      <c r="AK452" s="42">
        <v>74.781689999999998</v>
      </c>
      <c r="AL452" s="42">
        <v>40.422535000000003</v>
      </c>
      <c r="AM452" s="42">
        <v>20.211268</v>
      </c>
      <c r="AN452" s="42">
        <v>0</v>
      </c>
      <c r="AO452" s="42">
        <v>66.697182999999995</v>
      </c>
      <c r="AP452" s="42">
        <v>182.91197199999999</v>
      </c>
      <c r="AQ452" s="42">
        <v>43.454225000000001</v>
      </c>
      <c r="AR452" s="42">
        <v>468.901408</v>
      </c>
      <c r="AS452" s="42">
        <v>24.253520999999999</v>
      </c>
      <c r="AT452" s="42">
        <v>20.211268</v>
      </c>
      <c r="AU452" s="42">
        <v>8.0845070000000003</v>
      </c>
      <c r="AV452" s="42">
        <v>68.718310000000002</v>
      </c>
      <c r="AW452" s="42">
        <v>64.676056000000003</v>
      </c>
      <c r="AX452" s="42">
        <v>84.887324000000007</v>
      </c>
      <c r="AY452" s="42">
        <v>137.43662</v>
      </c>
      <c r="AZ452" s="42">
        <v>60.633803</v>
      </c>
      <c r="BA452" s="42">
        <v>226.366197</v>
      </c>
      <c r="BB452" s="42">
        <v>12.126761</v>
      </c>
      <c r="BC452" s="42">
        <v>16.169014000000001</v>
      </c>
      <c r="BD452" s="42">
        <v>4.0422539999999998</v>
      </c>
      <c r="BE452" s="42">
        <v>32.338028000000001</v>
      </c>
      <c r="BF452" s="42">
        <v>8.0845070000000003</v>
      </c>
      <c r="BG452" s="42">
        <v>68.718310000000002</v>
      </c>
      <c r="BH452" s="42">
        <v>60.633803</v>
      </c>
      <c r="BI452" s="42">
        <v>24.253520999999999</v>
      </c>
      <c r="BJ452" s="42">
        <v>242.535211</v>
      </c>
      <c r="BK452" s="42">
        <v>12.126761</v>
      </c>
      <c r="BL452" s="42">
        <v>4.0422539999999998</v>
      </c>
      <c r="BM452" s="42">
        <v>4.0422539999999998</v>
      </c>
      <c r="BN452" s="42">
        <v>36.380282000000001</v>
      </c>
      <c r="BO452" s="42">
        <v>56.591549000000001</v>
      </c>
      <c r="BP452" s="42">
        <v>16.169014000000001</v>
      </c>
      <c r="BQ452" s="42">
        <v>76.802817000000005</v>
      </c>
      <c r="BR452" s="42">
        <v>36.380282000000001</v>
      </c>
      <c r="BS452" s="42">
        <v>52.549295999999998</v>
      </c>
      <c r="BT452" s="42">
        <v>0</v>
      </c>
      <c r="BU452" s="42">
        <v>0</v>
      </c>
      <c r="BV452" s="42">
        <v>0</v>
      </c>
      <c r="BW452" s="42">
        <v>4.0422539999999998</v>
      </c>
      <c r="BX452" s="42">
        <v>4.0422539999999998</v>
      </c>
      <c r="BY452" s="42">
        <v>16.169014000000001</v>
      </c>
      <c r="BZ452" s="42">
        <v>0</v>
      </c>
      <c r="CA452" s="42">
        <v>28.295774999999999</v>
      </c>
      <c r="CB452" s="42">
        <v>242.535211</v>
      </c>
      <c r="CC452" s="42">
        <v>4.0422539999999998</v>
      </c>
      <c r="CD452" s="42">
        <v>20.211268</v>
      </c>
      <c r="CE452" s="42">
        <v>8.0845070000000003</v>
      </c>
      <c r="CF452" s="42">
        <v>60.633803</v>
      </c>
      <c r="CG452" s="42">
        <v>56.591549000000001</v>
      </c>
      <c r="CH452" s="42">
        <v>68.718310000000002</v>
      </c>
      <c r="CI452" s="42">
        <v>4.0422539999999998</v>
      </c>
      <c r="CJ452" s="42">
        <v>20.211268</v>
      </c>
      <c r="CK452" s="42">
        <v>173.816901</v>
      </c>
      <c r="CL452" s="42">
        <v>20.211268</v>
      </c>
      <c r="CM452" s="42">
        <v>0</v>
      </c>
      <c r="CN452" s="42">
        <v>0</v>
      </c>
      <c r="CO452" s="42">
        <v>4.0422539999999998</v>
      </c>
      <c r="CP452" s="42">
        <v>4.0422539999999998</v>
      </c>
      <c r="CQ452" s="42">
        <v>0</v>
      </c>
      <c r="CR452" s="42">
        <v>133.39436599999999</v>
      </c>
      <c r="CS452" s="42">
        <v>12.126761</v>
      </c>
    </row>
    <row r="453" spans="1:97">
      <c r="A453" s="40" t="s">
        <v>1241</v>
      </c>
      <c r="B453" s="40" t="s">
        <v>289</v>
      </c>
      <c r="C453" s="40" t="s">
        <v>290</v>
      </c>
      <c r="D453" s="40" t="s">
        <v>304</v>
      </c>
      <c r="E453" s="40" t="s">
        <v>609</v>
      </c>
      <c r="F453" s="40" t="s">
        <v>351</v>
      </c>
      <c r="G453" s="41" t="s">
        <v>294</v>
      </c>
      <c r="H453" s="40" t="s">
        <v>1242</v>
      </c>
      <c r="I453" s="42">
        <v>875</v>
      </c>
      <c r="J453" s="42">
        <v>153.15052499999999</v>
      </c>
      <c r="K453" s="42">
        <v>116.39439900000001</v>
      </c>
      <c r="L453" s="42">
        <v>190.92765499999999</v>
      </c>
      <c r="M453" s="42">
        <v>205.22170399999999</v>
      </c>
      <c r="N453" s="42">
        <v>149.06651099999999</v>
      </c>
      <c r="O453" s="42">
        <v>60.239207</v>
      </c>
      <c r="P453" s="42">
        <v>164</v>
      </c>
      <c r="Q453" s="42">
        <v>120</v>
      </c>
      <c r="R453" s="42">
        <v>203</v>
      </c>
      <c r="S453" s="42">
        <v>152</v>
      </c>
      <c r="T453" s="42">
        <v>116</v>
      </c>
      <c r="U453" s="42">
        <v>49</v>
      </c>
      <c r="V453" s="42">
        <v>440.05250899999999</v>
      </c>
      <c r="W453" s="42">
        <v>84.743290999999999</v>
      </c>
      <c r="X453" s="42">
        <v>57.176195999999997</v>
      </c>
      <c r="Y453" s="42">
        <v>86.785297999999997</v>
      </c>
      <c r="Z453" s="42">
        <v>102.10035000000001</v>
      </c>
      <c r="AA453" s="42">
        <v>79.638272999999998</v>
      </c>
      <c r="AB453" s="42">
        <v>29.609102</v>
      </c>
      <c r="AC453" s="42">
        <v>0</v>
      </c>
      <c r="AD453" s="42">
        <v>105.16336099999999</v>
      </c>
      <c r="AE453" s="42">
        <v>269.54492399999998</v>
      </c>
      <c r="AF453" s="42">
        <v>65.344223999999997</v>
      </c>
      <c r="AG453" s="42">
        <v>434.94749100000001</v>
      </c>
      <c r="AH453" s="42">
        <v>68.407235</v>
      </c>
      <c r="AI453" s="42">
        <v>59.218203000000003</v>
      </c>
      <c r="AJ453" s="42">
        <v>104.142357</v>
      </c>
      <c r="AK453" s="42">
        <v>103.121354</v>
      </c>
      <c r="AL453" s="42">
        <v>69.428237999999993</v>
      </c>
      <c r="AM453" s="42">
        <v>27.567094999999998</v>
      </c>
      <c r="AN453" s="42">
        <v>3.0630109999999999</v>
      </c>
      <c r="AO453" s="42">
        <v>98.016335999999995</v>
      </c>
      <c r="AP453" s="42">
        <v>262.39789999999999</v>
      </c>
      <c r="AQ453" s="42">
        <v>74.533255999999994</v>
      </c>
      <c r="AR453" s="42">
        <v>706.53442199999995</v>
      </c>
      <c r="AS453" s="42">
        <v>24.504083999999999</v>
      </c>
      <c r="AT453" s="42">
        <v>16.336055999999999</v>
      </c>
      <c r="AU453" s="42">
        <v>49.008167999999998</v>
      </c>
      <c r="AV453" s="42">
        <v>77.596266</v>
      </c>
      <c r="AW453" s="42">
        <v>138.85647599999999</v>
      </c>
      <c r="AX453" s="42">
        <v>85.764294000000007</v>
      </c>
      <c r="AY453" s="42">
        <v>245.04084</v>
      </c>
      <c r="AZ453" s="42">
        <v>69.428237999999993</v>
      </c>
      <c r="BA453" s="42">
        <v>355.30921799999999</v>
      </c>
      <c r="BB453" s="42">
        <v>16.336055999999999</v>
      </c>
      <c r="BC453" s="42">
        <v>16.336055999999999</v>
      </c>
      <c r="BD453" s="42">
        <v>24.504083999999999</v>
      </c>
      <c r="BE453" s="42">
        <v>40.840139999999998</v>
      </c>
      <c r="BF453" s="42">
        <v>40.840139999999998</v>
      </c>
      <c r="BG453" s="42">
        <v>65.344223999999997</v>
      </c>
      <c r="BH453" s="42">
        <v>130.68844799999999</v>
      </c>
      <c r="BI453" s="42">
        <v>20.420069999999999</v>
      </c>
      <c r="BJ453" s="42">
        <v>351.22520400000002</v>
      </c>
      <c r="BK453" s="42">
        <v>8.1680279999999996</v>
      </c>
      <c r="BL453" s="42">
        <v>0</v>
      </c>
      <c r="BM453" s="42">
        <v>24.504083999999999</v>
      </c>
      <c r="BN453" s="42">
        <v>36.756126000000002</v>
      </c>
      <c r="BO453" s="42">
        <v>98.016335999999995</v>
      </c>
      <c r="BP453" s="42">
        <v>20.420069999999999</v>
      </c>
      <c r="BQ453" s="42">
        <v>114.35239199999999</v>
      </c>
      <c r="BR453" s="42">
        <v>49.008167999999998</v>
      </c>
      <c r="BS453" s="42">
        <v>57.176195999999997</v>
      </c>
      <c r="BT453" s="42">
        <v>0</v>
      </c>
      <c r="BU453" s="42">
        <v>0</v>
      </c>
      <c r="BV453" s="42">
        <v>0</v>
      </c>
      <c r="BW453" s="42">
        <v>0</v>
      </c>
      <c r="BX453" s="42">
        <v>16.336055999999999</v>
      </c>
      <c r="BY453" s="42">
        <v>12.252041999999999</v>
      </c>
      <c r="BZ453" s="42">
        <v>0</v>
      </c>
      <c r="CA453" s="42">
        <v>28.588097999999999</v>
      </c>
      <c r="CB453" s="42">
        <v>322.63710600000002</v>
      </c>
      <c r="CC453" s="42">
        <v>12.252041999999999</v>
      </c>
      <c r="CD453" s="42">
        <v>8.1680279999999996</v>
      </c>
      <c r="CE453" s="42">
        <v>36.756126000000002</v>
      </c>
      <c r="CF453" s="42">
        <v>69.428237999999993</v>
      </c>
      <c r="CG453" s="42">
        <v>110.268378</v>
      </c>
      <c r="CH453" s="42">
        <v>69.428237999999993</v>
      </c>
      <c r="CI453" s="42">
        <v>0</v>
      </c>
      <c r="CJ453" s="42">
        <v>16.336055999999999</v>
      </c>
      <c r="CK453" s="42">
        <v>326.72111999999998</v>
      </c>
      <c r="CL453" s="42">
        <v>12.252041999999999</v>
      </c>
      <c r="CM453" s="42">
        <v>8.1680279999999996</v>
      </c>
      <c r="CN453" s="42">
        <v>12.252041999999999</v>
      </c>
      <c r="CO453" s="42">
        <v>8.1680279999999996</v>
      </c>
      <c r="CP453" s="42">
        <v>12.252041999999999</v>
      </c>
      <c r="CQ453" s="42">
        <v>4.0840139999999998</v>
      </c>
      <c r="CR453" s="42">
        <v>245.04084</v>
      </c>
      <c r="CS453" s="42">
        <v>24.504083999999999</v>
      </c>
    </row>
    <row r="454" spans="1:97">
      <c r="A454" s="40" t="s">
        <v>1243</v>
      </c>
      <c r="B454" s="40" t="s">
        <v>289</v>
      </c>
      <c r="C454" s="40" t="s">
        <v>290</v>
      </c>
      <c r="D454" s="40" t="s">
        <v>297</v>
      </c>
      <c r="E454" s="40" t="s">
        <v>301</v>
      </c>
      <c r="F454" s="40" t="s">
        <v>293</v>
      </c>
      <c r="G454" s="41" t="s">
        <v>294</v>
      </c>
      <c r="H454" s="40" t="s">
        <v>1244</v>
      </c>
      <c r="I454" s="42">
        <v>386</v>
      </c>
      <c r="J454" s="42">
        <v>53</v>
      </c>
      <c r="K454" s="42">
        <v>39</v>
      </c>
      <c r="L454" s="42">
        <v>64</v>
      </c>
      <c r="M454" s="42">
        <v>94</v>
      </c>
      <c r="N454" s="42">
        <v>68</v>
      </c>
      <c r="O454" s="42">
        <v>68</v>
      </c>
      <c r="P454" s="42">
        <v>47</v>
      </c>
      <c r="Q454" s="42">
        <v>33</v>
      </c>
      <c r="R454" s="42">
        <v>75</v>
      </c>
      <c r="S454" s="42">
        <v>62</v>
      </c>
      <c r="T454" s="42">
        <v>78</v>
      </c>
      <c r="U454" s="42">
        <v>63</v>
      </c>
      <c r="V454" s="42">
        <v>194</v>
      </c>
      <c r="W454" s="42">
        <v>35</v>
      </c>
      <c r="X454" s="42">
        <v>21</v>
      </c>
      <c r="Y454" s="42">
        <v>26</v>
      </c>
      <c r="Z454" s="42">
        <v>48</v>
      </c>
      <c r="AA454" s="42">
        <v>32</v>
      </c>
      <c r="AB454" s="42">
        <v>30</v>
      </c>
      <c r="AC454" s="42">
        <v>2</v>
      </c>
      <c r="AD454" s="42">
        <v>48</v>
      </c>
      <c r="AE454" s="42">
        <v>96</v>
      </c>
      <c r="AF454" s="42">
        <v>50</v>
      </c>
      <c r="AG454" s="42">
        <v>192</v>
      </c>
      <c r="AH454" s="42">
        <v>18</v>
      </c>
      <c r="AI454" s="42">
        <v>18</v>
      </c>
      <c r="AJ454" s="42">
        <v>38</v>
      </c>
      <c r="AK454" s="42">
        <v>46</v>
      </c>
      <c r="AL454" s="42">
        <v>36</v>
      </c>
      <c r="AM454" s="42">
        <v>31</v>
      </c>
      <c r="AN454" s="42">
        <v>5</v>
      </c>
      <c r="AO454" s="42">
        <v>23</v>
      </c>
      <c r="AP454" s="42">
        <v>112</v>
      </c>
      <c r="AQ454" s="42">
        <v>57</v>
      </c>
      <c r="AR454" s="42">
        <v>340</v>
      </c>
      <c r="AS454" s="42">
        <v>44</v>
      </c>
      <c r="AT454" s="42">
        <v>16</v>
      </c>
      <c r="AU454" s="42">
        <v>12</v>
      </c>
      <c r="AV454" s="42">
        <v>36</v>
      </c>
      <c r="AW454" s="42">
        <v>20</v>
      </c>
      <c r="AX454" s="42">
        <v>40</v>
      </c>
      <c r="AY454" s="42">
        <v>116</v>
      </c>
      <c r="AZ454" s="42">
        <v>56</v>
      </c>
      <c r="BA454" s="42">
        <v>184</v>
      </c>
      <c r="BB454" s="42">
        <v>28</v>
      </c>
      <c r="BC454" s="42">
        <v>4</v>
      </c>
      <c r="BD454" s="42">
        <v>8</v>
      </c>
      <c r="BE454" s="42">
        <v>16</v>
      </c>
      <c r="BF454" s="42">
        <v>4</v>
      </c>
      <c r="BG454" s="42">
        <v>32</v>
      </c>
      <c r="BH454" s="42">
        <v>64</v>
      </c>
      <c r="BI454" s="42">
        <v>28</v>
      </c>
      <c r="BJ454" s="42">
        <v>156</v>
      </c>
      <c r="BK454" s="42">
        <v>16</v>
      </c>
      <c r="BL454" s="42">
        <v>12</v>
      </c>
      <c r="BM454" s="42">
        <v>4</v>
      </c>
      <c r="BN454" s="42">
        <v>20</v>
      </c>
      <c r="BO454" s="42">
        <v>16</v>
      </c>
      <c r="BP454" s="42">
        <v>8</v>
      </c>
      <c r="BQ454" s="42">
        <v>52</v>
      </c>
      <c r="BR454" s="42">
        <v>28</v>
      </c>
      <c r="BS454" s="42">
        <v>36</v>
      </c>
      <c r="BT454" s="42">
        <v>4</v>
      </c>
      <c r="BU454" s="42">
        <v>0</v>
      </c>
      <c r="BV454" s="42">
        <v>0</v>
      </c>
      <c r="BW454" s="42">
        <v>4</v>
      </c>
      <c r="BX454" s="42">
        <v>0</v>
      </c>
      <c r="BY454" s="42">
        <v>4</v>
      </c>
      <c r="BZ454" s="42">
        <v>0</v>
      </c>
      <c r="CA454" s="42">
        <v>24</v>
      </c>
      <c r="CB454" s="42">
        <v>144</v>
      </c>
      <c r="CC454" s="42">
        <v>24</v>
      </c>
      <c r="CD454" s="42">
        <v>16</v>
      </c>
      <c r="CE454" s="42">
        <v>8</v>
      </c>
      <c r="CF454" s="42">
        <v>28</v>
      </c>
      <c r="CG454" s="42">
        <v>16</v>
      </c>
      <c r="CH454" s="42">
        <v>32</v>
      </c>
      <c r="CI454" s="42">
        <v>0</v>
      </c>
      <c r="CJ454" s="42">
        <v>20</v>
      </c>
      <c r="CK454" s="42">
        <v>160</v>
      </c>
      <c r="CL454" s="42">
        <v>16</v>
      </c>
      <c r="CM454" s="42">
        <v>0</v>
      </c>
      <c r="CN454" s="42">
        <v>4</v>
      </c>
      <c r="CO454" s="42">
        <v>4</v>
      </c>
      <c r="CP454" s="42">
        <v>4</v>
      </c>
      <c r="CQ454" s="42">
        <v>4</v>
      </c>
      <c r="CR454" s="42">
        <v>116</v>
      </c>
      <c r="CS454" s="42">
        <v>12</v>
      </c>
    </row>
    <row r="455" spans="1:97">
      <c r="A455" s="40" t="s">
        <v>1245</v>
      </c>
      <c r="B455" s="40" t="s">
        <v>289</v>
      </c>
      <c r="C455" s="40" t="s">
        <v>290</v>
      </c>
      <c r="D455" s="40" t="s">
        <v>291</v>
      </c>
      <c r="E455" s="40" t="s">
        <v>482</v>
      </c>
      <c r="F455" s="40" t="s">
        <v>293</v>
      </c>
      <c r="G455" s="41" t="s">
        <v>294</v>
      </c>
      <c r="H455" s="40" t="s">
        <v>1246</v>
      </c>
      <c r="I455" s="42">
        <v>153</v>
      </c>
      <c r="J455" s="42">
        <v>30</v>
      </c>
      <c r="K455" s="42">
        <v>15</v>
      </c>
      <c r="L455" s="42">
        <v>33</v>
      </c>
      <c r="M455" s="42">
        <v>32</v>
      </c>
      <c r="N455" s="42">
        <v>22</v>
      </c>
      <c r="O455" s="42">
        <v>21</v>
      </c>
      <c r="P455" s="42">
        <v>10</v>
      </c>
      <c r="Q455" s="42">
        <v>15</v>
      </c>
      <c r="R455" s="42">
        <v>28</v>
      </c>
      <c r="S455" s="42">
        <v>26</v>
      </c>
      <c r="T455" s="42">
        <v>29</v>
      </c>
      <c r="U455" s="42">
        <v>12</v>
      </c>
      <c r="V455" s="42">
        <v>81</v>
      </c>
      <c r="W455" s="42">
        <v>16</v>
      </c>
      <c r="X455" s="42">
        <v>7</v>
      </c>
      <c r="Y455" s="42">
        <v>19</v>
      </c>
      <c r="Z455" s="42">
        <v>20</v>
      </c>
      <c r="AA455" s="42">
        <v>9</v>
      </c>
      <c r="AB455" s="42">
        <v>10</v>
      </c>
      <c r="AC455" s="42">
        <v>0</v>
      </c>
      <c r="AD455" s="42">
        <v>17</v>
      </c>
      <c r="AE455" s="42">
        <v>48</v>
      </c>
      <c r="AF455" s="42">
        <v>16</v>
      </c>
      <c r="AG455" s="42">
        <v>72</v>
      </c>
      <c r="AH455" s="42">
        <v>14</v>
      </c>
      <c r="AI455" s="42">
        <v>8</v>
      </c>
      <c r="AJ455" s="42">
        <v>14</v>
      </c>
      <c r="AK455" s="42">
        <v>12</v>
      </c>
      <c r="AL455" s="42">
        <v>13</v>
      </c>
      <c r="AM455" s="42">
        <v>11</v>
      </c>
      <c r="AN455" s="42">
        <v>0</v>
      </c>
      <c r="AO455" s="42">
        <v>14</v>
      </c>
      <c r="AP455" s="42">
        <v>39</v>
      </c>
      <c r="AQ455" s="42">
        <v>19</v>
      </c>
      <c r="AR455" s="42">
        <v>116</v>
      </c>
      <c r="AS455" s="42">
        <v>4</v>
      </c>
      <c r="AT455" s="42">
        <v>0</v>
      </c>
      <c r="AU455" s="42">
        <v>4</v>
      </c>
      <c r="AV455" s="42">
        <v>16</v>
      </c>
      <c r="AW455" s="42">
        <v>12</v>
      </c>
      <c r="AX455" s="42">
        <v>24</v>
      </c>
      <c r="AY455" s="42">
        <v>52</v>
      </c>
      <c r="AZ455" s="42">
        <v>4</v>
      </c>
      <c r="BA455" s="42">
        <v>60</v>
      </c>
      <c r="BB455" s="42">
        <v>0</v>
      </c>
      <c r="BC455" s="42">
        <v>0</v>
      </c>
      <c r="BD455" s="42">
        <v>4</v>
      </c>
      <c r="BE455" s="42">
        <v>12</v>
      </c>
      <c r="BF455" s="42">
        <v>0</v>
      </c>
      <c r="BG455" s="42">
        <v>16</v>
      </c>
      <c r="BH455" s="42">
        <v>28</v>
      </c>
      <c r="BI455" s="42">
        <v>0</v>
      </c>
      <c r="BJ455" s="42">
        <v>56</v>
      </c>
      <c r="BK455" s="42">
        <v>4</v>
      </c>
      <c r="BL455" s="42">
        <v>0</v>
      </c>
      <c r="BM455" s="42">
        <v>0</v>
      </c>
      <c r="BN455" s="42">
        <v>4</v>
      </c>
      <c r="BO455" s="42">
        <v>12</v>
      </c>
      <c r="BP455" s="42">
        <v>8</v>
      </c>
      <c r="BQ455" s="42">
        <v>24</v>
      </c>
      <c r="BR455" s="42">
        <v>4</v>
      </c>
      <c r="BS455" s="42">
        <v>8</v>
      </c>
      <c r="BT455" s="42">
        <v>0</v>
      </c>
      <c r="BU455" s="42">
        <v>0</v>
      </c>
      <c r="BV455" s="42">
        <v>0</v>
      </c>
      <c r="BW455" s="42">
        <v>0</v>
      </c>
      <c r="BX455" s="42">
        <v>0</v>
      </c>
      <c r="BY455" s="42">
        <v>4</v>
      </c>
      <c r="BZ455" s="42">
        <v>0</v>
      </c>
      <c r="CA455" s="42">
        <v>4</v>
      </c>
      <c r="CB455" s="42">
        <v>52</v>
      </c>
      <c r="CC455" s="42">
        <v>0</v>
      </c>
      <c r="CD455" s="42">
        <v>0</v>
      </c>
      <c r="CE455" s="42">
        <v>0</v>
      </c>
      <c r="CF455" s="42">
        <v>16</v>
      </c>
      <c r="CG455" s="42">
        <v>12</v>
      </c>
      <c r="CH455" s="42">
        <v>20</v>
      </c>
      <c r="CI455" s="42">
        <v>4</v>
      </c>
      <c r="CJ455" s="42">
        <v>0</v>
      </c>
      <c r="CK455" s="42">
        <v>56</v>
      </c>
      <c r="CL455" s="42">
        <v>4</v>
      </c>
      <c r="CM455" s="42">
        <v>0</v>
      </c>
      <c r="CN455" s="42">
        <v>4</v>
      </c>
      <c r="CO455" s="42">
        <v>0</v>
      </c>
      <c r="CP455" s="42">
        <v>0</v>
      </c>
      <c r="CQ455" s="42">
        <v>0</v>
      </c>
      <c r="CR455" s="42">
        <v>48</v>
      </c>
      <c r="CS455" s="42">
        <v>0</v>
      </c>
    </row>
    <row r="456" spans="1:97">
      <c r="A456" s="40" t="s">
        <v>1247</v>
      </c>
      <c r="B456" s="40" t="s">
        <v>289</v>
      </c>
      <c r="C456" s="40" t="s">
        <v>290</v>
      </c>
      <c r="D456" s="40" t="s">
        <v>297</v>
      </c>
      <c r="E456" s="40" t="s">
        <v>325</v>
      </c>
      <c r="F456" s="40" t="s">
        <v>293</v>
      </c>
      <c r="G456" s="41" t="s">
        <v>294</v>
      </c>
      <c r="H456" s="40" t="s">
        <v>1248</v>
      </c>
      <c r="I456" s="42">
        <v>154</v>
      </c>
      <c r="J456" s="42">
        <v>23.302631999999999</v>
      </c>
      <c r="K456" s="42">
        <v>17.223683999999999</v>
      </c>
      <c r="L456" s="42">
        <v>23.302631999999999</v>
      </c>
      <c r="M456" s="42">
        <v>35.460526000000002</v>
      </c>
      <c r="N456" s="42">
        <v>21.276316000000001</v>
      </c>
      <c r="O456" s="42">
        <v>33.434210999999998</v>
      </c>
      <c r="P456" s="42">
        <v>12</v>
      </c>
      <c r="Q456" s="42">
        <v>18</v>
      </c>
      <c r="R456" s="42">
        <v>35</v>
      </c>
      <c r="S456" s="42">
        <v>24</v>
      </c>
      <c r="T456" s="42">
        <v>42</v>
      </c>
      <c r="U456" s="42">
        <v>25</v>
      </c>
      <c r="V456" s="42">
        <v>83.078946999999999</v>
      </c>
      <c r="W456" s="42">
        <v>14.184210999999999</v>
      </c>
      <c r="X456" s="42">
        <v>12.157895</v>
      </c>
      <c r="Y456" s="42">
        <v>8.1052630000000008</v>
      </c>
      <c r="Z456" s="42">
        <v>23.302631999999999</v>
      </c>
      <c r="AA456" s="42">
        <v>11.144736999999999</v>
      </c>
      <c r="AB456" s="42">
        <v>14.184210999999999</v>
      </c>
      <c r="AC456" s="42">
        <v>0</v>
      </c>
      <c r="AD456" s="42">
        <v>18.236841999999999</v>
      </c>
      <c r="AE456" s="42">
        <v>46.605263000000001</v>
      </c>
      <c r="AF456" s="42">
        <v>18.236841999999999</v>
      </c>
      <c r="AG456" s="42">
        <v>70.921053000000001</v>
      </c>
      <c r="AH456" s="42">
        <v>9.1184209999999997</v>
      </c>
      <c r="AI456" s="42">
        <v>5.0657889999999997</v>
      </c>
      <c r="AJ456" s="42">
        <v>15.197368000000001</v>
      </c>
      <c r="AK456" s="42">
        <v>12.157895</v>
      </c>
      <c r="AL456" s="42">
        <v>10.131579</v>
      </c>
      <c r="AM456" s="42">
        <v>19.25</v>
      </c>
      <c r="AN456" s="42">
        <v>0</v>
      </c>
      <c r="AO456" s="42">
        <v>11.144736999999999</v>
      </c>
      <c r="AP456" s="42">
        <v>34.447367999999997</v>
      </c>
      <c r="AQ456" s="42">
        <v>25.328946999999999</v>
      </c>
      <c r="AR456" s="42">
        <v>129.684211</v>
      </c>
      <c r="AS456" s="42">
        <v>8.1052630000000008</v>
      </c>
      <c r="AT456" s="42">
        <v>8.1052630000000008</v>
      </c>
      <c r="AU456" s="42">
        <v>0</v>
      </c>
      <c r="AV456" s="42">
        <v>12.157895</v>
      </c>
      <c r="AW456" s="42">
        <v>28.368421000000001</v>
      </c>
      <c r="AX456" s="42">
        <v>32.421053000000001</v>
      </c>
      <c r="AY456" s="42">
        <v>36.473683999999999</v>
      </c>
      <c r="AZ456" s="42">
        <v>4.052632</v>
      </c>
      <c r="BA456" s="42">
        <v>77</v>
      </c>
      <c r="BB456" s="42">
        <v>4.052632</v>
      </c>
      <c r="BC456" s="42">
        <v>8.1052630000000008</v>
      </c>
      <c r="BD456" s="42">
        <v>0</v>
      </c>
      <c r="BE456" s="42">
        <v>8.1052630000000008</v>
      </c>
      <c r="BF456" s="42">
        <v>4.052632</v>
      </c>
      <c r="BG456" s="42">
        <v>32.421053000000001</v>
      </c>
      <c r="BH456" s="42">
        <v>16.210526000000002</v>
      </c>
      <c r="BI456" s="42">
        <v>4.052632</v>
      </c>
      <c r="BJ456" s="42">
        <v>52.684210999999998</v>
      </c>
      <c r="BK456" s="42">
        <v>4.052632</v>
      </c>
      <c r="BL456" s="42">
        <v>0</v>
      </c>
      <c r="BM456" s="42">
        <v>0</v>
      </c>
      <c r="BN456" s="42">
        <v>4.052632</v>
      </c>
      <c r="BO456" s="42">
        <v>24.315788999999999</v>
      </c>
      <c r="BP456" s="42">
        <v>0</v>
      </c>
      <c r="BQ456" s="42">
        <v>20.263158000000001</v>
      </c>
      <c r="BR456" s="42">
        <v>0</v>
      </c>
      <c r="BS456" s="42">
        <v>12.157895</v>
      </c>
      <c r="BT456" s="42">
        <v>0</v>
      </c>
      <c r="BU456" s="42">
        <v>0</v>
      </c>
      <c r="BV456" s="42">
        <v>0</v>
      </c>
      <c r="BW456" s="42">
        <v>0</v>
      </c>
      <c r="BX456" s="42">
        <v>0</v>
      </c>
      <c r="BY456" s="42">
        <v>8.1052630000000008</v>
      </c>
      <c r="BZ456" s="42">
        <v>0</v>
      </c>
      <c r="CA456" s="42">
        <v>4.052632</v>
      </c>
      <c r="CB456" s="42">
        <v>72.947367999999997</v>
      </c>
      <c r="CC456" s="42">
        <v>4.052632</v>
      </c>
      <c r="CD456" s="42">
        <v>4.052632</v>
      </c>
      <c r="CE456" s="42">
        <v>0</v>
      </c>
      <c r="CF456" s="42">
        <v>12.157895</v>
      </c>
      <c r="CG456" s="42">
        <v>28.368421000000001</v>
      </c>
      <c r="CH456" s="42">
        <v>24.315788999999999</v>
      </c>
      <c r="CI456" s="42">
        <v>0</v>
      </c>
      <c r="CJ456" s="42">
        <v>0</v>
      </c>
      <c r="CK456" s="42">
        <v>44.578946999999999</v>
      </c>
      <c r="CL456" s="42">
        <v>4.052632</v>
      </c>
      <c r="CM456" s="42">
        <v>4.052632</v>
      </c>
      <c r="CN456" s="42">
        <v>0</v>
      </c>
      <c r="CO456" s="42">
        <v>0</v>
      </c>
      <c r="CP456" s="42">
        <v>0</v>
      </c>
      <c r="CQ456" s="42">
        <v>0</v>
      </c>
      <c r="CR456" s="42">
        <v>36.473683999999999</v>
      </c>
      <c r="CS456" s="42">
        <v>0</v>
      </c>
    </row>
    <row r="457" spans="1:97">
      <c r="A457" s="40" t="s">
        <v>1249</v>
      </c>
      <c r="B457" s="40" t="s">
        <v>289</v>
      </c>
      <c r="C457" s="40" t="s">
        <v>290</v>
      </c>
      <c r="D457" s="40" t="s">
        <v>297</v>
      </c>
      <c r="E457" s="40" t="s">
        <v>319</v>
      </c>
      <c r="F457" s="40" t="s">
        <v>293</v>
      </c>
      <c r="G457" s="41" t="s">
        <v>294</v>
      </c>
      <c r="H457" s="40" t="s">
        <v>1250</v>
      </c>
      <c r="I457" s="42">
        <v>156</v>
      </c>
      <c r="J457" s="42">
        <v>27.174194</v>
      </c>
      <c r="K457" s="42">
        <v>22.141935</v>
      </c>
      <c r="L457" s="42">
        <v>34.219355</v>
      </c>
      <c r="M457" s="42">
        <v>32.206451999999999</v>
      </c>
      <c r="N457" s="42">
        <v>19.122581</v>
      </c>
      <c r="O457" s="42">
        <v>21.135484000000002</v>
      </c>
      <c r="P457" s="42">
        <v>32</v>
      </c>
      <c r="Q457" s="42">
        <v>17</v>
      </c>
      <c r="R457" s="42">
        <v>37</v>
      </c>
      <c r="S457" s="42">
        <v>20</v>
      </c>
      <c r="T457" s="42">
        <v>38</v>
      </c>
      <c r="U457" s="42">
        <v>14</v>
      </c>
      <c r="V457" s="42">
        <v>78.503225999999998</v>
      </c>
      <c r="W457" s="42">
        <v>14.090323</v>
      </c>
      <c r="X457" s="42">
        <v>11.070968000000001</v>
      </c>
      <c r="Y457" s="42">
        <v>19.122581</v>
      </c>
      <c r="Z457" s="42">
        <v>16.103225999999999</v>
      </c>
      <c r="AA457" s="42">
        <v>6.03871</v>
      </c>
      <c r="AB457" s="42">
        <v>12.077419000000001</v>
      </c>
      <c r="AC457" s="42">
        <v>0</v>
      </c>
      <c r="AD457" s="42">
        <v>20.129031999999999</v>
      </c>
      <c r="AE457" s="42">
        <v>42.270968000000003</v>
      </c>
      <c r="AF457" s="42">
        <v>16.103225999999999</v>
      </c>
      <c r="AG457" s="42">
        <v>77.496774000000002</v>
      </c>
      <c r="AH457" s="42">
        <v>13.083871</v>
      </c>
      <c r="AI457" s="42">
        <v>11.070968000000001</v>
      </c>
      <c r="AJ457" s="42">
        <v>15.096774</v>
      </c>
      <c r="AK457" s="42">
        <v>16.103225999999999</v>
      </c>
      <c r="AL457" s="42">
        <v>13.083871</v>
      </c>
      <c r="AM457" s="42">
        <v>8.0516129999999997</v>
      </c>
      <c r="AN457" s="42">
        <v>1.0064519999999999</v>
      </c>
      <c r="AO457" s="42">
        <v>18.116129000000001</v>
      </c>
      <c r="AP457" s="42">
        <v>40.258065000000002</v>
      </c>
      <c r="AQ457" s="42">
        <v>19.122581</v>
      </c>
      <c r="AR457" s="42">
        <v>124.8</v>
      </c>
      <c r="AS457" s="42">
        <v>0</v>
      </c>
      <c r="AT457" s="42">
        <v>8.0516129999999997</v>
      </c>
      <c r="AU457" s="42">
        <v>8.0516129999999997</v>
      </c>
      <c r="AV457" s="42">
        <v>20.129031999999999</v>
      </c>
      <c r="AW457" s="42">
        <v>16.103225999999999</v>
      </c>
      <c r="AX457" s="42">
        <v>4.0258060000000002</v>
      </c>
      <c r="AY457" s="42">
        <v>60.387096999999997</v>
      </c>
      <c r="AZ457" s="42">
        <v>8.0516129999999997</v>
      </c>
      <c r="BA457" s="42">
        <v>56.361289999999997</v>
      </c>
      <c r="BB457" s="42">
        <v>0</v>
      </c>
      <c r="BC457" s="42">
        <v>4.0258060000000002</v>
      </c>
      <c r="BD457" s="42">
        <v>4.0258060000000002</v>
      </c>
      <c r="BE457" s="42">
        <v>8.0516129999999997</v>
      </c>
      <c r="BF457" s="42">
        <v>4.0258060000000002</v>
      </c>
      <c r="BG457" s="42">
        <v>4.0258060000000002</v>
      </c>
      <c r="BH457" s="42">
        <v>28.180644999999998</v>
      </c>
      <c r="BI457" s="42">
        <v>4.0258060000000002</v>
      </c>
      <c r="BJ457" s="42">
        <v>68.43871</v>
      </c>
      <c r="BK457" s="42">
        <v>0</v>
      </c>
      <c r="BL457" s="42">
        <v>4.0258060000000002</v>
      </c>
      <c r="BM457" s="42">
        <v>4.0258060000000002</v>
      </c>
      <c r="BN457" s="42">
        <v>12.077419000000001</v>
      </c>
      <c r="BO457" s="42">
        <v>12.077419000000001</v>
      </c>
      <c r="BP457" s="42">
        <v>0</v>
      </c>
      <c r="BQ457" s="42">
        <v>32.206451999999999</v>
      </c>
      <c r="BR457" s="42">
        <v>4.0258060000000002</v>
      </c>
      <c r="BS457" s="42">
        <v>8.0516129999999997</v>
      </c>
      <c r="BT457" s="42">
        <v>0</v>
      </c>
      <c r="BU457" s="42">
        <v>0</v>
      </c>
      <c r="BV457" s="42">
        <v>0</v>
      </c>
      <c r="BW457" s="42">
        <v>0</v>
      </c>
      <c r="BX457" s="42">
        <v>4.0258060000000002</v>
      </c>
      <c r="BY457" s="42">
        <v>0</v>
      </c>
      <c r="BZ457" s="42">
        <v>0</v>
      </c>
      <c r="CA457" s="42">
        <v>4.0258060000000002</v>
      </c>
      <c r="CB457" s="42">
        <v>44.283870999999998</v>
      </c>
      <c r="CC457" s="42">
        <v>0</v>
      </c>
      <c r="CD457" s="42">
        <v>8.0516129999999997</v>
      </c>
      <c r="CE457" s="42">
        <v>8.0516129999999997</v>
      </c>
      <c r="CF457" s="42">
        <v>12.077419000000001</v>
      </c>
      <c r="CG457" s="42">
        <v>8.0516129999999997</v>
      </c>
      <c r="CH457" s="42">
        <v>4.0258060000000002</v>
      </c>
      <c r="CI457" s="42">
        <v>0</v>
      </c>
      <c r="CJ457" s="42">
        <v>4.0258060000000002</v>
      </c>
      <c r="CK457" s="42">
        <v>72.464516000000003</v>
      </c>
      <c r="CL457" s="42">
        <v>0</v>
      </c>
      <c r="CM457" s="42">
        <v>0</v>
      </c>
      <c r="CN457" s="42">
        <v>0</v>
      </c>
      <c r="CO457" s="42">
        <v>8.0516129999999997</v>
      </c>
      <c r="CP457" s="42">
        <v>4.0258060000000002</v>
      </c>
      <c r="CQ457" s="42">
        <v>0</v>
      </c>
      <c r="CR457" s="42">
        <v>60.387096999999997</v>
      </c>
      <c r="CS457" s="42">
        <v>0</v>
      </c>
    </row>
    <row r="458" spans="1:97">
      <c r="A458" s="40" t="s">
        <v>1251</v>
      </c>
      <c r="B458" s="40" t="s">
        <v>289</v>
      </c>
      <c r="C458" s="40" t="s">
        <v>290</v>
      </c>
      <c r="D458" s="40" t="s">
        <v>297</v>
      </c>
      <c r="E458" s="40" t="s">
        <v>313</v>
      </c>
      <c r="F458" s="40" t="s">
        <v>293</v>
      </c>
      <c r="G458" s="41" t="s">
        <v>294</v>
      </c>
      <c r="H458" s="40" t="s">
        <v>1252</v>
      </c>
      <c r="I458" s="42">
        <v>211</v>
      </c>
      <c r="J458" s="42">
        <v>37.354067000000001</v>
      </c>
      <c r="K458" s="42">
        <v>27.258372999999999</v>
      </c>
      <c r="L458" s="42">
        <v>39.373206000000003</v>
      </c>
      <c r="M458" s="42">
        <v>45.430622</v>
      </c>
      <c r="N458" s="42">
        <v>40.382775000000002</v>
      </c>
      <c r="O458" s="42">
        <v>21.200956999999999</v>
      </c>
      <c r="P458" s="42">
        <v>43</v>
      </c>
      <c r="Q458" s="42">
        <v>27</v>
      </c>
      <c r="R458" s="42">
        <v>51</v>
      </c>
      <c r="S458" s="42">
        <v>38</v>
      </c>
      <c r="T458" s="42">
        <v>42</v>
      </c>
      <c r="U458" s="42">
        <v>13</v>
      </c>
      <c r="V458" s="42">
        <v>99.947367999999997</v>
      </c>
      <c r="W458" s="42">
        <v>20.191388</v>
      </c>
      <c r="X458" s="42">
        <v>12.114833000000001</v>
      </c>
      <c r="Y458" s="42">
        <v>20.191388</v>
      </c>
      <c r="Z458" s="42">
        <v>19.181818</v>
      </c>
      <c r="AA458" s="42">
        <v>21.200956999999999</v>
      </c>
      <c r="AB458" s="42">
        <v>6.0574159999999999</v>
      </c>
      <c r="AC458" s="42">
        <v>1.0095689999999999</v>
      </c>
      <c r="AD458" s="42">
        <v>23.220096000000002</v>
      </c>
      <c r="AE458" s="42">
        <v>61.583731999999998</v>
      </c>
      <c r="AF458" s="42">
        <v>15.143541000000001</v>
      </c>
      <c r="AG458" s="42">
        <v>111.052632</v>
      </c>
      <c r="AH458" s="42">
        <v>17.162679000000001</v>
      </c>
      <c r="AI458" s="42">
        <v>15.143541000000001</v>
      </c>
      <c r="AJ458" s="42">
        <v>19.181818</v>
      </c>
      <c r="AK458" s="42">
        <v>26.248804</v>
      </c>
      <c r="AL458" s="42">
        <v>19.181818</v>
      </c>
      <c r="AM458" s="42">
        <v>13.124402</v>
      </c>
      <c r="AN458" s="42">
        <v>1.0095689999999999</v>
      </c>
      <c r="AO458" s="42">
        <v>23.220096000000002</v>
      </c>
      <c r="AP458" s="42">
        <v>65.622010000000003</v>
      </c>
      <c r="AQ458" s="42">
        <v>22.210526000000002</v>
      </c>
      <c r="AR458" s="42">
        <v>173.64593300000001</v>
      </c>
      <c r="AS458" s="42">
        <v>0</v>
      </c>
      <c r="AT458" s="42">
        <v>12.114833000000001</v>
      </c>
      <c r="AU458" s="42">
        <v>8.0765550000000008</v>
      </c>
      <c r="AV458" s="42">
        <v>24.229665000000001</v>
      </c>
      <c r="AW458" s="42">
        <v>28.267942999999999</v>
      </c>
      <c r="AX458" s="42">
        <v>36.344498000000002</v>
      </c>
      <c r="AY458" s="42">
        <v>52.497608</v>
      </c>
      <c r="AZ458" s="42">
        <v>12.114833000000001</v>
      </c>
      <c r="BA458" s="42">
        <v>76.727272999999997</v>
      </c>
      <c r="BB458" s="42">
        <v>0</v>
      </c>
      <c r="BC458" s="42">
        <v>12.114833000000001</v>
      </c>
      <c r="BD458" s="42">
        <v>4.038278</v>
      </c>
      <c r="BE458" s="42">
        <v>12.114833000000001</v>
      </c>
      <c r="BF458" s="42">
        <v>0</v>
      </c>
      <c r="BG458" s="42">
        <v>28.267942999999999</v>
      </c>
      <c r="BH458" s="42">
        <v>20.191388</v>
      </c>
      <c r="BI458" s="42">
        <v>0</v>
      </c>
      <c r="BJ458" s="42">
        <v>96.918660000000003</v>
      </c>
      <c r="BK458" s="42">
        <v>0</v>
      </c>
      <c r="BL458" s="42">
        <v>0</v>
      </c>
      <c r="BM458" s="42">
        <v>4.038278</v>
      </c>
      <c r="BN458" s="42">
        <v>12.114833000000001</v>
      </c>
      <c r="BO458" s="42">
        <v>28.267942999999999</v>
      </c>
      <c r="BP458" s="42">
        <v>8.0765550000000008</v>
      </c>
      <c r="BQ458" s="42">
        <v>32.306220000000003</v>
      </c>
      <c r="BR458" s="42">
        <v>12.114833000000001</v>
      </c>
      <c r="BS458" s="42">
        <v>16.153110000000002</v>
      </c>
      <c r="BT458" s="42">
        <v>0</v>
      </c>
      <c r="BU458" s="42">
        <v>0</v>
      </c>
      <c r="BV458" s="42">
        <v>0</v>
      </c>
      <c r="BW458" s="42">
        <v>4.038278</v>
      </c>
      <c r="BX458" s="42">
        <v>0</v>
      </c>
      <c r="BY458" s="42">
        <v>4.038278</v>
      </c>
      <c r="BZ458" s="42">
        <v>0</v>
      </c>
      <c r="CA458" s="42">
        <v>8.0765550000000008</v>
      </c>
      <c r="CB458" s="42">
        <v>84.803827999999996</v>
      </c>
      <c r="CC458" s="42">
        <v>0</v>
      </c>
      <c r="CD458" s="42">
        <v>8.0765550000000008</v>
      </c>
      <c r="CE458" s="42">
        <v>8.0765550000000008</v>
      </c>
      <c r="CF458" s="42">
        <v>16.153110000000002</v>
      </c>
      <c r="CG458" s="42">
        <v>24.229665000000001</v>
      </c>
      <c r="CH458" s="42">
        <v>24.229665000000001</v>
      </c>
      <c r="CI458" s="42">
        <v>0</v>
      </c>
      <c r="CJ458" s="42">
        <v>4.038278</v>
      </c>
      <c r="CK458" s="42">
        <v>72.688995000000006</v>
      </c>
      <c r="CL458" s="42">
        <v>0</v>
      </c>
      <c r="CM458" s="42">
        <v>4.038278</v>
      </c>
      <c r="CN458" s="42">
        <v>0</v>
      </c>
      <c r="CO458" s="42">
        <v>4.038278</v>
      </c>
      <c r="CP458" s="42">
        <v>4.038278</v>
      </c>
      <c r="CQ458" s="42">
        <v>8.0765550000000008</v>
      </c>
      <c r="CR458" s="42">
        <v>52.497608</v>
      </c>
      <c r="CS458" s="42">
        <v>0</v>
      </c>
    </row>
    <row r="459" spans="1:97">
      <c r="A459" s="40" t="s">
        <v>1253</v>
      </c>
      <c r="B459" s="40" t="s">
        <v>289</v>
      </c>
      <c r="C459" s="40" t="s">
        <v>290</v>
      </c>
      <c r="D459" s="40" t="s">
        <v>309</v>
      </c>
      <c r="E459" s="40" t="s">
        <v>385</v>
      </c>
      <c r="F459" s="40" t="s">
        <v>306</v>
      </c>
      <c r="G459" s="41" t="s">
        <v>294</v>
      </c>
      <c r="H459" s="40" t="s">
        <v>1254</v>
      </c>
      <c r="I459" s="42">
        <v>191</v>
      </c>
      <c r="J459" s="42">
        <v>31.833333</v>
      </c>
      <c r="K459" s="42">
        <v>24.645161000000002</v>
      </c>
      <c r="L459" s="42">
        <v>31.833333</v>
      </c>
      <c r="M459" s="42">
        <v>44.155914000000003</v>
      </c>
      <c r="N459" s="42">
        <v>43.129032000000002</v>
      </c>
      <c r="O459" s="42">
        <v>15.403226</v>
      </c>
      <c r="P459" s="42">
        <v>24</v>
      </c>
      <c r="Q459" s="42">
        <v>12</v>
      </c>
      <c r="R459" s="42">
        <v>31</v>
      </c>
      <c r="S459" s="42">
        <v>40</v>
      </c>
      <c r="T459" s="42">
        <v>23</v>
      </c>
      <c r="U459" s="42">
        <v>12</v>
      </c>
      <c r="V459" s="42">
        <v>86.258065000000002</v>
      </c>
      <c r="W459" s="42">
        <v>13.349462000000001</v>
      </c>
      <c r="X459" s="42">
        <v>16.430108000000001</v>
      </c>
      <c r="Y459" s="42">
        <v>14.376344</v>
      </c>
      <c r="Z459" s="42">
        <v>20.537634000000001</v>
      </c>
      <c r="AA459" s="42">
        <v>16.430108000000001</v>
      </c>
      <c r="AB459" s="42">
        <v>5.1344089999999998</v>
      </c>
      <c r="AC459" s="42">
        <v>0</v>
      </c>
      <c r="AD459" s="42">
        <v>16.430108000000001</v>
      </c>
      <c r="AE459" s="42">
        <v>57.505375999999998</v>
      </c>
      <c r="AF459" s="42">
        <v>12.322581</v>
      </c>
      <c r="AG459" s="42">
        <v>104.741935</v>
      </c>
      <c r="AH459" s="42">
        <v>18.483871000000001</v>
      </c>
      <c r="AI459" s="42">
        <v>8.2150540000000003</v>
      </c>
      <c r="AJ459" s="42">
        <v>17.456989</v>
      </c>
      <c r="AK459" s="42">
        <v>23.618279999999999</v>
      </c>
      <c r="AL459" s="42">
        <v>26.698924999999999</v>
      </c>
      <c r="AM459" s="42">
        <v>8.2150540000000003</v>
      </c>
      <c r="AN459" s="42">
        <v>2.053763</v>
      </c>
      <c r="AO459" s="42">
        <v>22.591398000000002</v>
      </c>
      <c r="AP459" s="42">
        <v>54.424731000000001</v>
      </c>
      <c r="AQ459" s="42">
        <v>27.725805999999999</v>
      </c>
      <c r="AR459" s="42">
        <v>168.408602</v>
      </c>
      <c r="AS459" s="42">
        <v>12.322581</v>
      </c>
      <c r="AT459" s="42">
        <v>4.1075270000000002</v>
      </c>
      <c r="AU459" s="42">
        <v>12.322581</v>
      </c>
      <c r="AV459" s="42">
        <v>20.537634000000001</v>
      </c>
      <c r="AW459" s="42">
        <v>24.645161000000002</v>
      </c>
      <c r="AX459" s="42">
        <v>20.537634000000001</v>
      </c>
      <c r="AY459" s="42">
        <v>53.397849000000001</v>
      </c>
      <c r="AZ459" s="42">
        <v>20.537634000000001</v>
      </c>
      <c r="BA459" s="42">
        <v>73.935484000000002</v>
      </c>
      <c r="BB459" s="42">
        <v>8.2150540000000003</v>
      </c>
      <c r="BC459" s="42">
        <v>4.1075270000000002</v>
      </c>
      <c r="BD459" s="42">
        <v>0</v>
      </c>
      <c r="BE459" s="42">
        <v>8.2150540000000003</v>
      </c>
      <c r="BF459" s="42">
        <v>12.322581</v>
      </c>
      <c r="BG459" s="42">
        <v>12.322581</v>
      </c>
      <c r="BH459" s="42">
        <v>20.537634000000001</v>
      </c>
      <c r="BI459" s="42">
        <v>8.2150540000000003</v>
      </c>
      <c r="BJ459" s="42">
        <v>94.473117999999999</v>
      </c>
      <c r="BK459" s="42">
        <v>4.1075270000000002</v>
      </c>
      <c r="BL459" s="42">
        <v>0</v>
      </c>
      <c r="BM459" s="42">
        <v>12.322581</v>
      </c>
      <c r="BN459" s="42">
        <v>12.322581</v>
      </c>
      <c r="BO459" s="42">
        <v>12.322581</v>
      </c>
      <c r="BP459" s="42">
        <v>8.2150540000000003</v>
      </c>
      <c r="BQ459" s="42">
        <v>32.860214999999997</v>
      </c>
      <c r="BR459" s="42">
        <v>12.322581</v>
      </c>
      <c r="BS459" s="42">
        <v>24.645161000000002</v>
      </c>
      <c r="BT459" s="42">
        <v>0</v>
      </c>
      <c r="BU459" s="42">
        <v>0</v>
      </c>
      <c r="BV459" s="42">
        <v>4.1075270000000002</v>
      </c>
      <c r="BW459" s="42">
        <v>0</v>
      </c>
      <c r="BX459" s="42">
        <v>12.322581</v>
      </c>
      <c r="BY459" s="42">
        <v>4.1075270000000002</v>
      </c>
      <c r="BZ459" s="42">
        <v>0</v>
      </c>
      <c r="CA459" s="42">
        <v>4.1075270000000002</v>
      </c>
      <c r="CB459" s="42">
        <v>69.827956999999998</v>
      </c>
      <c r="CC459" s="42">
        <v>12.322581</v>
      </c>
      <c r="CD459" s="42">
        <v>4.1075270000000002</v>
      </c>
      <c r="CE459" s="42">
        <v>4.1075270000000002</v>
      </c>
      <c r="CF459" s="42">
        <v>12.322581</v>
      </c>
      <c r="CG459" s="42">
        <v>12.322581</v>
      </c>
      <c r="CH459" s="42">
        <v>12.322581</v>
      </c>
      <c r="CI459" s="42">
        <v>0</v>
      </c>
      <c r="CJ459" s="42">
        <v>12.322581</v>
      </c>
      <c r="CK459" s="42">
        <v>73.935484000000002</v>
      </c>
      <c r="CL459" s="42">
        <v>0</v>
      </c>
      <c r="CM459" s="42">
        <v>0</v>
      </c>
      <c r="CN459" s="42">
        <v>4.1075270000000002</v>
      </c>
      <c r="CO459" s="42">
        <v>8.2150540000000003</v>
      </c>
      <c r="CP459" s="42">
        <v>0</v>
      </c>
      <c r="CQ459" s="42">
        <v>4.1075270000000002</v>
      </c>
      <c r="CR459" s="42">
        <v>53.397849000000001</v>
      </c>
      <c r="CS459" s="42">
        <v>4.1075270000000002</v>
      </c>
    </row>
    <row r="460" spans="1:97">
      <c r="A460" s="40" t="s">
        <v>1255</v>
      </c>
      <c r="B460" s="40" t="s">
        <v>289</v>
      </c>
      <c r="C460" s="40" t="s">
        <v>290</v>
      </c>
      <c r="D460" s="40" t="s">
        <v>291</v>
      </c>
      <c r="E460" s="40" t="s">
        <v>531</v>
      </c>
      <c r="F460" s="40" t="s">
        <v>293</v>
      </c>
      <c r="G460" s="41" t="s">
        <v>294</v>
      </c>
      <c r="H460" s="40" t="s">
        <v>1256</v>
      </c>
      <c r="I460" s="42">
        <v>1185</v>
      </c>
      <c r="J460" s="42">
        <v>141.836545</v>
      </c>
      <c r="K460" s="42">
        <v>132.90976900000001</v>
      </c>
      <c r="L460" s="42">
        <v>155.72264000000001</v>
      </c>
      <c r="M460" s="42">
        <v>230.112436</v>
      </c>
      <c r="N460" s="42">
        <v>252.610872</v>
      </c>
      <c r="O460" s="42">
        <v>271.80773799999997</v>
      </c>
      <c r="P460" s="42">
        <v>127</v>
      </c>
      <c r="Q460" s="42">
        <v>122</v>
      </c>
      <c r="R460" s="42">
        <v>164</v>
      </c>
      <c r="S460" s="42">
        <v>195</v>
      </c>
      <c r="T460" s="42">
        <v>280</v>
      </c>
      <c r="U460" s="42">
        <v>200</v>
      </c>
      <c r="V460" s="42">
        <v>557.24027100000001</v>
      </c>
      <c r="W460" s="42">
        <v>66.454885000000004</v>
      </c>
      <c r="X460" s="42">
        <v>71.414203999999998</v>
      </c>
      <c r="Y460" s="42">
        <v>81.332843999999994</v>
      </c>
      <c r="Z460" s="42">
        <v>110.096898</v>
      </c>
      <c r="AA460" s="42">
        <v>131.60346999999999</v>
      </c>
      <c r="AB460" s="42">
        <v>86.655157000000003</v>
      </c>
      <c r="AC460" s="42">
        <v>9.6828129999999994</v>
      </c>
      <c r="AD460" s="42">
        <v>96.210802999999999</v>
      </c>
      <c r="AE460" s="42">
        <v>282.60261700000001</v>
      </c>
      <c r="AF460" s="42">
        <v>178.426852</v>
      </c>
      <c r="AG460" s="42">
        <v>627.75972899999999</v>
      </c>
      <c r="AH460" s="42">
        <v>75.381659999999997</v>
      </c>
      <c r="AI460" s="42">
        <v>61.495564999999999</v>
      </c>
      <c r="AJ460" s="42">
        <v>74.389796000000004</v>
      </c>
      <c r="AK460" s="42">
        <v>120.01553800000001</v>
      </c>
      <c r="AL460" s="42">
        <v>121.007402</v>
      </c>
      <c r="AM460" s="42">
        <v>157.41044099999999</v>
      </c>
      <c r="AN460" s="42">
        <v>18.059327</v>
      </c>
      <c r="AO460" s="42">
        <v>100.178259</v>
      </c>
      <c r="AP460" s="42">
        <v>278.71377000000001</v>
      </c>
      <c r="AQ460" s="42">
        <v>248.86770000000001</v>
      </c>
      <c r="AR460" s="42">
        <v>1019.515938</v>
      </c>
      <c r="AS460" s="42">
        <v>23.804735000000001</v>
      </c>
      <c r="AT460" s="42">
        <v>55.544381000000001</v>
      </c>
      <c r="AU460" s="42">
        <v>23.804735000000001</v>
      </c>
      <c r="AV460" s="42">
        <v>47.609470000000002</v>
      </c>
      <c r="AW460" s="42">
        <v>130.926041</v>
      </c>
      <c r="AX460" s="42">
        <v>138.86095299999999</v>
      </c>
      <c r="AY460" s="42">
        <v>507.71413999999999</v>
      </c>
      <c r="AZ460" s="42">
        <v>91.251482999999993</v>
      </c>
      <c r="BA460" s="42">
        <v>494.67423400000001</v>
      </c>
      <c r="BB460" s="42">
        <v>15.869823</v>
      </c>
      <c r="BC460" s="42">
        <v>47.609470000000002</v>
      </c>
      <c r="BD460" s="42">
        <v>15.869823</v>
      </c>
      <c r="BE460" s="42">
        <v>19.837278999999999</v>
      </c>
      <c r="BF460" s="42">
        <v>31.739646</v>
      </c>
      <c r="BG460" s="42">
        <v>115.056218</v>
      </c>
      <c r="BH460" s="42">
        <v>228.85469499999999</v>
      </c>
      <c r="BI460" s="42">
        <v>19.837278999999999</v>
      </c>
      <c r="BJ460" s="42">
        <v>524.84170400000005</v>
      </c>
      <c r="BK460" s="42">
        <v>7.9349119999999997</v>
      </c>
      <c r="BL460" s="42">
        <v>7.9349119999999997</v>
      </c>
      <c r="BM460" s="42">
        <v>7.9349119999999997</v>
      </c>
      <c r="BN460" s="42">
        <v>27.772190999999999</v>
      </c>
      <c r="BO460" s="42">
        <v>99.186395000000005</v>
      </c>
      <c r="BP460" s="42">
        <v>23.804735000000001</v>
      </c>
      <c r="BQ460" s="42">
        <v>278.85944499999999</v>
      </c>
      <c r="BR460" s="42">
        <v>71.414203999999998</v>
      </c>
      <c r="BS460" s="42">
        <v>59.511837</v>
      </c>
      <c r="BT460" s="42">
        <v>0</v>
      </c>
      <c r="BU460" s="42">
        <v>0</v>
      </c>
      <c r="BV460" s="42">
        <v>0</v>
      </c>
      <c r="BW460" s="42">
        <v>0</v>
      </c>
      <c r="BX460" s="42">
        <v>15.869823</v>
      </c>
      <c r="BY460" s="42">
        <v>15.869823</v>
      </c>
      <c r="BZ460" s="42">
        <v>0</v>
      </c>
      <c r="CA460" s="42">
        <v>27.772190999999999</v>
      </c>
      <c r="CB460" s="42">
        <v>341.20119799999998</v>
      </c>
      <c r="CC460" s="42">
        <v>19.837278999999999</v>
      </c>
      <c r="CD460" s="42">
        <v>39.674557999999998</v>
      </c>
      <c r="CE460" s="42">
        <v>15.869823</v>
      </c>
      <c r="CF460" s="42">
        <v>39.674557999999998</v>
      </c>
      <c r="CG460" s="42">
        <v>87.284028000000006</v>
      </c>
      <c r="CH460" s="42">
        <v>107.121307</v>
      </c>
      <c r="CI460" s="42">
        <v>0</v>
      </c>
      <c r="CJ460" s="42">
        <v>31.739646</v>
      </c>
      <c r="CK460" s="42">
        <v>618.80290300000001</v>
      </c>
      <c r="CL460" s="42">
        <v>3.9674559999999999</v>
      </c>
      <c r="CM460" s="42">
        <v>15.869823</v>
      </c>
      <c r="CN460" s="42">
        <v>7.9349119999999997</v>
      </c>
      <c r="CO460" s="42">
        <v>7.9349119999999997</v>
      </c>
      <c r="CP460" s="42">
        <v>27.772190999999999</v>
      </c>
      <c r="CQ460" s="42">
        <v>15.869823</v>
      </c>
      <c r="CR460" s="42">
        <v>507.71413999999999</v>
      </c>
      <c r="CS460" s="42">
        <v>31.739646</v>
      </c>
    </row>
    <row r="461" spans="1:97">
      <c r="A461" s="40" t="s">
        <v>1257</v>
      </c>
      <c r="B461" s="40" t="s">
        <v>289</v>
      </c>
      <c r="C461" s="40" t="s">
        <v>290</v>
      </c>
      <c r="D461" s="40" t="s">
        <v>297</v>
      </c>
      <c r="E461" s="40" t="s">
        <v>445</v>
      </c>
      <c r="F461" s="40" t="s">
        <v>293</v>
      </c>
      <c r="G461" s="41" t="s">
        <v>294</v>
      </c>
      <c r="H461" s="40" t="s">
        <v>1258</v>
      </c>
      <c r="I461" s="42">
        <v>260</v>
      </c>
      <c r="J461" s="42">
        <v>43</v>
      </c>
      <c r="K461" s="42">
        <v>30</v>
      </c>
      <c r="L461" s="42">
        <v>46</v>
      </c>
      <c r="M461" s="42">
        <v>73</v>
      </c>
      <c r="N461" s="42">
        <v>43</v>
      </c>
      <c r="O461" s="42">
        <v>25</v>
      </c>
      <c r="P461" s="42">
        <v>40</v>
      </c>
      <c r="Q461" s="42">
        <v>38</v>
      </c>
      <c r="R461" s="42">
        <v>59</v>
      </c>
      <c r="S461" s="42">
        <v>36</v>
      </c>
      <c r="T461" s="42">
        <v>46</v>
      </c>
      <c r="U461" s="42">
        <v>17</v>
      </c>
      <c r="V461" s="42">
        <v>133</v>
      </c>
      <c r="W461" s="42">
        <v>19</v>
      </c>
      <c r="X461" s="42">
        <v>14</v>
      </c>
      <c r="Y461" s="42">
        <v>23</v>
      </c>
      <c r="Z461" s="42">
        <v>41</v>
      </c>
      <c r="AA461" s="42">
        <v>24</v>
      </c>
      <c r="AB461" s="42">
        <v>12</v>
      </c>
      <c r="AC461" s="42">
        <v>0</v>
      </c>
      <c r="AD461" s="42">
        <v>25</v>
      </c>
      <c r="AE461" s="42">
        <v>85</v>
      </c>
      <c r="AF461" s="42">
        <v>23</v>
      </c>
      <c r="AG461" s="42">
        <v>127</v>
      </c>
      <c r="AH461" s="42">
        <v>24</v>
      </c>
      <c r="AI461" s="42">
        <v>16</v>
      </c>
      <c r="AJ461" s="42">
        <v>23</v>
      </c>
      <c r="AK461" s="42">
        <v>32</v>
      </c>
      <c r="AL461" s="42">
        <v>19</v>
      </c>
      <c r="AM461" s="42">
        <v>13</v>
      </c>
      <c r="AN461" s="42">
        <v>0</v>
      </c>
      <c r="AO461" s="42">
        <v>26</v>
      </c>
      <c r="AP461" s="42">
        <v>81</v>
      </c>
      <c r="AQ461" s="42">
        <v>20</v>
      </c>
      <c r="AR461" s="42">
        <v>236</v>
      </c>
      <c r="AS461" s="42">
        <v>4</v>
      </c>
      <c r="AT461" s="42">
        <v>12</v>
      </c>
      <c r="AU461" s="42">
        <v>16</v>
      </c>
      <c r="AV461" s="42">
        <v>24</v>
      </c>
      <c r="AW461" s="42">
        <v>44</v>
      </c>
      <c r="AX461" s="42">
        <v>24</v>
      </c>
      <c r="AY461" s="42">
        <v>84</v>
      </c>
      <c r="AZ461" s="42">
        <v>28</v>
      </c>
      <c r="BA461" s="42">
        <v>124</v>
      </c>
      <c r="BB461" s="42">
        <v>4</v>
      </c>
      <c r="BC461" s="42">
        <v>12</v>
      </c>
      <c r="BD461" s="42">
        <v>8</v>
      </c>
      <c r="BE461" s="42">
        <v>12</v>
      </c>
      <c r="BF461" s="42">
        <v>4</v>
      </c>
      <c r="BG461" s="42">
        <v>20</v>
      </c>
      <c r="BH461" s="42">
        <v>44</v>
      </c>
      <c r="BI461" s="42">
        <v>20</v>
      </c>
      <c r="BJ461" s="42">
        <v>112</v>
      </c>
      <c r="BK461" s="42">
        <v>0</v>
      </c>
      <c r="BL461" s="42">
        <v>0</v>
      </c>
      <c r="BM461" s="42">
        <v>8</v>
      </c>
      <c r="BN461" s="42">
        <v>12</v>
      </c>
      <c r="BO461" s="42">
        <v>40</v>
      </c>
      <c r="BP461" s="42">
        <v>4</v>
      </c>
      <c r="BQ461" s="42">
        <v>40</v>
      </c>
      <c r="BR461" s="42">
        <v>8</v>
      </c>
      <c r="BS461" s="42">
        <v>16</v>
      </c>
      <c r="BT461" s="42">
        <v>0</v>
      </c>
      <c r="BU461" s="42">
        <v>0</v>
      </c>
      <c r="BV461" s="42">
        <v>0</v>
      </c>
      <c r="BW461" s="42">
        <v>0</v>
      </c>
      <c r="BX461" s="42">
        <v>0</v>
      </c>
      <c r="BY461" s="42">
        <v>4</v>
      </c>
      <c r="BZ461" s="42">
        <v>0</v>
      </c>
      <c r="CA461" s="42">
        <v>12</v>
      </c>
      <c r="CB461" s="42">
        <v>96</v>
      </c>
      <c r="CC461" s="42">
        <v>4</v>
      </c>
      <c r="CD461" s="42">
        <v>8</v>
      </c>
      <c r="CE461" s="42">
        <v>8</v>
      </c>
      <c r="CF461" s="42">
        <v>16</v>
      </c>
      <c r="CG461" s="42">
        <v>28</v>
      </c>
      <c r="CH461" s="42">
        <v>16</v>
      </c>
      <c r="CI461" s="42">
        <v>0</v>
      </c>
      <c r="CJ461" s="42">
        <v>16</v>
      </c>
      <c r="CK461" s="42">
        <v>124</v>
      </c>
      <c r="CL461" s="42">
        <v>0</v>
      </c>
      <c r="CM461" s="42">
        <v>4</v>
      </c>
      <c r="CN461" s="42">
        <v>8</v>
      </c>
      <c r="CO461" s="42">
        <v>8</v>
      </c>
      <c r="CP461" s="42">
        <v>16</v>
      </c>
      <c r="CQ461" s="42">
        <v>4</v>
      </c>
      <c r="CR461" s="42">
        <v>84</v>
      </c>
      <c r="CS461" s="42">
        <v>0</v>
      </c>
    </row>
    <row r="462" spans="1:97">
      <c r="A462" s="40" t="s">
        <v>1259</v>
      </c>
      <c r="B462" s="40" t="s">
        <v>289</v>
      </c>
      <c r="C462" s="40" t="s">
        <v>290</v>
      </c>
      <c r="D462" s="40" t="s">
        <v>291</v>
      </c>
      <c r="E462" s="40" t="s">
        <v>517</v>
      </c>
      <c r="F462" s="40" t="s">
        <v>293</v>
      </c>
      <c r="G462" s="41" t="s">
        <v>294</v>
      </c>
      <c r="H462" s="40" t="s">
        <v>1260</v>
      </c>
      <c r="I462" s="42">
        <v>517</v>
      </c>
      <c r="J462" s="42">
        <v>65.728652999999994</v>
      </c>
      <c r="K462" s="42">
        <v>58.86148</v>
      </c>
      <c r="L462" s="42">
        <v>67.690702000000002</v>
      </c>
      <c r="M462" s="42">
        <v>131.45730599999999</v>
      </c>
      <c r="N462" s="42">
        <v>122.628083</v>
      </c>
      <c r="O462" s="42">
        <v>70.633775999999997</v>
      </c>
      <c r="P462" s="42">
        <v>93</v>
      </c>
      <c r="Q462" s="42">
        <v>78</v>
      </c>
      <c r="R462" s="42">
        <v>115</v>
      </c>
      <c r="S462" s="42">
        <v>93</v>
      </c>
      <c r="T462" s="42">
        <v>125</v>
      </c>
      <c r="U462" s="42">
        <v>47</v>
      </c>
      <c r="V462" s="42">
        <v>281.55408</v>
      </c>
      <c r="W462" s="42">
        <v>38.259962000000002</v>
      </c>
      <c r="X462" s="42">
        <v>37.278936999999999</v>
      </c>
      <c r="Y462" s="42">
        <v>35.316887999999999</v>
      </c>
      <c r="Z462" s="42">
        <v>65.728652999999994</v>
      </c>
      <c r="AA462" s="42">
        <v>67.690702000000002</v>
      </c>
      <c r="AB462" s="42">
        <v>37.278936999999999</v>
      </c>
      <c r="AC462" s="42">
        <v>0</v>
      </c>
      <c r="AD462" s="42">
        <v>58.86148</v>
      </c>
      <c r="AE462" s="42">
        <v>150.09677400000001</v>
      </c>
      <c r="AF462" s="42">
        <v>72.595825000000005</v>
      </c>
      <c r="AG462" s="42">
        <v>235.44592</v>
      </c>
      <c r="AH462" s="42">
        <v>27.468691</v>
      </c>
      <c r="AI462" s="42">
        <v>21.582543000000001</v>
      </c>
      <c r="AJ462" s="42">
        <v>32.373814000000003</v>
      </c>
      <c r="AK462" s="42">
        <v>65.728652999999994</v>
      </c>
      <c r="AL462" s="42">
        <v>54.937381000000002</v>
      </c>
      <c r="AM462" s="42">
        <v>32.373814000000003</v>
      </c>
      <c r="AN462" s="42">
        <v>0.98102500000000004</v>
      </c>
      <c r="AO462" s="42">
        <v>37.278936999999999</v>
      </c>
      <c r="AP462" s="42">
        <v>132.43833000000001</v>
      </c>
      <c r="AQ462" s="42">
        <v>65.728652999999994</v>
      </c>
      <c r="AR462" s="42">
        <v>463.04364299999997</v>
      </c>
      <c r="AS462" s="42">
        <v>27.468691</v>
      </c>
      <c r="AT462" s="42">
        <v>19.620493</v>
      </c>
      <c r="AU462" s="42">
        <v>7.8481969999999999</v>
      </c>
      <c r="AV462" s="42">
        <v>19.620493</v>
      </c>
      <c r="AW462" s="42">
        <v>51.013283000000001</v>
      </c>
      <c r="AX462" s="42">
        <v>82.406071999999995</v>
      </c>
      <c r="AY462" s="42">
        <v>196.20493400000001</v>
      </c>
      <c r="AZ462" s="42">
        <v>58.86148</v>
      </c>
      <c r="BA462" s="42">
        <v>227.597723</v>
      </c>
      <c r="BB462" s="42">
        <v>7.8481969999999999</v>
      </c>
      <c r="BC462" s="42">
        <v>15.696395000000001</v>
      </c>
      <c r="BD462" s="42">
        <v>3.924099</v>
      </c>
      <c r="BE462" s="42">
        <v>7.8481969999999999</v>
      </c>
      <c r="BF462" s="42">
        <v>7.8481969999999999</v>
      </c>
      <c r="BG462" s="42">
        <v>74.557874999999996</v>
      </c>
      <c r="BH462" s="42">
        <v>102.02656500000001</v>
      </c>
      <c r="BI462" s="42">
        <v>7.8481969999999999</v>
      </c>
      <c r="BJ462" s="42">
        <v>235.44592</v>
      </c>
      <c r="BK462" s="42">
        <v>19.620493</v>
      </c>
      <c r="BL462" s="42">
        <v>3.924099</v>
      </c>
      <c r="BM462" s="42">
        <v>3.924099</v>
      </c>
      <c r="BN462" s="42">
        <v>11.772296000000001</v>
      </c>
      <c r="BO462" s="42">
        <v>43.165084999999998</v>
      </c>
      <c r="BP462" s="42">
        <v>7.8481969999999999</v>
      </c>
      <c r="BQ462" s="42">
        <v>94.178368000000006</v>
      </c>
      <c r="BR462" s="42">
        <v>51.013283000000001</v>
      </c>
      <c r="BS462" s="42">
        <v>62.785578999999998</v>
      </c>
      <c r="BT462" s="42">
        <v>3.924099</v>
      </c>
      <c r="BU462" s="42">
        <v>3.924099</v>
      </c>
      <c r="BV462" s="42">
        <v>0</v>
      </c>
      <c r="BW462" s="42">
        <v>0</v>
      </c>
      <c r="BX462" s="42">
        <v>3.924099</v>
      </c>
      <c r="BY462" s="42">
        <v>19.620493</v>
      </c>
      <c r="BZ462" s="42">
        <v>0</v>
      </c>
      <c r="CA462" s="42">
        <v>31.392789</v>
      </c>
      <c r="CB462" s="42">
        <v>168.736243</v>
      </c>
      <c r="CC462" s="42">
        <v>23.544592000000002</v>
      </c>
      <c r="CD462" s="42">
        <v>7.8481969999999999</v>
      </c>
      <c r="CE462" s="42">
        <v>3.924099</v>
      </c>
      <c r="CF462" s="42">
        <v>19.620493</v>
      </c>
      <c r="CG462" s="42">
        <v>43.165084999999998</v>
      </c>
      <c r="CH462" s="42">
        <v>51.013283000000001</v>
      </c>
      <c r="CI462" s="42">
        <v>3.924099</v>
      </c>
      <c r="CJ462" s="42">
        <v>15.696395000000001</v>
      </c>
      <c r="CK462" s="42">
        <v>231.52182199999999</v>
      </c>
      <c r="CL462" s="42">
        <v>0</v>
      </c>
      <c r="CM462" s="42">
        <v>7.8481969999999999</v>
      </c>
      <c r="CN462" s="42">
        <v>3.924099</v>
      </c>
      <c r="CO462" s="42">
        <v>0</v>
      </c>
      <c r="CP462" s="42">
        <v>3.924099</v>
      </c>
      <c r="CQ462" s="42">
        <v>11.772296000000001</v>
      </c>
      <c r="CR462" s="42">
        <v>192.280835</v>
      </c>
      <c r="CS462" s="42">
        <v>11.772296000000001</v>
      </c>
    </row>
    <row r="463" spans="1:97">
      <c r="A463" s="40" t="s">
        <v>1261</v>
      </c>
      <c r="B463" s="40" t="s">
        <v>289</v>
      </c>
      <c r="C463" s="40" t="s">
        <v>290</v>
      </c>
      <c r="D463" s="40" t="s">
        <v>297</v>
      </c>
      <c r="E463" s="40" t="s">
        <v>393</v>
      </c>
      <c r="F463" s="40" t="s">
        <v>293</v>
      </c>
      <c r="G463" s="41" t="s">
        <v>294</v>
      </c>
      <c r="H463" s="40" t="s">
        <v>1262</v>
      </c>
      <c r="I463" s="42">
        <v>316</v>
      </c>
      <c r="J463" s="42">
        <v>34.889589999999998</v>
      </c>
      <c r="K463" s="42">
        <v>32.895899</v>
      </c>
      <c r="L463" s="42">
        <v>49.842270999999997</v>
      </c>
      <c r="M463" s="42">
        <v>93.703469999999996</v>
      </c>
      <c r="N463" s="42">
        <v>63.798107000000002</v>
      </c>
      <c r="O463" s="42">
        <v>40.870662000000003</v>
      </c>
      <c r="P463" s="42">
        <v>50</v>
      </c>
      <c r="Q463" s="42">
        <v>41</v>
      </c>
      <c r="R463" s="42">
        <v>77</v>
      </c>
      <c r="S463" s="42">
        <v>66</v>
      </c>
      <c r="T463" s="42">
        <v>68</v>
      </c>
      <c r="U463" s="42">
        <v>30</v>
      </c>
      <c r="V463" s="42">
        <v>150.52365900000001</v>
      </c>
      <c r="W463" s="42">
        <v>15.949527</v>
      </c>
      <c r="X463" s="42">
        <v>16.946372</v>
      </c>
      <c r="Y463" s="42">
        <v>19.936909</v>
      </c>
      <c r="Z463" s="42">
        <v>44.858044</v>
      </c>
      <c r="AA463" s="42">
        <v>37.880125999999997</v>
      </c>
      <c r="AB463" s="42">
        <v>13.955836</v>
      </c>
      <c r="AC463" s="42">
        <v>0.99684499999999998</v>
      </c>
      <c r="AD463" s="42">
        <v>22.927444999999999</v>
      </c>
      <c r="AE463" s="42">
        <v>91.709778999999997</v>
      </c>
      <c r="AF463" s="42">
        <v>35.886434999999999</v>
      </c>
      <c r="AG463" s="42">
        <v>165.47634099999999</v>
      </c>
      <c r="AH463" s="42">
        <v>18.940062999999999</v>
      </c>
      <c r="AI463" s="42">
        <v>15.949527</v>
      </c>
      <c r="AJ463" s="42">
        <v>29.905363000000001</v>
      </c>
      <c r="AK463" s="42">
        <v>48.845426000000003</v>
      </c>
      <c r="AL463" s="42">
        <v>25.917981000000001</v>
      </c>
      <c r="AM463" s="42">
        <v>23.924289999999999</v>
      </c>
      <c r="AN463" s="42">
        <v>1.9936910000000001</v>
      </c>
      <c r="AO463" s="42">
        <v>25.917981000000001</v>
      </c>
      <c r="AP463" s="42">
        <v>93.703469999999996</v>
      </c>
      <c r="AQ463" s="42">
        <v>45.854889999999997</v>
      </c>
      <c r="AR463" s="42">
        <v>303.04100899999997</v>
      </c>
      <c r="AS463" s="42">
        <v>7.9747630000000003</v>
      </c>
      <c r="AT463" s="42">
        <v>19.936909</v>
      </c>
      <c r="AU463" s="42">
        <v>0</v>
      </c>
      <c r="AV463" s="42">
        <v>23.924289999999999</v>
      </c>
      <c r="AW463" s="42">
        <v>35.886434999999999</v>
      </c>
      <c r="AX463" s="42">
        <v>43.861198999999999</v>
      </c>
      <c r="AY463" s="42">
        <v>131.583596</v>
      </c>
      <c r="AZ463" s="42">
        <v>39.873817000000003</v>
      </c>
      <c r="BA463" s="42">
        <v>143.54574099999999</v>
      </c>
      <c r="BB463" s="42">
        <v>7.9747630000000003</v>
      </c>
      <c r="BC463" s="42">
        <v>15.949527</v>
      </c>
      <c r="BD463" s="42">
        <v>0</v>
      </c>
      <c r="BE463" s="42">
        <v>11.962145</v>
      </c>
      <c r="BF463" s="42">
        <v>0</v>
      </c>
      <c r="BG463" s="42">
        <v>35.886434999999999</v>
      </c>
      <c r="BH463" s="42">
        <v>59.810726000000003</v>
      </c>
      <c r="BI463" s="42">
        <v>11.962145</v>
      </c>
      <c r="BJ463" s="42">
        <v>159.49526800000001</v>
      </c>
      <c r="BK463" s="42">
        <v>0</v>
      </c>
      <c r="BL463" s="42">
        <v>3.9873820000000002</v>
      </c>
      <c r="BM463" s="42">
        <v>0</v>
      </c>
      <c r="BN463" s="42">
        <v>11.962145</v>
      </c>
      <c r="BO463" s="42">
        <v>35.886434999999999</v>
      </c>
      <c r="BP463" s="42">
        <v>7.9747630000000003</v>
      </c>
      <c r="BQ463" s="42">
        <v>71.772870999999995</v>
      </c>
      <c r="BR463" s="42">
        <v>27.911671999999999</v>
      </c>
      <c r="BS463" s="42">
        <v>31.899054</v>
      </c>
      <c r="BT463" s="42">
        <v>0</v>
      </c>
      <c r="BU463" s="42">
        <v>0</v>
      </c>
      <c r="BV463" s="42">
        <v>0</v>
      </c>
      <c r="BW463" s="42">
        <v>0</v>
      </c>
      <c r="BX463" s="42">
        <v>0</v>
      </c>
      <c r="BY463" s="42">
        <v>15.949527</v>
      </c>
      <c r="BZ463" s="42">
        <v>0</v>
      </c>
      <c r="CA463" s="42">
        <v>15.949527</v>
      </c>
      <c r="CB463" s="42">
        <v>115.634069</v>
      </c>
      <c r="CC463" s="42">
        <v>7.9747630000000003</v>
      </c>
      <c r="CD463" s="42">
        <v>15.949527</v>
      </c>
      <c r="CE463" s="42">
        <v>0</v>
      </c>
      <c r="CF463" s="42">
        <v>15.949527</v>
      </c>
      <c r="CG463" s="42">
        <v>35.886434999999999</v>
      </c>
      <c r="CH463" s="42">
        <v>27.911671999999999</v>
      </c>
      <c r="CI463" s="42">
        <v>0</v>
      </c>
      <c r="CJ463" s="42">
        <v>11.962145</v>
      </c>
      <c r="CK463" s="42">
        <v>155.50788600000001</v>
      </c>
      <c r="CL463" s="42">
        <v>0</v>
      </c>
      <c r="CM463" s="42">
        <v>3.9873820000000002</v>
      </c>
      <c r="CN463" s="42">
        <v>0</v>
      </c>
      <c r="CO463" s="42">
        <v>7.9747630000000003</v>
      </c>
      <c r="CP463" s="42">
        <v>0</v>
      </c>
      <c r="CQ463" s="42">
        <v>0</v>
      </c>
      <c r="CR463" s="42">
        <v>131.583596</v>
      </c>
      <c r="CS463" s="42">
        <v>11.962145</v>
      </c>
    </row>
    <row r="464" spans="1:97">
      <c r="A464" s="40" t="s">
        <v>1263</v>
      </c>
      <c r="B464" s="40" t="s">
        <v>289</v>
      </c>
      <c r="C464" s="40" t="s">
        <v>290</v>
      </c>
      <c r="D464" s="40" t="s">
        <v>304</v>
      </c>
      <c r="E464" s="40" t="s">
        <v>357</v>
      </c>
      <c r="F464" s="40" t="s">
        <v>351</v>
      </c>
      <c r="G464" s="41" t="s">
        <v>294</v>
      </c>
      <c r="H464" s="40" t="s">
        <v>1264</v>
      </c>
      <c r="I464" s="42">
        <v>137</v>
      </c>
      <c r="J464" s="42">
        <v>14</v>
      </c>
      <c r="K464" s="42">
        <v>11</v>
      </c>
      <c r="L464" s="42">
        <v>25</v>
      </c>
      <c r="M464" s="42">
        <v>38</v>
      </c>
      <c r="N464" s="42">
        <v>39</v>
      </c>
      <c r="O464" s="42">
        <v>10</v>
      </c>
      <c r="P464" s="42">
        <v>20</v>
      </c>
      <c r="Q464" s="42">
        <v>28</v>
      </c>
      <c r="R464" s="42">
        <v>26</v>
      </c>
      <c r="S464" s="42">
        <v>27</v>
      </c>
      <c r="T464" s="42">
        <v>19</v>
      </c>
      <c r="U464" s="42">
        <v>16</v>
      </c>
      <c r="V464" s="42">
        <v>70</v>
      </c>
      <c r="W464" s="42">
        <v>7</v>
      </c>
      <c r="X464" s="42">
        <v>6</v>
      </c>
      <c r="Y464" s="42">
        <v>14</v>
      </c>
      <c r="Z464" s="42">
        <v>18</v>
      </c>
      <c r="AA464" s="42">
        <v>21</v>
      </c>
      <c r="AB464" s="42">
        <v>3</v>
      </c>
      <c r="AC464" s="42">
        <v>1</v>
      </c>
      <c r="AD464" s="42">
        <v>8</v>
      </c>
      <c r="AE464" s="42">
        <v>45</v>
      </c>
      <c r="AF464" s="42">
        <v>17</v>
      </c>
      <c r="AG464" s="42">
        <v>67</v>
      </c>
      <c r="AH464" s="42">
        <v>7</v>
      </c>
      <c r="AI464" s="42">
        <v>5</v>
      </c>
      <c r="AJ464" s="42">
        <v>11</v>
      </c>
      <c r="AK464" s="42">
        <v>20</v>
      </c>
      <c r="AL464" s="42">
        <v>18</v>
      </c>
      <c r="AM464" s="42">
        <v>6</v>
      </c>
      <c r="AN464" s="42">
        <v>0</v>
      </c>
      <c r="AO464" s="42">
        <v>9</v>
      </c>
      <c r="AP464" s="42">
        <v>43</v>
      </c>
      <c r="AQ464" s="42">
        <v>15</v>
      </c>
      <c r="AR464" s="42">
        <v>112</v>
      </c>
      <c r="AS464" s="42">
        <v>4</v>
      </c>
      <c r="AT464" s="42">
        <v>8</v>
      </c>
      <c r="AU464" s="42">
        <v>8</v>
      </c>
      <c r="AV464" s="42">
        <v>20</v>
      </c>
      <c r="AW464" s="42">
        <v>20</v>
      </c>
      <c r="AX464" s="42">
        <v>8</v>
      </c>
      <c r="AY464" s="42">
        <v>32</v>
      </c>
      <c r="AZ464" s="42">
        <v>12</v>
      </c>
      <c r="BA464" s="42">
        <v>64</v>
      </c>
      <c r="BB464" s="42">
        <v>4</v>
      </c>
      <c r="BC464" s="42">
        <v>4</v>
      </c>
      <c r="BD464" s="42">
        <v>4</v>
      </c>
      <c r="BE464" s="42">
        <v>16</v>
      </c>
      <c r="BF464" s="42">
        <v>8</v>
      </c>
      <c r="BG464" s="42">
        <v>8</v>
      </c>
      <c r="BH464" s="42">
        <v>20</v>
      </c>
      <c r="BI464" s="42">
        <v>0</v>
      </c>
      <c r="BJ464" s="42">
        <v>48</v>
      </c>
      <c r="BK464" s="42">
        <v>0</v>
      </c>
      <c r="BL464" s="42">
        <v>4</v>
      </c>
      <c r="BM464" s="42">
        <v>4</v>
      </c>
      <c r="BN464" s="42">
        <v>4</v>
      </c>
      <c r="BO464" s="42">
        <v>12</v>
      </c>
      <c r="BP464" s="42">
        <v>0</v>
      </c>
      <c r="BQ464" s="42">
        <v>12</v>
      </c>
      <c r="BR464" s="42">
        <v>12</v>
      </c>
      <c r="BS464" s="42">
        <v>0</v>
      </c>
      <c r="BT464" s="42">
        <v>0</v>
      </c>
      <c r="BU464" s="42">
        <v>0</v>
      </c>
      <c r="BV464" s="42">
        <v>0</v>
      </c>
      <c r="BW464" s="42">
        <v>0</v>
      </c>
      <c r="BX464" s="42">
        <v>0</v>
      </c>
      <c r="BY464" s="42">
        <v>0</v>
      </c>
      <c r="BZ464" s="42">
        <v>0</v>
      </c>
      <c r="CA464" s="42">
        <v>0</v>
      </c>
      <c r="CB464" s="42">
        <v>64</v>
      </c>
      <c r="CC464" s="42">
        <v>0</v>
      </c>
      <c r="CD464" s="42">
        <v>4</v>
      </c>
      <c r="CE464" s="42">
        <v>8</v>
      </c>
      <c r="CF464" s="42">
        <v>16</v>
      </c>
      <c r="CG464" s="42">
        <v>20</v>
      </c>
      <c r="CH464" s="42">
        <v>8</v>
      </c>
      <c r="CI464" s="42">
        <v>0</v>
      </c>
      <c r="CJ464" s="42">
        <v>8</v>
      </c>
      <c r="CK464" s="42">
        <v>48</v>
      </c>
      <c r="CL464" s="42">
        <v>4</v>
      </c>
      <c r="CM464" s="42">
        <v>4</v>
      </c>
      <c r="CN464" s="42">
        <v>0</v>
      </c>
      <c r="CO464" s="42">
        <v>4</v>
      </c>
      <c r="CP464" s="42">
        <v>0</v>
      </c>
      <c r="CQ464" s="42">
        <v>0</v>
      </c>
      <c r="CR464" s="42">
        <v>32</v>
      </c>
      <c r="CS464" s="42">
        <v>4</v>
      </c>
    </row>
    <row r="465" spans="1:97">
      <c r="A465" s="40" t="s">
        <v>1265</v>
      </c>
      <c r="B465" s="40" t="s">
        <v>289</v>
      </c>
      <c r="C465" s="40" t="s">
        <v>290</v>
      </c>
      <c r="D465" s="40" t="s">
        <v>297</v>
      </c>
      <c r="E465" s="40" t="s">
        <v>331</v>
      </c>
      <c r="F465" s="40" t="s">
        <v>293</v>
      </c>
      <c r="G465" s="41" t="s">
        <v>294</v>
      </c>
      <c r="H465" s="40" t="s">
        <v>1266</v>
      </c>
      <c r="I465" s="42">
        <v>814</v>
      </c>
      <c r="J465" s="42">
        <v>142.21109300000001</v>
      </c>
      <c r="K465" s="42">
        <v>94.807395</v>
      </c>
      <c r="L465" s="42">
        <v>165.42922999999999</v>
      </c>
      <c r="M465" s="42">
        <v>159.699941</v>
      </c>
      <c r="N465" s="42">
        <v>137.67496199999999</v>
      </c>
      <c r="O465" s="42">
        <v>114.177379</v>
      </c>
      <c r="P465" s="42">
        <v>130</v>
      </c>
      <c r="Q465" s="42">
        <v>113</v>
      </c>
      <c r="R465" s="42">
        <v>169</v>
      </c>
      <c r="S465" s="42">
        <v>126</v>
      </c>
      <c r="T465" s="42">
        <v>160</v>
      </c>
      <c r="U465" s="42">
        <v>79</v>
      </c>
      <c r="V465" s="42">
        <v>398.43830500000001</v>
      </c>
      <c r="W465" s="42">
        <v>66.752144999999999</v>
      </c>
      <c r="X465" s="42">
        <v>45.468853000000003</v>
      </c>
      <c r="Y465" s="42">
        <v>91.905128000000005</v>
      </c>
      <c r="Z465" s="42">
        <v>81.263480999999999</v>
      </c>
      <c r="AA465" s="42">
        <v>59.238503000000001</v>
      </c>
      <c r="AB465" s="42">
        <v>50.832683000000003</v>
      </c>
      <c r="AC465" s="42">
        <v>2.9775130000000001</v>
      </c>
      <c r="AD465" s="42">
        <v>80.296059</v>
      </c>
      <c r="AE465" s="42">
        <v>227.41950900000001</v>
      </c>
      <c r="AF465" s="42">
        <v>90.722736999999995</v>
      </c>
      <c r="AG465" s="42">
        <v>415.56169499999999</v>
      </c>
      <c r="AH465" s="42">
        <v>75.458946999999995</v>
      </c>
      <c r="AI465" s="42">
        <v>49.338541999999997</v>
      </c>
      <c r="AJ465" s="42">
        <v>73.524101999999999</v>
      </c>
      <c r="AK465" s="42">
        <v>78.436459999999997</v>
      </c>
      <c r="AL465" s="42">
        <v>78.436459999999997</v>
      </c>
      <c r="AM465" s="42">
        <v>50.316732999999999</v>
      </c>
      <c r="AN465" s="42">
        <v>10.050451000000001</v>
      </c>
      <c r="AO465" s="42">
        <v>89.002860999999996</v>
      </c>
      <c r="AP465" s="42">
        <v>223.54981900000001</v>
      </c>
      <c r="AQ465" s="42">
        <v>103.00901500000001</v>
      </c>
      <c r="AR465" s="42">
        <v>675.73384199999998</v>
      </c>
      <c r="AS465" s="42">
        <v>7.7393789999999996</v>
      </c>
      <c r="AT465" s="42">
        <v>27.087827000000001</v>
      </c>
      <c r="AU465" s="42">
        <v>30.957516999999999</v>
      </c>
      <c r="AV465" s="42">
        <v>108.351309</v>
      </c>
      <c r="AW465" s="42">
        <v>104.48161899999999</v>
      </c>
      <c r="AX465" s="42">
        <v>92.872550000000004</v>
      </c>
      <c r="AY465" s="42">
        <v>250.06798699999999</v>
      </c>
      <c r="AZ465" s="42">
        <v>54.175654000000002</v>
      </c>
      <c r="BA465" s="42">
        <v>329.82655999999997</v>
      </c>
      <c r="BB465" s="42">
        <v>7.7393789999999996</v>
      </c>
      <c r="BC465" s="42">
        <v>19.348448000000001</v>
      </c>
      <c r="BD465" s="42">
        <v>11.609069</v>
      </c>
      <c r="BE465" s="42">
        <v>38.696896000000002</v>
      </c>
      <c r="BF465" s="42">
        <v>23.218138</v>
      </c>
      <c r="BG465" s="42">
        <v>92.872550000000004</v>
      </c>
      <c r="BH465" s="42">
        <v>113.123943</v>
      </c>
      <c r="BI465" s="42">
        <v>23.218138</v>
      </c>
      <c r="BJ465" s="42">
        <v>345.90728200000001</v>
      </c>
      <c r="BK465" s="42">
        <v>0</v>
      </c>
      <c r="BL465" s="42">
        <v>7.7393789999999996</v>
      </c>
      <c r="BM465" s="42">
        <v>19.348448000000001</v>
      </c>
      <c r="BN465" s="42">
        <v>69.654413000000005</v>
      </c>
      <c r="BO465" s="42">
        <v>81.263480999999999</v>
      </c>
      <c r="BP465" s="42">
        <v>0</v>
      </c>
      <c r="BQ465" s="42">
        <v>136.94404399999999</v>
      </c>
      <c r="BR465" s="42">
        <v>30.957516999999999</v>
      </c>
      <c r="BS465" s="42">
        <v>54.175654000000002</v>
      </c>
      <c r="BT465" s="42">
        <v>0</v>
      </c>
      <c r="BU465" s="42">
        <v>0</v>
      </c>
      <c r="BV465" s="42">
        <v>0</v>
      </c>
      <c r="BW465" s="42">
        <v>11.609069</v>
      </c>
      <c r="BX465" s="42">
        <v>0</v>
      </c>
      <c r="BY465" s="42">
        <v>3.8696899999999999</v>
      </c>
      <c r="BZ465" s="42">
        <v>0</v>
      </c>
      <c r="CA465" s="42">
        <v>38.696896000000002</v>
      </c>
      <c r="CB465" s="42">
        <v>297.96609899999999</v>
      </c>
      <c r="CC465" s="42">
        <v>0</v>
      </c>
      <c r="CD465" s="42">
        <v>11.609069</v>
      </c>
      <c r="CE465" s="42">
        <v>23.218138</v>
      </c>
      <c r="CF465" s="42">
        <v>77.393792000000005</v>
      </c>
      <c r="CG465" s="42">
        <v>92.872550000000004</v>
      </c>
      <c r="CH465" s="42">
        <v>85.133171000000004</v>
      </c>
      <c r="CI465" s="42">
        <v>3.8696899999999999</v>
      </c>
      <c r="CJ465" s="42">
        <v>3.8696899999999999</v>
      </c>
      <c r="CK465" s="42">
        <v>323.59208999999998</v>
      </c>
      <c r="CL465" s="42">
        <v>7.7393789999999996</v>
      </c>
      <c r="CM465" s="42">
        <v>15.478757999999999</v>
      </c>
      <c r="CN465" s="42">
        <v>7.7393789999999996</v>
      </c>
      <c r="CO465" s="42">
        <v>19.348448000000001</v>
      </c>
      <c r="CP465" s="42">
        <v>11.609069</v>
      </c>
      <c r="CQ465" s="42">
        <v>3.8696899999999999</v>
      </c>
      <c r="CR465" s="42">
        <v>246.19829799999999</v>
      </c>
      <c r="CS465" s="42">
        <v>11.609069</v>
      </c>
    </row>
    <row r="466" spans="1:97">
      <c r="A466" s="40" t="s">
        <v>1267</v>
      </c>
      <c r="B466" s="40" t="s">
        <v>289</v>
      </c>
      <c r="C466" s="40" t="s">
        <v>290</v>
      </c>
      <c r="D466" s="40" t="s">
        <v>291</v>
      </c>
      <c r="E466" s="40" t="s">
        <v>596</v>
      </c>
      <c r="F466" s="40" t="s">
        <v>293</v>
      </c>
      <c r="G466" s="41" t="s">
        <v>294</v>
      </c>
      <c r="H466" s="40" t="s">
        <v>1268</v>
      </c>
      <c r="I466" s="42">
        <v>460</v>
      </c>
      <c r="J466" s="42">
        <v>76.987448000000001</v>
      </c>
      <c r="K466" s="42">
        <v>43.305439</v>
      </c>
      <c r="L466" s="42">
        <v>85.648535999999993</v>
      </c>
      <c r="M466" s="42">
        <v>92.384936999999994</v>
      </c>
      <c r="N466" s="42">
        <v>101.046025</v>
      </c>
      <c r="O466" s="42">
        <v>60.627614999999999</v>
      </c>
      <c r="P466" s="42">
        <v>63</v>
      </c>
      <c r="Q466" s="42">
        <v>49</v>
      </c>
      <c r="R466" s="42">
        <v>83</v>
      </c>
      <c r="S466" s="42">
        <v>73</v>
      </c>
      <c r="T466" s="42">
        <v>98</v>
      </c>
      <c r="U466" s="42">
        <v>78</v>
      </c>
      <c r="V466" s="42">
        <v>223.263598</v>
      </c>
      <c r="W466" s="42">
        <v>36.569037999999999</v>
      </c>
      <c r="X466" s="42">
        <v>23.096233999999999</v>
      </c>
      <c r="Y466" s="42">
        <v>37.531381000000003</v>
      </c>
      <c r="Z466" s="42">
        <v>50.041840999999998</v>
      </c>
      <c r="AA466" s="42">
        <v>51.966526999999999</v>
      </c>
      <c r="AB466" s="42">
        <v>24.058577</v>
      </c>
      <c r="AC466" s="42">
        <v>0</v>
      </c>
      <c r="AD466" s="42">
        <v>45.230125999999998</v>
      </c>
      <c r="AE466" s="42">
        <v>127.991632</v>
      </c>
      <c r="AF466" s="42">
        <v>50.041840999999998</v>
      </c>
      <c r="AG466" s="42">
        <v>236.736402</v>
      </c>
      <c r="AH466" s="42">
        <v>40.418410000000002</v>
      </c>
      <c r="AI466" s="42">
        <v>20.209205000000001</v>
      </c>
      <c r="AJ466" s="42">
        <v>48.117154999999997</v>
      </c>
      <c r="AK466" s="42">
        <v>42.343096000000003</v>
      </c>
      <c r="AL466" s="42">
        <v>49.079498000000001</v>
      </c>
      <c r="AM466" s="42">
        <v>28.870293</v>
      </c>
      <c r="AN466" s="42">
        <v>7.6987449999999997</v>
      </c>
      <c r="AO466" s="42">
        <v>49.079498000000001</v>
      </c>
      <c r="AP466" s="42">
        <v>122.217573</v>
      </c>
      <c r="AQ466" s="42">
        <v>65.439330999999996</v>
      </c>
      <c r="AR466" s="42">
        <v>384.93723799999998</v>
      </c>
      <c r="AS466" s="42">
        <v>7.6987449999999997</v>
      </c>
      <c r="AT466" s="42">
        <v>34.644351</v>
      </c>
      <c r="AU466" s="42">
        <v>7.6987449999999997</v>
      </c>
      <c r="AV466" s="42">
        <v>30.794979000000001</v>
      </c>
      <c r="AW466" s="42">
        <v>65.439330999999996</v>
      </c>
      <c r="AX466" s="42">
        <v>57.740586</v>
      </c>
      <c r="AY466" s="42">
        <v>138.577406</v>
      </c>
      <c r="AZ466" s="42">
        <v>42.343096000000003</v>
      </c>
      <c r="BA466" s="42">
        <v>207.86610899999999</v>
      </c>
      <c r="BB466" s="42">
        <v>3.8493719999999998</v>
      </c>
      <c r="BC466" s="42">
        <v>23.096233999999999</v>
      </c>
      <c r="BD466" s="42">
        <v>3.8493719999999998</v>
      </c>
      <c r="BE466" s="42">
        <v>26.945606999999999</v>
      </c>
      <c r="BF466" s="42">
        <v>19.246862</v>
      </c>
      <c r="BG466" s="42">
        <v>46.192469000000003</v>
      </c>
      <c r="BH466" s="42">
        <v>65.439330999999996</v>
      </c>
      <c r="BI466" s="42">
        <v>19.246862</v>
      </c>
      <c r="BJ466" s="42">
        <v>177.07113000000001</v>
      </c>
      <c r="BK466" s="42">
        <v>3.8493719999999998</v>
      </c>
      <c r="BL466" s="42">
        <v>11.548117</v>
      </c>
      <c r="BM466" s="42">
        <v>3.8493719999999998</v>
      </c>
      <c r="BN466" s="42">
        <v>3.8493719999999998</v>
      </c>
      <c r="BO466" s="42">
        <v>46.192469000000003</v>
      </c>
      <c r="BP466" s="42">
        <v>11.548117</v>
      </c>
      <c r="BQ466" s="42">
        <v>73.138075000000001</v>
      </c>
      <c r="BR466" s="42">
        <v>23.096233999999999</v>
      </c>
      <c r="BS466" s="42">
        <v>30.794979000000001</v>
      </c>
      <c r="BT466" s="42">
        <v>0</v>
      </c>
      <c r="BU466" s="42">
        <v>0</v>
      </c>
      <c r="BV466" s="42">
        <v>0</v>
      </c>
      <c r="BW466" s="42">
        <v>0</v>
      </c>
      <c r="BX466" s="42">
        <v>15.397489999999999</v>
      </c>
      <c r="BY466" s="42">
        <v>3.8493719999999998</v>
      </c>
      <c r="BZ466" s="42">
        <v>0</v>
      </c>
      <c r="CA466" s="42">
        <v>11.548117</v>
      </c>
      <c r="CB466" s="42">
        <v>180.920502</v>
      </c>
      <c r="CC466" s="42">
        <v>3.8493719999999998</v>
      </c>
      <c r="CD466" s="42">
        <v>26.945606999999999</v>
      </c>
      <c r="CE466" s="42">
        <v>7.6987449999999997</v>
      </c>
      <c r="CF466" s="42">
        <v>26.945606999999999</v>
      </c>
      <c r="CG466" s="42">
        <v>50.041840999999998</v>
      </c>
      <c r="CH466" s="42">
        <v>42.343096000000003</v>
      </c>
      <c r="CI466" s="42">
        <v>0</v>
      </c>
      <c r="CJ466" s="42">
        <v>23.096233999999999</v>
      </c>
      <c r="CK466" s="42">
        <v>173.221757</v>
      </c>
      <c r="CL466" s="42">
        <v>3.8493719999999998</v>
      </c>
      <c r="CM466" s="42">
        <v>7.6987449999999997</v>
      </c>
      <c r="CN466" s="42">
        <v>0</v>
      </c>
      <c r="CO466" s="42">
        <v>3.8493719999999998</v>
      </c>
      <c r="CP466" s="42">
        <v>0</v>
      </c>
      <c r="CQ466" s="42">
        <v>11.548117</v>
      </c>
      <c r="CR466" s="42">
        <v>138.577406</v>
      </c>
      <c r="CS466" s="42">
        <v>7.6987449999999997</v>
      </c>
    </row>
    <row r="467" spans="1:97">
      <c r="A467" s="40" t="s">
        <v>1269</v>
      </c>
      <c r="B467" s="40" t="s">
        <v>289</v>
      </c>
      <c r="C467" s="40" t="s">
        <v>290</v>
      </c>
      <c r="D467" s="40" t="s">
        <v>291</v>
      </c>
      <c r="E467" s="40" t="s">
        <v>517</v>
      </c>
      <c r="F467" s="40" t="s">
        <v>293</v>
      </c>
      <c r="G467" s="41" t="s">
        <v>294</v>
      </c>
      <c r="H467" s="40" t="s">
        <v>1270</v>
      </c>
      <c r="I467" s="42">
        <v>403</v>
      </c>
      <c r="J467" s="42">
        <v>46.297649999999997</v>
      </c>
      <c r="K467" s="42">
        <v>28.409922000000002</v>
      </c>
      <c r="L467" s="42">
        <v>51.558746999999997</v>
      </c>
      <c r="M467" s="42">
        <v>94.699738999999994</v>
      </c>
      <c r="N467" s="42">
        <v>115.744125</v>
      </c>
      <c r="O467" s="42">
        <v>66.289816999999999</v>
      </c>
      <c r="P467" s="42">
        <v>48</v>
      </c>
      <c r="Q467" s="42">
        <v>33</v>
      </c>
      <c r="R467" s="42">
        <v>63</v>
      </c>
      <c r="S467" s="42">
        <v>78</v>
      </c>
      <c r="T467" s="42">
        <v>91</v>
      </c>
      <c r="U467" s="42">
        <v>60</v>
      </c>
      <c r="V467" s="42">
        <v>198.869452</v>
      </c>
      <c r="W467" s="42">
        <v>22.096606000000001</v>
      </c>
      <c r="X467" s="42">
        <v>16.835508999999998</v>
      </c>
      <c r="Y467" s="42">
        <v>19.992166999999998</v>
      </c>
      <c r="Z467" s="42">
        <v>49.454307999999997</v>
      </c>
      <c r="AA467" s="42">
        <v>57.872062999999997</v>
      </c>
      <c r="AB467" s="42">
        <v>30.51436</v>
      </c>
      <c r="AC467" s="42">
        <v>2.1044390000000002</v>
      </c>
      <c r="AD467" s="42">
        <v>28.409922000000002</v>
      </c>
      <c r="AE467" s="42">
        <v>98.908615999999995</v>
      </c>
      <c r="AF467" s="42">
        <v>71.550914000000006</v>
      </c>
      <c r="AG467" s="42">
        <v>204.130548</v>
      </c>
      <c r="AH467" s="42">
        <v>24.201044</v>
      </c>
      <c r="AI467" s="42">
        <v>11.574413</v>
      </c>
      <c r="AJ467" s="42">
        <v>31.566579999999998</v>
      </c>
      <c r="AK467" s="42">
        <v>45.245431000000004</v>
      </c>
      <c r="AL467" s="42">
        <v>57.872062999999997</v>
      </c>
      <c r="AM467" s="42">
        <v>31.566579999999998</v>
      </c>
      <c r="AN467" s="42">
        <v>2.1044390000000002</v>
      </c>
      <c r="AO467" s="42">
        <v>28.409922000000002</v>
      </c>
      <c r="AP467" s="42">
        <v>108.37859</v>
      </c>
      <c r="AQ467" s="42">
        <v>67.342037000000005</v>
      </c>
      <c r="AR467" s="42">
        <v>332.501305</v>
      </c>
      <c r="AS467" s="42">
        <v>0</v>
      </c>
      <c r="AT467" s="42">
        <v>8.4177549999999997</v>
      </c>
      <c r="AU467" s="42">
        <v>8.4177549999999997</v>
      </c>
      <c r="AV467" s="42">
        <v>16.835508999999998</v>
      </c>
      <c r="AW467" s="42">
        <v>33.671017999999997</v>
      </c>
      <c r="AX467" s="42">
        <v>50.506526999999998</v>
      </c>
      <c r="AY467" s="42">
        <v>185.19060099999999</v>
      </c>
      <c r="AZ467" s="42">
        <v>29.462140999999999</v>
      </c>
      <c r="BA467" s="42">
        <v>155.72846000000001</v>
      </c>
      <c r="BB467" s="42">
        <v>0</v>
      </c>
      <c r="BC467" s="42">
        <v>4.2088770000000002</v>
      </c>
      <c r="BD467" s="42">
        <v>8.4177549999999997</v>
      </c>
      <c r="BE467" s="42">
        <v>4.2088770000000002</v>
      </c>
      <c r="BF467" s="42">
        <v>4.2088770000000002</v>
      </c>
      <c r="BG467" s="42">
        <v>33.671017999999997</v>
      </c>
      <c r="BH467" s="42">
        <v>88.386422999999994</v>
      </c>
      <c r="BI467" s="42">
        <v>12.626632000000001</v>
      </c>
      <c r="BJ467" s="42">
        <v>176.77284599999999</v>
      </c>
      <c r="BK467" s="42">
        <v>0</v>
      </c>
      <c r="BL467" s="42">
        <v>4.2088770000000002</v>
      </c>
      <c r="BM467" s="42">
        <v>0</v>
      </c>
      <c r="BN467" s="42">
        <v>12.626632000000001</v>
      </c>
      <c r="BO467" s="42">
        <v>29.462140999999999</v>
      </c>
      <c r="BP467" s="42">
        <v>16.835508999999998</v>
      </c>
      <c r="BQ467" s="42">
        <v>96.804177999999993</v>
      </c>
      <c r="BR467" s="42">
        <v>16.835508999999998</v>
      </c>
      <c r="BS467" s="42">
        <v>8.4177549999999997</v>
      </c>
      <c r="BT467" s="42">
        <v>0</v>
      </c>
      <c r="BU467" s="42">
        <v>0</v>
      </c>
      <c r="BV467" s="42">
        <v>0</v>
      </c>
      <c r="BW467" s="42">
        <v>0</v>
      </c>
      <c r="BX467" s="42">
        <v>0</v>
      </c>
      <c r="BY467" s="42">
        <v>0</v>
      </c>
      <c r="BZ467" s="42">
        <v>0</v>
      </c>
      <c r="CA467" s="42">
        <v>8.4177549999999997</v>
      </c>
      <c r="CB467" s="42">
        <v>117.848564</v>
      </c>
      <c r="CC467" s="42">
        <v>0</v>
      </c>
      <c r="CD467" s="42">
        <v>8.4177549999999997</v>
      </c>
      <c r="CE467" s="42">
        <v>4.2088770000000002</v>
      </c>
      <c r="CF467" s="42">
        <v>12.626632000000001</v>
      </c>
      <c r="CG467" s="42">
        <v>33.671017999999997</v>
      </c>
      <c r="CH467" s="42">
        <v>37.879896000000002</v>
      </c>
      <c r="CI467" s="42">
        <v>4.2088770000000002</v>
      </c>
      <c r="CJ467" s="42">
        <v>16.835508999999998</v>
      </c>
      <c r="CK467" s="42">
        <v>206.23498699999999</v>
      </c>
      <c r="CL467" s="42">
        <v>0</v>
      </c>
      <c r="CM467" s="42">
        <v>0</v>
      </c>
      <c r="CN467" s="42">
        <v>4.2088770000000002</v>
      </c>
      <c r="CO467" s="42">
        <v>4.2088770000000002</v>
      </c>
      <c r="CP467" s="42">
        <v>0</v>
      </c>
      <c r="CQ467" s="42">
        <v>12.626632000000001</v>
      </c>
      <c r="CR467" s="42">
        <v>180.98172299999999</v>
      </c>
      <c r="CS467" s="42">
        <v>4.2088770000000002</v>
      </c>
    </row>
    <row r="468" spans="1:97">
      <c r="A468" s="40" t="s">
        <v>1271</v>
      </c>
      <c r="B468" s="40" t="s">
        <v>289</v>
      </c>
      <c r="C468" s="40" t="s">
        <v>290</v>
      </c>
      <c r="D468" s="40" t="s">
        <v>304</v>
      </c>
      <c r="E468" s="40" t="s">
        <v>424</v>
      </c>
      <c r="F468" s="40" t="s">
        <v>351</v>
      </c>
      <c r="G468" s="41" t="s">
        <v>294</v>
      </c>
      <c r="H468" s="40" t="s">
        <v>1272</v>
      </c>
      <c r="I468" s="42">
        <v>1683</v>
      </c>
      <c r="J468" s="42">
        <v>298.490407</v>
      </c>
      <c r="K468" s="42">
        <v>193.66237799999999</v>
      </c>
      <c r="L468" s="42">
        <v>304.93001700000002</v>
      </c>
      <c r="M468" s="42">
        <v>402.29269099999999</v>
      </c>
      <c r="N468" s="42">
        <v>318.01047599999998</v>
      </c>
      <c r="O468" s="42">
        <v>165.61403200000001</v>
      </c>
      <c r="P468" s="42">
        <v>237</v>
      </c>
      <c r="Q468" s="42">
        <v>216</v>
      </c>
      <c r="R468" s="42">
        <v>352</v>
      </c>
      <c r="S468" s="42">
        <v>328</v>
      </c>
      <c r="T468" s="42">
        <v>251</v>
      </c>
      <c r="U468" s="42">
        <v>98</v>
      </c>
      <c r="V468" s="42">
        <v>841.03695400000004</v>
      </c>
      <c r="W468" s="42">
        <v>140.579353</v>
      </c>
      <c r="X468" s="42">
        <v>102.189511</v>
      </c>
      <c r="Y468" s="42">
        <v>144.00529599999999</v>
      </c>
      <c r="Z468" s="42">
        <v>215.395419</v>
      </c>
      <c r="AA468" s="42">
        <v>169.540571</v>
      </c>
      <c r="AB468" s="42">
        <v>64.512443000000005</v>
      </c>
      <c r="AC468" s="42">
        <v>4.8143609999999999</v>
      </c>
      <c r="AD468" s="42">
        <v>183.90860499999999</v>
      </c>
      <c r="AE468" s="42">
        <v>505.394677</v>
      </c>
      <c r="AF468" s="42">
        <v>151.73367099999999</v>
      </c>
      <c r="AG468" s="42">
        <v>841.96304599999996</v>
      </c>
      <c r="AH468" s="42">
        <v>157.91105400000001</v>
      </c>
      <c r="AI468" s="42">
        <v>91.472866999999994</v>
      </c>
      <c r="AJ468" s="42">
        <v>160.92472000000001</v>
      </c>
      <c r="AK468" s="42">
        <v>186.89727199999999</v>
      </c>
      <c r="AL468" s="42">
        <v>148.46990600000001</v>
      </c>
      <c r="AM468" s="42">
        <v>88.584249999999997</v>
      </c>
      <c r="AN468" s="42">
        <v>7.7029779999999999</v>
      </c>
      <c r="AO468" s="42">
        <v>193.537328</v>
      </c>
      <c r="AP468" s="42">
        <v>468.24355200000002</v>
      </c>
      <c r="AQ468" s="42">
        <v>180.182166</v>
      </c>
      <c r="AR468" s="42">
        <v>1358.3752609999999</v>
      </c>
      <c r="AS468" s="42">
        <v>69.326803999999996</v>
      </c>
      <c r="AT468" s="42">
        <v>38.514890999999999</v>
      </c>
      <c r="AU468" s="42">
        <v>26.960424</v>
      </c>
      <c r="AV468" s="42">
        <v>115.544674</v>
      </c>
      <c r="AW468" s="42">
        <v>281.158706</v>
      </c>
      <c r="AX468" s="42">
        <v>181.01998900000001</v>
      </c>
      <c r="AY468" s="42">
        <v>419.81231400000001</v>
      </c>
      <c r="AZ468" s="42">
        <v>226.03746000000001</v>
      </c>
      <c r="BA468" s="42">
        <v>675.41119100000003</v>
      </c>
      <c r="BB468" s="42">
        <v>46.217869</v>
      </c>
      <c r="BC468" s="42">
        <v>38.514890999999999</v>
      </c>
      <c r="BD468" s="42">
        <v>15.405956</v>
      </c>
      <c r="BE468" s="42">
        <v>53.920847999999999</v>
      </c>
      <c r="BF468" s="42">
        <v>57.772337</v>
      </c>
      <c r="BG468" s="42">
        <v>130.95062999999999</v>
      </c>
      <c r="BH468" s="42">
        <v>204.12892299999999</v>
      </c>
      <c r="BI468" s="42">
        <v>128.49973600000001</v>
      </c>
      <c r="BJ468" s="42">
        <v>682.96406999999999</v>
      </c>
      <c r="BK468" s="42">
        <v>23.108934999999999</v>
      </c>
      <c r="BL468" s="42">
        <v>0</v>
      </c>
      <c r="BM468" s="42">
        <v>11.554467000000001</v>
      </c>
      <c r="BN468" s="42">
        <v>61.623826000000001</v>
      </c>
      <c r="BO468" s="42">
        <v>223.386369</v>
      </c>
      <c r="BP468" s="42">
        <v>50.069358999999999</v>
      </c>
      <c r="BQ468" s="42">
        <v>215.683391</v>
      </c>
      <c r="BR468" s="42">
        <v>97.537723999999997</v>
      </c>
      <c r="BS468" s="42">
        <v>130.95062999999999</v>
      </c>
      <c r="BT468" s="42">
        <v>0</v>
      </c>
      <c r="BU468" s="42">
        <v>0</v>
      </c>
      <c r="BV468" s="42">
        <v>0</v>
      </c>
      <c r="BW468" s="42">
        <v>7.7029779999999999</v>
      </c>
      <c r="BX468" s="42">
        <v>30.811913000000001</v>
      </c>
      <c r="BY468" s="42">
        <v>38.514890999999999</v>
      </c>
      <c r="BZ468" s="42">
        <v>0</v>
      </c>
      <c r="CA468" s="42">
        <v>53.920847999999999</v>
      </c>
      <c r="CB468" s="42">
        <v>637.74659799999995</v>
      </c>
      <c r="CC468" s="42">
        <v>50.069358999999999</v>
      </c>
      <c r="CD468" s="42">
        <v>34.663401999999998</v>
      </c>
      <c r="CE468" s="42">
        <v>19.257446000000002</v>
      </c>
      <c r="CF468" s="42">
        <v>96.287227999999999</v>
      </c>
      <c r="CG468" s="42">
        <v>223.386369</v>
      </c>
      <c r="CH468" s="42">
        <v>134.802119</v>
      </c>
      <c r="CI468" s="42">
        <v>0</v>
      </c>
      <c r="CJ468" s="42">
        <v>79.280675000000002</v>
      </c>
      <c r="CK468" s="42">
        <v>589.67803300000003</v>
      </c>
      <c r="CL468" s="42">
        <v>19.257446000000002</v>
      </c>
      <c r="CM468" s="42">
        <v>3.8514889999999999</v>
      </c>
      <c r="CN468" s="42">
        <v>7.7029779999999999</v>
      </c>
      <c r="CO468" s="42">
        <v>11.554467000000001</v>
      </c>
      <c r="CP468" s="42">
        <v>26.960424</v>
      </c>
      <c r="CQ468" s="42">
        <v>7.7029779999999999</v>
      </c>
      <c r="CR468" s="42">
        <v>419.81231400000001</v>
      </c>
      <c r="CS468" s="42">
        <v>92.835937000000001</v>
      </c>
    </row>
    <row r="469" spans="1:97">
      <c r="A469" s="40" t="s">
        <v>1273</v>
      </c>
      <c r="B469" s="40" t="s">
        <v>289</v>
      </c>
      <c r="C469" s="40" t="s">
        <v>290</v>
      </c>
      <c r="D469" s="40" t="s">
        <v>309</v>
      </c>
      <c r="E469" s="40" t="s">
        <v>450</v>
      </c>
      <c r="F469" s="40" t="s">
        <v>306</v>
      </c>
      <c r="G469" s="41" t="s">
        <v>294</v>
      </c>
      <c r="H469" s="40" t="s">
        <v>1274</v>
      </c>
      <c r="I469" s="42">
        <v>440</v>
      </c>
      <c r="J469" s="42">
        <v>57.174753000000003</v>
      </c>
      <c r="K469" s="42">
        <v>41.860087</v>
      </c>
      <c r="L469" s="42">
        <v>69.426485999999997</v>
      </c>
      <c r="M469" s="42">
        <v>87.762680000000003</v>
      </c>
      <c r="N469" s="42">
        <v>110.265596</v>
      </c>
      <c r="O469" s="42">
        <v>73.510396999999998</v>
      </c>
      <c r="P469" s="42">
        <v>53</v>
      </c>
      <c r="Q469" s="42">
        <v>45</v>
      </c>
      <c r="R469" s="42">
        <v>78</v>
      </c>
      <c r="S469" s="42">
        <v>84</v>
      </c>
      <c r="T469" s="42">
        <v>105</v>
      </c>
      <c r="U469" s="42">
        <v>39</v>
      </c>
      <c r="V469" s="42">
        <v>218.46853300000001</v>
      </c>
      <c r="W469" s="42">
        <v>30.629332000000002</v>
      </c>
      <c r="X469" s="42">
        <v>21.440532999999999</v>
      </c>
      <c r="Y469" s="42">
        <v>35.734220999999998</v>
      </c>
      <c r="Z469" s="42">
        <v>35.713518000000001</v>
      </c>
      <c r="AA469" s="42">
        <v>61.258664000000003</v>
      </c>
      <c r="AB469" s="42">
        <v>32.671287999999997</v>
      </c>
      <c r="AC469" s="42">
        <v>1.0209779999999999</v>
      </c>
      <c r="AD469" s="42">
        <v>41.860087</v>
      </c>
      <c r="AE469" s="42">
        <v>108.202938</v>
      </c>
      <c r="AF469" s="42">
        <v>68.405508999999995</v>
      </c>
      <c r="AG469" s="42">
        <v>221.53146699999999</v>
      </c>
      <c r="AH469" s="42">
        <v>26.545421000000001</v>
      </c>
      <c r="AI469" s="42">
        <v>20.419554999999999</v>
      </c>
      <c r="AJ469" s="42">
        <v>33.692264999999999</v>
      </c>
      <c r="AK469" s="42">
        <v>52.049162000000003</v>
      </c>
      <c r="AL469" s="42">
        <v>49.006931999999999</v>
      </c>
      <c r="AM469" s="42">
        <v>37.776176</v>
      </c>
      <c r="AN469" s="42">
        <v>2.0419550000000002</v>
      </c>
      <c r="AO469" s="42">
        <v>32.671287999999997</v>
      </c>
      <c r="AP469" s="42">
        <v>118.41271500000001</v>
      </c>
      <c r="AQ469" s="42">
        <v>70.447463999999997</v>
      </c>
      <c r="AR469" s="42">
        <v>359.384164</v>
      </c>
      <c r="AS469" s="42">
        <v>12.251733</v>
      </c>
      <c r="AT469" s="42">
        <v>20.419554999999999</v>
      </c>
      <c r="AU469" s="42">
        <v>8.1678219999999992</v>
      </c>
      <c r="AV469" s="42">
        <v>28.587377</v>
      </c>
      <c r="AW469" s="42">
        <v>73.510396999999998</v>
      </c>
      <c r="AX469" s="42">
        <v>36.755198999999998</v>
      </c>
      <c r="AY469" s="42">
        <v>142.93688399999999</v>
      </c>
      <c r="AZ469" s="42">
        <v>36.755198999999998</v>
      </c>
      <c r="BA469" s="42">
        <v>175.608171</v>
      </c>
      <c r="BB469" s="42">
        <v>12.251733</v>
      </c>
      <c r="BC469" s="42">
        <v>12.251733</v>
      </c>
      <c r="BD469" s="42">
        <v>4.0839109999999996</v>
      </c>
      <c r="BE469" s="42">
        <v>12.251733</v>
      </c>
      <c r="BF469" s="42">
        <v>16.335643999999998</v>
      </c>
      <c r="BG469" s="42">
        <v>36.755198999999998</v>
      </c>
      <c r="BH469" s="42">
        <v>69.426485999999997</v>
      </c>
      <c r="BI469" s="42">
        <v>12.251733</v>
      </c>
      <c r="BJ469" s="42">
        <v>183.775993</v>
      </c>
      <c r="BK469" s="42">
        <v>0</v>
      </c>
      <c r="BL469" s="42">
        <v>8.1678219999999992</v>
      </c>
      <c r="BM469" s="42">
        <v>4.0839109999999996</v>
      </c>
      <c r="BN469" s="42">
        <v>16.335643999999998</v>
      </c>
      <c r="BO469" s="42">
        <v>57.174753000000003</v>
      </c>
      <c r="BP469" s="42">
        <v>0</v>
      </c>
      <c r="BQ469" s="42">
        <v>73.510396999999998</v>
      </c>
      <c r="BR469" s="42">
        <v>24.503466</v>
      </c>
      <c r="BS469" s="42">
        <v>16.335643999999998</v>
      </c>
      <c r="BT469" s="42">
        <v>0</v>
      </c>
      <c r="BU469" s="42">
        <v>0</v>
      </c>
      <c r="BV469" s="42">
        <v>0</v>
      </c>
      <c r="BW469" s="42">
        <v>0</v>
      </c>
      <c r="BX469" s="42">
        <v>0</v>
      </c>
      <c r="BY469" s="42">
        <v>4.0839109999999996</v>
      </c>
      <c r="BZ469" s="42">
        <v>0</v>
      </c>
      <c r="CA469" s="42">
        <v>12.251733</v>
      </c>
      <c r="CB469" s="42">
        <v>151.104705</v>
      </c>
      <c r="CC469" s="42">
        <v>8.1678219999999992</v>
      </c>
      <c r="CD469" s="42">
        <v>8.1678219999999992</v>
      </c>
      <c r="CE469" s="42">
        <v>8.1678219999999992</v>
      </c>
      <c r="CF469" s="42">
        <v>20.419554999999999</v>
      </c>
      <c r="CG469" s="42">
        <v>61.258664000000003</v>
      </c>
      <c r="CH469" s="42">
        <v>28.587377</v>
      </c>
      <c r="CI469" s="42">
        <v>0</v>
      </c>
      <c r="CJ469" s="42">
        <v>16.335643999999998</v>
      </c>
      <c r="CK469" s="42">
        <v>191.943815</v>
      </c>
      <c r="CL469" s="42">
        <v>4.0839109999999996</v>
      </c>
      <c r="CM469" s="42">
        <v>12.251733</v>
      </c>
      <c r="CN469" s="42">
        <v>0</v>
      </c>
      <c r="CO469" s="42">
        <v>8.1678219999999992</v>
      </c>
      <c r="CP469" s="42">
        <v>12.251733</v>
      </c>
      <c r="CQ469" s="42">
        <v>4.0839109999999996</v>
      </c>
      <c r="CR469" s="42">
        <v>142.93688399999999</v>
      </c>
      <c r="CS469" s="42">
        <v>8.1678219999999992</v>
      </c>
    </row>
    <row r="470" spans="1:97">
      <c r="A470" s="40" t="s">
        <v>1275</v>
      </c>
      <c r="B470" s="40" t="s">
        <v>289</v>
      </c>
      <c r="C470" s="40" t="s">
        <v>290</v>
      </c>
      <c r="D470" s="40" t="s">
        <v>291</v>
      </c>
      <c r="E470" s="40" t="s">
        <v>517</v>
      </c>
      <c r="F470" s="40" t="s">
        <v>293</v>
      </c>
      <c r="G470" s="41" t="s">
        <v>294</v>
      </c>
      <c r="H470" s="40" t="s">
        <v>1276</v>
      </c>
      <c r="I470" s="42">
        <v>395</v>
      </c>
      <c r="J470" s="42">
        <v>51.786631999999997</v>
      </c>
      <c r="K470" s="42">
        <v>45.694087000000003</v>
      </c>
      <c r="L470" s="42">
        <v>70.064267000000001</v>
      </c>
      <c r="M470" s="42">
        <v>78.187661000000006</v>
      </c>
      <c r="N470" s="42">
        <v>97.480720000000005</v>
      </c>
      <c r="O470" s="42">
        <v>51.786631999999997</v>
      </c>
      <c r="P470" s="42">
        <v>51</v>
      </c>
      <c r="Q470" s="42">
        <v>51</v>
      </c>
      <c r="R470" s="42">
        <v>68</v>
      </c>
      <c r="S470" s="42">
        <v>76</v>
      </c>
      <c r="T470" s="42">
        <v>105</v>
      </c>
      <c r="U470" s="42">
        <v>61</v>
      </c>
      <c r="V470" s="42">
        <v>199.02313599999999</v>
      </c>
      <c r="W470" s="42">
        <v>29.447301</v>
      </c>
      <c r="X470" s="42">
        <v>22.339331999999999</v>
      </c>
      <c r="Y470" s="42">
        <v>29.447301</v>
      </c>
      <c r="Z470" s="42">
        <v>45.694087000000003</v>
      </c>
      <c r="AA470" s="42">
        <v>46.709511999999997</v>
      </c>
      <c r="AB470" s="42">
        <v>24.370180000000001</v>
      </c>
      <c r="AC470" s="42">
        <v>1.0154240000000001</v>
      </c>
      <c r="AD470" s="42">
        <v>39.601542000000002</v>
      </c>
      <c r="AE470" s="42">
        <v>104.588689</v>
      </c>
      <c r="AF470" s="42">
        <v>54.832904999999997</v>
      </c>
      <c r="AG470" s="42">
        <v>195.97686400000001</v>
      </c>
      <c r="AH470" s="42">
        <v>22.339331999999999</v>
      </c>
      <c r="AI470" s="42">
        <v>23.354755999999998</v>
      </c>
      <c r="AJ470" s="42">
        <v>40.616967000000002</v>
      </c>
      <c r="AK470" s="42">
        <v>32.493572999999998</v>
      </c>
      <c r="AL470" s="42">
        <v>50.771208000000001</v>
      </c>
      <c r="AM470" s="42">
        <v>26.401028</v>
      </c>
      <c r="AN470" s="42">
        <v>0</v>
      </c>
      <c r="AO470" s="42">
        <v>35.539845999999997</v>
      </c>
      <c r="AP470" s="42">
        <v>104.588689</v>
      </c>
      <c r="AQ470" s="42">
        <v>55.848329</v>
      </c>
      <c r="AR470" s="42">
        <v>345.24421599999999</v>
      </c>
      <c r="AS470" s="42">
        <v>20.308482999999999</v>
      </c>
      <c r="AT470" s="42">
        <v>20.308482999999999</v>
      </c>
      <c r="AU470" s="42">
        <v>0</v>
      </c>
      <c r="AV470" s="42">
        <v>16.246787000000001</v>
      </c>
      <c r="AW470" s="42">
        <v>40.616967000000002</v>
      </c>
      <c r="AX470" s="42">
        <v>40.616967000000002</v>
      </c>
      <c r="AY470" s="42">
        <v>146.22108</v>
      </c>
      <c r="AZ470" s="42">
        <v>60.925449999999998</v>
      </c>
      <c r="BA470" s="42">
        <v>174.65295599999999</v>
      </c>
      <c r="BB470" s="42">
        <v>20.308482999999999</v>
      </c>
      <c r="BC470" s="42">
        <v>8.1233930000000001</v>
      </c>
      <c r="BD470" s="42">
        <v>0</v>
      </c>
      <c r="BE470" s="42">
        <v>8.1233930000000001</v>
      </c>
      <c r="BF470" s="42">
        <v>12.185090000000001</v>
      </c>
      <c r="BG470" s="42">
        <v>24.370180000000001</v>
      </c>
      <c r="BH470" s="42">
        <v>73.11054</v>
      </c>
      <c r="BI470" s="42">
        <v>28.431877</v>
      </c>
      <c r="BJ470" s="42">
        <v>170.59126000000001</v>
      </c>
      <c r="BK470" s="42">
        <v>0</v>
      </c>
      <c r="BL470" s="42">
        <v>12.185090000000001</v>
      </c>
      <c r="BM470" s="42">
        <v>0</v>
      </c>
      <c r="BN470" s="42">
        <v>8.1233930000000001</v>
      </c>
      <c r="BO470" s="42">
        <v>28.431877</v>
      </c>
      <c r="BP470" s="42">
        <v>16.246787000000001</v>
      </c>
      <c r="BQ470" s="42">
        <v>73.11054</v>
      </c>
      <c r="BR470" s="42">
        <v>32.493572999999998</v>
      </c>
      <c r="BS470" s="42">
        <v>40.616967000000002</v>
      </c>
      <c r="BT470" s="42">
        <v>0</v>
      </c>
      <c r="BU470" s="42">
        <v>0</v>
      </c>
      <c r="BV470" s="42">
        <v>0</v>
      </c>
      <c r="BW470" s="42">
        <v>0</v>
      </c>
      <c r="BX470" s="42">
        <v>4.0616969999999997</v>
      </c>
      <c r="BY470" s="42">
        <v>8.1233930000000001</v>
      </c>
      <c r="BZ470" s="42">
        <v>0</v>
      </c>
      <c r="CA470" s="42">
        <v>28.431877</v>
      </c>
      <c r="CB470" s="42">
        <v>142.15938299999999</v>
      </c>
      <c r="CC470" s="42">
        <v>20.308482999999999</v>
      </c>
      <c r="CD470" s="42">
        <v>20.308482999999999</v>
      </c>
      <c r="CE470" s="42">
        <v>0</v>
      </c>
      <c r="CF470" s="42">
        <v>16.246787000000001</v>
      </c>
      <c r="CG470" s="42">
        <v>36.55527</v>
      </c>
      <c r="CH470" s="42">
        <v>28.431877</v>
      </c>
      <c r="CI470" s="42">
        <v>0</v>
      </c>
      <c r="CJ470" s="42">
        <v>20.308482999999999</v>
      </c>
      <c r="CK470" s="42">
        <v>162.46786599999999</v>
      </c>
      <c r="CL470" s="42">
        <v>0</v>
      </c>
      <c r="CM470" s="42">
        <v>0</v>
      </c>
      <c r="CN470" s="42">
        <v>0</v>
      </c>
      <c r="CO470" s="42">
        <v>0</v>
      </c>
      <c r="CP470" s="42">
        <v>0</v>
      </c>
      <c r="CQ470" s="42">
        <v>4.0616969999999997</v>
      </c>
      <c r="CR470" s="42">
        <v>146.22108</v>
      </c>
      <c r="CS470" s="42">
        <v>12.185090000000001</v>
      </c>
    </row>
    <row r="471" spans="1:97">
      <c r="A471" s="40" t="s">
        <v>1277</v>
      </c>
      <c r="B471" s="40" t="s">
        <v>289</v>
      </c>
      <c r="C471" s="40" t="s">
        <v>290</v>
      </c>
      <c r="D471" s="40" t="s">
        <v>297</v>
      </c>
      <c r="E471" s="40" t="s">
        <v>565</v>
      </c>
      <c r="F471" s="40" t="s">
        <v>293</v>
      </c>
      <c r="G471" s="41" t="s">
        <v>294</v>
      </c>
      <c r="H471" s="40" t="s">
        <v>1278</v>
      </c>
      <c r="I471" s="42">
        <v>579</v>
      </c>
      <c r="J471" s="42">
        <v>57</v>
      </c>
      <c r="K471" s="42">
        <v>55</v>
      </c>
      <c r="L471" s="42">
        <v>77</v>
      </c>
      <c r="M471" s="42">
        <v>111</v>
      </c>
      <c r="N471" s="42">
        <v>147</v>
      </c>
      <c r="O471" s="42">
        <v>132</v>
      </c>
      <c r="P471" s="42">
        <v>53</v>
      </c>
      <c r="Q471" s="42">
        <v>77</v>
      </c>
      <c r="R471" s="42">
        <v>77</v>
      </c>
      <c r="S471" s="42">
        <v>141</v>
      </c>
      <c r="T471" s="42">
        <v>157</v>
      </c>
      <c r="U471" s="42">
        <v>112</v>
      </c>
      <c r="V471" s="42">
        <v>298</v>
      </c>
      <c r="W471" s="42">
        <v>36</v>
      </c>
      <c r="X471" s="42">
        <v>28</v>
      </c>
      <c r="Y471" s="42">
        <v>43</v>
      </c>
      <c r="Z471" s="42">
        <v>63</v>
      </c>
      <c r="AA471" s="42">
        <v>79</v>
      </c>
      <c r="AB471" s="42">
        <v>46</v>
      </c>
      <c r="AC471" s="42">
        <v>3</v>
      </c>
      <c r="AD471" s="42">
        <v>46</v>
      </c>
      <c r="AE471" s="42">
        <v>154</v>
      </c>
      <c r="AF471" s="42">
        <v>98</v>
      </c>
      <c r="AG471" s="42">
        <v>281</v>
      </c>
      <c r="AH471" s="42">
        <v>21</v>
      </c>
      <c r="AI471" s="42">
        <v>27</v>
      </c>
      <c r="AJ471" s="42">
        <v>34</v>
      </c>
      <c r="AK471" s="42">
        <v>48</v>
      </c>
      <c r="AL471" s="42">
        <v>68</v>
      </c>
      <c r="AM471" s="42">
        <v>73</v>
      </c>
      <c r="AN471" s="42">
        <v>10</v>
      </c>
      <c r="AO471" s="42">
        <v>29</v>
      </c>
      <c r="AP471" s="42">
        <v>132</v>
      </c>
      <c r="AQ471" s="42">
        <v>120</v>
      </c>
      <c r="AR471" s="42">
        <v>524</v>
      </c>
      <c r="AS471" s="42">
        <v>4</v>
      </c>
      <c r="AT471" s="42">
        <v>12</v>
      </c>
      <c r="AU471" s="42">
        <v>16</v>
      </c>
      <c r="AV471" s="42">
        <v>20</v>
      </c>
      <c r="AW471" s="42">
        <v>56</v>
      </c>
      <c r="AX471" s="42">
        <v>60</v>
      </c>
      <c r="AY471" s="42">
        <v>284</v>
      </c>
      <c r="AZ471" s="42">
        <v>72</v>
      </c>
      <c r="BA471" s="42">
        <v>260</v>
      </c>
      <c r="BB471" s="42">
        <v>4</v>
      </c>
      <c r="BC471" s="42">
        <v>12</v>
      </c>
      <c r="BD471" s="42">
        <v>12</v>
      </c>
      <c r="BE471" s="42">
        <v>0</v>
      </c>
      <c r="BF471" s="42">
        <v>8</v>
      </c>
      <c r="BG471" s="42">
        <v>52</v>
      </c>
      <c r="BH471" s="42">
        <v>132</v>
      </c>
      <c r="BI471" s="42">
        <v>40</v>
      </c>
      <c r="BJ471" s="42">
        <v>264</v>
      </c>
      <c r="BK471" s="42">
        <v>0</v>
      </c>
      <c r="BL471" s="42">
        <v>0</v>
      </c>
      <c r="BM471" s="42">
        <v>4</v>
      </c>
      <c r="BN471" s="42">
        <v>20</v>
      </c>
      <c r="BO471" s="42">
        <v>48</v>
      </c>
      <c r="BP471" s="42">
        <v>8</v>
      </c>
      <c r="BQ471" s="42">
        <v>152</v>
      </c>
      <c r="BR471" s="42">
        <v>32</v>
      </c>
      <c r="BS471" s="42">
        <v>36</v>
      </c>
      <c r="BT471" s="42">
        <v>0</v>
      </c>
      <c r="BU471" s="42">
        <v>0</v>
      </c>
      <c r="BV471" s="42">
        <v>0</v>
      </c>
      <c r="BW471" s="42">
        <v>4</v>
      </c>
      <c r="BX471" s="42">
        <v>8</v>
      </c>
      <c r="BY471" s="42">
        <v>4</v>
      </c>
      <c r="BZ471" s="42">
        <v>0</v>
      </c>
      <c r="CA471" s="42">
        <v>20</v>
      </c>
      <c r="CB471" s="42">
        <v>144</v>
      </c>
      <c r="CC471" s="42">
        <v>4</v>
      </c>
      <c r="CD471" s="42">
        <v>8</v>
      </c>
      <c r="CE471" s="42">
        <v>12</v>
      </c>
      <c r="CF471" s="42">
        <v>8</v>
      </c>
      <c r="CG471" s="42">
        <v>40</v>
      </c>
      <c r="CH471" s="42">
        <v>48</v>
      </c>
      <c r="CI471" s="42">
        <v>0</v>
      </c>
      <c r="CJ471" s="42">
        <v>24</v>
      </c>
      <c r="CK471" s="42">
        <v>344</v>
      </c>
      <c r="CL471" s="42">
        <v>0</v>
      </c>
      <c r="CM471" s="42">
        <v>4</v>
      </c>
      <c r="CN471" s="42">
        <v>4</v>
      </c>
      <c r="CO471" s="42">
        <v>8</v>
      </c>
      <c r="CP471" s="42">
        <v>8</v>
      </c>
      <c r="CQ471" s="42">
        <v>8</v>
      </c>
      <c r="CR471" s="42">
        <v>284</v>
      </c>
      <c r="CS471" s="42">
        <v>28</v>
      </c>
    </row>
    <row r="472" spans="1:97">
      <c r="A472" s="40" t="s">
        <v>1279</v>
      </c>
      <c r="B472" s="40" t="s">
        <v>289</v>
      </c>
      <c r="C472" s="40" t="s">
        <v>290</v>
      </c>
      <c r="D472" s="40" t="s">
        <v>309</v>
      </c>
      <c r="E472" s="40" t="s">
        <v>345</v>
      </c>
      <c r="F472" s="40" t="s">
        <v>293</v>
      </c>
      <c r="G472" s="41" t="s">
        <v>294</v>
      </c>
      <c r="H472" s="40" t="s">
        <v>1280</v>
      </c>
      <c r="I472" s="42">
        <v>555</v>
      </c>
      <c r="J472" s="42">
        <v>94.854545000000002</v>
      </c>
      <c r="K472" s="42">
        <v>72.654544999999999</v>
      </c>
      <c r="L472" s="42">
        <v>100.909091</v>
      </c>
      <c r="M472" s="42">
        <v>114.02727299999999</v>
      </c>
      <c r="N472" s="42">
        <v>105.954545</v>
      </c>
      <c r="O472" s="42">
        <v>66.599999999999994</v>
      </c>
      <c r="P472" s="42">
        <v>58</v>
      </c>
      <c r="Q472" s="42">
        <v>80</v>
      </c>
      <c r="R472" s="42">
        <v>90</v>
      </c>
      <c r="S472" s="42">
        <v>105</v>
      </c>
      <c r="T472" s="42">
        <v>105</v>
      </c>
      <c r="U472" s="42">
        <v>63</v>
      </c>
      <c r="V472" s="42">
        <v>283.55454500000002</v>
      </c>
      <c r="W472" s="42">
        <v>52.472726999999999</v>
      </c>
      <c r="X472" s="42">
        <v>39.354545000000002</v>
      </c>
      <c r="Y472" s="42">
        <v>48.436363999999998</v>
      </c>
      <c r="Z472" s="42">
        <v>55.5</v>
      </c>
      <c r="AA472" s="42">
        <v>55.5</v>
      </c>
      <c r="AB472" s="42">
        <v>29.263636000000002</v>
      </c>
      <c r="AC472" s="42">
        <v>3.0272730000000001</v>
      </c>
      <c r="AD472" s="42">
        <v>62.563636000000002</v>
      </c>
      <c r="AE472" s="42">
        <v>158.42727300000001</v>
      </c>
      <c r="AF472" s="42">
        <v>62.563636000000002</v>
      </c>
      <c r="AG472" s="42">
        <v>271.44545499999998</v>
      </c>
      <c r="AH472" s="42">
        <v>42.381818000000003</v>
      </c>
      <c r="AI472" s="42">
        <v>33.299999999999997</v>
      </c>
      <c r="AJ472" s="42">
        <v>52.472726999999999</v>
      </c>
      <c r="AK472" s="42">
        <v>58.527273000000001</v>
      </c>
      <c r="AL472" s="42">
        <v>50.454545000000003</v>
      </c>
      <c r="AM472" s="42">
        <v>33.299999999999997</v>
      </c>
      <c r="AN472" s="42">
        <v>1.009091</v>
      </c>
      <c r="AO472" s="42">
        <v>54.490909000000002</v>
      </c>
      <c r="AP472" s="42">
        <v>153.38181800000001</v>
      </c>
      <c r="AQ472" s="42">
        <v>63.572727</v>
      </c>
      <c r="AR472" s="42">
        <v>444</v>
      </c>
      <c r="AS472" s="42">
        <v>36.327272999999998</v>
      </c>
      <c r="AT472" s="42">
        <v>4.0363639999999998</v>
      </c>
      <c r="AU472" s="42">
        <v>12.109090999999999</v>
      </c>
      <c r="AV472" s="42">
        <v>56.509090999999998</v>
      </c>
      <c r="AW472" s="42">
        <v>52.472726999999999</v>
      </c>
      <c r="AX472" s="42">
        <v>60.545454999999997</v>
      </c>
      <c r="AY472" s="42">
        <v>181.63636399999999</v>
      </c>
      <c r="AZ472" s="42">
        <v>40.363636</v>
      </c>
      <c r="BA472" s="42">
        <v>222</v>
      </c>
      <c r="BB472" s="42">
        <v>28.254545</v>
      </c>
      <c r="BC472" s="42">
        <v>0</v>
      </c>
      <c r="BD472" s="42">
        <v>12.109090999999999</v>
      </c>
      <c r="BE472" s="42">
        <v>20.181818</v>
      </c>
      <c r="BF472" s="42">
        <v>0</v>
      </c>
      <c r="BG472" s="42">
        <v>56.509090999999998</v>
      </c>
      <c r="BH472" s="42">
        <v>96.872726999999998</v>
      </c>
      <c r="BI472" s="42">
        <v>8.0727270000000004</v>
      </c>
      <c r="BJ472" s="42">
        <v>222</v>
      </c>
      <c r="BK472" s="42">
        <v>8.0727270000000004</v>
      </c>
      <c r="BL472" s="42">
        <v>4.0363639999999998</v>
      </c>
      <c r="BM472" s="42">
        <v>0</v>
      </c>
      <c r="BN472" s="42">
        <v>36.327272999999998</v>
      </c>
      <c r="BO472" s="42">
        <v>52.472726999999999</v>
      </c>
      <c r="BP472" s="42">
        <v>4.0363639999999998</v>
      </c>
      <c r="BQ472" s="42">
        <v>84.763636000000005</v>
      </c>
      <c r="BR472" s="42">
        <v>32.290908999999999</v>
      </c>
      <c r="BS472" s="42">
        <v>48.436363999999998</v>
      </c>
      <c r="BT472" s="42">
        <v>4.0363639999999998</v>
      </c>
      <c r="BU472" s="42">
        <v>0</v>
      </c>
      <c r="BV472" s="42">
        <v>0</v>
      </c>
      <c r="BW472" s="42">
        <v>0</v>
      </c>
      <c r="BX472" s="42">
        <v>8.0727270000000004</v>
      </c>
      <c r="BY472" s="42">
        <v>12.109090999999999</v>
      </c>
      <c r="BZ472" s="42">
        <v>0</v>
      </c>
      <c r="CA472" s="42">
        <v>24.218181999999999</v>
      </c>
      <c r="CB472" s="42">
        <v>197.78181799999999</v>
      </c>
      <c r="CC472" s="42">
        <v>32.290908999999999</v>
      </c>
      <c r="CD472" s="42">
        <v>4.0363639999999998</v>
      </c>
      <c r="CE472" s="42">
        <v>12.109090999999999</v>
      </c>
      <c r="CF472" s="42">
        <v>52.472726999999999</v>
      </c>
      <c r="CG472" s="42">
        <v>36.327272999999998</v>
      </c>
      <c r="CH472" s="42">
        <v>48.436363999999998</v>
      </c>
      <c r="CI472" s="42">
        <v>4.0363639999999998</v>
      </c>
      <c r="CJ472" s="42">
        <v>8.0727270000000004</v>
      </c>
      <c r="CK472" s="42">
        <v>197.78181799999999</v>
      </c>
      <c r="CL472" s="42">
        <v>0</v>
      </c>
      <c r="CM472" s="42">
        <v>0</v>
      </c>
      <c r="CN472" s="42">
        <v>0</v>
      </c>
      <c r="CO472" s="42">
        <v>4.0363639999999998</v>
      </c>
      <c r="CP472" s="42">
        <v>8.0727270000000004</v>
      </c>
      <c r="CQ472" s="42">
        <v>0</v>
      </c>
      <c r="CR472" s="42">
        <v>177.6</v>
      </c>
      <c r="CS472" s="42">
        <v>8.0727270000000004</v>
      </c>
    </row>
    <row r="473" spans="1:97">
      <c r="A473" s="40" t="s">
        <v>1281</v>
      </c>
      <c r="B473" s="40" t="s">
        <v>289</v>
      </c>
      <c r="C473" s="40" t="s">
        <v>290</v>
      </c>
      <c r="D473" s="40" t="s">
        <v>304</v>
      </c>
      <c r="E473" s="40" t="s">
        <v>357</v>
      </c>
      <c r="F473" s="40" t="s">
        <v>351</v>
      </c>
      <c r="G473" s="41" t="s">
        <v>294</v>
      </c>
      <c r="H473" s="40" t="s">
        <v>1282</v>
      </c>
      <c r="I473" s="42">
        <v>56</v>
      </c>
      <c r="J473" s="42">
        <v>8.8421050000000001</v>
      </c>
      <c r="K473" s="42">
        <v>2.947368</v>
      </c>
      <c r="L473" s="42">
        <v>11.789474</v>
      </c>
      <c r="M473" s="42">
        <v>11.789474</v>
      </c>
      <c r="N473" s="42">
        <v>15.719298</v>
      </c>
      <c r="O473" s="42">
        <v>4.9122810000000001</v>
      </c>
      <c r="P473" s="42">
        <v>7</v>
      </c>
      <c r="Q473" s="42">
        <v>11</v>
      </c>
      <c r="R473" s="42">
        <v>9</v>
      </c>
      <c r="S473" s="42">
        <v>14</v>
      </c>
      <c r="T473" s="42">
        <v>12</v>
      </c>
      <c r="U473" s="42">
        <v>11</v>
      </c>
      <c r="V473" s="42">
        <v>32.421053000000001</v>
      </c>
      <c r="W473" s="42">
        <v>7.8596490000000001</v>
      </c>
      <c r="X473" s="42">
        <v>1.964912</v>
      </c>
      <c r="Y473" s="42">
        <v>5.8947370000000001</v>
      </c>
      <c r="Z473" s="42">
        <v>5.8947370000000001</v>
      </c>
      <c r="AA473" s="42">
        <v>8.8421050000000001</v>
      </c>
      <c r="AB473" s="42">
        <v>1.964912</v>
      </c>
      <c r="AC473" s="42">
        <v>0</v>
      </c>
      <c r="AD473" s="42">
        <v>7.8596490000000001</v>
      </c>
      <c r="AE473" s="42">
        <v>18.666667</v>
      </c>
      <c r="AF473" s="42">
        <v>5.8947370000000001</v>
      </c>
      <c r="AG473" s="42">
        <v>23.578946999999999</v>
      </c>
      <c r="AH473" s="42">
        <v>0.982456</v>
      </c>
      <c r="AI473" s="42">
        <v>0.982456</v>
      </c>
      <c r="AJ473" s="42">
        <v>5.8947370000000001</v>
      </c>
      <c r="AK473" s="42">
        <v>5.8947370000000001</v>
      </c>
      <c r="AL473" s="42">
        <v>6.8771930000000001</v>
      </c>
      <c r="AM473" s="42">
        <v>2.947368</v>
      </c>
      <c r="AN473" s="42">
        <v>0</v>
      </c>
      <c r="AO473" s="42">
        <v>1.964912</v>
      </c>
      <c r="AP473" s="42">
        <v>14.736841999999999</v>
      </c>
      <c r="AQ473" s="42">
        <v>6.8771930000000001</v>
      </c>
      <c r="AR473" s="42">
        <v>43.228070000000002</v>
      </c>
      <c r="AS473" s="42">
        <v>0</v>
      </c>
      <c r="AT473" s="42">
        <v>3.9298250000000001</v>
      </c>
      <c r="AU473" s="42">
        <v>0</v>
      </c>
      <c r="AV473" s="42">
        <v>0</v>
      </c>
      <c r="AW473" s="42">
        <v>0</v>
      </c>
      <c r="AX473" s="42">
        <v>7.8596490000000001</v>
      </c>
      <c r="AY473" s="42">
        <v>31.438596</v>
      </c>
      <c r="AZ473" s="42">
        <v>0</v>
      </c>
      <c r="BA473" s="42">
        <v>27.508772</v>
      </c>
      <c r="BB473" s="42">
        <v>0</v>
      </c>
      <c r="BC473" s="42">
        <v>3.9298250000000001</v>
      </c>
      <c r="BD473" s="42">
        <v>0</v>
      </c>
      <c r="BE473" s="42">
        <v>0</v>
      </c>
      <c r="BF473" s="42">
        <v>0</v>
      </c>
      <c r="BG473" s="42">
        <v>7.8596490000000001</v>
      </c>
      <c r="BH473" s="42">
        <v>15.719298</v>
      </c>
      <c r="BI473" s="42">
        <v>0</v>
      </c>
      <c r="BJ473" s="42">
        <v>15.719298</v>
      </c>
      <c r="BK473" s="42">
        <v>0</v>
      </c>
      <c r="BL473" s="42">
        <v>0</v>
      </c>
      <c r="BM473" s="42">
        <v>0</v>
      </c>
      <c r="BN473" s="42">
        <v>0</v>
      </c>
      <c r="BO473" s="42">
        <v>0</v>
      </c>
      <c r="BP473" s="42">
        <v>0</v>
      </c>
      <c r="BQ473" s="42">
        <v>15.719298</v>
      </c>
      <c r="BR473" s="42">
        <v>0</v>
      </c>
      <c r="BS473" s="42">
        <v>0</v>
      </c>
      <c r="BT473" s="42">
        <v>0</v>
      </c>
      <c r="BU473" s="42">
        <v>0</v>
      </c>
      <c r="BV473" s="42">
        <v>0</v>
      </c>
      <c r="BW473" s="42">
        <v>0</v>
      </c>
      <c r="BX473" s="42">
        <v>0</v>
      </c>
      <c r="BY473" s="42">
        <v>0</v>
      </c>
      <c r="BZ473" s="42">
        <v>0</v>
      </c>
      <c r="CA473" s="42">
        <v>0</v>
      </c>
      <c r="CB473" s="42">
        <v>11.789474</v>
      </c>
      <c r="CC473" s="42">
        <v>0</v>
      </c>
      <c r="CD473" s="42">
        <v>3.9298250000000001</v>
      </c>
      <c r="CE473" s="42">
        <v>0</v>
      </c>
      <c r="CF473" s="42">
        <v>0</v>
      </c>
      <c r="CG473" s="42">
        <v>0</v>
      </c>
      <c r="CH473" s="42">
        <v>7.8596490000000001</v>
      </c>
      <c r="CI473" s="42">
        <v>0</v>
      </c>
      <c r="CJ473" s="42">
        <v>0</v>
      </c>
      <c r="CK473" s="42">
        <v>31.438596</v>
      </c>
      <c r="CL473" s="42">
        <v>0</v>
      </c>
      <c r="CM473" s="42">
        <v>0</v>
      </c>
      <c r="CN473" s="42">
        <v>0</v>
      </c>
      <c r="CO473" s="42">
        <v>0</v>
      </c>
      <c r="CP473" s="42">
        <v>0</v>
      </c>
      <c r="CQ473" s="42">
        <v>0</v>
      </c>
      <c r="CR473" s="42">
        <v>31.438596</v>
      </c>
      <c r="CS473" s="42">
        <v>0</v>
      </c>
    </row>
    <row r="474" spans="1:97">
      <c r="A474" s="40" t="s">
        <v>1283</v>
      </c>
      <c r="B474" s="40" t="s">
        <v>289</v>
      </c>
      <c r="C474" s="40" t="s">
        <v>290</v>
      </c>
      <c r="D474" s="40" t="s">
        <v>297</v>
      </c>
      <c r="E474" s="40" t="s">
        <v>319</v>
      </c>
      <c r="F474" s="40" t="s">
        <v>293</v>
      </c>
      <c r="G474" s="41" t="s">
        <v>294</v>
      </c>
      <c r="H474" s="40" t="s">
        <v>1284</v>
      </c>
      <c r="I474" s="42">
        <v>110</v>
      </c>
      <c r="J474" s="42">
        <v>12</v>
      </c>
      <c r="K474" s="42">
        <v>12</v>
      </c>
      <c r="L474" s="42">
        <v>23</v>
      </c>
      <c r="M474" s="42">
        <v>20</v>
      </c>
      <c r="N474" s="42">
        <v>30</v>
      </c>
      <c r="O474" s="42">
        <v>13</v>
      </c>
      <c r="P474" s="42">
        <v>5</v>
      </c>
      <c r="Q474" s="42">
        <v>12</v>
      </c>
      <c r="R474" s="42">
        <v>19</v>
      </c>
      <c r="S474" s="42">
        <v>17</v>
      </c>
      <c r="T474" s="42">
        <v>28</v>
      </c>
      <c r="U474" s="42">
        <v>13</v>
      </c>
      <c r="V474" s="42">
        <v>52</v>
      </c>
      <c r="W474" s="42">
        <v>8</v>
      </c>
      <c r="X474" s="42">
        <v>3</v>
      </c>
      <c r="Y474" s="42">
        <v>12</v>
      </c>
      <c r="Z474" s="42">
        <v>8</v>
      </c>
      <c r="AA474" s="42">
        <v>14</v>
      </c>
      <c r="AB474" s="42">
        <v>7</v>
      </c>
      <c r="AC474" s="42">
        <v>0</v>
      </c>
      <c r="AD474" s="42">
        <v>9</v>
      </c>
      <c r="AE474" s="42">
        <v>28</v>
      </c>
      <c r="AF474" s="42">
        <v>15</v>
      </c>
      <c r="AG474" s="42">
        <v>58</v>
      </c>
      <c r="AH474" s="42">
        <v>4</v>
      </c>
      <c r="AI474" s="42">
        <v>9</v>
      </c>
      <c r="AJ474" s="42">
        <v>11</v>
      </c>
      <c r="AK474" s="42">
        <v>12</v>
      </c>
      <c r="AL474" s="42">
        <v>16</v>
      </c>
      <c r="AM474" s="42">
        <v>6</v>
      </c>
      <c r="AN474" s="42">
        <v>0</v>
      </c>
      <c r="AO474" s="42">
        <v>10</v>
      </c>
      <c r="AP474" s="42">
        <v>29</v>
      </c>
      <c r="AQ474" s="42">
        <v>19</v>
      </c>
      <c r="AR474" s="42">
        <v>96</v>
      </c>
      <c r="AS474" s="42">
        <v>8</v>
      </c>
      <c r="AT474" s="42">
        <v>12</v>
      </c>
      <c r="AU474" s="42">
        <v>0</v>
      </c>
      <c r="AV474" s="42">
        <v>0</v>
      </c>
      <c r="AW474" s="42">
        <v>12</v>
      </c>
      <c r="AX474" s="42">
        <v>12</v>
      </c>
      <c r="AY474" s="42">
        <v>36</v>
      </c>
      <c r="AZ474" s="42">
        <v>16</v>
      </c>
      <c r="BA474" s="42">
        <v>44</v>
      </c>
      <c r="BB474" s="42">
        <v>4</v>
      </c>
      <c r="BC474" s="42">
        <v>4</v>
      </c>
      <c r="BD474" s="42">
        <v>0</v>
      </c>
      <c r="BE474" s="42">
        <v>0</v>
      </c>
      <c r="BF474" s="42">
        <v>4</v>
      </c>
      <c r="BG474" s="42">
        <v>8</v>
      </c>
      <c r="BH474" s="42">
        <v>16</v>
      </c>
      <c r="BI474" s="42">
        <v>8</v>
      </c>
      <c r="BJ474" s="42">
        <v>52</v>
      </c>
      <c r="BK474" s="42">
        <v>4</v>
      </c>
      <c r="BL474" s="42">
        <v>8</v>
      </c>
      <c r="BM474" s="42">
        <v>0</v>
      </c>
      <c r="BN474" s="42">
        <v>0</v>
      </c>
      <c r="BO474" s="42">
        <v>8</v>
      </c>
      <c r="BP474" s="42">
        <v>4</v>
      </c>
      <c r="BQ474" s="42">
        <v>20</v>
      </c>
      <c r="BR474" s="42">
        <v>8</v>
      </c>
      <c r="BS474" s="42">
        <v>8</v>
      </c>
      <c r="BT474" s="42">
        <v>0</v>
      </c>
      <c r="BU474" s="42">
        <v>0</v>
      </c>
      <c r="BV474" s="42">
        <v>0</v>
      </c>
      <c r="BW474" s="42">
        <v>0</v>
      </c>
      <c r="BX474" s="42">
        <v>0</v>
      </c>
      <c r="BY474" s="42">
        <v>0</v>
      </c>
      <c r="BZ474" s="42">
        <v>0</v>
      </c>
      <c r="CA474" s="42">
        <v>8</v>
      </c>
      <c r="CB474" s="42">
        <v>48</v>
      </c>
      <c r="CC474" s="42">
        <v>8</v>
      </c>
      <c r="CD474" s="42">
        <v>12</v>
      </c>
      <c r="CE474" s="42">
        <v>0</v>
      </c>
      <c r="CF474" s="42">
        <v>0</v>
      </c>
      <c r="CG474" s="42">
        <v>12</v>
      </c>
      <c r="CH474" s="42">
        <v>12</v>
      </c>
      <c r="CI474" s="42">
        <v>0</v>
      </c>
      <c r="CJ474" s="42">
        <v>4</v>
      </c>
      <c r="CK474" s="42">
        <v>40</v>
      </c>
      <c r="CL474" s="42">
        <v>0</v>
      </c>
      <c r="CM474" s="42">
        <v>0</v>
      </c>
      <c r="CN474" s="42">
        <v>0</v>
      </c>
      <c r="CO474" s="42">
        <v>0</v>
      </c>
      <c r="CP474" s="42">
        <v>0</v>
      </c>
      <c r="CQ474" s="42">
        <v>0</v>
      </c>
      <c r="CR474" s="42">
        <v>36</v>
      </c>
      <c r="CS474" s="42">
        <v>4</v>
      </c>
    </row>
    <row r="475" spans="1:97">
      <c r="A475" s="40" t="s">
        <v>1285</v>
      </c>
      <c r="B475" s="40" t="s">
        <v>289</v>
      </c>
      <c r="C475" s="40" t="s">
        <v>290</v>
      </c>
      <c r="D475" s="40" t="s">
        <v>304</v>
      </c>
      <c r="E475" s="40" t="s">
        <v>491</v>
      </c>
      <c r="F475" s="40" t="s">
        <v>419</v>
      </c>
      <c r="G475" s="41" t="s">
        <v>294</v>
      </c>
      <c r="H475" s="40" t="s">
        <v>1286</v>
      </c>
      <c r="I475" s="42">
        <v>423</v>
      </c>
      <c r="J475" s="42">
        <v>66</v>
      </c>
      <c r="K475" s="42">
        <v>29</v>
      </c>
      <c r="L475" s="42">
        <v>87</v>
      </c>
      <c r="M475" s="42">
        <v>109</v>
      </c>
      <c r="N475" s="42">
        <v>81</v>
      </c>
      <c r="O475" s="42">
        <v>51</v>
      </c>
      <c r="P475" s="42">
        <v>55</v>
      </c>
      <c r="Q475" s="42">
        <v>45</v>
      </c>
      <c r="R475" s="42">
        <v>73</v>
      </c>
      <c r="S475" s="42">
        <v>66</v>
      </c>
      <c r="T475" s="42">
        <v>78</v>
      </c>
      <c r="U475" s="42">
        <v>36</v>
      </c>
      <c r="V475" s="42">
        <v>215</v>
      </c>
      <c r="W475" s="42">
        <v>39</v>
      </c>
      <c r="X475" s="42">
        <v>14</v>
      </c>
      <c r="Y475" s="42">
        <v>41</v>
      </c>
      <c r="Z475" s="42">
        <v>54</v>
      </c>
      <c r="AA475" s="42">
        <v>43</v>
      </c>
      <c r="AB475" s="42">
        <v>24</v>
      </c>
      <c r="AC475" s="42">
        <v>0</v>
      </c>
      <c r="AD475" s="42">
        <v>48</v>
      </c>
      <c r="AE475" s="42">
        <v>121</v>
      </c>
      <c r="AF475" s="42">
        <v>46</v>
      </c>
      <c r="AG475" s="42">
        <v>208</v>
      </c>
      <c r="AH475" s="42">
        <v>27</v>
      </c>
      <c r="AI475" s="42">
        <v>15</v>
      </c>
      <c r="AJ475" s="42">
        <v>46</v>
      </c>
      <c r="AK475" s="42">
        <v>55</v>
      </c>
      <c r="AL475" s="42">
        <v>38</v>
      </c>
      <c r="AM475" s="42">
        <v>23</v>
      </c>
      <c r="AN475" s="42">
        <v>4</v>
      </c>
      <c r="AO475" s="42">
        <v>34</v>
      </c>
      <c r="AP475" s="42">
        <v>125</v>
      </c>
      <c r="AQ475" s="42">
        <v>49</v>
      </c>
      <c r="AR475" s="42">
        <v>348</v>
      </c>
      <c r="AS475" s="42">
        <v>16</v>
      </c>
      <c r="AT475" s="42">
        <v>4</v>
      </c>
      <c r="AU475" s="42">
        <v>28</v>
      </c>
      <c r="AV475" s="42">
        <v>44</v>
      </c>
      <c r="AW475" s="42">
        <v>44</v>
      </c>
      <c r="AX475" s="42">
        <v>44</v>
      </c>
      <c r="AY475" s="42">
        <v>144</v>
      </c>
      <c r="AZ475" s="42">
        <v>24</v>
      </c>
      <c r="BA475" s="42">
        <v>160</v>
      </c>
      <c r="BB475" s="42">
        <v>12</v>
      </c>
      <c r="BC475" s="42">
        <v>0</v>
      </c>
      <c r="BD475" s="42">
        <v>16</v>
      </c>
      <c r="BE475" s="42">
        <v>20</v>
      </c>
      <c r="BF475" s="42">
        <v>4</v>
      </c>
      <c r="BG475" s="42">
        <v>36</v>
      </c>
      <c r="BH475" s="42">
        <v>64</v>
      </c>
      <c r="BI475" s="42">
        <v>8</v>
      </c>
      <c r="BJ475" s="42">
        <v>188</v>
      </c>
      <c r="BK475" s="42">
        <v>4</v>
      </c>
      <c r="BL475" s="42">
        <v>4</v>
      </c>
      <c r="BM475" s="42">
        <v>12</v>
      </c>
      <c r="BN475" s="42">
        <v>24</v>
      </c>
      <c r="BO475" s="42">
        <v>40</v>
      </c>
      <c r="BP475" s="42">
        <v>8</v>
      </c>
      <c r="BQ475" s="42">
        <v>80</v>
      </c>
      <c r="BR475" s="42">
        <v>16</v>
      </c>
      <c r="BS475" s="42">
        <v>8</v>
      </c>
      <c r="BT475" s="42">
        <v>0</v>
      </c>
      <c r="BU475" s="42">
        <v>0</v>
      </c>
      <c r="BV475" s="42">
        <v>0</v>
      </c>
      <c r="BW475" s="42">
        <v>0</v>
      </c>
      <c r="BX475" s="42">
        <v>0</v>
      </c>
      <c r="BY475" s="42">
        <v>4</v>
      </c>
      <c r="BZ475" s="42">
        <v>0</v>
      </c>
      <c r="CA475" s="42">
        <v>4</v>
      </c>
      <c r="CB475" s="42">
        <v>164</v>
      </c>
      <c r="CC475" s="42">
        <v>4</v>
      </c>
      <c r="CD475" s="42">
        <v>4</v>
      </c>
      <c r="CE475" s="42">
        <v>28</v>
      </c>
      <c r="CF475" s="42">
        <v>44</v>
      </c>
      <c r="CG475" s="42">
        <v>28</v>
      </c>
      <c r="CH475" s="42">
        <v>40</v>
      </c>
      <c r="CI475" s="42">
        <v>0</v>
      </c>
      <c r="CJ475" s="42">
        <v>16</v>
      </c>
      <c r="CK475" s="42">
        <v>176</v>
      </c>
      <c r="CL475" s="42">
        <v>12</v>
      </c>
      <c r="CM475" s="42">
        <v>0</v>
      </c>
      <c r="CN475" s="42">
        <v>0</v>
      </c>
      <c r="CO475" s="42">
        <v>0</v>
      </c>
      <c r="CP475" s="42">
        <v>16</v>
      </c>
      <c r="CQ475" s="42">
        <v>0</v>
      </c>
      <c r="CR475" s="42">
        <v>144</v>
      </c>
      <c r="CS475" s="42">
        <v>4</v>
      </c>
    </row>
    <row r="476" spans="1:97">
      <c r="A476" s="40" t="s">
        <v>1287</v>
      </c>
      <c r="B476" s="40" t="s">
        <v>289</v>
      </c>
      <c r="C476" s="40" t="s">
        <v>290</v>
      </c>
      <c r="D476" s="40" t="s">
        <v>304</v>
      </c>
      <c r="E476" s="40" t="s">
        <v>407</v>
      </c>
      <c r="F476" s="40" t="s">
        <v>397</v>
      </c>
      <c r="G476" s="41" t="s">
        <v>294</v>
      </c>
      <c r="H476" s="40" t="s">
        <v>1288</v>
      </c>
      <c r="I476" s="42">
        <v>83</v>
      </c>
      <c r="J476" s="42">
        <v>16.956989</v>
      </c>
      <c r="K476" s="42">
        <v>7.1397849999999998</v>
      </c>
      <c r="L476" s="42">
        <v>14.27957</v>
      </c>
      <c r="M476" s="42">
        <v>25.881720000000001</v>
      </c>
      <c r="N476" s="42">
        <v>9.8172040000000003</v>
      </c>
      <c r="O476" s="42">
        <v>8.9247309999999995</v>
      </c>
      <c r="P476" s="42">
        <v>21</v>
      </c>
      <c r="Q476" s="42">
        <v>14</v>
      </c>
      <c r="R476" s="42">
        <v>22</v>
      </c>
      <c r="S476" s="42">
        <v>12</v>
      </c>
      <c r="T476" s="42">
        <v>14</v>
      </c>
      <c r="U476" s="42">
        <v>8</v>
      </c>
      <c r="V476" s="42">
        <v>41.946237000000004</v>
      </c>
      <c r="W476" s="42">
        <v>6.247312</v>
      </c>
      <c r="X476" s="42">
        <v>3.5698919999999998</v>
      </c>
      <c r="Y476" s="42">
        <v>8.0322580000000006</v>
      </c>
      <c r="Z476" s="42">
        <v>13.387097000000001</v>
      </c>
      <c r="AA476" s="42">
        <v>6.247312</v>
      </c>
      <c r="AB476" s="42">
        <v>4.4623660000000003</v>
      </c>
      <c r="AC476" s="42">
        <v>0</v>
      </c>
      <c r="AD476" s="42">
        <v>8.0322580000000006</v>
      </c>
      <c r="AE476" s="42">
        <v>26.774194000000001</v>
      </c>
      <c r="AF476" s="42">
        <v>7.1397849999999998</v>
      </c>
      <c r="AG476" s="42">
        <v>41.053762999999996</v>
      </c>
      <c r="AH476" s="42">
        <v>10.709676999999999</v>
      </c>
      <c r="AI476" s="42">
        <v>3.5698919999999998</v>
      </c>
      <c r="AJ476" s="42">
        <v>6.247312</v>
      </c>
      <c r="AK476" s="42">
        <v>12.494624</v>
      </c>
      <c r="AL476" s="42">
        <v>3.5698919999999998</v>
      </c>
      <c r="AM476" s="42">
        <v>4.4623660000000003</v>
      </c>
      <c r="AN476" s="42">
        <v>0</v>
      </c>
      <c r="AO476" s="42">
        <v>13.387097000000001</v>
      </c>
      <c r="AP476" s="42">
        <v>21.419354999999999</v>
      </c>
      <c r="AQ476" s="42">
        <v>6.247312</v>
      </c>
      <c r="AR476" s="42">
        <v>64.258065000000002</v>
      </c>
      <c r="AS476" s="42">
        <v>14.27957</v>
      </c>
      <c r="AT476" s="42">
        <v>3.5698919999999998</v>
      </c>
      <c r="AU476" s="42">
        <v>0</v>
      </c>
      <c r="AV476" s="42">
        <v>3.5698919999999998</v>
      </c>
      <c r="AW476" s="42">
        <v>10.709676999999999</v>
      </c>
      <c r="AX476" s="42">
        <v>14.27957</v>
      </c>
      <c r="AY476" s="42">
        <v>14.27957</v>
      </c>
      <c r="AZ476" s="42">
        <v>3.5698919999999998</v>
      </c>
      <c r="BA476" s="42">
        <v>39.268816999999999</v>
      </c>
      <c r="BB476" s="42">
        <v>3.5698919999999998</v>
      </c>
      <c r="BC476" s="42">
        <v>3.5698919999999998</v>
      </c>
      <c r="BD476" s="42">
        <v>0</v>
      </c>
      <c r="BE476" s="42">
        <v>3.5698919999999998</v>
      </c>
      <c r="BF476" s="42">
        <v>7.1397849999999998</v>
      </c>
      <c r="BG476" s="42">
        <v>10.709676999999999</v>
      </c>
      <c r="BH476" s="42">
        <v>7.1397849999999998</v>
      </c>
      <c r="BI476" s="42">
        <v>3.5698919999999998</v>
      </c>
      <c r="BJ476" s="42">
        <v>24.989246999999999</v>
      </c>
      <c r="BK476" s="42">
        <v>10.709676999999999</v>
      </c>
      <c r="BL476" s="42">
        <v>0</v>
      </c>
      <c r="BM476" s="42">
        <v>0</v>
      </c>
      <c r="BN476" s="42">
        <v>0</v>
      </c>
      <c r="BO476" s="42">
        <v>3.5698919999999998</v>
      </c>
      <c r="BP476" s="42">
        <v>3.5698919999999998</v>
      </c>
      <c r="BQ476" s="42">
        <v>7.1397849999999998</v>
      </c>
      <c r="BR476" s="42">
        <v>0</v>
      </c>
      <c r="BS476" s="42">
        <v>3.5698919999999998</v>
      </c>
      <c r="BT476" s="42">
        <v>0</v>
      </c>
      <c r="BU476" s="42">
        <v>3.5698919999999998</v>
      </c>
      <c r="BV476" s="42">
        <v>0</v>
      </c>
      <c r="BW476" s="42">
        <v>0</v>
      </c>
      <c r="BX476" s="42">
        <v>0</v>
      </c>
      <c r="BY476" s="42">
        <v>0</v>
      </c>
      <c r="BZ476" s="42">
        <v>0</v>
      </c>
      <c r="CA476" s="42">
        <v>0</v>
      </c>
      <c r="CB476" s="42">
        <v>35.698925000000003</v>
      </c>
      <c r="CC476" s="42">
        <v>10.709676999999999</v>
      </c>
      <c r="CD476" s="42">
        <v>0</v>
      </c>
      <c r="CE476" s="42">
        <v>0</v>
      </c>
      <c r="CF476" s="42">
        <v>3.5698919999999998</v>
      </c>
      <c r="CG476" s="42">
        <v>10.709676999999999</v>
      </c>
      <c r="CH476" s="42">
        <v>7.1397849999999998</v>
      </c>
      <c r="CI476" s="42">
        <v>0</v>
      </c>
      <c r="CJ476" s="42">
        <v>3.5698919999999998</v>
      </c>
      <c r="CK476" s="42">
        <v>24.989246999999999</v>
      </c>
      <c r="CL476" s="42">
        <v>3.5698919999999998</v>
      </c>
      <c r="CM476" s="42">
        <v>0</v>
      </c>
      <c r="CN476" s="42">
        <v>0</v>
      </c>
      <c r="CO476" s="42">
        <v>0</v>
      </c>
      <c r="CP476" s="42">
        <v>0</v>
      </c>
      <c r="CQ476" s="42">
        <v>7.1397849999999998</v>
      </c>
      <c r="CR476" s="42">
        <v>14.27957</v>
      </c>
      <c r="CS476" s="42">
        <v>0</v>
      </c>
    </row>
    <row r="477" spans="1:97">
      <c r="A477" s="40" t="s">
        <v>1289</v>
      </c>
      <c r="B477" s="40" t="s">
        <v>289</v>
      </c>
      <c r="C477" s="40" t="s">
        <v>290</v>
      </c>
      <c r="D477" s="40" t="s">
        <v>291</v>
      </c>
      <c r="E477" s="40" t="s">
        <v>596</v>
      </c>
      <c r="F477" s="40" t="s">
        <v>293</v>
      </c>
      <c r="G477" s="41" t="s">
        <v>294</v>
      </c>
      <c r="H477" s="40" t="s">
        <v>1290</v>
      </c>
      <c r="I477" s="42">
        <v>316</v>
      </c>
      <c r="J477" s="42">
        <v>37.688073000000003</v>
      </c>
      <c r="K477" s="42">
        <v>46.385320999999998</v>
      </c>
      <c r="L477" s="42">
        <v>67.645259999999993</v>
      </c>
      <c r="M477" s="42">
        <v>76.342507999999995</v>
      </c>
      <c r="N477" s="42">
        <v>57.981650999999999</v>
      </c>
      <c r="O477" s="42">
        <v>29.957187000000001</v>
      </c>
      <c r="P477" s="42">
        <v>63</v>
      </c>
      <c r="Q477" s="42">
        <v>49</v>
      </c>
      <c r="R477" s="42">
        <v>94</v>
      </c>
      <c r="S477" s="42">
        <v>70</v>
      </c>
      <c r="T477" s="42">
        <v>56</v>
      </c>
      <c r="U477" s="42">
        <v>26</v>
      </c>
      <c r="V477" s="42">
        <v>166.214067</v>
      </c>
      <c r="W477" s="42">
        <v>20.293578</v>
      </c>
      <c r="X477" s="42">
        <v>25.125381999999998</v>
      </c>
      <c r="Y477" s="42">
        <v>33.822629999999997</v>
      </c>
      <c r="Z477" s="42">
        <v>43.486238999999998</v>
      </c>
      <c r="AA477" s="42">
        <v>30.923546999999999</v>
      </c>
      <c r="AB477" s="42">
        <v>12.562690999999999</v>
      </c>
      <c r="AC477" s="42">
        <v>0</v>
      </c>
      <c r="AD477" s="42">
        <v>32.856268999999998</v>
      </c>
      <c r="AE477" s="42">
        <v>99.535167999999999</v>
      </c>
      <c r="AF477" s="42">
        <v>33.822629999999997</v>
      </c>
      <c r="AG477" s="42">
        <v>149.785933</v>
      </c>
      <c r="AH477" s="42">
        <v>17.394494999999999</v>
      </c>
      <c r="AI477" s="42">
        <v>21.259938999999999</v>
      </c>
      <c r="AJ477" s="42">
        <v>33.822629999999997</v>
      </c>
      <c r="AK477" s="42">
        <v>32.856268999999998</v>
      </c>
      <c r="AL477" s="42">
        <v>27.058104</v>
      </c>
      <c r="AM477" s="42">
        <v>15.461774</v>
      </c>
      <c r="AN477" s="42">
        <v>1.9327220000000001</v>
      </c>
      <c r="AO477" s="42">
        <v>28.990825999999998</v>
      </c>
      <c r="AP477" s="42">
        <v>89.871560000000002</v>
      </c>
      <c r="AQ477" s="42">
        <v>30.923546999999999</v>
      </c>
      <c r="AR477" s="42">
        <v>286.04281300000002</v>
      </c>
      <c r="AS477" s="42">
        <v>27.058104</v>
      </c>
      <c r="AT477" s="42">
        <v>7.7308870000000001</v>
      </c>
      <c r="AU477" s="42">
        <v>15.461774</v>
      </c>
      <c r="AV477" s="42">
        <v>15.461774</v>
      </c>
      <c r="AW477" s="42">
        <v>30.923546999999999</v>
      </c>
      <c r="AX477" s="42">
        <v>69.577982000000006</v>
      </c>
      <c r="AY477" s="42">
        <v>85.039755</v>
      </c>
      <c r="AZ477" s="42">
        <v>34.788991000000003</v>
      </c>
      <c r="BA477" s="42">
        <v>158.48318</v>
      </c>
      <c r="BB477" s="42">
        <v>15.461774</v>
      </c>
      <c r="BC477" s="42">
        <v>3.865443</v>
      </c>
      <c r="BD477" s="42">
        <v>7.7308870000000001</v>
      </c>
      <c r="BE477" s="42">
        <v>7.7308870000000001</v>
      </c>
      <c r="BF477" s="42">
        <v>0</v>
      </c>
      <c r="BG477" s="42">
        <v>54.116208</v>
      </c>
      <c r="BH477" s="42">
        <v>61.847095000000003</v>
      </c>
      <c r="BI477" s="42">
        <v>7.7308870000000001</v>
      </c>
      <c r="BJ477" s="42">
        <v>127.55963300000001</v>
      </c>
      <c r="BK477" s="42">
        <v>11.59633</v>
      </c>
      <c r="BL477" s="42">
        <v>3.865443</v>
      </c>
      <c r="BM477" s="42">
        <v>7.7308870000000001</v>
      </c>
      <c r="BN477" s="42">
        <v>7.7308870000000001</v>
      </c>
      <c r="BO477" s="42">
        <v>30.923546999999999</v>
      </c>
      <c r="BP477" s="42">
        <v>15.461774</v>
      </c>
      <c r="BQ477" s="42">
        <v>23.192661000000001</v>
      </c>
      <c r="BR477" s="42">
        <v>27.058104</v>
      </c>
      <c r="BS477" s="42">
        <v>30.923546999999999</v>
      </c>
      <c r="BT477" s="42">
        <v>7.7308870000000001</v>
      </c>
      <c r="BU477" s="42">
        <v>0</v>
      </c>
      <c r="BV477" s="42">
        <v>0</v>
      </c>
      <c r="BW477" s="42">
        <v>0</v>
      </c>
      <c r="BX477" s="42">
        <v>0</v>
      </c>
      <c r="BY477" s="42">
        <v>7.7308870000000001</v>
      </c>
      <c r="BZ477" s="42">
        <v>0</v>
      </c>
      <c r="CA477" s="42">
        <v>15.461774</v>
      </c>
      <c r="CB477" s="42">
        <v>139.15596300000001</v>
      </c>
      <c r="CC477" s="42">
        <v>7.7308870000000001</v>
      </c>
      <c r="CD477" s="42">
        <v>7.7308870000000001</v>
      </c>
      <c r="CE477" s="42">
        <v>11.59633</v>
      </c>
      <c r="CF477" s="42">
        <v>11.59633</v>
      </c>
      <c r="CG477" s="42">
        <v>27.058104</v>
      </c>
      <c r="CH477" s="42">
        <v>57.981650999999999</v>
      </c>
      <c r="CI477" s="42">
        <v>0</v>
      </c>
      <c r="CJ477" s="42">
        <v>15.461774</v>
      </c>
      <c r="CK477" s="42">
        <v>115.963303</v>
      </c>
      <c r="CL477" s="42">
        <v>11.59633</v>
      </c>
      <c r="CM477" s="42">
        <v>0</v>
      </c>
      <c r="CN477" s="42">
        <v>3.865443</v>
      </c>
      <c r="CO477" s="42">
        <v>3.865443</v>
      </c>
      <c r="CP477" s="42">
        <v>3.865443</v>
      </c>
      <c r="CQ477" s="42">
        <v>3.865443</v>
      </c>
      <c r="CR477" s="42">
        <v>85.039755</v>
      </c>
      <c r="CS477" s="42">
        <v>3.865443</v>
      </c>
    </row>
    <row r="478" spans="1:97">
      <c r="A478" s="40" t="s">
        <v>1291</v>
      </c>
      <c r="B478" s="40" t="s">
        <v>289</v>
      </c>
      <c r="C478" s="40" t="s">
        <v>290</v>
      </c>
      <c r="D478" s="40" t="s">
        <v>304</v>
      </c>
      <c r="E478" s="40" t="s">
        <v>364</v>
      </c>
      <c r="F478" s="40" t="s">
        <v>351</v>
      </c>
      <c r="G478" s="41" t="s">
        <v>294</v>
      </c>
      <c r="H478" s="40" t="s">
        <v>1292</v>
      </c>
      <c r="I478" s="42">
        <v>381</v>
      </c>
      <c r="J478" s="42">
        <v>73</v>
      </c>
      <c r="K478" s="42">
        <v>41</v>
      </c>
      <c r="L478" s="42">
        <v>74</v>
      </c>
      <c r="M478" s="42">
        <v>75</v>
      </c>
      <c r="N478" s="42">
        <v>61</v>
      </c>
      <c r="O478" s="42">
        <v>57</v>
      </c>
      <c r="P478" s="42">
        <v>51</v>
      </c>
      <c r="Q478" s="42">
        <v>41</v>
      </c>
      <c r="R478" s="42">
        <v>64</v>
      </c>
      <c r="S478" s="42">
        <v>58</v>
      </c>
      <c r="T478" s="42">
        <v>86</v>
      </c>
      <c r="U478" s="42">
        <v>43</v>
      </c>
      <c r="V478" s="42">
        <v>189</v>
      </c>
      <c r="W478" s="42">
        <v>36</v>
      </c>
      <c r="X478" s="42">
        <v>17</v>
      </c>
      <c r="Y478" s="42">
        <v>38</v>
      </c>
      <c r="Z478" s="42">
        <v>40</v>
      </c>
      <c r="AA478" s="42">
        <v>29</v>
      </c>
      <c r="AB478" s="42">
        <v>27</v>
      </c>
      <c r="AC478" s="42">
        <v>2</v>
      </c>
      <c r="AD478" s="42">
        <v>45</v>
      </c>
      <c r="AE478" s="42">
        <v>99</v>
      </c>
      <c r="AF478" s="42">
        <v>45</v>
      </c>
      <c r="AG478" s="42">
        <v>192</v>
      </c>
      <c r="AH478" s="42">
        <v>37</v>
      </c>
      <c r="AI478" s="42">
        <v>24</v>
      </c>
      <c r="AJ478" s="42">
        <v>36</v>
      </c>
      <c r="AK478" s="42">
        <v>35</v>
      </c>
      <c r="AL478" s="42">
        <v>32</v>
      </c>
      <c r="AM478" s="42">
        <v>27</v>
      </c>
      <c r="AN478" s="42">
        <v>1</v>
      </c>
      <c r="AO478" s="42">
        <v>46</v>
      </c>
      <c r="AP478" s="42">
        <v>101</v>
      </c>
      <c r="AQ478" s="42">
        <v>45</v>
      </c>
      <c r="AR478" s="42">
        <v>316</v>
      </c>
      <c r="AS478" s="42">
        <v>40</v>
      </c>
      <c r="AT478" s="42">
        <v>8</v>
      </c>
      <c r="AU478" s="42">
        <v>12</v>
      </c>
      <c r="AV478" s="42">
        <v>28</v>
      </c>
      <c r="AW478" s="42">
        <v>48</v>
      </c>
      <c r="AX478" s="42">
        <v>28</v>
      </c>
      <c r="AY478" s="42">
        <v>96</v>
      </c>
      <c r="AZ478" s="42">
        <v>56</v>
      </c>
      <c r="BA478" s="42">
        <v>160</v>
      </c>
      <c r="BB478" s="42">
        <v>28</v>
      </c>
      <c r="BC478" s="42">
        <v>8</v>
      </c>
      <c r="BD478" s="42">
        <v>4</v>
      </c>
      <c r="BE478" s="42">
        <v>16</v>
      </c>
      <c r="BF478" s="42">
        <v>8</v>
      </c>
      <c r="BG478" s="42">
        <v>24</v>
      </c>
      <c r="BH478" s="42">
        <v>48</v>
      </c>
      <c r="BI478" s="42">
        <v>24</v>
      </c>
      <c r="BJ478" s="42">
        <v>156</v>
      </c>
      <c r="BK478" s="42">
        <v>12</v>
      </c>
      <c r="BL478" s="42">
        <v>0</v>
      </c>
      <c r="BM478" s="42">
        <v>8</v>
      </c>
      <c r="BN478" s="42">
        <v>12</v>
      </c>
      <c r="BO478" s="42">
        <v>40</v>
      </c>
      <c r="BP478" s="42">
        <v>4</v>
      </c>
      <c r="BQ478" s="42">
        <v>48</v>
      </c>
      <c r="BR478" s="42">
        <v>32</v>
      </c>
      <c r="BS478" s="42">
        <v>40</v>
      </c>
      <c r="BT478" s="42">
        <v>0</v>
      </c>
      <c r="BU478" s="42">
        <v>0</v>
      </c>
      <c r="BV478" s="42">
        <v>0</v>
      </c>
      <c r="BW478" s="42">
        <v>0</v>
      </c>
      <c r="BX478" s="42">
        <v>0</v>
      </c>
      <c r="BY478" s="42">
        <v>4</v>
      </c>
      <c r="BZ478" s="42">
        <v>0</v>
      </c>
      <c r="CA478" s="42">
        <v>36</v>
      </c>
      <c r="CB478" s="42">
        <v>140</v>
      </c>
      <c r="CC478" s="42">
        <v>24</v>
      </c>
      <c r="CD478" s="42">
        <v>4</v>
      </c>
      <c r="CE478" s="42">
        <v>12</v>
      </c>
      <c r="CF478" s="42">
        <v>24</v>
      </c>
      <c r="CG478" s="42">
        <v>40</v>
      </c>
      <c r="CH478" s="42">
        <v>16</v>
      </c>
      <c r="CI478" s="42">
        <v>4</v>
      </c>
      <c r="CJ478" s="42">
        <v>16</v>
      </c>
      <c r="CK478" s="42">
        <v>136</v>
      </c>
      <c r="CL478" s="42">
        <v>16</v>
      </c>
      <c r="CM478" s="42">
        <v>4</v>
      </c>
      <c r="CN478" s="42">
        <v>0</v>
      </c>
      <c r="CO478" s="42">
        <v>4</v>
      </c>
      <c r="CP478" s="42">
        <v>8</v>
      </c>
      <c r="CQ478" s="42">
        <v>8</v>
      </c>
      <c r="CR478" s="42">
        <v>92</v>
      </c>
      <c r="CS478" s="42">
        <v>4</v>
      </c>
    </row>
    <row r="479" spans="1:97">
      <c r="A479" s="40" t="s">
        <v>1293</v>
      </c>
      <c r="B479" s="40" t="s">
        <v>289</v>
      </c>
      <c r="C479" s="40" t="s">
        <v>290</v>
      </c>
      <c r="D479" s="40" t="s">
        <v>291</v>
      </c>
      <c r="E479" s="40" t="s">
        <v>531</v>
      </c>
      <c r="F479" s="40" t="s">
        <v>293</v>
      </c>
      <c r="G479" s="41" t="s">
        <v>294</v>
      </c>
      <c r="H479" s="40" t="s">
        <v>1294</v>
      </c>
      <c r="I479" s="42">
        <v>868</v>
      </c>
      <c r="J479" s="42">
        <v>108</v>
      </c>
      <c r="K479" s="42">
        <v>57</v>
      </c>
      <c r="L479" s="42">
        <v>127</v>
      </c>
      <c r="M479" s="42">
        <v>186</v>
      </c>
      <c r="N479" s="42">
        <v>215</v>
      </c>
      <c r="O479" s="42">
        <v>175</v>
      </c>
      <c r="P479" s="42">
        <v>100</v>
      </c>
      <c r="Q479" s="42">
        <v>86</v>
      </c>
      <c r="R479" s="42">
        <v>131</v>
      </c>
      <c r="S479" s="42">
        <v>154</v>
      </c>
      <c r="T479" s="42">
        <v>254</v>
      </c>
      <c r="U479" s="42">
        <v>143</v>
      </c>
      <c r="V479" s="42">
        <v>413</v>
      </c>
      <c r="W479" s="42">
        <v>53</v>
      </c>
      <c r="X479" s="42">
        <v>29</v>
      </c>
      <c r="Y479" s="42">
        <v>68</v>
      </c>
      <c r="Z479" s="42">
        <v>92</v>
      </c>
      <c r="AA479" s="42">
        <v>103</v>
      </c>
      <c r="AB479" s="42">
        <v>68</v>
      </c>
      <c r="AC479" s="42">
        <v>0</v>
      </c>
      <c r="AD479" s="42">
        <v>62</v>
      </c>
      <c r="AE479" s="42">
        <v>222</v>
      </c>
      <c r="AF479" s="42">
        <v>129</v>
      </c>
      <c r="AG479" s="42">
        <v>455</v>
      </c>
      <c r="AH479" s="42">
        <v>55</v>
      </c>
      <c r="AI479" s="42">
        <v>28</v>
      </c>
      <c r="AJ479" s="42">
        <v>59</v>
      </c>
      <c r="AK479" s="42">
        <v>94</v>
      </c>
      <c r="AL479" s="42">
        <v>112</v>
      </c>
      <c r="AM479" s="42">
        <v>99</v>
      </c>
      <c r="AN479" s="42">
        <v>8</v>
      </c>
      <c r="AO479" s="42">
        <v>65</v>
      </c>
      <c r="AP479" s="42">
        <v>211</v>
      </c>
      <c r="AQ479" s="42">
        <v>179</v>
      </c>
      <c r="AR479" s="42">
        <v>748</v>
      </c>
      <c r="AS479" s="42">
        <v>48</v>
      </c>
      <c r="AT479" s="42">
        <v>84</v>
      </c>
      <c r="AU479" s="42">
        <v>20</v>
      </c>
      <c r="AV479" s="42">
        <v>40</v>
      </c>
      <c r="AW479" s="42">
        <v>96</v>
      </c>
      <c r="AX479" s="42">
        <v>60</v>
      </c>
      <c r="AY479" s="42">
        <v>336</v>
      </c>
      <c r="AZ479" s="42">
        <v>64</v>
      </c>
      <c r="BA479" s="42">
        <v>348</v>
      </c>
      <c r="BB479" s="42">
        <v>40</v>
      </c>
      <c r="BC479" s="42">
        <v>52</v>
      </c>
      <c r="BD479" s="42">
        <v>16</v>
      </c>
      <c r="BE479" s="42">
        <v>4</v>
      </c>
      <c r="BF479" s="42">
        <v>4</v>
      </c>
      <c r="BG479" s="42">
        <v>56</v>
      </c>
      <c r="BH479" s="42">
        <v>148</v>
      </c>
      <c r="BI479" s="42">
        <v>28</v>
      </c>
      <c r="BJ479" s="42">
        <v>400</v>
      </c>
      <c r="BK479" s="42">
        <v>8</v>
      </c>
      <c r="BL479" s="42">
        <v>32</v>
      </c>
      <c r="BM479" s="42">
        <v>4</v>
      </c>
      <c r="BN479" s="42">
        <v>36</v>
      </c>
      <c r="BO479" s="42">
        <v>92</v>
      </c>
      <c r="BP479" s="42">
        <v>4</v>
      </c>
      <c r="BQ479" s="42">
        <v>188</v>
      </c>
      <c r="BR479" s="42">
        <v>36</v>
      </c>
      <c r="BS479" s="42">
        <v>40</v>
      </c>
      <c r="BT479" s="42">
        <v>0</v>
      </c>
      <c r="BU479" s="42">
        <v>0</v>
      </c>
      <c r="BV479" s="42">
        <v>0</v>
      </c>
      <c r="BW479" s="42">
        <v>8</v>
      </c>
      <c r="BX479" s="42">
        <v>4</v>
      </c>
      <c r="BY479" s="42">
        <v>8</v>
      </c>
      <c r="BZ479" s="42">
        <v>0</v>
      </c>
      <c r="CA479" s="42">
        <v>20</v>
      </c>
      <c r="CB479" s="42">
        <v>328</v>
      </c>
      <c r="CC479" s="42">
        <v>48</v>
      </c>
      <c r="CD479" s="42">
        <v>72</v>
      </c>
      <c r="CE479" s="42">
        <v>16</v>
      </c>
      <c r="CF479" s="42">
        <v>28</v>
      </c>
      <c r="CG479" s="42">
        <v>84</v>
      </c>
      <c r="CH479" s="42">
        <v>48</v>
      </c>
      <c r="CI479" s="42">
        <v>8</v>
      </c>
      <c r="CJ479" s="42">
        <v>24</v>
      </c>
      <c r="CK479" s="42">
        <v>380</v>
      </c>
      <c r="CL479" s="42">
        <v>0</v>
      </c>
      <c r="CM479" s="42">
        <v>12</v>
      </c>
      <c r="CN479" s="42">
        <v>4</v>
      </c>
      <c r="CO479" s="42">
        <v>4</v>
      </c>
      <c r="CP479" s="42">
        <v>8</v>
      </c>
      <c r="CQ479" s="42">
        <v>4</v>
      </c>
      <c r="CR479" s="42">
        <v>328</v>
      </c>
      <c r="CS479" s="42">
        <v>20</v>
      </c>
    </row>
    <row r="480" spans="1:97">
      <c r="A480" s="40" t="s">
        <v>1295</v>
      </c>
      <c r="B480" s="40" t="s">
        <v>289</v>
      </c>
      <c r="C480" s="40" t="s">
        <v>290</v>
      </c>
      <c r="D480" s="40" t="s">
        <v>304</v>
      </c>
      <c r="E480" s="40" t="s">
        <v>609</v>
      </c>
      <c r="F480" s="40" t="s">
        <v>351</v>
      </c>
      <c r="G480" s="41" t="s">
        <v>294</v>
      </c>
      <c r="H480" s="40" t="s">
        <v>1296</v>
      </c>
      <c r="I480" s="42">
        <v>775</v>
      </c>
      <c r="J480" s="42">
        <v>156.209363</v>
      </c>
      <c r="K480" s="42">
        <v>98.764628999999999</v>
      </c>
      <c r="L480" s="42">
        <v>163.26397900000001</v>
      </c>
      <c r="M480" s="42">
        <v>202.56827000000001</v>
      </c>
      <c r="N480" s="42">
        <v>106.827048</v>
      </c>
      <c r="O480" s="42">
        <v>47.366709999999998</v>
      </c>
      <c r="P480" s="42">
        <v>114</v>
      </c>
      <c r="Q480" s="42">
        <v>99</v>
      </c>
      <c r="R480" s="42">
        <v>144</v>
      </c>
      <c r="S480" s="42">
        <v>120</v>
      </c>
      <c r="T480" s="42">
        <v>85</v>
      </c>
      <c r="U480" s="42">
        <v>45</v>
      </c>
      <c r="V480" s="42">
        <v>370.871261</v>
      </c>
      <c r="W480" s="42">
        <v>76.592978000000002</v>
      </c>
      <c r="X480" s="42">
        <v>48.374512000000003</v>
      </c>
      <c r="Y480" s="42">
        <v>85.663199000000006</v>
      </c>
      <c r="Z480" s="42">
        <v>85.663199000000006</v>
      </c>
      <c r="AA480" s="42">
        <v>57.444732999999999</v>
      </c>
      <c r="AB480" s="42">
        <v>16.124836999999999</v>
      </c>
      <c r="AC480" s="42">
        <v>1.0078020000000001</v>
      </c>
      <c r="AD480" s="42">
        <v>100.78023399999999</v>
      </c>
      <c r="AE480" s="42">
        <v>219.70090999999999</v>
      </c>
      <c r="AF480" s="42">
        <v>50.390116999999996</v>
      </c>
      <c r="AG480" s="42">
        <v>404.128739</v>
      </c>
      <c r="AH480" s="42">
        <v>79.616384999999994</v>
      </c>
      <c r="AI480" s="42">
        <v>50.390116999999996</v>
      </c>
      <c r="AJ480" s="42">
        <v>77.60078</v>
      </c>
      <c r="AK480" s="42">
        <v>116.905072</v>
      </c>
      <c r="AL480" s="42">
        <v>49.382314999999998</v>
      </c>
      <c r="AM480" s="42">
        <v>29.226268000000001</v>
      </c>
      <c r="AN480" s="42">
        <v>1.0078020000000001</v>
      </c>
      <c r="AO480" s="42">
        <v>103.803641</v>
      </c>
      <c r="AP480" s="42">
        <v>236.83355</v>
      </c>
      <c r="AQ480" s="42">
        <v>63.491546999999997</v>
      </c>
      <c r="AR480" s="42">
        <v>596.61898599999995</v>
      </c>
      <c r="AS480" s="42">
        <v>28.218465999999999</v>
      </c>
      <c r="AT480" s="42">
        <v>12.093628000000001</v>
      </c>
      <c r="AU480" s="42">
        <v>16.124836999999999</v>
      </c>
      <c r="AV480" s="42">
        <v>92.717815000000002</v>
      </c>
      <c r="AW480" s="42">
        <v>120.93628099999999</v>
      </c>
      <c r="AX480" s="42">
        <v>76.592978000000002</v>
      </c>
      <c r="AY480" s="42">
        <v>169.31079299999999</v>
      </c>
      <c r="AZ480" s="42">
        <v>80.624187000000006</v>
      </c>
      <c r="BA480" s="42">
        <v>282.18465500000002</v>
      </c>
      <c r="BB480" s="42">
        <v>16.124836999999999</v>
      </c>
      <c r="BC480" s="42">
        <v>12.093628000000001</v>
      </c>
      <c r="BD480" s="42">
        <v>12.093628000000001</v>
      </c>
      <c r="BE480" s="42">
        <v>40.312094000000002</v>
      </c>
      <c r="BF480" s="42">
        <v>24.187256000000001</v>
      </c>
      <c r="BG480" s="42">
        <v>68.530558999999997</v>
      </c>
      <c r="BH480" s="42">
        <v>92.717815000000002</v>
      </c>
      <c r="BI480" s="42">
        <v>16.124836999999999</v>
      </c>
      <c r="BJ480" s="42">
        <v>314.43432999999999</v>
      </c>
      <c r="BK480" s="42">
        <v>12.093628000000001</v>
      </c>
      <c r="BL480" s="42">
        <v>0</v>
      </c>
      <c r="BM480" s="42">
        <v>4.0312089999999996</v>
      </c>
      <c r="BN480" s="42">
        <v>52.405721999999997</v>
      </c>
      <c r="BO480" s="42">
        <v>96.749025000000003</v>
      </c>
      <c r="BP480" s="42">
        <v>8.0624190000000002</v>
      </c>
      <c r="BQ480" s="42">
        <v>76.592978000000002</v>
      </c>
      <c r="BR480" s="42">
        <v>64.499350000000007</v>
      </c>
      <c r="BS480" s="42">
        <v>44.343302999999999</v>
      </c>
      <c r="BT480" s="42">
        <v>0</v>
      </c>
      <c r="BU480" s="42">
        <v>0</v>
      </c>
      <c r="BV480" s="42">
        <v>0</v>
      </c>
      <c r="BW480" s="42">
        <v>0</v>
      </c>
      <c r="BX480" s="42">
        <v>8.0624190000000002</v>
      </c>
      <c r="BY480" s="42">
        <v>0</v>
      </c>
      <c r="BZ480" s="42">
        <v>0</v>
      </c>
      <c r="CA480" s="42">
        <v>36.280884</v>
      </c>
      <c r="CB480" s="42">
        <v>318.46553999999998</v>
      </c>
      <c r="CC480" s="42">
        <v>24.187256000000001</v>
      </c>
      <c r="CD480" s="42">
        <v>12.093628000000001</v>
      </c>
      <c r="CE480" s="42">
        <v>12.093628000000001</v>
      </c>
      <c r="CF480" s="42">
        <v>80.624187000000006</v>
      </c>
      <c r="CG480" s="42">
        <v>96.749025000000003</v>
      </c>
      <c r="CH480" s="42">
        <v>68.530558999999997</v>
      </c>
      <c r="CI480" s="42">
        <v>0</v>
      </c>
      <c r="CJ480" s="42">
        <v>24.187256000000001</v>
      </c>
      <c r="CK480" s="42">
        <v>233.81014300000001</v>
      </c>
      <c r="CL480" s="42">
        <v>4.0312089999999996</v>
      </c>
      <c r="CM480" s="42">
        <v>0</v>
      </c>
      <c r="CN480" s="42">
        <v>4.0312089999999996</v>
      </c>
      <c r="CO480" s="42">
        <v>12.093628000000001</v>
      </c>
      <c r="CP480" s="42">
        <v>16.124836999999999</v>
      </c>
      <c r="CQ480" s="42">
        <v>8.0624190000000002</v>
      </c>
      <c r="CR480" s="42">
        <v>169.31079299999999</v>
      </c>
      <c r="CS480" s="42">
        <v>20.156047000000001</v>
      </c>
    </row>
    <row r="481" spans="1:97">
      <c r="A481" s="40" t="s">
        <v>1297</v>
      </c>
      <c r="B481" s="40" t="s">
        <v>289</v>
      </c>
      <c r="C481" s="40" t="s">
        <v>290</v>
      </c>
      <c r="D481" s="40" t="s">
        <v>297</v>
      </c>
      <c r="E481" s="40" t="s">
        <v>647</v>
      </c>
      <c r="F481" s="40" t="s">
        <v>419</v>
      </c>
      <c r="G481" s="41" t="s">
        <v>294</v>
      </c>
      <c r="H481" s="40" t="s">
        <v>1298</v>
      </c>
      <c r="I481" s="42">
        <v>139</v>
      </c>
      <c r="J481" s="42">
        <v>29</v>
      </c>
      <c r="K481" s="42">
        <v>15</v>
      </c>
      <c r="L481" s="42">
        <v>27</v>
      </c>
      <c r="M481" s="42">
        <v>24</v>
      </c>
      <c r="N481" s="42">
        <v>27</v>
      </c>
      <c r="O481" s="42">
        <v>17</v>
      </c>
      <c r="P481" s="42">
        <v>18</v>
      </c>
      <c r="Q481" s="42">
        <v>14</v>
      </c>
      <c r="R481" s="42">
        <v>24</v>
      </c>
      <c r="S481" s="42">
        <v>28</v>
      </c>
      <c r="T481" s="42">
        <v>20</v>
      </c>
      <c r="U481" s="42">
        <v>12</v>
      </c>
      <c r="V481" s="42">
        <v>70</v>
      </c>
      <c r="W481" s="42">
        <v>14</v>
      </c>
      <c r="X481" s="42">
        <v>8</v>
      </c>
      <c r="Y481" s="42">
        <v>12</v>
      </c>
      <c r="Z481" s="42">
        <v>15</v>
      </c>
      <c r="AA481" s="42">
        <v>15</v>
      </c>
      <c r="AB481" s="42">
        <v>6</v>
      </c>
      <c r="AC481" s="42">
        <v>0</v>
      </c>
      <c r="AD481" s="42">
        <v>16</v>
      </c>
      <c r="AE481" s="42">
        <v>39</v>
      </c>
      <c r="AF481" s="42">
        <v>15</v>
      </c>
      <c r="AG481" s="42">
        <v>69</v>
      </c>
      <c r="AH481" s="42">
        <v>15</v>
      </c>
      <c r="AI481" s="42">
        <v>7</v>
      </c>
      <c r="AJ481" s="42">
        <v>15</v>
      </c>
      <c r="AK481" s="42">
        <v>9</v>
      </c>
      <c r="AL481" s="42">
        <v>12</v>
      </c>
      <c r="AM481" s="42">
        <v>11</v>
      </c>
      <c r="AN481" s="42">
        <v>0</v>
      </c>
      <c r="AO481" s="42">
        <v>16</v>
      </c>
      <c r="AP481" s="42">
        <v>36</v>
      </c>
      <c r="AQ481" s="42">
        <v>17</v>
      </c>
      <c r="AR481" s="42">
        <v>96</v>
      </c>
      <c r="AS481" s="42">
        <v>4</v>
      </c>
      <c r="AT481" s="42">
        <v>8</v>
      </c>
      <c r="AU481" s="42">
        <v>4</v>
      </c>
      <c r="AV481" s="42">
        <v>4</v>
      </c>
      <c r="AW481" s="42">
        <v>12</v>
      </c>
      <c r="AX481" s="42">
        <v>20</v>
      </c>
      <c r="AY481" s="42">
        <v>44</v>
      </c>
      <c r="AZ481" s="42">
        <v>0</v>
      </c>
      <c r="BA481" s="42">
        <v>40</v>
      </c>
      <c r="BB481" s="42">
        <v>0</v>
      </c>
      <c r="BC481" s="42">
        <v>4</v>
      </c>
      <c r="BD481" s="42">
        <v>4</v>
      </c>
      <c r="BE481" s="42">
        <v>0</v>
      </c>
      <c r="BF481" s="42">
        <v>0</v>
      </c>
      <c r="BG481" s="42">
        <v>12</v>
      </c>
      <c r="BH481" s="42">
        <v>20</v>
      </c>
      <c r="BI481" s="42">
        <v>0</v>
      </c>
      <c r="BJ481" s="42">
        <v>56</v>
      </c>
      <c r="BK481" s="42">
        <v>4</v>
      </c>
      <c r="BL481" s="42">
        <v>4</v>
      </c>
      <c r="BM481" s="42">
        <v>0</v>
      </c>
      <c r="BN481" s="42">
        <v>4</v>
      </c>
      <c r="BO481" s="42">
        <v>12</v>
      </c>
      <c r="BP481" s="42">
        <v>8</v>
      </c>
      <c r="BQ481" s="42">
        <v>24</v>
      </c>
      <c r="BR481" s="42">
        <v>0</v>
      </c>
      <c r="BS481" s="42">
        <v>0</v>
      </c>
      <c r="BT481" s="42">
        <v>0</v>
      </c>
      <c r="BU481" s="42">
        <v>0</v>
      </c>
      <c r="BV481" s="42">
        <v>0</v>
      </c>
      <c r="BW481" s="42">
        <v>0</v>
      </c>
      <c r="BX481" s="42">
        <v>0</v>
      </c>
      <c r="BY481" s="42">
        <v>0</v>
      </c>
      <c r="BZ481" s="42">
        <v>0</v>
      </c>
      <c r="CA481" s="42">
        <v>0</v>
      </c>
      <c r="CB481" s="42">
        <v>40</v>
      </c>
      <c r="CC481" s="42">
        <v>0</v>
      </c>
      <c r="CD481" s="42">
        <v>4</v>
      </c>
      <c r="CE481" s="42">
        <v>4</v>
      </c>
      <c r="CF481" s="42">
        <v>4</v>
      </c>
      <c r="CG481" s="42">
        <v>12</v>
      </c>
      <c r="CH481" s="42">
        <v>16</v>
      </c>
      <c r="CI481" s="42">
        <v>0</v>
      </c>
      <c r="CJ481" s="42">
        <v>0</v>
      </c>
      <c r="CK481" s="42">
        <v>56</v>
      </c>
      <c r="CL481" s="42">
        <v>4</v>
      </c>
      <c r="CM481" s="42">
        <v>4</v>
      </c>
      <c r="CN481" s="42">
        <v>0</v>
      </c>
      <c r="CO481" s="42">
        <v>0</v>
      </c>
      <c r="CP481" s="42">
        <v>0</v>
      </c>
      <c r="CQ481" s="42">
        <v>4</v>
      </c>
      <c r="CR481" s="42">
        <v>44</v>
      </c>
      <c r="CS481" s="42">
        <v>0</v>
      </c>
    </row>
    <row r="482" spans="1:97">
      <c r="A482" s="40" t="s">
        <v>1299</v>
      </c>
      <c r="B482" s="40" t="s">
        <v>289</v>
      </c>
      <c r="C482" s="40" t="s">
        <v>290</v>
      </c>
      <c r="D482" s="40" t="s">
        <v>304</v>
      </c>
      <c r="E482" s="40" t="s">
        <v>418</v>
      </c>
      <c r="F482" s="40" t="s">
        <v>419</v>
      </c>
      <c r="G482" s="41" t="s">
        <v>294</v>
      </c>
      <c r="H482" s="40" t="s">
        <v>1300</v>
      </c>
      <c r="I482" s="42">
        <v>487</v>
      </c>
      <c r="J482" s="42">
        <v>83.543932999999996</v>
      </c>
      <c r="K482" s="42">
        <v>49.922593999999997</v>
      </c>
      <c r="L482" s="42">
        <v>94.751046000000002</v>
      </c>
      <c r="M482" s="42">
        <v>92.713389000000006</v>
      </c>
      <c r="N482" s="42">
        <v>112.07113</v>
      </c>
      <c r="O482" s="42">
        <v>53.997908000000002</v>
      </c>
      <c r="P482" s="42">
        <v>70</v>
      </c>
      <c r="Q482" s="42">
        <v>94</v>
      </c>
      <c r="R482" s="42">
        <v>88</v>
      </c>
      <c r="S482" s="42">
        <v>103</v>
      </c>
      <c r="T482" s="42">
        <v>78</v>
      </c>
      <c r="U482" s="42">
        <v>55</v>
      </c>
      <c r="V482" s="42">
        <v>242.48117199999999</v>
      </c>
      <c r="W482" s="42">
        <v>43.809623000000002</v>
      </c>
      <c r="X482" s="42">
        <v>24.451882999999999</v>
      </c>
      <c r="Y482" s="42">
        <v>53.997908000000002</v>
      </c>
      <c r="Z482" s="42">
        <v>40.753138</v>
      </c>
      <c r="AA482" s="42">
        <v>59.09205</v>
      </c>
      <c r="AB482" s="42">
        <v>18.338912000000001</v>
      </c>
      <c r="AC482" s="42">
        <v>2.0376569999999998</v>
      </c>
      <c r="AD482" s="42">
        <v>55.016736000000002</v>
      </c>
      <c r="AE482" s="42">
        <v>134.485356</v>
      </c>
      <c r="AF482" s="42">
        <v>52.979078999999999</v>
      </c>
      <c r="AG482" s="42">
        <v>244.51882800000001</v>
      </c>
      <c r="AH482" s="42">
        <v>39.734310000000001</v>
      </c>
      <c r="AI482" s="42">
        <v>25.470711000000001</v>
      </c>
      <c r="AJ482" s="42">
        <v>40.753138</v>
      </c>
      <c r="AK482" s="42">
        <v>51.960251</v>
      </c>
      <c r="AL482" s="42">
        <v>52.979078999999999</v>
      </c>
      <c r="AM482" s="42">
        <v>32.602510000000002</v>
      </c>
      <c r="AN482" s="42">
        <v>1.0188280000000001</v>
      </c>
      <c r="AO482" s="42">
        <v>45.847279999999998</v>
      </c>
      <c r="AP482" s="42">
        <v>135.50418400000001</v>
      </c>
      <c r="AQ482" s="42">
        <v>63.167363999999999</v>
      </c>
      <c r="AR482" s="42">
        <v>407.53138100000001</v>
      </c>
      <c r="AS482" s="42">
        <v>8.1506279999999993</v>
      </c>
      <c r="AT482" s="42">
        <v>8.1506279999999993</v>
      </c>
      <c r="AU482" s="42">
        <v>4.0753139999999997</v>
      </c>
      <c r="AV482" s="42">
        <v>52.979078999999999</v>
      </c>
      <c r="AW482" s="42">
        <v>40.753138</v>
      </c>
      <c r="AX482" s="42">
        <v>89.656903999999997</v>
      </c>
      <c r="AY482" s="42">
        <v>167.08786599999999</v>
      </c>
      <c r="AZ482" s="42">
        <v>36.677824000000001</v>
      </c>
      <c r="BA482" s="42">
        <v>211.91631799999999</v>
      </c>
      <c r="BB482" s="42">
        <v>8.1506279999999993</v>
      </c>
      <c r="BC482" s="42">
        <v>8.1506279999999993</v>
      </c>
      <c r="BD482" s="42">
        <v>0</v>
      </c>
      <c r="BE482" s="42">
        <v>20.376569</v>
      </c>
      <c r="BF482" s="42">
        <v>0</v>
      </c>
      <c r="BG482" s="42">
        <v>73.355649</v>
      </c>
      <c r="BH482" s="42">
        <v>85.581590000000006</v>
      </c>
      <c r="BI482" s="42">
        <v>16.301255000000001</v>
      </c>
      <c r="BJ482" s="42">
        <v>195.61506299999999</v>
      </c>
      <c r="BK482" s="42">
        <v>0</v>
      </c>
      <c r="BL482" s="42">
        <v>0</v>
      </c>
      <c r="BM482" s="42">
        <v>4.0753139999999997</v>
      </c>
      <c r="BN482" s="42">
        <v>32.602510000000002</v>
      </c>
      <c r="BO482" s="42">
        <v>40.753138</v>
      </c>
      <c r="BP482" s="42">
        <v>16.301255000000001</v>
      </c>
      <c r="BQ482" s="42">
        <v>81.506276</v>
      </c>
      <c r="BR482" s="42">
        <v>20.376569</v>
      </c>
      <c r="BS482" s="42">
        <v>36.677824000000001</v>
      </c>
      <c r="BT482" s="42">
        <v>0</v>
      </c>
      <c r="BU482" s="42">
        <v>0</v>
      </c>
      <c r="BV482" s="42">
        <v>0</v>
      </c>
      <c r="BW482" s="42">
        <v>4.0753139999999997</v>
      </c>
      <c r="BX482" s="42">
        <v>4.0753139999999997</v>
      </c>
      <c r="BY482" s="42">
        <v>16.301255000000001</v>
      </c>
      <c r="BZ482" s="42">
        <v>0</v>
      </c>
      <c r="CA482" s="42">
        <v>12.225941000000001</v>
      </c>
      <c r="CB482" s="42">
        <v>146.711297</v>
      </c>
      <c r="CC482" s="42">
        <v>0</v>
      </c>
      <c r="CD482" s="42">
        <v>4.0753139999999997</v>
      </c>
      <c r="CE482" s="42">
        <v>4.0753139999999997</v>
      </c>
      <c r="CF482" s="42">
        <v>32.602510000000002</v>
      </c>
      <c r="CG482" s="42">
        <v>32.602510000000002</v>
      </c>
      <c r="CH482" s="42">
        <v>57.054392999999997</v>
      </c>
      <c r="CI482" s="42">
        <v>0</v>
      </c>
      <c r="CJ482" s="42">
        <v>16.301255000000001</v>
      </c>
      <c r="CK482" s="42">
        <v>224.142259</v>
      </c>
      <c r="CL482" s="42">
        <v>8.1506279999999993</v>
      </c>
      <c r="CM482" s="42">
        <v>4.0753139999999997</v>
      </c>
      <c r="CN482" s="42">
        <v>0</v>
      </c>
      <c r="CO482" s="42">
        <v>16.301255000000001</v>
      </c>
      <c r="CP482" s="42">
        <v>4.0753139999999997</v>
      </c>
      <c r="CQ482" s="42">
        <v>16.301255000000001</v>
      </c>
      <c r="CR482" s="42">
        <v>167.08786599999999</v>
      </c>
      <c r="CS482" s="42">
        <v>8.1506279999999993</v>
      </c>
    </row>
    <row r="483" spans="1:97">
      <c r="A483" s="40" t="s">
        <v>1301</v>
      </c>
      <c r="B483" s="40" t="s">
        <v>289</v>
      </c>
      <c r="C483" s="40" t="s">
        <v>290</v>
      </c>
      <c r="D483" s="40" t="s">
        <v>297</v>
      </c>
      <c r="E483" s="40" t="s">
        <v>377</v>
      </c>
      <c r="F483" s="40" t="s">
        <v>293</v>
      </c>
      <c r="G483" s="41" t="s">
        <v>294</v>
      </c>
      <c r="H483" s="40" t="s">
        <v>1302</v>
      </c>
      <c r="I483" s="42">
        <v>81</v>
      </c>
      <c r="J483" s="42">
        <v>11.137499999999999</v>
      </c>
      <c r="K483" s="42">
        <v>14.175000000000001</v>
      </c>
      <c r="L483" s="42">
        <v>12.15</v>
      </c>
      <c r="M483" s="42">
        <v>17.212499999999999</v>
      </c>
      <c r="N483" s="42">
        <v>23.287500000000001</v>
      </c>
      <c r="O483" s="42">
        <v>3.0375000000000001</v>
      </c>
      <c r="P483" s="42">
        <v>7</v>
      </c>
      <c r="Q483" s="42">
        <v>7</v>
      </c>
      <c r="R483" s="42">
        <v>16</v>
      </c>
      <c r="S483" s="42">
        <v>8</v>
      </c>
      <c r="T483" s="42">
        <v>8</v>
      </c>
      <c r="U483" s="42">
        <v>5</v>
      </c>
      <c r="V483" s="42">
        <v>44.55</v>
      </c>
      <c r="W483" s="42">
        <v>8.1</v>
      </c>
      <c r="X483" s="42">
        <v>8.1</v>
      </c>
      <c r="Y483" s="42">
        <v>8.1</v>
      </c>
      <c r="Z483" s="42">
        <v>8.1</v>
      </c>
      <c r="AA483" s="42">
        <v>10.125</v>
      </c>
      <c r="AB483" s="42">
        <v>1.0125</v>
      </c>
      <c r="AC483" s="42">
        <v>1.0125</v>
      </c>
      <c r="AD483" s="42">
        <v>9.1125000000000007</v>
      </c>
      <c r="AE483" s="42">
        <v>27.337499999999999</v>
      </c>
      <c r="AF483" s="42">
        <v>8.1</v>
      </c>
      <c r="AG483" s="42">
        <v>36.450000000000003</v>
      </c>
      <c r="AH483" s="42">
        <v>3.0375000000000001</v>
      </c>
      <c r="AI483" s="42">
        <v>6.0750000000000002</v>
      </c>
      <c r="AJ483" s="42">
        <v>4.05</v>
      </c>
      <c r="AK483" s="42">
        <v>9.1125000000000007</v>
      </c>
      <c r="AL483" s="42">
        <v>13.1625</v>
      </c>
      <c r="AM483" s="42">
        <v>1.0125</v>
      </c>
      <c r="AN483" s="42">
        <v>0</v>
      </c>
      <c r="AO483" s="42">
        <v>4.05</v>
      </c>
      <c r="AP483" s="42">
        <v>24.3</v>
      </c>
      <c r="AQ483" s="42">
        <v>8.1</v>
      </c>
      <c r="AR483" s="42">
        <v>85.05</v>
      </c>
      <c r="AS483" s="42">
        <v>4.05</v>
      </c>
      <c r="AT483" s="42">
        <v>0</v>
      </c>
      <c r="AU483" s="42">
        <v>8.1</v>
      </c>
      <c r="AV483" s="42">
        <v>8.1</v>
      </c>
      <c r="AW483" s="42">
        <v>12.15</v>
      </c>
      <c r="AX483" s="42">
        <v>12.15</v>
      </c>
      <c r="AY483" s="42">
        <v>28.35</v>
      </c>
      <c r="AZ483" s="42">
        <v>12.15</v>
      </c>
      <c r="BA483" s="42">
        <v>52.65</v>
      </c>
      <c r="BB483" s="42">
        <v>0</v>
      </c>
      <c r="BC483" s="42">
        <v>0</v>
      </c>
      <c r="BD483" s="42">
        <v>8.1</v>
      </c>
      <c r="BE483" s="42">
        <v>4.05</v>
      </c>
      <c r="BF483" s="42">
        <v>8.1</v>
      </c>
      <c r="BG483" s="42">
        <v>12.15</v>
      </c>
      <c r="BH483" s="42">
        <v>16.2</v>
      </c>
      <c r="BI483" s="42">
        <v>4.05</v>
      </c>
      <c r="BJ483" s="42">
        <v>32.4</v>
      </c>
      <c r="BK483" s="42">
        <v>4.05</v>
      </c>
      <c r="BL483" s="42">
        <v>0</v>
      </c>
      <c r="BM483" s="42">
        <v>0</v>
      </c>
      <c r="BN483" s="42">
        <v>4.05</v>
      </c>
      <c r="BO483" s="42">
        <v>4.05</v>
      </c>
      <c r="BP483" s="42">
        <v>0</v>
      </c>
      <c r="BQ483" s="42">
        <v>12.15</v>
      </c>
      <c r="BR483" s="42">
        <v>8.1</v>
      </c>
      <c r="BS483" s="42">
        <v>12.15</v>
      </c>
      <c r="BT483" s="42">
        <v>0</v>
      </c>
      <c r="BU483" s="42">
        <v>0</v>
      </c>
      <c r="BV483" s="42">
        <v>0</v>
      </c>
      <c r="BW483" s="42">
        <v>0</v>
      </c>
      <c r="BX483" s="42">
        <v>0</v>
      </c>
      <c r="BY483" s="42">
        <v>4.05</v>
      </c>
      <c r="BZ483" s="42">
        <v>0</v>
      </c>
      <c r="CA483" s="42">
        <v>8.1</v>
      </c>
      <c r="CB483" s="42">
        <v>24.3</v>
      </c>
      <c r="CC483" s="42">
        <v>0</v>
      </c>
      <c r="CD483" s="42">
        <v>0</v>
      </c>
      <c r="CE483" s="42">
        <v>4.05</v>
      </c>
      <c r="CF483" s="42">
        <v>4.05</v>
      </c>
      <c r="CG483" s="42">
        <v>8.1</v>
      </c>
      <c r="CH483" s="42">
        <v>8.1</v>
      </c>
      <c r="CI483" s="42">
        <v>0</v>
      </c>
      <c r="CJ483" s="42">
        <v>0</v>
      </c>
      <c r="CK483" s="42">
        <v>48.6</v>
      </c>
      <c r="CL483" s="42">
        <v>4.05</v>
      </c>
      <c r="CM483" s="42">
        <v>0</v>
      </c>
      <c r="CN483" s="42">
        <v>4.05</v>
      </c>
      <c r="CO483" s="42">
        <v>4.05</v>
      </c>
      <c r="CP483" s="42">
        <v>4.05</v>
      </c>
      <c r="CQ483" s="42">
        <v>0</v>
      </c>
      <c r="CR483" s="42">
        <v>28.35</v>
      </c>
      <c r="CS483" s="42">
        <v>4.05</v>
      </c>
    </row>
    <row r="484" spans="1:97">
      <c r="A484" s="40" t="s">
        <v>1303</v>
      </c>
      <c r="B484" s="40" t="s">
        <v>289</v>
      </c>
      <c r="C484" s="40" t="s">
        <v>290</v>
      </c>
      <c r="D484" s="40" t="s">
        <v>291</v>
      </c>
      <c r="E484" s="40" t="s">
        <v>380</v>
      </c>
      <c r="F484" s="40" t="s">
        <v>293</v>
      </c>
      <c r="G484" s="41" t="s">
        <v>294</v>
      </c>
      <c r="H484" s="40" t="s">
        <v>1304</v>
      </c>
      <c r="I484" s="42">
        <v>126</v>
      </c>
      <c r="J484" s="42">
        <v>16.128</v>
      </c>
      <c r="K484" s="42">
        <v>10.08</v>
      </c>
      <c r="L484" s="42">
        <v>17.135999999999999</v>
      </c>
      <c r="M484" s="42">
        <v>26.207999999999998</v>
      </c>
      <c r="N484" s="42">
        <v>29.231999999999999</v>
      </c>
      <c r="O484" s="42">
        <v>27.216000000000001</v>
      </c>
      <c r="P484" s="42">
        <v>13</v>
      </c>
      <c r="Q484" s="42">
        <v>17</v>
      </c>
      <c r="R484" s="42">
        <v>17</v>
      </c>
      <c r="S484" s="42">
        <v>18</v>
      </c>
      <c r="T484" s="42">
        <v>37</v>
      </c>
      <c r="U484" s="42">
        <v>12</v>
      </c>
      <c r="V484" s="42">
        <v>62.496000000000002</v>
      </c>
      <c r="W484" s="42">
        <v>9.0719999999999992</v>
      </c>
      <c r="X484" s="42">
        <v>6.048</v>
      </c>
      <c r="Y484" s="42">
        <v>6.048</v>
      </c>
      <c r="Z484" s="42">
        <v>12.096</v>
      </c>
      <c r="AA484" s="42">
        <v>16.128</v>
      </c>
      <c r="AB484" s="42">
        <v>13.103999999999999</v>
      </c>
      <c r="AC484" s="42">
        <v>0</v>
      </c>
      <c r="AD484" s="42">
        <v>11.087999999999999</v>
      </c>
      <c r="AE484" s="42">
        <v>29.231999999999999</v>
      </c>
      <c r="AF484" s="42">
        <v>22.175999999999998</v>
      </c>
      <c r="AG484" s="42">
        <v>63.503999999999998</v>
      </c>
      <c r="AH484" s="42">
        <v>7.056</v>
      </c>
      <c r="AI484" s="42">
        <v>4.032</v>
      </c>
      <c r="AJ484" s="42">
        <v>11.087999999999999</v>
      </c>
      <c r="AK484" s="42">
        <v>14.112</v>
      </c>
      <c r="AL484" s="42">
        <v>13.103999999999999</v>
      </c>
      <c r="AM484" s="42">
        <v>12.096</v>
      </c>
      <c r="AN484" s="42">
        <v>2.016</v>
      </c>
      <c r="AO484" s="42">
        <v>7.056</v>
      </c>
      <c r="AP484" s="42">
        <v>34.271999999999998</v>
      </c>
      <c r="AQ484" s="42">
        <v>22.175999999999998</v>
      </c>
      <c r="AR484" s="42">
        <v>104.83199999999999</v>
      </c>
      <c r="AS484" s="42">
        <v>20.16</v>
      </c>
      <c r="AT484" s="42">
        <v>12.096</v>
      </c>
      <c r="AU484" s="42">
        <v>0</v>
      </c>
      <c r="AV484" s="42">
        <v>8.0640000000000001</v>
      </c>
      <c r="AW484" s="42">
        <v>12.096</v>
      </c>
      <c r="AX484" s="42">
        <v>12.096</v>
      </c>
      <c r="AY484" s="42">
        <v>40.32</v>
      </c>
      <c r="AZ484" s="42">
        <v>0</v>
      </c>
      <c r="BA484" s="42">
        <v>48.384</v>
      </c>
      <c r="BB484" s="42">
        <v>8.0640000000000001</v>
      </c>
      <c r="BC484" s="42">
        <v>4.032</v>
      </c>
      <c r="BD484" s="42">
        <v>0</v>
      </c>
      <c r="BE484" s="42">
        <v>4.032</v>
      </c>
      <c r="BF484" s="42">
        <v>0</v>
      </c>
      <c r="BG484" s="42">
        <v>12.096</v>
      </c>
      <c r="BH484" s="42">
        <v>20.16</v>
      </c>
      <c r="BI484" s="42">
        <v>0</v>
      </c>
      <c r="BJ484" s="42">
        <v>56.448</v>
      </c>
      <c r="BK484" s="42">
        <v>12.096</v>
      </c>
      <c r="BL484" s="42">
        <v>8.0640000000000001</v>
      </c>
      <c r="BM484" s="42">
        <v>0</v>
      </c>
      <c r="BN484" s="42">
        <v>4.032</v>
      </c>
      <c r="BO484" s="42">
        <v>12.096</v>
      </c>
      <c r="BP484" s="42">
        <v>0</v>
      </c>
      <c r="BQ484" s="42">
        <v>20.16</v>
      </c>
      <c r="BR484" s="42">
        <v>0</v>
      </c>
      <c r="BS484" s="42">
        <v>8.0640000000000001</v>
      </c>
      <c r="BT484" s="42">
        <v>0</v>
      </c>
      <c r="BU484" s="42">
        <v>0</v>
      </c>
      <c r="BV484" s="42">
        <v>0</v>
      </c>
      <c r="BW484" s="42">
        <v>4.032</v>
      </c>
      <c r="BX484" s="42">
        <v>4.032</v>
      </c>
      <c r="BY484" s="42">
        <v>0</v>
      </c>
      <c r="BZ484" s="42">
        <v>0</v>
      </c>
      <c r="CA484" s="42">
        <v>0</v>
      </c>
      <c r="CB484" s="42">
        <v>32.256</v>
      </c>
      <c r="CC484" s="42">
        <v>8.0640000000000001</v>
      </c>
      <c r="CD484" s="42">
        <v>4.032</v>
      </c>
      <c r="CE484" s="42">
        <v>0</v>
      </c>
      <c r="CF484" s="42">
        <v>0</v>
      </c>
      <c r="CG484" s="42">
        <v>8.0640000000000001</v>
      </c>
      <c r="CH484" s="42">
        <v>12.096</v>
      </c>
      <c r="CI484" s="42">
        <v>0</v>
      </c>
      <c r="CJ484" s="42">
        <v>0</v>
      </c>
      <c r="CK484" s="42">
        <v>64.512</v>
      </c>
      <c r="CL484" s="42">
        <v>12.096</v>
      </c>
      <c r="CM484" s="42">
        <v>8.0640000000000001</v>
      </c>
      <c r="CN484" s="42">
        <v>0</v>
      </c>
      <c r="CO484" s="42">
        <v>4.032</v>
      </c>
      <c r="CP484" s="42">
        <v>0</v>
      </c>
      <c r="CQ484" s="42">
        <v>0</v>
      </c>
      <c r="CR484" s="42">
        <v>40.32</v>
      </c>
      <c r="CS484" s="42">
        <v>0</v>
      </c>
    </row>
    <row r="485" spans="1:97">
      <c r="A485" s="40" t="s">
        <v>1305</v>
      </c>
      <c r="B485" s="40" t="s">
        <v>289</v>
      </c>
      <c r="C485" s="40" t="s">
        <v>290</v>
      </c>
      <c r="D485" s="40" t="s">
        <v>297</v>
      </c>
      <c r="E485" s="40" t="s">
        <v>313</v>
      </c>
      <c r="F485" s="40" t="s">
        <v>293</v>
      </c>
      <c r="G485" s="41" t="s">
        <v>294</v>
      </c>
      <c r="H485" s="40" t="s">
        <v>1306</v>
      </c>
      <c r="I485" s="42">
        <v>215</v>
      </c>
      <c r="J485" s="42">
        <v>23.107476999999999</v>
      </c>
      <c r="K485" s="42">
        <v>21.098130999999999</v>
      </c>
      <c r="L485" s="42">
        <v>35.163550999999998</v>
      </c>
      <c r="M485" s="42">
        <v>51.238318</v>
      </c>
      <c r="N485" s="42">
        <v>56.261682</v>
      </c>
      <c r="O485" s="42">
        <v>28.130841</v>
      </c>
      <c r="P485" s="42">
        <v>17</v>
      </c>
      <c r="Q485" s="42">
        <v>36</v>
      </c>
      <c r="R485" s="42">
        <v>41</v>
      </c>
      <c r="S485" s="42">
        <v>46</v>
      </c>
      <c r="T485" s="42">
        <v>60</v>
      </c>
      <c r="U485" s="42">
        <v>26</v>
      </c>
      <c r="V485" s="42">
        <v>108.504673</v>
      </c>
      <c r="W485" s="42">
        <v>15.070093</v>
      </c>
      <c r="X485" s="42">
        <v>10.046728999999999</v>
      </c>
      <c r="Y485" s="42">
        <v>19.088785000000001</v>
      </c>
      <c r="Z485" s="42">
        <v>24.11215</v>
      </c>
      <c r="AA485" s="42">
        <v>28.130841</v>
      </c>
      <c r="AB485" s="42">
        <v>9.0420560000000005</v>
      </c>
      <c r="AC485" s="42">
        <v>3.0140189999999998</v>
      </c>
      <c r="AD485" s="42">
        <v>16.074766</v>
      </c>
      <c r="AE485" s="42">
        <v>62.289720000000003</v>
      </c>
      <c r="AF485" s="42">
        <v>30.140187000000001</v>
      </c>
      <c r="AG485" s="42">
        <v>106.495327</v>
      </c>
      <c r="AH485" s="42">
        <v>8.0373830000000002</v>
      </c>
      <c r="AI485" s="42">
        <v>11.051402</v>
      </c>
      <c r="AJ485" s="42">
        <v>16.074766</v>
      </c>
      <c r="AK485" s="42">
        <v>27.126168</v>
      </c>
      <c r="AL485" s="42">
        <v>28.130841</v>
      </c>
      <c r="AM485" s="42">
        <v>16.074766</v>
      </c>
      <c r="AN485" s="42">
        <v>0</v>
      </c>
      <c r="AO485" s="42">
        <v>10.046728999999999</v>
      </c>
      <c r="AP485" s="42">
        <v>62.289720000000003</v>
      </c>
      <c r="AQ485" s="42">
        <v>34.158878999999999</v>
      </c>
      <c r="AR485" s="42">
        <v>204.953271</v>
      </c>
      <c r="AS485" s="42">
        <v>16.074766</v>
      </c>
      <c r="AT485" s="42">
        <v>20.093457999999998</v>
      </c>
      <c r="AU485" s="42">
        <v>4.0186919999999997</v>
      </c>
      <c r="AV485" s="42">
        <v>24.11215</v>
      </c>
      <c r="AW485" s="42">
        <v>32.149532999999998</v>
      </c>
      <c r="AX485" s="42">
        <v>28.130841</v>
      </c>
      <c r="AY485" s="42">
        <v>60.280374000000002</v>
      </c>
      <c r="AZ485" s="42">
        <v>20.093457999999998</v>
      </c>
      <c r="BA485" s="42">
        <v>96.448598000000004</v>
      </c>
      <c r="BB485" s="42">
        <v>12.056075</v>
      </c>
      <c r="BC485" s="42">
        <v>16.074766</v>
      </c>
      <c r="BD485" s="42">
        <v>0</v>
      </c>
      <c r="BE485" s="42">
        <v>8.0373830000000002</v>
      </c>
      <c r="BF485" s="42">
        <v>4.0186919999999997</v>
      </c>
      <c r="BG485" s="42">
        <v>28.130841</v>
      </c>
      <c r="BH485" s="42">
        <v>28.130841</v>
      </c>
      <c r="BI485" s="42">
        <v>0</v>
      </c>
      <c r="BJ485" s="42">
        <v>108.504673</v>
      </c>
      <c r="BK485" s="42">
        <v>4.0186919999999997</v>
      </c>
      <c r="BL485" s="42">
        <v>4.0186919999999997</v>
      </c>
      <c r="BM485" s="42">
        <v>4.0186919999999997</v>
      </c>
      <c r="BN485" s="42">
        <v>16.074766</v>
      </c>
      <c r="BO485" s="42">
        <v>28.130841</v>
      </c>
      <c r="BP485" s="42">
        <v>0</v>
      </c>
      <c r="BQ485" s="42">
        <v>32.149532999999998</v>
      </c>
      <c r="BR485" s="42">
        <v>20.093457999999998</v>
      </c>
      <c r="BS485" s="42">
        <v>24.11215</v>
      </c>
      <c r="BT485" s="42">
        <v>0</v>
      </c>
      <c r="BU485" s="42">
        <v>0</v>
      </c>
      <c r="BV485" s="42">
        <v>0</v>
      </c>
      <c r="BW485" s="42">
        <v>8.0373830000000002</v>
      </c>
      <c r="BX485" s="42">
        <v>12.056075</v>
      </c>
      <c r="BY485" s="42">
        <v>0</v>
      </c>
      <c r="BZ485" s="42">
        <v>0</v>
      </c>
      <c r="CA485" s="42">
        <v>4.0186919999999997</v>
      </c>
      <c r="CB485" s="42">
        <v>88.411214999999999</v>
      </c>
      <c r="CC485" s="42">
        <v>8.0373830000000002</v>
      </c>
      <c r="CD485" s="42">
        <v>12.056075</v>
      </c>
      <c r="CE485" s="42">
        <v>4.0186919999999997</v>
      </c>
      <c r="CF485" s="42">
        <v>8.0373830000000002</v>
      </c>
      <c r="CG485" s="42">
        <v>16.074766</v>
      </c>
      <c r="CH485" s="42">
        <v>28.130841</v>
      </c>
      <c r="CI485" s="42">
        <v>0</v>
      </c>
      <c r="CJ485" s="42">
        <v>12.056075</v>
      </c>
      <c r="CK485" s="42">
        <v>92.429907</v>
      </c>
      <c r="CL485" s="42">
        <v>8.0373830000000002</v>
      </c>
      <c r="CM485" s="42">
        <v>8.0373830000000002</v>
      </c>
      <c r="CN485" s="42">
        <v>0</v>
      </c>
      <c r="CO485" s="42">
        <v>8.0373830000000002</v>
      </c>
      <c r="CP485" s="42">
        <v>4.0186919999999997</v>
      </c>
      <c r="CQ485" s="42">
        <v>0</v>
      </c>
      <c r="CR485" s="42">
        <v>60.280374000000002</v>
      </c>
      <c r="CS485" s="42">
        <v>4.0186919999999997</v>
      </c>
    </row>
    <row r="486" spans="1:97">
      <c r="A486" s="40" t="s">
        <v>1307</v>
      </c>
      <c r="B486" s="40" t="s">
        <v>289</v>
      </c>
      <c r="C486" s="40" t="s">
        <v>290</v>
      </c>
      <c r="D486" s="40" t="s">
        <v>291</v>
      </c>
      <c r="E486" s="40" t="s">
        <v>316</v>
      </c>
      <c r="F486" s="40" t="s">
        <v>293</v>
      </c>
      <c r="G486" s="41" t="s">
        <v>294</v>
      </c>
      <c r="H486" s="40" t="s">
        <v>1308</v>
      </c>
      <c r="I486" s="42">
        <v>317</v>
      </c>
      <c r="J486" s="42">
        <v>38.091754999999999</v>
      </c>
      <c r="K486" s="42">
        <v>21.619644999999998</v>
      </c>
      <c r="L486" s="42">
        <v>43.180543</v>
      </c>
      <c r="M486" s="42">
        <v>92.655619000000002</v>
      </c>
      <c r="N486" s="42">
        <v>57.623012000000003</v>
      </c>
      <c r="O486" s="42">
        <v>63.829427000000003</v>
      </c>
      <c r="P486" s="42">
        <v>39</v>
      </c>
      <c r="Q486" s="42">
        <v>44</v>
      </c>
      <c r="R486" s="42">
        <v>60</v>
      </c>
      <c r="S486" s="42">
        <v>61</v>
      </c>
      <c r="T486" s="42">
        <v>107</v>
      </c>
      <c r="U486" s="42">
        <v>43</v>
      </c>
      <c r="V486" s="42">
        <v>166.72136800000001</v>
      </c>
      <c r="W486" s="42">
        <v>19.560631000000001</v>
      </c>
      <c r="X486" s="42">
        <v>14.413095999999999</v>
      </c>
      <c r="Y486" s="42">
        <v>25.708299</v>
      </c>
      <c r="Z486" s="42">
        <v>46.327809999999999</v>
      </c>
      <c r="AA486" s="42">
        <v>32.914847000000002</v>
      </c>
      <c r="AB486" s="42">
        <v>26.767178999999999</v>
      </c>
      <c r="AC486" s="42">
        <v>1.0295069999999999</v>
      </c>
      <c r="AD486" s="42">
        <v>25.737672</v>
      </c>
      <c r="AE486" s="42">
        <v>99.803421</v>
      </c>
      <c r="AF486" s="42">
        <v>41.180275000000002</v>
      </c>
      <c r="AG486" s="42">
        <v>150.27863199999999</v>
      </c>
      <c r="AH486" s="42">
        <v>18.531123999999998</v>
      </c>
      <c r="AI486" s="42">
        <v>7.2065479999999997</v>
      </c>
      <c r="AJ486" s="42">
        <v>17.472244</v>
      </c>
      <c r="AK486" s="42">
        <v>46.327809999999999</v>
      </c>
      <c r="AL486" s="42">
        <v>24.708165000000001</v>
      </c>
      <c r="AM486" s="42">
        <v>33.973726999999997</v>
      </c>
      <c r="AN486" s="42">
        <v>2.0590139999999999</v>
      </c>
      <c r="AO486" s="42">
        <v>20.590138</v>
      </c>
      <c r="AP486" s="42">
        <v>78.213149999999999</v>
      </c>
      <c r="AQ486" s="42">
        <v>51.475344</v>
      </c>
      <c r="AR486" s="42">
        <v>263.43626899999998</v>
      </c>
      <c r="AS486" s="42">
        <v>28.826193</v>
      </c>
      <c r="AT486" s="42">
        <v>12.354082999999999</v>
      </c>
      <c r="AU486" s="42">
        <v>8.2360550000000003</v>
      </c>
      <c r="AV486" s="42">
        <v>16.472110000000001</v>
      </c>
      <c r="AW486" s="42">
        <v>28.826193</v>
      </c>
      <c r="AX486" s="42">
        <v>49.416330000000002</v>
      </c>
      <c r="AY486" s="42">
        <v>98.715168000000006</v>
      </c>
      <c r="AZ486" s="42">
        <v>20.590138</v>
      </c>
      <c r="BA486" s="42">
        <v>135.77741599999999</v>
      </c>
      <c r="BB486" s="42">
        <v>20.590138</v>
      </c>
      <c r="BC486" s="42">
        <v>8.2360550000000003</v>
      </c>
      <c r="BD486" s="42">
        <v>4.1180279999999998</v>
      </c>
      <c r="BE486" s="42">
        <v>8.2360550000000003</v>
      </c>
      <c r="BF486" s="42">
        <v>8.2360550000000003</v>
      </c>
      <c r="BG486" s="42">
        <v>41.180275000000002</v>
      </c>
      <c r="BH486" s="42">
        <v>45.180810000000001</v>
      </c>
      <c r="BI486" s="42">
        <v>0</v>
      </c>
      <c r="BJ486" s="42">
        <v>127.65885299999999</v>
      </c>
      <c r="BK486" s="42">
        <v>8.2360550000000003</v>
      </c>
      <c r="BL486" s="42">
        <v>4.1180279999999998</v>
      </c>
      <c r="BM486" s="42">
        <v>4.1180279999999998</v>
      </c>
      <c r="BN486" s="42">
        <v>8.2360550000000003</v>
      </c>
      <c r="BO486" s="42">
        <v>20.590138</v>
      </c>
      <c r="BP486" s="42">
        <v>8.2360550000000003</v>
      </c>
      <c r="BQ486" s="42">
        <v>53.534357999999997</v>
      </c>
      <c r="BR486" s="42">
        <v>20.590138</v>
      </c>
      <c r="BS486" s="42">
        <v>4.1180279999999998</v>
      </c>
      <c r="BT486" s="42">
        <v>0</v>
      </c>
      <c r="BU486" s="42">
        <v>0</v>
      </c>
      <c r="BV486" s="42">
        <v>0</v>
      </c>
      <c r="BW486" s="42">
        <v>0</v>
      </c>
      <c r="BX486" s="42">
        <v>0</v>
      </c>
      <c r="BY486" s="42">
        <v>4.1180279999999998</v>
      </c>
      <c r="BZ486" s="42">
        <v>0</v>
      </c>
      <c r="CA486" s="42">
        <v>0</v>
      </c>
      <c r="CB486" s="42">
        <v>107.06871599999999</v>
      </c>
      <c r="CC486" s="42">
        <v>4.1180279999999998</v>
      </c>
      <c r="CD486" s="42">
        <v>4.1180279999999998</v>
      </c>
      <c r="CE486" s="42">
        <v>4.1180279999999998</v>
      </c>
      <c r="CF486" s="42">
        <v>16.472110000000001</v>
      </c>
      <c r="CG486" s="42">
        <v>28.826193</v>
      </c>
      <c r="CH486" s="42">
        <v>37.062247999999997</v>
      </c>
      <c r="CI486" s="42">
        <v>0</v>
      </c>
      <c r="CJ486" s="42">
        <v>12.354082999999999</v>
      </c>
      <c r="CK486" s="42">
        <v>152.249526</v>
      </c>
      <c r="CL486" s="42">
        <v>24.708165000000001</v>
      </c>
      <c r="CM486" s="42">
        <v>8.2360550000000003</v>
      </c>
      <c r="CN486" s="42">
        <v>4.1180279999999998</v>
      </c>
      <c r="CO486" s="42">
        <v>0</v>
      </c>
      <c r="CP486" s="42">
        <v>0</v>
      </c>
      <c r="CQ486" s="42">
        <v>8.2360550000000003</v>
      </c>
      <c r="CR486" s="42">
        <v>98.715168000000006</v>
      </c>
      <c r="CS486" s="42">
        <v>8.2360550000000003</v>
      </c>
    </row>
    <row r="487" spans="1:97">
      <c r="A487" s="40" t="s">
        <v>1309</v>
      </c>
      <c r="B487" s="40" t="s">
        <v>289</v>
      </c>
      <c r="C487" s="40" t="s">
        <v>290</v>
      </c>
      <c r="D487" s="40" t="s">
        <v>297</v>
      </c>
      <c r="E487" s="40" t="s">
        <v>319</v>
      </c>
      <c r="F487" s="40" t="s">
        <v>293</v>
      </c>
      <c r="G487" s="41" t="s">
        <v>294</v>
      </c>
      <c r="H487" s="40" t="s">
        <v>1310</v>
      </c>
      <c r="I487" s="42">
        <v>122</v>
      </c>
      <c r="J487" s="42">
        <v>14.64</v>
      </c>
      <c r="K487" s="42">
        <v>9.76</v>
      </c>
      <c r="L487" s="42">
        <v>23.423999999999999</v>
      </c>
      <c r="M487" s="42">
        <v>25.376000000000001</v>
      </c>
      <c r="N487" s="42">
        <v>32.207999999999998</v>
      </c>
      <c r="O487" s="42">
        <v>16.591999999999999</v>
      </c>
      <c r="P487" s="42">
        <v>21</v>
      </c>
      <c r="Q487" s="42">
        <v>23</v>
      </c>
      <c r="R487" s="42">
        <v>33</v>
      </c>
      <c r="S487" s="42">
        <v>27</v>
      </c>
      <c r="T487" s="42">
        <v>27</v>
      </c>
      <c r="U487" s="42">
        <v>17</v>
      </c>
      <c r="V487" s="42">
        <v>58.56</v>
      </c>
      <c r="W487" s="42">
        <v>7.8079999999999998</v>
      </c>
      <c r="X487" s="42">
        <v>4.88</v>
      </c>
      <c r="Y487" s="42">
        <v>10.736000000000001</v>
      </c>
      <c r="Z487" s="42">
        <v>12.688000000000001</v>
      </c>
      <c r="AA487" s="42">
        <v>17.568000000000001</v>
      </c>
      <c r="AB487" s="42">
        <v>4.88</v>
      </c>
      <c r="AC487" s="42">
        <v>0</v>
      </c>
      <c r="AD487" s="42">
        <v>11.712</v>
      </c>
      <c r="AE487" s="42">
        <v>31.231999999999999</v>
      </c>
      <c r="AF487" s="42">
        <v>15.616</v>
      </c>
      <c r="AG487" s="42">
        <v>63.44</v>
      </c>
      <c r="AH487" s="42">
        <v>6.8319999999999999</v>
      </c>
      <c r="AI487" s="42">
        <v>4.88</v>
      </c>
      <c r="AJ487" s="42">
        <v>12.688000000000001</v>
      </c>
      <c r="AK487" s="42">
        <v>12.688000000000001</v>
      </c>
      <c r="AL487" s="42">
        <v>14.64</v>
      </c>
      <c r="AM487" s="42">
        <v>11.712</v>
      </c>
      <c r="AN487" s="42">
        <v>0</v>
      </c>
      <c r="AO487" s="42">
        <v>10.736000000000001</v>
      </c>
      <c r="AP487" s="42">
        <v>30.256</v>
      </c>
      <c r="AQ487" s="42">
        <v>22.448</v>
      </c>
      <c r="AR487" s="42">
        <v>93.695999999999998</v>
      </c>
      <c r="AS487" s="42">
        <v>3.9039999999999999</v>
      </c>
      <c r="AT487" s="42">
        <v>3.9039999999999999</v>
      </c>
      <c r="AU487" s="42">
        <v>7.8079999999999998</v>
      </c>
      <c r="AV487" s="42">
        <v>0</v>
      </c>
      <c r="AW487" s="42">
        <v>7.8079999999999998</v>
      </c>
      <c r="AX487" s="42">
        <v>23.423999999999999</v>
      </c>
      <c r="AY487" s="42">
        <v>42.944000000000003</v>
      </c>
      <c r="AZ487" s="42">
        <v>3.9039999999999999</v>
      </c>
      <c r="BA487" s="42">
        <v>42.944000000000003</v>
      </c>
      <c r="BB487" s="42">
        <v>3.9039999999999999</v>
      </c>
      <c r="BC487" s="42">
        <v>3.9039999999999999</v>
      </c>
      <c r="BD487" s="42">
        <v>0</v>
      </c>
      <c r="BE487" s="42">
        <v>0</v>
      </c>
      <c r="BF487" s="42">
        <v>0</v>
      </c>
      <c r="BG487" s="42">
        <v>15.616</v>
      </c>
      <c r="BH487" s="42">
        <v>19.52</v>
      </c>
      <c r="BI487" s="42">
        <v>0</v>
      </c>
      <c r="BJ487" s="42">
        <v>50.752000000000002</v>
      </c>
      <c r="BK487" s="42">
        <v>0</v>
      </c>
      <c r="BL487" s="42">
        <v>0</v>
      </c>
      <c r="BM487" s="42">
        <v>7.8079999999999998</v>
      </c>
      <c r="BN487" s="42">
        <v>0</v>
      </c>
      <c r="BO487" s="42">
        <v>7.8079999999999998</v>
      </c>
      <c r="BP487" s="42">
        <v>7.8079999999999998</v>
      </c>
      <c r="BQ487" s="42">
        <v>23.423999999999999</v>
      </c>
      <c r="BR487" s="42">
        <v>3.9039999999999999</v>
      </c>
      <c r="BS487" s="42">
        <v>3.9039999999999999</v>
      </c>
      <c r="BT487" s="42">
        <v>0</v>
      </c>
      <c r="BU487" s="42">
        <v>0</v>
      </c>
      <c r="BV487" s="42">
        <v>0</v>
      </c>
      <c r="BW487" s="42">
        <v>0</v>
      </c>
      <c r="BX487" s="42">
        <v>3.9039999999999999</v>
      </c>
      <c r="BY487" s="42">
        <v>0</v>
      </c>
      <c r="BZ487" s="42">
        <v>0</v>
      </c>
      <c r="CA487" s="42">
        <v>0</v>
      </c>
      <c r="CB487" s="42">
        <v>42.944000000000003</v>
      </c>
      <c r="CC487" s="42">
        <v>3.9039999999999999</v>
      </c>
      <c r="CD487" s="42">
        <v>3.9039999999999999</v>
      </c>
      <c r="CE487" s="42">
        <v>7.8079999999999998</v>
      </c>
      <c r="CF487" s="42">
        <v>0</v>
      </c>
      <c r="CG487" s="42">
        <v>3.9039999999999999</v>
      </c>
      <c r="CH487" s="42">
        <v>23.423999999999999</v>
      </c>
      <c r="CI487" s="42">
        <v>0</v>
      </c>
      <c r="CJ487" s="42">
        <v>0</v>
      </c>
      <c r="CK487" s="42">
        <v>46.847999999999999</v>
      </c>
      <c r="CL487" s="42">
        <v>0</v>
      </c>
      <c r="CM487" s="42">
        <v>0</v>
      </c>
      <c r="CN487" s="42">
        <v>0</v>
      </c>
      <c r="CO487" s="42">
        <v>0</v>
      </c>
      <c r="CP487" s="42">
        <v>0</v>
      </c>
      <c r="CQ487" s="42">
        <v>0</v>
      </c>
      <c r="CR487" s="42">
        <v>42.944000000000003</v>
      </c>
      <c r="CS487" s="42">
        <v>3.9039999999999999</v>
      </c>
    </row>
    <row r="488" spans="1:97">
      <c r="A488" s="40" t="s">
        <v>1311</v>
      </c>
      <c r="B488" s="40" t="s">
        <v>289</v>
      </c>
      <c r="C488" s="40" t="s">
        <v>290</v>
      </c>
      <c r="D488" s="40" t="s">
        <v>297</v>
      </c>
      <c r="E488" s="40" t="s">
        <v>506</v>
      </c>
      <c r="F488" s="40" t="s">
        <v>293</v>
      </c>
      <c r="G488" s="41" t="s">
        <v>294</v>
      </c>
      <c r="H488" s="40" t="s">
        <v>1312</v>
      </c>
      <c r="I488" s="42">
        <v>197</v>
      </c>
      <c r="J488" s="42">
        <v>30</v>
      </c>
      <c r="K488" s="42">
        <v>15</v>
      </c>
      <c r="L488" s="42">
        <v>41</v>
      </c>
      <c r="M488" s="42">
        <v>34</v>
      </c>
      <c r="N488" s="42">
        <v>49</v>
      </c>
      <c r="O488" s="42">
        <v>28</v>
      </c>
      <c r="P488" s="42">
        <v>19</v>
      </c>
      <c r="Q488" s="42">
        <v>23</v>
      </c>
      <c r="R488" s="42">
        <v>27</v>
      </c>
      <c r="S488" s="42">
        <v>39</v>
      </c>
      <c r="T488" s="42">
        <v>35</v>
      </c>
      <c r="U488" s="42">
        <v>14</v>
      </c>
      <c r="V488" s="42">
        <v>105</v>
      </c>
      <c r="W488" s="42">
        <v>16</v>
      </c>
      <c r="X488" s="42">
        <v>9</v>
      </c>
      <c r="Y488" s="42">
        <v>24</v>
      </c>
      <c r="Z488" s="42">
        <v>16</v>
      </c>
      <c r="AA488" s="42">
        <v>26</v>
      </c>
      <c r="AB488" s="42">
        <v>13</v>
      </c>
      <c r="AC488" s="42">
        <v>1</v>
      </c>
      <c r="AD488" s="42">
        <v>21</v>
      </c>
      <c r="AE488" s="42">
        <v>60</v>
      </c>
      <c r="AF488" s="42">
        <v>24</v>
      </c>
      <c r="AG488" s="42">
        <v>92</v>
      </c>
      <c r="AH488" s="42">
        <v>14</v>
      </c>
      <c r="AI488" s="42">
        <v>6</v>
      </c>
      <c r="AJ488" s="42">
        <v>17</v>
      </c>
      <c r="AK488" s="42">
        <v>18</v>
      </c>
      <c r="AL488" s="42">
        <v>23</v>
      </c>
      <c r="AM488" s="42">
        <v>12</v>
      </c>
      <c r="AN488" s="42">
        <v>2</v>
      </c>
      <c r="AO488" s="42">
        <v>17</v>
      </c>
      <c r="AP488" s="42">
        <v>49</v>
      </c>
      <c r="AQ488" s="42">
        <v>26</v>
      </c>
      <c r="AR488" s="42">
        <v>180</v>
      </c>
      <c r="AS488" s="42">
        <v>0</v>
      </c>
      <c r="AT488" s="42">
        <v>8</v>
      </c>
      <c r="AU488" s="42">
        <v>8</v>
      </c>
      <c r="AV488" s="42">
        <v>16</v>
      </c>
      <c r="AW488" s="42">
        <v>20</v>
      </c>
      <c r="AX488" s="42">
        <v>4</v>
      </c>
      <c r="AY488" s="42">
        <v>100</v>
      </c>
      <c r="AZ488" s="42">
        <v>24</v>
      </c>
      <c r="BA488" s="42">
        <v>88</v>
      </c>
      <c r="BB488" s="42">
        <v>0</v>
      </c>
      <c r="BC488" s="42">
        <v>8</v>
      </c>
      <c r="BD488" s="42">
        <v>8</v>
      </c>
      <c r="BE488" s="42">
        <v>8</v>
      </c>
      <c r="BF488" s="42">
        <v>8</v>
      </c>
      <c r="BG488" s="42">
        <v>0</v>
      </c>
      <c r="BH488" s="42">
        <v>44</v>
      </c>
      <c r="BI488" s="42">
        <v>12</v>
      </c>
      <c r="BJ488" s="42">
        <v>92</v>
      </c>
      <c r="BK488" s="42">
        <v>0</v>
      </c>
      <c r="BL488" s="42">
        <v>0</v>
      </c>
      <c r="BM488" s="42">
        <v>0</v>
      </c>
      <c r="BN488" s="42">
        <v>8</v>
      </c>
      <c r="BO488" s="42">
        <v>12</v>
      </c>
      <c r="BP488" s="42">
        <v>4</v>
      </c>
      <c r="BQ488" s="42">
        <v>56</v>
      </c>
      <c r="BR488" s="42">
        <v>12</v>
      </c>
      <c r="BS488" s="42">
        <v>16</v>
      </c>
      <c r="BT488" s="42">
        <v>0</v>
      </c>
      <c r="BU488" s="42">
        <v>0</v>
      </c>
      <c r="BV488" s="42">
        <v>0</v>
      </c>
      <c r="BW488" s="42">
        <v>0</v>
      </c>
      <c r="BX488" s="42">
        <v>0</v>
      </c>
      <c r="BY488" s="42">
        <v>0</v>
      </c>
      <c r="BZ488" s="42">
        <v>0</v>
      </c>
      <c r="CA488" s="42">
        <v>16</v>
      </c>
      <c r="CB488" s="42">
        <v>60</v>
      </c>
      <c r="CC488" s="42">
        <v>0</v>
      </c>
      <c r="CD488" s="42">
        <v>8</v>
      </c>
      <c r="CE488" s="42">
        <v>4</v>
      </c>
      <c r="CF488" s="42">
        <v>16</v>
      </c>
      <c r="CG488" s="42">
        <v>20</v>
      </c>
      <c r="CH488" s="42">
        <v>4</v>
      </c>
      <c r="CI488" s="42">
        <v>4</v>
      </c>
      <c r="CJ488" s="42">
        <v>4</v>
      </c>
      <c r="CK488" s="42">
        <v>104</v>
      </c>
      <c r="CL488" s="42">
        <v>0</v>
      </c>
      <c r="CM488" s="42">
        <v>0</v>
      </c>
      <c r="CN488" s="42">
        <v>4</v>
      </c>
      <c r="CO488" s="42">
        <v>0</v>
      </c>
      <c r="CP488" s="42">
        <v>0</v>
      </c>
      <c r="CQ488" s="42">
        <v>0</v>
      </c>
      <c r="CR488" s="42">
        <v>96</v>
      </c>
      <c r="CS488" s="42">
        <v>4</v>
      </c>
    </row>
    <row r="489" spans="1:97">
      <c r="A489" s="40" t="s">
        <v>1313</v>
      </c>
      <c r="B489" s="40" t="s">
        <v>289</v>
      </c>
      <c r="C489" s="40" t="s">
        <v>290</v>
      </c>
      <c r="D489" s="40" t="s">
        <v>297</v>
      </c>
      <c r="E489" s="40" t="s">
        <v>377</v>
      </c>
      <c r="F489" s="40" t="s">
        <v>293</v>
      </c>
      <c r="G489" s="41" t="s">
        <v>294</v>
      </c>
      <c r="H489" s="40" t="s">
        <v>1314</v>
      </c>
      <c r="I489" s="42">
        <v>561</v>
      </c>
      <c r="J489" s="42">
        <v>114.679558</v>
      </c>
      <c r="K489" s="42">
        <v>60.955801000000001</v>
      </c>
      <c r="L489" s="42">
        <v>97.116022000000001</v>
      </c>
      <c r="M489" s="42">
        <v>121.911602</v>
      </c>
      <c r="N489" s="42">
        <v>95.049723999999998</v>
      </c>
      <c r="O489" s="42">
        <v>71.287293000000005</v>
      </c>
      <c r="P489" s="42">
        <v>70</v>
      </c>
      <c r="Q489" s="42">
        <v>53</v>
      </c>
      <c r="R489" s="42">
        <v>100</v>
      </c>
      <c r="S489" s="42">
        <v>80</v>
      </c>
      <c r="T489" s="42">
        <v>90</v>
      </c>
      <c r="U489" s="42">
        <v>45</v>
      </c>
      <c r="V489" s="42">
        <v>277.91712699999999</v>
      </c>
      <c r="W489" s="42">
        <v>65.088397999999998</v>
      </c>
      <c r="X489" s="42">
        <v>30.994475000000001</v>
      </c>
      <c r="Y489" s="42">
        <v>44.425414000000004</v>
      </c>
      <c r="Z489" s="42">
        <v>60.955801000000001</v>
      </c>
      <c r="AA489" s="42">
        <v>46.491712999999997</v>
      </c>
      <c r="AB489" s="42">
        <v>28.928177000000002</v>
      </c>
      <c r="AC489" s="42">
        <v>1.0331490000000001</v>
      </c>
      <c r="AD489" s="42">
        <v>72.320442</v>
      </c>
      <c r="AE489" s="42">
        <v>152.90607700000001</v>
      </c>
      <c r="AF489" s="42">
        <v>52.690607999999997</v>
      </c>
      <c r="AG489" s="42">
        <v>283.08287300000001</v>
      </c>
      <c r="AH489" s="42">
        <v>49.591160000000002</v>
      </c>
      <c r="AI489" s="42">
        <v>29.961326</v>
      </c>
      <c r="AJ489" s="42">
        <v>52.690607999999997</v>
      </c>
      <c r="AK489" s="42">
        <v>60.955801000000001</v>
      </c>
      <c r="AL489" s="42">
        <v>48.558011</v>
      </c>
      <c r="AM489" s="42">
        <v>41.325966999999999</v>
      </c>
      <c r="AN489" s="42">
        <v>0</v>
      </c>
      <c r="AO489" s="42">
        <v>56.823203999999997</v>
      </c>
      <c r="AP489" s="42">
        <v>160.13812200000001</v>
      </c>
      <c r="AQ489" s="42">
        <v>66.121547000000007</v>
      </c>
      <c r="AR489" s="42">
        <v>438.055249</v>
      </c>
      <c r="AS489" s="42">
        <v>0</v>
      </c>
      <c r="AT489" s="42">
        <v>20.662983000000001</v>
      </c>
      <c r="AU489" s="42">
        <v>16.530387000000001</v>
      </c>
      <c r="AV489" s="42">
        <v>37.193370000000002</v>
      </c>
      <c r="AW489" s="42">
        <v>95.049723999999998</v>
      </c>
      <c r="AX489" s="42">
        <v>70.254143999999997</v>
      </c>
      <c r="AY489" s="42">
        <v>157.03867399999999</v>
      </c>
      <c r="AZ489" s="42">
        <v>41.325966999999999</v>
      </c>
      <c r="BA489" s="42">
        <v>214.895028</v>
      </c>
      <c r="BB489" s="42">
        <v>0</v>
      </c>
      <c r="BC489" s="42">
        <v>12.397790000000001</v>
      </c>
      <c r="BD489" s="42">
        <v>16.530387000000001</v>
      </c>
      <c r="BE489" s="42">
        <v>16.530387000000001</v>
      </c>
      <c r="BF489" s="42">
        <v>8.265193</v>
      </c>
      <c r="BG489" s="42">
        <v>66.121547000000007</v>
      </c>
      <c r="BH489" s="42">
        <v>74.386740000000003</v>
      </c>
      <c r="BI489" s="42">
        <v>20.662983000000001</v>
      </c>
      <c r="BJ489" s="42">
        <v>223.16022100000001</v>
      </c>
      <c r="BK489" s="42">
        <v>0</v>
      </c>
      <c r="BL489" s="42">
        <v>8.265193</v>
      </c>
      <c r="BM489" s="42">
        <v>0</v>
      </c>
      <c r="BN489" s="42">
        <v>20.662983000000001</v>
      </c>
      <c r="BO489" s="42">
        <v>86.784530000000004</v>
      </c>
      <c r="BP489" s="42">
        <v>4.1325969999999996</v>
      </c>
      <c r="BQ489" s="42">
        <v>82.651933999999997</v>
      </c>
      <c r="BR489" s="42">
        <v>20.662983000000001</v>
      </c>
      <c r="BS489" s="42">
        <v>37.193370000000002</v>
      </c>
      <c r="BT489" s="42">
        <v>0</v>
      </c>
      <c r="BU489" s="42">
        <v>0</v>
      </c>
      <c r="BV489" s="42">
        <v>0</v>
      </c>
      <c r="BW489" s="42">
        <v>4.1325969999999996</v>
      </c>
      <c r="BX489" s="42">
        <v>8.265193</v>
      </c>
      <c r="BY489" s="42">
        <v>12.397790000000001</v>
      </c>
      <c r="BZ489" s="42">
        <v>0</v>
      </c>
      <c r="CA489" s="42">
        <v>12.397790000000001</v>
      </c>
      <c r="CB489" s="42">
        <v>206.62983399999999</v>
      </c>
      <c r="CC489" s="42">
        <v>0</v>
      </c>
      <c r="CD489" s="42">
        <v>16.530387000000001</v>
      </c>
      <c r="CE489" s="42">
        <v>16.530387000000001</v>
      </c>
      <c r="CF489" s="42">
        <v>33.060772999999998</v>
      </c>
      <c r="CG489" s="42">
        <v>66.121547000000007</v>
      </c>
      <c r="CH489" s="42">
        <v>53.723756999999999</v>
      </c>
      <c r="CI489" s="42">
        <v>4.1325969999999996</v>
      </c>
      <c r="CJ489" s="42">
        <v>16.530387000000001</v>
      </c>
      <c r="CK489" s="42">
        <v>194.232044</v>
      </c>
      <c r="CL489" s="42">
        <v>0</v>
      </c>
      <c r="CM489" s="42">
        <v>4.1325969999999996</v>
      </c>
      <c r="CN489" s="42">
        <v>0</v>
      </c>
      <c r="CO489" s="42">
        <v>0</v>
      </c>
      <c r="CP489" s="42">
        <v>20.662983000000001</v>
      </c>
      <c r="CQ489" s="42">
        <v>4.1325969999999996</v>
      </c>
      <c r="CR489" s="42">
        <v>152.90607700000001</v>
      </c>
      <c r="CS489" s="42">
        <v>12.397790000000001</v>
      </c>
    </row>
    <row r="490" spans="1:97">
      <c r="A490" s="40" t="s">
        <v>1315</v>
      </c>
      <c r="B490" s="40" t="s">
        <v>289</v>
      </c>
      <c r="C490" s="40" t="s">
        <v>290</v>
      </c>
      <c r="D490" s="40" t="s">
        <v>309</v>
      </c>
      <c r="E490" s="40" t="s">
        <v>310</v>
      </c>
      <c r="F490" s="40" t="s">
        <v>306</v>
      </c>
      <c r="G490" s="41" t="s">
        <v>294</v>
      </c>
      <c r="H490" s="40" t="s">
        <v>1316</v>
      </c>
      <c r="I490" s="42">
        <v>365</v>
      </c>
      <c r="J490" s="42">
        <v>65.384124999999997</v>
      </c>
      <c r="K490" s="42">
        <v>34.773234000000002</v>
      </c>
      <c r="L490" s="42">
        <v>61.316947999999996</v>
      </c>
      <c r="M490" s="42">
        <v>93.069537999999994</v>
      </c>
      <c r="N490" s="42">
        <v>64.432756999999995</v>
      </c>
      <c r="O490" s="42">
        <v>46.023398</v>
      </c>
      <c r="P490" s="42">
        <v>63</v>
      </c>
      <c r="Q490" s="42">
        <v>40</v>
      </c>
      <c r="R490" s="42">
        <v>68</v>
      </c>
      <c r="S490" s="42">
        <v>72</v>
      </c>
      <c r="T490" s="42">
        <v>71</v>
      </c>
      <c r="U490" s="42">
        <v>37</v>
      </c>
      <c r="V490" s="42">
        <v>171.79689400000001</v>
      </c>
      <c r="W490" s="42">
        <v>25.568553999999999</v>
      </c>
      <c r="X490" s="42">
        <v>21.477585999999999</v>
      </c>
      <c r="Y490" s="42">
        <v>33.726700000000001</v>
      </c>
      <c r="Z490" s="42">
        <v>39.886944999999997</v>
      </c>
      <c r="AA490" s="42">
        <v>32.72775</v>
      </c>
      <c r="AB490" s="42">
        <v>18.409358999999998</v>
      </c>
      <c r="AC490" s="42">
        <v>0</v>
      </c>
      <c r="AD490" s="42">
        <v>37.841461000000002</v>
      </c>
      <c r="AE490" s="42">
        <v>98.159458000000001</v>
      </c>
      <c r="AF490" s="42">
        <v>35.795976000000003</v>
      </c>
      <c r="AG490" s="42">
        <v>193.20310599999999</v>
      </c>
      <c r="AH490" s="42">
        <v>39.815570000000001</v>
      </c>
      <c r="AI490" s="42">
        <v>13.295648</v>
      </c>
      <c r="AJ490" s="42">
        <v>27.590247000000002</v>
      </c>
      <c r="AK490" s="42">
        <v>53.182592999999997</v>
      </c>
      <c r="AL490" s="42">
        <v>31.705007999999999</v>
      </c>
      <c r="AM490" s="42">
        <v>26.591297000000001</v>
      </c>
      <c r="AN490" s="42">
        <v>1.022742</v>
      </c>
      <c r="AO490" s="42">
        <v>44.929281000000003</v>
      </c>
      <c r="AP490" s="42">
        <v>101.227684</v>
      </c>
      <c r="AQ490" s="42">
        <v>47.046140000000001</v>
      </c>
      <c r="AR490" s="42">
        <v>290.458778</v>
      </c>
      <c r="AS490" s="42">
        <v>16.363875</v>
      </c>
      <c r="AT490" s="42">
        <v>24.545812000000002</v>
      </c>
      <c r="AU490" s="42">
        <v>16.363875</v>
      </c>
      <c r="AV490" s="42">
        <v>36.818717999999997</v>
      </c>
      <c r="AW490" s="42">
        <v>28.636780999999999</v>
      </c>
      <c r="AX490" s="42">
        <v>32.72775</v>
      </c>
      <c r="AY490" s="42">
        <v>102.274218</v>
      </c>
      <c r="AZ490" s="42">
        <v>32.72775</v>
      </c>
      <c r="BA490" s="42">
        <v>139.09293600000001</v>
      </c>
      <c r="BB490" s="42">
        <v>8.1819369999999996</v>
      </c>
      <c r="BC490" s="42">
        <v>20.454844000000001</v>
      </c>
      <c r="BD490" s="42">
        <v>8.1819369999999996</v>
      </c>
      <c r="BE490" s="42">
        <v>16.363875</v>
      </c>
      <c r="BF490" s="42">
        <v>4.0909690000000003</v>
      </c>
      <c r="BG490" s="42">
        <v>28.636780999999999</v>
      </c>
      <c r="BH490" s="42">
        <v>45.000655999999999</v>
      </c>
      <c r="BI490" s="42">
        <v>8.1819369999999996</v>
      </c>
      <c r="BJ490" s="42">
        <v>151.36584199999999</v>
      </c>
      <c r="BK490" s="42">
        <v>8.1819369999999996</v>
      </c>
      <c r="BL490" s="42">
        <v>4.0909690000000003</v>
      </c>
      <c r="BM490" s="42">
        <v>8.1819369999999996</v>
      </c>
      <c r="BN490" s="42">
        <v>20.454844000000001</v>
      </c>
      <c r="BO490" s="42">
        <v>24.545812000000002</v>
      </c>
      <c r="BP490" s="42">
        <v>4.0909690000000003</v>
      </c>
      <c r="BQ490" s="42">
        <v>57.273561999999998</v>
      </c>
      <c r="BR490" s="42">
        <v>24.545812000000002</v>
      </c>
      <c r="BS490" s="42">
        <v>8.1819369999999996</v>
      </c>
      <c r="BT490" s="42">
        <v>0</v>
      </c>
      <c r="BU490" s="42">
        <v>0</v>
      </c>
      <c r="BV490" s="42">
        <v>0</v>
      </c>
      <c r="BW490" s="42">
        <v>0</v>
      </c>
      <c r="BX490" s="42">
        <v>0</v>
      </c>
      <c r="BY490" s="42">
        <v>4.0909690000000003</v>
      </c>
      <c r="BZ490" s="42">
        <v>0</v>
      </c>
      <c r="CA490" s="42">
        <v>4.0909690000000003</v>
      </c>
      <c r="CB490" s="42">
        <v>167.72971699999999</v>
      </c>
      <c r="CC490" s="42">
        <v>12.272906000000001</v>
      </c>
      <c r="CD490" s="42">
        <v>24.545812000000002</v>
      </c>
      <c r="CE490" s="42">
        <v>16.363875</v>
      </c>
      <c r="CF490" s="42">
        <v>36.818717999999997</v>
      </c>
      <c r="CG490" s="42">
        <v>24.545812000000002</v>
      </c>
      <c r="CH490" s="42">
        <v>28.636780999999999</v>
      </c>
      <c r="CI490" s="42">
        <v>4.0909690000000003</v>
      </c>
      <c r="CJ490" s="42">
        <v>20.454844000000001</v>
      </c>
      <c r="CK490" s="42">
        <v>114.547124</v>
      </c>
      <c r="CL490" s="42">
        <v>4.0909690000000003</v>
      </c>
      <c r="CM490" s="42">
        <v>0</v>
      </c>
      <c r="CN490" s="42">
        <v>0</v>
      </c>
      <c r="CO490" s="42">
        <v>0</v>
      </c>
      <c r="CP490" s="42">
        <v>4.0909690000000003</v>
      </c>
      <c r="CQ490" s="42">
        <v>0</v>
      </c>
      <c r="CR490" s="42">
        <v>98.183249000000004</v>
      </c>
      <c r="CS490" s="42">
        <v>8.1819369999999996</v>
      </c>
    </row>
    <row r="491" spans="1:97">
      <c r="A491" s="40" t="s">
        <v>1317</v>
      </c>
      <c r="B491" s="40" t="s">
        <v>289</v>
      </c>
      <c r="C491" s="40" t="s">
        <v>290</v>
      </c>
      <c r="D491" s="40" t="s">
        <v>297</v>
      </c>
      <c r="E491" s="40" t="s">
        <v>565</v>
      </c>
      <c r="F491" s="40" t="s">
        <v>293</v>
      </c>
      <c r="G491" s="41" t="s">
        <v>294</v>
      </c>
      <c r="H491" s="40" t="s">
        <v>1318</v>
      </c>
      <c r="I491" s="42">
        <v>251</v>
      </c>
      <c r="J491" s="42">
        <v>34.227272999999997</v>
      </c>
      <c r="K491" s="42">
        <v>32.152892999999999</v>
      </c>
      <c r="L491" s="42">
        <v>29.041322000000001</v>
      </c>
      <c r="M491" s="42">
        <v>66.380165000000005</v>
      </c>
      <c r="N491" s="42">
        <v>49.785124000000003</v>
      </c>
      <c r="O491" s="42">
        <v>39.413223000000002</v>
      </c>
      <c r="P491" s="42">
        <v>30</v>
      </c>
      <c r="Q491" s="42">
        <v>26</v>
      </c>
      <c r="R491" s="42">
        <v>43</v>
      </c>
      <c r="S491" s="42">
        <v>40</v>
      </c>
      <c r="T491" s="42">
        <v>50</v>
      </c>
      <c r="U491" s="42">
        <v>24</v>
      </c>
      <c r="V491" s="42">
        <v>123.42562</v>
      </c>
      <c r="W491" s="42">
        <v>17.632231000000001</v>
      </c>
      <c r="X491" s="42">
        <v>17.632231000000001</v>
      </c>
      <c r="Y491" s="42">
        <v>16.595040999999998</v>
      </c>
      <c r="Z491" s="42">
        <v>31.115701999999999</v>
      </c>
      <c r="AA491" s="42">
        <v>23.855371999999999</v>
      </c>
      <c r="AB491" s="42">
        <v>15.557850999999999</v>
      </c>
      <c r="AC491" s="42">
        <v>1.0371900000000001</v>
      </c>
      <c r="AD491" s="42">
        <v>23.855371999999999</v>
      </c>
      <c r="AE491" s="42">
        <v>68.454544999999996</v>
      </c>
      <c r="AF491" s="42">
        <v>31.115701999999999</v>
      </c>
      <c r="AG491" s="42">
        <v>127.57438</v>
      </c>
      <c r="AH491" s="42">
        <v>16.595040999999998</v>
      </c>
      <c r="AI491" s="42">
        <v>14.520661</v>
      </c>
      <c r="AJ491" s="42">
        <v>12.446281000000001</v>
      </c>
      <c r="AK491" s="42">
        <v>35.264462999999999</v>
      </c>
      <c r="AL491" s="42">
        <v>25.929752000000001</v>
      </c>
      <c r="AM491" s="42">
        <v>21.780992000000001</v>
      </c>
      <c r="AN491" s="42">
        <v>1.0371900000000001</v>
      </c>
      <c r="AO491" s="42">
        <v>20.743801999999999</v>
      </c>
      <c r="AP491" s="42">
        <v>66.380165000000005</v>
      </c>
      <c r="AQ491" s="42">
        <v>40.450412999999998</v>
      </c>
      <c r="AR491" s="42">
        <v>211.58677700000001</v>
      </c>
      <c r="AS491" s="42">
        <v>4.1487600000000002</v>
      </c>
      <c r="AT491" s="42">
        <v>8.2975209999999997</v>
      </c>
      <c r="AU491" s="42">
        <v>8.2975209999999997</v>
      </c>
      <c r="AV491" s="42">
        <v>12.446281000000001</v>
      </c>
      <c r="AW491" s="42">
        <v>24.892562000000002</v>
      </c>
      <c r="AX491" s="42">
        <v>45.636364</v>
      </c>
      <c r="AY491" s="42">
        <v>91.272727000000003</v>
      </c>
      <c r="AZ491" s="42">
        <v>16.595040999999998</v>
      </c>
      <c r="BA491" s="42">
        <v>107.867769</v>
      </c>
      <c r="BB491" s="42">
        <v>0</v>
      </c>
      <c r="BC491" s="42">
        <v>8.2975209999999997</v>
      </c>
      <c r="BD491" s="42">
        <v>8.2975209999999997</v>
      </c>
      <c r="BE491" s="42">
        <v>4.1487600000000002</v>
      </c>
      <c r="BF491" s="42">
        <v>8.2975209999999997</v>
      </c>
      <c r="BG491" s="42">
        <v>37.338842999999997</v>
      </c>
      <c r="BH491" s="42">
        <v>41.487603</v>
      </c>
      <c r="BI491" s="42">
        <v>0</v>
      </c>
      <c r="BJ491" s="42">
        <v>103.719008</v>
      </c>
      <c r="BK491" s="42">
        <v>4.1487600000000002</v>
      </c>
      <c r="BL491" s="42">
        <v>0</v>
      </c>
      <c r="BM491" s="42">
        <v>0</v>
      </c>
      <c r="BN491" s="42">
        <v>8.2975209999999997</v>
      </c>
      <c r="BO491" s="42">
        <v>16.595040999999998</v>
      </c>
      <c r="BP491" s="42">
        <v>8.2975209999999997</v>
      </c>
      <c r="BQ491" s="42">
        <v>49.785124000000003</v>
      </c>
      <c r="BR491" s="42">
        <v>16.595040999999998</v>
      </c>
      <c r="BS491" s="42">
        <v>16.595040999999998</v>
      </c>
      <c r="BT491" s="42">
        <v>0</v>
      </c>
      <c r="BU491" s="42">
        <v>0</v>
      </c>
      <c r="BV491" s="42">
        <v>0</v>
      </c>
      <c r="BW491" s="42">
        <v>0</v>
      </c>
      <c r="BX491" s="42">
        <v>4.1487600000000002</v>
      </c>
      <c r="BY491" s="42">
        <v>8.2975209999999997</v>
      </c>
      <c r="BZ491" s="42">
        <v>0</v>
      </c>
      <c r="CA491" s="42">
        <v>4.1487600000000002</v>
      </c>
      <c r="CB491" s="42">
        <v>91.272727000000003</v>
      </c>
      <c r="CC491" s="42">
        <v>4.1487600000000002</v>
      </c>
      <c r="CD491" s="42">
        <v>8.2975209999999997</v>
      </c>
      <c r="CE491" s="42">
        <v>4.1487600000000002</v>
      </c>
      <c r="CF491" s="42">
        <v>12.446281000000001</v>
      </c>
      <c r="CG491" s="42">
        <v>20.743801999999999</v>
      </c>
      <c r="CH491" s="42">
        <v>33.190083000000001</v>
      </c>
      <c r="CI491" s="42">
        <v>0</v>
      </c>
      <c r="CJ491" s="42">
        <v>8.2975209999999997</v>
      </c>
      <c r="CK491" s="42">
        <v>103.719008</v>
      </c>
      <c r="CL491" s="42">
        <v>0</v>
      </c>
      <c r="CM491" s="42">
        <v>0</v>
      </c>
      <c r="CN491" s="42">
        <v>4.1487600000000002</v>
      </c>
      <c r="CO491" s="42">
        <v>0</v>
      </c>
      <c r="CP491" s="42">
        <v>0</v>
      </c>
      <c r="CQ491" s="42">
        <v>4.1487600000000002</v>
      </c>
      <c r="CR491" s="42">
        <v>91.272727000000003</v>
      </c>
      <c r="CS491" s="42">
        <v>4.1487600000000002</v>
      </c>
    </row>
    <row r="492" spans="1:97">
      <c r="A492" s="40" t="s">
        <v>1319</v>
      </c>
      <c r="B492" s="40" t="s">
        <v>289</v>
      </c>
      <c r="C492" s="40" t="s">
        <v>290</v>
      </c>
      <c r="D492" s="40" t="s">
        <v>309</v>
      </c>
      <c r="E492" s="40" t="s">
        <v>400</v>
      </c>
      <c r="F492" s="40" t="s">
        <v>306</v>
      </c>
      <c r="G492" s="41" t="s">
        <v>294</v>
      </c>
      <c r="H492" s="40" t="s">
        <v>1320</v>
      </c>
      <c r="I492" s="42">
        <v>269</v>
      </c>
      <c r="J492" s="42">
        <v>43.122137000000002</v>
      </c>
      <c r="K492" s="42">
        <v>27.721374000000001</v>
      </c>
      <c r="L492" s="42">
        <v>51.335878000000001</v>
      </c>
      <c r="M492" s="42">
        <v>87.270992000000007</v>
      </c>
      <c r="N492" s="42">
        <v>44.148854999999998</v>
      </c>
      <c r="O492" s="42">
        <v>15.400763</v>
      </c>
      <c r="P492" s="42">
        <v>38</v>
      </c>
      <c r="Q492" s="42">
        <v>34</v>
      </c>
      <c r="R492" s="42">
        <v>61</v>
      </c>
      <c r="S492" s="42">
        <v>36</v>
      </c>
      <c r="T492" s="42">
        <v>25</v>
      </c>
      <c r="U492" s="42">
        <v>13</v>
      </c>
      <c r="V492" s="42">
        <v>136.55343500000001</v>
      </c>
      <c r="W492" s="42">
        <v>20.534351000000001</v>
      </c>
      <c r="X492" s="42">
        <v>17.454198000000002</v>
      </c>
      <c r="Y492" s="42">
        <v>24.641221000000002</v>
      </c>
      <c r="Z492" s="42">
        <v>43.122137000000002</v>
      </c>
      <c r="AA492" s="42">
        <v>26.694655999999998</v>
      </c>
      <c r="AB492" s="42">
        <v>4.1068699999999998</v>
      </c>
      <c r="AC492" s="42">
        <v>0</v>
      </c>
      <c r="AD492" s="42">
        <v>27.721374000000001</v>
      </c>
      <c r="AE492" s="42">
        <v>95.484733000000006</v>
      </c>
      <c r="AF492" s="42">
        <v>13.347327999999999</v>
      </c>
      <c r="AG492" s="42">
        <v>132.44656499999999</v>
      </c>
      <c r="AH492" s="42">
        <v>22.587786000000001</v>
      </c>
      <c r="AI492" s="42">
        <v>10.267175999999999</v>
      </c>
      <c r="AJ492" s="42">
        <v>26.694655999999998</v>
      </c>
      <c r="AK492" s="42">
        <v>44.148854999999998</v>
      </c>
      <c r="AL492" s="42">
        <v>17.454198000000002</v>
      </c>
      <c r="AM492" s="42">
        <v>8.2137399999999996</v>
      </c>
      <c r="AN492" s="42">
        <v>3.0801530000000001</v>
      </c>
      <c r="AO492" s="42">
        <v>25.667939000000001</v>
      </c>
      <c r="AP492" s="42">
        <v>85.217556999999999</v>
      </c>
      <c r="AQ492" s="42">
        <v>21.561069</v>
      </c>
      <c r="AR492" s="42">
        <v>234.09160299999999</v>
      </c>
      <c r="AS492" s="42">
        <v>0</v>
      </c>
      <c r="AT492" s="42">
        <v>20.534351000000001</v>
      </c>
      <c r="AU492" s="42">
        <v>28.748092</v>
      </c>
      <c r="AV492" s="42">
        <v>57.496183000000002</v>
      </c>
      <c r="AW492" s="42">
        <v>32.854962</v>
      </c>
      <c r="AX492" s="42">
        <v>28.748092</v>
      </c>
      <c r="AY492" s="42">
        <v>49.282443000000001</v>
      </c>
      <c r="AZ492" s="42">
        <v>16.427481</v>
      </c>
      <c r="BA492" s="42">
        <v>123.206107</v>
      </c>
      <c r="BB492" s="42">
        <v>0</v>
      </c>
      <c r="BC492" s="42">
        <v>16.427481</v>
      </c>
      <c r="BD492" s="42">
        <v>24.641221000000002</v>
      </c>
      <c r="BE492" s="42">
        <v>32.854962</v>
      </c>
      <c r="BF492" s="42">
        <v>0</v>
      </c>
      <c r="BG492" s="42">
        <v>20.534351000000001</v>
      </c>
      <c r="BH492" s="42">
        <v>20.534351000000001</v>
      </c>
      <c r="BI492" s="42">
        <v>8.2137399999999996</v>
      </c>
      <c r="BJ492" s="42">
        <v>110.885496</v>
      </c>
      <c r="BK492" s="42">
        <v>0</v>
      </c>
      <c r="BL492" s="42">
        <v>4.1068699999999998</v>
      </c>
      <c r="BM492" s="42">
        <v>4.1068699999999998</v>
      </c>
      <c r="BN492" s="42">
        <v>24.641221000000002</v>
      </c>
      <c r="BO492" s="42">
        <v>32.854962</v>
      </c>
      <c r="BP492" s="42">
        <v>8.2137399999999996</v>
      </c>
      <c r="BQ492" s="42">
        <v>28.748092</v>
      </c>
      <c r="BR492" s="42">
        <v>8.2137399999999996</v>
      </c>
      <c r="BS492" s="42">
        <v>16.427481</v>
      </c>
      <c r="BT492" s="42">
        <v>0</v>
      </c>
      <c r="BU492" s="42">
        <v>0</v>
      </c>
      <c r="BV492" s="42">
        <v>0</v>
      </c>
      <c r="BW492" s="42">
        <v>8.2137399999999996</v>
      </c>
      <c r="BX492" s="42">
        <v>0</v>
      </c>
      <c r="BY492" s="42">
        <v>0</v>
      </c>
      <c r="BZ492" s="42">
        <v>0</v>
      </c>
      <c r="CA492" s="42">
        <v>8.2137399999999996</v>
      </c>
      <c r="CB492" s="42">
        <v>135.52671799999999</v>
      </c>
      <c r="CC492" s="42">
        <v>0</v>
      </c>
      <c r="CD492" s="42">
        <v>12.320611</v>
      </c>
      <c r="CE492" s="42">
        <v>28.748092</v>
      </c>
      <c r="CF492" s="42">
        <v>32.854962</v>
      </c>
      <c r="CG492" s="42">
        <v>32.854962</v>
      </c>
      <c r="CH492" s="42">
        <v>28.748092</v>
      </c>
      <c r="CI492" s="42">
        <v>0</v>
      </c>
      <c r="CJ492" s="42">
        <v>0</v>
      </c>
      <c r="CK492" s="42">
        <v>82.137405000000001</v>
      </c>
      <c r="CL492" s="42">
        <v>0</v>
      </c>
      <c r="CM492" s="42">
        <v>8.2137399999999996</v>
      </c>
      <c r="CN492" s="42">
        <v>0</v>
      </c>
      <c r="CO492" s="42">
        <v>16.427481</v>
      </c>
      <c r="CP492" s="42">
        <v>0</v>
      </c>
      <c r="CQ492" s="42">
        <v>0</v>
      </c>
      <c r="CR492" s="42">
        <v>49.282443000000001</v>
      </c>
      <c r="CS492" s="42">
        <v>8.2137399999999996</v>
      </c>
    </row>
    <row r="493" spans="1:97">
      <c r="A493" s="40" t="s">
        <v>1321</v>
      </c>
      <c r="B493" s="40" t="s">
        <v>289</v>
      </c>
      <c r="C493" s="40" t="s">
        <v>290</v>
      </c>
      <c r="D493" s="40" t="s">
        <v>297</v>
      </c>
      <c r="E493" s="40" t="s">
        <v>325</v>
      </c>
      <c r="F493" s="40" t="s">
        <v>293</v>
      </c>
      <c r="G493" s="41" t="s">
        <v>294</v>
      </c>
      <c r="H493" s="40" t="s">
        <v>1322</v>
      </c>
      <c r="I493" s="42">
        <v>264</v>
      </c>
      <c r="J493" s="42">
        <v>50.553190999999998</v>
      </c>
      <c r="K493" s="42">
        <v>28.085106</v>
      </c>
      <c r="L493" s="42">
        <v>60.851064000000001</v>
      </c>
      <c r="M493" s="42">
        <v>67.404255000000006</v>
      </c>
      <c r="N493" s="42">
        <v>43.063830000000003</v>
      </c>
      <c r="O493" s="42">
        <v>14.042553</v>
      </c>
      <c r="P493" s="42">
        <v>28</v>
      </c>
      <c r="Q493" s="42">
        <v>32</v>
      </c>
      <c r="R493" s="42">
        <v>41</v>
      </c>
      <c r="S493" s="42">
        <v>43</v>
      </c>
      <c r="T493" s="42">
        <v>30</v>
      </c>
      <c r="U493" s="42">
        <v>17</v>
      </c>
      <c r="V493" s="42">
        <v>138.553191</v>
      </c>
      <c r="W493" s="42">
        <v>29.957446999999998</v>
      </c>
      <c r="X493" s="42">
        <v>16.851064000000001</v>
      </c>
      <c r="Y493" s="42">
        <v>29.021277000000001</v>
      </c>
      <c r="Z493" s="42">
        <v>31.829787</v>
      </c>
      <c r="AA493" s="42">
        <v>25.276596000000001</v>
      </c>
      <c r="AB493" s="42">
        <v>5.6170210000000003</v>
      </c>
      <c r="AC493" s="42">
        <v>0</v>
      </c>
      <c r="AD493" s="42">
        <v>34.638297999999999</v>
      </c>
      <c r="AE493" s="42">
        <v>89.872339999999994</v>
      </c>
      <c r="AF493" s="42">
        <v>14.042553</v>
      </c>
      <c r="AG493" s="42">
        <v>125.446809</v>
      </c>
      <c r="AH493" s="42">
        <v>20.595745000000001</v>
      </c>
      <c r="AI493" s="42">
        <v>11.234043</v>
      </c>
      <c r="AJ493" s="42">
        <v>31.829787</v>
      </c>
      <c r="AK493" s="42">
        <v>35.574468000000003</v>
      </c>
      <c r="AL493" s="42">
        <v>17.787234000000002</v>
      </c>
      <c r="AM493" s="42">
        <v>6.553191</v>
      </c>
      <c r="AN493" s="42">
        <v>1.8723399999999999</v>
      </c>
      <c r="AO493" s="42">
        <v>21.531915000000001</v>
      </c>
      <c r="AP493" s="42">
        <v>84.255319</v>
      </c>
      <c r="AQ493" s="42">
        <v>19.659573999999999</v>
      </c>
      <c r="AR493" s="42">
        <v>209.70212799999999</v>
      </c>
      <c r="AS493" s="42">
        <v>0</v>
      </c>
      <c r="AT493" s="42">
        <v>18.723403999999999</v>
      </c>
      <c r="AU493" s="42">
        <v>14.978723</v>
      </c>
      <c r="AV493" s="42">
        <v>14.978723</v>
      </c>
      <c r="AW493" s="42">
        <v>37.446809000000002</v>
      </c>
      <c r="AX493" s="42">
        <v>37.446809000000002</v>
      </c>
      <c r="AY493" s="42">
        <v>78.638298000000006</v>
      </c>
      <c r="AZ493" s="42">
        <v>7.4893619999999999</v>
      </c>
      <c r="BA493" s="42">
        <v>112.34042599999999</v>
      </c>
      <c r="BB493" s="42">
        <v>0</v>
      </c>
      <c r="BC493" s="42">
        <v>14.978723</v>
      </c>
      <c r="BD493" s="42">
        <v>0</v>
      </c>
      <c r="BE493" s="42">
        <v>7.4893619999999999</v>
      </c>
      <c r="BF493" s="42">
        <v>7.4893619999999999</v>
      </c>
      <c r="BG493" s="42">
        <v>33.702128000000002</v>
      </c>
      <c r="BH493" s="42">
        <v>44.936169999999997</v>
      </c>
      <c r="BI493" s="42">
        <v>3.7446809999999999</v>
      </c>
      <c r="BJ493" s="42">
        <v>97.361701999999994</v>
      </c>
      <c r="BK493" s="42">
        <v>0</v>
      </c>
      <c r="BL493" s="42">
        <v>3.7446809999999999</v>
      </c>
      <c r="BM493" s="42">
        <v>14.978723</v>
      </c>
      <c r="BN493" s="42">
        <v>7.4893619999999999</v>
      </c>
      <c r="BO493" s="42">
        <v>29.957446999999998</v>
      </c>
      <c r="BP493" s="42">
        <v>3.7446809999999999</v>
      </c>
      <c r="BQ493" s="42">
        <v>33.702128000000002</v>
      </c>
      <c r="BR493" s="42">
        <v>3.7446809999999999</v>
      </c>
      <c r="BS493" s="42">
        <v>11.234043</v>
      </c>
      <c r="BT493" s="42">
        <v>0</v>
      </c>
      <c r="BU493" s="42">
        <v>0</v>
      </c>
      <c r="BV493" s="42">
        <v>0</v>
      </c>
      <c r="BW493" s="42">
        <v>3.7446809999999999</v>
      </c>
      <c r="BX493" s="42">
        <v>0</v>
      </c>
      <c r="BY493" s="42">
        <v>3.7446809999999999</v>
      </c>
      <c r="BZ493" s="42">
        <v>0</v>
      </c>
      <c r="CA493" s="42">
        <v>3.7446809999999999</v>
      </c>
      <c r="CB493" s="42">
        <v>101.10638299999999</v>
      </c>
      <c r="CC493" s="42">
        <v>0</v>
      </c>
      <c r="CD493" s="42">
        <v>18.723403999999999</v>
      </c>
      <c r="CE493" s="42">
        <v>14.978723</v>
      </c>
      <c r="CF493" s="42">
        <v>11.234043</v>
      </c>
      <c r="CG493" s="42">
        <v>33.702128000000002</v>
      </c>
      <c r="CH493" s="42">
        <v>22.468084999999999</v>
      </c>
      <c r="CI493" s="42">
        <v>0</v>
      </c>
      <c r="CJ493" s="42">
        <v>0</v>
      </c>
      <c r="CK493" s="42">
        <v>97.361701999999994</v>
      </c>
      <c r="CL493" s="42">
        <v>0</v>
      </c>
      <c r="CM493" s="42">
        <v>0</v>
      </c>
      <c r="CN493" s="42">
        <v>0</v>
      </c>
      <c r="CO493" s="42">
        <v>0</v>
      </c>
      <c r="CP493" s="42">
        <v>3.7446809999999999</v>
      </c>
      <c r="CQ493" s="42">
        <v>11.234043</v>
      </c>
      <c r="CR493" s="42">
        <v>78.638298000000006</v>
      </c>
      <c r="CS493" s="42">
        <v>3.7446809999999999</v>
      </c>
    </row>
    <row r="494" spans="1:97">
      <c r="A494" s="40" t="s">
        <v>1323</v>
      </c>
      <c r="B494" s="40" t="s">
        <v>289</v>
      </c>
      <c r="C494" s="40" t="s">
        <v>290</v>
      </c>
      <c r="D494" s="40" t="s">
        <v>304</v>
      </c>
      <c r="E494" s="40" t="s">
        <v>418</v>
      </c>
      <c r="F494" s="40" t="s">
        <v>419</v>
      </c>
      <c r="G494" s="41" t="s">
        <v>294</v>
      </c>
      <c r="H494" s="40" t="s">
        <v>1324</v>
      </c>
      <c r="I494" s="42">
        <v>287</v>
      </c>
      <c r="J494" s="42">
        <v>61</v>
      </c>
      <c r="K494" s="42">
        <v>34</v>
      </c>
      <c r="L494" s="42">
        <v>63</v>
      </c>
      <c r="M494" s="42">
        <v>53</v>
      </c>
      <c r="N494" s="42">
        <v>53</v>
      </c>
      <c r="O494" s="42">
        <v>23</v>
      </c>
      <c r="P494" s="42">
        <v>41</v>
      </c>
      <c r="Q494" s="42">
        <v>38</v>
      </c>
      <c r="R494" s="42">
        <v>49</v>
      </c>
      <c r="S494" s="42">
        <v>47</v>
      </c>
      <c r="T494" s="42">
        <v>47</v>
      </c>
      <c r="U494" s="42">
        <v>19</v>
      </c>
      <c r="V494" s="42">
        <v>143</v>
      </c>
      <c r="W494" s="42">
        <v>29</v>
      </c>
      <c r="X494" s="42">
        <v>15</v>
      </c>
      <c r="Y494" s="42">
        <v>35</v>
      </c>
      <c r="Z494" s="42">
        <v>23</v>
      </c>
      <c r="AA494" s="42">
        <v>28</v>
      </c>
      <c r="AB494" s="42">
        <v>13</v>
      </c>
      <c r="AC494" s="42">
        <v>0</v>
      </c>
      <c r="AD494" s="42">
        <v>39</v>
      </c>
      <c r="AE494" s="42">
        <v>75</v>
      </c>
      <c r="AF494" s="42">
        <v>29</v>
      </c>
      <c r="AG494" s="42">
        <v>144</v>
      </c>
      <c r="AH494" s="42">
        <v>32</v>
      </c>
      <c r="AI494" s="42">
        <v>19</v>
      </c>
      <c r="AJ494" s="42">
        <v>28</v>
      </c>
      <c r="AK494" s="42">
        <v>30</v>
      </c>
      <c r="AL494" s="42">
        <v>25</v>
      </c>
      <c r="AM494" s="42">
        <v>9</v>
      </c>
      <c r="AN494" s="42">
        <v>1</v>
      </c>
      <c r="AO494" s="42">
        <v>41</v>
      </c>
      <c r="AP494" s="42">
        <v>77</v>
      </c>
      <c r="AQ494" s="42">
        <v>26</v>
      </c>
      <c r="AR494" s="42">
        <v>216</v>
      </c>
      <c r="AS494" s="42">
        <v>4</v>
      </c>
      <c r="AT494" s="42">
        <v>12</v>
      </c>
      <c r="AU494" s="42">
        <v>8</v>
      </c>
      <c r="AV494" s="42">
        <v>28</v>
      </c>
      <c r="AW494" s="42">
        <v>36</v>
      </c>
      <c r="AX494" s="42">
        <v>36</v>
      </c>
      <c r="AY494" s="42">
        <v>68</v>
      </c>
      <c r="AZ494" s="42">
        <v>24</v>
      </c>
      <c r="BA494" s="42">
        <v>100</v>
      </c>
      <c r="BB494" s="42">
        <v>4</v>
      </c>
      <c r="BC494" s="42">
        <v>12</v>
      </c>
      <c r="BD494" s="42">
        <v>8</v>
      </c>
      <c r="BE494" s="42">
        <v>8</v>
      </c>
      <c r="BF494" s="42">
        <v>4</v>
      </c>
      <c r="BG494" s="42">
        <v>20</v>
      </c>
      <c r="BH494" s="42">
        <v>36</v>
      </c>
      <c r="BI494" s="42">
        <v>8</v>
      </c>
      <c r="BJ494" s="42">
        <v>116</v>
      </c>
      <c r="BK494" s="42">
        <v>0</v>
      </c>
      <c r="BL494" s="42">
        <v>0</v>
      </c>
      <c r="BM494" s="42">
        <v>0</v>
      </c>
      <c r="BN494" s="42">
        <v>20</v>
      </c>
      <c r="BO494" s="42">
        <v>32</v>
      </c>
      <c r="BP494" s="42">
        <v>16</v>
      </c>
      <c r="BQ494" s="42">
        <v>32</v>
      </c>
      <c r="BR494" s="42">
        <v>16</v>
      </c>
      <c r="BS494" s="42">
        <v>24</v>
      </c>
      <c r="BT494" s="42">
        <v>0</v>
      </c>
      <c r="BU494" s="42">
        <v>0</v>
      </c>
      <c r="BV494" s="42">
        <v>0</v>
      </c>
      <c r="BW494" s="42">
        <v>0</v>
      </c>
      <c r="BX494" s="42">
        <v>0</v>
      </c>
      <c r="BY494" s="42">
        <v>4</v>
      </c>
      <c r="BZ494" s="42">
        <v>0</v>
      </c>
      <c r="CA494" s="42">
        <v>20</v>
      </c>
      <c r="CB494" s="42">
        <v>100</v>
      </c>
      <c r="CC494" s="42">
        <v>4</v>
      </c>
      <c r="CD494" s="42">
        <v>12</v>
      </c>
      <c r="CE494" s="42">
        <v>8</v>
      </c>
      <c r="CF494" s="42">
        <v>28</v>
      </c>
      <c r="CG494" s="42">
        <v>28</v>
      </c>
      <c r="CH494" s="42">
        <v>16</v>
      </c>
      <c r="CI494" s="42">
        <v>0</v>
      </c>
      <c r="CJ494" s="42">
        <v>4</v>
      </c>
      <c r="CK494" s="42">
        <v>92</v>
      </c>
      <c r="CL494" s="42">
        <v>0</v>
      </c>
      <c r="CM494" s="42">
        <v>0</v>
      </c>
      <c r="CN494" s="42">
        <v>0</v>
      </c>
      <c r="CO494" s="42">
        <v>0</v>
      </c>
      <c r="CP494" s="42">
        <v>8</v>
      </c>
      <c r="CQ494" s="42">
        <v>16</v>
      </c>
      <c r="CR494" s="42">
        <v>68</v>
      </c>
      <c r="CS494" s="42">
        <v>0</v>
      </c>
    </row>
    <row r="495" spans="1:97">
      <c r="A495" s="40" t="s">
        <v>1325</v>
      </c>
      <c r="B495" s="40" t="s">
        <v>289</v>
      </c>
      <c r="C495" s="40" t="s">
        <v>290</v>
      </c>
      <c r="D495" s="40" t="s">
        <v>297</v>
      </c>
      <c r="E495" s="40" t="s">
        <v>319</v>
      </c>
      <c r="F495" s="40" t="s">
        <v>293</v>
      </c>
      <c r="G495" s="41" t="s">
        <v>294</v>
      </c>
      <c r="H495" s="40" t="s">
        <v>1326</v>
      </c>
      <c r="I495" s="42">
        <v>876</v>
      </c>
      <c r="J495" s="42">
        <v>81.513914</v>
      </c>
      <c r="K495" s="42">
        <v>157.35120900000001</v>
      </c>
      <c r="L495" s="42">
        <v>269.60019699999998</v>
      </c>
      <c r="M495" s="42">
        <v>256.84355900000003</v>
      </c>
      <c r="N495" s="42">
        <v>67.418301</v>
      </c>
      <c r="O495" s="42">
        <v>43.272818999999998</v>
      </c>
      <c r="P495" s="42">
        <v>115</v>
      </c>
      <c r="Q495" s="42">
        <v>143</v>
      </c>
      <c r="R495" s="42">
        <v>240</v>
      </c>
      <c r="S495" s="42">
        <v>173</v>
      </c>
      <c r="T495" s="42">
        <v>67</v>
      </c>
      <c r="U495" s="42">
        <v>47</v>
      </c>
      <c r="V495" s="42">
        <v>524.43785500000001</v>
      </c>
      <c r="W495" s="42">
        <v>47.298197000000002</v>
      </c>
      <c r="X495" s="42">
        <v>96.161050000000003</v>
      </c>
      <c r="Y495" s="42">
        <v>166.27254300000001</v>
      </c>
      <c r="Z495" s="42">
        <v>170.42690099999999</v>
      </c>
      <c r="AA495" s="42">
        <v>32.203028000000003</v>
      </c>
      <c r="AB495" s="42">
        <v>12.076135000000001</v>
      </c>
      <c r="AC495" s="42">
        <v>0</v>
      </c>
      <c r="AD495" s="42">
        <v>65.405612000000005</v>
      </c>
      <c r="AE495" s="42">
        <v>427.83555999999999</v>
      </c>
      <c r="AF495" s="42">
        <v>31.196683</v>
      </c>
      <c r="AG495" s="42">
        <v>351.56214499999999</v>
      </c>
      <c r="AH495" s="42">
        <v>34.215716999999998</v>
      </c>
      <c r="AI495" s="42">
        <v>61.190159000000001</v>
      </c>
      <c r="AJ495" s="42">
        <v>103.327654</v>
      </c>
      <c r="AK495" s="42">
        <v>86.416657999999998</v>
      </c>
      <c r="AL495" s="42">
        <v>35.215273000000003</v>
      </c>
      <c r="AM495" s="42">
        <v>31.196683</v>
      </c>
      <c r="AN495" s="42">
        <v>0</v>
      </c>
      <c r="AO495" s="42">
        <v>48.297753</v>
      </c>
      <c r="AP495" s="42">
        <v>251.94760400000001</v>
      </c>
      <c r="AQ495" s="42">
        <v>51.316786999999998</v>
      </c>
      <c r="AR495" s="42">
        <v>790.44713000000002</v>
      </c>
      <c r="AS495" s="42">
        <v>8.0507570000000008</v>
      </c>
      <c r="AT495" s="42">
        <v>16.101514000000002</v>
      </c>
      <c r="AU495" s="42">
        <v>24.152270999999999</v>
      </c>
      <c r="AV495" s="42">
        <v>80.290341999999995</v>
      </c>
      <c r="AW495" s="42">
        <v>120.51697299999999</v>
      </c>
      <c r="AX495" s="42">
        <v>360.35616299999998</v>
      </c>
      <c r="AY495" s="42">
        <v>100.634462</v>
      </c>
      <c r="AZ495" s="42">
        <v>80.344649000000004</v>
      </c>
      <c r="BA495" s="42">
        <v>457.01955400000003</v>
      </c>
      <c r="BB495" s="42">
        <v>0</v>
      </c>
      <c r="BC495" s="42">
        <v>8.0507570000000008</v>
      </c>
      <c r="BD495" s="42">
        <v>16.101514000000002</v>
      </c>
      <c r="BE495" s="42">
        <v>56.165224000000002</v>
      </c>
      <c r="BF495" s="42">
        <v>36.119791999999997</v>
      </c>
      <c r="BG495" s="42">
        <v>268.26122199999998</v>
      </c>
      <c r="BH495" s="42">
        <v>24.152270999999999</v>
      </c>
      <c r="BI495" s="42">
        <v>48.168773999999999</v>
      </c>
      <c r="BJ495" s="42">
        <v>333.42757599999999</v>
      </c>
      <c r="BK495" s="42">
        <v>8.0507570000000008</v>
      </c>
      <c r="BL495" s="42">
        <v>8.0507570000000008</v>
      </c>
      <c r="BM495" s="42">
        <v>8.0507570000000008</v>
      </c>
      <c r="BN495" s="42">
        <v>24.125116999999999</v>
      </c>
      <c r="BO495" s="42">
        <v>84.397181000000003</v>
      </c>
      <c r="BP495" s="42">
        <v>92.094942000000003</v>
      </c>
      <c r="BQ495" s="42">
        <v>76.482191</v>
      </c>
      <c r="BR495" s="42">
        <v>32.175874</v>
      </c>
      <c r="BS495" s="42">
        <v>116.32867299999999</v>
      </c>
      <c r="BT495" s="42">
        <v>0</v>
      </c>
      <c r="BU495" s="42">
        <v>0</v>
      </c>
      <c r="BV495" s="42">
        <v>0</v>
      </c>
      <c r="BW495" s="42">
        <v>4.0253779999999999</v>
      </c>
      <c r="BX495" s="42">
        <v>7.9964500000000003</v>
      </c>
      <c r="BY495" s="42">
        <v>60.054834999999997</v>
      </c>
      <c r="BZ495" s="42">
        <v>0</v>
      </c>
      <c r="CA495" s="42">
        <v>44.252009999999999</v>
      </c>
      <c r="CB495" s="42">
        <v>541.36242800000002</v>
      </c>
      <c r="CC495" s="42">
        <v>8.0507570000000008</v>
      </c>
      <c r="CD495" s="42">
        <v>16.101514000000002</v>
      </c>
      <c r="CE495" s="42">
        <v>20.126892000000002</v>
      </c>
      <c r="CF495" s="42">
        <v>72.239585000000005</v>
      </c>
      <c r="CG495" s="42">
        <v>108.495144</v>
      </c>
      <c r="CH495" s="42">
        <v>284.254121</v>
      </c>
      <c r="CI495" s="42">
        <v>0</v>
      </c>
      <c r="CJ495" s="42">
        <v>32.094414</v>
      </c>
      <c r="CK495" s="42">
        <v>132.75603000000001</v>
      </c>
      <c r="CL495" s="42">
        <v>0</v>
      </c>
      <c r="CM495" s="42">
        <v>0</v>
      </c>
      <c r="CN495" s="42">
        <v>4.0253779999999999</v>
      </c>
      <c r="CO495" s="42">
        <v>4.0253779999999999</v>
      </c>
      <c r="CP495" s="42">
        <v>4.0253779999999999</v>
      </c>
      <c r="CQ495" s="42">
        <v>16.047207</v>
      </c>
      <c r="CR495" s="42">
        <v>100.634462</v>
      </c>
      <c r="CS495" s="42">
        <v>3.9982250000000001</v>
      </c>
    </row>
    <row r="496" spans="1:97">
      <c r="A496" s="40" t="s">
        <v>1327</v>
      </c>
      <c r="B496" s="40" t="s">
        <v>289</v>
      </c>
      <c r="C496" s="40" t="s">
        <v>290</v>
      </c>
      <c r="D496" s="40" t="s">
        <v>309</v>
      </c>
      <c r="E496" s="40" t="s">
        <v>328</v>
      </c>
      <c r="F496" s="40" t="s">
        <v>306</v>
      </c>
      <c r="G496" s="41" t="s">
        <v>294</v>
      </c>
      <c r="H496" s="40" t="s">
        <v>1328</v>
      </c>
      <c r="I496" s="42">
        <v>1139</v>
      </c>
      <c r="J496" s="42">
        <v>162.74849800000001</v>
      </c>
      <c r="K496" s="42">
        <v>148.93953500000001</v>
      </c>
      <c r="L496" s="42">
        <v>153.871307</v>
      </c>
      <c r="M496" s="42">
        <v>230.806961</v>
      </c>
      <c r="N496" s="42">
        <v>224.70448400000001</v>
      </c>
      <c r="O496" s="42">
        <v>217.929214</v>
      </c>
      <c r="P496" s="42">
        <v>158</v>
      </c>
      <c r="Q496" s="42">
        <v>127</v>
      </c>
      <c r="R496" s="42">
        <v>192</v>
      </c>
      <c r="S496" s="42">
        <v>158</v>
      </c>
      <c r="T496" s="42">
        <v>216</v>
      </c>
      <c r="U496" s="42">
        <v>156</v>
      </c>
      <c r="V496" s="42">
        <v>543.11264900000003</v>
      </c>
      <c r="W496" s="42">
        <v>86.799199000000002</v>
      </c>
      <c r="X496" s="42">
        <v>80.881072000000003</v>
      </c>
      <c r="Y496" s="42">
        <v>72.003881000000007</v>
      </c>
      <c r="Z496" s="42">
        <v>122.307962</v>
      </c>
      <c r="AA496" s="42">
        <v>102.501865</v>
      </c>
      <c r="AB496" s="42">
        <v>73.765905000000004</v>
      </c>
      <c r="AC496" s="42">
        <v>4.8527659999999999</v>
      </c>
      <c r="AD496" s="42">
        <v>119.348899</v>
      </c>
      <c r="AE496" s="42">
        <v>279.13833299999999</v>
      </c>
      <c r="AF496" s="42">
        <v>144.625417</v>
      </c>
      <c r="AG496" s="42">
        <v>595.88735099999997</v>
      </c>
      <c r="AH496" s="42">
        <v>75.949298999999996</v>
      </c>
      <c r="AI496" s="42">
        <v>68.058463000000003</v>
      </c>
      <c r="AJ496" s="42">
        <v>81.867425999999995</v>
      </c>
      <c r="AK496" s="42">
        <v>108.498999</v>
      </c>
      <c r="AL496" s="42">
        <v>122.20262</v>
      </c>
      <c r="AM496" s="42">
        <v>119.071141</v>
      </c>
      <c r="AN496" s="42">
        <v>20.239402999999999</v>
      </c>
      <c r="AO496" s="42">
        <v>96.662744000000004</v>
      </c>
      <c r="AP496" s="42">
        <v>291.93460700000003</v>
      </c>
      <c r="AQ496" s="42">
        <v>207.29</v>
      </c>
      <c r="AR496" s="42">
        <v>968.36066600000004</v>
      </c>
      <c r="AS496" s="42">
        <v>43.3996</v>
      </c>
      <c r="AT496" s="42">
        <v>47.345018000000003</v>
      </c>
      <c r="AU496" s="42">
        <v>23.672509000000002</v>
      </c>
      <c r="AV496" s="42">
        <v>106.52629</v>
      </c>
      <c r="AW496" s="42">
        <v>138.08963499999999</v>
      </c>
      <c r="AX496" s="42">
        <v>114.417126</v>
      </c>
      <c r="AY496" s="42">
        <v>419.94754399999999</v>
      </c>
      <c r="AZ496" s="42">
        <v>74.962945000000005</v>
      </c>
      <c r="BA496" s="42">
        <v>453.51240100000001</v>
      </c>
      <c r="BB496" s="42">
        <v>27.617927000000002</v>
      </c>
      <c r="BC496" s="42">
        <v>23.672509000000002</v>
      </c>
      <c r="BD496" s="42">
        <v>15.781673</v>
      </c>
      <c r="BE496" s="42">
        <v>59.181272</v>
      </c>
      <c r="BF496" s="42">
        <v>19.727091000000001</v>
      </c>
      <c r="BG496" s="42">
        <v>86.799199000000002</v>
      </c>
      <c r="BH496" s="42">
        <v>185.22396699999999</v>
      </c>
      <c r="BI496" s="42">
        <v>35.508763000000002</v>
      </c>
      <c r="BJ496" s="42">
        <v>514.84826499999997</v>
      </c>
      <c r="BK496" s="42">
        <v>15.781673</v>
      </c>
      <c r="BL496" s="42">
        <v>23.672509000000002</v>
      </c>
      <c r="BM496" s="42">
        <v>7.8908360000000002</v>
      </c>
      <c r="BN496" s="42">
        <v>47.345018000000003</v>
      </c>
      <c r="BO496" s="42">
        <v>118.362544</v>
      </c>
      <c r="BP496" s="42">
        <v>27.617927000000002</v>
      </c>
      <c r="BQ496" s="42">
        <v>234.72357700000001</v>
      </c>
      <c r="BR496" s="42">
        <v>39.454180999999998</v>
      </c>
      <c r="BS496" s="42">
        <v>102.580872</v>
      </c>
      <c r="BT496" s="42">
        <v>3.9454180000000001</v>
      </c>
      <c r="BU496" s="42">
        <v>0</v>
      </c>
      <c r="BV496" s="42">
        <v>0</v>
      </c>
      <c r="BW496" s="42">
        <v>7.8908360000000002</v>
      </c>
      <c r="BX496" s="42">
        <v>35.508763000000002</v>
      </c>
      <c r="BY496" s="42">
        <v>15.781673</v>
      </c>
      <c r="BZ496" s="42">
        <v>0</v>
      </c>
      <c r="CA496" s="42">
        <v>39.454180999999998</v>
      </c>
      <c r="CB496" s="42">
        <v>323.52428700000002</v>
      </c>
      <c r="CC496" s="42">
        <v>23.672509000000002</v>
      </c>
      <c r="CD496" s="42">
        <v>27.617927000000002</v>
      </c>
      <c r="CE496" s="42">
        <v>11.836254</v>
      </c>
      <c r="CF496" s="42">
        <v>86.799199000000002</v>
      </c>
      <c r="CG496" s="42">
        <v>78.908362999999994</v>
      </c>
      <c r="CH496" s="42">
        <v>82.853780999999998</v>
      </c>
      <c r="CI496" s="42">
        <v>3.9454180000000001</v>
      </c>
      <c r="CJ496" s="42">
        <v>7.8908360000000002</v>
      </c>
      <c r="CK496" s="42">
        <v>542.25550699999997</v>
      </c>
      <c r="CL496" s="42">
        <v>15.781673</v>
      </c>
      <c r="CM496" s="42">
        <v>19.727091000000001</v>
      </c>
      <c r="CN496" s="42">
        <v>11.836254</v>
      </c>
      <c r="CO496" s="42">
        <v>11.836254</v>
      </c>
      <c r="CP496" s="42">
        <v>23.672509000000002</v>
      </c>
      <c r="CQ496" s="42">
        <v>15.781673</v>
      </c>
      <c r="CR496" s="42">
        <v>416.00212599999998</v>
      </c>
      <c r="CS496" s="42">
        <v>27.617927000000002</v>
      </c>
    </row>
    <row r="497" spans="1:97">
      <c r="A497" s="40" t="s">
        <v>1329</v>
      </c>
      <c r="B497" s="40" t="s">
        <v>289</v>
      </c>
      <c r="C497" s="40" t="s">
        <v>290</v>
      </c>
      <c r="D497" s="40" t="s">
        <v>309</v>
      </c>
      <c r="E497" s="40" t="s">
        <v>385</v>
      </c>
      <c r="F497" s="40" t="s">
        <v>306</v>
      </c>
      <c r="G497" s="41" t="s">
        <v>294</v>
      </c>
      <c r="H497" s="40" t="s">
        <v>1330</v>
      </c>
      <c r="I497" s="42">
        <v>80</v>
      </c>
      <c r="J497" s="42">
        <v>14</v>
      </c>
      <c r="K497" s="42">
        <v>8</v>
      </c>
      <c r="L497" s="42">
        <v>17</v>
      </c>
      <c r="M497" s="42">
        <v>14</v>
      </c>
      <c r="N497" s="42">
        <v>23</v>
      </c>
      <c r="O497" s="42">
        <v>4</v>
      </c>
      <c r="P497" s="42">
        <v>5</v>
      </c>
      <c r="Q497" s="42">
        <v>5</v>
      </c>
      <c r="R497" s="42">
        <v>5</v>
      </c>
      <c r="S497" s="42">
        <v>19</v>
      </c>
      <c r="T497" s="42">
        <v>15</v>
      </c>
      <c r="U497" s="42">
        <v>5</v>
      </c>
      <c r="V497" s="42">
        <v>41</v>
      </c>
      <c r="W497" s="42">
        <v>7</v>
      </c>
      <c r="X497" s="42">
        <v>2</v>
      </c>
      <c r="Y497" s="42">
        <v>12</v>
      </c>
      <c r="Z497" s="42">
        <v>7</v>
      </c>
      <c r="AA497" s="42">
        <v>12</v>
      </c>
      <c r="AB497" s="42">
        <v>1</v>
      </c>
      <c r="AC497" s="42">
        <v>0</v>
      </c>
      <c r="AD497" s="42">
        <v>7</v>
      </c>
      <c r="AE497" s="42">
        <v>24</v>
      </c>
      <c r="AF497" s="42">
        <v>10</v>
      </c>
      <c r="AG497" s="42">
        <v>39</v>
      </c>
      <c r="AH497" s="42">
        <v>7</v>
      </c>
      <c r="AI497" s="42">
        <v>6</v>
      </c>
      <c r="AJ497" s="42">
        <v>5</v>
      </c>
      <c r="AK497" s="42">
        <v>7</v>
      </c>
      <c r="AL497" s="42">
        <v>11</v>
      </c>
      <c r="AM497" s="42">
        <v>2</v>
      </c>
      <c r="AN497" s="42">
        <v>1</v>
      </c>
      <c r="AO497" s="42">
        <v>8</v>
      </c>
      <c r="AP497" s="42">
        <v>21</v>
      </c>
      <c r="AQ497" s="42">
        <v>10</v>
      </c>
      <c r="AR497" s="42">
        <v>72</v>
      </c>
      <c r="AS497" s="42">
        <v>16</v>
      </c>
      <c r="AT497" s="42">
        <v>4</v>
      </c>
      <c r="AU497" s="42">
        <v>4</v>
      </c>
      <c r="AV497" s="42">
        <v>4</v>
      </c>
      <c r="AW497" s="42">
        <v>16</v>
      </c>
      <c r="AX497" s="42">
        <v>0</v>
      </c>
      <c r="AY497" s="42">
        <v>16</v>
      </c>
      <c r="AZ497" s="42">
        <v>12</v>
      </c>
      <c r="BA497" s="42">
        <v>36</v>
      </c>
      <c r="BB497" s="42">
        <v>16</v>
      </c>
      <c r="BC497" s="42">
        <v>4</v>
      </c>
      <c r="BD497" s="42">
        <v>0</v>
      </c>
      <c r="BE497" s="42">
        <v>4</v>
      </c>
      <c r="BF497" s="42">
        <v>0</v>
      </c>
      <c r="BG497" s="42">
        <v>0</v>
      </c>
      <c r="BH497" s="42">
        <v>8</v>
      </c>
      <c r="BI497" s="42">
        <v>4</v>
      </c>
      <c r="BJ497" s="42">
        <v>36</v>
      </c>
      <c r="BK497" s="42">
        <v>0</v>
      </c>
      <c r="BL497" s="42">
        <v>0</v>
      </c>
      <c r="BM497" s="42">
        <v>4</v>
      </c>
      <c r="BN497" s="42">
        <v>0</v>
      </c>
      <c r="BO497" s="42">
        <v>16</v>
      </c>
      <c r="BP497" s="42">
        <v>0</v>
      </c>
      <c r="BQ497" s="42">
        <v>8</v>
      </c>
      <c r="BR497" s="42">
        <v>8</v>
      </c>
      <c r="BS497" s="42">
        <v>4</v>
      </c>
      <c r="BT497" s="42">
        <v>0</v>
      </c>
      <c r="BU497" s="42">
        <v>0</v>
      </c>
      <c r="BV497" s="42">
        <v>0</v>
      </c>
      <c r="BW497" s="42">
        <v>0</v>
      </c>
      <c r="BX497" s="42">
        <v>0</v>
      </c>
      <c r="BY497" s="42">
        <v>0</v>
      </c>
      <c r="BZ497" s="42">
        <v>0</v>
      </c>
      <c r="CA497" s="42">
        <v>4</v>
      </c>
      <c r="CB497" s="42">
        <v>44</v>
      </c>
      <c r="CC497" s="42">
        <v>12</v>
      </c>
      <c r="CD497" s="42">
        <v>4</v>
      </c>
      <c r="CE497" s="42">
        <v>4</v>
      </c>
      <c r="CF497" s="42">
        <v>4</v>
      </c>
      <c r="CG497" s="42">
        <v>16</v>
      </c>
      <c r="CH497" s="42">
        <v>0</v>
      </c>
      <c r="CI497" s="42">
        <v>0</v>
      </c>
      <c r="CJ497" s="42">
        <v>4</v>
      </c>
      <c r="CK497" s="42">
        <v>24</v>
      </c>
      <c r="CL497" s="42">
        <v>4</v>
      </c>
      <c r="CM497" s="42">
        <v>0</v>
      </c>
      <c r="CN497" s="42">
        <v>0</v>
      </c>
      <c r="CO497" s="42">
        <v>0</v>
      </c>
      <c r="CP497" s="42">
        <v>0</v>
      </c>
      <c r="CQ497" s="42">
        <v>0</v>
      </c>
      <c r="CR497" s="42">
        <v>16</v>
      </c>
      <c r="CS497" s="42">
        <v>4</v>
      </c>
    </row>
    <row r="498" spans="1:97">
      <c r="A498" s="40" t="s">
        <v>1331</v>
      </c>
      <c r="B498" s="40" t="s">
        <v>289</v>
      </c>
      <c r="C498" s="40" t="s">
        <v>290</v>
      </c>
      <c r="D498" s="40" t="s">
        <v>297</v>
      </c>
      <c r="E498" s="40" t="s">
        <v>445</v>
      </c>
      <c r="F498" s="40" t="s">
        <v>293</v>
      </c>
      <c r="G498" s="41" t="s">
        <v>294</v>
      </c>
      <c r="H498" s="40" t="s">
        <v>1332</v>
      </c>
      <c r="I498" s="42">
        <v>238</v>
      </c>
      <c r="J498" s="42">
        <v>40.799999999999997</v>
      </c>
      <c r="K498" s="42">
        <v>39.828570999999997</v>
      </c>
      <c r="L498" s="42">
        <v>48.571429000000002</v>
      </c>
      <c r="M498" s="42">
        <v>46.628571000000001</v>
      </c>
      <c r="N498" s="42">
        <v>41.771428999999998</v>
      </c>
      <c r="O498" s="42">
        <v>20.399999999999999</v>
      </c>
      <c r="P498" s="42">
        <v>51</v>
      </c>
      <c r="Q498" s="42">
        <v>33</v>
      </c>
      <c r="R498" s="42">
        <v>64</v>
      </c>
      <c r="S498" s="42">
        <v>33</v>
      </c>
      <c r="T498" s="42">
        <v>40</v>
      </c>
      <c r="U498" s="42">
        <v>13</v>
      </c>
      <c r="V498" s="42">
        <v>112.685714</v>
      </c>
      <c r="W498" s="42">
        <v>22.342856999999999</v>
      </c>
      <c r="X498" s="42">
        <v>18.457142999999999</v>
      </c>
      <c r="Y498" s="42">
        <v>21.371428999999999</v>
      </c>
      <c r="Z498" s="42">
        <v>24.285713999999999</v>
      </c>
      <c r="AA498" s="42">
        <v>17.485714000000002</v>
      </c>
      <c r="AB498" s="42">
        <v>8.7428570000000008</v>
      </c>
      <c r="AC498" s="42">
        <v>0</v>
      </c>
      <c r="AD498" s="42">
        <v>29.142856999999999</v>
      </c>
      <c r="AE498" s="42">
        <v>63.142856999999999</v>
      </c>
      <c r="AF498" s="42">
        <v>20.399999999999999</v>
      </c>
      <c r="AG498" s="42">
        <v>125.314286</v>
      </c>
      <c r="AH498" s="42">
        <v>18.457142999999999</v>
      </c>
      <c r="AI498" s="42">
        <v>21.371428999999999</v>
      </c>
      <c r="AJ498" s="42">
        <v>27.2</v>
      </c>
      <c r="AK498" s="42">
        <v>22.342856999999999</v>
      </c>
      <c r="AL498" s="42">
        <v>24.285713999999999</v>
      </c>
      <c r="AM498" s="42">
        <v>11.657143</v>
      </c>
      <c r="AN498" s="42">
        <v>0</v>
      </c>
      <c r="AO498" s="42">
        <v>27.2</v>
      </c>
      <c r="AP498" s="42">
        <v>71.885713999999993</v>
      </c>
      <c r="AQ498" s="42">
        <v>26.228570999999999</v>
      </c>
      <c r="AR498" s="42">
        <v>194.28571400000001</v>
      </c>
      <c r="AS498" s="42">
        <v>7.7714290000000004</v>
      </c>
      <c r="AT498" s="42">
        <v>3.8857140000000001</v>
      </c>
      <c r="AU498" s="42">
        <v>7.7714290000000004</v>
      </c>
      <c r="AV498" s="42">
        <v>7.7714290000000004</v>
      </c>
      <c r="AW498" s="42">
        <v>50.514285999999998</v>
      </c>
      <c r="AX498" s="42">
        <v>34.971429000000001</v>
      </c>
      <c r="AY498" s="42">
        <v>58.285713999999999</v>
      </c>
      <c r="AZ498" s="42">
        <v>23.314285999999999</v>
      </c>
      <c r="BA498" s="42">
        <v>85.485714000000002</v>
      </c>
      <c r="BB498" s="42">
        <v>3.8857140000000001</v>
      </c>
      <c r="BC498" s="42">
        <v>3.8857140000000001</v>
      </c>
      <c r="BD498" s="42">
        <v>7.7714290000000004</v>
      </c>
      <c r="BE498" s="42">
        <v>0</v>
      </c>
      <c r="BF498" s="42">
        <v>7.7714290000000004</v>
      </c>
      <c r="BG498" s="42">
        <v>34.971429000000001</v>
      </c>
      <c r="BH498" s="42">
        <v>19.428571000000002</v>
      </c>
      <c r="BI498" s="42">
        <v>7.7714290000000004</v>
      </c>
      <c r="BJ498" s="42">
        <v>108.8</v>
      </c>
      <c r="BK498" s="42">
        <v>3.8857140000000001</v>
      </c>
      <c r="BL498" s="42">
        <v>0</v>
      </c>
      <c r="BM498" s="42">
        <v>0</v>
      </c>
      <c r="BN498" s="42">
        <v>7.7714290000000004</v>
      </c>
      <c r="BO498" s="42">
        <v>42.742857000000001</v>
      </c>
      <c r="BP498" s="42">
        <v>0</v>
      </c>
      <c r="BQ498" s="42">
        <v>38.857143000000001</v>
      </c>
      <c r="BR498" s="42">
        <v>15.542857</v>
      </c>
      <c r="BS498" s="42">
        <v>23.314285999999999</v>
      </c>
      <c r="BT498" s="42">
        <v>0</v>
      </c>
      <c r="BU498" s="42">
        <v>0</v>
      </c>
      <c r="BV498" s="42">
        <v>0</v>
      </c>
      <c r="BW498" s="42">
        <v>3.8857140000000001</v>
      </c>
      <c r="BX498" s="42">
        <v>3.8857140000000001</v>
      </c>
      <c r="BY498" s="42">
        <v>0</v>
      </c>
      <c r="BZ498" s="42">
        <v>0</v>
      </c>
      <c r="CA498" s="42">
        <v>15.542857</v>
      </c>
      <c r="CB498" s="42">
        <v>101.028571</v>
      </c>
      <c r="CC498" s="42">
        <v>7.7714290000000004</v>
      </c>
      <c r="CD498" s="42">
        <v>3.8857140000000001</v>
      </c>
      <c r="CE498" s="42">
        <v>7.7714290000000004</v>
      </c>
      <c r="CF498" s="42">
        <v>3.8857140000000001</v>
      </c>
      <c r="CG498" s="42">
        <v>42.742857000000001</v>
      </c>
      <c r="CH498" s="42">
        <v>31.085713999999999</v>
      </c>
      <c r="CI498" s="42">
        <v>0</v>
      </c>
      <c r="CJ498" s="42">
        <v>3.8857140000000001</v>
      </c>
      <c r="CK498" s="42">
        <v>69.942857000000004</v>
      </c>
      <c r="CL498" s="42">
        <v>0</v>
      </c>
      <c r="CM498" s="42">
        <v>0</v>
      </c>
      <c r="CN498" s="42">
        <v>0</v>
      </c>
      <c r="CO498" s="42">
        <v>0</v>
      </c>
      <c r="CP498" s="42">
        <v>3.8857140000000001</v>
      </c>
      <c r="CQ498" s="42">
        <v>3.8857140000000001</v>
      </c>
      <c r="CR498" s="42">
        <v>58.285713999999999</v>
      </c>
      <c r="CS498" s="42">
        <v>3.8857140000000001</v>
      </c>
    </row>
    <row r="499" spans="1:97">
      <c r="A499" s="40" t="s">
        <v>1333</v>
      </c>
      <c r="B499" s="40" t="s">
        <v>289</v>
      </c>
      <c r="C499" s="40" t="s">
        <v>290</v>
      </c>
      <c r="D499" s="40" t="s">
        <v>291</v>
      </c>
      <c r="E499" s="40" t="s">
        <v>316</v>
      </c>
      <c r="F499" s="40" t="s">
        <v>293</v>
      </c>
      <c r="G499" s="41" t="s">
        <v>294</v>
      </c>
      <c r="H499" s="40" t="s">
        <v>1334</v>
      </c>
      <c r="I499" s="42">
        <v>418</v>
      </c>
      <c r="J499" s="42">
        <v>52.117158000000003</v>
      </c>
      <c r="K499" s="42">
        <v>54.132098999999997</v>
      </c>
      <c r="L499" s="42">
        <v>64.149862999999996</v>
      </c>
      <c r="M499" s="42">
        <v>113.27642899999999</v>
      </c>
      <c r="N499" s="42">
        <v>79.189905999999993</v>
      </c>
      <c r="O499" s="42">
        <v>55.134545000000003</v>
      </c>
      <c r="P499" s="42">
        <v>54</v>
      </c>
      <c r="Q499" s="42">
        <v>58</v>
      </c>
      <c r="R499" s="42">
        <v>88</v>
      </c>
      <c r="S499" s="42">
        <v>74</v>
      </c>
      <c r="T499" s="42">
        <v>98</v>
      </c>
      <c r="U499" s="42">
        <v>48</v>
      </c>
      <c r="V499" s="42">
        <v>213.511008</v>
      </c>
      <c r="W499" s="42">
        <v>31.069136</v>
      </c>
      <c r="X499" s="42">
        <v>31.075835000000001</v>
      </c>
      <c r="Y499" s="42">
        <v>30.070039000000001</v>
      </c>
      <c r="Z499" s="42">
        <v>56.136991000000002</v>
      </c>
      <c r="AA499" s="42">
        <v>45.110081999999998</v>
      </c>
      <c r="AB499" s="42">
        <v>20.048926000000002</v>
      </c>
      <c r="AC499" s="42">
        <v>0</v>
      </c>
      <c r="AD499" s="42">
        <v>39.088706000000002</v>
      </c>
      <c r="AE499" s="42">
        <v>126.30488099999999</v>
      </c>
      <c r="AF499" s="42">
        <v>48.117421</v>
      </c>
      <c r="AG499" s="42">
        <v>204.488992</v>
      </c>
      <c r="AH499" s="42">
        <v>21.048022</v>
      </c>
      <c r="AI499" s="42">
        <v>23.056263999999999</v>
      </c>
      <c r="AJ499" s="42">
        <v>34.079824000000002</v>
      </c>
      <c r="AK499" s="42">
        <v>57.139437999999998</v>
      </c>
      <c r="AL499" s="42">
        <v>34.079824000000002</v>
      </c>
      <c r="AM499" s="42">
        <v>33.080727000000003</v>
      </c>
      <c r="AN499" s="42">
        <v>2.004893</v>
      </c>
      <c r="AO499" s="42">
        <v>28.065145999999999</v>
      </c>
      <c r="AP499" s="42">
        <v>119.284408</v>
      </c>
      <c r="AQ499" s="42">
        <v>57.139437999999998</v>
      </c>
      <c r="AR499" s="42">
        <v>340.80493799999999</v>
      </c>
      <c r="AS499" s="42">
        <v>32.078280999999997</v>
      </c>
      <c r="AT499" s="42">
        <v>16.03914</v>
      </c>
      <c r="AU499" s="42">
        <v>4.0097849999999999</v>
      </c>
      <c r="AV499" s="42">
        <v>24.045313</v>
      </c>
      <c r="AW499" s="42">
        <v>60.133378999999998</v>
      </c>
      <c r="AX499" s="42">
        <v>92.225057000000007</v>
      </c>
      <c r="AY499" s="42">
        <v>80.195701999999997</v>
      </c>
      <c r="AZ499" s="42">
        <v>32.078280999999997</v>
      </c>
      <c r="BA499" s="42">
        <v>176.417147</v>
      </c>
      <c r="BB499" s="42">
        <v>28.068496</v>
      </c>
      <c r="BC499" s="42">
        <v>12.029355000000001</v>
      </c>
      <c r="BD499" s="42">
        <v>4.0097849999999999</v>
      </c>
      <c r="BE499" s="42">
        <v>8.0061719999999994</v>
      </c>
      <c r="BF499" s="42">
        <v>0</v>
      </c>
      <c r="BG499" s="42">
        <v>68.166347000000002</v>
      </c>
      <c r="BH499" s="42">
        <v>40.097850999999999</v>
      </c>
      <c r="BI499" s="42">
        <v>16.03914</v>
      </c>
      <c r="BJ499" s="42">
        <v>164.38779099999999</v>
      </c>
      <c r="BK499" s="42">
        <v>4.0097849999999999</v>
      </c>
      <c r="BL499" s="42">
        <v>4.0097849999999999</v>
      </c>
      <c r="BM499" s="42">
        <v>0</v>
      </c>
      <c r="BN499" s="42">
        <v>16.03914</v>
      </c>
      <c r="BO499" s="42">
        <v>60.133378999999998</v>
      </c>
      <c r="BP499" s="42">
        <v>24.058710999999999</v>
      </c>
      <c r="BQ499" s="42">
        <v>40.097850999999999</v>
      </c>
      <c r="BR499" s="42">
        <v>16.03914</v>
      </c>
      <c r="BS499" s="42">
        <v>40.097850999999999</v>
      </c>
      <c r="BT499" s="42">
        <v>0</v>
      </c>
      <c r="BU499" s="42">
        <v>0</v>
      </c>
      <c r="BV499" s="42">
        <v>0</v>
      </c>
      <c r="BW499" s="42">
        <v>0</v>
      </c>
      <c r="BX499" s="42">
        <v>0</v>
      </c>
      <c r="BY499" s="42">
        <v>24.058710999999999</v>
      </c>
      <c r="BZ499" s="42">
        <v>0</v>
      </c>
      <c r="CA499" s="42">
        <v>16.03914</v>
      </c>
      <c r="CB499" s="42">
        <v>196.452674</v>
      </c>
      <c r="CC499" s="42">
        <v>28.068496</v>
      </c>
      <c r="CD499" s="42">
        <v>12.029355000000001</v>
      </c>
      <c r="CE499" s="42">
        <v>4.0097849999999999</v>
      </c>
      <c r="CF499" s="42">
        <v>20.035527999999999</v>
      </c>
      <c r="CG499" s="42">
        <v>56.123593999999997</v>
      </c>
      <c r="CH499" s="42">
        <v>56.136991000000002</v>
      </c>
      <c r="CI499" s="42">
        <v>4.0097849999999999</v>
      </c>
      <c r="CJ499" s="42">
        <v>16.03914</v>
      </c>
      <c r="CK499" s="42">
        <v>104.254413</v>
      </c>
      <c r="CL499" s="42">
        <v>4.0097849999999999</v>
      </c>
      <c r="CM499" s="42">
        <v>4.0097849999999999</v>
      </c>
      <c r="CN499" s="42">
        <v>0</v>
      </c>
      <c r="CO499" s="42">
        <v>4.0097849999999999</v>
      </c>
      <c r="CP499" s="42">
        <v>4.0097849999999999</v>
      </c>
      <c r="CQ499" s="42">
        <v>12.029355000000001</v>
      </c>
      <c r="CR499" s="42">
        <v>76.185917000000003</v>
      </c>
      <c r="CS499" s="42">
        <v>0</v>
      </c>
    </row>
    <row r="500" spans="1:97">
      <c r="A500" s="40" t="s">
        <v>1335</v>
      </c>
      <c r="B500" s="40" t="s">
        <v>289</v>
      </c>
      <c r="C500" s="40" t="s">
        <v>290</v>
      </c>
      <c r="D500" s="40" t="s">
        <v>309</v>
      </c>
      <c r="E500" s="40" t="s">
        <v>400</v>
      </c>
      <c r="F500" s="40" t="s">
        <v>306</v>
      </c>
      <c r="G500" s="41" t="s">
        <v>294</v>
      </c>
      <c r="H500" s="40" t="s">
        <v>1336</v>
      </c>
      <c r="I500" s="42">
        <v>9739</v>
      </c>
      <c r="J500" s="42">
        <v>1279.9176769999999</v>
      </c>
      <c r="K500" s="42">
        <v>1385.65669</v>
      </c>
      <c r="L500" s="42">
        <v>1694.705477</v>
      </c>
      <c r="M500" s="42">
        <v>2203.1862080000001</v>
      </c>
      <c r="N500" s="42">
        <v>1819.356826</v>
      </c>
      <c r="O500" s="42">
        <v>1356.177124</v>
      </c>
      <c r="P500" s="42">
        <v>1529</v>
      </c>
      <c r="Q500" s="42">
        <v>1635</v>
      </c>
      <c r="R500" s="42">
        <v>2077</v>
      </c>
      <c r="S500" s="42">
        <v>1922</v>
      </c>
      <c r="T500" s="42">
        <v>1632</v>
      </c>
      <c r="U500" s="42">
        <v>956</v>
      </c>
      <c r="V500" s="42">
        <v>4482.3536649999996</v>
      </c>
      <c r="W500" s="42">
        <v>653.52842699999997</v>
      </c>
      <c r="X500" s="42">
        <v>666.104963</v>
      </c>
      <c r="Y500" s="42">
        <v>809.85822299999995</v>
      </c>
      <c r="Z500" s="42">
        <v>1037.4443240000001</v>
      </c>
      <c r="AA500" s="42">
        <v>822.42537700000003</v>
      </c>
      <c r="AB500" s="42">
        <v>467.01726400000001</v>
      </c>
      <c r="AC500" s="42">
        <v>25.975088</v>
      </c>
      <c r="AD500" s="42">
        <v>912.21563900000001</v>
      </c>
      <c r="AE500" s="42">
        <v>2588.6568480000001</v>
      </c>
      <c r="AF500" s="42">
        <v>981.481178</v>
      </c>
      <c r="AG500" s="42">
        <v>5256.6463350000004</v>
      </c>
      <c r="AH500" s="42">
        <v>626.38924899999995</v>
      </c>
      <c r="AI500" s="42">
        <v>719.55172700000003</v>
      </c>
      <c r="AJ500" s="42">
        <v>884.84725400000002</v>
      </c>
      <c r="AK500" s="42">
        <v>1165.741884</v>
      </c>
      <c r="AL500" s="42">
        <v>996.93144900000004</v>
      </c>
      <c r="AM500" s="42">
        <v>765.58874900000001</v>
      </c>
      <c r="AN500" s="42">
        <v>97.596023000000002</v>
      </c>
      <c r="AO500" s="42">
        <v>877.99279200000001</v>
      </c>
      <c r="AP500" s="42">
        <v>2900.2362549999998</v>
      </c>
      <c r="AQ500" s="42">
        <v>1478.4172880000001</v>
      </c>
      <c r="AR500" s="42">
        <v>8439.4362739999997</v>
      </c>
      <c r="AS500" s="42">
        <v>54.708297000000002</v>
      </c>
      <c r="AT500" s="42">
        <v>444.014455</v>
      </c>
      <c r="AU500" s="42">
        <v>383.70629100000002</v>
      </c>
      <c r="AV500" s="42">
        <v>788.899271</v>
      </c>
      <c r="AW500" s="42">
        <v>1490.4426430000001</v>
      </c>
      <c r="AX500" s="42">
        <v>984.351857</v>
      </c>
      <c r="AY500" s="42">
        <v>3133.5840680000001</v>
      </c>
      <c r="AZ500" s="42">
        <v>1159.7293910000001</v>
      </c>
      <c r="BA500" s="42">
        <v>3805.4609780000001</v>
      </c>
      <c r="BB500" s="42">
        <v>29.149467000000001</v>
      </c>
      <c r="BC500" s="42">
        <v>326.63058000000001</v>
      </c>
      <c r="BD500" s="42">
        <v>233.02736999999999</v>
      </c>
      <c r="BE500" s="42">
        <v>381.93204400000002</v>
      </c>
      <c r="BF500" s="42">
        <v>336.85086000000001</v>
      </c>
      <c r="BG500" s="42">
        <v>691.79905699999995</v>
      </c>
      <c r="BH500" s="42">
        <v>1369.4782270000001</v>
      </c>
      <c r="BI500" s="42">
        <v>436.59337299999999</v>
      </c>
      <c r="BJ500" s="42">
        <v>4633.9752959999996</v>
      </c>
      <c r="BK500" s="42">
        <v>25.558828999999999</v>
      </c>
      <c r="BL500" s="42">
        <v>117.383875</v>
      </c>
      <c r="BM500" s="42">
        <v>150.678922</v>
      </c>
      <c r="BN500" s="42">
        <v>406.96722799999998</v>
      </c>
      <c r="BO500" s="42">
        <v>1153.5917830000001</v>
      </c>
      <c r="BP500" s="42">
        <v>292.55279999999999</v>
      </c>
      <c r="BQ500" s="42">
        <v>1764.1058410000001</v>
      </c>
      <c r="BR500" s="42">
        <v>723.13601800000004</v>
      </c>
      <c r="BS500" s="42">
        <v>896.02435700000001</v>
      </c>
      <c r="BT500" s="42">
        <v>17.177237000000002</v>
      </c>
      <c r="BU500" s="42">
        <v>16.638587000000001</v>
      </c>
      <c r="BV500" s="42">
        <v>4.1245989999999999</v>
      </c>
      <c r="BW500" s="42">
        <v>38.060772</v>
      </c>
      <c r="BX500" s="42">
        <v>207.22302199999999</v>
      </c>
      <c r="BY500" s="42">
        <v>160.849873</v>
      </c>
      <c r="BZ500" s="42">
        <v>0</v>
      </c>
      <c r="CA500" s="42">
        <v>451.95026799999999</v>
      </c>
      <c r="CB500" s="42">
        <v>3616.2378960000001</v>
      </c>
      <c r="CC500" s="42">
        <v>20.366440000000001</v>
      </c>
      <c r="CD500" s="42">
        <v>334.72774299999998</v>
      </c>
      <c r="CE500" s="42">
        <v>273.78973000000002</v>
      </c>
      <c r="CF500" s="42">
        <v>652.90170000000001</v>
      </c>
      <c r="CG500" s="42">
        <v>1091.310667</v>
      </c>
      <c r="CH500" s="42">
        <v>713.44452899999999</v>
      </c>
      <c r="CI500" s="42">
        <v>29.145218</v>
      </c>
      <c r="CJ500" s="42">
        <v>500.55186800000001</v>
      </c>
      <c r="CK500" s="42">
        <v>3927.1740209999998</v>
      </c>
      <c r="CL500" s="42">
        <v>17.164619999999999</v>
      </c>
      <c r="CM500" s="42">
        <v>92.648126000000005</v>
      </c>
      <c r="CN500" s="42">
        <v>105.791962</v>
      </c>
      <c r="CO500" s="42">
        <v>97.936798999999993</v>
      </c>
      <c r="CP500" s="42">
        <v>191.90895399999999</v>
      </c>
      <c r="CQ500" s="42">
        <v>110.057455</v>
      </c>
      <c r="CR500" s="42">
        <v>3104.43885</v>
      </c>
      <c r="CS500" s="42">
        <v>207.22725399999999</v>
      </c>
    </row>
    <row r="501" spans="1:97">
      <c r="A501" s="40" t="s">
        <v>1337</v>
      </c>
      <c r="B501" s="40" t="s">
        <v>289</v>
      </c>
      <c r="C501" s="40" t="s">
        <v>290</v>
      </c>
      <c r="D501" s="40" t="s">
        <v>297</v>
      </c>
      <c r="E501" s="40" t="s">
        <v>325</v>
      </c>
      <c r="F501" s="40" t="s">
        <v>293</v>
      </c>
      <c r="G501" s="41" t="s">
        <v>294</v>
      </c>
      <c r="H501" s="40" t="s">
        <v>1338</v>
      </c>
      <c r="I501" s="42">
        <v>1029</v>
      </c>
      <c r="J501" s="42">
        <v>231</v>
      </c>
      <c r="K501" s="42">
        <v>126</v>
      </c>
      <c r="L501" s="42">
        <v>228</v>
      </c>
      <c r="M501" s="42">
        <v>206</v>
      </c>
      <c r="N501" s="42">
        <v>162</v>
      </c>
      <c r="O501" s="42">
        <v>76</v>
      </c>
      <c r="P501" s="42">
        <v>161</v>
      </c>
      <c r="Q501" s="42">
        <v>162</v>
      </c>
      <c r="R501" s="42">
        <v>194</v>
      </c>
      <c r="S501" s="42">
        <v>168</v>
      </c>
      <c r="T501" s="42">
        <v>142</v>
      </c>
      <c r="U501" s="42">
        <v>58</v>
      </c>
      <c r="V501" s="42">
        <v>508</v>
      </c>
      <c r="W501" s="42">
        <v>127</v>
      </c>
      <c r="X501" s="42">
        <v>65</v>
      </c>
      <c r="Y501" s="42">
        <v>97</v>
      </c>
      <c r="Z501" s="42">
        <v>104</v>
      </c>
      <c r="AA501" s="42">
        <v>76</v>
      </c>
      <c r="AB501" s="42">
        <v>35</v>
      </c>
      <c r="AC501" s="42">
        <v>4</v>
      </c>
      <c r="AD501" s="42">
        <v>148</v>
      </c>
      <c r="AE501" s="42">
        <v>280</v>
      </c>
      <c r="AF501" s="42">
        <v>80</v>
      </c>
      <c r="AG501" s="42">
        <v>521</v>
      </c>
      <c r="AH501" s="42">
        <v>104</v>
      </c>
      <c r="AI501" s="42">
        <v>61</v>
      </c>
      <c r="AJ501" s="42">
        <v>131</v>
      </c>
      <c r="AK501" s="42">
        <v>102</v>
      </c>
      <c r="AL501" s="42">
        <v>86</v>
      </c>
      <c r="AM501" s="42">
        <v>33</v>
      </c>
      <c r="AN501" s="42">
        <v>4</v>
      </c>
      <c r="AO501" s="42">
        <v>131</v>
      </c>
      <c r="AP501" s="42">
        <v>306</v>
      </c>
      <c r="AQ501" s="42">
        <v>84</v>
      </c>
      <c r="AR501" s="42">
        <v>832</v>
      </c>
      <c r="AS501" s="42">
        <v>4</v>
      </c>
      <c r="AT501" s="42">
        <v>28</v>
      </c>
      <c r="AU501" s="42">
        <v>44</v>
      </c>
      <c r="AV501" s="42">
        <v>124</v>
      </c>
      <c r="AW501" s="42">
        <v>152</v>
      </c>
      <c r="AX501" s="42">
        <v>120</v>
      </c>
      <c r="AY501" s="42">
        <v>248</v>
      </c>
      <c r="AZ501" s="42">
        <v>112</v>
      </c>
      <c r="BA501" s="42">
        <v>412</v>
      </c>
      <c r="BB501" s="42">
        <v>4</v>
      </c>
      <c r="BC501" s="42">
        <v>24</v>
      </c>
      <c r="BD501" s="42">
        <v>32</v>
      </c>
      <c r="BE501" s="42">
        <v>60</v>
      </c>
      <c r="BF501" s="42">
        <v>32</v>
      </c>
      <c r="BG501" s="42">
        <v>100</v>
      </c>
      <c r="BH501" s="42">
        <v>132</v>
      </c>
      <c r="BI501" s="42">
        <v>28</v>
      </c>
      <c r="BJ501" s="42">
        <v>420</v>
      </c>
      <c r="BK501" s="42">
        <v>0</v>
      </c>
      <c r="BL501" s="42">
        <v>4</v>
      </c>
      <c r="BM501" s="42">
        <v>12</v>
      </c>
      <c r="BN501" s="42">
        <v>64</v>
      </c>
      <c r="BO501" s="42">
        <v>120</v>
      </c>
      <c r="BP501" s="42">
        <v>20</v>
      </c>
      <c r="BQ501" s="42">
        <v>116</v>
      </c>
      <c r="BR501" s="42">
        <v>84</v>
      </c>
      <c r="BS501" s="42">
        <v>108</v>
      </c>
      <c r="BT501" s="42">
        <v>0</v>
      </c>
      <c r="BU501" s="42">
        <v>0</v>
      </c>
      <c r="BV501" s="42">
        <v>0</v>
      </c>
      <c r="BW501" s="42">
        <v>16</v>
      </c>
      <c r="BX501" s="42">
        <v>12</v>
      </c>
      <c r="BY501" s="42">
        <v>24</v>
      </c>
      <c r="BZ501" s="42">
        <v>0</v>
      </c>
      <c r="CA501" s="42">
        <v>56</v>
      </c>
      <c r="CB501" s="42">
        <v>400</v>
      </c>
      <c r="CC501" s="42">
        <v>4</v>
      </c>
      <c r="CD501" s="42">
        <v>28</v>
      </c>
      <c r="CE501" s="42">
        <v>32</v>
      </c>
      <c r="CF501" s="42">
        <v>96</v>
      </c>
      <c r="CG501" s="42">
        <v>120</v>
      </c>
      <c r="CH501" s="42">
        <v>96</v>
      </c>
      <c r="CI501" s="42">
        <v>0</v>
      </c>
      <c r="CJ501" s="42">
        <v>24</v>
      </c>
      <c r="CK501" s="42">
        <v>324</v>
      </c>
      <c r="CL501" s="42">
        <v>0</v>
      </c>
      <c r="CM501" s="42">
        <v>0</v>
      </c>
      <c r="CN501" s="42">
        <v>12</v>
      </c>
      <c r="CO501" s="42">
        <v>12</v>
      </c>
      <c r="CP501" s="42">
        <v>20</v>
      </c>
      <c r="CQ501" s="42">
        <v>0</v>
      </c>
      <c r="CR501" s="42">
        <v>248</v>
      </c>
      <c r="CS501" s="42">
        <v>32</v>
      </c>
    </row>
    <row r="502" spans="1:97">
      <c r="A502" s="40" t="s">
        <v>1339</v>
      </c>
      <c r="B502" s="40" t="s">
        <v>289</v>
      </c>
      <c r="C502" s="40" t="s">
        <v>290</v>
      </c>
      <c r="D502" s="40" t="s">
        <v>291</v>
      </c>
      <c r="E502" s="40" t="s">
        <v>316</v>
      </c>
      <c r="F502" s="40" t="s">
        <v>293</v>
      </c>
      <c r="G502" s="41" t="s">
        <v>294</v>
      </c>
      <c r="H502" s="40" t="s">
        <v>1340</v>
      </c>
      <c r="I502" s="42">
        <v>377</v>
      </c>
      <c r="J502" s="42">
        <v>50</v>
      </c>
      <c r="K502" s="42">
        <v>25</v>
      </c>
      <c r="L502" s="42">
        <v>61</v>
      </c>
      <c r="M502" s="42">
        <v>91</v>
      </c>
      <c r="N502" s="42">
        <v>71</v>
      </c>
      <c r="O502" s="42">
        <v>79</v>
      </c>
      <c r="P502" s="42">
        <v>47</v>
      </c>
      <c r="Q502" s="42">
        <v>46</v>
      </c>
      <c r="R502" s="42">
        <v>65</v>
      </c>
      <c r="S502" s="42">
        <v>72</v>
      </c>
      <c r="T502" s="42">
        <v>121</v>
      </c>
      <c r="U502" s="42">
        <v>53</v>
      </c>
      <c r="V502" s="42">
        <v>190</v>
      </c>
      <c r="W502" s="42">
        <v>26</v>
      </c>
      <c r="X502" s="42">
        <v>16</v>
      </c>
      <c r="Y502" s="42">
        <v>35</v>
      </c>
      <c r="Z502" s="42">
        <v>49</v>
      </c>
      <c r="AA502" s="42">
        <v>34</v>
      </c>
      <c r="AB502" s="42">
        <v>29</v>
      </c>
      <c r="AC502" s="42">
        <v>1</v>
      </c>
      <c r="AD502" s="42">
        <v>31</v>
      </c>
      <c r="AE502" s="42">
        <v>111</v>
      </c>
      <c r="AF502" s="42">
        <v>48</v>
      </c>
      <c r="AG502" s="42">
        <v>187</v>
      </c>
      <c r="AH502" s="42">
        <v>24</v>
      </c>
      <c r="AI502" s="42">
        <v>9</v>
      </c>
      <c r="AJ502" s="42">
        <v>26</v>
      </c>
      <c r="AK502" s="42">
        <v>42</v>
      </c>
      <c r="AL502" s="42">
        <v>37</v>
      </c>
      <c r="AM502" s="42">
        <v>46</v>
      </c>
      <c r="AN502" s="42">
        <v>3</v>
      </c>
      <c r="AO502" s="42">
        <v>28</v>
      </c>
      <c r="AP502" s="42">
        <v>88</v>
      </c>
      <c r="AQ502" s="42">
        <v>71</v>
      </c>
      <c r="AR502" s="42">
        <v>332</v>
      </c>
      <c r="AS502" s="42">
        <v>36</v>
      </c>
      <c r="AT502" s="42">
        <v>24</v>
      </c>
      <c r="AU502" s="42">
        <v>12</v>
      </c>
      <c r="AV502" s="42">
        <v>8</v>
      </c>
      <c r="AW502" s="42">
        <v>28</v>
      </c>
      <c r="AX502" s="42">
        <v>32</v>
      </c>
      <c r="AY502" s="42">
        <v>172</v>
      </c>
      <c r="AZ502" s="42">
        <v>20</v>
      </c>
      <c r="BA502" s="42">
        <v>148</v>
      </c>
      <c r="BB502" s="42">
        <v>28</v>
      </c>
      <c r="BC502" s="42">
        <v>16</v>
      </c>
      <c r="BD502" s="42">
        <v>8</v>
      </c>
      <c r="BE502" s="42">
        <v>0</v>
      </c>
      <c r="BF502" s="42">
        <v>0</v>
      </c>
      <c r="BG502" s="42">
        <v>28</v>
      </c>
      <c r="BH502" s="42">
        <v>64</v>
      </c>
      <c r="BI502" s="42">
        <v>4</v>
      </c>
      <c r="BJ502" s="42">
        <v>184</v>
      </c>
      <c r="BK502" s="42">
        <v>8</v>
      </c>
      <c r="BL502" s="42">
        <v>8</v>
      </c>
      <c r="BM502" s="42">
        <v>4</v>
      </c>
      <c r="BN502" s="42">
        <v>8</v>
      </c>
      <c r="BO502" s="42">
        <v>28</v>
      </c>
      <c r="BP502" s="42">
        <v>4</v>
      </c>
      <c r="BQ502" s="42">
        <v>108</v>
      </c>
      <c r="BR502" s="42">
        <v>16</v>
      </c>
      <c r="BS502" s="42">
        <v>16</v>
      </c>
      <c r="BT502" s="42">
        <v>4</v>
      </c>
      <c r="BU502" s="42">
        <v>0</v>
      </c>
      <c r="BV502" s="42">
        <v>0</v>
      </c>
      <c r="BW502" s="42">
        <v>0</v>
      </c>
      <c r="BX502" s="42">
        <v>0</v>
      </c>
      <c r="BY502" s="42">
        <v>4</v>
      </c>
      <c r="BZ502" s="42">
        <v>0</v>
      </c>
      <c r="CA502" s="42">
        <v>8</v>
      </c>
      <c r="CB502" s="42">
        <v>132</v>
      </c>
      <c r="CC502" s="42">
        <v>32</v>
      </c>
      <c r="CD502" s="42">
        <v>24</v>
      </c>
      <c r="CE502" s="42">
        <v>8</v>
      </c>
      <c r="CF502" s="42">
        <v>8</v>
      </c>
      <c r="CG502" s="42">
        <v>20</v>
      </c>
      <c r="CH502" s="42">
        <v>28</v>
      </c>
      <c r="CI502" s="42">
        <v>4</v>
      </c>
      <c r="CJ502" s="42">
        <v>8</v>
      </c>
      <c r="CK502" s="42">
        <v>184</v>
      </c>
      <c r="CL502" s="42">
        <v>0</v>
      </c>
      <c r="CM502" s="42">
        <v>0</v>
      </c>
      <c r="CN502" s="42">
        <v>4</v>
      </c>
      <c r="CO502" s="42">
        <v>0</v>
      </c>
      <c r="CP502" s="42">
        <v>8</v>
      </c>
      <c r="CQ502" s="42">
        <v>0</v>
      </c>
      <c r="CR502" s="42">
        <v>168</v>
      </c>
      <c r="CS502" s="42">
        <v>4</v>
      </c>
    </row>
    <row r="503" spans="1:97">
      <c r="A503" s="40" t="s">
        <v>1341</v>
      </c>
      <c r="B503" s="40" t="s">
        <v>289</v>
      </c>
      <c r="C503" s="40" t="s">
        <v>290</v>
      </c>
      <c r="D503" s="40" t="s">
        <v>304</v>
      </c>
      <c r="E503" s="40" t="s">
        <v>626</v>
      </c>
      <c r="F503" s="40" t="s">
        <v>351</v>
      </c>
      <c r="G503" s="41" t="s">
        <v>294</v>
      </c>
      <c r="H503" s="40" t="s">
        <v>1342</v>
      </c>
      <c r="I503" s="42">
        <v>418</v>
      </c>
      <c r="J503" s="42">
        <v>91.039812999999995</v>
      </c>
      <c r="K503" s="42">
        <v>38.177985999999997</v>
      </c>
      <c r="L503" s="42">
        <v>95.934426000000002</v>
      </c>
      <c r="M503" s="42">
        <v>82.229507999999996</v>
      </c>
      <c r="N503" s="42">
        <v>64.608898999999994</v>
      </c>
      <c r="O503" s="42">
        <v>46.009368000000002</v>
      </c>
      <c r="P503" s="42">
        <v>73</v>
      </c>
      <c r="Q503" s="42">
        <v>73</v>
      </c>
      <c r="R503" s="42">
        <v>76</v>
      </c>
      <c r="S503" s="42">
        <v>85</v>
      </c>
      <c r="T503" s="42">
        <v>67</v>
      </c>
      <c r="U503" s="42">
        <v>37</v>
      </c>
      <c r="V503" s="42">
        <v>209.48946100000001</v>
      </c>
      <c r="W503" s="42">
        <v>46.988289999999999</v>
      </c>
      <c r="X503" s="42">
        <v>25.451991</v>
      </c>
      <c r="Y503" s="42">
        <v>46.009368000000002</v>
      </c>
      <c r="Z503" s="42">
        <v>40.135831000000003</v>
      </c>
      <c r="AA503" s="42">
        <v>28.388759</v>
      </c>
      <c r="AB503" s="42">
        <v>22.515222000000001</v>
      </c>
      <c r="AC503" s="42">
        <v>0</v>
      </c>
      <c r="AD503" s="42">
        <v>61.672131</v>
      </c>
      <c r="AE503" s="42">
        <v>109.63934399999999</v>
      </c>
      <c r="AF503" s="42">
        <v>38.177985999999997</v>
      </c>
      <c r="AG503" s="42">
        <v>208.51053899999999</v>
      </c>
      <c r="AH503" s="42">
        <v>44.051521999999999</v>
      </c>
      <c r="AI503" s="42">
        <v>12.725994999999999</v>
      </c>
      <c r="AJ503" s="42">
        <v>49.925058999999997</v>
      </c>
      <c r="AK503" s="42">
        <v>42.093677</v>
      </c>
      <c r="AL503" s="42">
        <v>36.220140999999998</v>
      </c>
      <c r="AM503" s="42">
        <v>21.536300000000001</v>
      </c>
      <c r="AN503" s="42">
        <v>1.9578450000000001</v>
      </c>
      <c r="AO503" s="42">
        <v>48.946136000000003</v>
      </c>
      <c r="AP503" s="42">
        <v>114.533958</v>
      </c>
      <c r="AQ503" s="42">
        <v>45.030445</v>
      </c>
      <c r="AR503" s="42">
        <v>340.66510499999998</v>
      </c>
      <c r="AS503" s="42">
        <v>11.747073</v>
      </c>
      <c r="AT503" s="42">
        <v>23.494145</v>
      </c>
      <c r="AU503" s="42">
        <v>7.8313819999999996</v>
      </c>
      <c r="AV503" s="42">
        <v>46.988289999999999</v>
      </c>
      <c r="AW503" s="42">
        <v>70.482436000000007</v>
      </c>
      <c r="AX503" s="42">
        <v>46.988289999999999</v>
      </c>
      <c r="AY503" s="42">
        <v>97.892272000000006</v>
      </c>
      <c r="AZ503" s="42">
        <v>35.241218000000003</v>
      </c>
      <c r="BA503" s="42">
        <v>172.29039800000001</v>
      </c>
      <c r="BB503" s="42">
        <v>7.8313819999999996</v>
      </c>
      <c r="BC503" s="42">
        <v>19.578454000000001</v>
      </c>
      <c r="BD503" s="42">
        <v>3.9156909999999998</v>
      </c>
      <c r="BE503" s="42">
        <v>23.494145</v>
      </c>
      <c r="BF503" s="42">
        <v>7.8313819999999996</v>
      </c>
      <c r="BG503" s="42">
        <v>35.241218000000003</v>
      </c>
      <c r="BH503" s="42">
        <v>46.988289999999999</v>
      </c>
      <c r="BI503" s="42">
        <v>27.409835999999999</v>
      </c>
      <c r="BJ503" s="42">
        <v>168.374707</v>
      </c>
      <c r="BK503" s="42">
        <v>3.9156909999999998</v>
      </c>
      <c r="BL503" s="42">
        <v>3.9156909999999998</v>
      </c>
      <c r="BM503" s="42">
        <v>3.9156909999999998</v>
      </c>
      <c r="BN503" s="42">
        <v>23.494145</v>
      </c>
      <c r="BO503" s="42">
        <v>62.651054000000002</v>
      </c>
      <c r="BP503" s="42">
        <v>11.747073</v>
      </c>
      <c r="BQ503" s="42">
        <v>50.903981000000002</v>
      </c>
      <c r="BR503" s="42">
        <v>7.8313819999999996</v>
      </c>
      <c r="BS503" s="42">
        <v>35.241218000000003</v>
      </c>
      <c r="BT503" s="42">
        <v>0</v>
      </c>
      <c r="BU503" s="42">
        <v>0</v>
      </c>
      <c r="BV503" s="42">
        <v>0</v>
      </c>
      <c r="BW503" s="42">
        <v>3.9156909999999998</v>
      </c>
      <c r="BX503" s="42">
        <v>0</v>
      </c>
      <c r="BY503" s="42">
        <v>3.9156909999999998</v>
      </c>
      <c r="BZ503" s="42">
        <v>0</v>
      </c>
      <c r="CA503" s="42">
        <v>27.409835999999999</v>
      </c>
      <c r="CB503" s="42">
        <v>180.12178</v>
      </c>
      <c r="CC503" s="42">
        <v>7.8313819999999996</v>
      </c>
      <c r="CD503" s="42">
        <v>15.662763</v>
      </c>
      <c r="CE503" s="42">
        <v>7.8313819999999996</v>
      </c>
      <c r="CF503" s="42">
        <v>39.156908999999999</v>
      </c>
      <c r="CG503" s="42">
        <v>66.566744999999997</v>
      </c>
      <c r="CH503" s="42">
        <v>43.072600000000001</v>
      </c>
      <c r="CI503" s="42">
        <v>0</v>
      </c>
      <c r="CJ503" s="42">
        <v>0</v>
      </c>
      <c r="CK503" s="42">
        <v>125.302108</v>
      </c>
      <c r="CL503" s="42">
        <v>3.9156909999999998</v>
      </c>
      <c r="CM503" s="42">
        <v>7.8313819999999996</v>
      </c>
      <c r="CN503" s="42">
        <v>0</v>
      </c>
      <c r="CO503" s="42">
        <v>3.9156909999999998</v>
      </c>
      <c r="CP503" s="42">
        <v>3.9156909999999998</v>
      </c>
      <c r="CQ503" s="42">
        <v>0</v>
      </c>
      <c r="CR503" s="42">
        <v>97.892272000000006</v>
      </c>
      <c r="CS503" s="42">
        <v>7.8313819999999996</v>
      </c>
    </row>
    <row r="504" spans="1:97">
      <c r="A504" s="40" t="s">
        <v>1343</v>
      </c>
      <c r="B504" s="40" t="s">
        <v>289</v>
      </c>
      <c r="C504" s="40" t="s">
        <v>290</v>
      </c>
      <c r="D504" s="40" t="s">
        <v>309</v>
      </c>
      <c r="E504" s="40" t="s">
        <v>459</v>
      </c>
      <c r="F504" s="40" t="s">
        <v>306</v>
      </c>
      <c r="G504" s="41" t="s">
        <v>294</v>
      </c>
      <c r="H504" s="40" t="s">
        <v>1344</v>
      </c>
      <c r="I504" s="42">
        <v>160</v>
      </c>
      <c r="J504" s="42">
        <v>22.572216000000001</v>
      </c>
      <c r="K504" s="42">
        <v>21.590814999999999</v>
      </c>
      <c r="L504" s="42">
        <v>29.442019999999999</v>
      </c>
      <c r="M504" s="42">
        <v>44.194718999999999</v>
      </c>
      <c r="N504" s="42">
        <v>37.293225999999997</v>
      </c>
      <c r="O504" s="42">
        <v>4.9070029999999996</v>
      </c>
      <c r="P504" s="42">
        <v>13</v>
      </c>
      <c r="Q504" s="42">
        <v>14</v>
      </c>
      <c r="R504" s="42">
        <v>16</v>
      </c>
      <c r="S504" s="42">
        <v>27</v>
      </c>
      <c r="T504" s="42">
        <v>18</v>
      </c>
      <c r="U504" s="42">
        <v>7</v>
      </c>
      <c r="V504" s="42">
        <v>73.620896000000002</v>
      </c>
      <c r="W504" s="42">
        <v>7.8512050000000002</v>
      </c>
      <c r="X504" s="42">
        <v>7.8512050000000002</v>
      </c>
      <c r="Y504" s="42">
        <v>14.72101</v>
      </c>
      <c r="Z504" s="42">
        <v>20.625259</v>
      </c>
      <c r="AA504" s="42">
        <v>20.609414000000001</v>
      </c>
      <c r="AB504" s="42">
        <v>1.962801</v>
      </c>
      <c r="AC504" s="42">
        <v>0</v>
      </c>
      <c r="AD504" s="42">
        <v>10.795408</v>
      </c>
      <c r="AE504" s="42">
        <v>53.992882000000002</v>
      </c>
      <c r="AF504" s="42">
        <v>8.8326060000000002</v>
      </c>
      <c r="AG504" s="42">
        <v>86.379103999999998</v>
      </c>
      <c r="AH504" s="42">
        <v>14.72101</v>
      </c>
      <c r="AI504" s="42">
        <v>13.739610000000001</v>
      </c>
      <c r="AJ504" s="42">
        <v>14.72101</v>
      </c>
      <c r="AK504" s="42">
        <v>23.569461</v>
      </c>
      <c r="AL504" s="42">
        <v>16.683812</v>
      </c>
      <c r="AM504" s="42">
        <v>2.9442020000000002</v>
      </c>
      <c r="AN504" s="42">
        <v>0</v>
      </c>
      <c r="AO504" s="42">
        <v>18.646612999999999</v>
      </c>
      <c r="AP504" s="42">
        <v>53.992882000000002</v>
      </c>
      <c r="AQ504" s="42">
        <v>13.739610000000001</v>
      </c>
      <c r="AR504" s="42">
        <v>121.693685</v>
      </c>
      <c r="AS504" s="42">
        <v>0</v>
      </c>
      <c r="AT504" s="42">
        <v>3.9256030000000002</v>
      </c>
      <c r="AU504" s="42">
        <v>7.8512050000000002</v>
      </c>
      <c r="AV504" s="42">
        <v>3.9256030000000002</v>
      </c>
      <c r="AW504" s="42">
        <v>19.628014</v>
      </c>
      <c r="AX504" s="42">
        <v>31.404821999999999</v>
      </c>
      <c r="AY504" s="42">
        <v>43.181629999999998</v>
      </c>
      <c r="AZ504" s="42">
        <v>11.776808000000001</v>
      </c>
      <c r="BA504" s="42">
        <v>51.032834999999999</v>
      </c>
      <c r="BB504" s="42">
        <v>0</v>
      </c>
      <c r="BC504" s="42">
        <v>0</v>
      </c>
      <c r="BD504" s="42">
        <v>3.9256030000000002</v>
      </c>
      <c r="BE504" s="42">
        <v>0</v>
      </c>
      <c r="BF504" s="42">
        <v>0</v>
      </c>
      <c r="BG504" s="42">
        <v>27.479219000000001</v>
      </c>
      <c r="BH504" s="42">
        <v>15.702411</v>
      </c>
      <c r="BI504" s="42">
        <v>3.9256030000000002</v>
      </c>
      <c r="BJ504" s="42">
        <v>70.660848999999999</v>
      </c>
      <c r="BK504" s="42">
        <v>0</v>
      </c>
      <c r="BL504" s="42">
        <v>3.9256030000000002</v>
      </c>
      <c r="BM504" s="42">
        <v>3.9256030000000002</v>
      </c>
      <c r="BN504" s="42">
        <v>3.9256030000000002</v>
      </c>
      <c r="BO504" s="42">
        <v>19.628014</v>
      </c>
      <c r="BP504" s="42">
        <v>3.9256030000000002</v>
      </c>
      <c r="BQ504" s="42">
        <v>27.479219000000001</v>
      </c>
      <c r="BR504" s="42">
        <v>7.8512050000000002</v>
      </c>
      <c r="BS504" s="42">
        <v>3.9256030000000002</v>
      </c>
      <c r="BT504" s="42">
        <v>0</v>
      </c>
      <c r="BU504" s="42">
        <v>0</v>
      </c>
      <c r="BV504" s="42">
        <v>0</v>
      </c>
      <c r="BW504" s="42">
        <v>0</v>
      </c>
      <c r="BX504" s="42">
        <v>0</v>
      </c>
      <c r="BY504" s="42">
        <v>3.9256030000000002</v>
      </c>
      <c r="BZ504" s="42">
        <v>0</v>
      </c>
      <c r="CA504" s="42">
        <v>0</v>
      </c>
      <c r="CB504" s="42">
        <v>66.735246000000004</v>
      </c>
      <c r="CC504" s="42">
        <v>0</v>
      </c>
      <c r="CD504" s="42">
        <v>3.9256030000000002</v>
      </c>
      <c r="CE504" s="42">
        <v>7.8512050000000002</v>
      </c>
      <c r="CF504" s="42">
        <v>3.9256030000000002</v>
      </c>
      <c r="CG504" s="42">
        <v>19.628014</v>
      </c>
      <c r="CH504" s="42">
        <v>23.553616000000002</v>
      </c>
      <c r="CI504" s="42">
        <v>0</v>
      </c>
      <c r="CJ504" s="42">
        <v>7.8512050000000002</v>
      </c>
      <c r="CK504" s="42">
        <v>51.032834999999999</v>
      </c>
      <c r="CL504" s="42">
        <v>0</v>
      </c>
      <c r="CM504" s="42">
        <v>0</v>
      </c>
      <c r="CN504" s="42">
        <v>0</v>
      </c>
      <c r="CO504" s="42">
        <v>0</v>
      </c>
      <c r="CP504" s="42">
        <v>0</v>
      </c>
      <c r="CQ504" s="42">
        <v>3.9256030000000002</v>
      </c>
      <c r="CR504" s="42">
        <v>43.181629999999998</v>
      </c>
      <c r="CS504" s="42">
        <v>3.9256030000000002</v>
      </c>
    </row>
    <row r="505" spans="1:97">
      <c r="A505" s="40" t="s">
        <v>1345</v>
      </c>
      <c r="B505" s="40" t="s">
        <v>289</v>
      </c>
      <c r="C505" s="40" t="s">
        <v>290</v>
      </c>
      <c r="D505" s="40" t="s">
        <v>291</v>
      </c>
      <c r="E505" s="40" t="s">
        <v>292</v>
      </c>
      <c r="F505" s="40" t="s">
        <v>293</v>
      </c>
      <c r="G505" s="41" t="s">
        <v>294</v>
      </c>
      <c r="H505" s="40" t="s">
        <v>1346</v>
      </c>
      <c r="I505" s="42">
        <v>195</v>
      </c>
      <c r="J505" s="42">
        <v>19.296875</v>
      </c>
      <c r="K505" s="42">
        <v>24.375</v>
      </c>
      <c r="L505" s="42">
        <v>30.46875</v>
      </c>
      <c r="M505" s="42">
        <v>57.890625</v>
      </c>
      <c r="N505" s="42">
        <v>34.53125</v>
      </c>
      <c r="O505" s="42">
        <v>28.4375</v>
      </c>
      <c r="P505" s="42">
        <v>16</v>
      </c>
      <c r="Q505" s="42">
        <v>33</v>
      </c>
      <c r="R505" s="42">
        <v>39</v>
      </c>
      <c r="S505" s="42">
        <v>41</v>
      </c>
      <c r="T505" s="42">
        <v>37</v>
      </c>
      <c r="U505" s="42">
        <v>21</v>
      </c>
      <c r="V505" s="42">
        <v>97.5</v>
      </c>
      <c r="W505" s="42">
        <v>8.125</v>
      </c>
      <c r="X505" s="42">
        <v>13.203125</v>
      </c>
      <c r="Y505" s="42">
        <v>18.28125</v>
      </c>
      <c r="Z505" s="42">
        <v>28.4375</v>
      </c>
      <c r="AA505" s="42">
        <v>19.296875</v>
      </c>
      <c r="AB505" s="42">
        <v>10.15625</v>
      </c>
      <c r="AC505" s="42">
        <v>0</v>
      </c>
      <c r="AD505" s="42">
        <v>11.171875</v>
      </c>
      <c r="AE505" s="42">
        <v>67.03125</v>
      </c>
      <c r="AF505" s="42">
        <v>19.296875</v>
      </c>
      <c r="AG505" s="42">
        <v>97.5</v>
      </c>
      <c r="AH505" s="42">
        <v>11.171875</v>
      </c>
      <c r="AI505" s="42">
        <v>11.171875</v>
      </c>
      <c r="AJ505" s="42">
        <v>12.1875</v>
      </c>
      <c r="AK505" s="42">
        <v>29.453125</v>
      </c>
      <c r="AL505" s="42">
        <v>15.234375</v>
      </c>
      <c r="AM505" s="42">
        <v>18.28125</v>
      </c>
      <c r="AN505" s="42">
        <v>0</v>
      </c>
      <c r="AO505" s="42">
        <v>14.21875</v>
      </c>
      <c r="AP505" s="42">
        <v>54.84375</v>
      </c>
      <c r="AQ505" s="42">
        <v>28.4375</v>
      </c>
      <c r="AR505" s="42">
        <v>178.75</v>
      </c>
      <c r="AS505" s="42">
        <v>4.0625</v>
      </c>
      <c r="AT505" s="42">
        <v>4.0625</v>
      </c>
      <c r="AU505" s="42">
        <v>0</v>
      </c>
      <c r="AV505" s="42">
        <v>8.125</v>
      </c>
      <c r="AW505" s="42">
        <v>24.375</v>
      </c>
      <c r="AX505" s="42">
        <v>52.8125</v>
      </c>
      <c r="AY505" s="42">
        <v>85.3125</v>
      </c>
      <c r="AZ505" s="42">
        <v>0</v>
      </c>
      <c r="BA505" s="42">
        <v>97.5</v>
      </c>
      <c r="BB505" s="42">
        <v>4.0625</v>
      </c>
      <c r="BC505" s="42">
        <v>4.0625</v>
      </c>
      <c r="BD505" s="42">
        <v>0</v>
      </c>
      <c r="BE505" s="42">
        <v>8.125</v>
      </c>
      <c r="BF505" s="42">
        <v>0</v>
      </c>
      <c r="BG505" s="42">
        <v>40.625</v>
      </c>
      <c r="BH505" s="42">
        <v>40.625</v>
      </c>
      <c r="BI505" s="42">
        <v>0</v>
      </c>
      <c r="BJ505" s="42">
        <v>81.25</v>
      </c>
      <c r="BK505" s="42">
        <v>0</v>
      </c>
      <c r="BL505" s="42">
        <v>0</v>
      </c>
      <c r="BM505" s="42">
        <v>0</v>
      </c>
      <c r="BN505" s="42">
        <v>0</v>
      </c>
      <c r="BO505" s="42">
        <v>24.375</v>
      </c>
      <c r="BP505" s="42">
        <v>12.1875</v>
      </c>
      <c r="BQ505" s="42">
        <v>44.6875</v>
      </c>
      <c r="BR505" s="42">
        <v>0</v>
      </c>
      <c r="BS505" s="42">
        <v>8.125</v>
      </c>
      <c r="BT505" s="42">
        <v>0</v>
      </c>
      <c r="BU505" s="42">
        <v>0</v>
      </c>
      <c r="BV505" s="42">
        <v>0</v>
      </c>
      <c r="BW505" s="42">
        <v>0</v>
      </c>
      <c r="BX505" s="42">
        <v>4.0625</v>
      </c>
      <c r="BY505" s="42">
        <v>4.0625</v>
      </c>
      <c r="BZ505" s="42">
        <v>0</v>
      </c>
      <c r="CA505" s="42">
        <v>0</v>
      </c>
      <c r="CB505" s="42">
        <v>77.1875</v>
      </c>
      <c r="CC505" s="42">
        <v>0</v>
      </c>
      <c r="CD505" s="42">
        <v>4.0625</v>
      </c>
      <c r="CE505" s="42">
        <v>0</v>
      </c>
      <c r="CF505" s="42">
        <v>8.125</v>
      </c>
      <c r="CG505" s="42">
        <v>16.25</v>
      </c>
      <c r="CH505" s="42">
        <v>44.6875</v>
      </c>
      <c r="CI505" s="42">
        <v>4.0625</v>
      </c>
      <c r="CJ505" s="42">
        <v>0</v>
      </c>
      <c r="CK505" s="42">
        <v>93.4375</v>
      </c>
      <c r="CL505" s="42">
        <v>4.0625</v>
      </c>
      <c r="CM505" s="42">
        <v>0</v>
      </c>
      <c r="CN505" s="42">
        <v>0</v>
      </c>
      <c r="CO505" s="42">
        <v>0</v>
      </c>
      <c r="CP505" s="42">
        <v>4.0625</v>
      </c>
      <c r="CQ505" s="42">
        <v>4.0625</v>
      </c>
      <c r="CR505" s="42">
        <v>81.25</v>
      </c>
      <c r="CS505" s="42">
        <v>0</v>
      </c>
    </row>
    <row r="506" spans="1:97">
      <c r="A506" s="40" t="s">
        <v>1347</v>
      </c>
      <c r="B506" s="40" t="s">
        <v>289</v>
      </c>
      <c r="C506" s="40" t="s">
        <v>290</v>
      </c>
      <c r="D506" s="40" t="s">
        <v>291</v>
      </c>
      <c r="E506" s="40" t="s">
        <v>316</v>
      </c>
      <c r="F506" s="40" t="s">
        <v>293</v>
      </c>
      <c r="G506" s="41" t="s">
        <v>294</v>
      </c>
      <c r="H506" s="40" t="s">
        <v>1348</v>
      </c>
      <c r="I506" s="42">
        <v>734</v>
      </c>
      <c r="J506" s="42">
        <v>85.187584000000001</v>
      </c>
      <c r="K506" s="42">
        <v>74.291498000000004</v>
      </c>
      <c r="L506" s="42">
        <v>104.00809700000001</v>
      </c>
      <c r="M506" s="42">
        <v>191.17678799999999</v>
      </c>
      <c r="N506" s="42">
        <v>140.65857</v>
      </c>
      <c r="O506" s="42">
        <v>138.67746299999999</v>
      </c>
      <c r="P506" s="42">
        <v>95</v>
      </c>
      <c r="Q506" s="42">
        <v>121</v>
      </c>
      <c r="R506" s="42">
        <v>146</v>
      </c>
      <c r="S506" s="42">
        <v>110</v>
      </c>
      <c r="T506" s="42">
        <v>171</v>
      </c>
      <c r="U506" s="42">
        <v>101</v>
      </c>
      <c r="V506" s="42">
        <v>360.56140399999998</v>
      </c>
      <c r="W506" s="42">
        <v>38.631579000000002</v>
      </c>
      <c r="X506" s="42">
        <v>43.584344999999999</v>
      </c>
      <c r="Y506" s="42">
        <v>49.527664999999999</v>
      </c>
      <c r="Z506" s="42">
        <v>91.130904000000001</v>
      </c>
      <c r="AA506" s="42">
        <v>74.291498000000004</v>
      </c>
      <c r="AB506" s="42">
        <v>59.433197999999997</v>
      </c>
      <c r="AC506" s="42">
        <v>3.9622130000000002</v>
      </c>
      <c r="AD506" s="42">
        <v>53.489879000000002</v>
      </c>
      <c r="AE506" s="42">
        <v>209.00674799999999</v>
      </c>
      <c r="AF506" s="42">
        <v>98.064777000000007</v>
      </c>
      <c r="AG506" s="42">
        <v>373.43859600000002</v>
      </c>
      <c r="AH506" s="42">
        <v>46.556004999999999</v>
      </c>
      <c r="AI506" s="42">
        <v>30.707152000000001</v>
      </c>
      <c r="AJ506" s="42">
        <v>54.480432</v>
      </c>
      <c r="AK506" s="42">
        <v>100.045884</v>
      </c>
      <c r="AL506" s="42">
        <v>66.367071999999993</v>
      </c>
      <c r="AM506" s="42">
        <v>72.310390999999996</v>
      </c>
      <c r="AN506" s="42">
        <v>2.97166</v>
      </c>
      <c r="AO506" s="42">
        <v>54.480432</v>
      </c>
      <c r="AP506" s="42">
        <v>203.06342799999999</v>
      </c>
      <c r="AQ506" s="42">
        <v>115.89473700000001</v>
      </c>
      <c r="AR506" s="42">
        <v>641.87854300000004</v>
      </c>
      <c r="AS506" s="42">
        <v>35.659919000000002</v>
      </c>
      <c r="AT506" s="42">
        <v>35.659919000000002</v>
      </c>
      <c r="AU506" s="42">
        <v>7.9244260000000004</v>
      </c>
      <c r="AV506" s="42">
        <v>55.470984999999999</v>
      </c>
      <c r="AW506" s="42">
        <v>75.282050999999996</v>
      </c>
      <c r="AX506" s="42">
        <v>103.017544</v>
      </c>
      <c r="AY506" s="42">
        <v>253.58164600000001</v>
      </c>
      <c r="AZ506" s="42">
        <v>75.282050999999996</v>
      </c>
      <c r="BA506" s="42">
        <v>316.977058</v>
      </c>
      <c r="BB506" s="42">
        <v>35.659919000000002</v>
      </c>
      <c r="BC506" s="42">
        <v>23.773278999999999</v>
      </c>
      <c r="BD506" s="42">
        <v>7.9244260000000004</v>
      </c>
      <c r="BE506" s="42">
        <v>19.811066</v>
      </c>
      <c r="BF506" s="42">
        <v>15.848853</v>
      </c>
      <c r="BG506" s="42">
        <v>67.357624999999999</v>
      </c>
      <c r="BH506" s="42">
        <v>126.790823</v>
      </c>
      <c r="BI506" s="42">
        <v>19.811066</v>
      </c>
      <c r="BJ506" s="42">
        <v>324.90148399999998</v>
      </c>
      <c r="BK506" s="42">
        <v>0</v>
      </c>
      <c r="BL506" s="42">
        <v>11.88664</v>
      </c>
      <c r="BM506" s="42">
        <v>0</v>
      </c>
      <c r="BN506" s="42">
        <v>35.659919000000002</v>
      </c>
      <c r="BO506" s="42">
        <v>59.433197999999997</v>
      </c>
      <c r="BP506" s="42">
        <v>35.659919000000002</v>
      </c>
      <c r="BQ506" s="42">
        <v>126.790823</v>
      </c>
      <c r="BR506" s="42">
        <v>55.470984999999999</v>
      </c>
      <c r="BS506" s="42">
        <v>27.735493000000002</v>
      </c>
      <c r="BT506" s="42">
        <v>0</v>
      </c>
      <c r="BU506" s="42">
        <v>0</v>
      </c>
      <c r="BV506" s="42">
        <v>0</v>
      </c>
      <c r="BW506" s="42">
        <v>3.9622130000000002</v>
      </c>
      <c r="BX506" s="42">
        <v>7.9244260000000004</v>
      </c>
      <c r="BY506" s="42">
        <v>3.9622130000000002</v>
      </c>
      <c r="BZ506" s="42">
        <v>0</v>
      </c>
      <c r="CA506" s="42">
        <v>11.88664</v>
      </c>
      <c r="CB506" s="42">
        <v>245.65722</v>
      </c>
      <c r="CC506" s="42">
        <v>23.773278999999999</v>
      </c>
      <c r="CD506" s="42">
        <v>23.773278999999999</v>
      </c>
      <c r="CE506" s="42">
        <v>3.9622130000000002</v>
      </c>
      <c r="CF506" s="42">
        <v>31.697706</v>
      </c>
      <c r="CG506" s="42">
        <v>55.470984999999999</v>
      </c>
      <c r="CH506" s="42">
        <v>87.168690999999995</v>
      </c>
      <c r="CI506" s="42">
        <v>0</v>
      </c>
      <c r="CJ506" s="42">
        <v>19.811066</v>
      </c>
      <c r="CK506" s="42">
        <v>368.48583000000002</v>
      </c>
      <c r="CL506" s="42">
        <v>11.88664</v>
      </c>
      <c r="CM506" s="42">
        <v>11.88664</v>
      </c>
      <c r="CN506" s="42">
        <v>3.9622130000000002</v>
      </c>
      <c r="CO506" s="42">
        <v>19.811066</v>
      </c>
      <c r="CP506" s="42">
        <v>11.88664</v>
      </c>
      <c r="CQ506" s="42">
        <v>11.88664</v>
      </c>
      <c r="CR506" s="42">
        <v>253.58164600000001</v>
      </c>
      <c r="CS506" s="42">
        <v>43.584344999999999</v>
      </c>
    </row>
    <row r="507" spans="1:97">
      <c r="A507" s="40" t="s">
        <v>1349</v>
      </c>
      <c r="B507" s="40" t="s">
        <v>289</v>
      </c>
      <c r="C507" s="40" t="s">
        <v>290</v>
      </c>
      <c r="D507" s="40" t="s">
        <v>297</v>
      </c>
      <c r="E507" s="40" t="s">
        <v>325</v>
      </c>
      <c r="F507" s="40" t="s">
        <v>293</v>
      </c>
      <c r="G507" s="41" t="s">
        <v>294</v>
      </c>
      <c r="H507" s="40" t="s">
        <v>1350</v>
      </c>
      <c r="I507" s="42">
        <v>951</v>
      </c>
      <c r="J507" s="42">
        <v>149.978419</v>
      </c>
      <c r="K507" s="42">
        <v>172.45387500000001</v>
      </c>
      <c r="L507" s="42">
        <v>154.93840399999999</v>
      </c>
      <c r="M507" s="42">
        <v>195.37986699999999</v>
      </c>
      <c r="N507" s="42">
        <v>147.01831799999999</v>
      </c>
      <c r="O507" s="42">
        <v>131.23111599999999</v>
      </c>
      <c r="P507" s="42">
        <v>148</v>
      </c>
      <c r="Q507" s="42">
        <v>147</v>
      </c>
      <c r="R507" s="42">
        <v>179</v>
      </c>
      <c r="S507" s="42">
        <v>138</v>
      </c>
      <c r="T507" s="42">
        <v>171</v>
      </c>
      <c r="U507" s="42">
        <v>118</v>
      </c>
      <c r="V507" s="42">
        <v>450.35901000000001</v>
      </c>
      <c r="W507" s="42">
        <v>70.055708999999993</v>
      </c>
      <c r="X507" s="42">
        <v>85.253479999999996</v>
      </c>
      <c r="Y507" s="42">
        <v>78.949252000000001</v>
      </c>
      <c r="Z507" s="42">
        <v>98.683255000000003</v>
      </c>
      <c r="AA507" s="42">
        <v>66.108908</v>
      </c>
      <c r="AB507" s="42">
        <v>48.348306000000001</v>
      </c>
      <c r="AC507" s="42">
        <v>2.9601000000000002</v>
      </c>
      <c r="AD507" s="42">
        <v>92.749812000000006</v>
      </c>
      <c r="AE507" s="42">
        <v>278.67318899999998</v>
      </c>
      <c r="AF507" s="42">
        <v>78.936009999999996</v>
      </c>
      <c r="AG507" s="42">
        <v>500.64098999999999</v>
      </c>
      <c r="AH507" s="42">
        <v>79.922709999999995</v>
      </c>
      <c r="AI507" s="42">
        <v>87.200395</v>
      </c>
      <c r="AJ507" s="42">
        <v>75.989152000000004</v>
      </c>
      <c r="AK507" s="42">
        <v>96.696612000000002</v>
      </c>
      <c r="AL507" s="42">
        <v>80.909409999999994</v>
      </c>
      <c r="AM507" s="42">
        <v>74.989209000000002</v>
      </c>
      <c r="AN507" s="42">
        <v>4.9335009999999997</v>
      </c>
      <c r="AO507" s="42">
        <v>105.59015599999999</v>
      </c>
      <c r="AP507" s="42">
        <v>261.846317</v>
      </c>
      <c r="AQ507" s="42">
        <v>133.20451700000001</v>
      </c>
      <c r="AR507" s="42">
        <v>786.20783700000004</v>
      </c>
      <c r="AS507" s="42">
        <v>11.840401</v>
      </c>
      <c r="AT507" s="42">
        <v>35.521203999999997</v>
      </c>
      <c r="AU507" s="42">
        <v>23.680803000000001</v>
      </c>
      <c r="AV507" s="42">
        <v>86.829611</v>
      </c>
      <c r="AW507" s="42">
        <v>153.97818899999999</v>
      </c>
      <c r="AX507" s="42">
        <v>94.723212000000004</v>
      </c>
      <c r="AY507" s="42">
        <v>236.80803</v>
      </c>
      <c r="AZ507" s="42">
        <v>142.82638700000001</v>
      </c>
      <c r="BA507" s="42">
        <v>359.63556799999998</v>
      </c>
      <c r="BB507" s="42">
        <v>11.840401</v>
      </c>
      <c r="BC507" s="42">
        <v>27.627603000000001</v>
      </c>
      <c r="BD507" s="42">
        <v>19.734002</v>
      </c>
      <c r="BE507" s="42">
        <v>31.574404000000001</v>
      </c>
      <c r="BF507" s="42">
        <v>19.734002</v>
      </c>
      <c r="BG507" s="42">
        <v>90.776410999999996</v>
      </c>
      <c r="BH507" s="42">
        <v>86.829611</v>
      </c>
      <c r="BI507" s="42">
        <v>71.519131999999999</v>
      </c>
      <c r="BJ507" s="42">
        <v>426.57226900000001</v>
      </c>
      <c r="BK507" s="42">
        <v>0</v>
      </c>
      <c r="BL507" s="42">
        <v>7.8936010000000003</v>
      </c>
      <c r="BM507" s="42">
        <v>3.9468000000000001</v>
      </c>
      <c r="BN507" s="42">
        <v>55.255206999999999</v>
      </c>
      <c r="BO507" s="42">
        <v>134.24418600000001</v>
      </c>
      <c r="BP507" s="42">
        <v>3.9468000000000001</v>
      </c>
      <c r="BQ507" s="42">
        <v>149.978419</v>
      </c>
      <c r="BR507" s="42">
        <v>71.307254999999998</v>
      </c>
      <c r="BS507" s="42">
        <v>111.146045</v>
      </c>
      <c r="BT507" s="42">
        <v>0</v>
      </c>
      <c r="BU507" s="42">
        <v>0</v>
      </c>
      <c r="BV507" s="42">
        <v>0</v>
      </c>
      <c r="BW507" s="42">
        <v>0</v>
      </c>
      <c r="BX507" s="42">
        <v>11.893371</v>
      </c>
      <c r="BY507" s="42">
        <v>15.787202000000001</v>
      </c>
      <c r="BZ507" s="42">
        <v>0</v>
      </c>
      <c r="CA507" s="42">
        <v>83.465472000000005</v>
      </c>
      <c r="CB507" s="42">
        <v>367.21135399999997</v>
      </c>
      <c r="CC507" s="42">
        <v>7.8936010000000003</v>
      </c>
      <c r="CD507" s="42">
        <v>23.680803000000001</v>
      </c>
      <c r="CE507" s="42">
        <v>19.734002</v>
      </c>
      <c r="CF507" s="42">
        <v>86.829611</v>
      </c>
      <c r="CG507" s="42">
        <v>114.45721399999999</v>
      </c>
      <c r="CH507" s="42">
        <v>67.095607999999999</v>
      </c>
      <c r="CI507" s="42">
        <v>0</v>
      </c>
      <c r="CJ507" s="42">
        <v>47.520513999999999</v>
      </c>
      <c r="CK507" s="42">
        <v>307.85043899999999</v>
      </c>
      <c r="CL507" s="42">
        <v>3.9468000000000001</v>
      </c>
      <c r="CM507" s="42">
        <v>11.840401</v>
      </c>
      <c r="CN507" s="42">
        <v>3.9468000000000001</v>
      </c>
      <c r="CO507" s="42">
        <v>0</v>
      </c>
      <c r="CP507" s="42">
        <v>27.627603000000001</v>
      </c>
      <c r="CQ507" s="42">
        <v>11.840401</v>
      </c>
      <c r="CR507" s="42">
        <v>236.80803</v>
      </c>
      <c r="CS507" s="42">
        <v>11.840401</v>
      </c>
    </row>
    <row r="508" spans="1:97">
      <c r="A508" s="40" t="s">
        <v>1351</v>
      </c>
      <c r="B508" s="40" t="s">
        <v>289</v>
      </c>
      <c r="C508" s="40" t="s">
        <v>290</v>
      </c>
      <c r="D508" s="40" t="s">
        <v>291</v>
      </c>
      <c r="E508" s="40" t="s">
        <v>292</v>
      </c>
      <c r="F508" s="40" t="s">
        <v>293</v>
      </c>
      <c r="G508" s="41" t="s">
        <v>294</v>
      </c>
      <c r="H508" s="40" t="s">
        <v>1352</v>
      </c>
      <c r="I508" s="42">
        <v>128</v>
      </c>
      <c r="J508" s="42">
        <v>20.983606999999999</v>
      </c>
      <c r="K508" s="42">
        <v>11.540984</v>
      </c>
      <c r="L508" s="42">
        <v>19.934425999999998</v>
      </c>
      <c r="M508" s="42">
        <v>35.672131</v>
      </c>
      <c r="N508" s="42">
        <v>17.836065999999999</v>
      </c>
      <c r="O508" s="42">
        <v>22.032786999999999</v>
      </c>
      <c r="P508" s="42">
        <v>11</v>
      </c>
      <c r="Q508" s="42">
        <v>23</v>
      </c>
      <c r="R508" s="42">
        <v>18</v>
      </c>
      <c r="S508" s="42">
        <v>17</v>
      </c>
      <c r="T508" s="42">
        <v>27</v>
      </c>
      <c r="U508" s="42">
        <v>20</v>
      </c>
      <c r="V508" s="42">
        <v>65.049180000000007</v>
      </c>
      <c r="W508" s="42">
        <v>9.4426229999999993</v>
      </c>
      <c r="X508" s="42">
        <v>7.3442619999999996</v>
      </c>
      <c r="Y508" s="42">
        <v>10.491803000000001</v>
      </c>
      <c r="Z508" s="42">
        <v>17.836065999999999</v>
      </c>
      <c r="AA508" s="42">
        <v>8.3934429999999995</v>
      </c>
      <c r="AB508" s="42">
        <v>10.491803000000001</v>
      </c>
      <c r="AC508" s="42">
        <v>1.04918</v>
      </c>
      <c r="AD508" s="42">
        <v>9.4426229999999993</v>
      </c>
      <c r="AE508" s="42">
        <v>37.770491999999997</v>
      </c>
      <c r="AF508" s="42">
        <v>17.836065999999999</v>
      </c>
      <c r="AG508" s="42">
        <v>62.95082</v>
      </c>
      <c r="AH508" s="42">
        <v>11.540984</v>
      </c>
      <c r="AI508" s="42">
        <v>4.1967210000000001</v>
      </c>
      <c r="AJ508" s="42">
        <v>9.4426229999999993</v>
      </c>
      <c r="AK508" s="42">
        <v>17.836065999999999</v>
      </c>
      <c r="AL508" s="42">
        <v>9.4426229999999993</v>
      </c>
      <c r="AM508" s="42">
        <v>8.3934429999999995</v>
      </c>
      <c r="AN508" s="42">
        <v>2.0983610000000001</v>
      </c>
      <c r="AO508" s="42">
        <v>11.540984</v>
      </c>
      <c r="AP508" s="42">
        <v>33.573770000000003</v>
      </c>
      <c r="AQ508" s="42">
        <v>17.836065999999999</v>
      </c>
      <c r="AR508" s="42">
        <v>100.721311</v>
      </c>
      <c r="AS508" s="42">
        <v>8.3934429999999995</v>
      </c>
      <c r="AT508" s="42">
        <v>0</v>
      </c>
      <c r="AU508" s="42">
        <v>4.1967210000000001</v>
      </c>
      <c r="AV508" s="42">
        <v>8.3934429999999995</v>
      </c>
      <c r="AW508" s="42">
        <v>8.3934429999999995</v>
      </c>
      <c r="AX508" s="42">
        <v>16.786885000000002</v>
      </c>
      <c r="AY508" s="42">
        <v>50.360655999999999</v>
      </c>
      <c r="AZ508" s="42">
        <v>4.1967210000000001</v>
      </c>
      <c r="BA508" s="42">
        <v>58.754097999999999</v>
      </c>
      <c r="BB508" s="42">
        <v>4.1967210000000001</v>
      </c>
      <c r="BC508" s="42">
        <v>0</v>
      </c>
      <c r="BD508" s="42">
        <v>4.1967210000000001</v>
      </c>
      <c r="BE508" s="42">
        <v>4.1967210000000001</v>
      </c>
      <c r="BF508" s="42">
        <v>4.1967210000000001</v>
      </c>
      <c r="BG508" s="42">
        <v>12.590164</v>
      </c>
      <c r="BH508" s="42">
        <v>29.377049</v>
      </c>
      <c r="BI508" s="42">
        <v>0</v>
      </c>
      <c r="BJ508" s="42">
        <v>41.967213000000001</v>
      </c>
      <c r="BK508" s="42">
        <v>4.1967210000000001</v>
      </c>
      <c r="BL508" s="42">
        <v>0</v>
      </c>
      <c r="BM508" s="42">
        <v>0</v>
      </c>
      <c r="BN508" s="42">
        <v>4.1967210000000001</v>
      </c>
      <c r="BO508" s="42">
        <v>4.1967210000000001</v>
      </c>
      <c r="BP508" s="42">
        <v>4.1967210000000001</v>
      </c>
      <c r="BQ508" s="42">
        <v>20.983606999999999</v>
      </c>
      <c r="BR508" s="42">
        <v>4.1967210000000001</v>
      </c>
      <c r="BS508" s="42">
        <v>0</v>
      </c>
      <c r="BT508" s="42">
        <v>0</v>
      </c>
      <c r="BU508" s="42">
        <v>0</v>
      </c>
      <c r="BV508" s="42">
        <v>0</v>
      </c>
      <c r="BW508" s="42">
        <v>0</v>
      </c>
      <c r="BX508" s="42">
        <v>0</v>
      </c>
      <c r="BY508" s="42">
        <v>0</v>
      </c>
      <c r="BZ508" s="42">
        <v>0</v>
      </c>
      <c r="CA508" s="42">
        <v>0</v>
      </c>
      <c r="CB508" s="42">
        <v>41.967213000000001</v>
      </c>
      <c r="CC508" s="42">
        <v>4.1967210000000001</v>
      </c>
      <c r="CD508" s="42">
        <v>0</v>
      </c>
      <c r="CE508" s="42">
        <v>4.1967210000000001</v>
      </c>
      <c r="CF508" s="42">
        <v>8.3934429999999995</v>
      </c>
      <c r="CG508" s="42">
        <v>8.3934429999999995</v>
      </c>
      <c r="CH508" s="42">
        <v>12.590164</v>
      </c>
      <c r="CI508" s="42">
        <v>0</v>
      </c>
      <c r="CJ508" s="42">
        <v>4.1967210000000001</v>
      </c>
      <c r="CK508" s="42">
        <v>58.754097999999999</v>
      </c>
      <c r="CL508" s="42">
        <v>4.1967210000000001</v>
      </c>
      <c r="CM508" s="42">
        <v>0</v>
      </c>
      <c r="CN508" s="42">
        <v>0</v>
      </c>
      <c r="CO508" s="42">
        <v>0</v>
      </c>
      <c r="CP508" s="42">
        <v>0</v>
      </c>
      <c r="CQ508" s="42">
        <v>4.1967210000000001</v>
      </c>
      <c r="CR508" s="42">
        <v>50.360655999999999</v>
      </c>
      <c r="CS508" s="42">
        <v>0</v>
      </c>
    </row>
    <row r="509" spans="1:97">
      <c r="A509" s="40" t="s">
        <v>1353</v>
      </c>
      <c r="B509" s="40" t="s">
        <v>289</v>
      </c>
      <c r="C509" s="40" t="s">
        <v>290</v>
      </c>
      <c r="D509" s="40" t="s">
        <v>297</v>
      </c>
      <c r="E509" s="40" t="s">
        <v>506</v>
      </c>
      <c r="F509" s="40" t="s">
        <v>293</v>
      </c>
      <c r="G509" s="41" t="s">
        <v>294</v>
      </c>
      <c r="H509" s="40" t="s">
        <v>1354</v>
      </c>
      <c r="I509" s="42">
        <v>208</v>
      </c>
      <c r="J509" s="42">
        <v>32</v>
      </c>
      <c r="K509" s="42">
        <v>22</v>
      </c>
      <c r="L509" s="42">
        <v>47</v>
      </c>
      <c r="M509" s="42">
        <v>52</v>
      </c>
      <c r="N509" s="42">
        <v>31</v>
      </c>
      <c r="O509" s="42">
        <v>24</v>
      </c>
      <c r="P509" s="42">
        <v>34</v>
      </c>
      <c r="Q509" s="42">
        <v>32</v>
      </c>
      <c r="R509" s="42">
        <v>49</v>
      </c>
      <c r="S509" s="42">
        <v>38</v>
      </c>
      <c r="T509" s="42">
        <v>46</v>
      </c>
      <c r="U509" s="42">
        <v>17</v>
      </c>
      <c r="V509" s="42">
        <v>106</v>
      </c>
      <c r="W509" s="42">
        <v>18</v>
      </c>
      <c r="X509" s="42">
        <v>7</v>
      </c>
      <c r="Y509" s="42">
        <v>23</v>
      </c>
      <c r="Z509" s="42">
        <v>28</v>
      </c>
      <c r="AA509" s="42">
        <v>17</v>
      </c>
      <c r="AB509" s="42">
        <v>13</v>
      </c>
      <c r="AC509" s="42">
        <v>0</v>
      </c>
      <c r="AD509" s="42">
        <v>21</v>
      </c>
      <c r="AE509" s="42">
        <v>61</v>
      </c>
      <c r="AF509" s="42">
        <v>24</v>
      </c>
      <c r="AG509" s="42">
        <v>102</v>
      </c>
      <c r="AH509" s="42">
        <v>14</v>
      </c>
      <c r="AI509" s="42">
        <v>15</v>
      </c>
      <c r="AJ509" s="42">
        <v>24</v>
      </c>
      <c r="AK509" s="42">
        <v>24</v>
      </c>
      <c r="AL509" s="42">
        <v>14</v>
      </c>
      <c r="AM509" s="42">
        <v>11</v>
      </c>
      <c r="AN509" s="42">
        <v>0</v>
      </c>
      <c r="AO509" s="42">
        <v>22</v>
      </c>
      <c r="AP509" s="42">
        <v>60</v>
      </c>
      <c r="AQ509" s="42">
        <v>20</v>
      </c>
      <c r="AR509" s="42">
        <v>188</v>
      </c>
      <c r="AS509" s="42">
        <v>0</v>
      </c>
      <c r="AT509" s="42">
        <v>0</v>
      </c>
      <c r="AU509" s="42">
        <v>0</v>
      </c>
      <c r="AV509" s="42">
        <v>24</v>
      </c>
      <c r="AW509" s="42">
        <v>24</v>
      </c>
      <c r="AX509" s="42">
        <v>28</v>
      </c>
      <c r="AY509" s="42">
        <v>64</v>
      </c>
      <c r="AZ509" s="42">
        <v>48</v>
      </c>
      <c r="BA509" s="42">
        <v>80</v>
      </c>
      <c r="BB509" s="42">
        <v>0</v>
      </c>
      <c r="BC509" s="42">
        <v>0</v>
      </c>
      <c r="BD509" s="42">
        <v>0</v>
      </c>
      <c r="BE509" s="42">
        <v>12</v>
      </c>
      <c r="BF509" s="42">
        <v>8</v>
      </c>
      <c r="BG509" s="42">
        <v>20</v>
      </c>
      <c r="BH509" s="42">
        <v>32</v>
      </c>
      <c r="BI509" s="42">
        <v>8</v>
      </c>
      <c r="BJ509" s="42">
        <v>108</v>
      </c>
      <c r="BK509" s="42">
        <v>0</v>
      </c>
      <c r="BL509" s="42">
        <v>0</v>
      </c>
      <c r="BM509" s="42">
        <v>0</v>
      </c>
      <c r="BN509" s="42">
        <v>12</v>
      </c>
      <c r="BO509" s="42">
        <v>16</v>
      </c>
      <c r="BP509" s="42">
        <v>8</v>
      </c>
      <c r="BQ509" s="42">
        <v>32</v>
      </c>
      <c r="BR509" s="42">
        <v>40</v>
      </c>
      <c r="BS509" s="42">
        <v>20</v>
      </c>
      <c r="BT509" s="42">
        <v>0</v>
      </c>
      <c r="BU509" s="42">
        <v>0</v>
      </c>
      <c r="BV509" s="42">
        <v>0</v>
      </c>
      <c r="BW509" s="42">
        <v>0</v>
      </c>
      <c r="BX509" s="42">
        <v>0</v>
      </c>
      <c r="BY509" s="42">
        <v>0</v>
      </c>
      <c r="BZ509" s="42">
        <v>0</v>
      </c>
      <c r="CA509" s="42">
        <v>20</v>
      </c>
      <c r="CB509" s="42">
        <v>84</v>
      </c>
      <c r="CC509" s="42">
        <v>0</v>
      </c>
      <c r="CD509" s="42">
        <v>0</v>
      </c>
      <c r="CE509" s="42">
        <v>0</v>
      </c>
      <c r="CF509" s="42">
        <v>12</v>
      </c>
      <c r="CG509" s="42">
        <v>20</v>
      </c>
      <c r="CH509" s="42">
        <v>24</v>
      </c>
      <c r="CI509" s="42">
        <v>0</v>
      </c>
      <c r="CJ509" s="42">
        <v>28</v>
      </c>
      <c r="CK509" s="42">
        <v>84</v>
      </c>
      <c r="CL509" s="42">
        <v>0</v>
      </c>
      <c r="CM509" s="42">
        <v>0</v>
      </c>
      <c r="CN509" s="42">
        <v>0</v>
      </c>
      <c r="CO509" s="42">
        <v>12</v>
      </c>
      <c r="CP509" s="42">
        <v>4</v>
      </c>
      <c r="CQ509" s="42">
        <v>4</v>
      </c>
      <c r="CR509" s="42">
        <v>64</v>
      </c>
      <c r="CS509" s="42">
        <v>0</v>
      </c>
    </row>
    <row r="510" spans="1:97">
      <c r="A510" s="40" t="s">
        <v>1355</v>
      </c>
      <c r="B510" s="40" t="s">
        <v>289</v>
      </c>
      <c r="C510" s="40" t="s">
        <v>290</v>
      </c>
      <c r="D510" s="40" t="s">
        <v>297</v>
      </c>
      <c r="E510" s="40" t="s">
        <v>298</v>
      </c>
      <c r="F510" s="40" t="s">
        <v>293</v>
      </c>
      <c r="G510" s="41" t="s">
        <v>294</v>
      </c>
      <c r="H510" s="40" t="s">
        <v>1356</v>
      </c>
      <c r="I510" s="42">
        <v>230</v>
      </c>
      <c r="J510" s="42">
        <v>53</v>
      </c>
      <c r="K510" s="42">
        <v>36</v>
      </c>
      <c r="L510" s="42">
        <v>60</v>
      </c>
      <c r="M510" s="42">
        <v>34</v>
      </c>
      <c r="N510" s="42">
        <v>32</v>
      </c>
      <c r="O510" s="42">
        <v>15</v>
      </c>
      <c r="P510" s="42">
        <v>27</v>
      </c>
      <c r="Q510" s="42">
        <v>33</v>
      </c>
      <c r="R510" s="42">
        <v>48</v>
      </c>
      <c r="S510" s="42">
        <v>40</v>
      </c>
      <c r="T510" s="42">
        <v>32</v>
      </c>
      <c r="U510" s="42">
        <v>13</v>
      </c>
      <c r="V510" s="42">
        <v>121</v>
      </c>
      <c r="W510" s="42">
        <v>31</v>
      </c>
      <c r="X510" s="42">
        <v>21</v>
      </c>
      <c r="Y510" s="42">
        <v>28</v>
      </c>
      <c r="Z510" s="42">
        <v>19</v>
      </c>
      <c r="AA510" s="42">
        <v>15</v>
      </c>
      <c r="AB510" s="42">
        <v>7</v>
      </c>
      <c r="AC510" s="42">
        <v>0</v>
      </c>
      <c r="AD510" s="42">
        <v>36</v>
      </c>
      <c r="AE510" s="42">
        <v>73</v>
      </c>
      <c r="AF510" s="42">
        <v>12</v>
      </c>
      <c r="AG510" s="42">
        <v>109</v>
      </c>
      <c r="AH510" s="42">
        <v>22</v>
      </c>
      <c r="AI510" s="42">
        <v>15</v>
      </c>
      <c r="AJ510" s="42">
        <v>32</v>
      </c>
      <c r="AK510" s="42">
        <v>15</v>
      </c>
      <c r="AL510" s="42">
        <v>17</v>
      </c>
      <c r="AM510" s="42">
        <v>8</v>
      </c>
      <c r="AN510" s="42">
        <v>0</v>
      </c>
      <c r="AO510" s="42">
        <v>26</v>
      </c>
      <c r="AP510" s="42">
        <v>65</v>
      </c>
      <c r="AQ510" s="42">
        <v>18</v>
      </c>
      <c r="AR510" s="42">
        <v>176</v>
      </c>
      <c r="AS510" s="42">
        <v>4</v>
      </c>
      <c r="AT510" s="42">
        <v>4</v>
      </c>
      <c r="AU510" s="42">
        <v>4</v>
      </c>
      <c r="AV510" s="42">
        <v>28</v>
      </c>
      <c r="AW510" s="42">
        <v>40</v>
      </c>
      <c r="AX510" s="42">
        <v>36</v>
      </c>
      <c r="AY510" s="42">
        <v>44</v>
      </c>
      <c r="AZ510" s="42">
        <v>16</v>
      </c>
      <c r="BA510" s="42">
        <v>92</v>
      </c>
      <c r="BB510" s="42">
        <v>4</v>
      </c>
      <c r="BC510" s="42">
        <v>4</v>
      </c>
      <c r="BD510" s="42">
        <v>4</v>
      </c>
      <c r="BE510" s="42">
        <v>12</v>
      </c>
      <c r="BF510" s="42">
        <v>8</v>
      </c>
      <c r="BG510" s="42">
        <v>36</v>
      </c>
      <c r="BH510" s="42">
        <v>20</v>
      </c>
      <c r="BI510" s="42">
        <v>4</v>
      </c>
      <c r="BJ510" s="42">
        <v>84</v>
      </c>
      <c r="BK510" s="42">
        <v>0</v>
      </c>
      <c r="BL510" s="42">
        <v>0</v>
      </c>
      <c r="BM510" s="42">
        <v>0</v>
      </c>
      <c r="BN510" s="42">
        <v>16</v>
      </c>
      <c r="BO510" s="42">
        <v>32</v>
      </c>
      <c r="BP510" s="42">
        <v>0</v>
      </c>
      <c r="BQ510" s="42">
        <v>24</v>
      </c>
      <c r="BR510" s="42">
        <v>12</v>
      </c>
      <c r="BS510" s="42">
        <v>24</v>
      </c>
      <c r="BT510" s="42">
        <v>0</v>
      </c>
      <c r="BU510" s="42">
        <v>0</v>
      </c>
      <c r="BV510" s="42">
        <v>0</v>
      </c>
      <c r="BW510" s="42">
        <v>4</v>
      </c>
      <c r="BX510" s="42">
        <v>4</v>
      </c>
      <c r="BY510" s="42">
        <v>8</v>
      </c>
      <c r="BZ510" s="42">
        <v>0</v>
      </c>
      <c r="CA510" s="42">
        <v>8</v>
      </c>
      <c r="CB510" s="42">
        <v>100</v>
      </c>
      <c r="CC510" s="42">
        <v>4</v>
      </c>
      <c r="CD510" s="42">
        <v>4</v>
      </c>
      <c r="CE510" s="42">
        <v>4</v>
      </c>
      <c r="CF510" s="42">
        <v>24</v>
      </c>
      <c r="CG510" s="42">
        <v>32</v>
      </c>
      <c r="CH510" s="42">
        <v>24</v>
      </c>
      <c r="CI510" s="42">
        <v>0</v>
      </c>
      <c r="CJ510" s="42">
        <v>8</v>
      </c>
      <c r="CK510" s="42">
        <v>52</v>
      </c>
      <c r="CL510" s="42">
        <v>0</v>
      </c>
      <c r="CM510" s="42">
        <v>0</v>
      </c>
      <c r="CN510" s="42">
        <v>0</v>
      </c>
      <c r="CO510" s="42">
        <v>0</v>
      </c>
      <c r="CP510" s="42">
        <v>4</v>
      </c>
      <c r="CQ510" s="42">
        <v>4</v>
      </c>
      <c r="CR510" s="42">
        <v>44</v>
      </c>
      <c r="CS510" s="42">
        <v>0</v>
      </c>
    </row>
    <row r="511" spans="1:97">
      <c r="A511" s="40" t="s">
        <v>1357</v>
      </c>
      <c r="B511" s="40" t="s">
        <v>289</v>
      </c>
      <c r="C511" s="40" t="s">
        <v>290</v>
      </c>
      <c r="D511" s="40" t="s">
        <v>309</v>
      </c>
      <c r="E511" s="40" t="s">
        <v>334</v>
      </c>
      <c r="F511" s="40" t="s">
        <v>306</v>
      </c>
      <c r="G511" s="41" t="s">
        <v>294</v>
      </c>
      <c r="H511" s="40" t="s">
        <v>1358</v>
      </c>
      <c r="I511" s="42">
        <v>212</v>
      </c>
      <c r="J511" s="42">
        <v>32.058537000000001</v>
      </c>
      <c r="K511" s="42">
        <v>18.614633999999999</v>
      </c>
      <c r="L511" s="42">
        <v>37.229267999999998</v>
      </c>
      <c r="M511" s="42">
        <v>56.878048999999997</v>
      </c>
      <c r="N511" s="42">
        <v>39.297561000000002</v>
      </c>
      <c r="O511" s="42">
        <v>27.921951</v>
      </c>
      <c r="P511" s="42">
        <v>20</v>
      </c>
      <c r="Q511" s="42">
        <v>21</v>
      </c>
      <c r="R511" s="42">
        <v>34</v>
      </c>
      <c r="S511" s="42">
        <v>33</v>
      </c>
      <c r="T511" s="42">
        <v>37</v>
      </c>
      <c r="U511" s="42">
        <v>27</v>
      </c>
      <c r="V511" s="42">
        <v>103.41463400000001</v>
      </c>
      <c r="W511" s="42">
        <v>13.443902</v>
      </c>
      <c r="X511" s="42">
        <v>10.341462999999999</v>
      </c>
      <c r="Y511" s="42">
        <v>17.580487999999999</v>
      </c>
      <c r="Z511" s="42">
        <v>25.853659</v>
      </c>
      <c r="AA511" s="42">
        <v>22.75122</v>
      </c>
      <c r="AB511" s="42">
        <v>13.443902</v>
      </c>
      <c r="AC511" s="42">
        <v>0</v>
      </c>
      <c r="AD511" s="42">
        <v>18.614633999999999</v>
      </c>
      <c r="AE511" s="42">
        <v>62.048780000000001</v>
      </c>
      <c r="AF511" s="42">
        <v>22.75122</v>
      </c>
      <c r="AG511" s="42">
        <v>108.58536599999999</v>
      </c>
      <c r="AH511" s="42">
        <v>18.614633999999999</v>
      </c>
      <c r="AI511" s="42">
        <v>8.2731709999999996</v>
      </c>
      <c r="AJ511" s="42">
        <v>19.648779999999999</v>
      </c>
      <c r="AK511" s="42">
        <v>31.02439</v>
      </c>
      <c r="AL511" s="42">
        <v>16.546341000000002</v>
      </c>
      <c r="AM511" s="42">
        <v>14.478049</v>
      </c>
      <c r="AN511" s="42">
        <v>0</v>
      </c>
      <c r="AO511" s="42">
        <v>20.682926999999999</v>
      </c>
      <c r="AP511" s="42">
        <v>65.151219999999995</v>
      </c>
      <c r="AQ511" s="42">
        <v>22.75122</v>
      </c>
      <c r="AR511" s="42">
        <v>177.87317100000001</v>
      </c>
      <c r="AS511" s="42">
        <v>0</v>
      </c>
      <c r="AT511" s="42">
        <v>20.682926999999999</v>
      </c>
      <c r="AU511" s="42">
        <v>4.1365850000000002</v>
      </c>
      <c r="AV511" s="42">
        <v>28.956098000000001</v>
      </c>
      <c r="AW511" s="42">
        <v>12.409756</v>
      </c>
      <c r="AX511" s="42">
        <v>8.2731709999999996</v>
      </c>
      <c r="AY511" s="42">
        <v>91.004878000000005</v>
      </c>
      <c r="AZ511" s="42">
        <v>12.409756</v>
      </c>
      <c r="BA511" s="42">
        <v>82.731707</v>
      </c>
      <c r="BB511" s="42">
        <v>0</v>
      </c>
      <c r="BC511" s="42">
        <v>12.409756</v>
      </c>
      <c r="BD511" s="42">
        <v>0</v>
      </c>
      <c r="BE511" s="42">
        <v>12.409756</v>
      </c>
      <c r="BF511" s="42">
        <v>0</v>
      </c>
      <c r="BG511" s="42">
        <v>8.2731709999999996</v>
      </c>
      <c r="BH511" s="42">
        <v>41.365853999999999</v>
      </c>
      <c r="BI511" s="42">
        <v>8.2731709999999996</v>
      </c>
      <c r="BJ511" s="42">
        <v>95.141463000000002</v>
      </c>
      <c r="BK511" s="42">
        <v>0</v>
      </c>
      <c r="BL511" s="42">
        <v>8.2731709999999996</v>
      </c>
      <c r="BM511" s="42">
        <v>4.1365850000000002</v>
      </c>
      <c r="BN511" s="42">
        <v>16.546341000000002</v>
      </c>
      <c r="BO511" s="42">
        <v>12.409756</v>
      </c>
      <c r="BP511" s="42">
        <v>0</v>
      </c>
      <c r="BQ511" s="42">
        <v>49.639023999999999</v>
      </c>
      <c r="BR511" s="42">
        <v>4.1365850000000002</v>
      </c>
      <c r="BS511" s="42">
        <v>0</v>
      </c>
      <c r="BT511" s="42">
        <v>0</v>
      </c>
      <c r="BU511" s="42">
        <v>0</v>
      </c>
      <c r="BV511" s="42">
        <v>0</v>
      </c>
      <c r="BW511" s="42">
        <v>0</v>
      </c>
      <c r="BX511" s="42">
        <v>0</v>
      </c>
      <c r="BY511" s="42">
        <v>0</v>
      </c>
      <c r="BZ511" s="42">
        <v>0</v>
      </c>
      <c r="CA511" s="42">
        <v>0</v>
      </c>
      <c r="CB511" s="42">
        <v>66.185366000000002</v>
      </c>
      <c r="CC511" s="42">
        <v>0</v>
      </c>
      <c r="CD511" s="42">
        <v>20.682926999999999</v>
      </c>
      <c r="CE511" s="42">
        <v>4.1365850000000002</v>
      </c>
      <c r="CF511" s="42">
        <v>12.409756</v>
      </c>
      <c r="CG511" s="42">
        <v>12.409756</v>
      </c>
      <c r="CH511" s="42">
        <v>8.2731709999999996</v>
      </c>
      <c r="CI511" s="42">
        <v>0</v>
      </c>
      <c r="CJ511" s="42">
        <v>8.2731709999999996</v>
      </c>
      <c r="CK511" s="42">
        <v>111.687805</v>
      </c>
      <c r="CL511" s="42">
        <v>0</v>
      </c>
      <c r="CM511" s="42">
        <v>0</v>
      </c>
      <c r="CN511" s="42">
        <v>0</v>
      </c>
      <c r="CO511" s="42">
        <v>16.546341000000002</v>
      </c>
      <c r="CP511" s="42">
        <v>0</v>
      </c>
      <c r="CQ511" s="42">
        <v>0</v>
      </c>
      <c r="CR511" s="42">
        <v>91.004878000000005</v>
      </c>
      <c r="CS511" s="42">
        <v>4.1365850000000002</v>
      </c>
    </row>
    <row r="512" spans="1:97">
      <c r="A512" s="40" t="s">
        <v>1359</v>
      </c>
      <c r="B512" s="40" t="s">
        <v>289</v>
      </c>
      <c r="C512" s="40" t="s">
        <v>290</v>
      </c>
      <c r="D512" s="40" t="s">
        <v>304</v>
      </c>
      <c r="E512" s="40" t="s">
        <v>664</v>
      </c>
      <c r="F512" s="40" t="s">
        <v>351</v>
      </c>
      <c r="G512" s="41" t="s">
        <v>294</v>
      </c>
      <c r="H512" s="40" t="s">
        <v>1360</v>
      </c>
      <c r="I512" s="42">
        <v>204</v>
      </c>
      <c r="J512" s="42">
        <v>27.079646</v>
      </c>
      <c r="K512" s="42">
        <v>23.469027000000001</v>
      </c>
      <c r="L512" s="42">
        <v>27.079646</v>
      </c>
      <c r="M512" s="42">
        <v>48.743363000000002</v>
      </c>
      <c r="N512" s="42">
        <v>53.256636999999998</v>
      </c>
      <c r="O512" s="42">
        <v>24.371680999999999</v>
      </c>
      <c r="P512" s="42">
        <v>19</v>
      </c>
      <c r="Q512" s="42">
        <v>16</v>
      </c>
      <c r="R512" s="42">
        <v>24</v>
      </c>
      <c r="S512" s="42">
        <v>38</v>
      </c>
      <c r="T512" s="42">
        <v>42</v>
      </c>
      <c r="U512" s="42">
        <v>14</v>
      </c>
      <c r="V512" s="42">
        <v>104.707965</v>
      </c>
      <c r="W512" s="42">
        <v>11.734513</v>
      </c>
      <c r="X512" s="42">
        <v>18.955752</v>
      </c>
      <c r="Y512" s="42">
        <v>12.637168000000001</v>
      </c>
      <c r="Z512" s="42">
        <v>20.761061999999999</v>
      </c>
      <c r="AA512" s="42">
        <v>26.176991000000001</v>
      </c>
      <c r="AB512" s="42">
        <v>13.539823</v>
      </c>
      <c r="AC512" s="42">
        <v>0.90265499999999999</v>
      </c>
      <c r="AD512" s="42">
        <v>20.761061999999999</v>
      </c>
      <c r="AE512" s="42">
        <v>55.061947000000004</v>
      </c>
      <c r="AF512" s="42">
        <v>28.884955999999999</v>
      </c>
      <c r="AG512" s="42">
        <v>99.292034999999998</v>
      </c>
      <c r="AH512" s="42">
        <v>15.345133000000001</v>
      </c>
      <c r="AI512" s="42">
        <v>4.513274</v>
      </c>
      <c r="AJ512" s="42">
        <v>14.442477999999999</v>
      </c>
      <c r="AK512" s="42">
        <v>27.982301</v>
      </c>
      <c r="AL512" s="42">
        <v>27.079646</v>
      </c>
      <c r="AM512" s="42">
        <v>9.9292040000000004</v>
      </c>
      <c r="AN512" s="42">
        <v>0</v>
      </c>
      <c r="AO512" s="42">
        <v>16.247788</v>
      </c>
      <c r="AP512" s="42">
        <v>55.061947000000004</v>
      </c>
      <c r="AQ512" s="42">
        <v>27.982301</v>
      </c>
      <c r="AR512" s="42">
        <v>169.69911500000001</v>
      </c>
      <c r="AS512" s="42">
        <v>3.6106189999999998</v>
      </c>
      <c r="AT512" s="42">
        <v>10.831858</v>
      </c>
      <c r="AU512" s="42">
        <v>7.2212389999999997</v>
      </c>
      <c r="AV512" s="42">
        <v>21.663716999999998</v>
      </c>
      <c r="AW512" s="42">
        <v>28.884955999999999</v>
      </c>
      <c r="AX512" s="42">
        <v>7.2212389999999997</v>
      </c>
      <c r="AY512" s="42">
        <v>68.601770000000002</v>
      </c>
      <c r="AZ512" s="42">
        <v>21.663716999999998</v>
      </c>
      <c r="BA512" s="42">
        <v>90.265486999999993</v>
      </c>
      <c r="BB512" s="42">
        <v>3.6106189999999998</v>
      </c>
      <c r="BC512" s="42">
        <v>10.831858</v>
      </c>
      <c r="BD512" s="42">
        <v>7.2212389999999997</v>
      </c>
      <c r="BE512" s="42">
        <v>7.2212389999999997</v>
      </c>
      <c r="BF512" s="42">
        <v>3.6106189999999998</v>
      </c>
      <c r="BG512" s="42">
        <v>7.2212389999999997</v>
      </c>
      <c r="BH512" s="42">
        <v>36.106195</v>
      </c>
      <c r="BI512" s="42">
        <v>14.442477999999999</v>
      </c>
      <c r="BJ512" s="42">
        <v>79.433627999999999</v>
      </c>
      <c r="BK512" s="42">
        <v>0</v>
      </c>
      <c r="BL512" s="42">
        <v>0</v>
      </c>
      <c r="BM512" s="42">
        <v>0</v>
      </c>
      <c r="BN512" s="42">
        <v>14.442477999999999</v>
      </c>
      <c r="BO512" s="42">
        <v>25.274336000000002</v>
      </c>
      <c r="BP512" s="42">
        <v>0</v>
      </c>
      <c r="BQ512" s="42">
        <v>32.495575000000002</v>
      </c>
      <c r="BR512" s="42">
        <v>7.2212389999999997</v>
      </c>
      <c r="BS512" s="42">
        <v>21.663716999999998</v>
      </c>
      <c r="BT512" s="42">
        <v>0</v>
      </c>
      <c r="BU512" s="42">
        <v>0</v>
      </c>
      <c r="BV512" s="42">
        <v>0</v>
      </c>
      <c r="BW512" s="42">
        <v>0</v>
      </c>
      <c r="BX512" s="42">
        <v>7.2212389999999997</v>
      </c>
      <c r="BY512" s="42">
        <v>0</v>
      </c>
      <c r="BZ512" s="42">
        <v>0</v>
      </c>
      <c r="CA512" s="42">
        <v>14.442477999999999</v>
      </c>
      <c r="CB512" s="42">
        <v>72.212389000000002</v>
      </c>
      <c r="CC512" s="42">
        <v>3.6106189999999998</v>
      </c>
      <c r="CD512" s="42">
        <v>10.831858</v>
      </c>
      <c r="CE512" s="42">
        <v>3.6106189999999998</v>
      </c>
      <c r="CF512" s="42">
        <v>21.663716999999998</v>
      </c>
      <c r="CG512" s="42">
        <v>18.053097000000001</v>
      </c>
      <c r="CH512" s="42">
        <v>7.2212389999999997</v>
      </c>
      <c r="CI512" s="42">
        <v>0</v>
      </c>
      <c r="CJ512" s="42">
        <v>7.2212389999999997</v>
      </c>
      <c r="CK512" s="42">
        <v>75.823008999999999</v>
      </c>
      <c r="CL512" s="42">
        <v>0</v>
      </c>
      <c r="CM512" s="42">
        <v>0</v>
      </c>
      <c r="CN512" s="42">
        <v>3.6106189999999998</v>
      </c>
      <c r="CO512" s="42">
        <v>0</v>
      </c>
      <c r="CP512" s="42">
        <v>3.6106189999999998</v>
      </c>
      <c r="CQ512" s="42">
        <v>0</v>
      </c>
      <c r="CR512" s="42">
        <v>68.601770000000002</v>
      </c>
      <c r="CS512" s="42">
        <v>0</v>
      </c>
    </row>
    <row r="513" spans="1:97">
      <c r="A513" s="40" t="s">
        <v>1361</v>
      </c>
      <c r="B513" s="40" t="s">
        <v>289</v>
      </c>
      <c r="C513" s="40" t="s">
        <v>290</v>
      </c>
      <c r="D513" s="40" t="s">
        <v>297</v>
      </c>
      <c r="E513" s="40" t="s">
        <v>565</v>
      </c>
      <c r="F513" s="40" t="s">
        <v>419</v>
      </c>
      <c r="G513" s="41" t="s">
        <v>294</v>
      </c>
      <c r="H513" s="40" t="s">
        <v>1362</v>
      </c>
      <c r="I513" s="42">
        <v>80</v>
      </c>
      <c r="J513" s="42">
        <v>8.5714290000000002</v>
      </c>
      <c r="K513" s="42">
        <v>5.7142860000000004</v>
      </c>
      <c r="L513" s="42">
        <v>12.380952000000001</v>
      </c>
      <c r="M513" s="42">
        <v>21.904762000000002</v>
      </c>
      <c r="N513" s="42">
        <v>27.619047999999999</v>
      </c>
      <c r="O513" s="42">
        <v>3.8095240000000001</v>
      </c>
      <c r="P513" s="42">
        <v>21</v>
      </c>
      <c r="Q513" s="42">
        <v>16</v>
      </c>
      <c r="R513" s="42">
        <v>25</v>
      </c>
      <c r="S513" s="42">
        <v>15</v>
      </c>
      <c r="T513" s="42">
        <v>18</v>
      </c>
      <c r="U513" s="42">
        <v>8</v>
      </c>
      <c r="V513" s="42">
        <v>37.142856999999999</v>
      </c>
      <c r="W513" s="42">
        <v>4.7619049999999996</v>
      </c>
      <c r="X513" s="42">
        <v>2.8571430000000002</v>
      </c>
      <c r="Y513" s="42">
        <v>5.7142860000000004</v>
      </c>
      <c r="Z513" s="42">
        <v>11.428571</v>
      </c>
      <c r="AA513" s="42">
        <v>12.380952000000001</v>
      </c>
      <c r="AB513" s="42">
        <v>0</v>
      </c>
      <c r="AC513" s="42">
        <v>0</v>
      </c>
      <c r="AD513" s="42">
        <v>4.7619049999999996</v>
      </c>
      <c r="AE513" s="42">
        <v>24.761904999999999</v>
      </c>
      <c r="AF513" s="42">
        <v>7.6190480000000003</v>
      </c>
      <c r="AG513" s="42">
        <v>42.857143000000001</v>
      </c>
      <c r="AH513" s="42">
        <v>3.8095240000000001</v>
      </c>
      <c r="AI513" s="42">
        <v>2.8571430000000002</v>
      </c>
      <c r="AJ513" s="42">
        <v>6.6666670000000003</v>
      </c>
      <c r="AK513" s="42">
        <v>10.476190000000001</v>
      </c>
      <c r="AL513" s="42">
        <v>15.238095</v>
      </c>
      <c r="AM513" s="42">
        <v>2.8571430000000002</v>
      </c>
      <c r="AN513" s="42">
        <v>0.95238100000000003</v>
      </c>
      <c r="AO513" s="42">
        <v>5.7142860000000004</v>
      </c>
      <c r="AP513" s="42">
        <v>27.619047999999999</v>
      </c>
      <c r="AQ513" s="42">
        <v>9.5238099999999992</v>
      </c>
      <c r="AR513" s="42">
        <v>68.571428999999995</v>
      </c>
      <c r="AS513" s="42">
        <v>7.6190480000000003</v>
      </c>
      <c r="AT513" s="42">
        <v>3.8095240000000001</v>
      </c>
      <c r="AU513" s="42">
        <v>0</v>
      </c>
      <c r="AV513" s="42">
        <v>3.8095240000000001</v>
      </c>
      <c r="AW513" s="42">
        <v>15.238095</v>
      </c>
      <c r="AX513" s="42">
        <v>11.428571</v>
      </c>
      <c r="AY513" s="42">
        <v>26.666667</v>
      </c>
      <c r="AZ513" s="42">
        <v>0</v>
      </c>
      <c r="BA513" s="42">
        <v>30.476189999999999</v>
      </c>
      <c r="BB513" s="42">
        <v>3.8095240000000001</v>
      </c>
      <c r="BC513" s="42">
        <v>3.8095240000000001</v>
      </c>
      <c r="BD513" s="42">
        <v>0</v>
      </c>
      <c r="BE513" s="42">
        <v>0</v>
      </c>
      <c r="BF513" s="42">
        <v>0</v>
      </c>
      <c r="BG513" s="42">
        <v>11.428571</v>
      </c>
      <c r="BH513" s="42">
        <v>11.428571</v>
      </c>
      <c r="BI513" s="42">
        <v>0</v>
      </c>
      <c r="BJ513" s="42">
        <v>38.095238000000002</v>
      </c>
      <c r="BK513" s="42">
        <v>3.8095240000000001</v>
      </c>
      <c r="BL513" s="42">
        <v>0</v>
      </c>
      <c r="BM513" s="42">
        <v>0</v>
      </c>
      <c r="BN513" s="42">
        <v>3.8095240000000001</v>
      </c>
      <c r="BO513" s="42">
        <v>15.238095</v>
      </c>
      <c r="BP513" s="42">
        <v>0</v>
      </c>
      <c r="BQ513" s="42">
        <v>15.238095</v>
      </c>
      <c r="BR513" s="42">
        <v>0</v>
      </c>
      <c r="BS513" s="42">
        <v>0</v>
      </c>
      <c r="BT513" s="42">
        <v>0</v>
      </c>
      <c r="BU513" s="42">
        <v>0</v>
      </c>
      <c r="BV513" s="42">
        <v>0</v>
      </c>
      <c r="BW513" s="42">
        <v>0</v>
      </c>
      <c r="BX513" s="42">
        <v>0</v>
      </c>
      <c r="BY513" s="42">
        <v>0</v>
      </c>
      <c r="BZ513" s="42">
        <v>0</v>
      </c>
      <c r="CA513" s="42">
        <v>0</v>
      </c>
      <c r="CB513" s="42">
        <v>22.857143000000001</v>
      </c>
      <c r="CC513" s="42">
        <v>3.8095240000000001</v>
      </c>
      <c r="CD513" s="42">
        <v>0</v>
      </c>
      <c r="CE513" s="42">
        <v>0</v>
      </c>
      <c r="CF513" s="42">
        <v>0</v>
      </c>
      <c r="CG513" s="42">
        <v>7.6190480000000003</v>
      </c>
      <c r="CH513" s="42">
        <v>11.428571</v>
      </c>
      <c r="CI513" s="42">
        <v>0</v>
      </c>
      <c r="CJ513" s="42">
        <v>0</v>
      </c>
      <c r="CK513" s="42">
        <v>45.714286000000001</v>
      </c>
      <c r="CL513" s="42">
        <v>3.8095240000000001</v>
      </c>
      <c r="CM513" s="42">
        <v>3.8095240000000001</v>
      </c>
      <c r="CN513" s="42">
        <v>0</v>
      </c>
      <c r="CO513" s="42">
        <v>3.8095240000000001</v>
      </c>
      <c r="CP513" s="42">
        <v>7.6190480000000003</v>
      </c>
      <c r="CQ513" s="42">
        <v>0</v>
      </c>
      <c r="CR513" s="42">
        <v>26.666667</v>
      </c>
      <c r="CS513" s="42">
        <v>0</v>
      </c>
    </row>
    <row r="514" spans="1:97">
      <c r="A514" s="40" t="s">
        <v>1363</v>
      </c>
      <c r="B514" s="40" t="s">
        <v>289</v>
      </c>
      <c r="C514" s="40" t="s">
        <v>290</v>
      </c>
      <c r="D514" s="40" t="s">
        <v>304</v>
      </c>
      <c r="E514" s="40" t="s">
        <v>626</v>
      </c>
      <c r="F514" s="40" t="s">
        <v>351</v>
      </c>
      <c r="G514" s="41" t="s">
        <v>294</v>
      </c>
      <c r="H514" s="40" t="s">
        <v>1364</v>
      </c>
      <c r="I514" s="42">
        <v>838</v>
      </c>
      <c r="J514" s="42">
        <v>169.40984700000001</v>
      </c>
      <c r="K514" s="42">
        <v>156.22866400000001</v>
      </c>
      <c r="L514" s="42">
        <v>177.673742</v>
      </c>
      <c r="M514" s="42">
        <v>128.090372</v>
      </c>
      <c r="N514" s="42">
        <v>138.420241</v>
      </c>
      <c r="O514" s="42">
        <v>68.177133999999995</v>
      </c>
      <c r="P514" s="42">
        <v>139</v>
      </c>
      <c r="Q514" s="42">
        <v>123</v>
      </c>
      <c r="R514" s="42">
        <v>130</v>
      </c>
      <c r="S514" s="42">
        <v>134</v>
      </c>
      <c r="T514" s="42">
        <v>118</v>
      </c>
      <c r="U514" s="42">
        <v>53</v>
      </c>
      <c r="V514" s="42">
        <v>403.70153199999999</v>
      </c>
      <c r="W514" s="42">
        <v>87.803883999999996</v>
      </c>
      <c r="X514" s="42">
        <v>74.178719999999998</v>
      </c>
      <c r="Y514" s="42">
        <v>88.836871000000002</v>
      </c>
      <c r="Z514" s="42">
        <v>55.781291000000003</v>
      </c>
      <c r="AA514" s="42">
        <v>67.144147000000004</v>
      </c>
      <c r="AB514" s="42">
        <v>29.956619</v>
      </c>
      <c r="AC514" s="42">
        <v>0</v>
      </c>
      <c r="AD514" s="42">
        <v>116.531181</v>
      </c>
      <c r="AE514" s="42">
        <v>214.86126999999999</v>
      </c>
      <c r="AF514" s="42">
        <v>72.309081000000006</v>
      </c>
      <c r="AG514" s="42">
        <v>434.29846800000001</v>
      </c>
      <c r="AH514" s="42">
        <v>81.605963000000003</v>
      </c>
      <c r="AI514" s="42">
        <v>82.049943999999996</v>
      </c>
      <c r="AJ514" s="42">
        <v>88.836871000000002</v>
      </c>
      <c r="AK514" s="42">
        <v>72.309081000000006</v>
      </c>
      <c r="AL514" s="42">
        <v>71.276094000000001</v>
      </c>
      <c r="AM514" s="42">
        <v>36.154541000000002</v>
      </c>
      <c r="AN514" s="42">
        <v>2.0659740000000002</v>
      </c>
      <c r="AO514" s="42">
        <v>120.36862600000001</v>
      </c>
      <c r="AP514" s="42">
        <v>229.224918</v>
      </c>
      <c r="AQ514" s="42">
        <v>84.704924000000005</v>
      </c>
      <c r="AR514" s="42">
        <v>656.19430999999997</v>
      </c>
      <c r="AS514" s="42">
        <v>41.319474999999997</v>
      </c>
      <c r="AT514" s="42">
        <v>41.319474999999997</v>
      </c>
      <c r="AU514" s="42">
        <v>37.187527000000003</v>
      </c>
      <c r="AV514" s="42">
        <v>86.770897000000005</v>
      </c>
      <c r="AW514" s="42">
        <v>107.299745</v>
      </c>
      <c r="AX514" s="42">
        <v>86.770897000000005</v>
      </c>
      <c r="AY514" s="42">
        <v>165.27789999999999</v>
      </c>
      <c r="AZ514" s="42">
        <v>90.248394000000005</v>
      </c>
      <c r="BA514" s="42">
        <v>313.89711899999998</v>
      </c>
      <c r="BB514" s="42">
        <v>28.923632000000001</v>
      </c>
      <c r="BC514" s="42">
        <v>20.659737</v>
      </c>
      <c r="BD514" s="42">
        <v>24.791685000000001</v>
      </c>
      <c r="BE514" s="42">
        <v>53.715316999999999</v>
      </c>
      <c r="BF514" s="42">
        <v>41.188585000000003</v>
      </c>
      <c r="BG514" s="42">
        <v>49.583370000000002</v>
      </c>
      <c r="BH514" s="42">
        <v>74.375055000000003</v>
      </c>
      <c r="BI514" s="42">
        <v>20.659737</v>
      </c>
      <c r="BJ514" s="42">
        <v>342.297191</v>
      </c>
      <c r="BK514" s="42">
        <v>12.395842</v>
      </c>
      <c r="BL514" s="42">
        <v>20.659737</v>
      </c>
      <c r="BM514" s="42">
        <v>12.395842</v>
      </c>
      <c r="BN514" s="42">
        <v>33.055579999999999</v>
      </c>
      <c r="BO514" s="42">
        <v>66.111159999999998</v>
      </c>
      <c r="BP514" s="42">
        <v>37.187527000000003</v>
      </c>
      <c r="BQ514" s="42">
        <v>90.902844999999999</v>
      </c>
      <c r="BR514" s="42">
        <v>69.588656999999998</v>
      </c>
      <c r="BS514" s="42">
        <v>114.909189</v>
      </c>
      <c r="BT514" s="42">
        <v>4.1319470000000003</v>
      </c>
      <c r="BU514" s="42">
        <v>0</v>
      </c>
      <c r="BV514" s="42">
        <v>0</v>
      </c>
      <c r="BW514" s="42">
        <v>8.2638949999999998</v>
      </c>
      <c r="BX514" s="42">
        <v>24.660795</v>
      </c>
      <c r="BY514" s="42">
        <v>24.791685000000001</v>
      </c>
      <c r="BZ514" s="42">
        <v>0</v>
      </c>
      <c r="CA514" s="42">
        <v>53.060867000000002</v>
      </c>
      <c r="CB514" s="42">
        <v>280.97242899999998</v>
      </c>
      <c r="CC514" s="42">
        <v>33.055579999999999</v>
      </c>
      <c r="CD514" s="42">
        <v>28.923632000000001</v>
      </c>
      <c r="CE514" s="42">
        <v>20.659737</v>
      </c>
      <c r="CF514" s="42">
        <v>57.847265</v>
      </c>
      <c r="CG514" s="42">
        <v>66.111159999999998</v>
      </c>
      <c r="CH514" s="42">
        <v>57.847265</v>
      </c>
      <c r="CI514" s="42">
        <v>0</v>
      </c>
      <c r="CJ514" s="42">
        <v>16.52779</v>
      </c>
      <c r="CK514" s="42">
        <v>260.31269200000003</v>
      </c>
      <c r="CL514" s="42">
        <v>4.1319470000000003</v>
      </c>
      <c r="CM514" s="42">
        <v>12.395842</v>
      </c>
      <c r="CN514" s="42">
        <v>16.52779</v>
      </c>
      <c r="CO514" s="42">
        <v>20.659737</v>
      </c>
      <c r="CP514" s="42">
        <v>16.52779</v>
      </c>
      <c r="CQ514" s="42">
        <v>4.1319470000000003</v>
      </c>
      <c r="CR514" s="42">
        <v>165.27789999999999</v>
      </c>
      <c r="CS514" s="42">
        <v>20.659737</v>
      </c>
    </row>
    <row r="515" spans="1:97">
      <c r="A515" s="40" t="s">
        <v>1365</v>
      </c>
      <c r="B515" s="40" t="s">
        <v>289</v>
      </c>
      <c r="C515" s="40" t="s">
        <v>290</v>
      </c>
      <c r="D515" s="40" t="s">
        <v>309</v>
      </c>
      <c r="E515" s="40" t="s">
        <v>473</v>
      </c>
      <c r="F515" s="40" t="s">
        <v>306</v>
      </c>
      <c r="G515" s="41" t="s">
        <v>294</v>
      </c>
      <c r="H515" s="40" t="s">
        <v>1366</v>
      </c>
      <c r="I515" s="42">
        <v>242</v>
      </c>
      <c r="J515" s="42">
        <v>37.072339999999997</v>
      </c>
      <c r="K515" s="42">
        <v>21.625532</v>
      </c>
      <c r="L515" s="42">
        <v>49.429786999999997</v>
      </c>
      <c r="M515" s="42">
        <v>59.72766</v>
      </c>
      <c r="N515" s="42">
        <v>50.459574000000003</v>
      </c>
      <c r="O515" s="42">
        <v>23.685106000000001</v>
      </c>
      <c r="P515" s="42">
        <v>30</v>
      </c>
      <c r="Q515" s="42">
        <v>19</v>
      </c>
      <c r="R515" s="42">
        <v>46</v>
      </c>
      <c r="S515" s="42">
        <v>41</v>
      </c>
      <c r="T515" s="42">
        <v>29</v>
      </c>
      <c r="U515" s="42">
        <v>23</v>
      </c>
      <c r="V515" s="42">
        <v>113.276596</v>
      </c>
      <c r="W515" s="42">
        <v>19.565957000000001</v>
      </c>
      <c r="X515" s="42">
        <v>5.148936</v>
      </c>
      <c r="Y515" s="42">
        <v>24.714894000000001</v>
      </c>
      <c r="Z515" s="42">
        <v>30.893616999999999</v>
      </c>
      <c r="AA515" s="42">
        <v>23.685106000000001</v>
      </c>
      <c r="AB515" s="42">
        <v>7.2085109999999997</v>
      </c>
      <c r="AC515" s="42">
        <v>2.059574</v>
      </c>
      <c r="AD515" s="42">
        <v>23.685106000000001</v>
      </c>
      <c r="AE515" s="42">
        <v>65.906383000000005</v>
      </c>
      <c r="AF515" s="42">
        <v>23.685106000000001</v>
      </c>
      <c r="AG515" s="42">
        <v>128.72340399999999</v>
      </c>
      <c r="AH515" s="42">
        <v>17.506383</v>
      </c>
      <c r="AI515" s="42">
        <v>16.476596000000001</v>
      </c>
      <c r="AJ515" s="42">
        <v>24.714894000000001</v>
      </c>
      <c r="AK515" s="42">
        <v>28.834043000000001</v>
      </c>
      <c r="AL515" s="42">
        <v>26.774467999999999</v>
      </c>
      <c r="AM515" s="42">
        <v>12.357447000000001</v>
      </c>
      <c r="AN515" s="42">
        <v>2.059574</v>
      </c>
      <c r="AO515" s="42">
        <v>26.774467999999999</v>
      </c>
      <c r="AP515" s="42">
        <v>71.055318999999997</v>
      </c>
      <c r="AQ515" s="42">
        <v>30.893616999999999</v>
      </c>
      <c r="AR515" s="42">
        <v>218.31489400000001</v>
      </c>
      <c r="AS515" s="42">
        <v>8.2382980000000003</v>
      </c>
      <c r="AT515" s="42">
        <v>0</v>
      </c>
      <c r="AU515" s="42">
        <v>12.357447000000001</v>
      </c>
      <c r="AV515" s="42">
        <v>28.834043000000001</v>
      </c>
      <c r="AW515" s="42">
        <v>24.714894000000001</v>
      </c>
      <c r="AX515" s="42">
        <v>41.191488999999997</v>
      </c>
      <c r="AY515" s="42">
        <v>61.787233999999998</v>
      </c>
      <c r="AZ515" s="42">
        <v>41.191488999999997</v>
      </c>
      <c r="BA515" s="42">
        <v>94.740425999999999</v>
      </c>
      <c r="BB515" s="42">
        <v>8.2382980000000003</v>
      </c>
      <c r="BC515" s="42">
        <v>0</v>
      </c>
      <c r="BD515" s="42">
        <v>12.357447000000001</v>
      </c>
      <c r="BE515" s="42">
        <v>12.357447000000001</v>
      </c>
      <c r="BF515" s="42">
        <v>4.1191490000000002</v>
      </c>
      <c r="BG515" s="42">
        <v>20.595745000000001</v>
      </c>
      <c r="BH515" s="42">
        <v>32.953190999999997</v>
      </c>
      <c r="BI515" s="42">
        <v>4.1191490000000002</v>
      </c>
      <c r="BJ515" s="42">
        <v>123.574468</v>
      </c>
      <c r="BK515" s="42">
        <v>0</v>
      </c>
      <c r="BL515" s="42">
        <v>0</v>
      </c>
      <c r="BM515" s="42">
        <v>0</v>
      </c>
      <c r="BN515" s="42">
        <v>16.476596000000001</v>
      </c>
      <c r="BO515" s="42">
        <v>20.595745000000001</v>
      </c>
      <c r="BP515" s="42">
        <v>20.595745000000001</v>
      </c>
      <c r="BQ515" s="42">
        <v>28.834043000000001</v>
      </c>
      <c r="BR515" s="42">
        <v>37.072339999999997</v>
      </c>
      <c r="BS515" s="42">
        <v>24.714894000000001</v>
      </c>
      <c r="BT515" s="42">
        <v>0</v>
      </c>
      <c r="BU515" s="42">
        <v>0</v>
      </c>
      <c r="BV515" s="42">
        <v>0</v>
      </c>
      <c r="BW515" s="42">
        <v>4.1191490000000002</v>
      </c>
      <c r="BX515" s="42">
        <v>0</v>
      </c>
      <c r="BY515" s="42">
        <v>8.2382980000000003</v>
      </c>
      <c r="BZ515" s="42">
        <v>0</v>
      </c>
      <c r="CA515" s="42">
        <v>12.357447000000001</v>
      </c>
      <c r="CB515" s="42">
        <v>98.859573999999995</v>
      </c>
      <c r="CC515" s="42">
        <v>8.2382980000000003</v>
      </c>
      <c r="CD515" s="42">
        <v>0</v>
      </c>
      <c r="CE515" s="42">
        <v>12.357447000000001</v>
      </c>
      <c r="CF515" s="42">
        <v>16.476596000000001</v>
      </c>
      <c r="CG515" s="42">
        <v>20.595745000000001</v>
      </c>
      <c r="CH515" s="42">
        <v>28.834043000000001</v>
      </c>
      <c r="CI515" s="42">
        <v>0</v>
      </c>
      <c r="CJ515" s="42">
        <v>12.357447000000001</v>
      </c>
      <c r="CK515" s="42">
        <v>94.740425999999999</v>
      </c>
      <c r="CL515" s="42">
        <v>0</v>
      </c>
      <c r="CM515" s="42">
        <v>0</v>
      </c>
      <c r="CN515" s="42">
        <v>0</v>
      </c>
      <c r="CO515" s="42">
        <v>8.2382980000000003</v>
      </c>
      <c r="CP515" s="42">
        <v>4.1191490000000002</v>
      </c>
      <c r="CQ515" s="42">
        <v>4.1191490000000002</v>
      </c>
      <c r="CR515" s="42">
        <v>61.787233999999998</v>
      </c>
      <c r="CS515" s="42">
        <v>16.476596000000001</v>
      </c>
    </row>
    <row r="516" spans="1:97">
      <c r="A516" s="40" t="s">
        <v>1367</v>
      </c>
      <c r="B516" s="40" t="s">
        <v>289</v>
      </c>
      <c r="C516" s="40" t="s">
        <v>290</v>
      </c>
      <c r="D516" s="40" t="s">
        <v>304</v>
      </c>
      <c r="E516" s="40" t="s">
        <v>664</v>
      </c>
      <c r="F516" s="40" t="s">
        <v>351</v>
      </c>
      <c r="G516" s="41" t="s">
        <v>294</v>
      </c>
      <c r="H516" s="40" t="s">
        <v>1368</v>
      </c>
      <c r="I516" s="42">
        <v>310</v>
      </c>
      <c r="J516" s="42">
        <v>83</v>
      </c>
      <c r="K516" s="42">
        <v>55</v>
      </c>
      <c r="L516" s="42">
        <v>78</v>
      </c>
      <c r="M516" s="42">
        <v>38</v>
      </c>
      <c r="N516" s="42">
        <v>34</v>
      </c>
      <c r="O516" s="42">
        <v>22</v>
      </c>
      <c r="P516" s="42">
        <v>47</v>
      </c>
      <c r="Q516" s="42">
        <v>62</v>
      </c>
      <c r="R516" s="42">
        <v>48</v>
      </c>
      <c r="S516" s="42">
        <v>37</v>
      </c>
      <c r="T516" s="42">
        <v>24</v>
      </c>
      <c r="U516" s="42">
        <v>16</v>
      </c>
      <c r="V516" s="42">
        <v>145</v>
      </c>
      <c r="W516" s="42">
        <v>36</v>
      </c>
      <c r="X516" s="42">
        <v>24</v>
      </c>
      <c r="Y516" s="42">
        <v>42</v>
      </c>
      <c r="Z516" s="42">
        <v>16</v>
      </c>
      <c r="AA516" s="42">
        <v>17</v>
      </c>
      <c r="AB516" s="42">
        <v>10</v>
      </c>
      <c r="AC516" s="42">
        <v>0</v>
      </c>
      <c r="AD516" s="42">
        <v>43</v>
      </c>
      <c r="AE516" s="42">
        <v>85</v>
      </c>
      <c r="AF516" s="42">
        <v>17</v>
      </c>
      <c r="AG516" s="42">
        <v>165</v>
      </c>
      <c r="AH516" s="42">
        <v>47</v>
      </c>
      <c r="AI516" s="42">
        <v>31</v>
      </c>
      <c r="AJ516" s="42">
        <v>36</v>
      </c>
      <c r="AK516" s="42">
        <v>22</v>
      </c>
      <c r="AL516" s="42">
        <v>17</v>
      </c>
      <c r="AM516" s="42">
        <v>11</v>
      </c>
      <c r="AN516" s="42">
        <v>1</v>
      </c>
      <c r="AO516" s="42">
        <v>57</v>
      </c>
      <c r="AP516" s="42">
        <v>89</v>
      </c>
      <c r="AQ516" s="42">
        <v>19</v>
      </c>
      <c r="AR516" s="42">
        <v>236</v>
      </c>
      <c r="AS516" s="42">
        <v>12</v>
      </c>
      <c r="AT516" s="42">
        <v>0</v>
      </c>
      <c r="AU516" s="42">
        <v>8</v>
      </c>
      <c r="AV516" s="42">
        <v>12</v>
      </c>
      <c r="AW516" s="42">
        <v>56</v>
      </c>
      <c r="AX516" s="42">
        <v>44</v>
      </c>
      <c r="AY516" s="42">
        <v>80</v>
      </c>
      <c r="AZ516" s="42">
        <v>24</v>
      </c>
      <c r="BA516" s="42">
        <v>104</v>
      </c>
      <c r="BB516" s="42">
        <v>8</v>
      </c>
      <c r="BC516" s="42">
        <v>0</v>
      </c>
      <c r="BD516" s="42">
        <v>4</v>
      </c>
      <c r="BE516" s="42">
        <v>8</v>
      </c>
      <c r="BF516" s="42">
        <v>8</v>
      </c>
      <c r="BG516" s="42">
        <v>36</v>
      </c>
      <c r="BH516" s="42">
        <v>32</v>
      </c>
      <c r="BI516" s="42">
        <v>8</v>
      </c>
      <c r="BJ516" s="42">
        <v>132</v>
      </c>
      <c r="BK516" s="42">
        <v>4</v>
      </c>
      <c r="BL516" s="42">
        <v>0</v>
      </c>
      <c r="BM516" s="42">
        <v>4</v>
      </c>
      <c r="BN516" s="42">
        <v>4</v>
      </c>
      <c r="BO516" s="42">
        <v>48</v>
      </c>
      <c r="BP516" s="42">
        <v>8</v>
      </c>
      <c r="BQ516" s="42">
        <v>48</v>
      </c>
      <c r="BR516" s="42">
        <v>16</v>
      </c>
      <c r="BS516" s="42">
        <v>28</v>
      </c>
      <c r="BT516" s="42">
        <v>0</v>
      </c>
      <c r="BU516" s="42">
        <v>0</v>
      </c>
      <c r="BV516" s="42">
        <v>0</v>
      </c>
      <c r="BW516" s="42">
        <v>4</v>
      </c>
      <c r="BX516" s="42">
        <v>4</v>
      </c>
      <c r="BY516" s="42">
        <v>0</v>
      </c>
      <c r="BZ516" s="42">
        <v>0</v>
      </c>
      <c r="CA516" s="42">
        <v>20</v>
      </c>
      <c r="CB516" s="42">
        <v>104</v>
      </c>
      <c r="CC516" s="42">
        <v>4</v>
      </c>
      <c r="CD516" s="42">
        <v>0</v>
      </c>
      <c r="CE516" s="42">
        <v>8</v>
      </c>
      <c r="CF516" s="42">
        <v>4</v>
      </c>
      <c r="CG516" s="42">
        <v>44</v>
      </c>
      <c r="CH516" s="42">
        <v>44</v>
      </c>
      <c r="CI516" s="42">
        <v>0</v>
      </c>
      <c r="CJ516" s="42">
        <v>0</v>
      </c>
      <c r="CK516" s="42">
        <v>104</v>
      </c>
      <c r="CL516" s="42">
        <v>8</v>
      </c>
      <c r="CM516" s="42">
        <v>0</v>
      </c>
      <c r="CN516" s="42">
        <v>0</v>
      </c>
      <c r="CO516" s="42">
        <v>4</v>
      </c>
      <c r="CP516" s="42">
        <v>8</v>
      </c>
      <c r="CQ516" s="42">
        <v>0</v>
      </c>
      <c r="CR516" s="42">
        <v>80</v>
      </c>
      <c r="CS516" s="42">
        <v>4</v>
      </c>
    </row>
    <row r="517" spans="1:97">
      <c r="A517" s="40" t="s">
        <v>1369</v>
      </c>
      <c r="B517" s="40" t="s">
        <v>289</v>
      </c>
      <c r="C517" s="40" t="s">
        <v>290</v>
      </c>
      <c r="D517" s="40" t="s">
        <v>297</v>
      </c>
      <c r="E517" s="40" t="s">
        <v>313</v>
      </c>
      <c r="F517" s="40" t="s">
        <v>293</v>
      </c>
      <c r="G517" s="41" t="s">
        <v>294</v>
      </c>
      <c r="H517" s="40" t="s">
        <v>1370</v>
      </c>
      <c r="I517" s="42">
        <v>254</v>
      </c>
      <c r="J517" s="42">
        <v>26.579671000000001</v>
      </c>
      <c r="K517" s="42">
        <v>30.517399999999999</v>
      </c>
      <c r="L517" s="42">
        <v>37.424903999999998</v>
      </c>
      <c r="M517" s="42">
        <v>62.019232000000002</v>
      </c>
      <c r="N517" s="42">
        <v>56.112637999999997</v>
      </c>
      <c r="O517" s="42">
        <v>41.346155000000003</v>
      </c>
      <c r="P517" s="42">
        <v>36</v>
      </c>
      <c r="Q517" s="42">
        <v>44</v>
      </c>
      <c r="R517" s="42">
        <v>47</v>
      </c>
      <c r="S517" s="42">
        <v>53</v>
      </c>
      <c r="T517" s="42">
        <v>53</v>
      </c>
      <c r="U517" s="42">
        <v>31</v>
      </c>
      <c r="V517" s="42">
        <v>127.97619299999999</v>
      </c>
      <c r="W517" s="42">
        <v>14.766484</v>
      </c>
      <c r="X517" s="42">
        <v>18.704212999999999</v>
      </c>
      <c r="Y517" s="42">
        <v>15.750916</v>
      </c>
      <c r="Z517" s="42">
        <v>30.517399999999999</v>
      </c>
      <c r="AA517" s="42">
        <v>28.548535000000001</v>
      </c>
      <c r="AB517" s="42">
        <v>19.688645000000001</v>
      </c>
      <c r="AC517" s="42">
        <v>0</v>
      </c>
      <c r="AD517" s="42">
        <v>23.626373999999998</v>
      </c>
      <c r="AE517" s="42">
        <v>68.910257999999999</v>
      </c>
      <c r="AF517" s="42">
        <v>35.439560999999998</v>
      </c>
      <c r="AG517" s="42">
        <v>126.02380700000001</v>
      </c>
      <c r="AH517" s="42">
        <v>11.813186999999999</v>
      </c>
      <c r="AI517" s="42">
        <v>11.813186999999999</v>
      </c>
      <c r="AJ517" s="42">
        <v>21.673988000000001</v>
      </c>
      <c r="AK517" s="42">
        <v>31.501832</v>
      </c>
      <c r="AL517" s="42">
        <v>27.564102999999999</v>
      </c>
      <c r="AM517" s="42">
        <v>20.673076999999999</v>
      </c>
      <c r="AN517" s="42">
        <v>0.98443199999999997</v>
      </c>
      <c r="AO517" s="42">
        <v>18.704212999999999</v>
      </c>
      <c r="AP517" s="42">
        <v>71.880032999999997</v>
      </c>
      <c r="AQ517" s="42">
        <v>35.439560999999998</v>
      </c>
      <c r="AR517" s="42">
        <v>232.39192700000001</v>
      </c>
      <c r="AS517" s="42">
        <v>15.750916</v>
      </c>
      <c r="AT517" s="42">
        <v>19.688645000000001</v>
      </c>
      <c r="AU517" s="42">
        <v>0</v>
      </c>
      <c r="AV517" s="42">
        <v>19.754560999999999</v>
      </c>
      <c r="AW517" s="42">
        <v>39.377290000000002</v>
      </c>
      <c r="AX517" s="42">
        <v>27.564102999999999</v>
      </c>
      <c r="AY517" s="42">
        <v>98.443224999999998</v>
      </c>
      <c r="AZ517" s="42">
        <v>11.813186999999999</v>
      </c>
      <c r="BA517" s="42">
        <v>118.13187000000001</v>
      </c>
      <c r="BB517" s="42">
        <v>7.8754580000000001</v>
      </c>
      <c r="BC517" s="42">
        <v>19.688645000000001</v>
      </c>
      <c r="BD517" s="42">
        <v>0</v>
      </c>
      <c r="BE517" s="42">
        <v>7.8754580000000001</v>
      </c>
      <c r="BF517" s="42">
        <v>7.8754580000000001</v>
      </c>
      <c r="BG517" s="42">
        <v>23.626373999999998</v>
      </c>
      <c r="BH517" s="42">
        <v>51.190477000000001</v>
      </c>
      <c r="BI517" s="42">
        <v>0</v>
      </c>
      <c r="BJ517" s="42">
        <v>114.260057</v>
      </c>
      <c r="BK517" s="42">
        <v>7.8754580000000001</v>
      </c>
      <c r="BL517" s="42">
        <v>0</v>
      </c>
      <c r="BM517" s="42">
        <v>0</v>
      </c>
      <c r="BN517" s="42">
        <v>11.879103000000001</v>
      </c>
      <c r="BO517" s="42">
        <v>31.501832</v>
      </c>
      <c r="BP517" s="42">
        <v>3.937729</v>
      </c>
      <c r="BQ517" s="42">
        <v>47.252747999999997</v>
      </c>
      <c r="BR517" s="42">
        <v>11.813186999999999</v>
      </c>
      <c r="BS517" s="42">
        <v>7.8754580000000001</v>
      </c>
      <c r="BT517" s="42">
        <v>0</v>
      </c>
      <c r="BU517" s="42">
        <v>0</v>
      </c>
      <c r="BV517" s="42">
        <v>0</v>
      </c>
      <c r="BW517" s="42">
        <v>0</v>
      </c>
      <c r="BX517" s="42">
        <v>0</v>
      </c>
      <c r="BY517" s="42">
        <v>3.937729</v>
      </c>
      <c r="BZ517" s="42">
        <v>0</v>
      </c>
      <c r="CA517" s="42">
        <v>3.937729</v>
      </c>
      <c r="CB517" s="42">
        <v>106.38459899999999</v>
      </c>
      <c r="CC517" s="42">
        <v>7.8754580000000001</v>
      </c>
      <c r="CD517" s="42">
        <v>11.813186999999999</v>
      </c>
      <c r="CE517" s="42">
        <v>0</v>
      </c>
      <c r="CF517" s="42">
        <v>19.754560999999999</v>
      </c>
      <c r="CG517" s="42">
        <v>39.377290000000002</v>
      </c>
      <c r="CH517" s="42">
        <v>23.626373999999998</v>
      </c>
      <c r="CI517" s="42">
        <v>3.937729</v>
      </c>
      <c r="CJ517" s="42">
        <v>0</v>
      </c>
      <c r="CK517" s="42">
        <v>118.13187000000001</v>
      </c>
      <c r="CL517" s="42">
        <v>7.8754580000000001</v>
      </c>
      <c r="CM517" s="42">
        <v>7.8754580000000001</v>
      </c>
      <c r="CN517" s="42">
        <v>0</v>
      </c>
      <c r="CO517" s="42">
        <v>0</v>
      </c>
      <c r="CP517" s="42">
        <v>0</v>
      </c>
      <c r="CQ517" s="42">
        <v>0</v>
      </c>
      <c r="CR517" s="42">
        <v>94.505495999999994</v>
      </c>
      <c r="CS517" s="42">
        <v>7.8754580000000001</v>
      </c>
    </row>
    <row r="518" spans="1:97">
      <c r="A518" s="40" t="s">
        <v>1371</v>
      </c>
      <c r="B518" s="40" t="s">
        <v>289</v>
      </c>
      <c r="C518" s="40" t="s">
        <v>290</v>
      </c>
      <c r="D518" s="40" t="s">
        <v>309</v>
      </c>
      <c r="E518" s="40" t="s">
        <v>385</v>
      </c>
      <c r="F518" s="40" t="s">
        <v>306</v>
      </c>
      <c r="G518" s="41" t="s">
        <v>294</v>
      </c>
      <c r="H518" s="40" t="s">
        <v>1372</v>
      </c>
      <c r="I518" s="42">
        <v>1026</v>
      </c>
      <c r="J518" s="42">
        <v>150.79140200000001</v>
      </c>
      <c r="K518" s="42">
        <v>130.54738499999999</v>
      </c>
      <c r="L518" s="42">
        <v>173.55482000000001</v>
      </c>
      <c r="M518" s="42">
        <v>206.27812900000001</v>
      </c>
      <c r="N518" s="42">
        <v>202.34172599999999</v>
      </c>
      <c r="O518" s="42">
        <v>162.486538</v>
      </c>
      <c r="P518" s="42">
        <v>112</v>
      </c>
      <c r="Q518" s="42">
        <v>138</v>
      </c>
      <c r="R518" s="42">
        <v>156</v>
      </c>
      <c r="S518" s="42">
        <v>142</v>
      </c>
      <c r="T518" s="42">
        <v>223</v>
      </c>
      <c r="U518" s="42">
        <v>119</v>
      </c>
      <c r="V518" s="42">
        <v>492.09370899999999</v>
      </c>
      <c r="W518" s="42">
        <v>72.383956999999995</v>
      </c>
      <c r="X518" s="42">
        <v>65.295308000000006</v>
      </c>
      <c r="Y518" s="42">
        <v>83.668395000000004</v>
      </c>
      <c r="Z518" s="42">
        <v>110.30336800000001</v>
      </c>
      <c r="AA518" s="42">
        <v>95.039295999999993</v>
      </c>
      <c r="AB518" s="42">
        <v>63.359530999999997</v>
      </c>
      <c r="AC518" s="42">
        <v>2.0438559999999999</v>
      </c>
      <c r="AD518" s="42">
        <v>105.042418</v>
      </c>
      <c r="AE518" s="42">
        <v>261.35415799999998</v>
      </c>
      <c r="AF518" s="42">
        <v>125.69713299999999</v>
      </c>
      <c r="AG518" s="42">
        <v>533.90629100000001</v>
      </c>
      <c r="AH518" s="42">
        <v>78.407445999999993</v>
      </c>
      <c r="AI518" s="42">
        <v>65.252077</v>
      </c>
      <c r="AJ518" s="42">
        <v>89.886425000000003</v>
      </c>
      <c r="AK518" s="42">
        <v>95.974761000000001</v>
      </c>
      <c r="AL518" s="42">
        <v>107.302431</v>
      </c>
      <c r="AM518" s="42">
        <v>88.907728000000006</v>
      </c>
      <c r="AN518" s="42">
        <v>8.1754230000000003</v>
      </c>
      <c r="AO518" s="42">
        <v>98.824387999999999</v>
      </c>
      <c r="AP518" s="42">
        <v>274.63922000000002</v>
      </c>
      <c r="AQ518" s="42">
        <v>160.44268199999999</v>
      </c>
      <c r="AR518" s="42">
        <v>882.167552</v>
      </c>
      <c r="AS518" s="42">
        <v>12.263135</v>
      </c>
      <c r="AT518" s="42">
        <v>69.231710000000007</v>
      </c>
      <c r="AU518" s="42">
        <v>24.52627</v>
      </c>
      <c r="AV518" s="42">
        <v>36.789405000000002</v>
      </c>
      <c r="AW518" s="42">
        <v>130.72031000000001</v>
      </c>
      <c r="AX518" s="42">
        <v>114.369463</v>
      </c>
      <c r="AY518" s="42">
        <v>384.24489499999999</v>
      </c>
      <c r="AZ518" s="42">
        <v>110.022364</v>
      </c>
      <c r="BA518" s="42">
        <v>432.778659</v>
      </c>
      <c r="BB518" s="42">
        <v>12.263135</v>
      </c>
      <c r="BC518" s="42">
        <v>52.880864000000003</v>
      </c>
      <c r="BD518" s="42">
        <v>16.350847000000002</v>
      </c>
      <c r="BE518" s="42">
        <v>16.350847000000002</v>
      </c>
      <c r="BF518" s="42">
        <v>24.52627</v>
      </c>
      <c r="BG518" s="42">
        <v>94.017368000000005</v>
      </c>
      <c r="BH518" s="42">
        <v>179.85931199999999</v>
      </c>
      <c r="BI518" s="42">
        <v>36.530017000000001</v>
      </c>
      <c r="BJ518" s="42">
        <v>449.388893</v>
      </c>
      <c r="BK518" s="42">
        <v>0</v>
      </c>
      <c r="BL518" s="42">
        <v>16.350847000000002</v>
      </c>
      <c r="BM518" s="42">
        <v>8.1754230000000003</v>
      </c>
      <c r="BN518" s="42">
        <v>20.438558</v>
      </c>
      <c r="BO518" s="42">
        <v>106.19404</v>
      </c>
      <c r="BP518" s="42">
        <v>20.352096</v>
      </c>
      <c r="BQ518" s="42">
        <v>204.385582</v>
      </c>
      <c r="BR518" s="42">
        <v>73.492346999999995</v>
      </c>
      <c r="BS518" s="42">
        <v>98.018617000000006</v>
      </c>
      <c r="BT518" s="42">
        <v>0</v>
      </c>
      <c r="BU518" s="42">
        <v>4.0877119999999998</v>
      </c>
      <c r="BV518" s="42">
        <v>0</v>
      </c>
      <c r="BW518" s="42">
        <v>0</v>
      </c>
      <c r="BX518" s="42">
        <v>20.438558</v>
      </c>
      <c r="BY518" s="42">
        <v>24.52627</v>
      </c>
      <c r="BZ518" s="42">
        <v>0</v>
      </c>
      <c r="CA518" s="42">
        <v>48.966076999999999</v>
      </c>
      <c r="CB518" s="42">
        <v>309.97438399999999</v>
      </c>
      <c r="CC518" s="42">
        <v>8.1754230000000003</v>
      </c>
      <c r="CD518" s="42">
        <v>44.705440000000003</v>
      </c>
      <c r="CE518" s="42">
        <v>12.263135</v>
      </c>
      <c r="CF518" s="42">
        <v>32.701692999999999</v>
      </c>
      <c r="CG518" s="42">
        <v>89.843193999999997</v>
      </c>
      <c r="CH518" s="42">
        <v>73.492346999999995</v>
      </c>
      <c r="CI518" s="42">
        <v>4.0877119999999998</v>
      </c>
      <c r="CJ518" s="42">
        <v>44.705440000000003</v>
      </c>
      <c r="CK518" s="42">
        <v>474.17455100000001</v>
      </c>
      <c r="CL518" s="42">
        <v>4.0877119999999998</v>
      </c>
      <c r="CM518" s="42">
        <v>20.438558</v>
      </c>
      <c r="CN518" s="42">
        <v>12.263135</v>
      </c>
      <c r="CO518" s="42">
        <v>4.0877119999999998</v>
      </c>
      <c r="CP518" s="42">
        <v>20.438558</v>
      </c>
      <c r="CQ518" s="42">
        <v>16.350847000000002</v>
      </c>
      <c r="CR518" s="42">
        <v>380.15718299999997</v>
      </c>
      <c r="CS518" s="42">
        <v>16.350847000000002</v>
      </c>
    </row>
    <row r="519" spans="1:97">
      <c r="A519" s="40" t="s">
        <v>1373</v>
      </c>
      <c r="B519" s="40" t="s">
        <v>289</v>
      </c>
      <c r="C519" s="40" t="s">
        <v>290</v>
      </c>
      <c r="D519" s="40" t="s">
        <v>297</v>
      </c>
      <c r="E519" s="40" t="s">
        <v>325</v>
      </c>
      <c r="F519" s="40" t="s">
        <v>293</v>
      </c>
      <c r="G519" s="41" t="s">
        <v>294</v>
      </c>
      <c r="H519" s="40" t="s">
        <v>1374</v>
      </c>
      <c r="I519" s="42">
        <v>1332</v>
      </c>
      <c r="J519" s="42">
        <v>232.13698600000001</v>
      </c>
      <c r="K519" s="42">
        <v>160.16438400000001</v>
      </c>
      <c r="L519" s="42">
        <v>268.63013699999999</v>
      </c>
      <c r="M519" s="42">
        <v>304.10958900000003</v>
      </c>
      <c r="N519" s="42">
        <v>242.27397300000001</v>
      </c>
      <c r="O519" s="42">
        <v>124.684932</v>
      </c>
      <c r="P519" s="42">
        <v>194</v>
      </c>
      <c r="Q519" s="42">
        <v>147</v>
      </c>
      <c r="R519" s="42">
        <v>255</v>
      </c>
      <c r="S519" s="42">
        <v>254</v>
      </c>
      <c r="T519" s="42">
        <v>175</v>
      </c>
      <c r="U519" s="42">
        <v>98</v>
      </c>
      <c r="V519" s="42">
        <v>674.10958900000003</v>
      </c>
      <c r="W519" s="42">
        <v>118.60274</v>
      </c>
      <c r="X519" s="42">
        <v>87.178082000000003</v>
      </c>
      <c r="Y519" s="42">
        <v>133.80821900000001</v>
      </c>
      <c r="Z519" s="42">
        <v>152.05479500000001</v>
      </c>
      <c r="AA519" s="42">
        <v>127.726027</v>
      </c>
      <c r="AB519" s="42">
        <v>52.712328999999997</v>
      </c>
      <c r="AC519" s="42">
        <v>2.0273970000000001</v>
      </c>
      <c r="AD519" s="42">
        <v>154.08219199999999</v>
      </c>
      <c r="AE519" s="42">
        <v>393.315068</v>
      </c>
      <c r="AF519" s="42">
        <v>126.712329</v>
      </c>
      <c r="AG519" s="42">
        <v>657.89041099999997</v>
      </c>
      <c r="AH519" s="42">
        <v>113.53424699999999</v>
      </c>
      <c r="AI519" s="42">
        <v>72.986300999999997</v>
      </c>
      <c r="AJ519" s="42">
        <v>134.82191800000001</v>
      </c>
      <c r="AK519" s="42">
        <v>152.05479500000001</v>
      </c>
      <c r="AL519" s="42">
        <v>114.547945</v>
      </c>
      <c r="AM519" s="42">
        <v>65.890411</v>
      </c>
      <c r="AN519" s="42">
        <v>4.0547950000000004</v>
      </c>
      <c r="AO519" s="42">
        <v>138.876712</v>
      </c>
      <c r="AP519" s="42">
        <v>394.32876700000003</v>
      </c>
      <c r="AQ519" s="42">
        <v>124.684932</v>
      </c>
      <c r="AR519" s="42">
        <v>1098.8493149999999</v>
      </c>
      <c r="AS519" s="42">
        <v>20.273973000000002</v>
      </c>
      <c r="AT519" s="42">
        <v>60.821917999999997</v>
      </c>
      <c r="AU519" s="42">
        <v>81.095889999999997</v>
      </c>
      <c r="AV519" s="42">
        <v>137.86301399999999</v>
      </c>
      <c r="AW519" s="42">
        <v>182.46575300000001</v>
      </c>
      <c r="AX519" s="42">
        <v>137.86301399999999</v>
      </c>
      <c r="AY519" s="42">
        <v>364.93150700000001</v>
      </c>
      <c r="AZ519" s="42">
        <v>113.53424699999999</v>
      </c>
      <c r="BA519" s="42">
        <v>567.67123300000003</v>
      </c>
      <c r="BB519" s="42">
        <v>12.164384</v>
      </c>
      <c r="BC519" s="42">
        <v>44.602739999999997</v>
      </c>
      <c r="BD519" s="42">
        <v>52.712328999999997</v>
      </c>
      <c r="BE519" s="42">
        <v>56.767122999999998</v>
      </c>
      <c r="BF519" s="42">
        <v>40.547944999999999</v>
      </c>
      <c r="BG519" s="42">
        <v>113.53424699999999</v>
      </c>
      <c r="BH519" s="42">
        <v>194.63013699999999</v>
      </c>
      <c r="BI519" s="42">
        <v>52.712328999999997</v>
      </c>
      <c r="BJ519" s="42">
        <v>531.17808200000002</v>
      </c>
      <c r="BK519" s="42">
        <v>8.1095889999999997</v>
      </c>
      <c r="BL519" s="42">
        <v>16.219177999999999</v>
      </c>
      <c r="BM519" s="42">
        <v>28.383562000000001</v>
      </c>
      <c r="BN519" s="42">
        <v>81.095889999999997</v>
      </c>
      <c r="BO519" s="42">
        <v>141.91780800000001</v>
      </c>
      <c r="BP519" s="42">
        <v>24.328766999999999</v>
      </c>
      <c r="BQ519" s="42">
        <v>170.30136999999999</v>
      </c>
      <c r="BR519" s="42">
        <v>60.821917999999997</v>
      </c>
      <c r="BS519" s="42">
        <v>81.095889999999997</v>
      </c>
      <c r="BT519" s="42">
        <v>0</v>
      </c>
      <c r="BU519" s="42">
        <v>0</v>
      </c>
      <c r="BV519" s="42">
        <v>0</v>
      </c>
      <c r="BW519" s="42">
        <v>4.0547950000000004</v>
      </c>
      <c r="BX519" s="42">
        <v>28.383562000000001</v>
      </c>
      <c r="BY519" s="42">
        <v>12.164384</v>
      </c>
      <c r="BZ519" s="42">
        <v>0</v>
      </c>
      <c r="CA519" s="42">
        <v>36.493150999999997</v>
      </c>
      <c r="CB519" s="42">
        <v>514.95890399999996</v>
      </c>
      <c r="CC519" s="42">
        <v>12.164384</v>
      </c>
      <c r="CD519" s="42">
        <v>40.547944999999999</v>
      </c>
      <c r="CE519" s="42">
        <v>72.986300999999997</v>
      </c>
      <c r="CF519" s="42">
        <v>109.47945199999999</v>
      </c>
      <c r="CG519" s="42">
        <v>121.64383599999999</v>
      </c>
      <c r="CH519" s="42">
        <v>113.53424699999999</v>
      </c>
      <c r="CI519" s="42">
        <v>4.0547950000000004</v>
      </c>
      <c r="CJ519" s="42">
        <v>40.547944999999999</v>
      </c>
      <c r="CK519" s="42">
        <v>502.79452099999997</v>
      </c>
      <c r="CL519" s="42">
        <v>8.1095889999999997</v>
      </c>
      <c r="CM519" s="42">
        <v>20.273973000000002</v>
      </c>
      <c r="CN519" s="42">
        <v>8.1095889999999997</v>
      </c>
      <c r="CO519" s="42">
        <v>24.328766999999999</v>
      </c>
      <c r="CP519" s="42">
        <v>32.438355999999999</v>
      </c>
      <c r="CQ519" s="42">
        <v>12.164384</v>
      </c>
      <c r="CR519" s="42">
        <v>360.876712</v>
      </c>
      <c r="CS519" s="42">
        <v>36.493150999999997</v>
      </c>
    </row>
    <row r="520" spans="1:97">
      <c r="A520" s="40" t="s">
        <v>1375</v>
      </c>
      <c r="B520" s="40" t="s">
        <v>289</v>
      </c>
      <c r="C520" s="40" t="s">
        <v>290</v>
      </c>
      <c r="D520" s="40" t="s">
        <v>291</v>
      </c>
      <c r="E520" s="40" t="s">
        <v>466</v>
      </c>
      <c r="F520" s="40" t="s">
        <v>293</v>
      </c>
      <c r="G520" s="41" t="s">
        <v>294</v>
      </c>
      <c r="H520" s="40" t="s">
        <v>1376</v>
      </c>
      <c r="I520" s="42">
        <v>84</v>
      </c>
      <c r="J520" s="42">
        <v>7.9058820000000001</v>
      </c>
      <c r="K520" s="42">
        <v>9.8823530000000002</v>
      </c>
      <c r="L520" s="42">
        <v>10.870588</v>
      </c>
      <c r="M520" s="42">
        <v>15.811764999999999</v>
      </c>
      <c r="N520" s="42">
        <v>27.670587999999999</v>
      </c>
      <c r="O520" s="42">
        <v>11.858824</v>
      </c>
      <c r="P520" s="42">
        <v>6</v>
      </c>
      <c r="Q520" s="42">
        <v>8</v>
      </c>
      <c r="R520" s="42">
        <v>8</v>
      </c>
      <c r="S520" s="42">
        <v>15</v>
      </c>
      <c r="T520" s="42">
        <v>21</v>
      </c>
      <c r="U520" s="42">
        <v>14</v>
      </c>
      <c r="V520" s="42">
        <v>41.505882</v>
      </c>
      <c r="W520" s="42">
        <v>5.9294120000000001</v>
      </c>
      <c r="X520" s="42">
        <v>4.9411759999999996</v>
      </c>
      <c r="Y520" s="42">
        <v>4.9411759999999996</v>
      </c>
      <c r="Z520" s="42">
        <v>7.9058820000000001</v>
      </c>
      <c r="AA520" s="42">
        <v>11.858824</v>
      </c>
      <c r="AB520" s="42">
        <v>5.9294120000000001</v>
      </c>
      <c r="AC520" s="42">
        <v>0</v>
      </c>
      <c r="AD520" s="42">
        <v>8.8941180000000006</v>
      </c>
      <c r="AE520" s="42">
        <v>15.811764999999999</v>
      </c>
      <c r="AF520" s="42">
        <v>16.8</v>
      </c>
      <c r="AG520" s="42">
        <v>42.494118</v>
      </c>
      <c r="AH520" s="42">
        <v>1.9764710000000001</v>
      </c>
      <c r="AI520" s="42">
        <v>4.9411759999999996</v>
      </c>
      <c r="AJ520" s="42">
        <v>5.9294120000000001</v>
      </c>
      <c r="AK520" s="42">
        <v>7.9058820000000001</v>
      </c>
      <c r="AL520" s="42">
        <v>15.811764999999999</v>
      </c>
      <c r="AM520" s="42">
        <v>5.9294120000000001</v>
      </c>
      <c r="AN520" s="42">
        <v>0</v>
      </c>
      <c r="AO520" s="42">
        <v>4.9411759999999996</v>
      </c>
      <c r="AP520" s="42">
        <v>17.788235</v>
      </c>
      <c r="AQ520" s="42">
        <v>19.764706</v>
      </c>
      <c r="AR520" s="42">
        <v>67.2</v>
      </c>
      <c r="AS520" s="42">
        <v>0</v>
      </c>
      <c r="AT520" s="42">
        <v>3.952941</v>
      </c>
      <c r="AU520" s="42">
        <v>0</v>
      </c>
      <c r="AV520" s="42">
        <v>0</v>
      </c>
      <c r="AW520" s="42">
        <v>7.9058820000000001</v>
      </c>
      <c r="AX520" s="42">
        <v>7.9058820000000001</v>
      </c>
      <c r="AY520" s="42">
        <v>39.529412000000001</v>
      </c>
      <c r="AZ520" s="42">
        <v>7.9058820000000001</v>
      </c>
      <c r="BA520" s="42">
        <v>35.576470999999998</v>
      </c>
      <c r="BB520" s="42">
        <v>0</v>
      </c>
      <c r="BC520" s="42">
        <v>3.952941</v>
      </c>
      <c r="BD520" s="42">
        <v>0</v>
      </c>
      <c r="BE520" s="42">
        <v>0</v>
      </c>
      <c r="BF520" s="42">
        <v>3.952941</v>
      </c>
      <c r="BG520" s="42">
        <v>0</v>
      </c>
      <c r="BH520" s="42">
        <v>23.717646999999999</v>
      </c>
      <c r="BI520" s="42">
        <v>3.952941</v>
      </c>
      <c r="BJ520" s="42">
        <v>31.623529000000001</v>
      </c>
      <c r="BK520" s="42">
        <v>0</v>
      </c>
      <c r="BL520" s="42">
        <v>0</v>
      </c>
      <c r="BM520" s="42">
        <v>0</v>
      </c>
      <c r="BN520" s="42">
        <v>0</v>
      </c>
      <c r="BO520" s="42">
        <v>3.952941</v>
      </c>
      <c r="BP520" s="42">
        <v>7.9058820000000001</v>
      </c>
      <c r="BQ520" s="42">
        <v>15.811764999999999</v>
      </c>
      <c r="BR520" s="42">
        <v>3.952941</v>
      </c>
      <c r="BS520" s="42">
        <v>7.9058820000000001</v>
      </c>
      <c r="BT520" s="42">
        <v>0</v>
      </c>
      <c r="BU520" s="42">
        <v>0</v>
      </c>
      <c r="BV520" s="42">
        <v>0</v>
      </c>
      <c r="BW520" s="42">
        <v>0</v>
      </c>
      <c r="BX520" s="42">
        <v>0</v>
      </c>
      <c r="BY520" s="42">
        <v>0</v>
      </c>
      <c r="BZ520" s="42">
        <v>0</v>
      </c>
      <c r="CA520" s="42">
        <v>7.9058820000000001</v>
      </c>
      <c r="CB520" s="42">
        <v>19.764706</v>
      </c>
      <c r="CC520" s="42">
        <v>0</v>
      </c>
      <c r="CD520" s="42">
        <v>3.952941</v>
      </c>
      <c r="CE520" s="42">
        <v>0</v>
      </c>
      <c r="CF520" s="42">
        <v>0</v>
      </c>
      <c r="CG520" s="42">
        <v>7.9058820000000001</v>
      </c>
      <c r="CH520" s="42">
        <v>7.9058820000000001</v>
      </c>
      <c r="CI520" s="42">
        <v>0</v>
      </c>
      <c r="CJ520" s="42">
        <v>0</v>
      </c>
      <c r="CK520" s="42">
        <v>39.529412000000001</v>
      </c>
      <c r="CL520" s="42">
        <v>0</v>
      </c>
      <c r="CM520" s="42">
        <v>0</v>
      </c>
      <c r="CN520" s="42">
        <v>0</v>
      </c>
      <c r="CO520" s="42">
        <v>0</v>
      </c>
      <c r="CP520" s="42">
        <v>0</v>
      </c>
      <c r="CQ520" s="42">
        <v>0</v>
      </c>
      <c r="CR520" s="42">
        <v>39.529412000000001</v>
      </c>
      <c r="CS520" s="42">
        <v>0</v>
      </c>
    </row>
    <row r="521" spans="1:97">
      <c r="A521" s="40" t="s">
        <v>1377</v>
      </c>
      <c r="B521" s="40" t="s">
        <v>289</v>
      </c>
      <c r="C521" s="40" t="s">
        <v>290</v>
      </c>
      <c r="D521" s="40" t="s">
        <v>304</v>
      </c>
      <c r="E521" s="40" t="s">
        <v>407</v>
      </c>
      <c r="F521" s="40" t="s">
        <v>397</v>
      </c>
      <c r="G521" s="41" t="s">
        <v>294</v>
      </c>
      <c r="H521" s="40" t="s">
        <v>1378</v>
      </c>
      <c r="I521" s="42">
        <v>76</v>
      </c>
      <c r="J521" s="42">
        <v>10</v>
      </c>
      <c r="K521" s="42">
        <v>12</v>
      </c>
      <c r="L521" s="42">
        <v>13</v>
      </c>
      <c r="M521" s="42">
        <v>9</v>
      </c>
      <c r="N521" s="42">
        <v>20</v>
      </c>
      <c r="O521" s="42">
        <v>12</v>
      </c>
      <c r="P521" s="42">
        <v>8</v>
      </c>
      <c r="Q521" s="42">
        <v>11</v>
      </c>
      <c r="R521" s="42">
        <v>13</v>
      </c>
      <c r="S521" s="42">
        <v>13</v>
      </c>
      <c r="T521" s="42">
        <v>20</v>
      </c>
      <c r="U521" s="42">
        <v>12</v>
      </c>
      <c r="V521" s="42">
        <v>37</v>
      </c>
      <c r="W521" s="42">
        <v>4</v>
      </c>
      <c r="X521" s="42">
        <v>6</v>
      </c>
      <c r="Y521" s="42">
        <v>5</v>
      </c>
      <c r="Z521" s="42">
        <v>8</v>
      </c>
      <c r="AA521" s="42">
        <v>11</v>
      </c>
      <c r="AB521" s="42">
        <v>3</v>
      </c>
      <c r="AC521" s="42">
        <v>0</v>
      </c>
      <c r="AD521" s="42">
        <v>7</v>
      </c>
      <c r="AE521" s="42">
        <v>20</v>
      </c>
      <c r="AF521" s="42">
        <v>10</v>
      </c>
      <c r="AG521" s="42">
        <v>39</v>
      </c>
      <c r="AH521" s="42">
        <v>6</v>
      </c>
      <c r="AI521" s="42">
        <v>6</v>
      </c>
      <c r="AJ521" s="42">
        <v>8</v>
      </c>
      <c r="AK521" s="42">
        <v>1</v>
      </c>
      <c r="AL521" s="42">
        <v>9</v>
      </c>
      <c r="AM521" s="42">
        <v>9</v>
      </c>
      <c r="AN521" s="42">
        <v>0</v>
      </c>
      <c r="AO521" s="42">
        <v>8</v>
      </c>
      <c r="AP521" s="42">
        <v>16</v>
      </c>
      <c r="AQ521" s="42">
        <v>15</v>
      </c>
      <c r="AR521" s="42">
        <v>60</v>
      </c>
      <c r="AS521" s="42">
        <v>12</v>
      </c>
      <c r="AT521" s="42">
        <v>8</v>
      </c>
      <c r="AU521" s="42">
        <v>0</v>
      </c>
      <c r="AV521" s="42">
        <v>0</v>
      </c>
      <c r="AW521" s="42">
        <v>4</v>
      </c>
      <c r="AX521" s="42">
        <v>0</v>
      </c>
      <c r="AY521" s="42">
        <v>24</v>
      </c>
      <c r="AZ521" s="42">
        <v>12</v>
      </c>
      <c r="BA521" s="42">
        <v>32</v>
      </c>
      <c r="BB521" s="42">
        <v>4</v>
      </c>
      <c r="BC521" s="42">
        <v>4</v>
      </c>
      <c r="BD521" s="42">
        <v>0</v>
      </c>
      <c r="BE521" s="42">
        <v>0</v>
      </c>
      <c r="BF521" s="42">
        <v>0</v>
      </c>
      <c r="BG521" s="42">
        <v>0</v>
      </c>
      <c r="BH521" s="42">
        <v>12</v>
      </c>
      <c r="BI521" s="42">
        <v>12</v>
      </c>
      <c r="BJ521" s="42">
        <v>28</v>
      </c>
      <c r="BK521" s="42">
        <v>8</v>
      </c>
      <c r="BL521" s="42">
        <v>4</v>
      </c>
      <c r="BM521" s="42">
        <v>0</v>
      </c>
      <c r="BN521" s="42">
        <v>0</v>
      </c>
      <c r="BO521" s="42">
        <v>4</v>
      </c>
      <c r="BP521" s="42">
        <v>0</v>
      </c>
      <c r="BQ521" s="42">
        <v>12</v>
      </c>
      <c r="BR521" s="42">
        <v>0</v>
      </c>
      <c r="BS521" s="42">
        <v>8</v>
      </c>
      <c r="BT521" s="42">
        <v>0</v>
      </c>
      <c r="BU521" s="42">
        <v>0</v>
      </c>
      <c r="BV521" s="42">
        <v>0</v>
      </c>
      <c r="BW521" s="42">
        <v>0</v>
      </c>
      <c r="BX521" s="42">
        <v>4</v>
      </c>
      <c r="BY521" s="42">
        <v>0</v>
      </c>
      <c r="BZ521" s="42">
        <v>0</v>
      </c>
      <c r="CA521" s="42">
        <v>4</v>
      </c>
      <c r="CB521" s="42">
        <v>28</v>
      </c>
      <c r="CC521" s="42">
        <v>12</v>
      </c>
      <c r="CD521" s="42">
        <v>8</v>
      </c>
      <c r="CE521" s="42">
        <v>0</v>
      </c>
      <c r="CF521" s="42">
        <v>0</v>
      </c>
      <c r="CG521" s="42">
        <v>0</v>
      </c>
      <c r="CH521" s="42">
        <v>0</v>
      </c>
      <c r="CI521" s="42">
        <v>0</v>
      </c>
      <c r="CJ521" s="42">
        <v>8</v>
      </c>
      <c r="CK521" s="42">
        <v>24</v>
      </c>
      <c r="CL521" s="42">
        <v>0</v>
      </c>
      <c r="CM521" s="42">
        <v>0</v>
      </c>
      <c r="CN521" s="42">
        <v>0</v>
      </c>
      <c r="CO521" s="42">
        <v>0</v>
      </c>
      <c r="CP521" s="42">
        <v>0</v>
      </c>
      <c r="CQ521" s="42">
        <v>0</v>
      </c>
      <c r="CR521" s="42">
        <v>24</v>
      </c>
      <c r="CS521" s="42">
        <v>0</v>
      </c>
    </row>
    <row r="522" spans="1:97">
      <c r="A522" s="40" t="s">
        <v>1379</v>
      </c>
      <c r="B522" s="40" t="s">
        <v>289</v>
      </c>
      <c r="C522" s="40" t="s">
        <v>290</v>
      </c>
      <c r="D522" s="40" t="s">
        <v>297</v>
      </c>
      <c r="E522" s="40" t="s">
        <v>369</v>
      </c>
      <c r="F522" s="40" t="s">
        <v>293</v>
      </c>
      <c r="G522" s="41" t="s">
        <v>294</v>
      </c>
      <c r="H522" s="40" t="s">
        <v>1380</v>
      </c>
      <c r="I522" s="42">
        <v>1105</v>
      </c>
      <c r="J522" s="42">
        <v>149.624886</v>
      </c>
      <c r="K522" s="42">
        <v>128.394328</v>
      </c>
      <c r="L522" s="42">
        <v>199.16285500000001</v>
      </c>
      <c r="M522" s="42">
        <v>270.94236000000001</v>
      </c>
      <c r="N522" s="42">
        <v>235.558097</v>
      </c>
      <c r="O522" s="42">
        <v>121.317475</v>
      </c>
      <c r="P522" s="42">
        <v>152</v>
      </c>
      <c r="Q522" s="42">
        <v>121</v>
      </c>
      <c r="R522" s="42">
        <v>223</v>
      </c>
      <c r="S522" s="42">
        <v>212</v>
      </c>
      <c r="T522" s="42">
        <v>206</v>
      </c>
      <c r="U522" s="42">
        <v>118</v>
      </c>
      <c r="V522" s="42">
        <v>551.99451099999999</v>
      </c>
      <c r="W522" s="42">
        <v>76.834401</v>
      </c>
      <c r="X522" s="42">
        <v>63.691673999999999</v>
      </c>
      <c r="Y522" s="42">
        <v>97.053979999999996</v>
      </c>
      <c r="Z522" s="42">
        <v>142.548033</v>
      </c>
      <c r="AA522" s="42">
        <v>120.306496</v>
      </c>
      <c r="AB522" s="42">
        <v>49.537968999999997</v>
      </c>
      <c r="AC522" s="42">
        <v>2.0219580000000001</v>
      </c>
      <c r="AD522" s="42">
        <v>100.086917</v>
      </c>
      <c r="AE522" s="42">
        <v>322.50228700000002</v>
      </c>
      <c r="AF522" s="42">
        <v>129.405306</v>
      </c>
      <c r="AG522" s="42">
        <v>553.00548900000001</v>
      </c>
      <c r="AH522" s="42">
        <v>72.790485000000004</v>
      </c>
      <c r="AI522" s="42">
        <v>64.702652999999998</v>
      </c>
      <c r="AJ522" s="42">
        <v>102.108875</v>
      </c>
      <c r="AK522" s="42">
        <v>128.394328</v>
      </c>
      <c r="AL522" s="42">
        <v>115.25160099999999</v>
      </c>
      <c r="AM522" s="42">
        <v>64.702652999999998</v>
      </c>
      <c r="AN522" s="42">
        <v>5.0548950000000001</v>
      </c>
      <c r="AO522" s="42">
        <v>100.086917</v>
      </c>
      <c r="AP522" s="42">
        <v>301.27172899999999</v>
      </c>
      <c r="AQ522" s="42">
        <v>151.64684399999999</v>
      </c>
      <c r="AR522" s="42">
        <v>958.408051</v>
      </c>
      <c r="AS522" s="42">
        <v>4.0439160000000003</v>
      </c>
      <c r="AT522" s="42">
        <v>64.702652999999998</v>
      </c>
      <c r="AU522" s="42">
        <v>40.439157999999999</v>
      </c>
      <c r="AV522" s="42">
        <v>113.229643</v>
      </c>
      <c r="AW522" s="42">
        <v>157.712717</v>
      </c>
      <c r="AX522" s="42">
        <v>101.09789600000001</v>
      </c>
      <c r="AY522" s="42">
        <v>388.21591899999999</v>
      </c>
      <c r="AZ522" s="42">
        <v>88.966148000000004</v>
      </c>
      <c r="BA522" s="42">
        <v>469.09423600000002</v>
      </c>
      <c r="BB522" s="42">
        <v>4.0439160000000003</v>
      </c>
      <c r="BC522" s="42">
        <v>52.570906000000001</v>
      </c>
      <c r="BD522" s="42">
        <v>28.307410999999998</v>
      </c>
      <c r="BE522" s="42">
        <v>52.570906000000001</v>
      </c>
      <c r="BF522" s="42">
        <v>28.307410999999998</v>
      </c>
      <c r="BG522" s="42">
        <v>76.834401</v>
      </c>
      <c r="BH522" s="42">
        <v>198.15187599999999</v>
      </c>
      <c r="BI522" s="42">
        <v>28.307410999999998</v>
      </c>
      <c r="BJ522" s="42">
        <v>489.31381499999998</v>
      </c>
      <c r="BK522" s="42">
        <v>0</v>
      </c>
      <c r="BL522" s="42">
        <v>12.131747000000001</v>
      </c>
      <c r="BM522" s="42">
        <v>12.131747000000001</v>
      </c>
      <c r="BN522" s="42">
        <v>60.658737000000002</v>
      </c>
      <c r="BO522" s="42">
        <v>129.405306</v>
      </c>
      <c r="BP522" s="42">
        <v>24.263494999999999</v>
      </c>
      <c r="BQ522" s="42">
        <v>190.064044</v>
      </c>
      <c r="BR522" s="42">
        <v>60.658737000000002</v>
      </c>
      <c r="BS522" s="42">
        <v>72.790485000000004</v>
      </c>
      <c r="BT522" s="42">
        <v>0</v>
      </c>
      <c r="BU522" s="42">
        <v>0</v>
      </c>
      <c r="BV522" s="42">
        <v>0</v>
      </c>
      <c r="BW522" s="42">
        <v>4.0439160000000003</v>
      </c>
      <c r="BX522" s="42">
        <v>4.0439160000000003</v>
      </c>
      <c r="BY522" s="42">
        <v>12.131747000000001</v>
      </c>
      <c r="BZ522" s="42">
        <v>0</v>
      </c>
      <c r="CA522" s="42">
        <v>52.570906000000001</v>
      </c>
      <c r="CB522" s="42">
        <v>428.655078</v>
      </c>
      <c r="CC522" s="42">
        <v>4.0439160000000003</v>
      </c>
      <c r="CD522" s="42">
        <v>48.526989999999998</v>
      </c>
      <c r="CE522" s="42">
        <v>36.395242000000003</v>
      </c>
      <c r="CF522" s="42">
        <v>97.053979999999996</v>
      </c>
      <c r="CG522" s="42">
        <v>129.405306</v>
      </c>
      <c r="CH522" s="42">
        <v>80.878316999999996</v>
      </c>
      <c r="CI522" s="42">
        <v>12.131747000000001</v>
      </c>
      <c r="CJ522" s="42">
        <v>20.219579</v>
      </c>
      <c r="CK522" s="42">
        <v>456.96248900000001</v>
      </c>
      <c r="CL522" s="42">
        <v>0</v>
      </c>
      <c r="CM522" s="42">
        <v>16.175663</v>
      </c>
      <c r="CN522" s="42">
        <v>4.0439160000000003</v>
      </c>
      <c r="CO522" s="42">
        <v>12.131747000000001</v>
      </c>
      <c r="CP522" s="42">
        <v>24.263494999999999</v>
      </c>
      <c r="CQ522" s="42">
        <v>8.0878320000000006</v>
      </c>
      <c r="CR522" s="42">
        <v>376.08417200000002</v>
      </c>
      <c r="CS522" s="42">
        <v>16.175663</v>
      </c>
    </row>
    <row r="523" spans="1:97">
      <c r="A523" s="40" t="s">
        <v>1381</v>
      </c>
      <c r="B523" s="40" t="s">
        <v>289</v>
      </c>
      <c r="C523" s="40" t="s">
        <v>290</v>
      </c>
      <c r="D523" s="40" t="s">
        <v>309</v>
      </c>
      <c r="E523" s="40" t="s">
        <v>400</v>
      </c>
      <c r="F523" s="40" t="s">
        <v>306</v>
      </c>
      <c r="G523" s="41" t="s">
        <v>294</v>
      </c>
      <c r="H523" s="40" t="s">
        <v>1382</v>
      </c>
      <c r="I523" s="42">
        <v>351</v>
      </c>
      <c r="J523" s="42">
        <v>61.043478</v>
      </c>
      <c r="K523" s="42">
        <v>41.967390999999999</v>
      </c>
      <c r="L523" s="42">
        <v>66.766304000000005</v>
      </c>
      <c r="M523" s="42">
        <v>94.426630000000003</v>
      </c>
      <c r="N523" s="42">
        <v>46.736412999999999</v>
      </c>
      <c r="O523" s="42">
        <v>40.059783000000003</v>
      </c>
      <c r="P523" s="42">
        <v>57</v>
      </c>
      <c r="Q523" s="42">
        <v>44</v>
      </c>
      <c r="R523" s="42">
        <v>79</v>
      </c>
      <c r="S523" s="42">
        <v>46</v>
      </c>
      <c r="T523" s="42">
        <v>65</v>
      </c>
      <c r="U523" s="42">
        <v>26</v>
      </c>
      <c r="V523" s="42">
        <v>172.638587</v>
      </c>
      <c r="W523" s="42">
        <v>34.336956999999998</v>
      </c>
      <c r="X523" s="42">
        <v>27.660326000000001</v>
      </c>
      <c r="Y523" s="42">
        <v>25.752717000000001</v>
      </c>
      <c r="Z523" s="42">
        <v>44.828803999999998</v>
      </c>
      <c r="AA523" s="42">
        <v>21.9375</v>
      </c>
      <c r="AB523" s="42">
        <v>13.353261</v>
      </c>
      <c r="AC523" s="42">
        <v>4.7690219999999997</v>
      </c>
      <c r="AD523" s="42">
        <v>45.782609000000001</v>
      </c>
      <c r="AE523" s="42">
        <v>100.149457</v>
      </c>
      <c r="AF523" s="42">
        <v>26.706522</v>
      </c>
      <c r="AG523" s="42">
        <v>178.361413</v>
      </c>
      <c r="AH523" s="42">
        <v>26.706522</v>
      </c>
      <c r="AI523" s="42">
        <v>14.307065</v>
      </c>
      <c r="AJ523" s="42">
        <v>41.013587000000001</v>
      </c>
      <c r="AK523" s="42">
        <v>49.597825999999998</v>
      </c>
      <c r="AL523" s="42">
        <v>24.798912999999999</v>
      </c>
      <c r="AM523" s="42">
        <v>21.9375</v>
      </c>
      <c r="AN523" s="42">
        <v>0</v>
      </c>
      <c r="AO523" s="42">
        <v>32.429347999999997</v>
      </c>
      <c r="AP523" s="42">
        <v>110.64130400000001</v>
      </c>
      <c r="AQ523" s="42">
        <v>35.290761000000003</v>
      </c>
      <c r="AR523" s="42">
        <v>297.58695699999998</v>
      </c>
      <c r="AS523" s="42">
        <v>11.445652000000001</v>
      </c>
      <c r="AT523" s="42">
        <v>11.445652000000001</v>
      </c>
      <c r="AU523" s="42">
        <v>7.6304350000000003</v>
      </c>
      <c r="AV523" s="42">
        <v>26.706522</v>
      </c>
      <c r="AW523" s="42">
        <v>61.043478</v>
      </c>
      <c r="AX523" s="42">
        <v>41.967390999999999</v>
      </c>
      <c r="AY523" s="42">
        <v>95.380435000000006</v>
      </c>
      <c r="AZ523" s="42">
        <v>41.967390999999999</v>
      </c>
      <c r="BA523" s="42">
        <v>152.60869600000001</v>
      </c>
      <c r="BB523" s="42">
        <v>7.6304350000000003</v>
      </c>
      <c r="BC523" s="42">
        <v>11.445652000000001</v>
      </c>
      <c r="BD523" s="42">
        <v>3.8152170000000001</v>
      </c>
      <c r="BE523" s="42">
        <v>11.445652000000001</v>
      </c>
      <c r="BF523" s="42">
        <v>22.891304000000002</v>
      </c>
      <c r="BG523" s="42">
        <v>26.706522</v>
      </c>
      <c r="BH523" s="42">
        <v>45.782609000000001</v>
      </c>
      <c r="BI523" s="42">
        <v>22.891304000000002</v>
      </c>
      <c r="BJ523" s="42">
        <v>144.978261</v>
      </c>
      <c r="BK523" s="42">
        <v>3.8152170000000001</v>
      </c>
      <c r="BL523" s="42">
        <v>0</v>
      </c>
      <c r="BM523" s="42">
        <v>3.8152170000000001</v>
      </c>
      <c r="BN523" s="42">
        <v>15.260870000000001</v>
      </c>
      <c r="BO523" s="42">
        <v>38.152174000000002</v>
      </c>
      <c r="BP523" s="42">
        <v>15.260870000000001</v>
      </c>
      <c r="BQ523" s="42">
        <v>49.597825999999998</v>
      </c>
      <c r="BR523" s="42">
        <v>19.076087000000001</v>
      </c>
      <c r="BS523" s="42">
        <v>22.891304000000002</v>
      </c>
      <c r="BT523" s="42">
        <v>0</v>
      </c>
      <c r="BU523" s="42">
        <v>0</v>
      </c>
      <c r="BV523" s="42">
        <v>0</v>
      </c>
      <c r="BW523" s="42">
        <v>0</v>
      </c>
      <c r="BX523" s="42">
        <v>3.8152170000000001</v>
      </c>
      <c r="BY523" s="42">
        <v>0</v>
      </c>
      <c r="BZ523" s="42">
        <v>0</v>
      </c>
      <c r="CA523" s="42">
        <v>19.076087000000001</v>
      </c>
      <c r="CB523" s="42">
        <v>152.60869600000001</v>
      </c>
      <c r="CC523" s="42">
        <v>11.445652000000001</v>
      </c>
      <c r="CD523" s="42">
        <v>7.6304350000000003</v>
      </c>
      <c r="CE523" s="42">
        <v>7.6304350000000003</v>
      </c>
      <c r="CF523" s="42">
        <v>15.260870000000001</v>
      </c>
      <c r="CG523" s="42">
        <v>49.597825999999998</v>
      </c>
      <c r="CH523" s="42">
        <v>38.152174000000002</v>
      </c>
      <c r="CI523" s="42">
        <v>0</v>
      </c>
      <c r="CJ523" s="42">
        <v>22.891304000000002</v>
      </c>
      <c r="CK523" s="42">
        <v>122.086957</v>
      </c>
      <c r="CL523" s="42">
        <v>0</v>
      </c>
      <c r="CM523" s="42">
        <v>3.8152170000000001</v>
      </c>
      <c r="CN523" s="42">
        <v>0</v>
      </c>
      <c r="CO523" s="42">
        <v>11.445652000000001</v>
      </c>
      <c r="CP523" s="42">
        <v>7.6304350000000003</v>
      </c>
      <c r="CQ523" s="42">
        <v>3.8152170000000001</v>
      </c>
      <c r="CR523" s="42">
        <v>95.380435000000006</v>
      </c>
      <c r="CS523" s="42">
        <v>0</v>
      </c>
    </row>
    <row r="524" spans="1:97">
      <c r="A524" s="40" t="s">
        <v>1383</v>
      </c>
      <c r="B524" s="40" t="s">
        <v>289</v>
      </c>
      <c r="C524" s="40" t="s">
        <v>290</v>
      </c>
      <c r="D524" s="40" t="s">
        <v>297</v>
      </c>
      <c r="E524" s="40" t="s">
        <v>348</v>
      </c>
      <c r="F524" s="40" t="s">
        <v>293</v>
      </c>
      <c r="G524" s="41" t="s">
        <v>294</v>
      </c>
      <c r="H524" s="40" t="s">
        <v>1384</v>
      </c>
      <c r="I524" s="42">
        <v>117</v>
      </c>
      <c r="J524" s="42">
        <v>5.6796119999999997</v>
      </c>
      <c r="K524" s="42">
        <v>9.0873790000000003</v>
      </c>
      <c r="L524" s="42">
        <v>15.902913</v>
      </c>
      <c r="M524" s="42">
        <v>29.533981000000001</v>
      </c>
      <c r="N524" s="42">
        <v>35.213591999999998</v>
      </c>
      <c r="O524" s="42">
        <v>21.582523999999999</v>
      </c>
      <c r="P524" s="42">
        <v>21</v>
      </c>
      <c r="Q524" s="42">
        <v>23</v>
      </c>
      <c r="R524" s="42">
        <v>22</v>
      </c>
      <c r="S524" s="42">
        <v>32</v>
      </c>
      <c r="T524" s="42">
        <v>25</v>
      </c>
      <c r="U524" s="42">
        <v>14</v>
      </c>
      <c r="V524" s="42">
        <v>52.252426999999997</v>
      </c>
      <c r="W524" s="42">
        <v>2.2718449999999999</v>
      </c>
      <c r="X524" s="42">
        <v>5.6796119999999997</v>
      </c>
      <c r="Y524" s="42">
        <v>6.8155340000000004</v>
      </c>
      <c r="Z524" s="42">
        <v>12.495146</v>
      </c>
      <c r="AA524" s="42">
        <v>15.902913</v>
      </c>
      <c r="AB524" s="42">
        <v>7.9514560000000003</v>
      </c>
      <c r="AC524" s="42">
        <v>1.1359220000000001</v>
      </c>
      <c r="AD524" s="42">
        <v>3.4077670000000002</v>
      </c>
      <c r="AE524" s="42">
        <v>28.398057999999999</v>
      </c>
      <c r="AF524" s="42">
        <v>20.446601999999999</v>
      </c>
      <c r="AG524" s="42">
        <v>64.747573000000003</v>
      </c>
      <c r="AH524" s="42">
        <v>3.4077670000000002</v>
      </c>
      <c r="AI524" s="42">
        <v>3.4077670000000002</v>
      </c>
      <c r="AJ524" s="42">
        <v>9.0873790000000003</v>
      </c>
      <c r="AK524" s="42">
        <v>17.038834999999999</v>
      </c>
      <c r="AL524" s="42">
        <v>19.310680000000001</v>
      </c>
      <c r="AM524" s="42">
        <v>11.359223</v>
      </c>
      <c r="AN524" s="42">
        <v>1.1359220000000001</v>
      </c>
      <c r="AO524" s="42">
        <v>5.6796119999999997</v>
      </c>
      <c r="AP524" s="42">
        <v>37.485436999999997</v>
      </c>
      <c r="AQ524" s="42">
        <v>21.582523999999999</v>
      </c>
      <c r="AR524" s="42">
        <v>113.59223299999999</v>
      </c>
      <c r="AS524" s="42">
        <v>18.174757</v>
      </c>
      <c r="AT524" s="42">
        <v>9.0873790000000003</v>
      </c>
      <c r="AU524" s="42">
        <v>0</v>
      </c>
      <c r="AV524" s="42">
        <v>9.0873790000000003</v>
      </c>
      <c r="AW524" s="42">
        <v>22.718447000000001</v>
      </c>
      <c r="AX524" s="42">
        <v>9.0873790000000003</v>
      </c>
      <c r="AY524" s="42">
        <v>31.805824999999999</v>
      </c>
      <c r="AZ524" s="42">
        <v>13.631068000000001</v>
      </c>
      <c r="BA524" s="42">
        <v>54.524272000000003</v>
      </c>
      <c r="BB524" s="42">
        <v>13.631068000000001</v>
      </c>
      <c r="BC524" s="42">
        <v>4.5436889999999996</v>
      </c>
      <c r="BD524" s="42">
        <v>0</v>
      </c>
      <c r="BE524" s="42">
        <v>4.5436889999999996</v>
      </c>
      <c r="BF524" s="42">
        <v>0</v>
      </c>
      <c r="BG524" s="42">
        <v>4.5436889999999996</v>
      </c>
      <c r="BH524" s="42">
        <v>18.174757</v>
      </c>
      <c r="BI524" s="42">
        <v>9.0873790000000003</v>
      </c>
      <c r="BJ524" s="42">
        <v>59.067960999999997</v>
      </c>
      <c r="BK524" s="42">
        <v>4.5436889999999996</v>
      </c>
      <c r="BL524" s="42">
        <v>4.5436889999999996</v>
      </c>
      <c r="BM524" s="42">
        <v>0</v>
      </c>
      <c r="BN524" s="42">
        <v>4.5436889999999996</v>
      </c>
      <c r="BO524" s="42">
        <v>22.718447000000001</v>
      </c>
      <c r="BP524" s="42">
        <v>4.5436889999999996</v>
      </c>
      <c r="BQ524" s="42">
        <v>13.631068000000001</v>
      </c>
      <c r="BR524" s="42">
        <v>4.5436889999999996</v>
      </c>
      <c r="BS524" s="42">
        <v>4.5436889999999996</v>
      </c>
      <c r="BT524" s="42">
        <v>0</v>
      </c>
      <c r="BU524" s="42">
        <v>0</v>
      </c>
      <c r="BV524" s="42">
        <v>0</v>
      </c>
      <c r="BW524" s="42">
        <v>0</v>
      </c>
      <c r="BX524" s="42">
        <v>0</v>
      </c>
      <c r="BY524" s="42">
        <v>0</v>
      </c>
      <c r="BZ524" s="42">
        <v>0</v>
      </c>
      <c r="CA524" s="42">
        <v>4.5436889999999996</v>
      </c>
      <c r="CB524" s="42">
        <v>54.524272000000003</v>
      </c>
      <c r="CC524" s="42">
        <v>9.0873790000000003</v>
      </c>
      <c r="CD524" s="42">
        <v>9.0873790000000003</v>
      </c>
      <c r="CE524" s="42">
        <v>0</v>
      </c>
      <c r="CF524" s="42">
        <v>4.5436889999999996</v>
      </c>
      <c r="CG524" s="42">
        <v>22.718447000000001</v>
      </c>
      <c r="CH524" s="42">
        <v>4.5436889999999996</v>
      </c>
      <c r="CI524" s="42">
        <v>0</v>
      </c>
      <c r="CJ524" s="42">
        <v>4.5436889999999996</v>
      </c>
      <c r="CK524" s="42">
        <v>54.524272000000003</v>
      </c>
      <c r="CL524" s="42">
        <v>9.0873790000000003</v>
      </c>
      <c r="CM524" s="42">
        <v>0</v>
      </c>
      <c r="CN524" s="42">
        <v>0</v>
      </c>
      <c r="CO524" s="42">
        <v>4.5436889999999996</v>
      </c>
      <c r="CP524" s="42">
        <v>0</v>
      </c>
      <c r="CQ524" s="42">
        <v>4.5436889999999996</v>
      </c>
      <c r="CR524" s="42">
        <v>31.805824999999999</v>
      </c>
      <c r="CS524" s="42">
        <v>4.5436889999999996</v>
      </c>
    </row>
    <row r="525" spans="1:97">
      <c r="A525" s="40" t="s">
        <v>1385</v>
      </c>
      <c r="B525" s="40" t="s">
        <v>289</v>
      </c>
      <c r="C525" s="40" t="s">
        <v>290</v>
      </c>
      <c r="D525" s="40" t="s">
        <v>297</v>
      </c>
      <c r="E525" s="40" t="s">
        <v>348</v>
      </c>
      <c r="F525" s="40" t="s">
        <v>293</v>
      </c>
      <c r="G525" s="41" t="s">
        <v>294</v>
      </c>
      <c r="H525" s="40" t="s">
        <v>1386</v>
      </c>
      <c r="I525" s="42">
        <v>46</v>
      </c>
      <c r="J525" s="42">
        <v>7</v>
      </c>
      <c r="K525" s="42">
        <v>4</v>
      </c>
      <c r="L525" s="42">
        <v>7</v>
      </c>
      <c r="M525" s="42">
        <v>15</v>
      </c>
      <c r="N525" s="42">
        <v>7</v>
      </c>
      <c r="O525" s="42">
        <v>6</v>
      </c>
      <c r="P525" s="42">
        <v>5</v>
      </c>
      <c r="Q525" s="42">
        <v>6</v>
      </c>
      <c r="R525" s="42">
        <v>6</v>
      </c>
      <c r="S525" s="42">
        <v>12</v>
      </c>
      <c r="T525" s="42">
        <v>10</v>
      </c>
      <c r="U525" s="42">
        <v>4</v>
      </c>
      <c r="V525" s="42">
        <v>23</v>
      </c>
      <c r="W525" s="42">
        <v>1</v>
      </c>
      <c r="X525" s="42">
        <v>2</v>
      </c>
      <c r="Y525" s="42">
        <v>4</v>
      </c>
      <c r="Z525" s="42">
        <v>9</v>
      </c>
      <c r="AA525" s="42">
        <v>4</v>
      </c>
      <c r="AB525" s="42">
        <v>3</v>
      </c>
      <c r="AC525" s="42">
        <v>0</v>
      </c>
      <c r="AD525" s="42">
        <v>1</v>
      </c>
      <c r="AE525" s="42">
        <v>17</v>
      </c>
      <c r="AF525" s="42">
        <v>5</v>
      </c>
      <c r="AG525" s="42">
        <v>23</v>
      </c>
      <c r="AH525" s="42">
        <v>6</v>
      </c>
      <c r="AI525" s="42">
        <v>2</v>
      </c>
      <c r="AJ525" s="42">
        <v>3</v>
      </c>
      <c r="AK525" s="42">
        <v>6</v>
      </c>
      <c r="AL525" s="42">
        <v>3</v>
      </c>
      <c r="AM525" s="42">
        <v>3</v>
      </c>
      <c r="AN525" s="42">
        <v>0</v>
      </c>
      <c r="AO525" s="42">
        <v>7</v>
      </c>
      <c r="AP525" s="42">
        <v>12</v>
      </c>
      <c r="AQ525" s="42">
        <v>4</v>
      </c>
      <c r="AR525" s="42">
        <v>36</v>
      </c>
      <c r="AS525" s="42">
        <v>4</v>
      </c>
      <c r="AT525" s="42">
        <v>0</v>
      </c>
      <c r="AU525" s="42">
        <v>0</v>
      </c>
      <c r="AV525" s="42">
        <v>0</v>
      </c>
      <c r="AW525" s="42">
        <v>4</v>
      </c>
      <c r="AX525" s="42">
        <v>4</v>
      </c>
      <c r="AY525" s="42">
        <v>24</v>
      </c>
      <c r="AZ525" s="42">
        <v>0</v>
      </c>
      <c r="BA525" s="42">
        <v>20</v>
      </c>
      <c r="BB525" s="42">
        <v>4</v>
      </c>
      <c r="BC525" s="42">
        <v>0</v>
      </c>
      <c r="BD525" s="42">
        <v>0</v>
      </c>
      <c r="BE525" s="42">
        <v>0</v>
      </c>
      <c r="BF525" s="42">
        <v>0</v>
      </c>
      <c r="BG525" s="42">
        <v>4</v>
      </c>
      <c r="BH525" s="42">
        <v>12</v>
      </c>
      <c r="BI525" s="42">
        <v>0</v>
      </c>
      <c r="BJ525" s="42">
        <v>16</v>
      </c>
      <c r="BK525" s="42">
        <v>0</v>
      </c>
      <c r="BL525" s="42">
        <v>0</v>
      </c>
      <c r="BM525" s="42">
        <v>0</v>
      </c>
      <c r="BN525" s="42">
        <v>0</v>
      </c>
      <c r="BO525" s="42">
        <v>4</v>
      </c>
      <c r="BP525" s="42">
        <v>0</v>
      </c>
      <c r="BQ525" s="42">
        <v>12</v>
      </c>
      <c r="BR525" s="42">
        <v>0</v>
      </c>
      <c r="BS525" s="42">
        <v>0</v>
      </c>
      <c r="BT525" s="42">
        <v>0</v>
      </c>
      <c r="BU525" s="42">
        <v>0</v>
      </c>
      <c r="BV525" s="42">
        <v>0</v>
      </c>
      <c r="BW525" s="42">
        <v>0</v>
      </c>
      <c r="BX525" s="42">
        <v>0</v>
      </c>
      <c r="BY525" s="42">
        <v>0</v>
      </c>
      <c r="BZ525" s="42">
        <v>0</v>
      </c>
      <c r="CA525" s="42">
        <v>0</v>
      </c>
      <c r="CB525" s="42">
        <v>12</v>
      </c>
      <c r="CC525" s="42">
        <v>4</v>
      </c>
      <c r="CD525" s="42">
        <v>0</v>
      </c>
      <c r="CE525" s="42">
        <v>0</v>
      </c>
      <c r="CF525" s="42">
        <v>0</v>
      </c>
      <c r="CG525" s="42">
        <v>4</v>
      </c>
      <c r="CH525" s="42">
        <v>4</v>
      </c>
      <c r="CI525" s="42">
        <v>0</v>
      </c>
      <c r="CJ525" s="42">
        <v>0</v>
      </c>
      <c r="CK525" s="42">
        <v>24</v>
      </c>
      <c r="CL525" s="42">
        <v>0</v>
      </c>
      <c r="CM525" s="42">
        <v>0</v>
      </c>
      <c r="CN525" s="42">
        <v>0</v>
      </c>
      <c r="CO525" s="42">
        <v>0</v>
      </c>
      <c r="CP525" s="42">
        <v>0</v>
      </c>
      <c r="CQ525" s="42">
        <v>0</v>
      </c>
      <c r="CR525" s="42">
        <v>24</v>
      </c>
      <c r="CS525" s="42">
        <v>0</v>
      </c>
    </row>
    <row r="526" spans="1:97">
      <c r="A526" s="40" t="s">
        <v>1387</v>
      </c>
      <c r="B526" s="40" t="s">
        <v>289</v>
      </c>
      <c r="C526" s="40" t="s">
        <v>290</v>
      </c>
      <c r="D526" s="40" t="s">
        <v>309</v>
      </c>
      <c r="E526" s="40" t="s">
        <v>345</v>
      </c>
      <c r="F526" s="40" t="s">
        <v>293</v>
      </c>
      <c r="G526" s="41" t="s">
        <v>294</v>
      </c>
      <c r="H526" s="40" t="s">
        <v>1388</v>
      </c>
      <c r="I526" s="42">
        <v>6225</v>
      </c>
      <c r="J526" s="42">
        <v>1053.1410960000001</v>
      </c>
      <c r="K526" s="42">
        <v>956.80251799999996</v>
      </c>
      <c r="L526" s="42">
        <v>1154.2259979999999</v>
      </c>
      <c r="M526" s="42">
        <v>1217.3331949999999</v>
      </c>
      <c r="N526" s="42">
        <v>1024.0583939999999</v>
      </c>
      <c r="O526" s="42">
        <v>819.43879800000002</v>
      </c>
      <c r="P526" s="42">
        <v>1111</v>
      </c>
      <c r="Q526" s="42">
        <v>1174</v>
      </c>
      <c r="R526" s="42">
        <v>1187</v>
      </c>
      <c r="S526" s="42">
        <v>1098</v>
      </c>
      <c r="T526" s="42">
        <v>982</v>
      </c>
      <c r="U526" s="42">
        <v>630</v>
      </c>
      <c r="V526" s="42">
        <v>2925.6595870000001</v>
      </c>
      <c r="W526" s="42">
        <v>523.20674399999996</v>
      </c>
      <c r="X526" s="42">
        <v>478.34139599999997</v>
      </c>
      <c r="Y526" s="42">
        <v>606.28202799999997</v>
      </c>
      <c r="Z526" s="42">
        <v>571.58458900000005</v>
      </c>
      <c r="AA526" s="42">
        <v>468.45048200000002</v>
      </c>
      <c r="AB526" s="42">
        <v>256.67148100000003</v>
      </c>
      <c r="AC526" s="42">
        <v>21.122866999999999</v>
      </c>
      <c r="AD526" s="42">
        <v>677.58658600000001</v>
      </c>
      <c r="AE526" s="42">
        <v>1679.5587889999999</v>
      </c>
      <c r="AF526" s="42">
        <v>568.51421100000005</v>
      </c>
      <c r="AG526" s="42">
        <v>3299.3404129999999</v>
      </c>
      <c r="AH526" s="42">
        <v>529.93435199999999</v>
      </c>
      <c r="AI526" s="42">
        <v>478.46112199999999</v>
      </c>
      <c r="AJ526" s="42">
        <v>547.94397000000004</v>
      </c>
      <c r="AK526" s="42">
        <v>645.748606</v>
      </c>
      <c r="AL526" s="42">
        <v>555.60791200000006</v>
      </c>
      <c r="AM526" s="42">
        <v>464.29663399999998</v>
      </c>
      <c r="AN526" s="42">
        <v>77.347817000000006</v>
      </c>
      <c r="AO526" s="42">
        <v>695.70691399999998</v>
      </c>
      <c r="AP526" s="42">
        <v>1710.73695</v>
      </c>
      <c r="AQ526" s="42">
        <v>892.89654900000005</v>
      </c>
      <c r="AR526" s="42">
        <v>5191.5141009999998</v>
      </c>
      <c r="AS526" s="42">
        <v>32.262251999999997</v>
      </c>
      <c r="AT526" s="42">
        <v>203.871466</v>
      </c>
      <c r="AU526" s="42">
        <v>203.998355</v>
      </c>
      <c r="AV526" s="42">
        <v>480.653978</v>
      </c>
      <c r="AW526" s="42">
        <v>605.53466100000003</v>
      </c>
      <c r="AX526" s="42">
        <v>1098.950668</v>
      </c>
      <c r="AY526" s="42">
        <v>1808.9870289999999</v>
      </c>
      <c r="AZ526" s="42">
        <v>757.25569099999996</v>
      </c>
      <c r="BA526" s="42">
        <v>2480.00902</v>
      </c>
      <c r="BB526" s="42">
        <v>24.312695999999999</v>
      </c>
      <c r="BC526" s="42">
        <v>147.90045599999999</v>
      </c>
      <c r="BD526" s="42">
        <v>123.98913899999999</v>
      </c>
      <c r="BE526" s="42">
        <v>220.31558000000001</v>
      </c>
      <c r="BF526" s="42">
        <v>96.417241000000004</v>
      </c>
      <c r="BG526" s="42">
        <v>839.11854500000004</v>
      </c>
      <c r="BH526" s="42">
        <v>808.82858999999996</v>
      </c>
      <c r="BI526" s="42">
        <v>219.12677400000001</v>
      </c>
      <c r="BJ526" s="42">
        <v>2711.5050809999998</v>
      </c>
      <c r="BK526" s="42">
        <v>7.9495560000000003</v>
      </c>
      <c r="BL526" s="42">
        <v>55.971010999999997</v>
      </c>
      <c r="BM526" s="42">
        <v>80.009215999999995</v>
      </c>
      <c r="BN526" s="42">
        <v>260.33839799999998</v>
      </c>
      <c r="BO526" s="42">
        <v>509.11741999999998</v>
      </c>
      <c r="BP526" s="42">
        <v>259.83212400000002</v>
      </c>
      <c r="BQ526" s="42">
        <v>1000.158439</v>
      </c>
      <c r="BR526" s="42">
        <v>538.128917</v>
      </c>
      <c r="BS526" s="42">
        <v>600.88735099999997</v>
      </c>
      <c r="BT526" s="42">
        <v>0</v>
      </c>
      <c r="BU526" s="42">
        <v>4.0911879999999998</v>
      </c>
      <c r="BV526" s="42">
        <v>0</v>
      </c>
      <c r="BW526" s="42">
        <v>31.938116999999998</v>
      </c>
      <c r="BX526" s="42">
        <v>112.094562</v>
      </c>
      <c r="BY526" s="42">
        <v>171.78417099999999</v>
      </c>
      <c r="BZ526" s="42">
        <v>0</v>
      </c>
      <c r="CA526" s="42">
        <v>280.97931199999999</v>
      </c>
      <c r="CB526" s="42">
        <v>2261.019209</v>
      </c>
      <c r="CC526" s="42">
        <v>16.270764</v>
      </c>
      <c r="CD526" s="42">
        <v>135.11457300000001</v>
      </c>
      <c r="CE526" s="42">
        <v>151.51567499999999</v>
      </c>
      <c r="CF526" s="42">
        <v>379.86950100000001</v>
      </c>
      <c r="CG526" s="42">
        <v>420.73590999999999</v>
      </c>
      <c r="CH526" s="42">
        <v>838.69884400000001</v>
      </c>
      <c r="CI526" s="42">
        <v>8.1353819999999999</v>
      </c>
      <c r="CJ526" s="42">
        <v>310.678561</v>
      </c>
      <c r="CK526" s="42">
        <v>2329.6075409999999</v>
      </c>
      <c r="CL526" s="42">
        <v>15.991489</v>
      </c>
      <c r="CM526" s="42">
        <v>64.665705000000003</v>
      </c>
      <c r="CN526" s="42">
        <v>52.482680999999999</v>
      </c>
      <c r="CO526" s="42">
        <v>68.846360000000004</v>
      </c>
      <c r="CP526" s="42">
        <v>72.704188000000002</v>
      </c>
      <c r="CQ526" s="42">
        <v>88.467653999999996</v>
      </c>
      <c r="CR526" s="42">
        <v>1800.851647</v>
      </c>
      <c r="CS526" s="42">
        <v>165.59781799999999</v>
      </c>
    </row>
    <row r="527" spans="1:97">
      <c r="A527" s="40" t="s">
        <v>1389</v>
      </c>
      <c r="B527" s="40" t="s">
        <v>289</v>
      </c>
      <c r="C527" s="40" t="s">
        <v>290</v>
      </c>
      <c r="D527" s="40" t="s">
        <v>291</v>
      </c>
      <c r="E527" s="40" t="s">
        <v>292</v>
      </c>
      <c r="F527" s="40" t="s">
        <v>293</v>
      </c>
      <c r="G527" s="41" t="s">
        <v>294</v>
      </c>
      <c r="H527" s="40" t="s">
        <v>1390</v>
      </c>
      <c r="I527" s="42">
        <v>275</v>
      </c>
      <c r="J527" s="42">
        <v>31.341912000000001</v>
      </c>
      <c r="K527" s="42">
        <v>23.253675999999999</v>
      </c>
      <c r="L527" s="42">
        <v>42.463234999999997</v>
      </c>
      <c r="M527" s="42">
        <v>76.838234999999997</v>
      </c>
      <c r="N527" s="42">
        <v>66.727941000000001</v>
      </c>
      <c r="O527" s="42">
        <v>34.375</v>
      </c>
      <c r="P527" s="42">
        <v>40</v>
      </c>
      <c r="Q527" s="42">
        <v>53</v>
      </c>
      <c r="R527" s="42">
        <v>61</v>
      </c>
      <c r="S527" s="42">
        <v>70</v>
      </c>
      <c r="T527" s="42">
        <v>73</v>
      </c>
      <c r="U527" s="42">
        <v>23</v>
      </c>
      <c r="V527" s="42">
        <v>145.588235</v>
      </c>
      <c r="W527" s="42">
        <v>19.209558999999999</v>
      </c>
      <c r="X527" s="42">
        <v>11.121324</v>
      </c>
      <c r="Y527" s="42">
        <v>24.264706</v>
      </c>
      <c r="Z527" s="42">
        <v>40.441175999999999</v>
      </c>
      <c r="AA527" s="42">
        <v>34.375</v>
      </c>
      <c r="AB527" s="42">
        <v>15.165441</v>
      </c>
      <c r="AC527" s="42">
        <v>1.011029</v>
      </c>
      <c r="AD527" s="42">
        <v>22.242647000000002</v>
      </c>
      <c r="AE527" s="42">
        <v>83.915441000000001</v>
      </c>
      <c r="AF527" s="42">
        <v>39.430146999999998</v>
      </c>
      <c r="AG527" s="42">
        <v>129.411765</v>
      </c>
      <c r="AH527" s="42">
        <v>12.132353</v>
      </c>
      <c r="AI527" s="42">
        <v>12.132353</v>
      </c>
      <c r="AJ527" s="42">
        <v>18.198529000000001</v>
      </c>
      <c r="AK527" s="42">
        <v>36.397058999999999</v>
      </c>
      <c r="AL527" s="42">
        <v>32.352941000000001</v>
      </c>
      <c r="AM527" s="42">
        <v>18.198529000000001</v>
      </c>
      <c r="AN527" s="42">
        <v>0</v>
      </c>
      <c r="AO527" s="42">
        <v>18.198529000000001</v>
      </c>
      <c r="AP527" s="42">
        <v>73.805147000000005</v>
      </c>
      <c r="AQ527" s="42">
        <v>37.408087999999999</v>
      </c>
      <c r="AR527" s="42">
        <v>242.64705900000001</v>
      </c>
      <c r="AS527" s="42">
        <v>12.132353</v>
      </c>
      <c r="AT527" s="42">
        <v>12.132353</v>
      </c>
      <c r="AU527" s="42">
        <v>0</v>
      </c>
      <c r="AV527" s="42">
        <v>12.132353</v>
      </c>
      <c r="AW527" s="42">
        <v>32.352941000000001</v>
      </c>
      <c r="AX527" s="42">
        <v>52.573529000000001</v>
      </c>
      <c r="AY527" s="42">
        <v>109.191176</v>
      </c>
      <c r="AZ527" s="42">
        <v>12.132353</v>
      </c>
      <c r="BA527" s="42">
        <v>117.27941199999999</v>
      </c>
      <c r="BB527" s="42">
        <v>12.132353</v>
      </c>
      <c r="BC527" s="42">
        <v>12.132353</v>
      </c>
      <c r="BD527" s="42">
        <v>0</v>
      </c>
      <c r="BE527" s="42">
        <v>8.0882349999999992</v>
      </c>
      <c r="BF527" s="42">
        <v>4.0441180000000001</v>
      </c>
      <c r="BG527" s="42">
        <v>24.264706</v>
      </c>
      <c r="BH527" s="42">
        <v>56.617646999999998</v>
      </c>
      <c r="BI527" s="42">
        <v>0</v>
      </c>
      <c r="BJ527" s="42">
        <v>125.36764700000001</v>
      </c>
      <c r="BK527" s="42">
        <v>0</v>
      </c>
      <c r="BL527" s="42">
        <v>0</v>
      </c>
      <c r="BM527" s="42">
        <v>0</v>
      </c>
      <c r="BN527" s="42">
        <v>4.0441180000000001</v>
      </c>
      <c r="BO527" s="42">
        <v>28.308824000000001</v>
      </c>
      <c r="BP527" s="42">
        <v>28.308824000000001</v>
      </c>
      <c r="BQ527" s="42">
        <v>52.573529000000001</v>
      </c>
      <c r="BR527" s="42">
        <v>12.132353</v>
      </c>
      <c r="BS527" s="42">
        <v>4.0441180000000001</v>
      </c>
      <c r="BT527" s="42">
        <v>0</v>
      </c>
      <c r="BU527" s="42">
        <v>0</v>
      </c>
      <c r="BV527" s="42">
        <v>0</v>
      </c>
      <c r="BW527" s="42">
        <v>0</v>
      </c>
      <c r="BX527" s="42">
        <v>4.0441180000000001</v>
      </c>
      <c r="BY527" s="42">
        <v>0</v>
      </c>
      <c r="BZ527" s="42">
        <v>0</v>
      </c>
      <c r="CA527" s="42">
        <v>0</v>
      </c>
      <c r="CB527" s="42">
        <v>105.147059</v>
      </c>
      <c r="CC527" s="42">
        <v>8.0882349999999992</v>
      </c>
      <c r="CD527" s="42">
        <v>12.132353</v>
      </c>
      <c r="CE527" s="42">
        <v>0</v>
      </c>
      <c r="CF527" s="42">
        <v>8.0882349999999992</v>
      </c>
      <c r="CG527" s="42">
        <v>24.264706</v>
      </c>
      <c r="CH527" s="42">
        <v>48.529412000000001</v>
      </c>
      <c r="CI527" s="42">
        <v>4.0441180000000001</v>
      </c>
      <c r="CJ527" s="42">
        <v>0</v>
      </c>
      <c r="CK527" s="42">
        <v>133.455882</v>
      </c>
      <c r="CL527" s="42">
        <v>4.0441180000000001</v>
      </c>
      <c r="CM527" s="42">
        <v>0</v>
      </c>
      <c r="CN527" s="42">
        <v>0</v>
      </c>
      <c r="CO527" s="42">
        <v>4.0441180000000001</v>
      </c>
      <c r="CP527" s="42">
        <v>4.0441180000000001</v>
      </c>
      <c r="CQ527" s="42">
        <v>4.0441180000000001</v>
      </c>
      <c r="CR527" s="42">
        <v>105.147059</v>
      </c>
      <c r="CS527" s="42">
        <v>12.132353</v>
      </c>
    </row>
    <row r="528" spans="1:97">
      <c r="A528" s="40" t="s">
        <v>1391</v>
      </c>
      <c r="B528" s="40" t="s">
        <v>289</v>
      </c>
      <c r="C528" s="40" t="s">
        <v>290</v>
      </c>
      <c r="D528" s="40" t="s">
        <v>304</v>
      </c>
      <c r="E528" s="40" t="s">
        <v>626</v>
      </c>
      <c r="F528" s="40" t="s">
        <v>351</v>
      </c>
      <c r="G528" s="41" t="s">
        <v>294</v>
      </c>
      <c r="H528" s="40" t="s">
        <v>1392</v>
      </c>
      <c r="I528" s="42">
        <v>374</v>
      </c>
      <c r="J528" s="42">
        <v>57.818724000000003</v>
      </c>
      <c r="K528" s="42">
        <v>52.513787999999998</v>
      </c>
      <c r="L528" s="42">
        <v>95.482731999999999</v>
      </c>
      <c r="M528" s="42">
        <v>69.841389000000007</v>
      </c>
      <c r="N528" s="42">
        <v>61.826279</v>
      </c>
      <c r="O528" s="42">
        <v>36.517088999999999</v>
      </c>
      <c r="P528" s="42">
        <v>59</v>
      </c>
      <c r="Q528" s="42">
        <v>52</v>
      </c>
      <c r="R528" s="42">
        <v>79</v>
      </c>
      <c r="S528" s="42">
        <v>60</v>
      </c>
      <c r="T528" s="42">
        <v>71</v>
      </c>
      <c r="U528" s="42">
        <v>20</v>
      </c>
      <c r="V528" s="42">
        <v>223.874191</v>
      </c>
      <c r="W528" s="42">
        <v>34.488362000000002</v>
      </c>
      <c r="X528" s="42">
        <v>40.341425000000001</v>
      </c>
      <c r="Y528" s="42">
        <v>66.066187999999997</v>
      </c>
      <c r="Z528" s="42">
        <v>37.381754999999998</v>
      </c>
      <c r="AA528" s="42">
        <v>27.337917000000001</v>
      </c>
      <c r="AB528" s="42">
        <v>16.229817000000001</v>
      </c>
      <c r="AC528" s="42">
        <v>2.0287269999999999</v>
      </c>
      <c r="AD528" s="42">
        <v>40.474744000000001</v>
      </c>
      <c r="AE528" s="42">
        <v>147.89672100000001</v>
      </c>
      <c r="AF528" s="42">
        <v>35.502724999999998</v>
      </c>
      <c r="AG528" s="42">
        <v>150.125809</v>
      </c>
      <c r="AH528" s="42">
        <v>23.330362000000001</v>
      </c>
      <c r="AI528" s="42">
        <v>12.172363000000001</v>
      </c>
      <c r="AJ528" s="42">
        <v>29.416543999999998</v>
      </c>
      <c r="AK528" s="42">
        <v>32.459634000000001</v>
      </c>
      <c r="AL528" s="42">
        <v>34.488362000000002</v>
      </c>
      <c r="AM528" s="42">
        <v>16.229817000000001</v>
      </c>
      <c r="AN528" s="42">
        <v>2.0287269999999999</v>
      </c>
      <c r="AO528" s="42">
        <v>31.445271000000002</v>
      </c>
      <c r="AP528" s="42">
        <v>84.192177000000001</v>
      </c>
      <c r="AQ528" s="42">
        <v>34.488362000000002</v>
      </c>
      <c r="AR528" s="42">
        <v>321.20319499999999</v>
      </c>
      <c r="AS528" s="42">
        <v>16.229817000000001</v>
      </c>
      <c r="AT528" s="42">
        <v>12.172363000000001</v>
      </c>
      <c r="AU528" s="42">
        <v>8.1149090000000008</v>
      </c>
      <c r="AV528" s="42">
        <v>32.459634000000001</v>
      </c>
      <c r="AW528" s="42">
        <v>20.287271</v>
      </c>
      <c r="AX528" s="42">
        <v>44.631996999999998</v>
      </c>
      <c r="AY528" s="42">
        <v>109.551266</v>
      </c>
      <c r="AZ528" s="42">
        <v>77.755937000000003</v>
      </c>
      <c r="BA528" s="42">
        <v>203.53702000000001</v>
      </c>
      <c r="BB528" s="42">
        <v>12.172363000000001</v>
      </c>
      <c r="BC528" s="42">
        <v>12.172363000000001</v>
      </c>
      <c r="BD528" s="42">
        <v>8.1149090000000008</v>
      </c>
      <c r="BE528" s="42">
        <v>8.1149090000000008</v>
      </c>
      <c r="BF528" s="42">
        <v>0</v>
      </c>
      <c r="BG528" s="42">
        <v>36.517088999999999</v>
      </c>
      <c r="BH528" s="42">
        <v>52.746906000000003</v>
      </c>
      <c r="BI528" s="42">
        <v>73.698482999999996</v>
      </c>
      <c r="BJ528" s="42">
        <v>117.666175</v>
      </c>
      <c r="BK528" s="42">
        <v>4.0574539999999999</v>
      </c>
      <c r="BL528" s="42">
        <v>0</v>
      </c>
      <c r="BM528" s="42">
        <v>0</v>
      </c>
      <c r="BN528" s="42">
        <v>24.344726000000001</v>
      </c>
      <c r="BO528" s="42">
        <v>20.287271</v>
      </c>
      <c r="BP528" s="42">
        <v>8.1149090000000008</v>
      </c>
      <c r="BQ528" s="42">
        <v>56.804360000000003</v>
      </c>
      <c r="BR528" s="42">
        <v>4.0574539999999999</v>
      </c>
      <c r="BS528" s="42">
        <v>28.002986</v>
      </c>
      <c r="BT528" s="42">
        <v>0</v>
      </c>
      <c r="BU528" s="42">
        <v>4.0574539999999999</v>
      </c>
      <c r="BV528" s="42">
        <v>0</v>
      </c>
      <c r="BW528" s="42">
        <v>0</v>
      </c>
      <c r="BX528" s="42">
        <v>0</v>
      </c>
      <c r="BY528" s="42">
        <v>8.1149090000000008</v>
      </c>
      <c r="BZ528" s="42">
        <v>0</v>
      </c>
      <c r="CA528" s="42">
        <v>15.830622999999999</v>
      </c>
      <c r="CB528" s="42">
        <v>171.47658000000001</v>
      </c>
      <c r="CC528" s="42">
        <v>8.1149090000000008</v>
      </c>
      <c r="CD528" s="42">
        <v>8.1149090000000008</v>
      </c>
      <c r="CE528" s="42">
        <v>8.1149090000000008</v>
      </c>
      <c r="CF528" s="42">
        <v>32.459634000000001</v>
      </c>
      <c r="CG528" s="42">
        <v>20.287271</v>
      </c>
      <c r="CH528" s="42">
        <v>32.459634000000001</v>
      </c>
      <c r="CI528" s="42">
        <v>0</v>
      </c>
      <c r="CJ528" s="42">
        <v>61.925314</v>
      </c>
      <c r="CK528" s="42">
        <v>121.723629</v>
      </c>
      <c r="CL528" s="42">
        <v>8.1149090000000008</v>
      </c>
      <c r="CM528" s="42">
        <v>0</v>
      </c>
      <c r="CN528" s="42">
        <v>0</v>
      </c>
      <c r="CO528" s="42">
        <v>0</v>
      </c>
      <c r="CP528" s="42">
        <v>0</v>
      </c>
      <c r="CQ528" s="42">
        <v>4.0574539999999999</v>
      </c>
      <c r="CR528" s="42">
        <v>109.551266</v>
      </c>
      <c r="CS528" s="42">
        <v>0</v>
      </c>
    </row>
    <row r="529" spans="1:97">
      <c r="A529" s="40" t="s">
        <v>1393</v>
      </c>
      <c r="B529" s="40" t="s">
        <v>289</v>
      </c>
      <c r="C529" s="40" t="s">
        <v>290</v>
      </c>
      <c r="D529" s="40" t="s">
        <v>297</v>
      </c>
      <c r="E529" s="40" t="s">
        <v>301</v>
      </c>
      <c r="F529" s="40" t="s">
        <v>293</v>
      </c>
      <c r="G529" s="41" t="s">
        <v>294</v>
      </c>
      <c r="H529" s="40" t="s">
        <v>1394</v>
      </c>
      <c r="I529" s="42">
        <v>1277</v>
      </c>
      <c r="J529" s="42">
        <v>199</v>
      </c>
      <c r="K529" s="42">
        <v>171</v>
      </c>
      <c r="L529" s="42">
        <v>212</v>
      </c>
      <c r="M529" s="42">
        <v>276</v>
      </c>
      <c r="N529" s="42">
        <v>227</v>
      </c>
      <c r="O529" s="42">
        <v>192</v>
      </c>
      <c r="P529" s="42">
        <v>182</v>
      </c>
      <c r="Q529" s="42">
        <v>182</v>
      </c>
      <c r="R529" s="42">
        <v>245</v>
      </c>
      <c r="S529" s="42">
        <v>241</v>
      </c>
      <c r="T529" s="42">
        <v>237</v>
      </c>
      <c r="U529" s="42">
        <v>117</v>
      </c>
      <c r="V529" s="42">
        <v>599</v>
      </c>
      <c r="W529" s="42">
        <v>103</v>
      </c>
      <c r="X529" s="42">
        <v>81</v>
      </c>
      <c r="Y529" s="42">
        <v>111</v>
      </c>
      <c r="Z529" s="42">
        <v>134</v>
      </c>
      <c r="AA529" s="42">
        <v>101</v>
      </c>
      <c r="AB529" s="42">
        <v>65</v>
      </c>
      <c r="AC529" s="42">
        <v>4</v>
      </c>
      <c r="AD529" s="42">
        <v>125</v>
      </c>
      <c r="AE529" s="42">
        <v>339</v>
      </c>
      <c r="AF529" s="42">
        <v>135</v>
      </c>
      <c r="AG529" s="42">
        <v>678</v>
      </c>
      <c r="AH529" s="42">
        <v>96</v>
      </c>
      <c r="AI529" s="42">
        <v>90</v>
      </c>
      <c r="AJ529" s="42">
        <v>101</v>
      </c>
      <c r="AK529" s="42">
        <v>142</v>
      </c>
      <c r="AL529" s="42">
        <v>126</v>
      </c>
      <c r="AM529" s="42">
        <v>106</v>
      </c>
      <c r="AN529" s="42">
        <v>17</v>
      </c>
      <c r="AO529" s="42">
        <v>131</v>
      </c>
      <c r="AP529" s="42">
        <v>347</v>
      </c>
      <c r="AQ529" s="42">
        <v>200</v>
      </c>
      <c r="AR529" s="42">
        <v>1112</v>
      </c>
      <c r="AS529" s="42">
        <v>12</v>
      </c>
      <c r="AT529" s="42">
        <v>52</v>
      </c>
      <c r="AU529" s="42">
        <v>16</v>
      </c>
      <c r="AV529" s="42">
        <v>84</v>
      </c>
      <c r="AW529" s="42">
        <v>212</v>
      </c>
      <c r="AX529" s="42">
        <v>160</v>
      </c>
      <c r="AY529" s="42">
        <v>420</v>
      </c>
      <c r="AZ529" s="42">
        <v>156</v>
      </c>
      <c r="BA529" s="42">
        <v>496</v>
      </c>
      <c r="BB529" s="42">
        <v>12</v>
      </c>
      <c r="BC529" s="42">
        <v>36</v>
      </c>
      <c r="BD529" s="42">
        <v>12</v>
      </c>
      <c r="BE529" s="42">
        <v>36</v>
      </c>
      <c r="BF529" s="42">
        <v>48</v>
      </c>
      <c r="BG529" s="42">
        <v>140</v>
      </c>
      <c r="BH529" s="42">
        <v>160</v>
      </c>
      <c r="BI529" s="42">
        <v>52</v>
      </c>
      <c r="BJ529" s="42">
        <v>616</v>
      </c>
      <c r="BK529" s="42">
        <v>0</v>
      </c>
      <c r="BL529" s="42">
        <v>16</v>
      </c>
      <c r="BM529" s="42">
        <v>4</v>
      </c>
      <c r="BN529" s="42">
        <v>48</v>
      </c>
      <c r="BO529" s="42">
        <v>164</v>
      </c>
      <c r="BP529" s="42">
        <v>20</v>
      </c>
      <c r="BQ529" s="42">
        <v>260</v>
      </c>
      <c r="BR529" s="42">
        <v>104</v>
      </c>
      <c r="BS529" s="42">
        <v>108</v>
      </c>
      <c r="BT529" s="42">
        <v>0</v>
      </c>
      <c r="BU529" s="42">
        <v>8</v>
      </c>
      <c r="BV529" s="42">
        <v>0</v>
      </c>
      <c r="BW529" s="42">
        <v>4</v>
      </c>
      <c r="BX529" s="42">
        <v>16</v>
      </c>
      <c r="BY529" s="42">
        <v>32</v>
      </c>
      <c r="BZ529" s="42">
        <v>0</v>
      </c>
      <c r="CA529" s="42">
        <v>48</v>
      </c>
      <c r="CB529" s="42">
        <v>504</v>
      </c>
      <c r="CC529" s="42">
        <v>8</v>
      </c>
      <c r="CD529" s="42">
        <v>32</v>
      </c>
      <c r="CE529" s="42">
        <v>12</v>
      </c>
      <c r="CF529" s="42">
        <v>76</v>
      </c>
      <c r="CG529" s="42">
        <v>180</v>
      </c>
      <c r="CH529" s="42">
        <v>120</v>
      </c>
      <c r="CI529" s="42">
        <v>4</v>
      </c>
      <c r="CJ529" s="42">
        <v>72</v>
      </c>
      <c r="CK529" s="42">
        <v>500</v>
      </c>
      <c r="CL529" s="42">
        <v>4</v>
      </c>
      <c r="CM529" s="42">
        <v>12</v>
      </c>
      <c r="CN529" s="42">
        <v>4</v>
      </c>
      <c r="CO529" s="42">
        <v>4</v>
      </c>
      <c r="CP529" s="42">
        <v>16</v>
      </c>
      <c r="CQ529" s="42">
        <v>8</v>
      </c>
      <c r="CR529" s="42">
        <v>416</v>
      </c>
      <c r="CS529" s="42">
        <v>36</v>
      </c>
    </row>
    <row r="530" spans="1:97">
      <c r="A530" s="40" t="s">
        <v>1395</v>
      </c>
      <c r="B530" s="40" t="s">
        <v>289</v>
      </c>
      <c r="C530" s="40" t="s">
        <v>290</v>
      </c>
      <c r="D530" s="40" t="s">
        <v>291</v>
      </c>
      <c r="E530" s="40" t="s">
        <v>596</v>
      </c>
      <c r="F530" s="40" t="s">
        <v>293</v>
      </c>
      <c r="G530" s="41" t="s">
        <v>294</v>
      </c>
      <c r="H530" s="40" t="s">
        <v>1396</v>
      </c>
      <c r="I530" s="42">
        <v>3095</v>
      </c>
      <c r="J530" s="42">
        <v>374</v>
      </c>
      <c r="K530" s="42">
        <v>499</v>
      </c>
      <c r="L530" s="42">
        <v>408</v>
      </c>
      <c r="M530" s="42">
        <v>550</v>
      </c>
      <c r="N530" s="42">
        <v>627</v>
      </c>
      <c r="O530" s="42">
        <v>637</v>
      </c>
      <c r="P530" s="42">
        <v>435</v>
      </c>
      <c r="Q530" s="42">
        <v>498</v>
      </c>
      <c r="R530" s="42">
        <v>555</v>
      </c>
      <c r="S530" s="42">
        <v>550</v>
      </c>
      <c r="T530" s="42">
        <v>735</v>
      </c>
      <c r="U530" s="42">
        <v>486</v>
      </c>
      <c r="V530" s="42">
        <v>1420</v>
      </c>
      <c r="W530" s="42">
        <v>184</v>
      </c>
      <c r="X530" s="42">
        <v>272</v>
      </c>
      <c r="Y530" s="42">
        <v>180</v>
      </c>
      <c r="Z530" s="42">
        <v>288</v>
      </c>
      <c r="AA530" s="42">
        <v>272</v>
      </c>
      <c r="AB530" s="42">
        <v>207</v>
      </c>
      <c r="AC530" s="42">
        <v>17</v>
      </c>
      <c r="AD530" s="42">
        <v>297</v>
      </c>
      <c r="AE530" s="42">
        <v>726</v>
      </c>
      <c r="AF530" s="42">
        <v>397</v>
      </c>
      <c r="AG530" s="42">
        <v>1675</v>
      </c>
      <c r="AH530" s="42">
        <v>190</v>
      </c>
      <c r="AI530" s="42">
        <v>227</v>
      </c>
      <c r="AJ530" s="42">
        <v>228</v>
      </c>
      <c r="AK530" s="42">
        <v>262</v>
      </c>
      <c r="AL530" s="42">
        <v>355</v>
      </c>
      <c r="AM530" s="42">
        <v>362</v>
      </c>
      <c r="AN530" s="42">
        <v>51</v>
      </c>
      <c r="AO530" s="42">
        <v>275</v>
      </c>
      <c r="AP530" s="42">
        <v>757</v>
      </c>
      <c r="AQ530" s="42">
        <v>643</v>
      </c>
      <c r="AR530" s="42">
        <v>2792</v>
      </c>
      <c r="AS530" s="42">
        <v>20</v>
      </c>
      <c r="AT530" s="42">
        <v>72</v>
      </c>
      <c r="AU530" s="42">
        <v>48</v>
      </c>
      <c r="AV530" s="42">
        <v>180</v>
      </c>
      <c r="AW530" s="42">
        <v>424</v>
      </c>
      <c r="AX530" s="42">
        <v>384</v>
      </c>
      <c r="AY530" s="42">
        <v>1288</v>
      </c>
      <c r="AZ530" s="42">
        <v>376</v>
      </c>
      <c r="BA530" s="42">
        <v>1264</v>
      </c>
      <c r="BB530" s="42">
        <v>20</v>
      </c>
      <c r="BC530" s="42">
        <v>56</v>
      </c>
      <c r="BD530" s="42">
        <v>20</v>
      </c>
      <c r="BE530" s="42">
        <v>96</v>
      </c>
      <c r="BF530" s="42">
        <v>84</v>
      </c>
      <c r="BG530" s="42">
        <v>312</v>
      </c>
      <c r="BH530" s="42">
        <v>516</v>
      </c>
      <c r="BI530" s="42">
        <v>160</v>
      </c>
      <c r="BJ530" s="42">
        <v>1528</v>
      </c>
      <c r="BK530" s="42">
        <v>0</v>
      </c>
      <c r="BL530" s="42">
        <v>16</v>
      </c>
      <c r="BM530" s="42">
        <v>28</v>
      </c>
      <c r="BN530" s="42">
        <v>84</v>
      </c>
      <c r="BO530" s="42">
        <v>340</v>
      </c>
      <c r="BP530" s="42">
        <v>72</v>
      </c>
      <c r="BQ530" s="42">
        <v>772</v>
      </c>
      <c r="BR530" s="42">
        <v>216</v>
      </c>
      <c r="BS530" s="42">
        <v>436</v>
      </c>
      <c r="BT530" s="42">
        <v>0</v>
      </c>
      <c r="BU530" s="42">
        <v>8</v>
      </c>
      <c r="BV530" s="42">
        <v>0</v>
      </c>
      <c r="BW530" s="42">
        <v>24</v>
      </c>
      <c r="BX530" s="42">
        <v>72</v>
      </c>
      <c r="BY530" s="42">
        <v>112</v>
      </c>
      <c r="BZ530" s="42">
        <v>0</v>
      </c>
      <c r="CA530" s="42">
        <v>220</v>
      </c>
      <c r="CB530" s="42">
        <v>852</v>
      </c>
      <c r="CC530" s="42">
        <v>4</v>
      </c>
      <c r="CD530" s="42">
        <v>48</v>
      </c>
      <c r="CE530" s="42">
        <v>40</v>
      </c>
      <c r="CF530" s="42">
        <v>136</v>
      </c>
      <c r="CG530" s="42">
        <v>296</v>
      </c>
      <c r="CH530" s="42">
        <v>228</v>
      </c>
      <c r="CI530" s="42">
        <v>4</v>
      </c>
      <c r="CJ530" s="42">
        <v>96</v>
      </c>
      <c r="CK530" s="42">
        <v>1504</v>
      </c>
      <c r="CL530" s="42">
        <v>16</v>
      </c>
      <c r="CM530" s="42">
        <v>16</v>
      </c>
      <c r="CN530" s="42">
        <v>8</v>
      </c>
      <c r="CO530" s="42">
        <v>20</v>
      </c>
      <c r="CP530" s="42">
        <v>56</v>
      </c>
      <c r="CQ530" s="42">
        <v>44</v>
      </c>
      <c r="CR530" s="42">
        <v>1284</v>
      </c>
      <c r="CS530" s="42">
        <v>60</v>
      </c>
    </row>
    <row r="531" spans="1:97">
      <c r="A531" s="40" t="s">
        <v>1397</v>
      </c>
      <c r="B531" s="40" t="s">
        <v>289</v>
      </c>
      <c r="C531" s="40" t="s">
        <v>290</v>
      </c>
      <c r="D531" s="40" t="s">
        <v>309</v>
      </c>
      <c r="E531" s="40" t="s">
        <v>334</v>
      </c>
      <c r="F531" s="40" t="s">
        <v>293</v>
      </c>
      <c r="G531" s="41" t="s">
        <v>294</v>
      </c>
      <c r="H531" s="40" t="s">
        <v>1398</v>
      </c>
      <c r="I531" s="42">
        <v>258</v>
      </c>
      <c r="J531" s="42">
        <v>26.203125</v>
      </c>
      <c r="K531" s="42">
        <v>25.195312999999999</v>
      </c>
      <c r="L531" s="42">
        <v>40.3125</v>
      </c>
      <c r="M531" s="42">
        <v>59.460937999999999</v>
      </c>
      <c r="N531" s="42">
        <v>68.53125</v>
      </c>
      <c r="O531" s="42">
        <v>38.296875</v>
      </c>
      <c r="P531" s="42">
        <v>36</v>
      </c>
      <c r="Q531" s="42">
        <v>27</v>
      </c>
      <c r="R531" s="42">
        <v>48</v>
      </c>
      <c r="S531" s="42">
        <v>48</v>
      </c>
      <c r="T531" s="42">
        <v>56</v>
      </c>
      <c r="U531" s="42">
        <v>25</v>
      </c>
      <c r="V531" s="42">
        <v>117.914063</v>
      </c>
      <c r="W531" s="42">
        <v>11.085938000000001</v>
      </c>
      <c r="X531" s="42">
        <v>15.117188000000001</v>
      </c>
      <c r="Y531" s="42">
        <v>17.132812999999999</v>
      </c>
      <c r="Z531" s="42">
        <v>28.21875</v>
      </c>
      <c r="AA531" s="42">
        <v>32.25</v>
      </c>
      <c r="AB531" s="42">
        <v>13.101563000000001</v>
      </c>
      <c r="AC531" s="42">
        <v>1.0078130000000001</v>
      </c>
      <c r="AD531" s="42">
        <v>19.148437999999999</v>
      </c>
      <c r="AE531" s="42">
        <v>70.546875</v>
      </c>
      <c r="AF531" s="42">
        <v>28.21875</v>
      </c>
      <c r="AG531" s="42">
        <v>140.085938</v>
      </c>
      <c r="AH531" s="42">
        <v>15.117188000000001</v>
      </c>
      <c r="AI531" s="42">
        <v>10.078125</v>
      </c>
      <c r="AJ531" s="42">
        <v>23.179687999999999</v>
      </c>
      <c r="AK531" s="42">
        <v>31.242187999999999</v>
      </c>
      <c r="AL531" s="42">
        <v>36.28125</v>
      </c>
      <c r="AM531" s="42">
        <v>23.179687999999999</v>
      </c>
      <c r="AN531" s="42">
        <v>1.0078130000000001</v>
      </c>
      <c r="AO531" s="42">
        <v>23.179687999999999</v>
      </c>
      <c r="AP531" s="42">
        <v>73.570312999999999</v>
      </c>
      <c r="AQ531" s="42">
        <v>43.335937999999999</v>
      </c>
      <c r="AR531" s="42">
        <v>229.78125</v>
      </c>
      <c r="AS531" s="42">
        <v>0</v>
      </c>
      <c r="AT531" s="42">
        <v>24.1875</v>
      </c>
      <c r="AU531" s="42">
        <v>4.03125</v>
      </c>
      <c r="AV531" s="42">
        <v>4.03125</v>
      </c>
      <c r="AW531" s="42">
        <v>48.375</v>
      </c>
      <c r="AX531" s="42">
        <v>28.21875</v>
      </c>
      <c r="AY531" s="42">
        <v>92.71875</v>
      </c>
      <c r="AZ531" s="42">
        <v>28.21875</v>
      </c>
      <c r="BA531" s="42">
        <v>104.8125</v>
      </c>
      <c r="BB531" s="42">
        <v>0</v>
      </c>
      <c r="BC531" s="42">
        <v>20.15625</v>
      </c>
      <c r="BD531" s="42">
        <v>0</v>
      </c>
      <c r="BE531" s="42">
        <v>4.03125</v>
      </c>
      <c r="BF531" s="42">
        <v>8.0625</v>
      </c>
      <c r="BG531" s="42">
        <v>24.1875</v>
      </c>
      <c r="BH531" s="42">
        <v>40.3125</v>
      </c>
      <c r="BI531" s="42">
        <v>8.0625</v>
      </c>
      <c r="BJ531" s="42">
        <v>124.96875</v>
      </c>
      <c r="BK531" s="42">
        <v>0</v>
      </c>
      <c r="BL531" s="42">
        <v>4.03125</v>
      </c>
      <c r="BM531" s="42">
        <v>4.03125</v>
      </c>
      <c r="BN531" s="42">
        <v>0</v>
      </c>
      <c r="BO531" s="42">
        <v>40.3125</v>
      </c>
      <c r="BP531" s="42">
        <v>4.03125</v>
      </c>
      <c r="BQ531" s="42">
        <v>52.40625</v>
      </c>
      <c r="BR531" s="42">
        <v>20.15625</v>
      </c>
      <c r="BS531" s="42">
        <v>24.1875</v>
      </c>
      <c r="BT531" s="42">
        <v>0</v>
      </c>
      <c r="BU531" s="42">
        <v>0</v>
      </c>
      <c r="BV531" s="42">
        <v>0</v>
      </c>
      <c r="BW531" s="42">
        <v>0</v>
      </c>
      <c r="BX531" s="42">
        <v>4.03125</v>
      </c>
      <c r="BY531" s="42">
        <v>4.03125</v>
      </c>
      <c r="BZ531" s="42">
        <v>0</v>
      </c>
      <c r="CA531" s="42">
        <v>16.125</v>
      </c>
      <c r="CB531" s="42">
        <v>84.65625</v>
      </c>
      <c r="CC531" s="42">
        <v>0</v>
      </c>
      <c r="CD531" s="42">
        <v>16.125</v>
      </c>
      <c r="CE531" s="42">
        <v>4.03125</v>
      </c>
      <c r="CF531" s="42">
        <v>4.03125</v>
      </c>
      <c r="CG531" s="42">
        <v>36.28125</v>
      </c>
      <c r="CH531" s="42">
        <v>16.125</v>
      </c>
      <c r="CI531" s="42">
        <v>0</v>
      </c>
      <c r="CJ531" s="42">
        <v>8.0625</v>
      </c>
      <c r="CK531" s="42">
        <v>120.9375</v>
      </c>
      <c r="CL531" s="42">
        <v>0</v>
      </c>
      <c r="CM531" s="42">
        <v>8.0625</v>
      </c>
      <c r="CN531" s="42">
        <v>0</v>
      </c>
      <c r="CO531" s="42">
        <v>0</v>
      </c>
      <c r="CP531" s="42">
        <v>8.0625</v>
      </c>
      <c r="CQ531" s="42">
        <v>8.0625</v>
      </c>
      <c r="CR531" s="42">
        <v>92.71875</v>
      </c>
      <c r="CS531" s="42">
        <v>4.03125</v>
      </c>
    </row>
    <row r="532" spans="1:97">
      <c r="A532" s="40" t="s">
        <v>1399</v>
      </c>
      <c r="B532" s="40" t="s">
        <v>289</v>
      </c>
      <c r="C532" s="40" t="s">
        <v>290</v>
      </c>
      <c r="D532" s="40" t="s">
        <v>297</v>
      </c>
      <c r="E532" s="40" t="s">
        <v>506</v>
      </c>
      <c r="F532" s="40" t="s">
        <v>293</v>
      </c>
      <c r="G532" s="41" t="s">
        <v>294</v>
      </c>
      <c r="H532" s="40" t="s">
        <v>1400</v>
      </c>
      <c r="I532" s="42">
        <v>1680</v>
      </c>
      <c r="J532" s="42">
        <v>265.16504800000001</v>
      </c>
      <c r="K532" s="42">
        <v>191.11895899999999</v>
      </c>
      <c r="L532" s="42">
        <v>324.201795</v>
      </c>
      <c r="M532" s="42">
        <v>319.19781799999998</v>
      </c>
      <c r="N532" s="42">
        <v>306.187996</v>
      </c>
      <c r="O532" s="42">
        <v>274.12838399999998</v>
      </c>
      <c r="P532" s="42">
        <v>203</v>
      </c>
      <c r="Q532" s="42">
        <v>218</v>
      </c>
      <c r="R532" s="42">
        <v>289</v>
      </c>
      <c r="S532" s="42">
        <v>275</v>
      </c>
      <c r="T532" s="42">
        <v>295</v>
      </c>
      <c r="U532" s="42">
        <v>206</v>
      </c>
      <c r="V532" s="42">
        <v>808.498065</v>
      </c>
      <c r="W532" s="42">
        <v>146.09093200000001</v>
      </c>
      <c r="X532" s="42">
        <v>102.06352800000001</v>
      </c>
      <c r="Y532" s="42">
        <v>161.10027500000001</v>
      </c>
      <c r="Z532" s="42">
        <v>158.09840600000001</v>
      </c>
      <c r="AA532" s="42">
        <v>139.08657199999999</v>
      </c>
      <c r="AB532" s="42">
        <v>99.057345999999995</v>
      </c>
      <c r="AC532" s="42">
        <v>3.0010059999999998</v>
      </c>
      <c r="AD532" s="42">
        <v>183.11397700000001</v>
      </c>
      <c r="AE532" s="42">
        <v>429.26719100000003</v>
      </c>
      <c r="AF532" s="42">
        <v>196.11689699999999</v>
      </c>
      <c r="AG532" s="42">
        <v>871.501935</v>
      </c>
      <c r="AH532" s="42">
        <v>119.074116</v>
      </c>
      <c r="AI532" s="42">
        <v>89.055430999999999</v>
      </c>
      <c r="AJ532" s="42">
        <v>163.10151999999999</v>
      </c>
      <c r="AK532" s="42">
        <v>161.099412</v>
      </c>
      <c r="AL532" s="42">
        <v>167.10142400000001</v>
      </c>
      <c r="AM532" s="42">
        <v>155.06807000000001</v>
      </c>
      <c r="AN532" s="42">
        <v>17.001961999999999</v>
      </c>
      <c r="AO532" s="42">
        <v>142.08844099999999</v>
      </c>
      <c r="AP532" s="42">
        <v>453.28127599999999</v>
      </c>
      <c r="AQ532" s="42">
        <v>276.13221800000002</v>
      </c>
      <c r="AR532" s="42">
        <v>1452.856031</v>
      </c>
      <c r="AS532" s="42">
        <v>12.007474</v>
      </c>
      <c r="AT532" s="42">
        <v>64.039861000000002</v>
      </c>
      <c r="AU532" s="42">
        <v>44.027403999999997</v>
      </c>
      <c r="AV532" s="42">
        <v>80.049825999999996</v>
      </c>
      <c r="AW532" s="42">
        <v>228.14200399999999</v>
      </c>
      <c r="AX532" s="42">
        <v>220.137021</v>
      </c>
      <c r="AY532" s="42">
        <v>656.36026400000003</v>
      </c>
      <c r="AZ532" s="42">
        <v>148.09217799999999</v>
      </c>
      <c r="BA532" s="42">
        <v>668.40569400000004</v>
      </c>
      <c r="BB532" s="42">
        <v>4.002491</v>
      </c>
      <c r="BC532" s="42">
        <v>44.027403999999997</v>
      </c>
      <c r="BD532" s="42">
        <v>24.014948</v>
      </c>
      <c r="BE532" s="42">
        <v>40.024912999999998</v>
      </c>
      <c r="BF532" s="42">
        <v>44.027403999999997</v>
      </c>
      <c r="BG532" s="42">
        <v>180.11210800000001</v>
      </c>
      <c r="BH532" s="42">
        <v>288.16902099999999</v>
      </c>
      <c r="BI532" s="42">
        <v>44.027403999999997</v>
      </c>
      <c r="BJ532" s="42">
        <v>784.45033699999999</v>
      </c>
      <c r="BK532" s="42">
        <v>8.0049829999999993</v>
      </c>
      <c r="BL532" s="42">
        <v>20.012456</v>
      </c>
      <c r="BM532" s="42">
        <v>20.012456</v>
      </c>
      <c r="BN532" s="42">
        <v>40.024912999999998</v>
      </c>
      <c r="BO532" s="42">
        <v>184.114599</v>
      </c>
      <c r="BP532" s="42">
        <v>40.024912999999998</v>
      </c>
      <c r="BQ532" s="42">
        <v>368.19124299999999</v>
      </c>
      <c r="BR532" s="42">
        <v>104.064774</v>
      </c>
      <c r="BS532" s="42">
        <v>120.07473899999999</v>
      </c>
      <c r="BT532" s="42">
        <v>0</v>
      </c>
      <c r="BU532" s="42">
        <v>0</v>
      </c>
      <c r="BV532" s="42">
        <v>0</v>
      </c>
      <c r="BW532" s="42">
        <v>0</v>
      </c>
      <c r="BX532" s="42">
        <v>20.012456</v>
      </c>
      <c r="BY532" s="42">
        <v>44.027403999999997</v>
      </c>
      <c r="BZ532" s="42">
        <v>0</v>
      </c>
      <c r="CA532" s="42">
        <v>56.034877999999999</v>
      </c>
      <c r="CB532" s="42">
        <v>592.36871099999996</v>
      </c>
      <c r="CC532" s="42">
        <v>8.0049829999999993</v>
      </c>
      <c r="CD532" s="42">
        <v>40.024912999999998</v>
      </c>
      <c r="CE532" s="42">
        <v>36.022421999999999</v>
      </c>
      <c r="CF532" s="42">
        <v>72.044843</v>
      </c>
      <c r="CG532" s="42">
        <v>184.114599</v>
      </c>
      <c r="CH532" s="42">
        <v>164.10214300000001</v>
      </c>
      <c r="CI532" s="42">
        <v>20.012456</v>
      </c>
      <c r="CJ532" s="42">
        <v>68.042351999999994</v>
      </c>
      <c r="CK532" s="42">
        <v>740.41258100000005</v>
      </c>
      <c r="CL532" s="42">
        <v>4.002491</v>
      </c>
      <c r="CM532" s="42">
        <v>24.014948</v>
      </c>
      <c r="CN532" s="42">
        <v>8.0049829999999993</v>
      </c>
      <c r="CO532" s="42">
        <v>8.0049829999999993</v>
      </c>
      <c r="CP532" s="42">
        <v>24.014948</v>
      </c>
      <c r="CQ532" s="42">
        <v>12.007474</v>
      </c>
      <c r="CR532" s="42">
        <v>636.34780699999999</v>
      </c>
      <c r="CS532" s="42">
        <v>24.014948</v>
      </c>
    </row>
    <row r="533" spans="1:97">
      <c r="A533" s="40" t="s">
        <v>1401</v>
      </c>
      <c r="B533" s="40" t="s">
        <v>289</v>
      </c>
      <c r="C533" s="40" t="s">
        <v>290</v>
      </c>
      <c r="D533" s="40" t="s">
        <v>297</v>
      </c>
      <c r="E533" s="40" t="s">
        <v>393</v>
      </c>
      <c r="F533" s="40" t="s">
        <v>293</v>
      </c>
      <c r="G533" s="41" t="s">
        <v>294</v>
      </c>
      <c r="H533" s="40" t="s">
        <v>1402</v>
      </c>
      <c r="I533" s="42">
        <v>445</v>
      </c>
      <c r="J533" s="42">
        <v>35.896405000000001</v>
      </c>
      <c r="K533" s="42">
        <v>38.887771999999998</v>
      </c>
      <c r="L533" s="42">
        <v>44.870505999999999</v>
      </c>
      <c r="M533" s="42">
        <v>81.771208000000001</v>
      </c>
      <c r="N533" s="42">
        <v>90.763248000000004</v>
      </c>
      <c r="O533" s="42">
        <v>152.81086099999999</v>
      </c>
      <c r="P533" s="42">
        <v>53</v>
      </c>
      <c r="Q533" s="42">
        <v>57</v>
      </c>
      <c r="R533" s="42">
        <v>66</v>
      </c>
      <c r="S533" s="42">
        <v>55</v>
      </c>
      <c r="T533" s="42">
        <v>97</v>
      </c>
      <c r="U533" s="42">
        <v>132</v>
      </c>
      <c r="V533" s="42">
        <v>197.49839299999999</v>
      </c>
      <c r="W533" s="42">
        <v>20.939568999999999</v>
      </c>
      <c r="X533" s="42">
        <v>25.925180999999998</v>
      </c>
      <c r="Y533" s="42">
        <v>22.933814000000002</v>
      </c>
      <c r="Z533" s="42">
        <v>31.907914999999999</v>
      </c>
      <c r="AA533" s="42">
        <v>49.877643999999997</v>
      </c>
      <c r="AB533" s="42">
        <v>39.920771000000002</v>
      </c>
      <c r="AC533" s="42">
        <v>5.9934969999999996</v>
      </c>
      <c r="AD533" s="42">
        <v>29.913671000000001</v>
      </c>
      <c r="AE533" s="42">
        <v>87.757530000000003</v>
      </c>
      <c r="AF533" s="42">
        <v>79.827191999999997</v>
      </c>
      <c r="AG533" s="42">
        <v>247.50160700000001</v>
      </c>
      <c r="AH533" s="42">
        <v>14.956835</v>
      </c>
      <c r="AI533" s="42">
        <v>12.962591</v>
      </c>
      <c r="AJ533" s="42">
        <v>21.936692000000001</v>
      </c>
      <c r="AK533" s="42">
        <v>49.863292999999999</v>
      </c>
      <c r="AL533" s="42">
        <v>40.885604000000001</v>
      </c>
      <c r="AM533" s="42">
        <v>83.898199000000005</v>
      </c>
      <c r="AN533" s="42">
        <v>22.998393</v>
      </c>
      <c r="AO533" s="42">
        <v>20.939568999999999</v>
      </c>
      <c r="AP533" s="42">
        <v>87.753941999999995</v>
      </c>
      <c r="AQ533" s="42">
        <v>138.80809600000001</v>
      </c>
      <c r="AR533" s="42">
        <v>403.11009799999999</v>
      </c>
      <c r="AS533" s="42">
        <v>3.988489</v>
      </c>
      <c r="AT533" s="42">
        <v>7.976979</v>
      </c>
      <c r="AU533" s="42">
        <v>11.965468</v>
      </c>
      <c r="AV533" s="42">
        <v>27.919426000000001</v>
      </c>
      <c r="AW533" s="42">
        <v>55.838852000000003</v>
      </c>
      <c r="AX533" s="42">
        <v>27.919426000000001</v>
      </c>
      <c r="AY533" s="42">
        <v>223.628075</v>
      </c>
      <c r="AZ533" s="42">
        <v>43.873382999999997</v>
      </c>
      <c r="BA533" s="42">
        <v>171.605501</v>
      </c>
      <c r="BB533" s="42">
        <v>0</v>
      </c>
      <c r="BC533" s="42">
        <v>3.988489</v>
      </c>
      <c r="BD533" s="42">
        <v>0</v>
      </c>
      <c r="BE533" s="42">
        <v>15.953958</v>
      </c>
      <c r="BF533" s="42">
        <v>11.965468</v>
      </c>
      <c r="BG533" s="42">
        <v>23.930935999999999</v>
      </c>
      <c r="BH533" s="42">
        <v>107.789671</v>
      </c>
      <c r="BI533" s="42">
        <v>7.976979</v>
      </c>
      <c r="BJ533" s="42">
        <v>231.50459699999999</v>
      </c>
      <c r="BK533" s="42">
        <v>3.988489</v>
      </c>
      <c r="BL533" s="42">
        <v>3.988489</v>
      </c>
      <c r="BM533" s="42">
        <v>11.965468</v>
      </c>
      <c r="BN533" s="42">
        <v>11.965468</v>
      </c>
      <c r="BO533" s="42">
        <v>43.873382999999997</v>
      </c>
      <c r="BP533" s="42">
        <v>3.988489</v>
      </c>
      <c r="BQ533" s="42">
        <v>115.838404</v>
      </c>
      <c r="BR533" s="42">
        <v>35.896405000000001</v>
      </c>
      <c r="BS533" s="42">
        <v>31.907914999999999</v>
      </c>
      <c r="BT533" s="42">
        <v>0</v>
      </c>
      <c r="BU533" s="42">
        <v>0</v>
      </c>
      <c r="BV533" s="42">
        <v>0</v>
      </c>
      <c r="BW533" s="42">
        <v>0</v>
      </c>
      <c r="BX533" s="42">
        <v>3.988489</v>
      </c>
      <c r="BY533" s="42">
        <v>3.988489</v>
      </c>
      <c r="BZ533" s="42">
        <v>0</v>
      </c>
      <c r="CA533" s="42">
        <v>23.930935999999999</v>
      </c>
      <c r="CB533" s="42">
        <v>119.65468199999999</v>
      </c>
      <c r="CC533" s="42">
        <v>0</v>
      </c>
      <c r="CD533" s="42">
        <v>3.988489</v>
      </c>
      <c r="CE533" s="42">
        <v>7.976979</v>
      </c>
      <c r="CF533" s="42">
        <v>23.930935999999999</v>
      </c>
      <c r="CG533" s="42">
        <v>47.861873000000003</v>
      </c>
      <c r="CH533" s="42">
        <v>15.953958</v>
      </c>
      <c r="CI533" s="42">
        <v>7.976979</v>
      </c>
      <c r="CJ533" s="42">
        <v>11.965468</v>
      </c>
      <c r="CK533" s="42">
        <v>251.54750100000001</v>
      </c>
      <c r="CL533" s="42">
        <v>3.988489</v>
      </c>
      <c r="CM533" s="42">
        <v>3.988489</v>
      </c>
      <c r="CN533" s="42">
        <v>3.988489</v>
      </c>
      <c r="CO533" s="42">
        <v>3.988489</v>
      </c>
      <c r="CP533" s="42">
        <v>3.988489</v>
      </c>
      <c r="CQ533" s="42">
        <v>7.976979</v>
      </c>
      <c r="CR533" s="42">
        <v>215.651096</v>
      </c>
      <c r="CS533" s="42">
        <v>7.976979</v>
      </c>
    </row>
    <row r="534" spans="1:97">
      <c r="A534" s="40" t="s">
        <v>1403</v>
      </c>
      <c r="B534" s="40" t="s">
        <v>289</v>
      </c>
      <c r="C534" s="40" t="s">
        <v>290</v>
      </c>
      <c r="D534" s="40" t="s">
        <v>297</v>
      </c>
      <c r="E534" s="40" t="s">
        <v>348</v>
      </c>
      <c r="F534" s="40" t="s">
        <v>293</v>
      </c>
      <c r="G534" s="41" t="s">
        <v>294</v>
      </c>
      <c r="H534" s="40" t="s">
        <v>1404</v>
      </c>
      <c r="I534" s="42">
        <v>651</v>
      </c>
      <c r="J534" s="42">
        <v>71</v>
      </c>
      <c r="K534" s="42">
        <v>56</v>
      </c>
      <c r="L534" s="42">
        <v>86</v>
      </c>
      <c r="M534" s="42">
        <v>149</v>
      </c>
      <c r="N534" s="42">
        <v>185</v>
      </c>
      <c r="O534" s="42">
        <v>104</v>
      </c>
      <c r="P534" s="42">
        <v>59</v>
      </c>
      <c r="Q534" s="42">
        <v>84</v>
      </c>
      <c r="R534" s="42">
        <v>83</v>
      </c>
      <c r="S534" s="42">
        <v>137</v>
      </c>
      <c r="T534" s="42">
        <v>152</v>
      </c>
      <c r="U534" s="42">
        <v>96</v>
      </c>
      <c r="V534" s="42">
        <v>322</v>
      </c>
      <c r="W534" s="42">
        <v>37</v>
      </c>
      <c r="X534" s="42">
        <v>25</v>
      </c>
      <c r="Y534" s="42">
        <v>48</v>
      </c>
      <c r="Z534" s="42">
        <v>76</v>
      </c>
      <c r="AA534" s="42">
        <v>90</v>
      </c>
      <c r="AB534" s="42">
        <v>44</v>
      </c>
      <c r="AC534" s="42">
        <v>2</v>
      </c>
      <c r="AD534" s="42">
        <v>46</v>
      </c>
      <c r="AE534" s="42">
        <v>187</v>
      </c>
      <c r="AF534" s="42">
        <v>89</v>
      </c>
      <c r="AG534" s="42">
        <v>329</v>
      </c>
      <c r="AH534" s="42">
        <v>34</v>
      </c>
      <c r="AI534" s="42">
        <v>31</v>
      </c>
      <c r="AJ534" s="42">
        <v>38</v>
      </c>
      <c r="AK534" s="42">
        <v>73</v>
      </c>
      <c r="AL534" s="42">
        <v>95</v>
      </c>
      <c r="AM534" s="42">
        <v>56</v>
      </c>
      <c r="AN534" s="42">
        <v>2</v>
      </c>
      <c r="AO534" s="42">
        <v>44</v>
      </c>
      <c r="AP534" s="42">
        <v>177</v>
      </c>
      <c r="AQ534" s="42">
        <v>108</v>
      </c>
      <c r="AR534" s="42">
        <v>592</v>
      </c>
      <c r="AS534" s="42">
        <v>24</v>
      </c>
      <c r="AT534" s="42">
        <v>40</v>
      </c>
      <c r="AU534" s="42">
        <v>8</v>
      </c>
      <c r="AV534" s="42">
        <v>40</v>
      </c>
      <c r="AW534" s="42">
        <v>80</v>
      </c>
      <c r="AX534" s="42">
        <v>44</v>
      </c>
      <c r="AY534" s="42">
        <v>280</v>
      </c>
      <c r="AZ534" s="42">
        <v>76</v>
      </c>
      <c r="BA534" s="42">
        <v>296</v>
      </c>
      <c r="BB534" s="42">
        <v>16</v>
      </c>
      <c r="BC534" s="42">
        <v>28</v>
      </c>
      <c r="BD534" s="42">
        <v>8</v>
      </c>
      <c r="BE534" s="42">
        <v>24</v>
      </c>
      <c r="BF534" s="42">
        <v>12</v>
      </c>
      <c r="BG534" s="42">
        <v>44</v>
      </c>
      <c r="BH534" s="42">
        <v>148</v>
      </c>
      <c r="BI534" s="42">
        <v>16</v>
      </c>
      <c r="BJ534" s="42">
        <v>296</v>
      </c>
      <c r="BK534" s="42">
        <v>8</v>
      </c>
      <c r="BL534" s="42">
        <v>12</v>
      </c>
      <c r="BM534" s="42">
        <v>0</v>
      </c>
      <c r="BN534" s="42">
        <v>16</v>
      </c>
      <c r="BO534" s="42">
        <v>68</v>
      </c>
      <c r="BP534" s="42">
        <v>0</v>
      </c>
      <c r="BQ534" s="42">
        <v>132</v>
      </c>
      <c r="BR534" s="42">
        <v>60</v>
      </c>
      <c r="BS534" s="42">
        <v>44</v>
      </c>
      <c r="BT534" s="42">
        <v>0</v>
      </c>
      <c r="BU534" s="42">
        <v>0</v>
      </c>
      <c r="BV534" s="42">
        <v>0</v>
      </c>
      <c r="BW534" s="42">
        <v>0</v>
      </c>
      <c r="BX534" s="42">
        <v>12</v>
      </c>
      <c r="BY534" s="42">
        <v>8</v>
      </c>
      <c r="BZ534" s="42">
        <v>0</v>
      </c>
      <c r="CA534" s="42">
        <v>24</v>
      </c>
      <c r="CB534" s="42">
        <v>172</v>
      </c>
      <c r="CC534" s="42">
        <v>12</v>
      </c>
      <c r="CD534" s="42">
        <v>16</v>
      </c>
      <c r="CE534" s="42">
        <v>4</v>
      </c>
      <c r="CF534" s="42">
        <v>36</v>
      </c>
      <c r="CG534" s="42">
        <v>36</v>
      </c>
      <c r="CH534" s="42">
        <v>36</v>
      </c>
      <c r="CI534" s="42">
        <v>8</v>
      </c>
      <c r="CJ534" s="42">
        <v>24</v>
      </c>
      <c r="CK534" s="42">
        <v>376</v>
      </c>
      <c r="CL534" s="42">
        <v>12</v>
      </c>
      <c r="CM534" s="42">
        <v>24</v>
      </c>
      <c r="CN534" s="42">
        <v>4</v>
      </c>
      <c r="CO534" s="42">
        <v>4</v>
      </c>
      <c r="CP534" s="42">
        <v>32</v>
      </c>
      <c r="CQ534" s="42">
        <v>0</v>
      </c>
      <c r="CR534" s="42">
        <v>272</v>
      </c>
      <c r="CS534" s="42">
        <v>28</v>
      </c>
    </row>
    <row r="535" spans="1:97">
      <c r="A535" s="40" t="s">
        <v>1405</v>
      </c>
      <c r="B535" s="40" t="s">
        <v>289</v>
      </c>
      <c r="C535" s="40" t="s">
        <v>290</v>
      </c>
      <c r="D535" s="40" t="s">
        <v>297</v>
      </c>
      <c r="E535" s="40" t="s">
        <v>524</v>
      </c>
      <c r="F535" s="40" t="s">
        <v>293</v>
      </c>
      <c r="G535" s="41" t="s">
        <v>294</v>
      </c>
      <c r="H535" s="40" t="s">
        <v>1406</v>
      </c>
      <c r="I535" s="42">
        <v>7097</v>
      </c>
      <c r="J535" s="42">
        <v>960</v>
      </c>
      <c r="K535" s="42">
        <v>1147</v>
      </c>
      <c r="L535" s="42">
        <v>1121</v>
      </c>
      <c r="M535" s="42">
        <v>1485</v>
      </c>
      <c r="N535" s="42">
        <v>1318</v>
      </c>
      <c r="O535" s="42">
        <v>1066</v>
      </c>
      <c r="P535" s="42">
        <v>968</v>
      </c>
      <c r="Q535" s="42">
        <v>1006</v>
      </c>
      <c r="R535" s="42">
        <v>1180</v>
      </c>
      <c r="S535" s="42">
        <v>1395</v>
      </c>
      <c r="T535" s="42">
        <v>1205</v>
      </c>
      <c r="U535" s="42">
        <v>678</v>
      </c>
      <c r="V535" s="42">
        <v>3257</v>
      </c>
      <c r="W535" s="42">
        <v>500</v>
      </c>
      <c r="X535" s="42">
        <v>520</v>
      </c>
      <c r="Y535" s="42">
        <v>565</v>
      </c>
      <c r="Z535" s="42">
        <v>653</v>
      </c>
      <c r="AA535" s="42">
        <v>619</v>
      </c>
      <c r="AB535" s="42">
        <v>374</v>
      </c>
      <c r="AC535" s="42">
        <v>26</v>
      </c>
      <c r="AD535" s="42">
        <v>681</v>
      </c>
      <c r="AE535" s="42">
        <v>1813</v>
      </c>
      <c r="AF535" s="42">
        <v>763</v>
      </c>
      <c r="AG535" s="42">
        <v>3840</v>
      </c>
      <c r="AH535" s="42">
        <v>460</v>
      </c>
      <c r="AI535" s="42">
        <v>627</v>
      </c>
      <c r="AJ535" s="42">
        <v>556</v>
      </c>
      <c r="AK535" s="42">
        <v>832</v>
      </c>
      <c r="AL535" s="42">
        <v>699</v>
      </c>
      <c r="AM535" s="42">
        <v>605</v>
      </c>
      <c r="AN535" s="42">
        <v>61</v>
      </c>
      <c r="AO535" s="42">
        <v>649</v>
      </c>
      <c r="AP535" s="42">
        <v>2130</v>
      </c>
      <c r="AQ535" s="42">
        <v>1061</v>
      </c>
      <c r="AR535" s="42">
        <v>6176</v>
      </c>
      <c r="AS535" s="42">
        <v>16</v>
      </c>
      <c r="AT535" s="42">
        <v>172</v>
      </c>
      <c r="AU535" s="42">
        <v>348</v>
      </c>
      <c r="AV535" s="42">
        <v>916</v>
      </c>
      <c r="AW535" s="42">
        <v>1124</v>
      </c>
      <c r="AX535" s="42">
        <v>580</v>
      </c>
      <c r="AY535" s="42">
        <v>2328</v>
      </c>
      <c r="AZ535" s="42">
        <v>692</v>
      </c>
      <c r="BA535" s="42">
        <v>2692</v>
      </c>
      <c r="BB535" s="42">
        <v>12</v>
      </c>
      <c r="BC535" s="42">
        <v>132</v>
      </c>
      <c r="BD535" s="42">
        <v>216</v>
      </c>
      <c r="BE535" s="42">
        <v>384</v>
      </c>
      <c r="BF535" s="42">
        <v>268</v>
      </c>
      <c r="BG535" s="42">
        <v>452</v>
      </c>
      <c r="BH535" s="42">
        <v>996</v>
      </c>
      <c r="BI535" s="42">
        <v>232</v>
      </c>
      <c r="BJ535" s="42">
        <v>3484</v>
      </c>
      <c r="BK535" s="42">
        <v>4</v>
      </c>
      <c r="BL535" s="42">
        <v>40</v>
      </c>
      <c r="BM535" s="42">
        <v>132</v>
      </c>
      <c r="BN535" s="42">
        <v>532</v>
      </c>
      <c r="BO535" s="42">
        <v>856</v>
      </c>
      <c r="BP535" s="42">
        <v>128</v>
      </c>
      <c r="BQ535" s="42">
        <v>1332</v>
      </c>
      <c r="BR535" s="42">
        <v>460</v>
      </c>
      <c r="BS535" s="42">
        <v>764</v>
      </c>
      <c r="BT535" s="42">
        <v>0</v>
      </c>
      <c r="BU535" s="42">
        <v>8</v>
      </c>
      <c r="BV535" s="42">
        <v>0</v>
      </c>
      <c r="BW535" s="42">
        <v>72</v>
      </c>
      <c r="BX535" s="42">
        <v>180</v>
      </c>
      <c r="BY535" s="42">
        <v>112</v>
      </c>
      <c r="BZ535" s="42">
        <v>0</v>
      </c>
      <c r="CA535" s="42">
        <v>392</v>
      </c>
      <c r="CB535" s="42">
        <v>2468</v>
      </c>
      <c r="CC535" s="42">
        <v>8</v>
      </c>
      <c r="CD535" s="42">
        <v>132</v>
      </c>
      <c r="CE535" s="42">
        <v>280</v>
      </c>
      <c r="CF535" s="42">
        <v>688</v>
      </c>
      <c r="CG535" s="42">
        <v>792</v>
      </c>
      <c r="CH535" s="42">
        <v>396</v>
      </c>
      <c r="CI535" s="42">
        <v>12</v>
      </c>
      <c r="CJ535" s="42">
        <v>160</v>
      </c>
      <c r="CK535" s="42">
        <v>2944</v>
      </c>
      <c r="CL535" s="42">
        <v>8</v>
      </c>
      <c r="CM535" s="42">
        <v>32</v>
      </c>
      <c r="CN535" s="42">
        <v>68</v>
      </c>
      <c r="CO535" s="42">
        <v>156</v>
      </c>
      <c r="CP535" s="42">
        <v>152</v>
      </c>
      <c r="CQ535" s="42">
        <v>72</v>
      </c>
      <c r="CR535" s="42">
        <v>2316</v>
      </c>
      <c r="CS535" s="42">
        <v>140</v>
      </c>
    </row>
    <row r="536" spans="1:97">
      <c r="A536" s="40" t="s">
        <v>1407</v>
      </c>
      <c r="B536" s="40" t="s">
        <v>289</v>
      </c>
      <c r="C536" s="40" t="s">
        <v>290</v>
      </c>
      <c r="D536" s="40" t="s">
        <v>304</v>
      </c>
      <c r="E536" s="40" t="s">
        <v>801</v>
      </c>
      <c r="F536" s="40" t="s">
        <v>351</v>
      </c>
      <c r="G536" s="41" t="s">
        <v>294</v>
      </c>
      <c r="H536" s="40" t="s">
        <v>1408</v>
      </c>
      <c r="I536" s="42">
        <v>576</v>
      </c>
      <c r="J536" s="42">
        <v>59</v>
      </c>
      <c r="K536" s="42">
        <v>63</v>
      </c>
      <c r="L536" s="42">
        <v>79</v>
      </c>
      <c r="M536" s="42">
        <v>135</v>
      </c>
      <c r="N536" s="42">
        <v>152</v>
      </c>
      <c r="O536" s="42">
        <v>88</v>
      </c>
      <c r="P536" s="42">
        <v>69</v>
      </c>
      <c r="Q536" s="42">
        <v>78</v>
      </c>
      <c r="R536" s="42">
        <v>100</v>
      </c>
      <c r="S536" s="42">
        <v>119</v>
      </c>
      <c r="T536" s="42">
        <v>133</v>
      </c>
      <c r="U536" s="42">
        <v>71</v>
      </c>
      <c r="V536" s="42">
        <v>299</v>
      </c>
      <c r="W536" s="42">
        <v>33</v>
      </c>
      <c r="X536" s="42">
        <v>37</v>
      </c>
      <c r="Y536" s="42">
        <v>42</v>
      </c>
      <c r="Z536" s="42">
        <v>61</v>
      </c>
      <c r="AA536" s="42">
        <v>85</v>
      </c>
      <c r="AB536" s="42">
        <v>39</v>
      </c>
      <c r="AC536" s="42">
        <v>2</v>
      </c>
      <c r="AD536" s="42">
        <v>44</v>
      </c>
      <c r="AE536" s="42">
        <v>168</v>
      </c>
      <c r="AF536" s="42">
        <v>87</v>
      </c>
      <c r="AG536" s="42">
        <v>277</v>
      </c>
      <c r="AH536" s="42">
        <v>26</v>
      </c>
      <c r="AI536" s="42">
        <v>26</v>
      </c>
      <c r="AJ536" s="42">
        <v>37</v>
      </c>
      <c r="AK536" s="42">
        <v>74</v>
      </c>
      <c r="AL536" s="42">
        <v>67</v>
      </c>
      <c r="AM536" s="42">
        <v>45</v>
      </c>
      <c r="AN536" s="42">
        <v>2</v>
      </c>
      <c r="AO536" s="42">
        <v>36</v>
      </c>
      <c r="AP536" s="42">
        <v>161</v>
      </c>
      <c r="AQ536" s="42">
        <v>80</v>
      </c>
      <c r="AR536" s="42">
        <v>516</v>
      </c>
      <c r="AS536" s="42">
        <v>4</v>
      </c>
      <c r="AT536" s="42">
        <v>32</v>
      </c>
      <c r="AU536" s="42">
        <v>16</v>
      </c>
      <c r="AV536" s="42">
        <v>48</v>
      </c>
      <c r="AW536" s="42">
        <v>48</v>
      </c>
      <c r="AX536" s="42">
        <v>48</v>
      </c>
      <c r="AY536" s="42">
        <v>256</v>
      </c>
      <c r="AZ536" s="42">
        <v>64</v>
      </c>
      <c r="BA536" s="42">
        <v>276</v>
      </c>
      <c r="BB536" s="42">
        <v>4</v>
      </c>
      <c r="BC536" s="42">
        <v>24</v>
      </c>
      <c r="BD536" s="42">
        <v>12</v>
      </c>
      <c r="BE536" s="42">
        <v>24</v>
      </c>
      <c r="BF536" s="42">
        <v>4</v>
      </c>
      <c r="BG536" s="42">
        <v>32</v>
      </c>
      <c r="BH536" s="42">
        <v>152</v>
      </c>
      <c r="BI536" s="42">
        <v>24</v>
      </c>
      <c r="BJ536" s="42">
        <v>240</v>
      </c>
      <c r="BK536" s="42">
        <v>0</v>
      </c>
      <c r="BL536" s="42">
        <v>8</v>
      </c>
      <c r="BM536" s="42">
        <v>4</v>
      </c>
      <c r="BN536" s="42">
        <v>24</v>
      </c>
      <c r="BO536" s="42">
        <v>44</v>
      </c>
      <c r="BP536" s="42">
        <v>16</v>
      </c>
      <c r="BQ536" s="42">
        <v>104</v>
      </c>
      <c r="BR536" s="42">
        <v>40</v>
      </c>
      <c r="BS536" s="42">
        <v>32</v>
      </c>
      <c r="BT536" s="42">
        <v>0</v>
      </c>
      <c r="BU536" s="42">
        <v>0</v>
      </c>
      <c r="BV536" s="42">
        <v>0</v>
      </c>
      <c r="BW536" s="42">
        <v>4</v>
      </c>
      <c r="BX536" s="42">
        <v>8</v>
      </c>
      <c r="BY536" s="42">
        <v>4</v>
      </c>
      <c r="BZ536" s="42">
        <v>0</v>
      </c>
      <c r="CA536" s="42">
        <v>16</v>
      </c>
      <c r="CB536" s="42">
        <v>164</v>
      </c>
      <c r="CC536" s="42">
        <v>4</v>
      </c>
      <c r="CD536" s="42">
        <v>16</v>
      </c>
      <c r="CE536" s="42">
        <v>16</v>
      </c>
      <c r="CF536" s="42">
        <v>44</v>
      </c>
      <c r="CG536" s="42">
        <v>32</v>
      </c>
      <c r="CH536" s="42">
        <v>40</v>
      </c>
      <c r="CI536" s="42">
        <v>4</v>
      </c>
      <c r="CJ536" s="42">
        <v>8</v>
      </c>
      <c r="CK536" s="42">
        <v>320</v>
      </c>
      <c r="CL536" s="42">
        <v>0</v>
      </c>
      <c r="CM536" s="42">
        <v>16</v>
      </c>
      <c r="CN536" s="42">
        <v>0</v>
      </c>
      <c r="CO536" s="42">
        <v>0</v>
      </c>
      <c r="CP536" s="42">
        <v>8</v>
      </c>
      <c r="CQ536" s="42">
        <v>4</v>
      </c>
      <c r="CR536" s="42">
        <v>252</v>
      </c>
      <c r="CS536" s="42">
        <v>40</v>
      </c>
    </row>
    <row r="537" spans="1:97">
      <c r="A537" s="40" t="s">
        <v>1409</v>
      </c>
      <c r="B537" s="40" t="s">
        <v>289</v>
      </c>
      <c r="C537" s="40" t="s">
        <v>290</v>
      </c>
      <c r="D537" s="40" t="s">
        <v>309</v>
      </c>
      <c r="E537" s="40" t="s">
        <v>310</v>
      </c>
      <c r="F537" s="40" t="s">
        <v>306</v>
      </c>
      <c r="G537" s="41" t="s">
        <v>294</v>
      </c>
      <c r="H537" s="40" t="s">
        <v>1410</v>
      </c>
      <c r="I537" s="42">
        <v>321</v>
      </c>
      <c r="J537" s="42">
        <v>36.225704999999998</v>
      </c>
      <c r="K537" s="42">
        <v>30.188088</v>
      </c>
      <c r="L537" s="42">
        <v>62.388714999999998</v>
      </c>
      <c r="M537" s="42">
        <v>89.557993999999994</v>
      </c>
      <c r="N537" s="42">
        <v>68.426332000000002</v>
      </c>
      <c r="O537" s="42">
        <v>34.213166000000001</v>
      </c>
      <c r="P537" s="42">
        <v>59</v>
      </c>
      <c r="Q537" s="42">
        <v>46</v>
      </c>
      <c r="R537" s="42">
        <v>80</v>
      </c>
      <c r="S537" s="42">
        <v>71</v>
      </c>
      <c r="T537" s="42">
        <v>63</v>
      </c>
      <c r="U537" s="42">
        <v>21</v>
      </c>
      <c r="V537" s="42">
        <v>152.952978</v>
      </c>
      <c r="W537" s="42">
        <v>17.106583000000001</v>
      </c>
      <c r="X537" s="42">
        <v>15.094044</v>
      </c>
      <c r="Y537" s="42">
        <v>31.194357</v>
      </c>
      <c r="Z537" s="42">
        <v>42.263323</v>
      </c>
      <c r="AA537" s="42">
        <v>33.206896999999998</v>
      </c>
      <c r="AB537" s="42">
        <v>14.087774</v>
      </c>
      <c r="AC537" s="42">
        <v>0</v>
      </c>
      <c r="AD537" s="42">
        <v>24.150469999999999</v>
      </c>
      <c r="AE537" s="42">
        <v>96.601881000000006</v>
      </c>
      <c r="AF537" s="42">
        <v>32.200626999999997</v>
      </c>
      <c r="AG537" s="42">
        <v>168.047022</v>
      </c>
      <c r="AH537" s="42">
        <v>19.119122000000001</v>
      </c>
      <c r="AI537" s="42">
        <v>15.094044</v>
      </c>
      <c r="AJ537" s="42">
        <v>31.194357</v>
      </c>
      <c r="AK537" s="42">
        <v>47.294671000000001</v>
      </c>
      <c r="AL537" s="42">
        <v>35.219436000000002</v>
      </c>
      <c r="AM537" s="42">
        <v>20.125392000000002</v>
      </c>
      <c r="AN537" s="42">
        <v>0</v>
      </c>
      <c r="AO537" s="42">
        <v>26.163008999999999</v>
      </c>
      <c r="AP537" s="42">
        <v>104.652038</v>
      </c>
      <c r="AQ537" s="42">
        <v>37.231974999999998</v>
      </c>
      <c r="AR537" s="42">
        <v>269.680251</v>
      </c>
      <c r="AS537" s="42">
        <v>12.075234999999999</v>
      </c>
      <c r="AT537" s="42">
        <v>40.250784000000003</v>
      </c>
      <c r="AU537" s="42">
        <v>12.075234999999999</v>
      </c>
      <c r="AV537" s="42">
        <v>20.125392000000002</v>
      </c>
      <c r="AW537" s="42">
        <v>44.275861999999996</v>
      </c>
      <c r="AX537" s="42">
        <v>16.100313</v>
      </c>
      <c r="AY537" s="42">
        <v>84.526646</v>
      </c>
      <c r="AZ537" s="42">
        <v>40.250784000000003</v>
      </c>
      <c r="BA537" s="42">
        <v>132.827586</v>
      </c>
      <c r="BB537" s="42">
        <v>8.0501570000000005</v>
      </c>
      <c r="BC537" s="42">
        <v>36.225704999999998</v>
      </c>
      <c r="BD537" s="42">
        <v>8.0501570000000005</v>
      </c>
      <c r="BE537" s="42">
        <v>12.075234999999999</v>
      </c>
      <c r="BF537" s="42">
        <v>8.0501570000000005</v>
      </c>
      <c r="BG537" s="42">
        <v>16.100313</v>
      </c>
      <c r="BH537" s="42">
        <v>36.225704999999998</v>
      </c>
      <c r="BI537" s="42">
        <v>8.0501570000000005</v>
      </c>
      <c r="BJ537" s="42">
        <v>136.852665</v>
      </c>
      <c r="BK537" s="42">
        <v>4.0250779999999997</v>
      </c>
      <c r="BL537" s="42">
        <v>4.0250779999999997</v>
      </c>
      <c r="BM537" s="42">
        <v>4.0250779999999997</v>
      </c>
      <c r="BN537" s="42">
        <v>8.0501570000000005</v>
      </c>
      <c r="BO537" s="42">
        <v>36.225704999999998</v>
      </c>
      <c r="BP537" s="42">
        <v>0</v>
      </c>
      <c r="BQ537" s="42">
        <v>48.300939999999997</v>
      </c>
      <c r="BR537" s="42">
        <v>32.200626999999997</v>
      </c>
      <c r="BS537" s="42">
        <v>20.125392000000002</v>
      </c>
      <c r="BT537" s="42">
        <v>0</v>
      </c>
      <c r="BU537" s="42">
        <v>0</v>
      </c>
      <c r="BV537" s="42">
        <v>0</v>
      </c>
      <c r="BW537" s="42">
        <v>0</v>
      </c>
      <c r="BX537" s="42">
        <v>0</v>
      </c>
      <c r="BY537" s="42">
        <v>4.0250779999999997</v>
      </c>
      <c r="BZ537" s="42">
        <v>0</v>
      </c>
      <c r="CA537" s="42">
        <v>16.100313</v>
      </c>
      <c r="CB537" s="42">
        <v>161.00313499999999</v>
      </c>
      <c r="CC537" s="42">
        <v>8.0501570000000005</v>
      </c>
      <c r="CD537" s="42">
        <v>40.250784000000003</v>
      </c>
      <c r="CE537" s="42">
        <v>8.0501570000000005</v>
      </c>
      <c r="CF537" s="42">
        <v>16.100313</v>
      </c>
      <c r="CG537" s="42">
        <v>44.275861999999996</v>
      </c>
      <c r="CH537" s="42">
        <v>12.075234999999999</v>
      </c>
      <c r="CI537" s="42">
        <v>8.0501570000000005</v>
      </c>
      <c r="CJ537" s="42">
        <v>24.150469999999999</v>
      </c>
      <c r="CK537" s="42">
        <v>88.551723999999993</v>
      </c>
      <c r="CL537" s="42">
        <v>4.0250779999999997</v>
      </c>
      <c r="CM537" s="42">
        <v>0</v>
      </c>
      <c r="CN537" s="42">
        <v>4.0250779999999997</v>
      </c>
      <c r="CO537" s="42">
        <v>4.0250779999999997</v>
      </c>
      <c r="CP537" s="42">
        <v>0</v>
      </c>
      <c r="CQ537" s="42">
        <v>0</v>
      </c>
      <c r="CR537" s="42">
        <v>76.476489000000001</v>
      </c>
      <c r="CS537" s="42">
        <v>0</v>
      </c>
    </row>
    <row r="538" spans="1:97">
      <c r="A538" s="40" t="s">
        <v>1411</v>
      </c>
      <c r="B538" s="40" t="s">
        <v>289</v>
      </c>
      <c r="C538" s="40" t="s">
        <v>290</v>
      </c>
      <c r="D538" s="40" t="s">
        <v>304</v>
      </c>
      <c r="E538" s="40" t="s">
        <v>305</v>
      </c>
      <c r="F538" s="40" t="s">
        <v>306</v>
      </c>
      <c r="G538" s="41" t="s">
        <v>294</v>
      </c>
      <c r="H538" s="40" t="s">
        <v>1412</v>
      </c>
      <c r="I538" s="42">
        <v>151</v>
      </c>
      <c r="J538" s="42">
        <v>24.16</v>
      </c>
      <c r="K538" s="42">
        <v>13.086667</v>
      </c>
      <c r="L538" s="42">
        <v>31.206666999999999</v>
      </c>
      <c r="M538" s="42">
        <v>23.153333</v>
      </c>
      <c r="N538" s="42">
        <v>38.253332999999998</v>
      </c>
      <c r="O538" s="42">
        <v>21.14</v>
      </c>
      <c r="P538" s="42">
        <v>25</v>
      </c>
      <c r="Q538" s="42">
        <v>26</v>
      </c>
      <c r="R538" s="42">
        <v>39</v>
      </c>
      <c r="S538" s="42">
        <v>28</v>
      </c>
      <c r="T538" s="42">
        <v>35</v>
      </c>
      <c r="U538" s="42">
        <v>10</v>
      </c>
      <c r="V538" s="42">
        <v>73.486666999999997</v>
      </c>
      <c r="W538" s="42">
        <v>10.066667000000001</v>
      </c>
      <c r="X538" s="42">
        <v>6.04</v>
      </c>
      <c r="Y538" s="42">
        <v>17.113333000000001</v>
      </c>
      <c r="Z538" s="42">
        <v>13.086667</v>
      </c>
      <c r="AA538" s="42">
        <v>16.106667000000002</v>
      </c>
      <c r="AB538" s="42">
        <v>11.073333</v>
      </c>
      <c r="AC538" s="42">
        <v>0</v>
      </c>
      <c r="AD538" s="42">
        <v>12.08</v>
      </c>
      <c r="AE538" s="42">
        <v>38.253332999999998</v>
      </c>
      <c r="AF538" s="42">
        <v>23.153333</v>
      </c>
      <c r="AG538" s="42">
        <v>77.513333000000003</v>
      </c>
      <c r="AH538" s="42">
        <v>14.093332999999999</v>
      </c>
      <c r="AI538" s="42">
        <v>7.0466670000000002</v>
      </c>
      <c r="AJ538" s="42">
        <v>14.093332999999999</v>
      </c>
      <c r="AK538" s="42">
        <v>10.066667000000001</v>
      </c>
      <c r="AL538" s="42">
        <v>22.146667000000001</v>
      </c>
      <c r="AM538" s="42">
        <v>10.066667000000001</v>
      </c>
      <c r="AN538" s="42">
        <v>0</v>
      </c>
      <c r="AO538" s="42">
        <v>18.12</v>
      </c>
      <c r="AP538" s="42">
        <v>34.226666999999999</v>
      </c>
      <c r="AQ538" s="42">
        <v>25.166667</v>
      </c>
      <c r="AR538" s="42">
        <v>128.85333299999999</v>
      </c>
      <c r="AS538" s="42">
        <v>0</v>
      </c>
      <c r="AT538" s="42">
        <v>16.106667000000002</v>
      </c>
      <c r="AU538" s="42">
        <v>0</v>
      </c>
      <c r="AV538" s="42">
        <v>8.0533330000000003</v>
      </c>
      <c r="AW538" s="42">
        <v>12.08</v>
      </c>
      <c r="AX538" s="42">
        <v>12.08</v>
      </c>
      <c r="AY538" s="42">
        <v>56.373333000000002</v>
      </c>
      <c r="AZ538" s="42">
        <v>24.16</v>
      </c>
      <c r="BA538" s="42">
        <v>56.373333000000002</v>
      </c>
      <c r="BB538" s="42">
        <v>0</v>
      </c>
      <c r="BC538" s="42">
        <v>12.08</v>
      </c>
      <c r="BD538" s="42">
        <v>0</v>
      </c>
      <c r="BE538" s="42">
        <v>0</v>
      </c>
      <c r="BF538" s="42">
        <v>0</v>
      </c>
      <c r="BG538" s="42">
        <v>12.08</v>
      </c>
      <c r="BH538" s="42">
        <v>24.16</v>
      </c>
      <c r="BI538" s="42">
        <v>8.0533330000000003</v>
      </c>
      <c r="BJ538" s="42">
        <v>72.48</v>
      </c>
      <c r="BK538" s="42">
        <v>0</v>
      </c>
      <c r="BL538" s="42">
        <v>4.0266669999999998</v>
      </c>
      <c r="BM538" s="42">
        <v>0</v>
      </c>
      <c r="BN538" s="42">
        <v>8.0533330000000003</v>
      </c>
      <c r="BO538" s="42">
        <v>12.08</v>
      </c>
      <c r="BP538" s="42">
        <v>0</v>
      </c>
      <c r="BQ538" s="42">
        <v>32.213332999999999</v>
      </c>
      <c r="BR538" s="42">
        <v>16.106667000000002</v>
      </c>
      <c r="BS538" s="42">
        <v>16.106667000000002</v>
      </c>
      <c r="BT538" s="42">
        <v>0</v>
      </c>
      <c r="BU538" s="42">
        <v>0</v>
      </c>
      <c r="BV538" s="42">
        <v>0</v>
      </c>
      <c r="BW538" s="42">
        <v>4.0266669999999998</v>
      </c>
      <c r="BX538" s="42">
        <v>0</v>
      </c>
      <c r="BY538" s="42">
        <v>0</v>
      </c>
      <c r="BZ538" s="42">
        <v>0</v>
      </c>
      <c r="CA538" s="42">
        <v>12.08</v>
      </c>
      <c r="CB538" s="42">
        <v>52.346666999999997</v>
      </c>
      <c r="CC538" s="42">
        <v>0</v>
      </c>
      <c r="CD538" s="42">
        <v>16.106667000000002</v>
      </c>
      <c r="CE538" s="42">
        <v>0</v>
      </c>
      <c r="CF538" s="42">
        <v>4.0266669999999998</v>
      </c>
      <c r="CG538" s="42">
        <v>12.08</v>
      </c>
      <c r="CH538" s="42">
        <v>12.08</v>
      </c>
      <c r="CI538" s="42">
        <v>4.0266669999999998</v>
      </c>
      <c r="CJ538" s="42">
        <v>4.0266669999999998</v>
      </c>
      <c r="CK538" s="42">
        <v>60.4</v>
      </c>
      <c r="CL538" s="42">
        <v>0</v>
      </c>
      <c r="CM538" s="42">
        <v>0</v>
      </c>
      <c r="CN538" s="42">
        <v>0</v>
      </c>
      <c r="CO538" s="42">
        <v>0</v>
      </c>
      <c r="CP538" s="42">
        <v>0</v>
      </c>
      <c r="CQ538" s="42">
        <v>0</v>
      </c>
      <c r="CR538" s="42">
        <v>52.346666999999997</v>
      </c>
      <c r="CS538" s="42">
        <v>8.0533330000000003</v>
      </c>
    </row>
    <row r="539" spans="1:97">
      <c r="A539" s="40" t="s">
        <v>1413</v>
      </c>
      <c r="B539" s="40" t="s">
        <v>289</v>
      </c>
      <c r="C539" s="40" t="s">
        <v>290</v>
      </c>
      <c r="D539" s="40" t="s">
        <v>297</v>
      </c>
      <c r="E539" s="40" t="s">
        <v>298</v>
      </c>
      <c r="F539" s="40" t="s">
        <v>293</v>
      </c>
      <c r="G539" s="41" t="s">
        <v>294</v>
      </c>
      <c r="H539" s="40" t="s">
        <v>1414</v>
      </c>
      <c r="I539" s="42">
        <v>396</v>
      </c>
      <c r="J539" s="42">
        <v>65.151670999999993</v>
      </c>
      <c r="K539" s="42">
        <v>62.097686000000003</v>
      </c>
      <c r="L539" s="42">
        <v>69.223650000000006</v>
      </c>
      <c r="M539" s="42">
        <v>102.817481</v>
      </c>
      <c r="N539" s="42">
        <v>62.097686000000003</v>
      </c>
      <c r="O539" s="42">
        <v>34.611825000000003</v>
      </c>
      <c r="P539" s="42">
        <v>82</v>
      </c>
      <c r="Q539" s="42">
        <v>45</v>
      </c>
      <c r="R539" s="42">
        <v>95</v>
      </c>
      <c r="S539" s="42">
        <v>61</v>
      </c>
      <c r="T539" s="42">
        <v>52</v>
      </c>
      <c r="U539" s="42">
        <v>21</v>
      </c>
      <c r="V539" s="42">
        <v>199.52699200000001</v>
      </c>
      <c r="W539" s="42">
        <v>34.611825000000003</v>
      </c>
      <c r="X539" s="42">
        <v>31.557841</v>
      </c>
      <c r="Y539" s="42">
        <v>30.539846000000001</v>
      </c>
      <c r="Z539" s="42">
        <v>57.007711999999998</v>
      </c>
      <c r="AA539" s="42">
        <v>31.557841</v>
      </c>
      <c r="AB539" s="42">
        <v>12.215938</v>
      </c>
      <c r="AC539" s="42">
        <v>2.03599</v>
      </c>
      <c r="AD539" s="42">
        <v>45.809769000000003</v>
      </c>
      <c r="AE539" s="42">
        <v>122.15938300000001</v>
      </c>
      <c r="AF539" s="42">
        <v>31.557841</v>
      </c>
      <c r="AG539" s="42">
        <v>196.47300799999999</v>
      </c>
      <c r="AH539" s="42">
        <v>30.539846000000001</v>
      </c>
      <c r="AI539" s="42">
        <v>30.539846000000001</v>
      </c>
      <c r="AJ539" s="42">
        <v>38.683805</v>
      </c>
      <c r="AK539" s="42">
        <v>45.809769000000003</v>
      </c>
      <c r="AL539" s="42">
        <v>30.539846000000001</v>
      </c>
      <c r="AM539" s="42">
        <v>19.341902000000001</v>
      </c>
      <c r="AN539" s="42">
        <v>1.017995</v>
      </c>
      <c r="AO539" s="42">
        <v>45.809769000000003</v>
      </c>
      <c r="AP539" s="42">
        <v>114.015424</v>
      </c>
      <c r="AQ539" s="42">
        <v>36.647815000000001</v>
      </c>
      <c r="AR539" s="42">
        <v>329.83033399999999</v>
      </c>
      <c r="AS539" s="42">
        <v>16.287918000000001</v>
      </c>
      <c r="AT539" s="42">
        <v>16.287918000000001</v>
      </c>
      <c r="AU539" s="42">
        <v>16.287918000000001</v>
      </c>
      <c r="AV539" s="42">
        <v>44.791773999999997</v>
      </c>
      <c r="AW539" s="42">
        <v>61.079692000000001</v>
      </c>
      <c r="AX539" s="42">
        <v>52.935732999999999</v>
      </c>
      <c r="AY539" s="42">
        <v>97.727506000000005</v>
      </c>
      <c r="AZ539" s="42">
        <v>24.431877</v>
      </c>
      <c r="BA539" s="42">
        <v>171.02313599999999</v>
      </c>
      <c r="BB539" s="42">
        <v>16.287918000000001</v>
      </c>
      <c r="BC539" s="42">
        <v>16.287918000000001</v>
      </c>
      <c r="BD539" s="42">
        <v>8.1439590000000006</v>
      </c>
      <c r="BE539" s="42">
        <v>20.359897</v>
      </c>
      <c r="BF539" s="42">
        <v>0</v>
      </c>
      <c r="BG539" s="42">
        <v>48.863753000000003</v>
      </c>
      <c r="BH539" s="42">
        <v>52.935732999999999</v>
      </c>
      <c r="BI539" s="42">
        <v>8.1439590000000006</v>
      </c>
      <c r="BJ539" s="42">
        <v>158.807198</v>
      </c>
      <c r="BK539" s="42">
        <v>0</v>
      </c>
      <c r="BL539" s="42">
        <v>0</v>
      </c>
      <c r="BM539" s="42">
        <v>8.1439590000000006</v>
      </c>
      <c r="BN539" s="42">
        <v>24.431877</v>
      </c>
      <c r="BO539" s="42">
        <v>61.079692000000001</v>
      </c>
      <c r="BP539" s="42">
        <v>4.0719789999999998</v>
      </c>
      <c r="BQ539" s="42">
        <v>44.791773999999997</v>
      </c>
      <c r="BR539" s="42">
        <v>16.287918000000001</v>
      </c>
      <c r="BS539" s="42">
        <v>40.719794</v>
      </c>
      <c r="BT539" s="42">
        <v>0</v>
      </c>
      <c r="BU539" s="42">
        <v>0</v>
      </c>
      <c r="BV539" s="42">
        <v>0</v>
      </c>
      <c r="BW539" s="42">
        <v>0</v>
      </c>
      <c r="BX539" s="42">
        <v>12.215938</v>
      </c>
      <c r="BY539" s="42">
        <v>8.1439590000000006</v>
      </c>
      <c r="BZ539" s="42">
        <v>0</v>
      </c>
      <c r="CA539" s="42">
        <v>20.359897</v>
      </c>
      <c r="CB539" s="42">
        <v>179.16709499999999</v>
      </c>
      <c r="CC539" s="42">
        <v>16.287918000000001</v>
      </c>
      <c r="CD539" s="42">
        <v>16.287918000000001</v>
      </c>
      <c r="CE539" s="42">
        <v>16.287918000000001</v>
      </c>
      <c r="CF539" s="42">
        <v>44.791773999999997</v>
      </c>
      <c r="CG539" s="42">
        <v>40.719794</v>
      </c>
      <c r="CH539" s="42">
        <v>40.719794</v>
      </c>
      <c r="CI539" s="42">
        <v>4.0719789999999998</v>
      </c>
      <c r="CJ539" s="42">
        <v>0</v>
      </c>
      <c r="CK539" s="42">
        <v>109.943445</v>
      </c>
      <c r="CL539" s="42">
        <v>0</v>
      </c>
      <c r="CM539" s="42">
        <v>0</v>
      </c>
      <c r="CN539" s="42">
        <v>0</v>
      </c>
      <c r="CO539" s="42">
        <v>0</v>
      </c>
      <c r="CP539" s="42">
        <v>8.1439590000000006</v>
      </c>
      <c r="CQ539" s="42">
        <v>4.0719789999999998</v>
      </c>
      <c r="CR539" s="42">
        <v>93.655527000000006</v>
      </c>
      <c r="CS539" s="42">
        <v>4.0719789999999998</v>
      </c>
    </row>
    <row r="540" spans="1:97">
      <c r="A540" s="40" t="s">
        <v>1415</v>
      </c>
      <c r="B540" s="40" t="s">
        <v>289</v>
      </c>
      <c r="C540" s="40" t="s">
        <v>290</v>
      </c>
      <c r="D540" s="40" t="s">
        <v>297</v>
      </c>
      <c r="E540" s="40" t="s">
        <v>377</v>
      </c>
      <c r="F540" s="40" t="s">
        <v>293</v>
      </c>
      <c r="G540" s="41" t="s">
        <v>294</v>
      </c>
      <c r="H540" s="40" t="s">
        <v>1416</v>
      </c>
      <c r="I540" s="42">
        <v>278</v>
      </c>
      <c r="J540" s="42">
        <v>41.447273000000003</v>
      </c>
      <c r="K540" s="42">
        <v>36.392727000000001</v>
      </c>
      <c r="L540" s="42">
        <v>51.556364000000002</v>
      </c>
      <c r="M540" s="42">
        <v>61.665455000000001</v>
      </c>
      <c r="N540" s="42">
        <v>52.567273</v>
      </c>
      <c r="O540" s="42">
        <v>34.370908999999997</v>
      </c>
      <c r="P540" s="42">
        <v>54</v>
      </c>
      <c r="Q540" s="42">
        <v>45</v>
      </c>
      <c r="R540" s="42">
        <v>56</v>
      </c>
      <c r="S540" s="42">
        <v>42</v>
      </c>
      <c r="T540" s="42">
        <v>59</v>
      </c>
      <c r="U540" s="42">
        <v>17</v>
      </c>
      <c r="V540" s="42">
        <v>136.47272699999999</v>
      </c>
      <c r="W540" s="42">
        <v>20.218181999999999</v>
      </c>
      <c r="X540" s="42">
        <v>19.207273000000001</v>
      </c>
      <c r="Y540" s="42">
        <v>25.272727</v>
      </c>
      <c r="Z540" s="42">
        <v>31.338182</v>
      </c>
      <c r="AA540" s="42">
        <v>24.261818000000002</v>
      </c>
      <c r="AB540" s="42">
        <v>15.163636</v>
      </c>
      <c r="AC540" s="42">
        <v>1.0109090000000001</v>
      </c>
      <c r="AD540" s="42">
        <v>30.327273000000002</v>
      </c>
      <c r="AE540" s="42">
        <v>76.829091000000005</v>
      </c>
      <c r="AF540" s="42">
        <v>29.316364</v>
      </c>
      <c r="AG540" s="42">
        <v>141.52727300000001</v>
      </c>
      <c r="AH540" s="42">
        <v>21.229091</v>
      </c>
      <c r="AI540" s="42">
        <v>17.185455000000001</v>
      </c>
      <c r="AJ540" s="42">
        <v>26.283636000000001</v>
      </c>
      <c r="AK540" s="42">
        <v>30.327273000000002</v>
      </c>
      <c r="AL540" s="42">
        <v>28.305454999999998</v>
      </c>
      <c r="AM540" s="42">
        <v>18.196363999999999</v>
      </c>
      <c r="AN540" s="42">
        <v>0</v>
      </c>
      <c r="AO540" s="42">
        <v>32.349091000000001</v>
      </c>
      <c r="AP540" s="42">
        <v>74.807272999999995</v>
      </c>
      <c r="AQ540" s="42">
        <v>34.370908999999997</v>
      </c>
      <c r="AR540" s="42">
        <v>242.61818199999999</v>
      </c>
      <c r="AS540" s="42">
        <v>8.0872729999999997</v>
      </c>
      <c r="AT540" s="42">
        <v>8.0872729999999997</v>
      </c>
      <c r="AU540" s="42">
        <v>4.0436360000000002</v>
      </c>
      <c r="AV540" s="42">
        <v>16.174544999999998</v>
      </c>
      <c r="AW540" s="42">
        <v>60.654544999999999</v>
      </c>
      <c r="AX540" s="42">
        <v>48.523636000000003</v>
      </c>
      <c r="AY540" s="42">
        <v>72.785454999999999</v>
      </c>
      <c r="AZ540" s="42">
        <v>24.261818000000002</v>
      </c>
      <c r="BA540" s="42">
        <v>125.352727</v>
      </c>
      <c r="BB540" s="42">
        <v>4.0436360000000002</v>
      </c>
      <c r="BC540" s="42">
        <v>4.0436360000000002</v>
      </c>
      <c r="BD540" s="42">
        <v>4.0436360000000002</v>
      </c>
      <c r="BE540" s="42">
        <v>0</v>
      </c>
      <c r="BF540" s="42">
        <v>24.261818000000002</v>
      </c>
      <c r="BG540" s="42">
        <v>48.523636000000003</v>
      </c>
      <c r="BH540" s="42">
        <v>32.349091000000001</v>
      </c>
      <c r="BI540" s="42">
        <v>8.0872729999999997</v>
      </c>
      <c r="BJ540" s="42">
        <v>117.265455</v>
      </c>
      <c r="BK540" s="42">
        <v>4.0436360000000002</v>
      </c>
      <c r="BL540" s="42">
        <v>4.0436360000000002</v>
      </c>
      <c r="BM540" s="42">
        <v>0</v>
      </c>
      <c r="BN540" s="42">
        <v>16.174544999999998</v>
      </c>
      <c r="BO540" s="42">
        <v>36.392727000000001</v>
      </c>
      <c r="BP540" s="42">
        <v>0</v>
      </c>
      <c r="BQ540" s="42">
        <v>40.436363999999998</v>
      </c>
      <c r="BR540" s="42">
        <v>16.174544999999998</v>
      </c>
      <c r="BS540" s="42">
        <v>36.392727000000001</v>
      </c>
      <c r="BT540" s="42">
        <v>0</v>
      </c>
      <c r="BU540" s="42">
        <v>0</v>
      </c>
      <c r="BV540" s="42">
        <v>0</v>
      </c>
      <c r="BW540" s="42">
        <v>0</v>
      </c>
      <c r="BX540" s="42">
        <v>8.0872729999999997</v>
      </c>
      <c r="BY540" s="42">
        <v>24.261818000000002</v>
      </c>
      <c r="BZ540" s="42">
        <v>0</v>
      </c>
      <c r="CA540" s="42">
        <v>4.0436360000000002</v>
      </c>
      <c r="CB540" s="42">
        <v>101.090909</v>
      </c>
      <c r="CC540" s="42">
        <v>8.0872729999999997</v>
      </c>
      <c r="CD540" s="42">
        <v>0</v>
      </c>
      <c r="CE540" s="42">
        <v>4.0436360000000002</v>
      </c>
      <c r="CF540" s="42">
        <v>16.174544999999998</v>
      </c>
      <c r="CG540" s="42">
        <v>48.523636000000003</v>
      </c>
      <c r="CH540" s="42">
        <v>20.218181999999999</v>
      </c>
      <c r="CI540" s="42">
        <v>0</v>
      </c>
      <c r="CJ540" s="42">
        <v>4.0436360000000002</v>
      </c>
      <c r="CK540" s="42">
        <v>105.134545</v>
      </c>
      <c r="CL540" s="42">
        <v>0</v>
      </c>
      <c r="CM540" s="42">
        <v>8.0872729999999997</v>
      </c>
      <c r="CN540" s="42">
        <v>0</v>
      </c>
      <c r="CO540" s="42">
        <v>0</v>
      </c>
      <c r="CP540" s="42">
        <v>4.0436360000000002</v>
      </c>
      <c r="CQ540" s="42">
        <v>4.0436360000000002</v>
      </c>
      <c r="CR540" s="42">
        <v>72.785454999999999</v>
      </c>
      <c r="CS540" s="42">
        <v>16.174544999999998</v>
      </c>
    </row>
    <row r="541" spans="1:97">
      <c r="A541" s="40" t="s">
        <v>1417</v>
      </c>
      <c r="B541" s="40" t="s">
        <v>289</v>
      </c>
      <c r="C541" s="40" t="s">
        <v>290</v>
      </c>
      <c r="D541" s="40" t="s">
        <v>309</v>
      </c>
      <c r="E541" s="40" t="s">
        <v>334</v>
      </c>
      <c r="F541" s="40" t="s">
        <v>306</v>
      </c>
      <c r="G541" s="41" t="s">
        <v>294</v>
      </c>
      <c r="H541" s="40" t="s">
        <v>1418</v>
      </c>
      <c r="I541" s="42">
        <v>267</v>
      </c>
      <c r="J541" s="42">
        <v>37.850574999999999</v>
      </c>
      <c r="K541" s="42">
        <v>21.482759000000001</v>
      </c>
      <c r="L541" s="42">
        <v>59.333333000000003</v>
      </c>
      <c r="M541" s="42">
        <v>61.379309999999997</v>
      </c>
      <c r="N541" s="42">
        <v>63.425286999999997</v>
      </c>
      <c r="O541" s="42">
        <v>23.528735999999999</v>
      </c>
      <c r="P541" s="42">
        <v>27</v>
      </c>
      <c r="Q541" s="42">
        <v>27</v>
      </c>
      <c r="R541" s="42">
        <v>47</v>
      </c>
      <c r="S541" s="42">
        <v>47</v>
      </c>
      <c r="T541" s="42">
        <v>52</v>
      </c>
      <c r="U541" s="42">
        <v>8</v>
      </c>
      <c r="V541" s="42">
        <v>139.12643700000001</v>
      </c>
      <c r="W541" s="42">
        <v>17.390805</v>
      </c>
      <c r="X541" s="42">
        <v>13.298851000000001</v>
      </c>
      <c r="Y541" s="42">
        <v>28.643678000000001</v>
      </c>
      <c r="Z541" s="42">
        <v>35.804597999999999</v>
      </c>
      <c r="AA541" s="42">
        <v>30.689654999999998</v>
      </c>
      <c r="AB541" s="42">
        <v>13.298851000000001</v>
      </c>
      <c r="AC541" s="42">
        <v>0</v>
      </c>
      <c r="AD541" s="42">
        <v>22.505747</v>
      </c>
      <c r="AE541" s="42">
        <v>84.908045999999999</v>
      </c>
      <c r="AF541" s="42">
        <v>31.712644000000001</v>
      </c>
      <c r="AG541" s="42">
        <v>127.873563</v>
      </c>
      <c r="AH541" s="42">
        <v>20.459769999999999</v>
      </c>
      <c r="AI541" s="42">
        <v>8.1839080000000006</v>
      </c>
      <c r="AJ541" s="42">
        <v>30.689654999999998</v>
      </c>
      <c r="AK541" s="42">
        <v>25.574712999999999</v>
      </c>
      <c r="AL541" s="42">
        <v>32.735632000000003</v>
      </c>
      <c r="AM541" s="42">
        <v>8.1839080000000006</v>
      </c>
      <c r="AN541" s="42">
        <v>2.0459770000000002</v>
      </c>
      <c r="AO541" s="42">
        <v>24.551724</v>
      </c>
      <c r="AP541" s="42">
        <v>71.609195</v>
      </c>
      <c r="AQ541" s="42">
        <v>31.712644000000001</v>
      </c>
      <c r="AR541" s="42">
        <v>237.33333300000001</v>
      </c>
      <c r="AS541" s="42">
        <v>8.1839080000000006</v>
      </c>
      <c r="AT541" s="42">
        <v>16.367816000000001</v>
      </c>
      <c r="AU541" s="42">
        <v>24.551724</v>
      </c>
      <c r="AV541" s="42">
        <v>32.735632000000003</v>
      </c>
      <c r="AW541" s="42">
        <v>32.735632000000003</v>
      </c>
      <c r="AX541" s="42">
        <v>32.735632000000003</v>
      </c>
      <c r="AY541" s="42">
        <v>69.563218000000006</v>
      </c>
      <c r="AZ541" s="42">
        <v>20.459769999999999</v>
      </c>
      <c r="BA541" s="42">
        <v>139.12643700000001</v>
      </c>
      <c r="BB541" s="42">
        <v>8.1839080000000006</v>
      </c>
      <c r="BC541" s="42">
        <v>8.1839080000000006</v>
      </c>
      <c r="BD541" s="42">
        <v>16.367816000000001</v>
      </c>
      <c r="BE541" s="42">
        <v>16.367816000000001</v>
      </c>
      <c r="BF541" s="42">
        <v>16.367816000000001</v>
      </c>
      <c r="BG541" s="42">
        <v>32.735632000000003</v>
      </c>
      <c r="BH541" s="42">
        <v>32.735632000000003</v>
      </c>
      <c r="BI541" s="42">
        <v>8.1839080000000006</v>
      </c>
      <c r="BJ541" s="42">
        <v>98.206896999999998</v>
      </c>
      <c r="BK541" s="42">
        <v>0</v>
      </c>
      <c r="BL541" s="42">
        <v>8.1839080000000006</v>
      </c>
      <c r="BM541" s="42">
        <v>8.1839080000000006</v>
      </c>
      <c r="BN541" s="42">
        <v>16.367816000000001</v>
      </c>
      <c r="BO541" s="42">
        <v>16.367816000000001</v>
      </c>
      <c r="BP541" s="42">
        <v>0</v>
      </c>
      <c r="BQ541" s="42">
        <v>36.827585999999997</v>
      </c>
      <c r="BR541" s="42">
        <v>12.275862</v>
      </c>
      <c r="BS541" s="42">
        <v>20.459769999999999</v>
      </c>
      <c r="BT541" s="42">
        <v>0</v>
      </c>
      <c r="BU541" s="42">
        <v>0</v>
      </c>
      <c r="BV541" s="42">
        <v>0</v>
      </c>
      <c r="BW541" s="42">
        <v>0</v>
      </c>
      <c r="BX541" s="42">
        <v>0</v>
      </c>
      <c r="BY541" s="42">
        <v>8.1839080000000006</v>
      </c>
      <c r="BZ541" s="42">
        <v>0</v>
      </c>
      <c r="CA541" s="42">
        <v>12.275862</v>
      </c>
      <c r="CB541" s="42">
        <v>118.666667</v>
      </c>
      <c r="CC541" s="42">
        <v>8.1839080000000006</v>
      </c>
      <c r="CD541" s="42">
        <v>12.275862</v>
      </c>
      <c r="CE541" s="42">
        <v>12.275862</v>
      </c>
      <c r="CF541" s="42">
        <v>32.735632000000003</v>
      </c>
      <c r="CG541" s="42">
        <v>28.643678000000001</v>
      </c>
      <c r="CH541" s="42">
        <v>20.459769999999999</v>
      </c>
      <c r="CI541" s="42">
        <v>0</v>
      </c>
      <c r="CJ541" s="42">
        <v>4.0919540000000003</v>
      </c>
      <c r="CK541" s="42">
        <v>98.206896999999998</v>
      </c>
      <c r="CL541" s="42">
        <v>0</v>
      </c>
      <c r="CM541" s="42">
        <v>4.0919540000000003</v>
      </c>
      <c r="CN541" s="42">
        <v>12.275862</v>
      </c>
      <c r="CO541" s="42">
        <v>0</v>
      </c>
      <c r="CP541" s="42">
        <v>4.0919540000000003</v>
      </c>
      <c r="CQ541" s="42">
        <v>4.0919540000000003</v>
      </c>
      <c r="CR541" s="42">
        <v>69.563218000000006</v>
      </c>
      <c r="CS541" s="42">
        <v>4.0919540000000003</v>
      </c>
    </row>
    <row r="542" spans="1:97">
      <c r="A542" s="40" t="s">
        <v>1419</v>
      </c>
      <c r="B542" s="40" t="s">
        <v>289</v>
      </c>
      <c r="C542" s="40" t="s">
        <v>290</v>
      </c>
      <c r="D542" s="40" t="s">
        <v>297</v>
      </c>
      <c r="E542" s="40" t="s">
        <v>313</v>
      </c>
      <c r="F542" s="40" t="s">
        <v>293</v>
      </c>
      <c r="G542" s="41" t="s">
        <v>294</v>
      </c>
      <c r="H542" s="40" t="s">
        <v>1420</v>
      </c>
      <c r="I542" s="42">
        <v>727</v>
      </c>
      <c r="J542" s="42">
        <v>110.571487</v>
      </c>
      <c r="K542" s="42">
        <v>116.88233099999999</v>
      </c>
      <c r="L542" s="42">
        <v>116.49495899999999</v>
      </c>
      <c r="M542" s="42">
        <v>162.89549400000001</v>
      </c>
      <c r="N542" s="42">
        <v>143.150586</v>
      </c>
      <c r="O542" s="42">
        <v>77.005143000000004</v>
      </c>
      <c r="P542" s="42">
        <v>109</v>
      </c>
      <c r="Q542" s="42">
        <v>95</v>
      </c>
      <c r="R542" s="42">
        <v>147</v>
      </c>
      <c r="S542" s="42">
        <v>132</v>
      </c>
      <c r="T542" s="42">
        <v>132</v>
      </c>
      <c r="U542" s="42">
        <v>50</v>
      </c>
      <c r="V542" s="42">
        <v>367.36424399999999</v>
      </c>
      <c r="W542" s="42">
        <v>64.170952</v>
      </c>
      <c r="X542" s="42">
        <v>56.381937000000001</v>
      </c>
      <c r="Y542" s="42">
        <v>56.272989000000003</v>
      </c>
      <c r="Z542" s="42">
        <v>79.966879000000006</v>
      </c>
      <c r="AA542" s="42">
        <v>69.107179000000002</v>
      </c>
      <c r="AB542" s="42">
        <v>40.477061999999997</v>
      </c>
      <c r="AC542" s="42">
        <v>0.98724500000000004</v>
      </c>
      <c r="AD542" s="42">
        <v>92.873701999999994</v>
      </c>
      <c r="AE542" s="42">
        <v>196.498155</v>
      </c>
      <c r="AF542" s="42">
        <v>77.992388000000005</v>
      </c>
      <c r="AG542" s="42">
        <v>359.63575600000001</v>
      </c>
      <c r="AH542" s="42">
        <v>46.400534999999998</v>
      </c>
      <c r="AI542" s="42">
        <v>60.500394</v>
      </c>
      <c r="AJ542" s="42">
        <v>60.221971000000003</v>
      </c>
      <c r="AK542" s="42">
        <v>82.928614999999994</v>
      </c>
      <c r="AL542" s="42">
        <v>74.043406000000004</v>
      </c>
      <c r="AM542" s="42">
        <v>34.55359</v>
      </c>
      <c r="AN542" s="42">
        <v>0.98724500000000004</v>
      </c>
      <c r="AO542" s="42">
        <v>83.182828000000001</v>
      </c>
      <c r="AP542" s="42">
        <v>201.42227600000001</v>
      </c>
      <c r="AQ542" s="42">
        <v>75.030652000000003</v>
      </c>
      <c r="AR542" s="42">
        <v>620.37749499999995</v>
      </c>
      <c r="AS542" s="42">
        <v>31.591853</v>
      </c>
      <c r="AT542" s="42">
        <v>31.640274999999999</v>
      </c>
      <c r="AU542" s="42">
        <v>19.744907999999999</v>
      </c>
      <c r="AV542" s="42">
        <v>39.489817000000002</v>
      </c>
      <c r="AW542" s="42">
        <v>134.31379799999999</v>
      </c>
      <c r="AX542" s="42">
        <v>102.673524</v>
      </c>
      <c r="AY542" s="42">
        <v>177.70417499999999</v>
      </c>
      <c r="AZ542" s="42">
        <v>83.219144</v>
      </c>
      <c r="BA542" s="42">
        <v>323.91334000000001</v>
      </c>
      <c r="BB542" s="42">
        <v>23.69389</v>
      </c>
      <c r="BC542" s="42">
        <v>23.742311000000001</v>
      </c>
      <c r="BD542" s="42">
        <v>11.846945</v>
      </c>
      <c r="BE542" s="42">
        <v>23.69389</v>
      </c>
      <c r="BF542" s="42">
        <v>23.742311000000001</v>
      </c>
      <c r="BG542" s="42">
        <v>94.775559999999999</v>
      </c>
      <c r="BH542" s="42">
        <v>94.775559999999999</v>
      </c>
      <c r="BI542" s="42">
        <v>27.642872000000001</v>
      </c>
      <c r="BJ542" s="42">
        <v>296.46415400000001</v>
      </c>
      <c r="BK542" s="42">
        <v>7.8979629999999998</v>
      </c>
      <c r="BL542" s="42">
        <v>7.8979629999999998</v>
      </c>
      <c r="BM542" s="42">
        <v>7.8979629999999998</v>
      </c>
      <c r="BN542" s="42">
        <v>15.795927000000001</v>
      </c>
      <c r="BO542" s="42">
        <v>110.571487</v>
      </c>
      <c r="BP542" s="42">
        <v>7.8979629999999998</v>
      </c>
      <c r="BQ542" s="42">
        <v>82.928614999999994</v>
      </c>
      <c r="BR542" s="42">
        <v>55.576272000000003</v>
      </c>
      <c r="BS542" s="42">
        <v>95.162931999999998</v>
      </c>
      <c r="BT542" s="42">
        <v>0</v>
      </c>
      <c r="BU542" s="42">
        <v>3.9974029999999998</v>
      </c>
      <c r="BV542" s="42">
        <v>0</v>
      </c>
      <c r="BW542" s="42">
        <v>0</v>
      </c>
      <c r="BX542" s="42">
        <v>11.895365999999999</v>
      </c>
      <c r="BY542" s="42">
        <v>35.540835000000001</v>
      </c>
      <c r="BZ542" s="42">
        <v>0</v>
      </c>
      <c r="CA542" s="42">
        <v>43.729326999999998</v>
      </c>
      <c r="CB542" s="42">
        <v>260.632791</v>
      </c>
      <c r="CC542" s="42">
        <v>27.642872000000001</v>
      </c>
      <c r="CD542" s="42">
        <v>27.642872000000001</v>
      </c>
      <c r="CE542" s="42">
        <v>3.948982</v>
      </c>
      <c r="CF542" s="42">
        <v>31.591853</v>
      </c>
      <c r="CG542" s="42">
        <v>98.724542</v>
      </c>
      <c r="CH542" s="42">
        <v>59.234724999999997</v>
      </c>
      <c r="CI542" s="42">
        <v>0</v>
      </c>
      <c r="CJ542" s="42">
        <v>11.846945</v>
      </c>
      <c r="CK542" s="42">
        <v>264.581772</v>
      </c>
      <c r="CL542" s="42">
        <v>3.948982</v>
      </c>
      <c r="CM542" s="42">
        <v>0</v>
      </c>
      <c r="CN542" s="42">
        <v>15.795927000000001</v>
      </c>
      <c r="CO542" s="42">
        <v>7.8979629999999998</v>
      </c>
      <c r="CP542" s="42">
        <v>23.69389</v>
      </c>
      <c r="CQ542" s="42">
        <v>7.8979629999999998</v>
      </c>
      <c r="CR542" s="42">
        <v>177.70417499999999</v>
      </c>
      <c r="CS542" s="42">
        <v>27.642872000000001</v>
      </c>
    </row>
    <row r="543" spans="1:97">
      <c r="A543" s="40" t="s">
        <v>1421</v>
      </c>
      <c r="B543" s="40" t="s">
        <v>289</v>
      </c>
      <c r="C543" s="40" t="s">
        <v>290</v>
      </c>
      <c r="D543" s="40" t="s">
        <v>291</v>
      </c>
      <c r="E543" s="40" t="s">
        <v>466</v>
      </c>
      <c r="F543" s="40" t="s">
        <v>293</v>
      </c>
      <c r="G543" s="41" t="s">
        <v>294</v>
      </c>
      <c r="H543" s="40" t="s">
        <v>1422</v>
      </c>
      <c r="I543" s="42">
        <v>425</v>
      </c>
      <c r="J543" s="42">
        <v>70.165093999999996</v>
      </c>
      <c r="K543" s="42">
        <v>46.108491000000001</v>
      </c>
      <c r="L543" s="42">
        <v>82.193396000000007</v>
      </c>
      <c r="M543" s="42">
        <v>81.191038000000006</v>
      </c>
      <c r="N543" s="42">
        <v>79.186321000000007</v>
      </c>
      <c r="O543" s="42">
        <v>66.155659999999997</v>
      </c>
      <c r="P543" s="42">
        <v>53</v>
      </c>
      <c r="Q543" s="42">
        <v>62</v>
      </c>
      <c r="R543" s="42">
        <v>84</v>
      </c>
      <c r="S543" s="42">
        <v>72</v>
      </c>
      <c r="T543" s="42">
        <v>88</v>
      </c>
      <c r="U543" s="42">
        <v>59</v>
      </c>
      <c r="V543" s="42">
        <v>217.51179200000001</v>
      </c>
      <c r="W543" s="42">
        <v>42.099057000000002</v>
      </c>
      <c r="X543" s="42">
        <v>26.061321</v>
      </c>
      <c r="Y543" s="42">
        <v>41.096698000000004</v>
      </c>
      <c r="Z543" s="42">
        <v>45.106132000000002</v>
      </c>
      <c r="AA543" s="42">
        <v>38.089623000000003</v>
      </c>
      <c r="AB543" s="42">
        <v>24.056604</v>
      </c>
      <c r="AC543" s="42">
        <v>1.0023580000000001</v>
      </c>
      <c r="AD543" s="42">
        <v>54.127358000000001</v>
      </c>
      <c r="AE543" s="42">
        <v>117.275943</v>
      </c>
      <c r="AF543" s="42">
        <v>46.108491000000001</v>
      </c>
      <c r="AG543" s="42">
        <v>207.48820799999999</v>
      </c>
      <c r="AH543" s="42">
        <v>28.066037999999999</v>
      </c>
      <c r="AI543" s="42">
        <v>20.047170000000001</v>
      </c>
      <c r="AJ543" s="42">
        <v>41.096698000000004</v>
      </c>
      <c r="AK543" s="42">
        <v>36.084905999999997</v>
      </c>
      <c r="AL543" s="42">
        <v>41.096698000000004</v>
      </c>
      <c r="AM543" s="42">
        <v>35.082546999999998</v>
      </c>
      <c r="AN543" s="42">
        <v>6.014151</v>
      </c>
      <c r="AO543" s="42">
        <v>36.084905999999997</v>
      </c>
      <c r="AP543" s="42">
        <v>107.252358</v>
      </c>
      <c r="AQ543" s="42">
        <v>64.150942999999998</v>
      </c>
      <c r="AR543" s="42">
        <v>364.85849100000001</v>
      </c>
      <c r="AS543" s="42">
        <v>12.028302</v>
      </c>
      <c r="AT543" s="42">
        <v>28.066037999999999</v>
      </c>
      <c r="AU543" s="42">
        <v>4.0094339999999997</v>
      </c>
      <c r="AV543" s="42">
        <v>32.075471999999998</v>
      </c>
      <c r="AW543" s="42">
        <v>44.103774000000001</v>
      </c>
      <c r="AX543" s="42">
        <v>64.150942999999998</v>
      </c>
      <c r="AY543" s="42">
        <v>156.36792500000001</v>
      </c>
      <c r="AZ543" s="42">
        <v>24.056604</v>
      </c>
      <c r="BA543" s="42">
        <v>172.40566000000001</v>
      </c>
      <c r="BB543" s="42">
        <v>12.028302</v>
      </c>
      <c r="BC543" s="42">
        <v>12.028302</v>
      </c>
      <c r="BD543" s="42">
        <v>0</v>
      </c>
      <c r="BE543" s="42">
        <v>16.037735999999999</v>
      </c>
      <c r="BF543" s="42">
        <v>8.0188679999999994</v>
      </c>
      <c r="BG543" s="42">
        <v>48.113208</v>
      </c>
      <c r="BH543" s="42">
        <v>72.169810999999996</v>
      </c>
      <c r="BI543" s="42">
        <v>4.0094339999999997</v>
      </c>
      <c r="BJ543" s="42">
        <v>192.45283000000001</v>
      </c>
      <c r="BK543" s="42">
        <v>0</v>
      </c>
      <c r="BL543" s="42">
        <v>16.037735999999999</v>
      </c>
      <c r="BM543" s="42">
        <v>4.0094339999999997</v>
      </c>
      <c r="BN543" s="42">
        <v>16.037735999999999</v>
      </c>
      <c r="BO543" s="42">
        <v>36.084905999999997</v>
      </c>
      <c r="BP543" s="42">
        <v>16.037735999999999</v>
      </c>
      <c r="BQ543" s="42">
        <v>84.198113000000006</v>
      </c>
      <c r="BR543" s="42">
        <v>20.047170000000001</v>
      </c>
      <c r="BS543" s="42">
        <v>40.094340000000003</v>
      </c>
      <c r="BT543" s="42">
        <v>0</v>
      </c>
      <c r="BU543" s="42">
        <v>0</v>
      </c>
      <c r="BV543" s="42">
        <v>0</v>
      </c>
      <c r="BW543" s="42">
        <v>0</v>
      </c>
      <c r="BX543" s="42">
        <v>8.0188679999999994</v>
      </c>
      <c r="BY543" s="42">
        <v>16.037735999999999</v>
      </c>
      <c r="BZ543" s="42">
        <v>0</v>
      </c>
      <c r="CA543" s="42">
        <v>16.037735999999999</v>
      </c>
      <c r="CB543" s="42">
        <v>152.35849099999999</v>
      </c>
      <c r="CC543" s="42">
        <v>12.028302</v>
      </c>
      <c r="CD543" s="42">
        <v>24.056604</v>
      </c>
      <c r="CE543" s="42">
        <v>4.0094339999999997</v>
      </c>
      <c r="CF543" s="42">
        <v>32.075471999999998</v>
      </c>
      <c r="CG543" s="42">
        <v>32.075471999999998</v>
      </c>
      <c r="CH543" s="42">
        <v>44.103774000000001</v>
      </c>
      <c r="CI543" s="42">
        <v>4.0094339999999997</v>
      </c>
      <c r="CJ543" s="42">
        <v>0</v>
      </c>
      <c r="CK543" s="42">
        <v>172.40566000000001</v>
      </c>
      <c r="CL543" s="42">
        <v>0</v>
      </c>
      <c r="CM543" s="42">
        <v>4.0094339999999997</v>
      </c>
      <c r="CN543" s="42">
        <v>0</v>
      </c>
      <c r="CO543" s="42">
        <v>0</v>
      </c>
      <c r="CP543" s="42">
        <v>4.0094339999999997</v>
      </c>
      <c r="CQ543" s="42">
        <v>4.0094339999999997</v>
      </c>
      <c r="CR543" s="42">
        <v>152.35849099999999</v>
      </c>
      <c r="CS543" s="42">
        <v>8.0188679999999994</v>
      </c>
    </row>
    <row r="544" spans="1:97">
      <c r="A544" s="40" t="s">
        <v>1423</v>
      </c>
      <c r="B544" s="40" t="s">
        <v>289</v>
      </c>
      <c r="C544" s="40" t="s">
        <v>290</v>
      </c>
      <c r="D544" s="40" t="s">
        <v>304</v>
      </c>
      <c r="E544" s="40" t="s">
        <v>354</v>
      </c>
      <c r="F544" s="40" t="s">
        <v>351</v>
      </c>
      <c r="G544" s="41" t="s">
        <v>294</v>
      </c>
      <c r="H544" s="40" t="s">
        <v>1424</v>
      </c>
      <c r="I544" s="42">
        <v>448</v>
      </c>
      <c r="J544" s="42">
        <v>87.567638000000002</v>
      </c>
      <c r="K544" s="42">
        <v>40.270221999999997</v>
      </c>
      <c r="L544" s="42">
        <v>79.519283999999999</v>
      </c>
      <c r="M544" s="42">
        <v>89.602845000000002</v>
      </c>
      <c r="N544" s="42">
        <v>88.610139000000004</v>
      </c>
      <c r="O544" s="42">
        <v>62.429870999999999</v>
      </c>
      <c r="P544" s="42">
        <v>65</v>
      </c>
      <c r="Q544" s="42">
        <v>40</v>
      </c>
      <c r="R544" s="42">
        <v>72</v>
      </c>
      <c r="S544" s="42">
        <v>83</v>
      </c>
      <c r="T544" s="42">
        <v>86</v>
      </c>
      <c r="U544" s="42">
        <v>38</v>
      </c>
      <c r="V544" s="42">
        <v>218.46186599999999</v>
      </c>
      <c r="W544" s="42">
        <v>43.276795</v>
      </c>
      <c r="X544" s="42">
        <v>21.145600999999999</v>
      </c>
      <c r="Y544" s="42">
        <v>38.249242000000002</v>
      </c>
      <c r="Z544" s="42">
        <v>49.332622999999998</v>
      </c>
      <c r="AA544" s="42">
        <v>37.256535999999997</v>
      </c>
      <c r="AB544" s="42">
        <v>28.194134999999999</v>
      </c>
      <c r="AC544" s="42">
        <v>1.0069330000000001</v>
      </c>
      <c r="AD544" s="42">
        <v>54.353062999999999</v>
      </c>
      <c r="AE544" s="42">
        <v>106.7136</v>
      </c>
      <c r="AF544" s="42">
        <v>57.395204</v>
      </c>
      <c r="AG544" s="42">
        <v>229.53813400000001</v>
      </c>
      <c r="AH544" s="42">
        <v>44.290841999999998</v>
      </c>
      <c r="AI544" s="42">
        <v>19.124621000000001</v>
      </c>
      <c r="AJ544" s="42">
        <v>41.270041999999997</v>
      </c>
      <c r="AK544" s="42">
        <v>40.270221999999997</v>
      </c>
      <c r="AL544" s="42">
        <v>51.353603</v>
      </c>
      <c r="AM544" s="42">
        <v>30.208002</v>
      </c>
      <c r="AN544" s="42">
        <v>3.0207999999999999</v>
      </c>
      <c r="AO544" s="42">
        <v>51.332262999999998</v>
      </c>
      <c r="AP544" s="42">
        <v>114.76906700000001</v>
      </c>
      <c r="AQ544" s="42">
        <v>63.436804000000002</v>
      </c>
      <c r="AR544" s="42">
        <v>366.52375799999999</v>
      </c>
      <c r="AS544" s="42">
        <v>4.0277339999999997</v>
      </c>
      <c r="AT544" s="42">
        <v>4.0277339999999997</v>
      </c>
      <c r="AU544" s="42">
        <v>12.083201000000001</v>
      </c>
      <c r="AV544" s="42">
        <v>32.221868999999998</v>
      </c>
      <c r="AW544" s="42">
        <v>92.637872999999999</v>
      </c>
      <c r="AX544" s="42">
        <v>44.305070000000001</v>
      </c>
      <c r="AY544" s="42">
        <v>153.053877</v>
      </c>
      <c r="AZ544" s="42">
        <v>24.166402000000001</v>
      </c>
      <c r="BA544" s="42">
        <v>177.220279</v>
      </c>
      <c r="BB544" s="42">
        <v>0</v>
      </c>
      <c r="BC544" s="42">
        <v>4.0277339999999997</v>
      </c>
      <c r="BD544" s="42">
        <v>4.0277339999999997</v>
      </c>
      <c r="BE544" s="42">
        <v>24.166402000000001</v>
      </c>
      <c r="BF544" s="42">
        <v>16.110934</v>
      </c>
      <c r="BG544" s="42">
        <v>36.249602000000003</v>
      </c>
      <c r="BH544" s="42">
        <v>84.582406000000006</v>
      </c>
      <c r="BI544" s="42">
        <v>8.0554670000000002</v>
      </c>
      <c r="BJ544" s="42">
        <v>189.30348000000001</v>
      </c>
      <c r="BK544" s="42">
        <v>4.0277339999999997</v>
      </c>
      <c r="BL544" s="42">
        <v>0</v>
      </c>
      <c r="BM544" s="42">
        <v>8.0554670000000002</v>
      </c>
      <c r="BN544" s="42">
        <v>8.0554670000000002</v>
      </c>
      <c r="BO544" s="42">
        <v>76.526938999999999</v>
      </c>
      <c r="BP544" s="42">
        <v>8.0554670000000002</v>
      </c>
      <c r="BQ544" s="42">
        <v>68.471470999999994</v>
      </c>
      <c r="BR544" s="42">
        <v>16.110934</v>
      </c>
      <c r="BS544" s="42">
        <v>24.166402000000001</v>
      </c>
      <c r="BT544" s="42">
        <v>0</v>
      </c>
      <c r="BU544" s="42">
        <v>0</v>
      </c>
      <c r="BV544" s="42">
        <v>0</v>
      </c>
      <c r="BW544" s="42">
        <v>0</v>
      </c>
      <c r="BX544" s="42">
        <v>0</v>
      </c>
      <c r="BY544" s="42">
        <v>4.0277339999999997</v>
      </c>
      <c r="BZ544" s="42">
        <v>0</v>
      </c>
      <c r="CA544" s="42">
        <v>20.138667999999999</v>
      </c>
      <c r="CB544" s="42">
        <v>153.053877</v>
      </c>
      <c r="CC544" s="42">
        <v>0</v>
      </c>
      <c r="CD544" s="42">
        <v>4.0277339999999997</v>
      </c>
      <c r="CE544" s="42">
        <v>4.0277339999999997</v>
      </c>
      <c r="CF544" s="42">
        <v>28.194134999999999</v>
      </c>
      <c r="CG544" s="42">
        <v>80.554671999999997</v>
      </c>
      <c r="CH544" s="42">
        <v>36.249602000000003</v>
      </c>
      <c r="CI544" s="42">
        <v>0</v>
      </c>
      <c r="CJ544" s="42">
        <v>0</v>
      </c>
      <c r="CK544" s="42">
        <v>189.30348000000001</v>
      </c>
      <c r="CL544" s="42">
        <v>4.0277339999999997</v>
      </c>
      <c r="CM544" s="42">
        <v>0</v>
      </c>
      <c r="CN544" s="42">
        <v>8.0554670000000002</v>
      </c>
      <c r="CO544" s="42">
        <v>4.0277339999999997</v>
      </c>
      <c r="CP544" s="42">
        <v>12.083201000000001</v>
      </c>
      <c r="CQ544" s="42">
        <v>4.0277339999999997</v>
      </c>
      <c r="CR544" s="42">
        <v>153.053877</v>
      </c>
      <c r="CS544" s="42">
        <v>4.0277339999999997</v>
      </c>
    </row>
    <row r="545" spans="1:97">
      <c r="A545" s="40" t="s">
        <v>1425</v>
      </c>
      <c r="B545" s="40" t="s">
        <v>289</v>
      </c>
      <c r="C545" s="40" t="s">
        <v>290</v>
      </c>
      <c r="D545" s="40" t="s">
        <v>291</v>
      </c>
      <c r="E545" s="40" t="s">
        <v>596</v>
      </c>
      <c r="F545" s="40" t="s">
        <v>293</v>
      </c>
      <c r="G545" s="41" t="s">
        <v>294</v>
      </c>
      <c r="H545" s="40" t="s">
        <v>1426</v>
      </c>
      <c r="I545" s="42">
        <v>260</v>
      </c>
      <c r="J545" s="42">
        <v>39.846742999999996</v>
      </c>
      <c r="K545" s="42">
        <v>31.877395</v>
      </c>
      <c r="L545" s="42">
        <v>46.819923000000003</v>
      </c>
      <c r="M545" s="42">
        <v>63.754789000000002</v>
      </c>
      <c r="N545" s="42">
        <v>50.804597999999999</v>
      </c>
      <c r="O545" s="42">
        <v>26.896552</v>
      </c>
      <c r="P545" s="42">
        <v>35</v>
      </c>
      <c r="Q545" s="42">
        <v>33</v>
      </c>
      <c r="R545" s="42">
        <v>44</v>
      </c>
      <c r="S545" s="42">
        <v>44</v>
      </c>
      <c r="T545" s="42">
        <v>48</v>
      </c>
      <c r="U545" s="42">
        <v>26</v>
      </c>
      <c r="V545" s="42">
        <v>132.490421</v>
      </c>
      <c r="W545" s="42">
        <v>25.900383000000001</v>
      </c>
      <c r="X545" s="42">
        <v>14.942529</v>
      </c>
      <c r="Y545" s="42">
        <v>22.911877</v>
      </c>
      <c r="Z545" s="42">
        <v>29.885057</v>
      </c>
      <c r="AA545" s="42">
        <v>26.896552</v>
      </c>
      <c r="AB545" s="42">
        <v>9.9616860000000003</v>
      </c>
      <c r="AC545" s="42">
        <v>1.992337</v>
      </c>
      <c r="AD545" s="42">
        <v>31.877395</v>
      </c>
      <c r="AE545" s="42">
        <v>74.712643999999997</v>
      </c>
      <c r="AF545" s="42">
        <v>25.900383000000001</v>
      </c>
      <c r="AG545" s="42">
        <v>127.509579</v>
      </c>
      <c r="AH545" s="42">
        <v>13.94636</v>
      </c>
      <c r="AI545" s="42">
        <v>16.934866</v>
      </c>
      <c r="AJ545" s="42">
        <v>23.908045999999999</v>
      </c>
      <c r="AK545" s="42">
        <v>33.869731999999999</v>
      </c>
      <c r="AL545" s="42">
        <v>23.908045999999999</v>
      </c>
      <c r="AM545" s="42">
        <v>14.942529</v>
      </c>
      <c r="AN545" s="42">
        <v>0</v>
      </c>
      <c r="AO545" s="42">
        <v>20.919540000000001</v>
      </c>
      <c r="AP545" s="42">
        <v>74.712643999999997</v>
      </c>
      <c r="AQ545" s="42">
        <v>31.877395</v>
      </c>
      <c r="AR545" s="42">
        <v>215.172414</v>
      </c>
      <c r="AS545" s="42">
        <v>3.984674</v>
      </c>
      <c r="AT545" s="42">
        <v>15.938696999999999</v>
      </c>
      <c r="AU545" s="42">
        <v>3.984674</v>
      </c>
      <c r="AV545" s="42">
        <v>27.892720000000001</v>
      </c>
      <c r="AW545" s="42">
        <v>27.892720000000001</v>
      </c>
      <c r="AX545" s="42">
        <v>27.892720000000001</v>
      </c>
      <c r="AY545" s="42">
        <v>91.647509999999997</v>
      </c>
      <c r="AZ545" s="42">
        <v>15.938696999999999</v>
      </c>
      <c r="BA545" s="42">
        <v>99.616857999999993</v>
      </c>
      <c r="BB545" s="42">
        <v>0</v>
      </c>
      <c r="BC545" s="42">
        <v>11.954022999999999</v>
      </c>
      <c r="BD545" s="42">
        <v>3.984674</v>
      </c>
      <c r="BE545" s="42">
        <v>7.9693490000000002</v>
      </c>
      <c r="BF545" s="42">
        <v>3.984674</v>
      </c>
      <c r="BG545" s="42">
        <v>27.892720000000001</v>
      </c>
      <c r="BH545" s="42">
        <v>43.831417999999999</v>
      </c>
      <c r="BI545" s="42">
        <v>0</v>
      </c>
      <c r="BJ545" s="42">
        <v>115.555556</v>
      </c>
      <c r="BK545" s="42">
        <v>3.984674</v>
      </c>
      <c r="BL545" s="42">
        <v>3.984674</v>
      </c>
      <c r="BM545" s="42">
        <v>0</v>
      </c>
      <c r="BN545" s="42">
        <v>19.923372000000001</v>
      </c>
      <c r="BO545" s="42">
        <v>23.908045999999999</v>
      </c>
      <c r="BP545" s="42">
        <v>0</v>
      </c>
      <c r="BQ545" s="42">
        <v>47.816091999999998</v>
      </c>
      <c r="BR545" s="42">
        <v>15.938696999999999</v>
      </c>
      <c r="BS545" s="42">
        <v>7.9693490000000002</v>
      </c>
      <c r="BT545" s="42">
        <v>0</v>
      </c>
      <c r="BU545" s="42">
        <v>0</v>
      </c>
      <c r="BV545" s="42">
        <v>0</v>
      </c>
      <c r="BW545" s="42">
        <v>0</v>
      </c>
      <c r="BX545" s="42">
        <v>3.984674</v>
      </c>
      <c r="BY545" s="42">
        <v>0</v>
      </c>
      <c r="BZ545" s="42">
        <v>0</v>
      </c>
      <c r="CA545" s="42">
        <v>3.984674</v>
      </c>
      <c r="CB545" s="42">
        <v>83.678161000000003</v>
      </c>
      <c r="CC545" s="42">
        <v>0</v>
      </c>
      <c r="CD545" s="42">
        <v>11.954022999999999</v>
      </c>
      <c r="CE545" s="42">
        <v>0</v>
      </c>
      <c r="CF545" s="42">
        <v>27.892720000000001</v>
      </c>
      <c r="CG545" s="42">
        <v>19.923372000000001</v>
      </c>
      <c r="CH545" s="42">
        <v>19.923372000000001</v>
      </c>
      <c r="CI545" s="42">
        <v>0</v>
      </c>
      <c r="CJ545" s="42">
        <v>3.984674</v>
      </c>
      <c r="CK545" s="42">
        <v>123.52490400000001</v>
      </c>
      <c r="CL545" s="42">
        <v>3.984674</v>
      </c>
      <c r="CM545" s="42">
        <v>3.984674</v>
      </c>
      <c r="CN545" s="42">
        <v>3.984674</v>
      </c>
      <c r="CO545" s="42">
        <v>0</v>
      </c>
      <c r="CP545" s="42">
        <v>3.984674</v>
      </c>
      <c r="CQ545" s="42">
        <v>7.9693490000000002</v>
      </c>
      <c r="CR545" s="42">
        <v>91.647509999999997</v>
      </c>
      <c r="CS545" s="42">
        <v>7.9693490000000002</v>
      </c>
    </row>
    <row r="546" spans="1:97">
      <c r="A546" s="40" t="s">
        <v>1427</v>
      </c>
      <c r="B546" s="40" t="s">
        <v>289</v>
      </c>
      <c r="C546" s="40" t="s">
        <v>290</v>
      </c>
      <c r="D546" s="40" t="s">
        <v>304</v>
      </c>
      <c r="E546" s="40" t="s">
        <v>418</v>
      </c>
      <c r="F546" s="40" t="s">
        <v>351</v>
      </c>
      <c r="G546" s="41" t="s">
        <v>294</v>
      </c>
      <c r="H546" s="40" t="s">
        <v>1428</v>
      </c>
      <c r="I546" s="42">
        <v>1117</v>
      </c>
      <c r="J546" s="42">
        <v>215.40338800000001</v>
      </c>
      <c r="K546" s="42">
        <v>157.74819099999999</v>
      </c>
      <c r="L546" s="42">
        <v>212.52133799999999</v>
      </c>
      <c r="M546" s="42">
        <v>213.533457</v>
      </c>
      <c r="N546" s="42">
        <v>177.109028</v>
      </c>
      <c r="O546" s="42">
        <v>140.68459899999999</v>
      </c>
      <c r="P546" s="42">
        <v>213</v>
      </c>
      <c r="Q546" s="42">
        <v>184</v>
      </c>
      <c r="R546" s="42">
        <v>234</v>
      </c>
      <c r="S546" s="42">
        <v>197</v>
      </c>
      <c r="T546" s="42">
        <v>173</v>
      </c>
      <c r="U546" s="42">
        <v>92</v>
      </c>
      <c r="V546" s="42">
        <v>565.59670600000004</v>
      </c>
      <c r="W546" s="42">
        <v>123.40734999999999</v>
      </c>
      <c r="X546" s="42">
        <v>77.850105999999997</v>
      </c>
      <c r="Y546" s="42">
        <v>114.357624</v>
      </c>
      <c r="Z546" s="42">
        <v>101.20007200000001</v>
      </c>
      <c r="AA546" s="42">
        <v>88.054389</v>
      </c>
      <c r="AB546" s="42">
        <v>59.715046000000001</v>
      </c>
      <c r="AC546" s="42">
        <v>1.012119</v>
      </c>
      <c r="AD546" s="42">
        <v>153.74719200000001</v>
      </c>
      <c r="AE546" s="42">
        <v>301.52849700000002</v>
      </c>
      <c r="AF546" s="42">
        <v>110.321016</v>
      </c>
      <c r="AG546" s="42">
        <v>551.40329399999996</v>
      </c>
      <c r="AH546" s="42">
        <v>91.996037999999999</v>
      </c>
      <c r="AI546" s="42">
        <v>79.898084999999995</v>
      </c>
      <c r="AJ546" s="42">
        <v>98.163713999999999</v>
      </c>
      <c r="AK546" s="42">
        <v>112.33338500000001</v>
      </c>
      <c r="AL546" s="42">
        <v>89.054638999999995</v>
      </c>
      <c r="AM546" s="42">
        <v>73.884716999999995</v>
      </c>
      <c r="AN546" s="42">
        <v>6.0727159999999998</v>
      </c>
      <c r="AO546" s="42">
        <v>121.33563100000001</v>
      </c>
      <c r="AP546" s="42">
        <v>298.504009</v>
      </c>
      <c r="AQ546" s="42">
        <v>131.56365400000001</v>
      </c>
      <c r="AR546" s="42">
        <v>939.10437999999999</v>
      </c>
      <c r="AS546" s="42">
        <v>4.0484780000000002</v>
      </c>
      <c r="AT546" s="42">
        <v>28.339344000000001</v>
      </c>
      <c r="AU546" s="42">
        <v>36.436298999999998</v>
      </c>
      <c r="AV546" s="42">
        <v>60.727164999999999</v>
      </c>
      <c r="AW546" s="42">
        <v>153.842151</v>
      </c>
      <c r="AX546" s="42">
        <v>173.98958099999999</v>
      </c>
      <c r="AY546" s="42">
        <v>323.87821300000002</v>
      </c>
      <c r="AZ546" s="42">
        <v>157.84314900000001</v>
      </c>
      <c r="BA546" s="42">
        <v>473.62440700000002</v>
      </c>
      <c r="BB546" s="42">
        <v>4.0484780000000002</v>
      </c>
      <c r="BC546" s="42">
        <v>28.339344000000001</v>
      </c>
      <c r="BD546" s="42">
        <v>24.290866000000001</v>
      </c>
      <c r="BE546" s="42">
        <v>36.436298999999998</v>
      </c>
      <c r="BF546" s="42">
        <v>44.533253999999999</v>
      </c>
      <c r="BG546" s="42">
        <v>113.309895</v>
      </c>
      <c r="BH546" s="42">
        <v>145.74519599999999</v>
      </c>
      <c r="BI546" s="42">
        <v>76.921075999999999</v>
      </c>
      <c r="BJ546" s="42">
        <v>465.47997299999997</v>
      </c>
      <c r="BK546" s="42">
        <v>0</v>
      </c>
      <c r="BL546" s="42">
        <v>0</v>
      </c>
      <c r="BM546" s="42">
        <v>12.145433000000001</v>
      </c>
      <c r="BN546" s="42">
        <v>24.290866000000001</v>
      </c>
      <c r="BO546" s="42">
        <v>109.308897</v>
      </c>
      <c r="BP546" s="42">
        <v>60.679685999999997</v>
      </c>
      <c r="BQ546" s="42">
        <v>178.133017</v>
      </c>
      <c r="BR546" s="42">
        <v>80.922073999999995</v>
      </c>
      <c r="BS546" s="42">
        <v>129.55128500000001</v>
      </c>
      <c r="BT546" s="42">
        <v>0</v>
      </c>
      <c r="BU546" s="42">
        <v>0</v>
      </c>
      <c r="BV546" s="42">
        <v>0</v>
      </c>
      <c r="BW546" s="42">
        <v>4.0484780000000002</v>
      </c>
      <c r="BX546" s="42">
        <v>20.242387999999998</v>
      </c>
      <c r="BY546" s="42">
        <v>28.339344000000001</v>
      </c>
      <c r="BZ546" s="42">
        <v>0</v>
      </c>
      <c r="CA546" s="42">
        <v>76.921075999999999</v>
      </c>
      <c r="CB546" s="42">
        <v>404.70532800000001</v>
      </c>
      <c r="CC546" s="42">
        <v>4.0484780000000002</v>
      </c>
      <c r="CD546" s="42">
        <v>24.290866000000001</v>
      </c>
      <c r="CE546" s="42">
        <v>28.339344000000001</v>
      </c>
      <c r="CF546" s="42">
        <v>44.533253999999999</v>
      </c>
      <c r="CG546" s="42">
        <v>121.45433</v>
      </c>
      <c r="CH546" s="42">
        <v>129.45632599999999</v>
      </c>
      <c r="CI546" s="42">
        <v>4.0484780000000002</v>
      </c>
      <c r="CJ546" s="42">
        <v>48.534253</v>
      </c>
      <c r="CK546" s="42">
        <v>404.84776699999998</v>
      </c>
      <c r="CL546" s="42">
        <v>0</v>
      </c>
      <c r="CM546" s="42">
        <v>4.0484780000000002</v>
      </c>
      <c r="CN546" s="42">
        <v>8.0969549999999995</v>
      </c>
      <c r="CO546" s="42">
        <v>12.145433000000001</v>
      </c>
      <c r="CP546" s="42">
        <v>12.145433000000001</v>
      </c>
      <c r="CQ546" s="42">
        <v>16.193911</v>
      </c>
      <c r="CR546" s="42">
        <v>319.82973600000003</v>
      </c>
      <c r="CS546" s="42">
        <v>32.387821000000002</v>
      </c>
    </row>
    <row r="547" spans="1:97">
      <c r="A547" s="40" t="s">
        <v>1429</v>
      </c>
      <c r="B547" s="40" t="s">
        <v>289</v>
      </c>
      <c r="C547" s="40" t="s">
        <v>290</v>
      </c>
      <c r="D547" s="40" t="s">
        <v>297</v>
      </c>
      <c r="E547" s="40" t="s">
        <v>393</v>
      </c>
      <c r="F547" s="40" t="s">
        <v>293</v>
      </c>
      <c r="G547" s="41" t="s">
        <v>294</v>
      </c>
      <c r="H547" s="40" t="s">
        <v>1430</v>
      </c>
      <c r="I547" s="42">
        <v>152</v>
      </c>
      <c r="J547" s="42">
        <v>27.816993</v>
      </c>
      <c r="K547" s="42">
        <v>16.888888999999999</v>
      </c>
      <c r="L547" s="42">
        <v>30.797385999999999</v>
      </c>
      <c r="M547" s="42">
        <v>27.816993</v>
      </c>
      <c r="N547" s="42">
        <v>33.777777999999998</v>
      </c>
      <c r="O547" s="42">
        <v>14.901961</v>
      </c>
      <c r="P547" s="42">
        <v>20</v>
      </c>
      <c r="Q547" s="42">
        <v>24</v>
      </c>
      <c r="R547" s="42">
        <v>28</v>
      </c>
      <c r="S547" s="42">
        <v>28</v>
      </c>
      <c r="T547" s="42">
        <v>30</v>
      </c>
      <c r="U547" s="42">
        <v>19</v>
      </c>
      <c r="V547" s="42">
        <v>76.496731999999994</v>
      </c>
      <c r="W547" s="42">
        <v>11.921569</v>
      </c>
      <c r="X547" s="42">
        <v>6.9542479999999998</v>
      </c>
      <c r="Y547" s="42">
        <v>13.908497000000001</v>
      </c>
      <c r="Z547" s="42">
        <v>16.888888999999999</v>
      </c>
      <c r="AA547" s="42">
        <v>20.862745</v>
      </c>
      <c r="AB547" s="42">
        <v>5.9607840000000003</v>
      </c>
      <c r="AC547" s="42">
        <v>0</v>
      </c>
      <c r="AD547" s="42">
        <v>12.915032999999999</v>
      </c>
      <c r="AE547" s="42">
        <v>49.673203000000001</v>
      </c>
      <c r="AF547" s="42">
        <v>13.908497000000001</v>
      </c>
      <c r="AG547" s="42">
        <v>75.503268000000006</v>
      </c>
      <c r="AH547" s="42">
        <v>15.895424999999999</v>
      </c>
      <c r="AI547" s="42">
        <v>9.9346409999999992</v>
      </c>
      <c r="AJ547" s="42">
        <v>16.888888999999999</v>
      </c>
      <c r="AK547" s="42">
        <v>10.928105</v>
      </c>
      <c r="AL547" s="42">
        <v>12.915032999999999</v>
      </c>
      <c r="AM547" s="42">
        <v>7.9477120000000001</v>
      </c>
      <c r="AN547" s="42">
        <v>0.99346400000000001</v>
      </c>
      <c r="AO547" s="42">
        <v>18.875817000000001</v>
      </c>
      <c r="AP547" s="42">
        <v>39.738562000000002</v>
      </c>
      <c r="AQ547" s="42">
        <v>16.888888999999999</v>
      </c>
      <c r="AR547" s="42">
        <v>135.11111099999999</v>
      </c>
      <c r="AS547" s="42">
        <v>11.921569</v>
      </c>
      <c r="AT547" s="42">
        <v>7.9477120000000001</v>
      </c>
      <c r="AU547" s="42">
        <v>0</v>
      </c>
      <c r="AV547" s="42">
        <v>3.9738560000000001</v>
      </c>
      <c r="AW547" s="42">
        <v>15.895424999999999</v>
      </c>
      <c r="AX547" s="42">
        <v>23.843136999999999</v>
      </c>
      <c r="AY547" s="42">
        <v>55.633986999999998</v>
      </c>
      <c r="AZ547" s="42">
        <v>15.895424999999999</v>
      </c>
      <c r="BA547" s="42">
        <v>63.581699</v>
      </c>
      <c r="BB547" s="42">
        <v>7.9477120000000001</v>
      </c>
      <c r="BC547" s="42">
        <v>3.9738560000000001</v>
      </c>
      <c r="BD547" s="42">
        <v>0</v>
      </c>
      <c r="BE547" s="42">
        <v>0</v>
      </c>
      <c r="BF547" s="42">
        <v>3.9738560000000001</v>
      </c>
      <c r="BG547" s="42">
        <v>19.869281000000001</v>
      </c>
      <c r="BH547" s="42">
        <v>27.816993</v>
      </c>
      <c r="BI547" s="42">
        <v>0</v>
      </c>
      <c r="BJ547" s="42">
        <v>71.529411999999994</v>
      </c>
      <c r="BK547" s="42">
        <v>3.9738560000000001</v>
      </c>
      <c r="BL547" s="42">
        <v>3.9738560000000001</v>
      </c>
      <c r="BM547" s="42">
        <v>0</v>
      </c>
      <c r="BN547" s="42">
        <v>3.9738560000000001</v>
      </c>
      <c r="BO547" s="42">
        <v>11.921569</v>
      </c>
      <c r="BP547" s="42">
        <v>3.9738560000000001</v>
      </c>
      <c r="BQ547" s="42">
        <v>27.816993</v>
      </c>
      <c r="BR547" s="42">
        <v>15.895424999999999</v>
      </c>
      <c r="BS547" s="42">
        <v>7.9477120000000001</v>
      </c>
      <c r="BT547" s="42">
        <v>0</v>
      </c>
      <c r="BU547" s="42">
        <v>0</v>
      </c>
      <c r="BV547" s="42">
        <v>0</v>
      </c>
      <c r="BW547" s="42">
        <v>0</v>
      </c>
      <c r="BX547" s="42">
        <v>0</v>
      </c>
      <c r="BY547" s="42">
        <v>3.9738560000000001</v>
      </c>
      <c r="BZ547" s="42">
        <v>0</v>
      </c>
      <c r="CA547" s="42">
        <v>3.9738560000000001</v>
      </c>
      <c r="CB547" s="42">
        <v>47.686275000000002</v>
      </c>
      <c r="CC547" s="42">
        <v>7.9477120000000001</v>
      </c>
      <c r="CD547" s="42">
        <v>7.9477120000000001</v>
      </c>
      <c r="CE547" s="42">
        <v>0</v>
      </c>
      <c r="CF547" s="42">
        <v>3.9738560000000001</v>
      </c>
      <c r="CG547" s="42">
        <v>15.895424999999999</v>
      </c>
      <c r="CH547" s="42">
        <v>11.921569</v>
      </c>
      <c r="CI547" s="42">
        <v>0</v>
      </c>
      <c r="CJ547" s="42">
        <v>0</v>
      </c>
      <c r="CK547" s="42">
        <v>79.477124000000003</v>
      </c>
      <c r="CL547" s="42">
        <v>3.9738560000000001</v>
      </c>
      <c r="CM547" s="42">
        <v>0</v>
      </c>
      <c r="CN547" s="42">
        <v>0</v>
      </c>
      <c r="CO547" s="42">
        <v>0</v>
      </c>
      <c r="CP547" s="42">
        <v>0</v>
      </c>
      <c r="CQ547" s="42">
        <v>7.9477120000000001</v>
      </c>
      <c r="CR547" s="42">
        <v>55.633986999999998</v>
      </c>
      <c r="CS547" s="42">
        <v>11.921569</v>
      </c>
    </row>
    <row r="548" spans="1:97">
      <c r="A548" s="40" t="s">
        <v>1431</v>
      </c>
      <c r="B548" s="40" t="s">
        <v>289</v>
      </c>
      <c r="C548" s="40" t="s">
        <v>290</v>
      </c>
      <c r="D548" s="40" t="s">
        <v>304</v>
      </c>
      <c r="E548" s="40" t="s">
        <v>354</v>
      </c>
      <c r="F548" s="40" t="s">
        <v>351</v>
      </c>
      <c r="G548" s="41" t="s">
        <v>294</v>
      </c>
      <c r="H548" s="40" t="s">
        <v>1432</v>
      </c>
      <c r="I548" s="42">
        <v>47</v>
      </c>
      <c r="J548" s="42">
        <v>5</v>
      </c>
      <c r="K548" s="42">
        <v>6</v>
      </c>
      <c r="L548" s="42">
        <v>10</v>
      </c>
      <c r="M548" s="42">
        <v>11</v>
      </c>
      <c r="N548" s="42">
        <v>9</v>
      </c>
      <c r="O548" s="42">
        <v>6</v>
      </c>
      <c r="P548" s="42">
        <v>12</v>
      </c>
      <c r="Q548" s="42">
        <v>2</v>
      </c>
      <c r="R548" s="42">
        <v>10</v>
      </c>
      <c r="S548" s="42">
        <v>8</v>
      </c>
      <c r="T548" s="42">
        <v>7</v>
      </c>
      <c r="U548" s="42">
        <v>8</v>
      </c>
      <c r="V548" s="42">
        <v>22</v>
      </c>
      <c r="W548" s="42">
        <v>1</v>
      </c>
      <c r="X548" s="42">
        <v>4</v>
      </c>
      <c r="Y548" s="42">
        <v>5</v>
      </c>
      <c r="Z548" s="42">
        <v>5</v>
      </c>
      <c r="AA548" s="42">
        <v>4</v>
      </c>
      <c r="AB548" s="42">
        <v>3</v>
      </c>
      <c r="AC548" s="42">
        <v>0</v>
      </c>
      <c r="AD548" s="42">
        <v>5</v>
      </c>
      <c r="AE548" s="42">
        <v>11</v>
      </c>
      <c r="AF548" s="42">
        <v>6</v>
      </c>
      <c r="AG548" s="42">
        <v>25</v>
      </c>
      <c r="AH548" s="42">
        <v>4</v>
      </c>
      <c r="AI548" s="42">
        <v>2</v>
      </c>
      <c r="AJ548" s="42">
        <v>5</v>
      </c>
      <c r="AK548" s="42">
        <v>6</v>
      </c>
      <c r="AL548" s="42">
        <v>5</v>
      </c>
      <c r="AM548" s="42">
        <v>3</v>
      </c>
      <c r="AN548" s="42">
        <v>0</v>
      </c>
      <c r="AO548" s="42">
        <v>6</v>
      </c>
      <c r="AP548" s="42">
        <v>12</v>
      </c>
      <c r="AQ548" s="42">
        <v>7</v>
      </c>
      <c r="AR548" s="42">
        <v>48</v>
      </c>
      <c r="AS548" s="42">
        <v>4</v>
      </c>
      <c r="AT548" s="42">
        <v>4</v>
      </c>
      <c r="AU548" s="42">
        <v>0</v>
      </c>
      <c r="AV548" s="42">
        <v>4</v>
      </c>
      <c r="AW548" s="42">
        <v>12</v>
      </c>
      <c r="AX548" s="42">
        <v>4</v>
      </c>
      <c r="AY548" s="42">
        <v>12</v>
      </c>
      <c r="AZ548" s="42">
        <v>8</v>
      </c>
      <c r="BA548" s="42">
        <v>20</v>
      </c>
      <c r="BB548" s="42">
        <v>0</v>
      </c>
      <c r="BC548" s="42">
        <v>0</v>
      </c>
      <c r="BD548" s="42">
        <v>0</v>
      </c>
      <c r="BE548" s="42">
        <v>4</v>
      </c>
      <c r="BF548" s="42">
        <v>0</v>
      </c>
      <c r="BG548" s="42">
        <v>4</v>
      </c>
      <c r="BH548" s="42">
        <v>8</v>
      </c>
      <c r="BI548" s="42">
        <v>4</v>
      </c>
      <c r="BJ548" s="42">
        <v>28</v>
      </c>
      <c r="BK548" s="42">
        <v>4</v>
      </c>
      <c r="BL548" s="42">
        <v>4</v>
      </c>
      <c r="BM548" s="42">
        <v>0</v>
      </c>
      <c r="BN548" s="42">
        <v>0</v>
      </c>
      <c r="BO548" s="42">
        <v>12</v>
      </c>
      <c r="BP548" s="42">
        <v>0</v>
      </c>
      <c r="BQ548" s="42">
        <v>4</v>
      </c>
      <c r="BR548" s="42">
        <v>4</v>
      </c>
      <c r="BS548" s="42">
        <v>8</v>
      </c>
      <c r="BT548" s="42">
        <v>0</v>
      </c>
      <c r="BU548" s="42">
        <v>0</v>
      </c>
      <c r="BV548" s="42">
        <v>0</v>
      </c>
      <c r="BW548" s="42">
        <v>0</v>
      </c>
      <c r="BX548" s="42">
        <v>0</v>
      </c>
      <c r="BY548" s="42">
        <v>0</v>
      </c>
      <c r="BZ548" s="42">
        <v>0</v>
      </c>
      <c r="CA548" s="42">
        <v>8</v>
      </c>
      <c r="CB548" s="42">
        <v>16</v>
      </c>
      <c r="CC548" s="42">
        <v>4</v>
      </c>
      <c r="CD548" s="42">
        <v>0</v>
      </c>
      <c r="CE548" s="42">
        <v>0</v>
      </c>
      <c r="CF548" s="42">
        <v>4</v>
      </c>
      <c r="CG548" s="42">
        <v>4</v>
      </c>
      <c r="CH548" s="42">
        <v>4</v>
      </c>
      <c r="CI548" s="42">
        <v>0</v>
      </c>
      <c r="CJ548" s="42">
        <v>0</v>
      </c>
      <c r="CK548" s="42">
        <v>24</v>
      </c>
      <c r="CL548" s="42">
        <v>0</v>
      </c>
      <c r="CM548" s="42">
        <v>4</v>
      </c>
      <c r="CN548" s="42">
        <v>0</v>
      </c>
      <c r="CO548" s="42">
        <v>0</v>
      </c>
      <c r="CP548" s="42">
        <v>8</v>
      </c>
      <c r="CQ548" s="42">
        <v>0</v>
      </c>
      <c r="CR548" s="42">
        <v>12</v>
      </c>
      <c r="CS548" s="42">
        <v>0</v>
      </c>
    </row>
    <row r="549" spans="1:97">
      <c r="A549" s="40" t="s">
        <v>1433</v>
      </c>
      <c r="B549" s="40" t="s">
        <v>289</v>
      </c>
      <c r="C549" s="40" t="s">
        <v>290</v>
      </c>
      <c r="D549" s="40" t="s">
        <v>297</v>
      </c>
      <c r="E549" s="40" t="s">
        <v>445</v>
      </c>
      <c r="F549" s="40" t="s">
        <v>293</v>
      </c>
      <c r="G549" s="41" t="s">
        <v>294</v>
      </c>
      <c r="H549" s="40" t="s">
        <v>1434</v>
      </c>
      <c r="I549" s="42">
        <v>1674</v>
      </c>
      <c r="J549" s="42">
        <v>281.31510400000002</v>
      </c>
      <c r="K549" s="42">
        <v>249.603219</v>
      </c>
      <c r="L549" s="42">
        <v>266.99360799999999</v>
      </c>
      <c r="M549" s="42">
        <v>337.578125</v>
      </c>
      <c r="N549" s="42">
        <v>299.72845599999999</v>
      </c>
      <c r="O549" s="42">
        <v>238.781488</v>
      </c>
      <c r="P549" s="42">
        <v>244</v>
      </c>
      <c r="Q549" s="42">
        <v>249</v>
      </c>
      <c r="R549" s="42">
        <v>314</v>
      </c>
      <c r="S549" s="42">
        <v>289</v>
      </c>
      <c r="T549" s="42">
        <v>247</v>
      </c>
      <c r="U549" s="42">
        <v>171</v>
      </c>
      <c r="V549" s="42">
        <v>788.61416399999996</v>
      </c>
      <c r="W549" s="42">
        <v>135.03125</v>
      </c>
      <c r="X549" s="42">
        <v>125.824574</v>
      </c>
      <c r="Y549" s="42">
        <v>130.93939399999999</v>
      </c>
      <c r="Z549" s="42">
        <v>160.60534999999999</v>
      </c>
      <c r="AA549" s="42">
        <v>150.37571</v>
      </c>
      <c r="AB549" s="42">
        <v>80.745839000000004</v>
      </c>
      <c r="AC549" s="42">
        <v>5.092047</v>
      </c>
      <c r="AD549" s="42">
        <v>176.97277399999999</v>
      </c>
      <c r="AE549" s="42">
        <v>438.851562</v>
      </c>
      <c r="AF549" s="42">
        <v>172.789827</v>
      </c>
      <c r="AG549" s="42">
        <v>885.38583600000004</v>
      </c>
      <c r="AH549" s="42">
        <v>146.28385399999999</v>
      </c>
      <c r="AI549" s="42">
        <v>123.77864599999999</v>
      </c>
      <c r="AJ549" s="42">
        <v>136.054214</v>
      </c>
      <c r="AK549" s="42">
        <v>176.97277399999999</v>
      </c>
      <c r="AL549" s="42">
        <v>149.352746</v>
      </c>
      <c r="AM549" s="42">
        <v>129.643157</v>
      </c>
      <c r="AN549" s="42">
        <v>23.300445</v>
      </c>
      <c r="AO549" s="42">
        <v>182.08759499999999</v>
      </c>
      <c r="AP549" s="42">
        <v>466.47159099999999</v>
      </c>
      <c r="AQ549" s="42">
        <v>236.826651</v>
      </c>
      <c r="AR549" s="42">
        <v>1423.4193620000001</v>
      </c>
      <c r="AS549" s="42">
        <v>8.1837119999999999</v>
      </c>
      <c r="AT549" s="42">
        <v>77.745265000000003</v>
      </c>
      <c r="AU549" s="42">
        <v>36.826704999999997</v>
      </c>
      <c r="AV549" s="42">
        <v>155.49053000000001</v>
      </c>
      <c r="AW549" s="42">
        <v>229.14393899999999</v>
      </c>
      <c r="AX549" s="42">
        <v>225.05208300000001</v>
      </c>
      <c r="AY549" s="42">
        <v>515.02731700000004</v>
      </c>
      <c r="AZ549" s="42">
        <v>175.94981000000001</v>
      </c>
      <c r="BA549" s="42">
        <v>650.60511299999996</v>
      </c>
      <c r="BB549" s="42">
        <v>8.1837119999999999</v>
      </c>
      <c r="BC549" s="42">
        <v>57.285984999999997</v>
      </c>
      <c r="BD549" s="42">
        <v>16.367424</v>
      </c>
      <c r="BE549" s="42">
        <v>65.469696999999996</v>
      </c>
      <c r="BF549" s="42">
        <v>53.194128999999997</v>
      </c>
      <c r="BG549" s="42">
        <v>155.49053000000001</v>
      </c>
      <c r="BH549" s="42">
        <v>229.14393899999999</v>
      </c>
      <c r="BI549" s="42">
        <v>65.469696999999996</v>
      </c>
      <c r="BJ549" s="42">
        <v>772.81424900000002</v>
      </c>
      <c r="BK549" s="42">
        <v>0</v>
      </c>
      <c r="BL549" s="42">
        <v>20.45928</v>
      </c>
      <c r="BM549" s="42">
        <v>20.45928</v>
      </c>
      <c r="BN549" s="42">
        <v>90.020832999999996</v>
      </c>
      <c r="BO549" s="42">
        <v>175.94981000000001</v>
      </c>
      <c r="BP549" s="42">
        <v>69.561553000000004</v>
      </c>
      <c r="BQ549" s="42">
        <v>285.88337799999999</v>
      </c>
      <c r="BR549" s="42">
        <v>110.480114</v>
      </c>
      <c r="BS549" s="42">
        <v>126.847538</v>
      </c>
      <c r="BT549" s="42">
        <v>0</v>
      </c>
      <c r="BU549" s="42">
        <v>0</v>
      </c>
      <c r="BV549" s="42">
        <v>0</v>
      </c>
      <c r="BW549" s="42">
        <v>12.275568</v>
      </c>
      <c r="BX549" s="42">
        <v>32.734848</v>
      </c>
      <c r="BY549" s="42">
        <v>8.1837119999999999</v>
      </c>
      <c r="BZ549" s="42">
        <v>0</v>
      </c>
      <c r="CA549" s="42">
        <v>73.653408999999996</v>
      </c>
      <c r="CB549" s="42">
        <v>613.77840900000001</v>
      </c>
      <c r="CC549" s="42">
        <v>4.0918559999999999</v>
      </c>
      <c r="CD549" s="42">
        <v>57.285984999999997</v>
      </c>
      <c r="CE549" s="42">
        <v>24.551136</v>
      </c>
      <c r="CF549" s="42">
        <v>122.75568199999999</v>
      </c>
      <c r="CG549" s="42">
        <v>151.398674</v>
      </c>
      <c r="CH549" s="42">
        <v>180.04166699999999</v>
      </c>
      <c r="CI549" s="42">
        <v>4.0918559999999999</v>
      </c>
      <c r="CJ549" s="42">
        <v>69.561553000000004</v>
      </c>
      <c r="CK549" s="42">
        <v>682.79341599999998</v>
      </c>
      <c r="CL549" s="42">
        <v>4.0918559999999999</v>
      </c>
      <c r="CM549" s="42">
        <v>20.45928</v>
      </c>
      <c r="CN549" s="42">
        <v>12.275568</v>
      </c>
      <c r="CO549" s="42">
        <v>20.45928</v>
      </c>
      <c r="CP549" s="42">
        <v>45.010416999999997</v>
      </c>
      <c r="CQ549" s="42">
        <v>36.826704999999997</v>
      </c>
      <c r="CR549" s="42">
        <v>510.93546099999998</v>
      </c>
      <c r="CS549" s="42">
        <v>32.734848</v>
      </c>
    </row>
    <row r="550" spans="1:97">
      <c r="A550" s="40" t="s">
        <v>1435</v>
      </c>
      <c r="B550" s="40" t="s">
        <v>289</v>
      </c>
      <c r="C550" s="40" t="s">
        <v>290</v>
      </c>
      <c r="D550" s="40" t="s">
        <v>304</v>
      </c>
      <c r="E550" s="40" t="s">
        <v>407</v>
      </c>
      <c r="F550" s="40" t="s">
        <v>397</v>
      </c>
      <c r="G550" s="41" t="s">
        <v>294</v>
      </c>
      <c r="H550" s="40" t="s">
        <v>1436</v>
      </c>
      <c r="I550" s="42">
        <v>183</v>
      </c>
      <c r="J550" s="42">
        <v>22.243093999999999</v>
      </c>
      <c r="K550" s="42">
        <v>15.165746</v>
      </c>
      <c r="L550" s="42">
        <v>40.441989</v>
      </c>
      <c r="M550" s="42">
        <v>39.430939000000002</v>
      </c>
      <c r="N550" s="42">
        <v>38.419890000000002</v>
      </c>
      <c r="O550" s="42">
        <v>27.298342999999999</v>
      </c>
      <c r="P550" s="42">
        <v>21</v>
      </c>
      <c r="Q550" s="42">
        <v>29</v>
      </c>
      <c r="R550" s="42">
        <v>36</v>
      </c>
      <c r="S550" s="42">
        <v>35</v>
      </c>
      <c r="T550" s="42">
        <v>37</v>
      </c>
      <c r="U550" s="42">
        <v>24</v>
      </c>
      <c r="V550" s="42">
        <v>94.027624000000003</v>
      </c>
      <c r="W550" s="42">
        <v>13.143646</v>
      </c>
      <c r="X550" s="42">
        <v>8.0883979999999998</v>
      </c>
      <c r="Y550" s="42">
        <v>19.209945000000001</v>
      </c>
      <c r="Z550" s="42">
        <v>22.243093999999999</v>
      </c>
      <c r="AA550" s="42">
        <v>19.209945000000001</v>
      </c>
      <c r="AB550" s="42">
        <v>10.110497000000001</v>
      </c>
      <c r="AC550" s="42">
        <v>2.0220989999999999</v>
      </c>
      <c r="AD550" s="42">
        <v>18.198895</v>
      </c>
      <c r="AE550" s="42">
        <v>57.629834000000002</v>
      </c>
      <c r="AF550" s="42">
        <v>18.198895</v>
      </c>
      <c r="AG550" s="42">
        <v>88.972375999999997</v>
      </c>
      <c r="AH550" s="42">
        <v>9.0994480000000006</v>
      </c>
      <c r="AI550" s="42">
        <v>7.0773479999999998</v>
      </c>
      <c r="AJ550" s="42">
        <v>21.232043999999998</v>
      </c>
      <c r="AK550" s="42">
        <v>17.187844999999999</v>
      </c>
      <c r="AL550" s="42">
        <v>19.209945000000001</v>
      </c>
      <c r="AM550" s="42">
        <v>14.154696</v>
      </c>
      <c r="AN550" s="42">
        <v>1.01105</v>
      </c>
      <c r="AO550" s="42">
        <v>12.132597000000001</v>
      </c>
      <c r="AP550" s="42">
        <v>46.508287000000003</v>
      </c>
      <c r="AQ550" s="42">
        <v>30.331492000000001</v>
      </c>
      <c r="AR550" s="42">
        <v>165.81215499999999</v>
      </c>
      <c r="AS550" s="42">
        <v>8.0883979999999998</v>
      </c>
      <c r="AT550" s="42">
        <v>4.0441989999999999</v>
      </c>
      <c r="AU550" s="42">
        <v>0</v>
      </c>
      <c r="AV550" s="42">
        <v>20.220994000000001</v>
      </c>
      <c r="AW550" s="42">
        <v>8.0883979999999998</v>
      </c>
      <c r="AX550" s="42">
        <v>20.220994000000001</v>
      </c>
      <c r="AY550" s="42">
        <v>68.751380999999995</v>
      </c>
      <c r="AZ550" s="42">
        <v>36.397790000000001</v>
      </c>
      <c r="BA550" s="42">
        <v>84.928177000000005</v>
      </c>
      <c r="BB550" s="42">
        <v>8.0883979999999998</v>
      </c>
      <c r="BC550" s="42">
        <v>0</v>
      </c>
      <c r="BD550" s="42">
        <v>0</v>
      </c>
      <c r="BE550" s="42">
        <v>8.0883979999999998</v>
      </c>
      <c r="BF550" s="42">
        <v>0</v>
      </c>
      <c r="BG550" s="42">
        <v>20.220994000000001</v>
      </c>
      <c r="BH550" s="42">
        <v>32.353591000000002</v>
      </c>
      <c r="BI550" s="42">
        <v>16.176796</v>
      </c>
      <c r="BJ550" s="42">
        <v>80.883977999999999</v>
      </c>
      <c r="BK550" s="42">
        <v>0</v>
      </c>
      <c r="BL550" s="42">
        <v>4.0441989999999999</v>
      </c>
      <c r="BM550" s="42">
        <v>0</v>
      </c>
      <c r="BN550" s="42">
        <v>12.132597000000001</v>
      </c>
      <c r="BO550" s="42">
        <v>8.0883979999999998</v>
      </c>
      <c r="BP550" s="42">
        <v>0</v>
      </c>
      <c r="BQ550" s="42">
        <v>36.397790000000001</v>
      </c>
      <c r="BR550" s="42">
        <v>20.220994000000001</v>
      </c>
      <c r="BS550" s="42">
        <v>8.0883979999999998</v>
      </c>
      <c r="BT550" s="42">
        <v>0</v>
      </c>
      <c r="BU550" s="42">
        <v>0</v>
      </c>
      <c r="BV550" s="42">
        <v>0</v>
      </c>
      <c r="BW550" s="42">
        <v>0</v>
      </c>
      <c r="BX550" s="42">
        <v>0</v>
      </c>
      <c r="BY550" s="42">
        <v>0</v>
      </c>
      <c r="BZ550" s="42">
        <v>0</v>
      </c>
      <c r="CA550" s="42">
        <v>8.0883979999999998</v>
      </c>
      <c r="CB550" s="42">
        <v>72.795580000000001</v>
      </c>
      <c r="CC550" s="42">
        <v>8.0883979999999998</v>
      </c>
      <c r="CD550" s="42">
        <v>4.0441989999999999</v>
      </c>
      <c r="CE550" s="42">
        <v>0</v>
      </c>
      <c r="CF550" s="42">
        <v>20.220994000000001</v>
      </c>
      <c r="CG550" s="42">
        <v>4.0441989999999999</v>
      </c>
      <c r="CH550" s="42">
        <v>20.220994000000001</v>
      </c>
      <c r="CI550" s="42">
        <v>0</v>
      </c>
      <c r="CJ550" s="42">
        <v>16.176796</v>
      </c>
      <c r="CK550" s="42">
        <v>84.928177000000005</v>
      </c>
      <c r="CL550" s="42">
        <v>0</v>
      </c>
      <c r="CM550" s="42">
        <v>0</v>
      </c>
      <c r="CN550" s="42">
        <v>0</v>
      </c>
      <c r="CO550" s="42">
        <v>0</v>
      </c>
      <c r="CP550" s="42">
        <v>4.0441989999999999</v>
      </c>
      <c r="CQ550" s="42">
        <v>0</v>
      </c>
      <c r="CR550" s="42">
        <v>68.751380999999995</v>
      </c>
      <c r="CS550" s="42">
        <v>12.132597000000001</v>
      </c>
    </row>
    <row r="551" spans="1:97">
      <c r="A551" s="40" t="s">
        <v>1437</v>
      </c>
      <c r="B551" s="40" t="s">
        <v>289</v>
      </c>
      <c r="C551" s="40" t="s">
        <v>290</v>
      </c>
      <c r="D551" s="40" t="s">
        <v>297</v>
      </c>
      <c r="E551" s="40" t="s">
        <v>393</v>
      </c>
      <c r="F551" s="40" t="s">
        <v>293</v>
      </c>
      <c r="G551" s="41" t="s">
        <v>294</v>
      </c>
      <c r="H551" s="40" t="s">
        <v>1438</v>
      </c>
      <c r="I551" s="42">
        <v>642</v>
      </c>
      <c r="J551" s="42">
        <v>79</v>
      </c>
      <c r="K551" s="42">
        <v>72</v>
      </c>
      <c r="L551" s="42">
        <v>93</v>
      </c>
      <c r="M551" s="42">
        <v>149</v>
      </c>
      <c r="N551" s="42">
        <v>154</v>
      </c>
      <c r="O551" s="42">
        <v>95</v>
      </c>
      <c r="P551" s="42">
        <v>98</v>
      </c>
      <c r="Q551" s="42">
        <v>108</v>
      </c>
      <c r="R551" s="42">
        <v>151</v>
      </c>
      <c r="S551" s="42">
        <v>124</v>
      </c>
      <c r="T551" s="42">
        <v>120</v>
      </c>
      <c r="U551" s="42">
        <v>74</v>
      </c>
      <c r="V551" s="42">
        <v>308</v>
      </c>
      <c r="W551" s="42">
        <v>39</v>
      </c>
      <c r="X551" s="42">
        <v>36</v>
      </c>
      <c r="Y551" s="42">
        <v>52</v>
      </c>
      <c r="Z551" s="42">
        <v>76</v>
      </c>
      <c r="AA551" s="42">
        <v>73</v>
      </c>
      <c r="AB551" s="42">
        <v>30</v>
      </c>
      <c r="AC551" s="42">
        <v>2</v>
      </c>
      <c r="AD551" s="42">
        <v>50</v>
      </c>
      <c r="AE551" s="42">
        <v>175</v>
      </c>
      <c r="AF551" s="42">
        <v>83</v>
      </c>
      <c r="AG551" s="42">
        <v>334</v>
      </c>
      <c r="AH551" s="42">
        <v>40</v>
      </c>
      <c r="AI551" s="42">
        <v>36</v>
      </c>
      <c r="AJ551" s="42">
        <v>41</v>
      </c>
      <c r="AK551" s="42">
        <v>73</v>
      </c>
      <c r="AL551" s="42">
        <v>81</v>
      </c>
      <c r="AM551" s="42">
        <v>61</v>
      </c>
      <c r="AN551" s="42">
        <v>2</v>
      </c>
      <c r="AO551" s="42">
        <v>52</v>
      </c>
      <c r="AP551" s="42">
        <v>174</v>
      </c>
      <c r="AQ551" s="42">
        <v>108</v>
      </c>
      <c r="AR551" s="42">
        <v>552</v>
      </c>
      <c r="AS551" s="42">
        <v>8</v>
      </c>
      <c r="AT551" s="42">
        <v>44</v>
      </c>
      <c r="AU551" s="42">
        <v>8</v>
      </c>
      <c r="AV551" s="42">
        <v>28</v>
      </c>
      <c r="AW551" s="42">
        <v>88</v>
      </c>
      <c r="AX551" s="42">
        <v>88</v>
      </c>
      <c r="AY551" s="42">
        <v>232</v>
      </c>
      <c r="AZ551" s="42">
        <v>56</v>
      </c>
      <c r="BA551" s="42">
        <v>252</v>
      </c>
      <c r="BB551" s="42">
        <v>4</v>
      </c>
      <c r="BC551" s="42">
        <v>40</v>
      </c>
      <c r="BD551" s="42">
        <v>4</v>
      </c>
      <c r="BE551" s="42">
        <v>12</v>
      </c>
      <c r="BF551" s="42">
        <v>28</v>
      </c>
      <c r="BG551" s="42">
        <v>64</v>
      </c>
      <c r="BH551" s="42">
        <v>88</v>
      </c>
      <c r="BI551" s="42">
        <v>12</v>
      </c>
      <c r="BJ551" s="42">
        <v>300</v>
      </c>
      <c r="BK551" s="42">
        <v>4</v>
      </c>
      <c r="BL551" s="42">
        <v>4</v>
      </c>
      <c r="BM551" s="42">
        <v>4</v>
      </c>
      <c r="BN551" s="42">
        <v>16</v>
      </c>
      <c r="BO551" s="42">
        <v>60</v>
      </c>
      <c r="BP551" s="42">
        <v>24</v>
      </c>
      <c r="BQ551" s="42">
        <v>144</v>
      </c>
      <c r="BR551" s="42">
        <v>44</v>
      </c>
      <c r="BS551" s="42">
        <v>60</v>
      </c>
      <c r="BT551" s="42">
        <v>0</v>
      </c>
      <c r="BU551" s="42">
        <v>0</v>
      </c>
      <c r="BV551" s="42">
        <v>0</v>
      </c>
      <c r="BW551" s="42">
        <v>0</v>
      </c>
      <c r="BX551" s="42">
        <v>20</v>
      </c>
      <c r="BY551" s="42">
        <v>12</v>
      </c>
      <c r="BZ551" s="42">
        <v>0</v>
      </c>
      <c r="CA551" s="42">
        <v>28</v>
      </c>
      <c r="CB551" s="42">
        <v>216</v>
      </c>
      <c r="CC551" s="42">
        <v>8</v>
      </c>
      <c r="CD551" s="42">
        <v>36</v>
      </c>
      <c r="CE551" s="42">
        <v>4</v>
      </c>
      <c r="CF551" s="42">
        <v>24</v>
      </c>
      <c r="CG551" s="42">
        <v>56</v>
      </c>
      <c r="CH551" s="42">
        <v>64</v>
      </c>
      <c r="CI551" s="42">
        <v>8</v>
      </c>
      <c r="CJ551" s="42">
        <v>16</v>
      </c>
      <c r="CK551" s="42">
        <v>276</v>
      </c>
      <c r="CL551" s="42">
        <v>0</v>
      </c>
      <c r="CM551" s="42">
        <v>8</v>
      </c>
      <c r="CN551" s="42">
        <v>4</v>
      </c>
      <c r="CO551" s="42">
        <v>4</v>
      </c>
      <c r="CP551" s="42">
        <v>12</v>
      </c>
      <c r="CQ551" s="42">
        <v>12</v>
      </c>
      <c r="CR551" s="42">
        <v>224</v>
      </c>
      <c r="CS551" s="42">
        <v>12</v>
      </c>
    </row>
    <row r="552" spans="1:97">
      <c r="A552" s="40" t="s">
        <v>1439</v>
      </c>
      <c r="B552" s="40" t="s">
        <v>289</v>
      </c>
      <c r="C552" s="40" t="s">
        <v>290</v>
      </c>
      <c r="D552" s="40" t="s">
        <v>309</v>
      </c>
      <c r="E552" s="40" t="s">
        <v>473</v>
      </c>
      <c r="F552" s="40" t="s">
        <v>306</v>
      </c>
      <c r="G552" s="41" t="s">
        <v>294</v>
      </c>
      <c r="H552" s="40" t="s">
        <v>1440</v>
      </c>
      <c r="I552" s="42">
        <v>319</v>
      </c>
      <c r="J552" s="42">
        <v>62.625767000000003</v>
      </c>
      <c r="K552" s="42">
        <v>29.355827999999999</v>
      </c>
      <c r="L552" s="42">
        <v>74.368098000000003</v>
      </c>
      <c r="M552" s="42">
        <v>68.496932999999999</v>
      </c>
      <c r="N552" s="42">
        <v>54.797545999999997</v>
      </c>
      <c r="O552" s="42">
        <v>29.355827999999999</v>
      </c>
      <c r="P552" s="42">
        <v>38</v>
      </c>
      <c r="Q552" s="42">
        <v>37</v>
      </c>
      <c r="R552" s="42">
        <v>47</v>
      </c>
      <c r="S552" s="42">
        <v>43</v>
      </c>
      <c r="T552" s="42">
        <v>51</v>
      </c>
      <c r="U552" s="42">
        <v>17</v>
      </c>
      <c r="V552" s="42">
        <v>159.5</v>
      </c>
      <c r="W552" s="42">
        <v>36.205520999999997</v>
      </c>
      <c r="X552" s="42">
        <v>16.634969000000002</v>
      </c>
      <c r="Y552" s="42">
        <v>33.269939000000001</v>
      </c>
      <c r="Z552" s="42">
        <v>39.141103999999999</v>
      </c>
      <c r="AA552" s="42">
        <v>21.527607</v>
      </c>
      <c r="AB552" s="42">
        <v>12.720859000000001</v>
      </c>
      <c r="AC552" s="42">
        <v>0</v>
      </c>
      <c r="AD552" s="42">
        <v>43.055214999999997</v>
      </c>
      <c r="AE552" s="42">
        <v>91.003067000000001</v>
      </c>
      <c r="AF552" s="42">
        <v>25.441718000000002</v>
      </c>
      <c r="AG552" s="42">
        <v>159.5</v>
      </c>
      <c r="AH552" s="42">
        <v>26.420245000000001</v>
      </c>
      <c r="AI552" s="42">
        <v>12.720859000000001</v>
      </c>
      <c r="AJ552" s="42">
        <v>41.09816</v>
      </c>
      <c r="AK552" s="42">
        <v>29.355827999999999</v>
      </c>
      <c r="AL552" s="42">
        <v>33.269939000000001</v>
      </c>
      <c r="AM552" s="42">
        <v>15.656442</v>
      </c>
      <c r="AN552" s="42">
        <v>0.97852799999999995</v>
      </c>
      <c r="AO552" s="42">
        <v>28.377300999999999</v>
      </c>
      <c r="AP552" s="42">
        <v>91.981594999999999</v>
      </c>
      <c r="AQ552" s="42">
        <v>39.141103999999999</v>
      </c>
      <c r="AR552" s="42">
        <v>250.50306699999999</v>
      </c>
      <c r="AS552" s="42">
        <v>7.8282210000000001</v>
      </c>
      <c r="AT552" s="42">
        <v>11.742331</v>
      </c>
      <c r="AU552" s="42">
        <v>3.91411</v>
      </c>
      <c r="AV552" s="42">
        <v>31.312882999999999</v>
      </c>
      <c r="AW552" s="42">
        <v>43.055214999999997</v>
      </c>
      <c r="AX552" s="42">
        <v>46.969324999999998</v>
      </c>
      <c r="AY552" s="42">
        <v>101.76687099999999</v>
      </c>
      <c r="AZ552" s="42">
        <v>3.91411</v>
      </c>
      <c r="BA552" s="42">
        <v>133.07975500000001</v>
      </c>
      <c r="BB552" s="42">
        <v>7.8282210000000001</v>
      </c>
      <c r="BC552" s="42">
        <v>11.742331</v>
      </c>
      <c r="BD552" s="42">
        <v>0</v>
      </c>
      <c r="BE552" s="42">
        <v>19.570551999999999</v>
      </c>
      <c r="BF552" s="42">
        <v>11.742331</v>
      </c>
      <c r="BG552" s="42">
        <v>39.141103999999999</v>
      </c>
      <c r="BH552" s="42">
        <v>43.055214999999997</v>
      </c>
      <c r="BI552" s="42">
        <v>0</v>
      </c>
      <c r="BJ552" s="42">
        <v>117.42331299999999</v>
      </c>
      <c r="BK552" s="42">
        <v>0</v>
      </c>
      <c r="BL552" s="42">
        <v>0</v>
      </c>
      <c r="BM552" s="42">
        <v>3.91411</v>
      </c>
      <c r="BN552" s="42">
        <v>11.742331</v>
      </c>
      <c r="BO552" s="42">
        <v>31.312882999999999</v>
      </c>
      <c r="BP552" s="42">
        <v>7.8282210000000001</v>
      </c>
      <c r="BQ552" s="42">
        <v>58.711655999999998</v>
      </c>
      <c r="BR552" s="42">
        <v>3.91411</v>
      </c>
      <c r="BS552" s="42">
        <v>3.91411</v>
      </c>
      <c r="BT552" s="42">
        <v>0</v>
      </c>
      <c r="BU552" s="42">
        <v>0</v>
      </c>
      <c r="BV552" s="42">
        <v>0</v>
      </c>
      <c r="BW552" s="42">
        <v>3.91411</v>
      </c>
      <c r="BX552" s="42">
        <v>0</v>
      </c>
      <c r="BY552" s="42">
        <v>0</v>
      </c>
      <c r="BZ552" s="42">
        <v>0</v>
      </c>
      <c r="CA552" s="42">
        <v>0</v>
      </c>
      <c r="CB552" s="42">
        <v>125.25153400000001</v>
      </c>
      <c r="CC552" s="42">
        <v>7.8282210000000001</v>
      </c>
      <c r="CD552" s="42">
        <v>7.8282210000000001</v>
      </c>
      <c r="CE552" s="42">
        <v>3.91411</v>
      </c>
      <c r="CF552" s="42">
        <v>27.398772999999998</v>
      </c>
      <c r="CG552" s="42">
        <v>39.141103999999999</v>
      </c>
      <c r="CH552" s="42">
        <v>39.141103999999999</v>
      </c>
      <c r="CI552" s="42">
        <v>0</v>
      </c>
      <c r="CJ552" s="42">
        <v>0</v>
      </c>
      <c r="CK552" s="42">
        <v>121.337423</v>
      </c>
      <c r="CL552" s="42">
        <v>0</v>
      </c>
      <c r="CM552" s="42">
        <v>3.91411</v>
      </c>
      <c r="CN552" s="42">
        <v>0</v>
      </c>
      <c r="CO552" s="42">
        <v>0</v>
      </c>
      <c r="CP552" s="42">
        <v>3.91411</v>
      </c>
      <c r="CQ552" s="42">
        <v>7.8282210000000001</v>
      </c>
      <c r="CR552" s="42">
        <v>101.76687099999999</v>
      </c>
      <c r="CS552" s="42">
        <v>3.91411</v>
      </c>
    </row>
    <row r="553" spans="1:97">
      <c r="A553" s="40" t="s">
        <v>1441</v>
      </c>
      <c r="B553" s="40" t="s">
        <v>289</v>
      </c>
      <c r="C553" s="40" t="s">
        <v>290</v>
      </c>
      <c r="D553" s="40" t="s">
        <v>309</v>
      </c>
      <c r="E553" s="40" t="s">
        <v>450</v>
      </c>
      <c r="F553" s="40" t="s">
        <v>306</v>
      </c>
      <c r="G553" s="41" t="s">
        <v>294</v>
      </c>
      <c r="H553" s="40" t="s">
        <v>1442</v>
      </c>
      <c r="I553" s="42">
        <v>222</v>
      </c>
      <c r="J553" s="42">
        <v>36.504741000000003</v>
      </c>
      <c r="K553" s="42">
        <v>29.598438000000002</v>
      </c>
      <c r="L553" s="42">
        <v>40.451199000000003</v>
      </c>
      <c r="M553" s="42">
        <v>35.529837999999998</v>
      </c>
      <c r="N553" s="42">
        <v>58.210262</v>
      </c>
      <c r="O553" s="42">
        <v>21.705521000000001</v>
      </c>
      <c r="P553" s="42">
        <v>18</v>
      </c>
      <c r="Q553" s="42">
        <v>29</v>
      </c>
      <c r="R553" s="42">
        <v>41</v>
      </c>
      <c r="S553" s="42">
        <v>38</v>
      </c>
      <c r="T553" s="42">
        <v>45</v>
      </c>
      <c r="U553" s="42">
        <v>25</v>
      </c>
      <c r="V553" s="42">
        <v>111.499163</v>
      </c>
      <c r="W553" s="42">
        <v>19.732292000000001</v>
      </c>
      <c r="X553" s="42">
        <v>14.799219000000001</v>
      </c>
      <c r="Y553" s="42">
        <v>19.732292000000001</v>
      </c>
      <c r="Z553" s="42">
        <v>18.757390000000001</v>
      </c>
      <c r="AA553" s="42">
        <v>30.585052999999998</v>
      </c>
      <c r="AB553" s="42">
        <v>7.8929169999999997</v>
      </c>
      <c r="AC553" s="42">
        <v>0</v>
      </c>
      <c r="AD553" s="42">
        <v>28.611823999999999</v>
      </c>
      <c r="AE553" s="42">
        <v>60.195203999999997</v>
      </c>
      <c r="AF553" s="42">
        <v>22.692136000000001</v>
      </c>
      <c r="AG553" s="42">
        <v>110.500837</v>
      </c>
      <c r="AH553" s="42">
        <v>16.772448000000001</v>
      </c>
      <c r="AI553" s="42">
        <v>14.799219000000001</v>
      </c>
      <c r="AJ553" s="42">
        <v>20.718907000000002</v>
      </c>
      <c r="AK553" s="42">
        <v>16.772448000000001</v>
      </c>
      <c r="AL553" s="42">
        <v>27.625209000000002</v>
      </c>
      <c r="AM553" s="42">
        <v>13.812605</v>
      </c>
      <c r="AN553" s="42">
        <v>0</v>
      </c>
      <c r="AO553" s="42">
        <v>19.732292000000001</v>
      </c>
      <c r="AP553" s="42">
        <v>63.143335</v>
      </c>
      <c r="AQ553" s="42">
        <v>27.625209000000002</v>
      </c>
      <c r="AR553" s="42">
        <v>189.43000599999999</v>
      </c>
      <c r="AS553" s="42">
        <v>15.785833999999999</v>
      </c>
      <c r="AT553" s="42">
        <v>15.785833999999999</v>
      </c>
      <c r="AU553" s="42">
        <v>15.785833999999999</v>
      </c>
      <c r="AV553" s="42">
        <v>19.732292000000001</v>
      </c>
      <c r="AW553" s="42">
        <v>15.785833999999999</v>
      </c>
      <c r="AX553" s="42">
        <v>35.518126000000002</v>
      </c>
      <c r="AY553" s="42">
        <v>55.250418000000003</v>
      </c>
      <c r="AZ553" s="42">
        <v>15.785833999999999</v>
      </c>
      <c r="BA553" s="42">
        <v>102.60791999999999</v>
      </c>
      <c r="BB553" s="42">
        <v>7.8929169999999997</v>
      </c>
      <c r="BC553" s="42">
        <v>7.8929169999999997</v>
      </c>
      <c r="BD553" s="42">
        <v>0</v>
      </c>
      <c r="BE553" s="42">
        <v>11.839375</v>
      </c>
      <c r="BF553" s="42">
        <v>3.9464579999999998</v>
      </c>
      <c r="BG553" s="42">
        <v>27.625209000000002</v>
      </c>
      <c r="BH553" s="42">
        <v>35.518126000000002</v>
      </c>
      <c r="BI553" s="42">
        <v>7.8929169999999997</v>
      </c>
      <c r="BJ553" s="42">
        <v>86.822085999999999</v>
      </c>
      <c r="BK553" s="42">
        <v>7.8929169999999997</v>
      </c>
      <c r="BL553" s="42">
        <v>7.8929169999999997</v>
      </c>
      <c r="BM553" s="42">
        <v>15.785833999999999</v>
      </c>
      <c r="BN553" s="42">
        <v>7.8929169999999997</v>
      </c>
      <c r="BO553" s="42">
        <v>11.839375</v>
      </c>
      <c r="BP553" s="42">
        <v>7.8929169999999997</v>
      </c>
      <c r="BQ553" s="42">
        <v>19.732292000000001</v>
      </c>
      <c r="BR553" s="42">
        <v>7.8929169999999997</v>
      </c>
      <c r="BS553" s="42">
        <v>31.571667999999999</v>
      </c>
      <c r="BT553" s="42">
        <v>0</v>
      </c>
      <c r="BU553" s="42">
        <v>0</v>
      </c>
      <c r="BV553" s="42">
        <v>0</v>
      </c>
      <c r="BW553" s="42">
        <v>3.9464579999999998</v>
      </c>
      <c r="BX553" s="42">
        <v>3.9464579999999998</v>
      </c>
      <c r="BY553" s="42">
        <v>15.785833999999999</v>
      </c>
      <c r="BZ553" s="42">
        <v>0</v>
      </c>
      <c r="CA553" s="42">
        <v>7.8929169999999997</v>
      </c>
      <c r="CB553" s="42">
        <v>74.982710999999995</v>
      </c>
      <c r="CC553" s="42">
        <v>15.785833999999999</v>
      </c>
      <c r="CD553" s="42">
        <v>11.839375</v>
      </c>
      <c r="CE553" s="42">
        <v>11.839375</v>
      </c>
      <c r="CF553" s="42">
        <v>7.8929169999999997</v>
      </c>
      <c r="CG553" s="42">
        <v>7.8929169999999997</v>
      </c>
      <c r="CH553" s="42">
        <v>11.839375</v>
      </c>
      <c r="CI553" s="42">
        <v>0</v>
      </c>
      <c r="CJ553" s="42">
        <v>7.8929169999999997</v>
      </c>
      <c r="CK553" s="42">
        <v>82.875626999999994</v>
      </c>
      <c r="CL553" s="42">
        <v>0</v>
      </c>
      <c r="CM553" s="42">
        <v>3.9464579999999998</v>
      </c>
      <c r="CN553" s="42">
        <v>3.9464579999999998</v>
      </c>
      <c r="CO553" s="42">
        <v>7.8929169999999997</v>
      </c>
      <c r="CP553" s="42">
        <v>3.9464579999999998</v>
      </c>
      <c r="CQ553" s="42">
        <v>7.8929169999999997</v>
      </c>
      <c r="CR553" s="42">
        <v>55.250418000000003</v>
      </c>
      <c r="CS553" s="42">
        <v>0</v>
      </c>
    </row>
    <row r="554" spans="1:97">
      <c r="A554" s="40" t="s">
        <v>1443</v>
      </c>
      <c r="B554" s="40" t="s">
        <v>289</v>
      </c>
      <c r="C554" s="40" t="s">
        <v>290</v>
      </c>
      <c r="D554" s="40" t="s">
        <v>297</v>
      </c>
      <c r="E554" s="40" t="s">
        <v>445</v>
      </c>
      <c r="F554" s="40" t="s">
        <v>293</v>
      </c>
      <c r="G554" s="41" t="s">
        <v>294</v>
      </c>
      <c r="H554" s="40" t="s">
        <v>1444</v>
      </c>
      <c r="I554" s="42">
        <v>248</v>
      </c>
      <c r="J554" s="42">
        <v>43.219917000000002</v>
      </c>
      <c r="K554" s="42">
        <v>25.726140999999998</v>
      </c>
      <c r="L554" s="42">
        <v>40.132779999999997</v>
      </c>
      <c r="M554" s="42">
        <v>67.917012</v>
      </c>
      <c r="N554" s="42">
        <v>44.248963000000003</v>
      </c>
      <c r="O554" s="42">
        <v>26.755186999999999</v>
      </c>
      <c r="P554" s="42">
        <v>20</v>
      </c>
      <c r="Q554" s="42">
        <v>27</v>
      </c>
      <c r="R554" s="42">
        <v>28</v>
      </c>
      <c r="S554" s="42">
        <v>41</v>
      </c>
      <c r="T554" s="42">
        <v>40</v>
      </c>
      <c r="U554" s="42">
        <v>20</v>
      </c>
      <c r="V554" s="42">
        <v>129.659751</v>
      </c>
      <c r="W554" s="42">
        <v>21.609959</v>
      </c>
      <c r="X554" s="42">
        <v>16.464729999999999</v>
      </c>
      <c r="Y554" s="42">
        <v>20.580912999999999</v>
      </c>
      <c r="Z554" s="42">
        <v>32.929461000000003</v>
      </c>
      <c r="AA554" s="42">
        <v>24.697095000000001</v>
      </c>
      <c r="AB554" s="42">
        <v>13.377592999999999</v>
      </c>
      <c r="AC554" s="42">
        <v>0</v>
      </c>
      <c r="AD554" s="42">
        <v>27.784231999999999</v>
      </c>
      <c r="AE554" s="42">
        <v>73.062241</v>
      </c>
      <c r="AF554" s="42">
        <v>28.813278</v>
      </c>
      <c r="AG554" s="42">
        <v>118.340249</v>
      </c>
      <c r="AH554" s="42">
        <v>21.609959</v>
      </c>
      <c r="AI554" s="42">
        <v>9.2614110000000007</v>
      </c>
      <c r="AJ554" s="42">
        <v>19.551867000000001</v>
      </c>
      <c r="AK554" s="42">
        <v>34.987552000000001</v>
      </c>
      <c r="AL554" s="42">
        <v>19.551867000000001</v>
      </c>
      <c r="AM554" s="42">
        <v>13.377592999999999</v>
      </c>
      <c r="AN554" s="42">
        <v>0</v>
      </c>
      <c r="AO554" s="42">
        <v>22.639004</v>
      </c>
      <c r="AP554" s="42">
        <v>72.033195000000006</v>
      </c>
      <c r="AQ554" s="42">
        <v>23.668050000000001</v>
      </c>
      <c r="AR554" s="42">
        <v>209.92531099999999</v>
      </c>
      <c r="AS554" s="42">
        <v>12.348547999999999</v>
      </c>
      <c r="AT554" s="42">
        <v>8.2323649999999997</v>
      </c>
      <c r="AU554" s="42">
        <v>8.2323649999999997</v>
      </c>
      <c r="AV554" s="42">
        <v>37.045642999999998</v>
      </c>
      <c r="AW554" s="42">
        <v>28.813278</v>
      </c>
      <c r="AX554" s="42">
        <v>16.464729999999999</v>
      </c>
      <c r="AY554" s="42">
        <v>86.439834000000005</v>
      </c>
      <c r="AZ554" s="42">
        <v>12.348547999999999</v>
      </c>
      <c r="BA554" s="42">
        <v>115.253112</v>
      </c>
      <c r="BB554" s="42">
        <v>8.2323649999999997</v>
      </c>
      <c r="BC554" s="42">
        <v>8.2323649999999997</v>
      </c>
      <c r="BD554" s="42">
        <v>4.1161830000000004</v>
      </c>
      <c r="BE554" s="42">
        <v>16.464729999999999</v>
      </c>
      <c r="BF554" s="42">
        <v>4.1161830000000004</v>
      </c>
      <c r="BG554" s="42">
        <v>16.464729999999999</v>
      </c>
      <c r="BH554" s="42">
        <v>53.510373000000001</v>
      </c>
      <c r="BI554" s="42">
        <v>4.1161830000000004</v>
      </c>
      <c r="BJ554" s="42">
        <v>94.672199000000006</v>
      </c>
      <c r="BK554" s="42">
        <v>4.1161830000000004</v>
      </c>
      <c r="BL554" s="42">
        <v>0</v>
      </c>
      <c r="BM554" s="42">
        <v>4.1161830000000004</v>
      </c>
      <c r="BN554" s="42">
        <v>20.580912999999999</v>
      </c>
      <c r="BO554" s="42">
        <v>24.697095000000001</v>
      </c>
      <c r="BP554" s="42">
        <v>0</v>
      </c>
      <c r="BQ554" s="42">
        <v>32.929461000000003</v>
      </c>
      <c r="BR554" s="42">
        <v>8.2323649999999997</v>
      </c>
      <c r="BS554" s="42">
        <v>4.1161830000000004</v>
      </c>
      <c r="BT554" s="42">
        <v>0</v>
      </c>
      <c r="BU554" s="42">
        <v>0</v>
      </c>
      <c r="BV554" s="42">
        <v>0</v>
      </c>
      <c r="BW554" s="42">
        <v>0</v>
      </c>
      <c r="BX554" s="42">
        <v>0</v>
      </c>
      <c r="BY554" s="42">
        <v>0</v>
      </c>
      <c r="BZ554" s="42">
        <v>0</v>
      </c>
      <c r="CA554" s="42">
        <v>4.1161830000000004</v>
      </c>
      <c r="CB554" s="42">
        <v>107.020747</v>
      </c>
      <c r="CC554" s="42">
        <v>12.348547999999999</v>
      </c>
      <c r="CD554" s="42">
        <v>4.1161830000000004</v>
      </c>
      <c r="CE554" s="42">
        <v>8.2323649999999997</v>
      </c>
      <c r="CF554" s="42">
        <v>32.929461000000003</v>
      </c>
      <c r="CG554" s="42">
        <v>24.697095000000001</v>
      </c>
      <c r="CH554" s="42">
        <v>16.464729999999999</v>
      </c>
      <c r="CI554" s="42">
        <v>4.1161830000000004</v>
      </c>
      <c r="CJ554" s="42">
        <v>4.1161830000000004</v>
      </c>
      <c r="CK554" s="42">
        <v>98.788381999999999</v>
      </c>
      <c r="CL554" s="42">
        <v>0</v>
      </c>
      <c r="CM554" s="42">
        <v>4.1161830000000004</v>
      </c>
      <c r="CN554" s="42">
        <v>0</v>
      </c>
      <c r="CO554" s="42">
        <v>4.1161830000000004</v>
      </c>
      <c r="CP554" s="42">
        <v>4.1161830000000004</v>
      </c>
      <c r="CQ554" s="42">
        <v>0</v>
      </c>
      <c r="CR554" s="42">
        <v>82.323650999999998</v>
      </c>
      <c r="CS554" s="42">
        <v>4.1161830000000004</v>
      </c>
    </row>
    <row r="555" spans="1:97">
      <c r="A555" s="40" t="s">
        <v>1445</v>
      </c>
      <c r="B555" s="40" t="s">
        <v>289</v>
      </c>
      <c r="C555" s="40" t="s">
        <v>290</v>
      </c>
      <c r="D555" s="40" t="s">
        <v>309</v>
      </c>
      <c r="E555" s="40" t="s">
        <v>400</v>
      </c>
      <c r="F555" s="40" t="s">
        <v>306</v>
      </c>
      <c r="G555" s="41" t="s">
        <v>294</v>
      </c>
      <c r="H555" s="40" t="s">
        <v>1446</v>
      </c>
      <c r="I555" s="42">
        <v>621</v>
      </c>
      <c r="J555" s="42">
        <v>97.628849000000002</v>
      </c>
      <c r="K555" s="42">
        <v>66.427876999999995</v>
      </c>
      <c r="L555" s="42">
        <v>116.752026</v>
      </c>
      <c r="M555" s="42">
        <v>151.97892999999999</v>
      </c>
      <c r="N555" s="42">
        <v>120.777958</v>
      </c>
      <c r="O555" s="42">
        <v>67.434359999999998</v>
      </c>
      <c r="P555" s="42">
        <v>104</v>
      </c>
      <c r="Q555" s="42">
        <v>81</v>
      </c>
      <c r="R555" s="42">
        <v>126</v>
      </c>
      <c r="S555" s="42">
        <v>121</v>
      </c>
      <c r="T555" s="42">
        <v>104</v>
      </c>
      <c r="U555" s="42">
        <v>58</v>
      </c>
      <c r="V555" s="42">
        <v>317.04213900000002</v>
      </c>
      <c r="W555" s="42">
        <v>49.317666000000003</v>
      </c>
      <c r="X555" s="42">
        <v>40.259318999999998</v>
      </c>
      <c r="Y555" s="42">
        <v>53.343598</v>
      </c>
      <c r="Z555" s="42">
        <v>78.505673000000002</v>
      </c>
      <c r="AA555" s="42">
        <v>62.401944999999998</v>
      </c>
      <c r="AB555" s="42">
        <v>31.200972</v>
      </c>
      <c r="AC555" s="42">
        <v>2.012966</v>
      </c>
      <c r="AD555" s="42">
        <v>65.421394000000006</v>
      </c>
      <c r="AE555" s="42">
        <v>183.179903</v>
      </c>
      <c r="AF555" s="42">
        <v>68.440843000000001</v>
      </c>
      <c r="AG555" s="42">
        <v>303.95786099999998</v>
      </c>
      <c r="AH555" s="42">
        <v>48.311183</v>
      </c>
      <c r="AI555" s="42">
        <v>26.168558000000001</v>
      </c>
      <c r="AJ555" s="42">
        <v>63.408428000000001</v>
      </c>
      <c r="AK555" s="42">
        <v>73.473258000000001</v>
      </c>
      <c r="AL555" s="42">
        <v>58.376013</v>
      </c>
      <c r="AM555" s="42">
        <v>33.213937999999999</v>
      </c>
      <c r="AN555" s="42">
        <v>1.006483</v>
      </c>
      <c r="AO555" s="42">
        <v>57.369529999999997</v>
      </c>
      <c r="AP555" s="42">
        <v>184.186386</v>
      </c>
      <c r="AQ555" s="42">
        <v>62.401944999999998</v>
      </c>
      <c r="AR555" s="42">
        <v>539.47487799999999</v>
      </c>
      <c r="AS555" s="42">
        <v>8.0518640000000001</v>
      </c>
      <c r="AT555" s="42">
        <v>28.181524</v>
      </c>
      <c r="AU555" s="42">
        <v>16.103728</v>
      </c>
      <c r="AV555" s="42">
        <v>48.311183</v>
      </c>
      <c r="AW555" s="42">
        <v>88.570502000000005</v>
      </c>
      <c r="AX555" s="42">
        <v>68.440843000000001</v>
      </c>
      <c r="AY555" s="42">
        <v>221.426256</v>
      </c>
      <c r="AZ555" s="42">
        <v>60.388978999999999</v>
      </c>
      <c r="BA555" s="42">
        <v>281.81523499999997</v>
      </c>
      <c r="BB555" s="42">
        <v>8.0518640000000001</v>
      </c>
      <c r="BC555" s="42">
        <v>28.181524</v>
      </c>
      <c r="BD555" s="42">
        <v>12.077795999999999</v>
      </c>
      <c r="BE555" s="42">
        <v>20.129660000000001</v>
      </c>
      <c r="BF555" s="42">
        <v>20.129660000000001</v>
      </c>
      <c r="BG555" s="42">
        <v>60.388978999999999</v>
      </c>
      <c r="BH555" s="42">
        <v>112.726094</v>
      </c>
      <c r="BI555" s="42">
        <v>20.129660000000001</v>
      </c>
      <c r="BJ555" s="42">
        <v>257.65964300000002</v>
      </c>
      <c r="BK555" s="42">
        <v>0</v>
      </c>
      <c r="BL555" s="42">
        <v>0</v>
      </c>
      <c r="BM555" s="42">
        <v>4.0259320000000001</v>
      </c>
      <c r="BN555" s="42">
        <v>28.181524</v>
      </c>
      <c r="BO555" s="42">
        <v>68.440843000000001</v>
      </c>
      <c r="BP555" s="42">
        <v>8.0518640000000001</v>
      </c>
      <c r="BQ555" s="42">
        <v>108.70016200000001</v>
      </c>
      <c r="BR555" s="42">
        <v>40.259318999999998</v>
      </c>
      <c r="BS555" s="42">
        <v>56.363047000000002</v>
      </c>
      <c r="BT555" s="42">
        <v>0</v>
      </c>
      <c r="BU555" s="42">
        <v>0</v>
      </c>
      <c r="BV555" s="42">
        <v>0</v>
      </c>
      <c r="BW555" s="42">
        <v>0</v>
      </c>
      <c r="BX555" s="42">
        <v>12.077795999999999</v>
      </c>
      <c r="BY555" s="42">
        <v>16.103728</v>
      </c>
      <c r="BZ555" s="42">
        <v>0</v>
      </c>
      <c r="CA555" s="42">
        <v>28.181524</v>
      </c>
      <c r="CB555" s="42">
        <v>233.504052</v>
      </c>
      <c r="CC555" s="42">
        <v>8.0518640000000001</v>
      </c>
      <c r="CD555" s="42">
        <v>20.129660000000001</v>
      </c>
      <c r="CE555" s="42">
        <v>16.103728</v>
      </c>
      <c r="CF555" s="42">
        <v>44.285251000000002</v>
      </c>
      <c r="CG555" s="42">
        <v>76.492706999999996</v>
      </c>
      <c r="CH555" s="42">
        <v>48.311183</v>
      </c>
      <c r="CI555" s="42">
        <v>4.0259320000000001</v>
      </c>
      <c r="CJ555" s="42">
        <v>16.103728</v>
      </c>
      <c r="CK555" s="42">
        <v>249.60777999999999</v>
      </c>
      <c r="CL555" s="42">
        <v>0</v>
      </c>
      <c r="CM555" s="42">
        <v>8.0518640000000001</v>
      </c>
      <c r="CN555" s="42">
        <v>0</v>
      </c>
      <c r="CO555" s="42">
        <v>4.0259320000000001</v>
      </c>
      <c r="CP555" s="42">
        <v>0</v>
      </c>
      <c r="CQ555" s="42">
        <v>4.0259320000000001</v>
      </c>
      <c r="CR555" s="42">
        <v>217.40032400000001</v>
      </c>
      <c r="CS555" s="42">
        <v>16.103728</v>
      </c>
    </row>
    <row r="556" spans="1:97">
      <c r="A556" s="40" t="s">
        <v>1447</v>
      </c>
      <c r="B556" s="40" t="s">
        <v>289</v>
      </c>
      <c r="C556" s="40" t="s">
        <v>290</v>
      </c>
      <c r="D556" s="40" t="s">
        <v>291</v>
      </c>
      <c r="E556" s="40" t="s">
        <v>380</v>
      </c>
      <c r="F556" s="40" t="s">
        <v>293</v>
      </c>
      <c r="G556" s="41" t="s">
        <v>294</v>
      </c>
      <c r="H556" s="40" t="s">
        <v>1448</v>
      </c>
      <c r="I556" s="42">
        <v>334</v>
      </c>
      <c r="J556" s="42">
        <v>45.501449000000001</v>
      </c>
      <c r="K556" s="42">
        <v>30.979710000000001</v>
      </c>
      <c r="L556" s="42">
        <v>53.246377000000003</v>
      </c>
      <c r="M556" s="42">
        <v>76.481159000000005</v>
      </c>
      <c r="N556" s="42">
        <v>80.353622999999999</v>
      </c>
      <c r="O556" s="42">
        <v>47.437680999999998</v>
      </c>
      <c r="P556" s="42">
        <v>47</v>
      </c>
      <c r="Q556" s="42">
        <v>44</v>
      </c>
      <c r="R556" s="42">
        <v>62</v>
      </c>
      <c r="S556" s="42">
        <v>71</v>
      </c>
      <c r="T556" s="42">
        <v>75</v>
      </c>
      <c r="U556" s="42">
        <v>43</v>
      </c>
      <c r="V556" s="42">
        <v>170.388406</v>
      </c>
      <c r="W556" s="42">
        <v>24.202898999999999</v>
      </c>
      <c r="X556" s="42">
        <v>15.489855</v>
      </c>
      <c r="Y556" s="42">
        <v>26.139130000000002</v>
      </c>
      <c r="Z556" s="42">
        <v>40.660870000000003</v>
      </c>
      <c r="AA556" s="42">
        <v>41.628985999999998</v>
      </c>
      <c r="AB556" s="42">
        <v>20.330435000000001</v>
      </c>
      <c r="AC556" s="42">
        <v>1.936232</v>
      </c>
      <c r="AD556" s="42">
        <v>30.979710000000001</v>
      </c>
      <c r="AE556" s="42">
        <v>93.907246000000001</v>
      </c>
      <c r="AF556" s="42">
        <v>45.501449000000001</v>
      </c>
      <c r="AG556" s="42">
        <v>163.611594</v>
      </c>
      <c r="AH556" s="42">
        <v>21.298551</v>
      </c>
      <c r="AI556" s="42">
        <v>15.489855</v>
      </c>
      <c r="AJ556" s="42">
        <v>27.107246</v>
      </c>
      <c r="AK556" s="42">
        <v>35.82029</v>
      </c>
      <c r="AL556" s="42">
        <v>38.724637999999999</v>
      </c>
      <c r="AM556" s="42">
        <v>24.202898999999999</v>
      </c>
      <c r="AN556" s="42">
        <v>0.96811599999999998</v>
      </c>
      <c r="AO556" s="42">
        <v>26.139130000000002</v>
      </c>
      <c r="AP556" s="42">
        <v>90.034783000000004</v>
      </c>
      <c r="AQ556" s="42">
        <v>47.437680999999998</v>
      </c>
      <c r="AR556" s="42">
        <v>278.81739099999999</v>
      </c>
      <c r="AS556" s="42">
        <v>3.8724639999999999</v>
      </c>
      <c r="AT556" s="42">
        <v>30.979710000000001</v>
      </c>
      <c r="AU556" s="42">
        <v>3.8724639999999999</v>
      </c>
      <c r="AV556" s="42">
        <v>19.362318999999999</v>
      </c>
      <c r="AW556" s="42">
        <v>54.214492999999997</v>
      </c>
      <c r="AX556" s="42">
        <v>46.469565000000003</v>
      </c>
      <c r="AY556" s="42">
        <v>96.811593999999999</v>
      </c>
      <c r="AZ556" s="42">
        <v>23.234783</v>
      </c>
      <c r="BA556" s="42">
        <v>139.40869599999999</v>
      </c>
      <c r="BB556" s="42">
        <v>3.8724639999999999</v>
      </c>
      <c r="BC556" s="42">
        <v>11.617391</v>
      </c>
      <c r="BD556" s="42">
        <v>3.8724639999999999</v>
      </c>
      <c r="BE556" s="42">
        <v>11.617391</v>
      </c>
      <c r="BF556" s="42">
        <v>19.362318999999999</v>
      </c>
      <c r="BG556" s="42">
        <v>34.852173999999998</v>
      </c>
      <c r="BH556" s="42">
        <v>46.469565000000003</v>
      </c>
      <c r="BI556" s="42">
        <v>7.7449279999999998</v>
      </c>
      <c r="BJ556" s="42">
        <v>139.40869599999999</v>
      </c>
      <c r="BK556" s="42">
        <v>0</v>
      </c>
      <c r="BL556" s="42">
        <v>19.362318999999999</v>
      </c>
      <c r="BM556" s="42">
        <v>0</v>
      </c>
      <c r="BN556" s="42">
        <v>7.7449279999999998</v>
      </c>
      <c r="BO556" s="42">
        <v>34.852173999999998</v>
      </c>
      <c r="BP556" s="42">
        <v>11.617391</v>
      </c>
      <c r="BQ556" s="42">
        <v>50.342028999999997</v>
      </c>
      <c r="BR556" s="42">
        <v>15.489855</v>
      </c>
      <c r="BS556" s="42">
        <v>11.617391</v>
      </c>
      <c r="BT556" s="42">
        <v>0</v>
      </c>
      <c r="BU556" s="42">
        <v>0</v>
      </c>
      <c r="BV556" s="42">
        <v>0</v>
      </c>
      <c r="BW556" s="42">
        <v>0</v>
      </c>
      <c r="BX556" s="42">
        <v>0</v>
      </c>
      <c r="BY556" s="42">
        <v>0</v>
      </c>
      <c r="BZ556" s="42">
        <v>0</v>
      </c>
      <c r="CA556" s="42">
        <v>11.617391</v>
      </c>
      <c r="CB556" s="42">
        <v>131.663768</v>
      </c>
      <c r="CC556" s="42">
        <v>3.8724639999999999</v>
      </c>
      <c r="CD556" s="42">
        <v>15.489855</v>
      </c>
      <c r="CE556" s="42">
        <v>3.8724639999999999</v>
      </c>
      <c r="CF556" s="42">
        <v>15.489855</v>
      </c>
      <c r="CG556" s="42">
        <v>54.214492999999997</v>
      </c>
      <c r="CH556" s="42">
        <v>34.852173999999998</v>
      </c>
      <c r="CI556" s="42">
        <v>0</v>
      </c>
      <c r="CJ556" s="42">
        <v>3.8724639999999999</v>
      </c>
      <c r="CK556" s="42">
        <v>135.53623200000001</v>
      </c>
      <c r="CL556" s="42">
        <v>0</v>
      </c>
      <c r="CM556" s="42">
        <v>15.489855</v>
      </c>
      <c r="CN556" s="42">
        <v>0</v>
      </c>
      <c r="CO556" s="42">
        <v>3.8724639999999999</v>
      </c>
      <c r="CP556" s="42">
        <v>0</v>
      </c>
      <c r="CQ556" s="42">
        <v>11.617391</v>
      </c>
      <c r="CR556" s="42">
        <v>96.811593999999999</v>
      </c>
      <c r="CS556" s="42">
        <v>7.7449279999999998</v>
      </c>
    </row>
    <row r="557" spans="1:97">
      <c r="A557" s="40" t="s">
        <v>1449</v>
      </c>
      <c r="B557" s="40" t="s">
        <v>289</v>
      </c>
      <c r="C557" s="40" t="s">
        <v>290</v>
      </c>
      <c r="D557" s="40" t="s">
        <v>309</v>
      </c>
      <c r="E557" s="40" t="s">
        <v>345</v>
      </c>
      <c r="F557" s="40" t="s">
        <v>293</v>
      </c>
      <c r="G557" s="41" t="s">
        <v>294</v>
      </c>
      <c r="H557" s="40" t="s">
        <v>1450</v>
      </c>
      <c r="I557" s="42">
        <v>243</v>
      </c>
      <c r="J557" s="42">
        <v>37.164706000000002</v>
      </c>
      <c r="K557" s="42">
        <v>20.011765</v>
      </c>
      <c r="L557" s="42">
        <v>41.929411999999999</v>
      </c>
      <c r="M557" s="42">
        <v>51.458824</v>
      </c>
      <c r="N557" s="42">
        <v>60.988235000000003</v>
      </c>
      <c r="O557" s="42">
        <v>31.447058999999999</v>
      </c>
      <c r="P557" s="42">
        <v>25</v>
      </c>
      <c r="Q557" s="42">
        <v>24</v>
      </c>
      <c r="R557" s="42">
        <v>43</v>
      </c>
      <c r="S557" s="42">
        <v>48</v>
      </c>
      <c r="T557" s="42">
        <v>53</v>
      </c>
      <c r="U557" s="42">
        <v>32</v>
      </c>
      <c r="V557" s="42">
        <v>125.788235</v>
      </c>
      <c r="W557" s="42">
        <v>18.105882000000001</v>
      </c>
      <c r="X557" s="42">
        <v>9.5294120000000007</v>
      </c>
      <c r="Y557" s="42">
        <v>23.823529000000001</v>
      </c>
      <c r="Z557" s="42">
        <v>27.635293999999998</v>
      </c>
      <c r="AA557" s="42">
        <v>33.352941000000001</v>
      </c>
      <c r="AB557" s="42">
        <v>13.341176000000001</v>
      </c>
      <c r="AC557" s="42">
        <v>0</v>
      </c>
      <c r="AD557" s="42">
        <v>20.011765</v>
      </c>
      <c r="AE557" s="42">
        <v>75.282353000000001</v>
      </c>
      <c r="AF557" s="42">
        <v>30.494118</v>
      </c>
      <c r="AG557" s="42">
        <v>117.211765</v>
      </c>
      <c r="AH557" s="42">
        <v>19.058824000000001</v>
      </c>
      <c r="AI557" s="42">
        <v>10.482353</v>
      </c>
      <c r="AJ557" s="42">
        <v>18.105882000000001</v>
      </c>
      <c r="AK557" s="42">
        <v>23.823529000000001</v>
      </c>
      <c r="AL557" s="42">
        <v>27.635293999999998</v>
      </c>
      <c r="AM557" s="42">
        <v>17.152940999999998</v>
      </c>
      <c r="AN557" s="42">
        <v>0.95294100000000004</v>
      </c>
      <c r="AO557" s="42">
        <v>21.917646999999999</v>
      </c>
      <c r="AP557" s="42">
        <v>63.847059000000002</v>
      </c>
      <c r="AQ557" s="42">
        <v>31.447058999999999</v>
      </c>
      <c r="AR557" s="42">
        <v>205.835294</v>
      </c>
      <c r="AS557" s="42">
        <v>7.6235290000000004</v>
      </c>
      <c r="AT557" s="42">
        <v>3.8117649999999998</v>
      </c>
      <c r="AU557" s="42">
        <v>0</v>
      </c>
      <c r="AV557" s="42">
        <v>26.682352999999999</v>
      </c>
      <c r="AW557" s="42">
        <v>34.305881999999997</v>
      </c>
      <c r="AX557" s="42">
        <v>45.741176000000003</v>
      </c>
      <c r="AY557" s="42">
        <v>76.235293999999996</v>
      </c>
      <c r="AZ557" s="42">
        <v>11.435294000000001</v>
      </c>
      <c r="BA557" s="42">
        <v>106.729412</v>
      </c>
      <c r="BB557" s="42">
        <v>3.8117649999999998</v>
      </c>
      <c r="BC557" s="42">
        <v>3.8117649999999998</v>
      </c>
      <c r="BD557" s="42">
        <v>0</v>
      </c>
      <c r="BE557" s="42">
        <v>19.058824000000001</v>
      </c>
      <c r="BF557" s="42">
        <v>3.8117649999999998</v>
      </c>
      <c r="BG557" s="42">
        <v>38.117646999999998</v>
      </c>
      <c r="BH557" s="42">
        <v>34.305881999999997</v>
      </c>
      <c r="BI557" s="42">
        <v>3.8117649999999998</v>
      </c>
      <c r="BJ557" s="42">
        <v>99.105881999999994</v>
      </c>
      <c r="BK557" s="42">
        <v>3.8117649999999998</v>
      </c>
      <c r="BL557" s="42">
        <v>0</v>
      </c>
      <c r="BM557" s="42">
        <v>0</v>
      </c>
      <c r="BN557" s="42">
        <v>7.6235290000000004</v>
      </c>
      <c r="BO557" s="42">
        <v>30.494118</v>
      </c>
      <c r="BP557" s="42">
        <v>7.6235290000000004</v>
      </c>
      <c r="BQ557" s="42">
        <v>41.929411999999999</v>
      </c>
      <c r="BR557" s="42">
        <v>7.6235290000000004</v>
      </c>
      <c r="BS557" s="42">
        <v>19.058824000000001</v>
      </c>
      <c r="BT557" s="42">
        <v>0</v>
      </c>
      <c r="BU557" s="42">
        <v>0</v>
      </c>
      <c r="BV557" s="42">
        <v>0</v>
      </c>
      <c r="BW557" s="42">
        <v>3.8117649999999998</v>
      </c>
      <c r="BX557" s="42">
        <v>0</v>
      </c>
      <c r="BY557" s="42">
        <v>7.6235290000000004</v>
      </c>
      <c r="BZ557" s="42">
        <v>0</v>
      </c>
      <c r="CA557" s="42">
        <v>7.6235290000000004</v>
      </c>
      <c r="CB557" s="42">
        <v>87.670587999999995</v>
      </c>
      <c r="CC557" s="42">
        <v>3.8117649999999998</v>
      </c>
      <c r="CD557" s="42">
        <v>0</v>
      </c>
      <c r="CE557" s="42">
        <v>0</v>
      </c>
      <c r="CF557" s="42">
        <v>19.058824000000001</v>
      </c>
      <c r="CG557" s="42">
        <v>30.494118</v>
      </c>
      <c r="CH557" s="42">
        <v>34.305881999999997</v>
      </c>
      <c r="CI557" s="42">
        <v>0</v>
      </c>
      <c r="CJ557" s="42">
        <v>0</v>
      </c>
      <c r="CK557" s="42">
        <v>99.105881999999994</v>
      </c>
      <c r="CL557" s="42">
        <v>3.8117649999999998</v>
      </c>
      <c r="CM557" s="42">
        <v>3.8117649999999998</v>
      </c>
      <c r="CN557" s="42">
        <v>0</v>
      </c>
      <c r="CO557" s="42">
        <v>3.8117649999999998</v>
      </c>
      <c r="CP557" s="42">
        <v>3.8117649999999998</v>
      </c>
      <c r="CQ557" s="42">
        <v>3.8117649999999998</v>
      </c>
      <c r="CR557" s="42">
        <v>76.235293999999996</v>
      </c>
      <c r="CS557" s="42">
        <v>3.8117649999999998</v>
      </c>
    </row>
    <row r="558" spans="1:97">
      <c r="A558" s="40" t="s">
        <v>1451</v>
      </c>
      <c r="B558" s="40" t="s">
        <v>289</v>
      </c>
      <c r="C558" s="40" t="s">
        <v>290</v>
      </c>
      <c r="D558" s="40" t="s">
        <v>304</v>
      </c>
      <c r="E558" s="40" t="s">
        <v>374</v>
      </c>
      <c r="F558" s="40" t="s">
        <v>293</v>
      </c>
      <c r="G558" s="41" t="s">
        <v>294</v>
      </c>
      <c r="H558" s="40" t="s">
        <v>1452</v>
      </c>
      <c r="I558" s="42">
        <v>885</v>
      </c>
      <c r="J558" s="42">
        <v>135.321867</v>
      </c>
      <c r="K558" s="42">
        <v>92.570670000000007</v>
      </c>
      <c r="L558" s="42">
        <v>156.670502</v>
      </c>
      <c r="M558" s="42">
        <v>191.282038</v>
      </c>
      <c r="N558" s="42">
        <v>165.594955</v>
      </c>
      <c r="O558" s="42">
        <v>143.559968</v>
      </c>
      <c r="P558" s="42">
        <v>127</v>
      </c>
      <c r="Q558" s="42">
        <v>113</v>
      </c>
      <c r="R558" s="42">
        <v>169</v>
      </c>
      <c r="S558" s="42">
        <v>155</v>
      </c>
      <c r="T558" s="42">
        <v>154</v>
      </c>
      <c r="U558" s="42">
        <v>105</v>
      </c>
      <c r="V558" s="42">
        <v>415.78801399999998</v>
      </c>
      <c r="W558" s="42">
        <v>74.274407999999994</v>
      </c>
      <c r="X558" s="42">
        <v>48.837966999999999</v>
      </c>
      <c r="Y558" s="42">
        <v>75.273889999999994</v>
      </c>
      <c r="Z558" s="42">
        <v>90.553730999999999</v>
      </c>
      <c r="AA558" s="42">
        <v>84.281891000000002</v>
      </c>
      <c r="AB558" s="42">
        <v>40.531211999999996</v>
      </c>
      <c r="AC558" s="42">
        <v>2.0349149999999998</v>
      </c>
      <c r="AD558" s="42">
        <v>90.553730999999999</v>
      </c>
      <c r="AE558" s="42">
        <v>235.99042499999999</v>
      </c>
      <c r="AF558" s="42">
        <v>89.243858000000003</v>
      </c>
      <c r="AG558" s="42">
        <v>469.21198600000002</v>
      </c>
      <c r="AH558" s="42">
        <v>61.047459000000003</v>
      </c>
      <c r="AI558" s="42">
        <v>43.732703000000001</v>
      </c>
      <c r="AJ558" s="42">
        <v>81.396612000000005</v>
      </c>
      <c r="AK558" s="42">
        <v>100.728307</v>
      </c>
      <c r="AL558" s="42">
        <v>81.313064999999995</v>
      </c>
      <c r="AM558" s="42">
        <v>80.086738999999994</v>
      </c>
      <c r="AN558" s="42">
        <v>20.907101999999998</v>
      </c>
      <c r="AO558" s="42">
        <v>74.274407999999994</v>
      </c>
      <c r="AP558" s="42">
        <v>237.049656</v>
      </c>
      <c r="AQ558" s="42">
        <v>157.887922</v>
      </c>
      <c r="AR558" s="42">
        <v>743.60933999999997</v>
      </c>
      <c r="AS558" s="42">
        <v>12.209491999999999</v>
      </c>
      <c r="AT558" s="42">
        <v>24.418983999999998</v>
      </c>
      <c r="AU558" s="42">
        <v>12.209491999999999</v>
      </c>
      <c r="AV558" s="42">
        <v>93.606104000000002</v>
      </c>
      <c r="AW558" s="42">
        <v>138.37423999999999</v>
      </c>
      <c r="AX558" s="42">
        <v>113.955257</v>
      </c>
      <c r="AY558" s="42">
        <v>263.70351799999997</v>
      </c>
      <c r="AZ558" s="42">
        <v>85.132254000000003</v>
      </c>
      <c r="BA558" s="42">
        <v>313.04276700000003</v>
      </c>
      <c r="BB558" s="42">
        <v>8.1396610000000003</v>
      </c>
      <c r="BC558" s="42">
        <v>12.209491999999999</v>
      </c>
      <c r="BD558" s="42">
        <v>8.1396610000000003</v>
      </c>
      <c r="BE558" s="42">
        <v>40.698306000000002</v>
      </c>
      <c r="BF558" s="42">
        <v>32.558644999999999</v>
      </c>
      <c r="BG558" s="42">
        <v>81.396612000000005</v>
      </c>
      <c r="BH558" s="42">
        <v>109.718332</v>
      </c>
      <c r="BI558" s="42">
        <v>20.182058999999999</v>
      </c>
      <c r="BJ558" s="42">
        <v>430.56657200000001</v>
      </c>
      <c r="BK558" s="42">
        <v>4.0698309999999998</v>
      </c>
      <c r="BL558" s="42">
        <v>12.209491999999999</v>
      </c>
      <c r="BM558" s="42">
        <v>4.0698309999999998</v>
      </c>
      <c r="BN558" s="42">
        <v>52.907798</v>
      </c>
      <c r="BO558" s="42">
        <v>105.815595</v>
      </c>
      <c r="BP558" s="42">
        <v>32.558644999999999</v>
      </c>
      <c r="BQ558" s="42">
        <v>153.985186</v>
      </c>
      <c r="BR558" s="42">
        <v>64.950194999999994</v>
      </c>
      <c r="BS558" s="42">
        <v>65.117289999999997</v>
      </c>
      <c r="BT558" s="42">
        <v>0</v>
      </c>
      <c r="BU558" s="42">
        <v>0</v>
      </c>
      <c r="BV558" s="42">
        <v>0</v>
      </c>
      <c r="BW558" s="42">
        <v>12.209491999999999</v>
      </c>
      <c r="BX558" s="42">
        <v>8.1396610000000003</v>
      </c>
      <c r="BY558" s="42">
        <v>16.279322000000001</v>
      </c>
      <c r="BZ558" s="42">
        <v>0</v>
      </c>
      <c r="CA558" s="42">
        <v>28.488814000000001</v>
      </c>
      <c r="CB558" s="42">
        <v>321.516617</v>
      </c>
      <c r="CC558" s="42">
        <v>8.1396610000000003</v>
      </c>
      <c r="CD558" s="42">
        <v>16.279322000000001</v>
      </c>
      <c r="CE558" s="42">
        <v>8.1396610000000003</v>
      </c>
      <c r="CF558" s="42">
        <v>69.187119999999993</v>
      </c>
      <c r="CG558" s="42">
        <v>109.885426</v>
      </c>
      <c r="CH558" s="42">
        <v>81.396612000000005</v>
      </c>
      <c r="CI558" s="42">
        <v>0</v>
      </c>
      <c r="CJ558" s="42">
        <v>28.488814000000001</v>
      </c>
      <c r="CK558" s="42">
        <v>356.97543300000001</v>
      </c>
      <c r="CL558" s="42">
        <v>4.0698309999999998</v>
      </c>
      <c r="CM558" s="42">
        <v>8.1396610000000003</v>
      </c>
      <c r="CN558" s="42">
        <v>4.0698309999999998</v>
      </c>
      <c r="CO558" s="42">
        <v>12.209491999999999</v>
      </c>
      <c r="CP558" s="42">
        <v>20.349153000000001</v>
      </c>
      <c r="CQ558" s="42">
        <v>16.279322000000001</v>
      </c>
      <c r="CR558" s="42">
        <v>263.70351799999997</v>
      </c>
      <c r="CS558" s="42">
        <v>28.154626</v>
      </c>
    </row>
    <row r="559" spans="1:97">
      <c r="A559" s="40" t="s">
        <v>1453</v>
      </c>
      <c r="B559" s="40" t="s">
        <v>289</v>
      </c>
      <c r="C559" s="40" t="s">
        <v>290</v>
      </c>
      <c r="D559" s="40" t="s">
        <v>291</v>
      </c>
      <c r="E559" s="40" t="s">
        <v>482</v>
      </c>
      <c r="F559" s="40" t="s">
        <v>293</v>
      </c>
      <c r="G559" s="41" t="s">
        <v>294</v>
      </c>
      <c r="H559" s="40" t="s">
        <v>1454</v>
      </c>
      <c r="I559" s="42">
        <v>458</v>
      </c>
      <c r="J559" s="42">
        <v>47.807932999999998</v>
      </c>
      <c r="K559" s="42">
        <v>48.764091999999998</v>
      </c>
      <c r="L559" s="42">
        <v>68.843423999999999</v>
      </c>
      <c r="M559" s="42">
        <v>125.25678499999999</v>
      </c>
      <c r="N559" s="42">
        <v>93.703548999999995</v>
      </c>
      <c r="O559" s="42">
        <v>73.624217000000002</v>
      </c>
      <c r="P559" s="42">
        <v>81</v>
      </c>
      <c r="Q559" s="42">
        <v>72</v>
      </c>
      <c r="R559" s="42">
        <v>98</v>
      </c>
      <c r="S559" s="42">
        <v>96</v>
      </c>
      <c r="T559" s="42">
        <v>112</v>
      </c>
      <c r="U559" s="42">
        <v>67</v>
      </c>
      <c r="V559" s="42">
        <v>220.87265099999999</v>
      </c>
      <c r="W559" s="42">
        <v>21.035491</v>
      </c>
      <c r="X559" s="42">
        <v>27.728601000000001</v>
      </c>
      <c r="Y559" s="42">
        <v>33.465553</v>
      </c>
      <c r="Z559" s="42">
        <v>68.843423999999999</v>
      </c>
      <c r="AA559" s="42">
        <v>38.246347</v>
      </c>
      <c r="AB559" s="42">
        <v>31.553235999999998</v>
      </c>
      <c r="AC559" s="42">
        <v>0</v>
      </c>
      <c r="AD559" s="42">
        <v>31.553235999999998</v>
      </c>
      <c r="AE559" s="42">
        <v>135.77453</v>
      </c>
      <c r="AF559" s="42">
        <v>53.544885000000001</v>
      </c>
      <c r="AG559" s="42">
        <v>237.12734900000001</v>
      </c>
      <c r="AH559" s="42">
        <v>26.772442999999999</v>
      </c>
      <c r="AI559" s="42">
        <v>21.035491</v>
      </c>
      <c r="AJ559" s="42">
        <v>35.377870999999999</v>
      </c>
      <c r="AK559" s="42">
        <v>56.413361000000002</v>
      </c>
      <c r="AL559" s="42">
        <v>55.457203</v>
      </c>
      <c r="AM559" s="42">
        <v>36.334029000000001</v>
      </c>
      <c r="AN559" s="42">
        <v>5.7369519999999996</v>
      </c>
      <c r="AO559" s="42">
        <v>35.377870999999999</v>
      </c>
      <c r="AP559" s="42">
        <v>123.34446800000001</v>
      </c>
      <c r="AQ559" s="42">
        <v>78.405010000000004</v>
      </c>
      <c r="AR559" s="42">
        <v>416.885177</v>
      </c>
      <c r="AS559" s="42">
        <v>3.8246349999999998</v>
      </c>
      <c r="AT559" s="42">
        <v>15.298539</v>
      </c>
      <c r="AU559" s="42">
        <v>0</v>
      </c>
      <c r="AV559" s="42">
        <v>42.070981000000003</v>
      </c>
      <c r="AW559" s="42">
        <v>26.772442999999999</v>
      </c>
      <c r="AX559" s="42">
        <v>95.615865999999997</v>
      </c>
      <c r="AY559" s="42">
        <v>191.23173299999999</v>
      </c>
      <c r="AZ559" s="42">
        <v>42.070981000000003</v>
      </c>
      <c r="BA559" s="42">
        <v>195.05636699999999</v>
      </c>
      <c r="BB559" s="42">
        <v>0</v>
      </c>
      <c r="BC559" s="42">
        <v>11.473903999999999</v>
      </c>
      <c r="BD559" s="42">
        <v>0</v>
      </c>
      <c r="BE559" s="42">
        <v>15.298539</v>
      </c>
      <c r="BF559" s="42">
        <v>3.8246349999999998</v>
      </c>
      <c r="BG559" s="42">
        <v>72.668058000000002</v>
      </c>
      <c r="BH559" s="42">
        <v>76.492693000000003</v>
      </c>
      <c r="BI559" s="42">
        <v>15.298539</v>
      </c>
      <c r="BJ559" s="42">
        <v>221.82881</v>
      </c>
      <c r="BK559" s="42">
        <v>3.8246349999999998</v>
      </c>
      <c r="BL559" s="42">
        <v>3.8246349999999998</v>
      </c>
      <c r="BM559" s="42">
        <v>0</v>
      </c>
      <c r="BN559" s="42">
        <v>26.772442999999999</v>
      </c>
      <c r="BO559" s="42">
        <v>22.947807999999998</v>
      </c>
      <c r="BP559" s="42">
        <v>22.947807999999998</v>
      </c>
      <c r="BQ559" s="42">
        <v>114.73904</v>
      </c>
      <c r="BR559" s="42">
        <v>26.772442999999999</v>
      </c>
      <c r="BS559" s="42">
        <v>38.246347</v>
      </c>
      <c r="BT559" s="42">
        <v>0</v>
      </c>
      <c r="BU559" s="42">
        <v>0</v>
      </c>
      <c r="BV559" s="42">
        <v>0</v>
      </c>
      <c r="BW559" s="42">
        <v>0</v>
      </c>
      <c r="BX559" s="42">
        <v>3.8246349999999998</v>
      </c>
      <c r="BY559" s="42">
        <v>22.947807999999998</v>
      </c>
      <c r="BZ559" s="42">
        <v>0</v>
      </c>
      <c r="CA559" s="42">
        <v>11.473903999999999</v>
      </c>
      <c r="CB559" s="42">
        <v>149.160752</v>
      </c>
      <c r="CC559" s="42">
        <v>0</v>
      </c>
      <c r="CD559" s="42">
        <v>11.473903999999999</v>
      </c>
      <c r="CE559" s="42">
        <v>0</v>
      </c>
      <c r="CF559" s="42">
        <v>30.597076999999999</v>
      </c>
      <c r="CG559" s="42">
        <v>19.123173000000001</v>
      </c>
      <c r="CH559" s="42">
        <v>65.018788999999998</v>
      </c>
      <c r="CI559" s="42">
        <v>0</v>
      </c>
      <c r="CJ559" s="42">
        <v>22.947807999999998</v>
      </c>
      <c r="CK559" s="42">
        <v>229.47807900000001</v>
      </c>
      <c r="CL559" s="42">
        <v>3.8246349999999998</v>
      </c>
      <c r="CM559" s="42">
        <v>3.8246349999999998</v>
      </c>
      <c r="CN559" s="42">
        <v>0</v>
      </c>
      <c r="CO559" s="42">
        <v>11.473903999999999</v>
      </c>
      <c r="CP559" s="42">
        <v>3.8246349999999998</v>
      </c>
      <c r="CQ559" s="42">
        <v>7.6492690000000003</v>
      </c>
      <c r="CR559" s="42">
        <v>191.23173299999999</v>
      </c>
      <c r="CS559" s="42">
        <v>7.6492690000000003</v>
      </c>
    </row>
    <row r="560" spans="1:97">
      <c r="A560" s="40" t="s">
        <v>1455</v>
      </c>
      <c r="B560" s="40" t="s">
        <v>289</v>
      </c>
      <c r="C560" s="40" t="s">
        <v>290</v>
      </c>
      <c r="D560" s="40" t="s">
        <v>304</v>
      </c>
      <c r="E560" s="40" t="s">
        <v>491</v>
      </c>
      <c r="F560" s="40" t="s">
        <v>419</v>
      </c>
      <c r="G560" s="41" t="s">
        <v>294</v>
      </c>
      <c r="H560" s="40" t="s">
        <v>1456</v>
      </c>
      <c r="I560" s="42">
        <v>963</v>
      </c>
      <c r="J560" s="42">
        <v>187.80064999999999</v>
      </c>
      <c r="K560" s="42">
        <v>133.54712900000001</v>
      </c>
      <c r="L560" s="42">
        <v>205.53737799999999</v>
      </c>
      <c r="M560" s="42">
        <v>170.06392199999999</v>
      </c>
      <c r="N560" s="42">
        <v>169.02058500000001</v>
      </c>
      <c r="O560" s="42">
        <v>97.030336000000005</v>
      </c>
      <c r="P560" s="42">
        <v>127</v>
      </c>
      <c r="Q560" s="42">
        <v>135</v>
      </c>
      <c r="R560" s="42">
        <v>143</v>
      </c>
      <c r="S560" s="42">
        <v>157</v>
      </c>
      <c r="T560" s="42">
        <v>141</v>
      </c>
      <c r="U560" s="42">
        <v>84</v>
      </c>
      <c r="V560" s="42">
        <v>455.93824499999999</v>
      </c>
      <c r="W560" s="42">
        <v>88.683639999999997</v>
      </c>
      <c r="X560" s="42">
        <v>66.773563999999993</v>
      </c>
      <c r="Y560" s="42">
        <v>99.117009999999993</v>
      </c>
      <c r="Z560" s="42">
        <v>81.380281999999994</v>
      </c>
      <c r="AA560" s="42">
        <v>84.510293000000004</v>
      </c>
      <c r="AB560" s="42">
        <v>35.473455999999999</v>
      </c>
      <c r="AC560" s="42">
        <v>0</v>
      </c>
      <c r="AD560" s="42">
        <v>118.94041199999999</v>
      </c>
      <c r="AE560" s="42">
        <v>250.40086700000001</v>
      </c>
      <c r="AF560" s="42">
        <v>86.596965999999995</v>
      </c>
      <c r="AG560" s="42">
        <v>507.06175500000001</v>
      </c>
      <c r="AH560" s="42">
        <v>99.117009999999993</v>
      </c>
      <c r="AI560" s="42">
        <v>66.773563999999993</v>
      </c>
      <c r="AJ560" s="42">
        <v>106.420368</v>
      </c>
      <c r="AK560" s="42">
        <v>88.683639999999997</v>
      </c>
      <c r="AL560" s="42">
        <v>84.510293000000004</v>
      </c>
      <c r="AM560" s="42">
        <v>52.166846999999997</v>
      </c>
      <c r="AN560" s="42">
        <v>9.3900330000000007</v>
      </c>
      <c r="AO560" s="42">
        <v>122.07042300000001</v>
      </c>
      <c r="AP560" s="42">
        <v>273.35428000000002</v>
      </c>
      <c r="AQ560" s="42">
        <v>111.63705299999999</v>
      </c>
      <c r="AR560" s="42">
        <v>759.54929600000003</v>
      </c>
      <c r="AS560" s="42">
        <v>20.866738999999999</v>
      </c>
      <c r="AT560" s="42">
        <v>50.080173000000002</v>
      </c>
      <c r="AU560" s="42">
        <v>37.560130000000001</v>
      </c>
      <c r="AV560" s="42">
        <v>54.253520999999999</v>
      </c>
      <c r="AW560" s="42">
        <v>137.72047699999999</v>
      </c>
      <c r="AX560" s="42">
        <v>141.893824</v>
      </c>
      <c r="AY560" s="42">
        <v>258.74756200000002</v>
      </c>
      <c r="AZ560" s="42">
        <v>58.426869000000003</v>
      </c>
      <c r="BA560" s="42">
        <v>367.25460500000003</v>
      </c>
      <c r="BB560" s="42">
        <v>8.3466959999999997</v>
      </c>
      <c r="BC560" s="42">
        <v>29.213433999999999</v>
      </c>
      <c r="BD560" s="42">
        <v>25.040087</v>
      </c>
      <c r="BE560" s="42">
        <v>12.520042999999999</v>
      </c>
      <c r="BF560" s="42">
        <v>37.560130000000001</v>
      </c>
      <c r="BG560" s="42">
        <v>108.507042</v>
      </c>
      <c r="BH560" s="42">
        <v>112.68039</v>
      </c>
      <c r="BI560" s="42">
        <v>33.386781999999997</v>
      </c>
      <c r="BJ560" s="42">
        <v>392.294691</v>
      </c>
      <c r="BK560" s="42">
        <v>12.520042999999999</v>
      </c>
      <c r="BL560" s="42">
        <v>20.866738999999999</v>
      </c>
      <c r="BM560" s="42">
        <v>12.520042999999999</v>
      </c>
      <c r="BN560" s="42">
        <v>41.733477999999998</v>
      </c>
      <c r="BO560" s="42">
        <v>100.160347</v>
      </c>
      <c r="BP560" s="42">
        <v>33.386781999999997</v>
      </c>
      <c r="BQ560" s="42">
        <v>146.067172</v>
      </c>
      <c r="BR560" s="42">
        <v>25.040087</v>
      </c>
      <c r="BS560" s="42">
        <v>66.773563999999993</v>
      </c>
      <c r="BT560" s="42">
        <v>0</v>
      </c>
      <c r="BU560" s="42">
        <v>4.1733479999999998</v>
      </c>
      <c r="BV560" s="42">
        <v>0</v>
      </c>
      <c r="BW560" s="42">
        <v>0</v>
      </c>
      <c r="BX560" s="42">
        <v>4.1733479999999998</v>
      </c>
      <c r="BY560" s="42">
        <v>33.386781999999997</v>
      </c>
      <c r="BZ560" s="42">
        <v>0</v>
      </c>
      <c r="CA560" s="42">
        <v>25.040087</v>
      </c>
      <c r="CB560" s="42">
        <v>346.38786599999997</v>
      </c>
      <c r="CC560" s="42">
        <v>12.520042999999999</v>
      </c>
      <c r="CD560" s="42">
        <v>29.213433999999999</v>
      </c>
      <c r="CE560" s="42">
        <v>33.386781999999997</v>
      </c>
      <c r="CF560" s="42">
        <v>41.733477999999998</v>
      </c>
      <c r="CG560" s="42">
        <v>112.68039</v>
      </c>
      <c r="CH560" s="42">
        <v>108.507042</v>
      </c>
      <c r="CI560" s="42">
        <v>0</v>
      </c>
      <c r="CJ560" s="42">
        <v>8.3466959999999997</v>
      </c>
      <c r="CK560" s="42">
        <v>346.38786599999997</v>
      </c>
      <c r="CL560" s="42">
        <v>8.3466959999999997</v>
      </c>
      <c r="CM560" s="42">
        <v>16.693390999999998</v>
      </c>
      <c r="CN560" s="42">
        <v>4.1733479999999998</v>
      </c>
      <c r="CO560" s="42">
        <v>12.520042999999999</v>
      </c>
      <c r="CP560" s="42">
        <v>20.866738999999999</v>
      </c>
      <c r="CQ560" s="42">
        <v>0</v>
      </c>
      <c r="CR560" s="42">
        <v>258.74756200000002</v>
      </c>
      <c r="CS560" s="42">
        <v>25.040087</v>
      </c>
    </row>
    <row r="561" spans="1:97">
      <c r="A561" s="40" t="s">
        <v>1457</v>
      </c>
      <c r="B561" s="40" t="s">
        <v>289</v>
      </c>
      <c r="C561" s="40" t="s">
        <v>290</v>
      </c>
      <c r="D561" s="40" t="s">
        <v>309</v>
      </c>
      <c r="E561" s="40" t="s">
        <v>396</v>
      </c>
      <c r="F561" s="40" t="s">
        <v>397</v>
      </c>
      <c r="G561" s="41" t="s">
        <v>294</v>
      </c>
      <c r="H561" s="40" t="s">
        <v>1458</v>
      </c>
      <c r="I561" s="42">
        <v>759</v>
      </c>
      <c r="J561" s="42">
        <v>89.106003999999999</v>
      </c>
      <c r="K561" s="42">
        <v>77.225202999999993</v>
      </c>
      <c r="L561" s="42">
        <v>108.91685200000001</v>
      </c>
      <c r="M561" s="42">
        <v>188.24587199999999</v>
      </c>
      <c r="N561" s="42">
        <v>163.56080299999999</v>
      </c>
      <c r="O561" s="42">
        <v>131.945267</v>
      </c>
      <c r="P561" s="42">
        <v>119</v>
      </c>
      <c r="Q561" s="42">
        <v>95</v>
      </c>
      <c r="R561" s="42">
        <v>164</v>
      </c>
      <c r="S561" s="42">
        <v>144</v>
      </c>
      <c r="T561" s="42">
        <v>166</v>
      </c>
      <c r="U561" s="42">
        <v>118</v>
      </c>
      <c r="V561" s="42">
        <v>366.62913300000002</v>
      </c>
      <c r="W561" s="42">
        <v>45.543067999999998</v>
      </c>
      <c r="X561" s="42">
        <v>36.632468000000003</v>
      </c>
      <c r="Y561" s="42">
        <v>55.453249999999997</v>
      </c>
      <c r="Z561" s="42">
        <v>93.142382999999995</v>
      </c>
      <c r="AA561" s="42">
        <v>85.278934000000007</v>
      </c>
      <c r="AB561" s="42">
        <v>47.608829</v>
      </c>
      <c r="AC561" s="42">
        <v>2.9702000000000002</v>
      </c>
      <c r="AD561" s="42">
        <v>64.354336000000004</v>
      </c>
      <c r="AE561" s="42">
        <v>201.18333799999999</v>
      </c>
      <c r="AF561" s="42">
        <v>101.091459</v>
      </c>
      <c r="AG561" s="42">
        <v>392.37086699999998</v>
      </c>
      <c r="AH561" s="42">
        <v>43.562935000000003</v>
      </c>
      <c r="AI561" s="42">
        <v>40.592734999999998</v>
      </c>
      <c r="AJ561" s="42">
        <v>53.463602000000002</v>
      </c>
      <c r="AK561" s="42">
        <v>95.103487999999999</v>
      </c>
      <c r="AL561" s="42">
        <v>78.281869</v>
      </c>
      <c r="AM561" s="42">
        <v>72.398553000000007</v>
      </c>
      <c r="AN561" s="42">
        <v>8.9676849999999995</v>
      </c>
      <c r="AO561" s="42">
        <v>64.354336000000004</v>
      </c>
      <c r="AP561" s="42">
        <v>193.15814900000001</v>
      </c>
      <c r="AQ561" s="42">
        <v>134.858383</v>
      </c>
      <c r="AR561" s="42">
        <v>673.81620699999996</v>
      </c>
      <c r="AS561" s="42">
        <v>19.801334000000001</v>
      </c>
      <c r="AT561" s="42">
        <v>67.324535999999995</v>
      </c>
      <c r="AU561" s="42">
        <v>7.920534</v>
      </c>
      <c r="AV561" s="42">
        <v>31.682134999999999</v>
      </c>
      <c r="AW561" s="42">
        <v>79.205336000000003</v>
      </c>
      <c r="AX561" s="42">
        <v>55.443736000000001</v>
      </c>
      <c r="AY561" s="42">
        <v>313.31775699999997</v>
      </c>
      <c r="AZ561" s="42">
        <v>99.120840000000001</v>
      </c>
      <c r="BA561" s="42">
        <v>328.89242899999999</v>
      </c>
      <c r="BB561" s="42">
        <v>11.880800000000001</v>
      </c>
      <c r="BC561" s="42">
        <v>55.443736000000001</v>
      </c>
      <c r="BD561" s="42">
        <v>3.960267</v>
      </c>
      <c r="BE561" s="42">
        <v>11.880800000000001</v>
      </c>
      <c r="BF561" s="42">
        <v>11.880800000000001</v>
      </c>
      <c r="BG561" s="42">
        <v>55.443736000000001</v>
      </c>
      <c r="BH561" s="42">
        <v>142.683775</v>
      </c>
      <c r="BI561" s="42">
        <v>35.718513999999999</v>
      </c>
      <c r="BJ561" s="42">
        <v>344.92377800000003</v>
      </c>
      <c r="BK561" s="42">
        <v>7.920534</v>
      </c>
      <c r="BL561" s="42">
        <v>11.880800000000001</v>
      </c>
      <c r="BM561" s="42">
        <v>3.960267</v>
      </c>
      <c r="BN561" s="42">
        <v>19.801334000000001</v>
      </c>
      <c r="BO561" s="42">
        <v>67.324535999999995</v>
      </c>
      <c r="BP561" s="42">
        <v>0</v>
      </c>
      <c r="BQ561" s="42">
        <v>170.633982</v>
      </c>
      <c r="BR561" s="42">
        <v>63.402326000000002</v>
      </c>
      <c r="BS561" s="42">
        <v>59.404001999999998</v>
      </c>
      <c r="BT561" s="42">
        <v>0</v>
      </c>
      <c r="BU561" s="42">
        <v>0</v>
      </c>
      <c r="BV561" s="42">
        <v>0</v>
      </c>
      <c r="BW561" s="42">
        <v>0</v>
      </c>
      <c r="BX561" s="42">
        <v>7.920534</v>
      </c>
      <c r="BY561" s="42">
        <v>11.880800000000001</v>
      </c>
      <c r="BZ561" s="42">
        <v>0</v>
      </c>
      <c r="CA561" s="42">
        <v>39.602668000000001</v>
      </c>
      <c r="CB561" s="42">
        <v>241.652389</v>
      </c>
      <c r="CC561" s="42">
        <v>19.801334000000001</v>
      </c>
      <c r="CD561" s="42">
        <v>51.483468999999999</v>
      </c>
      <c r="CE561" s="42">
        <v>7.920534</v>
      </c>
      <c r="CF561" s="42">
        <v>23.761600999999999</v>
      </c>
      <c r="CG561" s="42">
        <v>59.404001999999998</v>
      </c>
      <c r="CH561" s="42">
        <v>35.642401</v>
      </c>
      <c r="CI561" s="42">
        <v>7.920534</v>
      </c>
      <c r="CJ561" s="42">
        <v>35.718513999999999</v>
      </c>
      <c r="CK561" s="42">
        <v>372.759815</v>
      </c>
      <c r="CL561" s="42">
        <v>0</v>
      </c>
      <c r="CM561" s="42">
        <v>15.841067000000001</v>
      </c>
      <c r="CN561" s="42">
        <v>0</v>
      </c>
      <c r="CO561" s="42">
        <v>7.920534</v>
      </c>
      <c r="CP561" s="42">
        <v>11.880800000000001</v>
      </c>
      <c r="CQ561" s="42">
        <v>7.920534</v>
      </c>
      <c r="CR561" s="42">
        <v>305.397223</v>
      </c>
      <c r="CS561" s="42">
        <v>23.799657</v>
      </c>
    </row>
    <row r="562" spans="1:97">
      <c r="A562" s="40" t="s">
        <v>1459</v>
      </c>
      <c r="B562" s="40" t="s">
        <v>289</v>
      </c>
      <c r="C562" s="40" t="s">
        <v>290</v>
      </c>
      <c r="D562" s="40" t="s">
        <v>297</v>
      </c>
      <c r="E562" s="40" t="s">
        <v>313</v>
      </c>
      <c r="F562" s="40" t="s">
        <v>293</v>
      </c>
      <c r="G562" s="41" t="s">
        <v>294</v>
      </c>
      <c r="H562" s="40" t="s">
        <v>1460</v>
      </c>
      <c r="I562" s="42">
        <v>874</v>
      </c>
      <c r="J562" s="42">
        <v>141.32339400000001</v>
      </c>
      <c r="K562" s="42">
        <v>104.23853200000001</v>
      </c>
      <c r="L562" s="42">
        <v>149.34174300000001</v>
      </c>
      <c r="M562" s="42">
        <v>184.42201800000001</v>
      </c>
      <c r="N562" s="42">
        <v>188.43119300000001</v>
      </c>
      <c r="O562" s="42">
        <v>106.24311899999999</v>
      </c>
      <c r="P562" s="42">
        <v>102</v>
      </c>
      <c r="Q562" s="42">
        <v>100</v>
      </c>
      <c r="R562" s="42">
        <v>160</v>
      </c>
      <c r="S562" s="42">
        <v>154</v>
      </c>
      <c r="T562" s="42">
        <v>172</v>
      </c>
      <c r="U562" s="42">
        <v>74</v>
      </c>
      <c r="V562" s="42">
        <v>420.963303</v>
      </c>
      <c r="W562" s="42">
        <v>62.142201999999997</v>
      </c>
      <c r="X562" s="42">
        <v>51.116971999999997</v>
      </c>
      <c r="Y562" s="42">
        <v>76.174312</v>
      </c>
      <c r="Z562" s="42">
        <v>93.213302999999996</v>
      </c>
      <c r="AA562" s="42">
        <v>90.206422000000003</v>
      </c>
      <c r="AB562" s="42">
        <v>42.096330000000002</v>
      </c>
      <c r="AC562" s="42">
        <v>6.0137609999999997</v>
      </c>
      <c r="AD562" s="42">
        <v>82.188073000000003</v>
      </c>
      <c r="AE562" s="42">
        <v>230.527523</v>
      </c>
      <c r="AF562" s="42">
        <v>108.24770599999999</v>
      </c>
      <c r="AG562" s="42">
        <v>453.036697</v>
      </c>
      <c r="AH562" s="42">
        <v>79.181192999999993</v>
      </c>
      <c r="AI562" s="42">
        <v>53.121560000000002</v>
      </c>
      <c r="AJ562" s="42">
        <v>73.167430999999993</v>
      </c>
      <c r="AK562" s="42">
        <v>91.208715999999995</v>
      </c>
      <c r="AL562" s="42">
        <v>98.224771000000004</v>
      </c>
      <c r="AM562" s="42">
        <v>52.119266000000003</v>
      </c>
      <c r="AN562" s="42">
        <v>6.0137609999999997</v>
      </c>
      <c r="AO562" s="42">
        <v>94.215596000000005</v>
      </c>
      <c r="AP562" s="42">
        <v>234.536697</v>
      </c>
      <c r="AQ562" s="42">
        <v>124.28440399999999</v>
      </c>
      <c r="AR562" s="42">
        <v>709.62385300000005</v>
      </c>
      <c r="AS562" s="42">
        <v>8.0183490000000006</v>
      </c>
      <c r="AT562" s="42">
        <v>32.073394</v>
      </c>
      <c r="AU562" s="42">
        <v>36.082568999999999</v>
      </c>
      <c r="AV562" s="42">
        <v>64.146788999999998</v>
      </c>
      <c r="AW562" s="42">
        <v>100.229358</v>
      </c>
      <c r="AX562" s="42">
        <v>112.25688100000001</v>
      </c>
      <c r="AY562" s="42">
        <v>296.678899</v>
      </c>
      <c r="AZ562" s="42">
        <v>60.137614999999997</v>
      </c>
      <c r="BA562" s="42">
        <v>332.76146799999998</v>
      </c>
      <c r="BB562" s="42">
        <v>4.0091739999999998</v>
      </c>
      <c r="BC562" s="42">
        <v>16.036697</v>
      </c>
      <c r="BD562" s="42">
        <v>24.055046000000001</v>
      </c>
      <c r="BE562" s="42">
        <v>24.055046000000001</v>
      </c>
      <c r="BF562" s="42">
        <v>12.027523</v>
      </c>
      <c r="BG562" s="42">
        <v>104.23853200000001</v>
      </c>
      <c r="BH562" s="42">
        <v>120.275229</v>
      </c>
      <c r="BI562" s="42">
        <v>28.064219999999999</v>
      </c>
      <c r="BJ562" s="42">
        <v>376.86238500000002</v>
      </c>
      <c r="BK562" s="42">
        <v>4.0091739999999998</v>
      </c>
      <c r="BL562" s="42">
        <v>16.036697</v>
      </c>
      <c r="BM562" s="42">
        <v>12.027523</v>
      </c>
      <c r="BN562" s="42">
        <v>40.091743000000001</v>
      </c>
      <c r="BO562" s="42">
        <v>88.201835000000003</v>
      </c>
      <c r="BP562" s="42">
        <v>8.0183490000000006</v>
      </c>
      <c r="BQ562" s="42">
        <v>176.40367000000001</v>
      </c>
      <c r="BR562" s="42">
        <v>32.073394</v>
      </c>
      <c r="BS562" s="42">
        <v>48.110092000000002</v>
      </c>
      <c r="BT562" s="42">
        <v>0</v>
      </c>
      <c r="BU562" s="42">
        <v>0</v>
      </c>
      <c r="BV562" s="42">
        <v>0</v>
      </c>
      <c r="BW562" s="42">
        <v>4.0091739999999998</v>
      </c>
      <c r="BX562" s="42">
        <v>8.0183490000000006</v>
      </c>
      <c r="BY562" s="42">
        <v>16.036697</v>
      </c>
      <c r="BZ562" s="42">
        <v>0</v>
      </c>
      <c r="CA562" s="42">
        <v>20.045871999999999</v>
      </c>
      <c r="CB562" s="42">
        <v>328.75229400000001</v>
      </c>
      <c r="CC562" s="42">
        <v>4.0091739999999998</v>
      </c>
      <c r="CD562" s="42">
        <v>24.055046000000001</v>
      </c>
      <c r="CE562" s="42">
        <v>32.073394</v>
      </c>
      <c r="CF562" s="42">
        <v>56.128439999999998</v>
      </c>
      <c r="CG562" s="42">
        <v>80.183486000000002</v>
      </c>
      <c r="CH562" s="42">
        <v>88.201835000000003</v>
      </c>
      <c r="CI562" s="42">
        <v>8.0183490000000006</v>
      </c>
      <c r="CJ562" s="42">
        <v>36.082568999999999</v>
      </c>
      <c r="CK562" s="42">
        <v>332.76146799999998</v>
      </c>
      <c r="CL562" s="42">
        <v>4.0091739999999998</v>
      </c>
      <c r="CM562" s="42">
        <v>8.0183490000000006</v>
      </c>
      <c r="CN562" s="42">
        <v>4.0091739999999998</v>
      </c>
      <c r="CO562" s="42">
        <v>4.0091739999999998</v>
      </c>
      <c r="CP562" s="42">
        <v>12.027523</v>
      </c>
      <c r="CQ562" s="42">
        <v>8.0183490000000006</v>
      </c>
      <c r="CR562" s="42">
        <v>288.66055</v>
      </c>
      <c r="CS562" s="42">
        <v>4.0091739999999998</v>
      </c>
    </row>
    <row r="563" spans="1:97">
      <c r="A563" s="40" t="s">
        <v>1461</v>
      </c>
      <c r="B563" s="40" t="s">
        <v>289</v>
      </c>
      <c r="C563" s="40" t="s">
        <v>290</v>
      </c>
      <c r="D563" s="40" t="s">
        <v>309</v>
      </c>
      <c r="E563" s="40" t="s">
        <v>400</v>
      </c>
      <c r="F563" s="40" t="s">
        <v>306</v>
      </c>
      <c r="G563" s="41" t="s">
        <v>294</v>
      </c>
      <c r="H563" s="40" t="s">
        <v>1462</v>
      </c>
      <c r="I563" s="42">
        <v>886</v>
      </c>
      <c r="J563" s="42">
        <v>102</v>
      </c>
      <c r="K563" s="42">
        <v>137</v>
      </c>
      <c r="L563" s="42">
        <v>149</v>
      </c>
      <c r="M563" s="42">
        <v>241</v>
      </c>
      <c r="N563" s="42">
        <v>169</v>
      </c>
      <c r="O563" s="42">
        <v>88</v>
      </c>
      <c r="P563" s="42">
        <v>140</v>
      </c>
      <c r="Q563" s="42">
        <v>102</v>
      </c>
      <c r="R563" s="42">
        <v>189</v>
      </c>
      <c r="S563" s="42">
        <v>149</v>
      </c>
      <c r="T563" s="42">
        <v>128</v>
      </c>
      <c r="U563" s="42">
        <v>60</v>
      </c>
      <c r="V563" s="42">
        <v>445</v>
      </c>
      <c r="W563" s="42">
        <v>47</v>
      </c>
      <c r="X563" s="42">
        <v>81</v>
      </c>
      <c r="Y563" s="42">
        <v>69</v>
      </c>
      <c r="Z563" s="42">
        <v>122</v>
      </c>
      <c r="AA563" s="42">
        <v>87</v>
      </c>
      <c r="AB563" s="42">
        <v>36</v>
      </c>
      <c r="AC563" s="42">
        <v>3</v>
      </c>
      <c r="AD563" s="42">
        <v>80</v>
      </c>
      <c r="AE563" s="42">
        <v>273</v>
      </c>
      <c r="AF563" s="42">
        <v>92</v>
      </c>
      <c r="AG563" s="42">
        <v>441</v>
      </c>
      <c r="AH563" s="42">
        <v>55</v>
      </c>
      <c r="AI563" s="42">
        <v>56</v>
      </c>
      <c r="AJ563" s="42">
        <v>80</v>
      </c>
      <c r="AK563" s="42">
        <v>119</v>
      </c>
      <c r="AL563" s="42">
        <v>82</v>
      </c>
      <c r="AM563" s="42">
        <v>45</v>
      </c>
      <c r="AN563" s="42">
        <v>4</v>
      </c>
      <c r="AO563" s="42">
        <v>75</v>
      </c>
      <c r="AP563" s="42">
        <v>265</v>
      </c>
      <c r="AQ563" s="42">
        <v>101</v>
      </c>
      <c r="AR563" s="42">
        <v>776</v>
      </c>
      <c r="AS563" s="42">
        <v>20</v>
      </c>
      <c r="AT563" s="42">
        <v>40</v>
      </c>
      <c r="AU563" s="42">
        <v>64</v>
      </c>
      <c r="AV563" s="42">
        <v>60</v>
      </c>
      <c r="AW563" s="42">
        <v>160</v>
      </c>
      <c r="AX563" s="42">
        <v>76</v>
      </c>
      <c r="AY563" s="42">
        <v>260</v>
      </c>
      <c r="AZ563" s="42">
        <v>96</v>
      </c>
      <c r="BA563" s="42">
        <v>364</v>
      </c>
      <c r="BB563" s="42">
        <v>8</v>
      </c>
      <c r="BC563" s="42">
        <v>20</v>
      </c>
      <c r="BD563" s="42">
        <v>52</v>
      </c>
      <c r="BE563" s="42">
        <v>40</v>
      </c>
      <c r="BF563" s="42">
        <v>32</v>
      </c>
      <c r="BG563" s="42">
        <v>48</v>
      </c>
      <c r="BH563" s="42">
        <v>128</v>
      </c>
      <c r="BI563" s="42">
        <v>36</v>
      </c>
      <c r="BJ563" s="42">
        <v>412</v>
      </c>
      <c r="BK563" s="42">
        <v>12</v>
      </c>
      <c r="BL563" s="42">
        <v>20</v>
      </c>
      <c r="BM563" s="42">
        <v>12</v>
      </c>
      <c r="BN563" s="42">
        <v>20</v>
      </c>
      <c r="BO563" s="42">
        <v>128</v>
      </c>
      <c r="BP563" s="42">
        <v>28</v>
      </c>
      <c r="BQ563" s="42">
        <v>132</v>
      </c>
      <c r="BR563" s="42">
        <v>60</v>
      </c>
      <c r="BS563" s="42">
        <v>76</v>
      </c>
      <c r="BT563" s="42">
        <v>0</v>
      </c>
      <c r="BU563" s="42">
        <v>0</v>
      </c>
      <c r="BV563" s="42">
        <v>4</v>
      </c>
      <c r="BW563" s="42">
        <v>4</v>
      </c>
      <c r="BX563" s="42">
        <v>20</v>
      </c>
      <c r="BY563" s="42">
        <v>0</v>
      </c>
      <c r="BZ563" s="42">
        <v>0</v>
      </c>
      <c r="CA563" s="42">
        <v>48</v>
      </c>
      <c r="CB563" s="42">
        <v>360</v>
      </c>
      <c r="CC563" s="42">
        <v>20</v>
      </c>
      <c r="CD563" s="42">
        <v>28</v>
      </c>
      <c r="CE563" s="42">
        <v>32</v>
      </c>
      <c r="CF563" s="42">
        <v>48</v>
      </c>
      <c r="CG563" s="42">
        <v>128</v>
      </c>
      <c r="CH563" s="42">
        <v>68</v>
      </c>
      <c r="CI563" s="42">
        <v>0</v>
      </c>
      <c r="CJ563" s="42">
        <v>36</v>
      </c>
      <c r="CK563" s="42">
        <v>340</v>
      </c>
      <c r="CL563" s="42">
        <v>0</v>
      </c>
      <c r="CM563" s="42">
        <v>12</v>
      </c>
      <c r="CN563" s="42">
        <v>28</v>
      </c>
      <c r="CO563" s="42">
        <v>8</v>
      </c>
      <c r="CP563" s="42">
        <v>12</v>
      </c>
      <c r="CQ563" s="42">
        <v>8</v>
      </c>
      <c r="CR563" s="42">
        <v>260</v>
      </c>
      <c r="CS563" s="42">
        <v>12</v>
      </c>
    </row>
    <row r="564" spans="1:97">
      <c r="A564" s="40" t="s">
        <v>1663</v>
      </c>
      <c r="B564" s="40" t="s">
        <v>289</v>
      </c>
      <c r="C564" s="40" t="s">
        <v>1664</v>
      </c>
      <c r="D564" s="40" t="s">
        <v>1665</v>
      </c>
      <c r="E564" s="40" t="s">
        <v>1666</v>
      </c>
      <c r="F564" s="40" t="s">
        <v>419</v>
      </c>
      <c r="G564" s="41" t="s">
        <v>294</v>
      </c>
      <c r="H564" s="40" t="s">
        <v>1667</v>
      </c>
      <c r="I564" s="42">
        <v>1790</v>
      </c>
      <c r="J564" s="42">
        <v>349.97700500000002</v>
      </c>
      <c r="K564" s="42">
        <v>261.45340900000002</v>
      </c>
      <c r="L564" s="42">
        <v>394.23880200000002</v>
      </c>
      <c r="M564" s="42">
        <v>358.18231300000002</v>
      </c>
      <c r="N564" s="42">
        <v>237.77849399999999</v>
      </c>
      <c r="O564" s="42">
        <v>188.36997600000001</v>
      </c>
      <c r="P564" s="42">
        <v>288</v>
      </c>
      <c r="Q564" s="42">
        <v>319</v>
      </c>
      <c r="R564" s="42">
        <v>319</v>
      </c>
      <c r="S564" s="42">
        <v>276</v>
      </c>
      <c r="T564" s="42">
        <v>263</v>
      </c>
      <c r="U564" s="42">
        <v>133</v>
      </c>
      <c r="V564" s="42">
        <v>882.11847599999999</v>
      </c>
      <c r="W564" s="42">
        <v>174.98850200000001</v>
      </c>
      <c r="X564" s="42">
        <v>134.84408099999999</v>
      </c>
      <c r="Y564" s="42">
        <v>188.36997600000001</v>
      </c>
      <c r="Z564" s="42">
        <v>182.164467</v>
      </c>
      <c r="AA564" s="42">
        <v>122.491952</v>
      </c>
      <c r="AB564" s="42">
        <v>74.112776999999994</v>
      </c>
      <c r="AC564" s="42">
        <v>5.1467210000000003</v>
      </c>
      <c r="AD564" s="42">
        <v>220.27964399999999</v>
      </c>
      <c r="AE564" s="42">
        <v>505.37852400000003</v>
      </c>
      <c r="AF564" s="42">
        <v>156.460308</v>
      </c>
      <c r="AG564" s="42">
        <v>907.88152400000001</v>
      </c>
      <c r="AH564" s="42">
        <v>174.98850200000001</v>
      </c>
      <c r="AI564" s="42">
        <v>126.609328</v>
      </c>
      <c r="AJ564" s="42">
        <v>205.86882600000001</v>
      </c>
      <c r="AK564" s="42">
        <v>176.01784599999999</v>
      </c>
      <c r="AL564" s="42">
        <v>115.28654299999999</v>
      </c>
      <c r="AM564" s="42">
        <v>106.022446</v>
      </c>
      <c r="AN564" s="42">
        <v>3.0880320000000001</v>
      </c>
      <c r="AO564" s="42">
        <v>220.27964399999999</v>
      </c>
      <c r="AP564" s="42">
        <v>510.554689</v>
      </c>
      <c r="AQ564" s="42">
        <v>177.047191</v>
      </c>
      <c r="AR564" s="42">
        <v>1453.316135</v>
      </c>
      <c r="AS564" s="42">
        <v>28.821636000000002</v>
      </c>
      <c r="AT564" s="42">
        <v>53.408116</v>
      </c>
      <c r="AU564" s="42">
        <v>57.643270999999999</v>
      </c>
      <c r="AV564" s="42">
        <v>139.990802</v>
      </c>
      <c r="AW564" s="42">
        <v>284.09897999999998</v>
      </c>
      <c r="AX564" s="42">
        <v>271.74685099999999</v>
      </c>
      <c r="AY564" s="42">
        <v>419.97240599999998</v>
      </c>
      <c r="AZ564" s="42">
        <v>197.634073</v>
      </c>
      <c r="BA564" s="42">
        <v>691.60147800000004</v>
      </c>
      <c r="BB564" s="42">
        <v>24.704259</v>
      </c>
      <c r="BC564" s="42">
        <v>41.055987000000002</v>
      </c>
      <c r="BD564" s="42">
        <v>32.939011999999998</v>
      </c>
      <c r="BE564" s="42">
        <v>61.760648000000003</v>
      </c>
      <c r="BF564" s="42">
        <v>45.291142000000001</v>
      </c>
      <c r="BG564" s="42">
        <v>222.33833200000001</v>
      </c>
      <c r="BH564" s="42">
        <v>201.75145000000001</v>
      </c>
      <c r="BI564" s="42">
        <v>61.760648000000003</v>
      </c>
      <c r="BJ564" s="42">
        <v>761.71465699999999</v>
      </c>
      <c r="BK564" s="42">
        <v>4.1173770000000003</v>
      </c>
      <c r="BL564" s="42">
        <v>12.352130000000001</v>
      </c>
      <c r="BM564" s="42">
        <v>24.704259</v>
      </c>
      <c r="BN564" s="42">
        <v>78.230153999999999</v>
      </c>
      <c r="BO564" s="42">
        <v>238.807838</v>
      </c>
      <c r="BP564" s="42">
        <v>49.408518000000001</v>
      </c>
      <c r="BQ564" s="42">
        <v>218.220956</v>
      </c>
      <c r="BR564" s="42">
        <v>135.873425</v>
      </c>
      <c r="BS564" s="42">
        <v>193.51669699999999</v>
      </c>
      <c r="BT564" s="42">
        <v>0</v>
      </c>
      <c r="BU564" s="42">
        <v>0</v>
      </c>
      <c r="BV564" s="42">
        <v>0</v>
      </c>
      <c r="BW564" s="42">
        <v>4.1173770000000003</v>
      </c>
      <c r="BX564" s="42">
        <v>24.704259</v>
      </c>
      <c r="BY564" s="42">
        <v>49.408518000000001</v>
      </c>
      <c r="BZ564" s="42">
        <v>0</v>
      </c>
      <c r="CA564" s="42">
        <v>115.28654299999999</v>
      </c>
      <c r="CB564" s="42">
        <v>745.12737300000003</v>
      </c>
      <c r="CC564" s="42">
        <v>20.586883</v>
      </c>
      <c r="CD564" s="42">
        <v>53.408116</v>
      </c>
      <c r="CE564" s="42">
        <v>45.291142000000001</v>
      </c>
      <c r="CF564" s="42">
        <v>119.403919</v>
      </c>
      <c r="CG564" s="42">
        <v>247.04259200000001</v>
      </c>
      <c r="CH564" s="42">
        <v>209.98620299999999</v>
      </c>
      <c r="CI564" s="42">
        <v>0</v>
      </c>
      <c r="CJ564" s="42">
        <v>49.408518000000001</v>
      </c>
      <c r="CK564" s="42">
        <v>514.67206599999997</v>
      </c>
      <c r="CL564" s="42">
        <v>8.2347529999999995</v>
      </c>
      <c r="CM564" s="42">
        <v>0</v>
      </c>
      <c r="CN564" s="42">
        <v>12.352130000000001</v>
      </c>
      <c r="CO564" s="42">
        <v>16.469505999999999</v>
      </c>
      <c r="CP564" s="42">
        <v>12.352130000000001</v>
      </c>
      <c r="CQ564" s="42">
        <v>12.352130000000001</v>
      </c>
      <c r="CR564" s="42">
        <v>419.97240599999998</v>
      </c>
      <c r="CS564" s="42">
        <v>32.939011999999998</v>
      </c>
    </row>
    <row r="565" spans="1:97">
      <c r="A565" s="40" t="s">
        <v>1668</v>
      </c>
      <c r="B565" s="40" t="s">
        <v>289</v>
      </c>
      <c r="C565" s="40" t="s">
        <v>1664</v>
      </c>
      <c r="D565" s="40" t="s">
        <v>1669</v>
      </c>
      <c r="E565" s="40" t="s">
        <v>1670</v>
      </c>
      <c r="F565" s="40" t="s">
        <v>1671</v>
      </c>
      <c r="G565" s="41" t="s">
        <v>294</v>
      </c>
      <c r="H565" s="40" t="s">
        <v>1672</v>
      </c>
      <c r="I565" s="42">
        <v>761</v>
      </c>
      <c r="J565" s="42">
        <v>135.47417200000001</v>
      </c>
      <c r="K565" s="42">
        <v>72.060730000000007</v>
      </c>
      <c r="L565" s="42">
        <v>156.611986</v>
      </c>
      <c r="M565" s="42">
        <v>141.23903000000001</v>
      </c>
      <c r="N565" s="42">
        <v>159.53311099999999</v>
      </c>
      <c r="O565" s="42">
        <v>96.080973</v>
      </c>
      <c r="P565" s="42">
        <v>96</v>
      </c>
      <c r="Q565" s="42">
        <v>84</v>
      </c>
      <c r="R565" s="42">
        <v>109</v>
      </c>
      <c r="S565" s="42">
        <v>159</v>
      </c>
      <c r="T565" s="42">
        <v>139</v>
      </c>
      <c r="U565" s="42">
        <v>85</v>
      </c>
      <c r="V565" s="42">
        <v>342.04826300000002</v>
      </c>
      <c r="W565" s="42">
        <v>59.570202999999999</v>
      </c>
      <c r="X565" s="42">
        <v>27.863482000000001</v>
      </c>
      <c r="Y565" s="42">
        <v>73.982348999999999</v>
      </c>
      <c r="Z565" s="42">
        <v>69.178299999999993</v>
      </c>
      <c r="AA565" s="42">
        <v>77.825587999999996</v>
      </c>
      <c r="AB565" s="42">
        <v>31.706721000000002</v>
      </c>
      <c r="AC565" s="42">
        <v>1.921619</v>
      </c>
      <c r="AD565" s="42">
        <v>72.060730000000007</v>
      </c>
      <c r="AE565" s="42">
        <v>190.24032600000001</v>
      </c>
      <c r="AF565" s="42">
        <v>79.747207000000003</v>
      </c>
      <c r="AG565" s="42">
        <v>418.95173699999998</v>
      </c>
      <c r="AH565" s="42">
        <v>75.903968000000006</v>
      </c>
      <c r="AI565" s="42">
        <v>44.197246999999997</v>
      </c>
      <c r="AJ565" s="42">
        <v>82.629637000000002</v>
      </c>
      <c r="AK565" s="42">
        <v>72.060730000000007</v>
      </c>
      <c r="AL565" s="42">
        <v>81.707522999999995</v>
      </c>
      <c r="AM565" s="42">
        <v>51.883724999999998</v>
      </c>
      <c r="AN565" s="42">
        <v>10.568906999999999</v>
      </c>
      <c r="AO565" s="42">
        <v>96.080973</v>
      </c>
      <c r="AP565" s="42">
        <v>213.29975999999999</v>
      </c>
      <c r="AQ565" s="42">
        <v>109.571005</v>
      </c>
      <c r="AR565" s="42">
        <v>611.07498699999996</v>
      </c>
      <c r="AS565" s="42">
        <v>34.589149999999997</v>
      </c>
      <c r="AT565" s="42">
        <v>46.118867000000002</v>
      </c>
      <c r="AU565" s="42">
        <v>34.589149999999997</v>
      </c>
      <c r="AV565" s="42">
        <v>84.551255999999995</v>
      </c>
      <c r="AW565" s="42">
        <v>73.021539000000004</v>
      </c>
      <c r="AX565" s="42">
        <v>49.962105999999999</v>
      </c>
      <c r="AY565" s="42">
        <v>242.12405100000001</v>
      </c>
      <c r="AZ565" s="42">
        <v>46.118867000000002</v>
      </c>
      <c r="BA565" s="42">
        <v>276.71320200000002</v>
      </c>
      <c r="BB565" s="42">
        <v>15.372956</v>
      </c>
      <c r="BC565" s="42">
        <v>26.902671999999999</v>
      </c>
      <c r="BD565" s="42">
        <v>11.529717</v>
      </c>
      <c r="BE565" s="42">
        <v>53.805345000000003</v>
      </c>
      <c r="BF565" s="42">
        <v>11.529717</v>
      </c>
      <c r="BG565" s="42">
        <v>46.118867000000002</v>
      </c>
      <c r="BH565" s="42">
        <v>107.61068899999999</v>
      </c>
      <c r="BI565" s="42">
        <v>3.8432390000000001</v>
      </c>
      <c r="BJ565" s="42">
        <v>334.361785</v>
      </c>
      <c r="BK565" s="42">
        <v>19.216194999999999</v>
      </c>
      <c r="BL565" s="42">
        <v>19.216194999999999</v>
      </c>
      <c r="BM565" s="42">
        <v>23.059432999999999</v>
      </c>
      <c r="BN565" s="42">
        <v>30.745911</v>
      </c>
      <c r="BO565" s="42">
        <v>61.491822999999997</v>
      </c>
      <c r="BP565" s="42">
        <v>3.8432390000000001</v>
      </c>
      <c r="BQ565" s="42">
        <v>134.513362</v>
      </c>
      <c r="BR565" s="42">
        <v>42.275627999999998</v>
      </c>
      <c r="BS565" s="42">
        <v>19.216194999999999</v>
      </c>
      <c r="BT565" s="42">
        <v>0</v>
      </c>
      <c r="BU565" s="42">
        <v>0</v>
      </c>
      <c r="BV565" s="42">
        <v>0</v>
      </c>
      <c r="BW565" s="42">
        <v>0</v>
      </c>
      <c r="BX565" s="42">
        <v>3.8432390000000001</v>
      </c>
      <c r="BY565" s="42">
        <v>3.8432390000000001</v>
      </c>
      <c r="BZ565" s="42">
        <v>0</v>
      </c>
      <c r="CA565" s="42">
        <v>11.529717</v>
      </c>
      <c r="CB565" s="42">
        <v>276.71320200000002</v>
      </c>
      <c r="CC565" s="42">
        <v>23.059432999999999</v>
      </c>
      <c r="CD565" s="42">
        <v>34.589149999999997</v>
      </c>
      <c r="CE565" s="42">
        <v>23.059432999999999</v>
      </c>
      <c r="CF565" s="42">
        <v>73.021539000000004</v>
      </c>
      <c r="CG565" s="42">
        <v>53.805345000000003</v>
      </c>
      <c r="CH565" s="42">
        <v>42.275627999999998</v>
      </c>
      <c r="CI565" s="42">
        <v>0</v>
      </c>
      <c r="CJ565" s="42">
        <v>26.902671999999999</v>
      </c>
      <c r="CK565" s="42">
        <v>315.14559100000002</v>
      </c>
      <c r="CL565" s="42">
        <v>11.529717</v>
      </c>
      <c r="CM565" s="42">
        <v>11.529717</v>
      </c>
      <c r="CN565" s="42">
        <v>11.529717</v>
      </c>
      <c r="CO565" s="42">
        <v>11.529717</v>
      </c>
      <c r="CP565" s="42">
        <v>15.372956</v>
      </c>
      <c r="CQ565" s="42">
        <v>3.8432390000000001</v>
      </c>
      <c r="CR565" s="42">
        <v>242.12405100000001</v>
      </c>
      <c r="CS565" s="42">
        <v>7.6864780000000001</v>
      </c>
    </row>
    <row r="566" spans="1:97">
      <c r="A566" s="40" t="s">
        <v>1673</v>
      </c>
      <c r="B566" s="40" t="s">
        <v>289</v>
      </c>
      <c r="C566" s="40" t="s">
        <v>1664</v>
      </c>
      <c r="D566" s="40" t="s">
        <v>1674</v>
      </c>
      <c r="E566" s="40" t="s">
        <v>1675</v>
      </c>
      <c r="F566" s="40" t="s">
        <v>1671</v>
      </c>
      <c r="G566" s="41" t="s">
        <v>294</v>
      </c>
      <c r="H566" s="40" t="s">
        <v>1676</v>
      </c>
      <c r="I566" s="42">
        <v>13270</v>
      </c>
      <c r="J566" s="42">
        <v>2888.9870299999998</v>
      </c>
      <c r="K566" s="42">
        <v>2346.605368</v>
      </c>
      <c r="L566" s="42">
        <v>2987.9489709999998</v>
      </c>
      <c r="M566" s="42">
        <v>2838.0981259999999</v>
      </c>
      <c r="N566" s="42">
        <v>1433.6691719999999</v>
      </c>
      <c r="O566" s="42">
        <v>774.69133399999998</v>
      </c>
      <c r="P566" s="42">
        <v>2322</v>
      </c>
      <c r="Q566" s="42">
        <v>2252</v>
      </c>
      <c r="R566" s="42">
        <v>2698</v>
      </c>
      <c r="S566" s="42">
        <v>2076</v>
      </c>
      <c r="T566" s="42">
        <v>1314</v>
      </c>
      <c r="U566" s="42">
        <v>542</v>
      </c>
      <c r="V566" s="42">
        <v>6528.8139190000002</v>
      </c>
      <c r="W566" s="42">
        <v>1535.728022</v>
      </c>
      <c r="X566" s="42">
        <v>1169.222536</v>
      </c>
      <c r="Y566" s="42">
        <v>1431.2385670000001</v>
      </c>
      <c r="Z566" s="42">
        <v>1409.5354520000001</v>
      </c>
      <c r="AA566" s="42">
        <v>672.96755499999995</v>
      </c>
      <c r="AB566" s="42">
        <v>299.08111600000001</v>
      </c>
      <c r="AC566" s="42">
        <v>11.040672000000001</v>
      </c>
      <c r="AD566" s="42">
        <v>2036.9755150000001</v>
      </c>
      <c r="AE566" s="42">
        <v>3818.6048820000001</v>
      </c>
      <c r="AF566" s="42">
        <v>673.23352299999999</v>
      </c>
      <c r="AG566" s="42">
        <v>6741.1860809999998</v>
      </c>
      <c r="AH566" s="42">
        <v>1353.259008</v>
      </c>
      <c r="AI566" s="42">
        <v>1177.382832</v>
      </c>
      <c r="AJ566" s="42">
        <v>1556.7104039999999</v>
      </c>
      <c r="AK566" s="42">
        <v>1428.562674</v>
      </c>
      <c r="AL566" s="42">
        <v>760.70161700000006</v>
      </c>
      <c r="AM566" s="42">
        <v>431.083865</v>
      </c>
      <c r="AN566" s="42">
        <v>33.485681</v>
      </c>
      <c r="AO566" s="42">
        <v>1817.01009</v>
      </c>
      <c r="AP566" s="42">
        <v>4039.1148459999999</v>
      </c>
      <c r="AQ566" s="42">
        <v>885.06114500000001</v>
      </c>
      <c r="AR566" s="42">
        <v>10380.012983000001</v>
      </c>
      <c r="AS566" s="42">
        <v>10.750806000000001</v>
      </c>
      <c r="AT566" s="42">
        <v>444.899947</v>
      </c>
      <c r="AU566" s="42">
        <v>615.39317400000004</v>
      </c>
      <c r="AV566" s="42">
        <v>1643.57313</v>
      </c>
      <c r="AW566" s="42">
        <v>2110.1243810000001</v>
      </c>
      <c r="AX566" s="42">
        <v>1583.0199829999999</v>
      </c>
      <c r="AY566" s="42">
        <v>2054.4474810000002</v>
      </c>
      <c r="AZ566" s="42">
        <v>1917.804081</v>
      </c>
      <c r="BA566" s="42">
        <v>4999.0858189999999</v>
      </c>
      <c r="BB566" s="42">
        <v>9.7330279999999991</v>
      </c>
      <c r="BC566" s="42">
        <v>360.67736500000001</v>
      </c>
      <c r="BD566" s="42">
        <v>417.24086499999999</v>
      </c>
      <c r="BE566" s="42">
        <v>769.92455600000005</v>
      </c>
      <c r="BF566" s="42">
        <v>415.181577</v>
      </c>
      <c r="BG566" s="42">
        <v>1316.531962</v>
      </c>
      <c r="BH566" s="42">
        <v>991.10058300000003</v>
      </c>
      <c r="BI566" s="42">
        <v>718.69588399999998</v>
      </c>
      <c r="BJ566" s="42">
        <v>5380.9271639999997</v>
      </c>
      <c r="BK566" s="42">
        <v>1.0177780000000001</v>
      </c>
      <c r="BL566" s="42">
        <v>84.222582000000003</v>
      </c>
      <c r="BM566" s="42">
        <v>198.152309</v>
      </c>
      <c r="BN566" s="42">
        <v>873.64857400000005</v>
      </c>
      <c r="BO566" s="42">
        <v>1694.942804</v>
      </c>
      <c r="BP566" s="42">
        <v>266.488021</v>
      </c>
      <c r="BQ566" s="42">
        <v>1063.346898</v>
      </c>
      <c r="BR566" s="42">
        <v>1199.108197</v>
      </c>
      <c r="BS566" s="42">
        <v>1591.3603740000001</v>
      </c>
      <c r="BT566" s="42">
        <v>0</v>
      </c>
      <c r="BU566" s="42">
        <v>16.850012</v>
      </c>
      <c r="BV566" s="42">
        <v>4.6242070000000002</v>
      </c>
      <c r="BW566" s="42">
        <v>117.76105</v>
      </c>
      <c r="BX566" s="42">
        <v>279.82159799999999</v>
      </c>
      <c r="BY566" s="42">
        <v>214.21079499999999</v>
      </c>
      <c r="BZ566" s="42">
        <v>0</v>
      </c>
      <c r="CA566" s="42">
        <v>958.09271200000001</v>
      </c>
      <c r="CB566" s="42">
        <v>5728.5207890000001</v>
      </c>
      <c r="CC566" s="42">
        <v>10.750806000000001</v>
      </c>
      <c r="CD566" s="42">
        <v>359.61229400000002</v>
      </c>
      <c r="CE566" s="42">
        <v>515.88277700000003</v>
      </c>
      <c r="CF566" s="42">
        <v>1359.519536</v>
      </c>
      <c r="CG566" s="42">
        <v>1637.216056</v>
      </c>
      <c r="CH566" s="42">
        <v>1209.729073</v>
      </c>
      <c r="CI566" s="42">
        <v>14.506418999999999</v>
      </c>
      <c r="CJ566" s="42">
        <v>621.30382799999995</v>
      </c>
      <c r="CK566" s="42">
        <v>3060.1318200000001</v>
      </c>
      <c r="CL566" s="42">
        <v>0</v>
      </c>
      <c r="CM566" s="42">
        <v>68.437640999999999</v>
      </c>
      <c r="CN566" s="42">
        <v>94.886189000000002</v>
      </c>
      <c r="CO566" s="42">
        <v>166.29254399999999</v>
      </c>
      <c r="CP566" s="42">
        <v>193.086727</v>
      </c>
      <c r="CQ566" s="42">
        <v>159.08011500000001</v>
      </c>
      <c r="CR566" s="42">
        <v>2039.9410620000001</v>
      </c>
      <c r="CS566" s="42">
        <v>338.40754099999998</v>
      </c>
    </row>
    <row r="567" spans="1:97">
      <c r="A567" s="40" t="s">
        <v>1677</v>
      </c>
      <c r="B567" s="40" t="s">
        <v>289</v>
      </c>
      <c r="C567" s="40" t="s">
        <v>1664</v>
      </c>
      <c r="D567" s="40" t="s">
        <v>1674</v>
      </c>
      <c r="E567" s="40" t="s">
        <v>1678</v>
      </c>
      <c r="F567" s="40" t="s">
        <v>1671</v>
      </c>
      <c r="G567" s="41" t="s">
        <v>294</v>
      </c>
      <c r="H567" s="40" t="s">
        <v>1679</v>
      </c>
      <c r="I567" s="42">
        <v>2894</v>
      </c>
      <c r="J567" s="42">
        <v>622.42678999999998</v>
      </c>
      <c r="K567" s="42">
        <v>471.83837999999997</v>
      </c>
      <c r="L567" s="42">
        <v>590.10283800000002</v>
      </c>
      <c r="M567" s="42">
        <v>595.91052999999999</v>
      </c>
      <c r="N567" s="42">
        <v>381.87310100000002</v>
      </c>
      <c r="O567" s="42">
        <v>231.84836000000001</v>
      </c>
      <c r="P567" s="42">
        <v>629</v>
      </c>
      <c r="Q567" s="42">
        <v>481</v>
      </c>
      <c r="R567" s="42">
        <v>709</v>
      </c>
      <c r="S567" s="42">
        <v>486</v>
      </c>
      <c r="T567" s="42">
        <v>343</v>
      </c>
      <c r="U567" s="42">
        <v>175</v>
      </c>
      <c r="V567" s="42">
        <v>1456.0992759999999</v>
      </c>
      <c r="W567" s="42">
        <v>357.69932299999999</v>
      </c>
      <c r="X567" s="42">
        <v>239.44531499999999</v>
      </c>
      <c r="Y567" s="42">
        <v>280.90511800000002</v>
      </c>
      <c r="Z567" s="42">
        <v>294.891864</v>
      </c>
      <c r="AA567" s="42">
        <v>180.68817000000001</v>
      </c>
      <c r="AB567" s="42">
        <v>100.44858499999999</v>
      </c>
      <c r="AC567" s="42">
        <v>2.0209000000000001</v>
      </c>
      <c r="AD567" s="42">
        <v>462.78613000000001</v>
      </c>
      <c r="AE567" s="42">
        <v>793.72463500000003</v>
      </c>
      <c r="AF567" s="42">
        <v>199.58851000000001</v>
      </c>
      <c r="AG567" s="42">
        <v>1437.9007240000001</v>
      </c>
      <c r="AH567" s="42">
        <v>264.72746699999999</v>
      </c>
      <c r="AI567" s="42">
        <v>232.39306500000001</v>
      </c>
      <c r="AJ567" s="42">
        <v>309.19772</v>
      </c>
      <c r="AK567" s="42">
        <v>301.01866699999999</v>
      </c>
      <c r="AL567" s="42">
        <v>201.18493100000001</v>
      </c>
      <c r="AM567" s="42">
        <v>114.371229</v>
      </c>
      <c r="AN567" s="42">
        <v>15.007645999999999</v>
      </c>
      <c r="AO567" s="42">
        <v>351.62617299999999</v>
      </c>
      <c r="AP567" s="42">
        <v>831.90853000000004</v>
      </c>
      <c r="AQ567" s="42">
        <v>254.36602199999999</v>
      </c>
      <c r="AR567" s="42">
        <v>2299.9494119999999</v>
      </c>
      <c r="AS567" s="42">
        <v>4.0418000000000003</v>
      </c>
      <c r="AT567" s="42">
        <v>52.543402999999998</v>
      </c>
      <c r="AU567" s="42">
        <v>84.877804999999995</v>
      </c>
      <c r="AV567" s="42">
        <v>206.13181299999999</v>
      </c>
      <c r="AW567" s="42">
        <v>436.51442800000001</v>
      </c>
      <c r="AX567" s="42">
        <v>537.55943500000001</v>
      </c>
      <c r="AY567" s="42">
        <v>630.98411499999997</v>
      </c>
      <c r="AZ567" s="42">
        <v>347.29661199999998</v>
      </c>
      <c r="BA567" s="42">
        <v>1109.1093880000001</v>
      </c>
      <c r="BB567" s="42">
        <v>0</v>
      </c>
      <c r="BC567" s="42">
        <v>40.418002999999999</v>
      </c>
      <c r="BD567" s="42">
        <v>40.418002999999999</v>
      </c>
      <c r="BE567" s="42">
        <v>105.08680699999999</v>
      </c>
      <c r="BF567" s="42">
        <v>84.877804999999995</v>
      </c>
      <c r="BG567" s="42">
        <v>400.13822599999997</v>
      </c>
      <c r="BH567" s="42">
        <v>297.00574599999999</v>
      </c>
      <c r="BI567" s="42">
        <v>141.16479899999999</v>
      </c>
      <c r="BJ567" s="42">
        <v>1190.8400240000001</v>
      </c>
      <c r="BK567" s="42">
        <v>4.0418000000000003</v>
      </c>
      <c r="BL567" s="42">
        <v>12.125401</v>
      </c>
      <c r="BM567" s="42">
        <v>44.459803000000001</v>
      </c>
      <c r="BN567" s="42">
        <v>101.045007</v>
      </c>
      <c r="BO567" s="42">
        <v>351.63662299999999</v>
      </c>
      <c r="BP567" s="42">
        <v>137.421209</v>
      </c>
      <c r="BQ567" s="42">
        <v>333.97836899999999</v>
      </c>
      <c r="BR567" s="42">
        <v>206.13181299999999</v>
      </c>
      <c r="BS567" s="42">
        <v>343.553022</v>
      </c>
      <c r="BT567" s="42">
        <v>0</v>
      </c>
      <c r="BU567" s="42">
        <v>0</v>
      </c>
      <c r="BV567" s="42">
        <v>0</v>
      </c>
      <c r="BW567" s="42">
        <v>12.125401</v>
      </c>
      <c r="BX567" s="42">
        <v>68.710604000000004</v>
      </c>
      <c r="BY567" s="42">
        <v>88.919606000000002</v>
      </c>
      <c r="BZ567" s="42">
        <v>0</v>
      </c>
      <c r="CA567" s="42">
        <v>173.79741100000001</v>
      </c>
      <c r="CB567" s="42">
        <v>1131.7040730000001</v>
      </c>
      <c r="CC567" s="42">
        <v>4.0418000000000003</v>
      </c>
      <c r="CD567" s="42">
        <v>32.334401999999997</v>
      </c>
      <c r="CE567" s="42">
        <v>72.752404999999996</v>
      </c>
      <c r="CF567" s="42">
        <v>165.71381099999999</v>
      </c>
      <c r="CG567" s="42">
        <v>327.38582100000002</v>
      </c>
      <c r="CH567" s="42">
        <v>408.22182600000002</v>
      </c>
      <c r="CI567" s="42">
        <v>0</v>
      </c>
      <c r="CJ567" s="42">
        <v>121.254008</v>
      </c>
      <c r="CK567" s="42">
        <v>824.692317</v>
      </c>
      <c r="CL567" s="42">
        <v>0</v>
      </c>
      <c r="CM567" s="42">
        <v>20.209001000000001</v>
      </c>
      <c r="CN567" s="42">
        <v>12.125401</v>
      </c>
      <c r="CO567" s="42">
        <v>28.292601999999999</v>
      </c>
      <c r="CP567" s="42">
        <v>40.418002999999999</v>
      </c>
      <c r="CQ567" s="42">
        <v>40.418002999999999</v>
      </c>
      <c r="CR567" s="42">
        <v>630.98411499999997</v>
      </c>
      <c r="CS567" s="42">
        <v>52.245193</v>
      </c>
    </row>
    <row r="568" spans="1:97">
      <c r="A568" s="40" t="s">
        <v>1680</v>
      </c>
      <c r="B568" s="40" t="s">
        <v>289</v>
      </c>
      <c r="C568" s="40" t="s">
        <v>1664</v>
      </c>
      <c r="D568" s="40" t="s">
        <v>1681</v>
      </c>
      <c r="E568" s="40" t="s">
        <v>1682</v>
      </c>
      <c r="F568" s="40" t="s">
        <v>1671</v>
      </c>
      <c r="G568" s="41" t="s">
        <v>294</v>
      </c>
      <c r="H568" s="40" t="s">
        <v>1683</v>
      </c>
      <c r="I568" s="42">
        <v>11127</v>
      </c>
      <c r="J568" s="42">
        <v>1560.712401</v>
      </c>
      <c r="K568" s="42">
        <v>1102.3419409999999</v>
      </c>
      <c r="L568" s="42">
        <v>1757.5386329999999</v>
      </c>
      <c r="M568" s="42">
        <v>2312.8143730000002</v>
      </c>
      <c r="N568" s="42">
        <v>2693.0159370000001</v>
      </c>
      <c r="O568" s="42">
        <v>1700.576716</v>
      </c>
      <c r="P568" s="42">
        <v>1392</v>
      </c>
      <c r="Q568" s="42">
        <v>1152</v>
      </c>
      <c r="R568" s="42">
        <v>1804</v>
      </c>
      <c r="S568" s="42">
        <v>1774</v>
      </c>
      <c r="T568" s="42">
        <v>2116</v>
      </c>
      <c r="U568" s="42">
        <v>1018</v>
      </c>
      <c r="V568" s="42">
        <v>5225.1093860000001</v>
      </c>
      <c r="W568" s="42">
        <v>800.05746399999998</v>
      </c>
      <c r="X568" s="42">
        <v>580.35234800000001</v>
      </c>
      <c r="Y568" s="42">
        <v>814.54643499999997</v>
      </c>
      <c r="Z568" s="42">
        <v>1115.449419</v>
      </c>
      <c r="AA568" s="42">
        <v>1215.8500570000001</v>
      </c>
      <c r="AB568" s="42">
        <v>670.57855500000005</v>
      </c>
      <c r="AC568" s="42">
        <v>28.275107999999999</v>
      </c>
      <c r="AD568" s="42">
        <v>1061.213569</v>
      </c>
      <c r="AE568" s="42">
        <v>2673.5899199999999</v>
      </c>
      <c r="AF568" s="42">
        <v>1490.305897</v>
      </c>
      <c r="AG568" s="42">
        <v>5901.8906139999999</v>
      </c>
      <c r="AH568" s="42">
        <v>760.65493600000002</v>
      </c>
      <c r="AI568" s="42">
        <v>521.98959400000001</v>
      </c>
      <c r="AJ568" s="42">
        <v>942.99219800000003</v>
      </c>
      <c r="AK568" s="42">
        <v>1197.3649539999999</v>
      </c>
      <c r="AL568" s="42">
        <v>1477.1658789999999</v>
      </c>
      <c r="AM568" s="42">
        <v>924.26100599999995</v>
      </c>
      <c r="AN568" s="42">
        <v>77.462046999999998</v>
      </c>
      <c r="AO568" s="42">
        <v>1006.834025</v>
      </c>
      <c r="AP568" s="42">
        <v>2914.2232180000001</v>
      </c>
      <c r="AQ568" s="42">
        <v>1980.8333709999999</v>
      </c>
      <c r="AR568" s="42">
        <v>9566.3555620000006</v>
      </c>
      <c r="AS568" s="42">
        <v>31.513043</v>
      </c>
      <c r="AT568" s="42">
        <v>406.266231</v>
      </c>
      <c r="AU568" s="42">
        <v>750.45891800000004</v>
      </c>
      <c r="AV568" s="42">
        <v>1113.183293</v>
      </c>
      <c r="AW568" s="42">
        <v>1225.249069</v>
      </c>
      <c r="AX568" s="42">
        <v>607.93115599999999</v>
      </c>
      <c r="AY568" s="42">
        <v>4178.2285549999997</v>
      </c>
      <c r="AZ568" s="42">
        <v>1253.5252969999999</v>
      </c>
      <c r="BA568" s="42">
        <v>4407.1032999999998</v>
      </c>
      <c r="BB568" s="42">
        <v>31.513043</v>
      </c>
      <c r="BC568" s="42">
        <v>274.98237</v>
      </c>
      <c r="BD568" s="42">
        <v>452.29128700000001</v>
      </c>
      <c r="BE568" s="42">
        <v>552.12578399999995</v>
      </c>
      <c r="BF568" s="42">
        <v>234.01177799999999</v>
      </c>
      <c r="BG568" s="42">
        <v>502.9624</v>
      </c>
      <c r="BH568" s="42">
        <v>1945.818027</v>
      </c>
      <c r="BI568" s="42">
        <v>413.39861100000002</v>
      </c>
      <c r="BJ568" s="42">
        <v>5159.2522609999996</v>
      </c>
      <c r="BK568" s="42">
        <v>0</v>
      </c>
      <c r="BL568" s="42">
        <v>131.283861</v>
      </c>
      <c r="BM568" s="42">
        <v>298.16763099999997</v>
      </c>
      <c r="BN568" s="42">
        <v>561.05750899999998</v>
      </c>
      <c r="BO568" s="42">
        <v>991.23729100000003</v>
      </c>
      <c r="BP568" s="42">
        <v>104.968756</v>
      </c>
      <c r="BQ568" s="42">
        <v>2232.4105279999999</v>
      </c>
      <c r="BR568" s="42">
        <v>840.12668599999995</v>
      </c>
      <c r="BS568" s="42">
        <v>850.21904400000005</v>
      </c>
      <c r="BT568" s="42">
        <v>0</v>
      </c>
      <c r="BU568" s="42">
        <v>0</v>
      </c>
      <c r="BV568" s="42">
        <v>0</v>
      </c>
      <c r="BW568" s="42">
        <v>29.204775000000001</v>
      </c>
      <c r="BX568" s="42">
        <v>145.90320600000001</v>
      </c>
      <c r="BY568" s="42">
        <v>127.97172399999999</v>
      </c>
      <c r="BZ568" s="42">
        <v>0</v>
      </c>
      <c r="CA568" s="42">
        <v>547.13933899999995</v>
      </c>
      <c r="CB568" s="42">
        <v>3494.425107</v>
      </c>
      <c r="CC568" s="42">
        <v>27.591623999999999</v>
      </c>
      <c r="CD568" s="42">
        <v>329.71762999999999</v>
      </c>
      <c r="CE568" s="42">
        <v>614.23718399999996</v>
      </c>
      <c r="CF568" s="42">
        <v>899.44344599999999</v>
      </c>
      <c r="CG568" s="42">
        <v>917.08703800000001</v>
      </c>
      <c r="CH568" s="42">
        <v>388.02880599999997</v>
      </c>
      <c r="CI568" s="42">
        <v>17.150735000000001</v>
      </c>
      <c r="CJ568" s="42">
        <v>301.16864399999997</v>
      </c>
      <c r="CK568" s="42">
        <v>5221.7114099999999</v>
      </c>
      <c r="CL568" s="42">
        <v>3.9214190000000002</v>
      </c>
      <c r="CM568" s="42">
        <v>76.548601000000005</v>
      </c>
      <c r="CN568" s="42">
        <v>136.221734</v>
      </c>
      <c r="CO568" s="42">
        <v>184.53507099999999</v>
      </c>
      <c r="CP568" s="42">
        <v>162.258825</v>
      </c>
      <c r="CQ568" s="42">
        <v>91.930626000000004</v>
      </c>
      <c r="CR568" s="42">
        <v>4161.0778200000004</v>
      </c>
      <c r="CS568" s="42">
        <v>405.21731399999999</v>
      </c>
    </row>
    <row r="569" spans="1:97">
      <c r="A569" s="40" t="s">
        <v>1684</v>
      </c>
      <c r="B569" s="40" t="s">
        <v>289</v>
      </c>
      <c r="C569" s="40" t="s">
        <v>1664</v>
      </c>
      <c r="D569" s="40" t="s">
        <v>1685</v>
      </c>
      <c r="E569" s="40" t="s">
        <v>1686</v>
      </c>
      <c r="F569" s="40" t="s">
        <v>1671</v>
      </c>
      <c r="G569" s="41" t="s">
        <v>294</v>
      </c>
      <c r="H569" s="40" t="s">
        <v>1687</v>
      </c>
      <c r="I569" s="42">
        <v>896</v>
      </c>
      <c r="J569" s="42">
        <v>184.04324299999999</v>
      </c>
      <c r="K569" s="42">
        <v>144.32864900000001</v>
      </c>
      <c r="L569" s="42">
        <v>168.54486499999999</v>
      </c>
      <c r="M569" s="42">
        <v>204.38486499999999</v>
      </c>
      <c r="N569" s="42">
        <v>120.112432</v>
      </c>
      <c r="O569" s="42">
        <v>74.585946000000007</v>
      </c>
      <c r="P569" s="42">
        <v>131</v>
      </c>
      <c r="Q569" s="42">
        <v>113</v>
      </c>
      <c r="R569" s="42">
        <v>147</v>
      </c>
      <c r="S569" s="42">
        <v>136</v>
      </c>
      <c r="T569" s="42">
        <v>159</v>
      </c>
      <c r="U569" s="42">
        <v>83</v>
      </c>
      <c r="V569" s="42">
        <v>445.57837799999999</v>
      </c>
      <c r="W569" s="42">
        <v>100.739459</v>
      </c>
      <c r="X569" s="42">
        <v>65.868108000000007</v>
      </c>
      <c r="Y569" s="42">
        <v>82.335134999999994</v>
      </c>
      <c r="Z569" s="42">
        <v>99.770810999999995</v>
      </c>
      <c r="AA569" s="42">
        <v>61.024864999999998</v>
      </c>
      <c r="AB569" s="42">
        <v>32.934054000000003</v>
      </c>
      <c r="AC569" s="42">
        <v>2.9059460000000001</v>
      </c>
      <c r="AD569" s="42">
        <v>128.83027000000001</v>
      </c>
      <c r="AE569" s="42">
        <v>247.005405</v>
      </c>
      <c r="AF569" s="42">
        <v>69.742703000000006</v>
      </c>
      <c r="AG569" s="42">
        <v>450.42162200000001</v>
      </c>
      <c r="AH569" s="42">
        <v>83.303783999999993</v>
      </c>
      <c r="AI569" s="42">
        <v>78.460541000000006</v>
      </c>
      <c r="AJ569" s="42">
        <v>86.209729999999993</v>
      </c>
      <c r="AK569" s="42">
        <v>104.614054</v>
      </c>
      <c r="AL569" s="42">
        <v>59.087567999999997</v>
      </c>
      <c r="AM569" s="42">
        <v>30.996756999999999</v>
      </c>
      <c r="AN569" s="42">
        <v>7.7491890000000003</v>
      </c>
      <c r="AO569" s="42">
        <v>115.269189</v>
      </c>
      <c r="AP569" s="42">
        <v>252.817297</v>
      </c>
      <c r="AQ569" s="42">
        <v>82.335134999999994</v>
      </c>
      <c r="AR569" s="42">
        <v>716.8</v>
      </c>
      <c r="AS569" s="42">
        <v>15.498378000000001</v>
      </c>
      <c r="AT569" s="42">
        <v>7.7491890000000003</v>
      </c>
      <c r="AU569" s="42">
        <v>19.372973000000002</v>
      </c>
      <c r="AV569" s="42">
        <v>65.868108000000007</v>
      </c>
      <c r="AW569" s="42">
        <v>112.363243</v>
      </c>
      <c r="AX569" s="42">
        <v>166.60756799999999</v>
      </c>
      <c r="AY569" s="42">
        <v>201.47891899999999</v>
      </c>
      <c r="AZ569" s="42">
        <v>127.861622</v>
      </c>
      <c r="BA569" s="42">
        <v>333.21513499999998</v>
      </c>
      <c r="BB569" s="42">
        <v>11.623784000000001</v>
      </c>
      <c r="BC569" s="42">
        <v>7.7491890000000003</v>
      </c>
      <c r="BD569" s="42">
        <v>11.623784000000001</v>
      </c>
      <c r="BE569" s="42">
        <v>30.996756999999999</v>
      </c>
      <c r="BF569" s="42">
        <v>15.498378000000001</v>
      </c>
      <c r="BG569" s="42">
        <v>127.861622</v>
      </c>
      <c r="BH569" s="42">
        <v>89.115675999999993</v>
      </c>
      <c r="BI569" s="42">
        <v>38.745946000000004</v>
      </c>
      <c r="BJ569" s="42">
        <v>383.58486499999998</v>
      </c>
      <c r="BK569" s="42">
        <v>3.8745949999999998</v>
      </c>
      <c r="BL569" s="42">
        <v>0</v>
      </c>
      <c r="BM569" s="42">
        <v>7.7491890000000003</v>
      </c>
      <c r="BN569" s="42">
        <v>34.871350999999997</v>
      </c>
      <c r="BO569" s="42">
        <v>96.864864999999995</v>
      </c>
      <c r="BP569" s="42">
        <v>38.745946000000004</v>
      </c>
      <c r="BQ569" s="42">
        <v>112.363243</v>
      </c>
      <c r="BR569" s="42">
        <v>89.115675999999993</v>
      </c>
      <c r="BS569" s="42">
        <v>92.990269999999995</v>
      </c>
      <c r="BT569" s="42">
        <v>0</v>
      </c>
      <c r="BU569" s="42">
        <v>0</v>
      </c>
      <c r="BV569" s="42">
        <v>0</v>
      </c>
      <c r="BW569" s="42">
        <v>0</v>
      </c>
      <c r="BX569" s="42">
        <v>15.498378000000001</v>
      </c>
      <c r="BY569" s="42">
        <v>19.372973000000002</v>
      </c>
      <c r="BZ569" s="42">
        <v>0</v>
      </c>
      <c r="CA569" s="42">
        <v>58.118918999999998</v>
      </c>
      <c r="CB569" s="42">
        <v>375.83567599999998</v>
      </c>
      <c r="CC569" s="42">
        <v>15.498378000000001</v>
      </c>
      <c r="CD569" s="42">
        <v>3.8745949999999998</v>
      </c>
      <c r="CE569" s="42">
        <v>15.498378000000001</v>
      </c>
      <c r="CF569" s="42">
        <v>61.993513999999998</v>
      </c>
      <c r="CG569" s="42">
        <v>96.864864999999995</v>
      </c>
      <c r="CH569" s="42">
        <v>135.61081100000001</v>
      </c>
      <c r="CI569" s="42">
        <v>3.8745949999999998</v>
      </c>
      <c r="CJ569" s="42">
        <v>42.620541000000003</v>
      </c>
      <c r="CK569" s="42">
        <v>247.974054</v>
      </c>
      <c r="CL569" s="42">
        <v>0</v>
      </c>
      <c r="CM569" s="42">
        <v>3.8745949999999998</v>
      </c>
      <c r="CN569" s="42">
        <v>3.8745949999999998</v>
      </c>
      <c r="CO569" s="42">
        <v>3.8745949999999998</v>
      </c>
      <c r="CP569" s="42">
        <v>0</v>
      </c>
      <c r="CQ569" s="42">
        <v>11.623784000000001</v>
      </c>
      <c r="CR569" s="42">
        <v>197.60432399999999</v>
      </c>
      <c r="CS569" s="42">
        <v>27.122161999999999</v>
      </c>
    </row>
    <row r="570" spans="1:97">
      <c r="A570" s="40" t="s">
        <v>1688</v>
      </c>
      <c r="B570" s="40" t="s">
        <v>289</v>
      </c>
      <c r="C570" s="40" t="s">
        <v>1664</v>
      </c>
      <c r="D570" s="40" t="s">
        <v>1669</v>
      </c>
      <c r="E570" s="40" t="s">
        <v>1689</v>
      </c>
      <c r="F570" s="40" t="s">
        <v>1671</v>
      </c>
      <c r="G570" s="41" t="s">
        <v>294</v>
      </c>
      <c r="H570" s="40" t="s">
        <v>1690</v>
      </c>
      <c r="I570" s="42">
        <v>1083</v>
      </c>
      <c r="J570" s="42">
        <v>252.880506</v>
      </c>
      <c r="K570" s="42">
        <v>156.958507</v>
      </c>
      <c r="L570" s="42">
        <v>266.15004800000003</v>
      </c>
      <c r="M570" s="42">
        <v>207.68290300000001</v>
      </c>
      <c r="N570" s="42">
        <v>136.860162</v>
      </c>
      <c r="O570" s="42">
        <v>62.467874000000002</v>
      </c>
      <c r="P570" s="42">
        <v>158</v>
      </c>
      <c r="Q570" s="42">
        <v>138</v>
      </c>
      <c r="R570" s="42">
        <v>195</v>
      </c>
      <c r="S570" s="42">
        <v>162</v>
      </c>
      <c r="T570" s="42">
        <v>106</v>
      </c>
      <c r="U570" s="42">
        <v>62</v>
      </c>
      <c r="V570" s="42">
        <v>530.342849</v>
      </c>
      <c r="W570" s="42">
        <v>129.289886</v>
      </c>
      <c r="X570" s="42">
        <v>73.693933000000001</v>
      </c>
      <c r="Y570" s="42">
        <v>132.11796000000001</v>
      </c>
      <c r="Z570" s="42">
        <v>102.405855</v>
      </c>
      <c r="AA570" s="42">
        <v>69.865677000000005</v>
      </c>
      <c r="AB570" s="42">
        <v>20.098344999999998</v>
      </c>
      <c r="AC570" s="42">
        <v>2.8711920000000002</v>
      </c>
      <c r="AD570" s="42">
        <v>154.173552</v>
      </c>
      <c r="AE570" s="42">
        <v>317.788389</v>
      </c>
      <c r="AF570" s="42">
        <v>58.380907999999998</v>
      </c>
      <c r="AG570" s="42">
        <v>552.657151</v>
      </c>
      <c r="AH570" s="42">
        <v>123.59062</v>
      </c>
      <c r="AI570" s="42">
        <v>83.264573999999996</v>
      </c>
      <c r="AJ570" s="42">
        <v>134.03208799999999</v>
      </c>
      <c r="AK570" s="42">
        <v>105.27704799999999</v>
      </c>
      <c r="AL570" s="42">
        <v>66.994484999999997</v>
      </c>
      <c r="AM570" s="42">
        <v>33.669716000000001</v>
      </c>
      <c r="AN570" s="42">
        <v>5.8286210000000001</v>
      </c>
      <c r="AO570" s="42">
        <v>158.044926</v>
      </c>
      <c r="AP570" s="42">
        <v>326.40196600000002</v>
      </c>
      <c r="AQ570" s="42">
        <v>68.210258999999994</v>
      </c>
      <c r="AR570" s="42">
        <v>804.10629100000006</v>
      </c>
      <c r="AS570" s="42">
        <v>3.8282560000000001</v>
      </c>
      <c r="AT570" s="42">
        <v>38.282563000000003</v>
      </c>
      <c r="AU570" s="42">
        <v>53.595587999999999</v>
      </c>
      <c r="AV570" s="42">
        <v>137.81722600000001</v>
      </c>
      <c r="AW570" s="42">
        <v>149.30199500000001</v>
      </c>
      <c r="AX570" s="42">
        <v>111.01943199999999</v>
      </c>
      <c r="AY570" s="42">
        <v>252.83738700000001</v>
      </c>
      <c r="AZ570" s="42">
        <v>57.423844000000003</v>
      </c>
      <c r="BA570" s="42">
        <v>394.31039600000003</v>
      </c>
      <c r="BB570" s="42">
        <v>3.8282560000000001</v>
      </c>
      <c r="BC570" s="42">
        <v>30.626049999999999</v>
      </c>
      <c r="BD570" s="42">
        <v>26.797794</v>
      </c>
      <c r="BE570" s="42">
        <v>76.565124999999995</v>
      </c>
      <c r="BF570" s="42">
        <v>30.626049999999999</v>
      </c>
      <c r="BG570" s="42">
        <v>91.878151000000003</v>
      </c>
      <c r="BH570" s="42">
        <v>126.33245700000001</v>
      </c>
      <c r="BI570" s="42">
        <v>7.6565130000000003</v>
      </c>
      <c r="BJ570" s="42">
        <v>409.79589499999997</v>
      </c>
      <c r="BK570" s="42">
        <v>0</v>
      </c>
      <c r="BL570" s="42">
        <v>7.6565130000000003</v>
      </c>
      <c r="BM570" s="42">
        <v>26.797794</v>
      </c>
      <c r="BN570" s="42">
        <v>61.252099999999999</v>
      </c>
      <c r="BO570" s="42">
        <v>118.675945</v>
      </c>
      <c r="BP570" s="42">
        <v>19.141280999999999</v>
      </c>
      <c r="BQ570" s="42">
        <v>126.50493</v>
      </c>
      <c r="BR570" s="42">
        <v>49.767332000000003</v>
      </c>
      <c r="BS570" s="42">
        <v>68.908613000000003</v>
      </c>
      <c r="BT570" s="42">
        <v>0</v>
      </c>
      <c r="BU570" s="42">
        <v>0</v>
      </c>
      <c r="BV570" s="42">
        <v>0</v>
      </c>
      <c r="BW570" s="42">
        <v>3.8282560000000001</v>
      </c>
      <c r="BX570" s="42">
        <v>15.313025</v>
      </c>
      <c r="BY570" s="42">
        <v>15.313025</v>
      </c>
      <c r="BZ570" s="42">
        <v>0</v>
      </c>
      <c r="CA570" s="42">
        <v>34.454306000000003</v>
      </c>
      <c r="CB570" s="42">
        <v>424.93644699999999</v>
      </c>
      <c r="CC570" s="42">
        <v>3.8282560000000001</v>
      </c>
      <c r="CD570" s="42">
        <v>30.626049999999999</v>
      </c>
      <c r="CE570" s="42">
        <v>49.767332000000003</v>
      </c>
      <c r="CF570" s="42">
        <v>118.675945</v>
      </c>
      <c r="CG570" s="42">
        <v>114.84768800000001</v>
      </c>
      <c r="CH570" s="42">
        <v>91.878151000000003</v>
      </c>
      <c r="CI570" s="42">
        <v>0</v>
      </c>
      <c r="CJ570" s="42">
        <v>15.313025</v>
      </c>
      <c r="CK570" s="42">
        <v>310.26123200000001</v>
      </c>
      <c r="CL570" s="42">
        <v>0</v>
      </c>
      <c r="CM570" s="42">
        <v>7.6565130000000003</v>
      </c>
      <c r="CN570" s="42">
        <v>3.8282560000000001</v>
      </c>
      <c r="CO570" s="42">
        <v>15.313025</v>
      </c>
      <c r="CP570" s="42">
        <v>19.141280999999999</v>
      </c>
      <c r="CQ570" s="42">
        <v>3.8282560000000001</v>
      </c>
      <c r="CR570" s="42">
        <v>252.83738700000001</v>
      </c>
      <c r="CS570" s="42">
        <v>7.6565130000000003</v>
      </c>
    </row>
    <row r="571" spans="1:97">
      <c r="A571" s="40" t="s">
        <v>1691</v>
      </c>
      <c r="B571" s="40" t="s">
        <v>289</v>
      </c>
      <c r="C571" s="40" t="s">
        <v>1664</v>
      </c>
      <c r="D571" s="40" t="s">
        <v>1669</v>
      </c>
      <c r="E571" s="40" t="s">
        <v>1692</v>
      </c>
      <c r="F571" s="40" t="s">
        <v>1671</v>
      </c>
      <c r="G571" s="41" t="s">
        <v>294</v>
      </c>
      <c r="H571" s="40" t="s">
        <v>1693</v>
      </c>
      <c r="I571" s="42">
        <v>285</v>
      </c>
      <c r="J571" s="42">
        <v>68</v>
      </c>
      <c r="K571" s="42">
        <v>29</v>
      </c>
      <c r="L571" s="42">
        <v>61</v>
      </c>
      <c r="M571" s="42">
        <v>47</v>
      </c>
      <c r="N571" s="42">
        <v>55</v>
      </c>
      <c r="O571" s="42">
        <v>25</v>
      </c>
      <c r="P571" s="42">
        <v>43</v>
      </c>
      <c r="Q571" s="42">
        <v>46</v>
      </c>
      <c r="R571" s="42">
        <v>47</v>
      </c>
      <c r="S571" s="42">
        <v>52</v>
      </c>
      <c r="T571" s="42">
        <v>39</v>
      </c>
      <c r="U571" s="42">
        <v>16</v>
      </c>
      <c r="V571" s="42">
        <v>132</v>
      </c>
      <c r="W571" s="42">
        <v>34</v>
      </c>
      <c r="X571" s="42">
        <v>9</v>
      </c>
      <c r="Y571" s="42">
        <v>31</v>
      </c>
      <c r="Z571" s="42">
        <v>19</v>
      </c>
      <c r="AA571" s="42">
        <v>28</v>
      </c>
      <c r="AB571" s="42">
        <v>10</v>
      </c>
      <c r="AC571" s="42">
        <v>1</v>
      </c>
      <c r="AD571" s="42">
        <v>38</v>
      </c>
      <c r="AE571" s="42">
        <v>69</v>
      </c>
      <c r="AF571" s="42">
        <v>25</v>
      </c>
      <c r="AG571" s="42">
        <v>153</v>
      </c>
      <c r="AH571" s="42">
        <v>34</v>
      </c>
      <c r="AI571" s="42">
        <v>20</v>
      </c>
      <c r="AJ571" s="42">
        <v>30</v>
      </c>
      <c r="AK571" s="42">
        <v>28</v>
      </c>
      <c r="AL571" s="42">
        <v>27</v>
      </c>
      <c r="AM571" s="42">
        <v>13</v>
      </c>
      <c r="AN571" s="42">
        <v>1</v>
      </c>
      <c r="AO571" s="42">
        <v>44</v>
      </c>
      <c r="AP571" s="42">
        <v>81</v>
      </c>
      <c r="AQ571" s="42">
        <v>28</v>
      </c>
      <c r="AR571" s="42">
        <v>228</v>
      </c>
      <c r="AS571" s="42">
        <v>24</v>
      </c>
      <c r="AT571" s="42">
        <v>4</v>
      </c>
      <c r="AU571" s="42">
        <v>8</v>
      </c>
      <c r="AV571" s="42">
        <v>40</v>
      </c>
      <c r="AW571" s="42">
        <v>24</v>
      </c>
      <c r="AX571" s="42">
        <v>12</v>
      </c>
      <c r="AY571" s="42">
        <v>92</v>
      </c>
      <c r="AZ571" s="42">
        <v>24</v>
      </c>
      <c r="BA571" s="42">
        <v>104</v>
      </c>
      <c r="BB571" s="42">
        <v>12</v>
      </c>
      <c r="BC571" s="42">
        <v>4</v>
      </c>
      <c r="BD571" s="42">
        <v>4</v>
      </c>
      <c r="BE571" s="42">
        <v>20</v>
      </c>
      <c r="BF571" s="42">
        <v>0</v>
      </c>
      <c r="BG571" s="42">
        <v>12</v>
      </c>
      <c r="BH571" s="42">
        <v>40</v>
      </c>
      <c r="BI571" s="42">
        <v>12</v>
      </c>
      <c r="BJ571" s="42">
        <v>124</v>
      </c>
      <c r="BK571" s="42">
        <v>12</v>
      </c>
      <c r="BL571" s="42">
        <v>0</v>
      </c>
      <c r="BM571" s="42">
        <v>4</v>
      </c>
      <c r="BN571" s="42">
        <v>20</v>
      </c>
      <c r="BO571" s="42">
        <v>24</v>
      </c>
      <c r="BP571" s="42">
        <v>0</v>
      </c>
      <c r="BQ571" s="42">
        <v>52</v>
      </c>
      <c r="BR571" s="42">
        <v>12</v>
      </c>
      <c r="BS571" s="42">
        <v>16</v>
      </c>
      <c r="BT571" s="42">
        <v>0</v>
      </c>
      <c r="BU571" s="42">
        <v>0</v>
      </c>
      <c r="BV571" s="42">
        <v>0</v>
      </c>
      <c r="BW571" s="42">
        <v>0</v>
      </c>
      <c r="BX571" s="42">
        <v>0</v>
      </c>
      <c r="BY571" s="42">
        <v>0</v>
      </c>
      <c r="BZ571" s="42">
        <v>0</v>
      </c>
      <c r="CA571" s="42">
        <v>16</v>
      </c>
      <c r="CB571" s="42">
        <v>104</v>
      </c>
      <c r="CC571" s="42">
        <v>12</v>
      </c>
      <c r="CD571" s="42">
        <v>4</v>
      </c>
      <c r="CE571" s="42">
        <v>8</v>
      </c>
      <c r="CF571" s="42">
        <v>40</v>
      </c>
      <c r="CG571" s="42">
        <v>20</v>
      </c>
      <c r="CH571" s="42">
        <v>12</v>
      </c>
      <c r="CI571" s="42">
        <v>0</v>
      </c>
      <c r="CJ571" s="42">
        <v>8</v>
      </c>
      <c r="CK571" s="42">
        <v>108</v>
      </c>
      <c r="CL571" s="42">
        <v>12</v>
      </c>
      <c r="CM571" s="42">
        <v>0</v>
      </c>
      <c r="CN571" s="42">
        <v>0</v>
      </c>
      <c r="CO571" s="42">
        <v>0</v>
      </c>
      <c r="CP571" s="42">
        <v>4</v>
      </c>
      <c r="CQ571" s="42">
        <v>0</v>
      </c>
      <c r="CR571" s="42">
        <v>92</v>
      </c>
      <c r="CS571" s="42">
        <v>0</v>
      </c>
    </row>
    <row r="572" spans="1:97">
      <c r="A572" s="40" t="s">
        <v>1694</v>
      </c>
      <c r="B572" s="40" t="s">
        <v>289</v>
      </c>
      <c r="C572" s="40" t="s">
        <v>1664</v>
      </c>
      <c r="D572" s="40" t="s">
        <v>1681</v>
      </c>
      <c r="E572" s="40" t="s">
        <v>1695</v>
      </c>
      <c r="F572" s="40" t="s">
        <v>1696</v>
      </c>
      <c r="G572" s="41" t="s">
        <v>294</v>
      </c>
      <c r="H572" s="40" t="s">
        <v>1697</v>
      </c>
      <c r="I572" s="42">
        <v>10975</v>
      </c>
      <c r="J572" s="42">
        <v>937.80444799999998</v>
      </c>
      <c r="K572" s="42">
        <v>1108.430985</v>
      </c>
      <c r="L572" s="42">
        <v>1230.9749119999999</v>
      </c>
      <c r="M572" s="42">
        <v>1899.393587</v>
      </c>
      <c r="N572" s="42">
        <v>2714.4494220000001</v>
      </c>
      <c r="O572" s="42">
        <v>3083.9466459999999</v>
      </c>
      <c r="P572" s="42">
        <v>1155</v>
      </c>
      <c r="Q572" s="42">
        <v>1442</v>
      </c>
      <c r="R572" s="42">
        <v>1672</v>
      </c>
      <c r="S572" s="42">
        <v>1934</v>
      </c>
      <c r="T572" s="42">
        <v>2772</v>
      </c>
      <c r="U572" s="42">
        <v>2484</v>
      </c>
      <c r="V572" s="42">
        <v>4606.4743159999998</v>
      </c>
      <c r="W572" s="42">
        <v>509.788521</v>
      </c>
      <c r="X572" s="42">
        <v>503.54463900000002</v>
      </c>
      <c r="Y572" s="42">
        <v>621.49448800000005</v>
      </c>
      <c r="Z572" s="42">
        <v>855.9914</v>
      </c>
      <c r="AA572" s="42">
        <v>1082.6001779999999</v>
      </c>
      <c r="AB572" s="42">
        <v>953.54995099999996</v>
      </c>
      <c r="AC572" s="42">
        <v>79.505138000000002</v>
      </c>
      <c r="AD572" s="42">
        <v>694.22261600000002</v>
      </c>
      <c r="AE572" s="42">
        <v>2165.6774930000001</v>
      </c>
      <c r="AF572" s="42">
        <v>1746.574206</v>
      </c>
      <c r="AG572" s="42">
        <v>6368.5256840000002</v>
      </c>
      <c r="AH572" s="42">
        <v>428.01592599999998</v>
      </c>
      <c r="AI572" s="42">
        <v>604.886346</v>
      </c>
      <c r="AJ572" s="42">
        <v>609.48042399999997</v>
      </c>
      <c r="AK572" s="42">
        <v>1043.4021869999999</v>
      </c>
      <c r="AL572" s="42">
        <v>1631.849244</v>
      </c>
      <c r="AM572" s="42">
        <v>1834.9237439999999</v>
      </c>
      <c r="AN572" s="42">
        <v>215.96781200000001</v>
      </c>
      <c r="AO572" s="42">
        <v>655.50285499999995</v>
      </c>
      <c r="AP572" s="42">
        <v>2548.7353469999998</v>
      </c>
      <c r="AQ572" s="42">
        <v>3164.2874820000002</v>
      </c>
      <c r="AR572" s="42">
        <v>10025.195426</v>
      </c>
      <c r="AS572" s="42">
        <v>24.865504999999999</v>
      </c>
      <c r="AT572" s="42">
        <v>456.66661499999998</v>
      </c>
      <c r="AU572" s="42">
        <v>570.30069400000002</v>
      </c>
      <c r="AV572" s="42">
        <v>784.90821800000003</v>
      </c>
      <c r="AW572" s="42">
        <v>1106.0299259999999</v>
      </c>
      <c r="AX572" s="42">
        <v>580.95580800000005</v>
      </c>
      <c r="AY572" s="42">
        <v>5226.3085609999998</v>
      </c>
      <c r="AZ572" s="42">
        <v>1275.1600980000001</v>
      </c>
      <c r="BA572" s="42">
        <v>4101.6858469999997</v>
      </c>
      <c r="BB572" s="42">
        <v>20.893225000000001</v>
      </c>
      <c r="BC572" s="42">
        <v>275.708033</v>
      </c>
      <c r="BD572" s="42">
        <v>322.59076499999998</v>
      </c>
      <c r="BE572" s="42">
        <v>381.99068599999998</v>
      </c>
      <c r="BF572" s="42">
        <v>231.553876</v>
      </c>
      <c r="BG572" s="42">
        <v>482.358519</v>
      </c>
      <c r="BH572" s="42">
        <v>2020.497284</v>
      </c>
      <c r="BI572" s="42">
        <v>366.093458</v>
      </c>
      <c r="BJ572" s="42">
        <v>5923.5095780000001</v>
      </c>
      <c r="BK572" s="42">
        <v>3.97228</v>
      </c>
      <c r="BL572" s="42">
        <v>180.95858100000001</v>
      </c>
      <c r="BM572" s="42">
        <v>247.70992799999999</v>
      </c>
      <c r="BN572" s="42">
        <v>402.91753199999999</v>
      </c>
      <c r="BO572" s="42">
        <v>874.47604999999999</v>
      </c>
      <c r="BP572" s="42">
        <v>98.597289000000004</v>
      </c>
      <c r="BQ572" s="42">
        <v>3205.8112769999998</v>
      </c>
      <c r="BR572" s="42">
        <v>909.06664000000001</v>
      </c>
      <c r="BS572" s="42">
        <v>724.41134299999999</v>
      </c>
      <c r="BT572" s="42">
        <v>0</v>
      </c>
      <c r="BU572" s="42">
        <v>5.3044760000000002</v>
      </c>
      <c r="BV572" s="42">
        <v>10.759287</v>
      </c>
      <c r="BW572" s="42">
        <v>45.278979999999997</v>
      </c>
      <c r="BX572" s="42">
        <v>107.77283199999999</v>
      </c>
      <c r="BY572" s="42">
        <v>128.768271</v>
      </c>
      <c r="BZ572" s="42">
        <v>0</v>
      </c>
      <c r="CA572" s="42">
        <v>426.52749699999998</v>
      </c>
      <c r="CB572" s="42">
        <v>2856.3302979999999</v>
      </c>
      <c r="CC572" s="42">
        <v>24.865504999999999</v>
      </c>
      <c r="CD572" s="42">
        <v>289.72827999999998</v>
      </c>
      <c r="CE572" s="42">
        <v>373.60301199999998</v>
      </c>
      <c r="CF572" s="42">
        <v>603.170614</v>
      </c>
      <c r="CG572" s="42">
        <v>834.35408299999995</v>
      </c>
      <c r="CH572" s="42">
        <v>369.30969599999997</v>
      </c>
      <c r="CI572" s="42">
        <v>14.218501</v>
      </c>
      <c r="CJ572" s="42">
        <v>347.08060599999999</v>
      </c>
      <c r="CK572" s="42">
        <v>6444.4537840000003</v>
      </c>
      <c r="CL572" s="42">
        <v>0</v>
      </c>
      <c r="CM572" s="42">
        <v>161.633859</v>
      </c>
      <c r="CN572" s="42">
        <v>185.93839399999999</v>
      </c>
      <c r="CO572" s="42">
        <v>136.45862500000001</v>
      </c>
      <c r="CP572" s="42">
        <v>163.90301099999999</v>
      </c>
      <c r="CQ572" s="42">
        <v>82.877841000000004</v>
      </c>
      <c r="CR572" s="42">
        <v>5212.0900600000004</v>
      </c>
      <c r="CS572" s="42">
        <v>501.55199399999998</v>
      </c>
    </row>
    <row r="573" spans="1:97">
      <c r="A573" s="40" t="s">
        <v>1698</v>
      </c>
      <c r="B573" s="40" t="s">
        <v>289</v>
      </c>
      <c r="C573" s="40" t="s">
        <v>1664</v>
      </c>
      <c r="D573" s="40" t="s">
        <v>1699</v>
      </c>
      <c r="E573" s="40" t="s">
        <v>1700</v>
      </c>
      <c r="F573" s="40" t="s">
        <v>1671</v>
      </c>
      <c r="G573" s="41" t="s">
        <v>294</v>
      </c>
      <c r="H573" s="40" t="s">
        <v>1701</v>
      </c>
      <c r="I573" s="42">
        <v>433</v>
      </c>
      <c r="J573" s="42">
        <v>92</v>
      </c>
      <c r="K573" s="42">
        <v>69</v>
      </c>
      <c r="L573" s="42">
        <v>117</v>
      </c>
      <c r="M573" s="42">
        <v>89</v>
      </c>
      <c r="N573" s="42">
        <v>37</v>
      </c>
      <c r="O573" s="42">
        <v>29</v>
      </c>
      <c r="P573" s="42">
        <v>65</v>
      </c>
      <c r="Q573" s="42">
        <v>48</v>
      </c>
      <c r="R573" s="42">
        <v>90</v>
      </c>
      <c r="S573" s="42">
        <v>45</v>
      </c>
      <c r="T573" s="42">
        <v>49</v>
      </c>
      <c r="U573" s="42">
        <v>12</v>
      </c>
      <c r="V573" s="42">
        <v>213</v>
      </c>
      <c r="W573" s="42">
        <v>47</v>
      </c>
      <c r="X573" s="42">
        <v>29</v>
      </c>
      <c r="Y573" s="42">
        <v>63</v>
      </c>
      <c r="Z573" s="42">
        <v>44</v>
      </c>
      <c r="AA573" s="42">
        <v>17</v>
      </c>
      <c r="AB573" s="42">
        <v>13</v>
      </c>
      <c r="AC573" s="42">
        <v>0</v>
      </c>
      <c r="AD573" s="42">
        <v>54</v>
      </c>
      <c r="AE573" s="42">
        <v>134</v>
      </c>
      <c r="AF573" s="42">
        <v>25</v>
      </c>
      <c r="AG573" s="42">
        <v>220</v>
      </c>
      <c r="AH573" s="42">
        <v>45</v>
      </c>
      <c r="AI573" s="42">
        <v>40</v>
      </c>
      <c r="AJ573" s="42">
        <v>54</v>
      </c>
      <c r="AK573" s="42">
        <v>45</v>
      </c>
      <c r="AL573" s="42">
        <v>20</v>
      </c>
      <c r="AM573" s="42">
        <v>16</v>
      </c>
      <c r="AN573" s="42">
        <v>0</v>
      </c>
      <c r="AO573" s="42">
        <v>53</v>
      </c>
      <c r="AP573" s="42">
        <v>140</v>
      </c>
      <c r="AQ573" s="42">
        <v>27</v>
      </c>
      <c r="AR573" s="42">
        <v>348</v>
      </c>
      <c r="AS573" s="42">
        <v>0</v>
      </c>
      <c r="AT573" s="42">
        <v>8</v>
      </c>
      <c r="AU573" s="42">
        <v>0</v>
      </c>
      <c r="AV573" s="42">
        <v>52</v>
      </c>
      <c r="AW573" s="42">
        <v>84</v>
      </c>
      <c r="AX573" s="42">
        <v>108</v>
      </c>
      <c r="AY573" s="42">
        <v>64</v>
      </c>
      <c r="AZ573" s="42">
        <v>32</v>
      </c>
      <c r="BA573" s="42">
        <v>180</v>
      </c>
      <c r="BB573" s="42">
        <v>0</v>
      </c>
      <c r="BC573" s="42">
        <v>8</v>
      </c>
      <c r="BD573" s="42">
        <v>0</v>
      </c>
      <c r="BE573" s="42">
        <v>32</v>
      </c>
      <c r="BF573" s="42">
        <v>12</v>
      </c>
      <c r="BG573" s="42">
        <v>84</v>
      </c>
      <c r="BH573" s="42">
        <v>40</v>
      </c>
      <c r="BI573" s="42">
        <v>4</v>
      </c>
      <c r="BJ573" s="42">
        <v>168</v>
      </c>
      <c r="BK573" s="42">
        <v>0</v>
      </c>
      <c r="BL573" s="42">
        <v>0</v>
      </c>
      <c r="BM573" s="42">
        <v>0</v>
      </c>
      <c r="BN573" s="42">
        <v>20</v>
      </c>
      <c r="BO573" s="42">
        <v>72</v>
      </c>
      <c r="BP573" s="42">
        <v>24</v>
      </c>
      <c r="BQ573" s="42">
        <v>24</v>
      </c>
      <c r="BR573" s="42">
        <v>28</v>
      </c>
      <c r="BS573" s="42">
        <v>28</v>
      </c>
      <c r="BT573" s="42">
        <v>0</v>
      </c>
      <c r="BU573" s="42">
        <v>0</v>
      </c>
      <c r="BV573" s="42">
        <v>0</v>
      </c>
      <c r="BW573" s="42">
        <v>0</v>
      </c>
      <c r="BX573" s="42">
        <v>8</v>
      </c>
      <c r="BY573" s="42">
        <v>12</v>
      </c>
      <c r="BZ573" s="42">
        <v>0</v>
      </c>
      <c r="CA573" s="42">
        <v>8</v>
      </c>
      <c r="CB573" s="42">
        <v>232</v>
      </c>
      <c r="CC573" s="42">
        <v>0</v>
      </c>
      <c r="CD573" s="42">
        <v>0</v>
      </c>
      <c r="CE573" s="42">
        <v>0</v>
      </c>
      <c r="CF573" s="42">
        <v>52</v>
      </c>
      <c r="CG573" s="42">
        <v>72</v>
      </c>
      <c r="CH573" s="42">
        <v>96</v>
      </c>
      <c r="CI573" s="42">
        <v>0</v>
      </c>
      <c r="CJ573" s="42">
        <v>12</v>
      </c>
      <c r="CK573" s="42">
        <v>88</v>
      </c>
      <c r="CL573" s="42">
        <v>0</v>
      </c>
      <c r="CM573" s="42">
        <v>8</v>
      </c>
      <c r="CN573" s="42">
        <v>0</v>
      </c>
      <c r="CO573" s="42">
        <v>0</v>
      </c>
      <c r="CP573" s="42">
        <v>4</v>
      </c>
      <c r="CQ573" s="42">
        <v>0</v>
      </c>
      <c r="CR573" s="42">
        <v>64</v>
      </c>
      <c r="CS573" s="42">
        <v>12</v>
      </c>
    </row>
    <row r="574" spans="1:97">
      <c r="A574" s="40" t="s">
        <v>1702</v>
      </c>
      <c r="B574" s="40" t="s">
        <v>289</v>
      </c>
      <c r="C574" s="40" t="s">
        <v>1664</v>
      </c>
      <c r="D574" s="40" t="s">
        <v>1681</v>
      </c>
      <c r="E574" s="40" t="s">
        <v>1682</v>
      </c>
      <c r="F574" s="40" t="s">
        <v>1671</v>
      </c>
      <c r="G574" s="41" t="s">
        <v>294</v>
      </c>
      <c r="H574" s="40" t="s">
        <v>1703</v>
      </c>
      <c r="I574" s="42">
        <v>5576</v>
      </c>
      <c r="J574" s="42">
        <v>727</v>
      </c>
      <c r="K574" s="42">
        <v>624</v>
      </c>
      <c r="L574" s="42">
        <v>867</v>
      </c>
      <c r="M574" s="42">
        <v>1084</v>
      </c>
      <c r="N574" s="42">
        <v>1303</v>
      </c>
      <c r="O574" s="42">
        <v>971</v>
      </c>
      <c r="P574" s="42">
        <v>692</v>
      </c>
      <c r="Q574" s="42">
        <v>603</v>
      </c>
      <c r="R574" s="42">
        <v>910</v>
      </c>
      <c r="S574" s="42">
        <v>787</v>
      </c>
      <c r="T574" s="42">
        <v>1058</v>
      </c>
      <c r="U574" s="42">
        <v>619</v>
      </c>
      <c r="V574" s="42">
        <v>2604</v>
      </c>
      <c r="W574" s="42">
        <v>379</v>
      </c>
      <c r="X574" s="42">
        <v>319</v>
      </c>
      <c r="Y574" s="42">
        <v>400</v>
      </c>
      <c r="Z574" s="42">
        <v>548</v>
      </c>
      <c r="AA574" s="42">
        <v>581</v>
      </c>
      <c r="AB574" s="42">
        <v>361</v>
      </c>
      <c r="AC574" s="42">
        <v>16</v>
      </c>
      <c r="AD574" s="42">
        <v>492</v>
      </c>
      <c r="AE574" s="42">
        <v>1378</v>
      </c>
      <c r="AF574" s="42">
        <v>734</v>
      </c>
      <c r="AG574" s="42">
        <v>2972</v>
      </c>
      <c r="AH574" s="42">
        <v>348</v>
      </c>
      <c r="AI574" s="42">
        <v>305</v>
      </c>
      <c r="AJ574" s="42">
        <v>467</v>
      </c>
      <c r="AK574" s="42">
        <v>536</v>
      </c>
      <c r="AL574" s="42">
        <v>722</v>
      </c>
      <c r="AM574" s="42">
        <v>523</v>
      </c>
      <c r="AN574" s="42">
        <v>71</v>
      </c>
      <c r="AO574" s="42">
        <v>461</v>
      </c>
      <c r="AP574" s="42">
        <v>1481</v>
      </c>
      <c r="AQ574" s="42">
        <v>1030</v>
      </c>
      <c r="AR574" s="42">
        <v>4800</v>
      </c>
      <c r="AS574" s="42">
        <v>32</v>
      </c>
      <c r="AT574" s="42">
        <v>216</v>
      </c>
      <c r="AU574" s="42">
        <v>256</v>
      </c>
      <c r="AV574" s="42">
        <v>524</v>
      </c>
      <c r="AW574" s="42">
        <v>724</v>
      </c>
      <c r="AX574" s="42">
        <v>348</v>
      </c>
      <c r="AY574" s="42">
        <v>2160</v>
      </c>
      <c r="AZ574" s="42">
        <v>540</v>
      </c>
      <c r="BA574" s="42">
        <v>2208</v>
      </c>
      <c r="BB574" s="42">
        <v>32</v>
      </c>
      <c r="BC574" s="42">
        <v>128</v>
      </c>
      <c r="BD574" s="42">
        <v>160</v>
      </c>
      <c r="BE574" s="42">
        <v>272</v>
      </c>
      <c r="BF574" s="42">
        <v>188</v>
      </c>
      <c r="BG574" s="42">
        <v>304</v>
      </c>
      <c r="BH574" s="42">
        <v>984</v>
      </c>
      <c r="BI574" s="42">
        <v>140</v>
      </c>
      <c r="BJ574" s="42">
        <v>2592</v>
      </c>
      <c r="BK574" s="42">
        <v>0</v>
      </c>
      <c r="BL574" s="42">
        <v>88</v>
      </c>
      <c r="BM574" s="42">
        <v>96</v>
      </c>
      <c r="BN574" s="42">
        <v>252</v>
      </c>
      <c r="BO574" s="42">
        <v>536</v>
      </c>
      <c r="BP574" s="42">
        <v>44</v>
      </c>
      <c r="BQ574" s="42">
        <v>1176</v>
      </c>
      <c r="BR574" s="42">
        <v>400</v>
      </c>
      <c r="BS574" s="42">
        <v>424</v>
      </c>
      <c r="BT574" s="42">
        <v>0</v>
      </c>
      <c r="BU574" s="42">
        <v>4</v>
      </c>
      <c r="BV574" s="42">
        <v>0</v>
      </c>
      <c r="BW574" s="42">
        <v>40</v>
      </c>
      <c r="BX574" s="42">
        <v>120</v>
      </c>
      <c r="BY574" s="42">
        <v>80</v>
      </c>
      <c r="BZ574" s="42">
        <v>0</v>
      </c>
      <c r="CA574" s="42">
        <v>180</v>
      </c>
      <c r="CB574" s="42">
        <v>1716</v>
      </c>
      <c r="CC574" s="42">
        <v>32</v>
      </c>
      <c r="CD574" s="42">
        <v>180</v>
      </c>
      <c r="CE574" s="42">
        <v>208</v>
      </c>
      <c r="CF574" s="42">
        <v>408</v>
      </c>
      <c r="CG574" s="42">
        <v>512</v>
      </c>
      <c r="CH574" s="42">
        <v>216</v>
      </c>
      <c r="CI574" s="42">
        <v>4</v>
      </c>
      <c r="CJ574" s="42">
        <v>156</v>
      </c>
      <c r="CK574" s="42">
        <v>2660</v>
      </c>
      <c r="CL574" s="42">
        <v>0</v>
      </c>
      <c r="CM574" s="42">
        <v>32</v>
      </c>
      <c r="CN574" s="42">
        <v>48</v>
      </c>
      <c r="CO574" s="42">
        <v>76</v>
      </c>
      <c r="CP574" s="42">
        <v>92</v>
      </c>
      <c r="CQ574" s="42">
        <v>52</v>
      </c>
      <c r="CR574" s="42">
        <v>2156</v>
      </c>
      <c r="CS574" s="42">
        <v>204</v>
      </c>
    </row>
    <row r="575" spans="1:97">
      <c r="A575" s="40" t="s">
        <v>1704</v>
      </c>
      <c r="B575" s="40" t="s">
        <v>289</v>
      </c>
      <c r="C575" s="40" t="s">
        <v>1664</v>
      </c>
      <c r="D575" s="40" t="s">
        <v>1699</v>
      </c>
      <c r="E575" s="40" t="s">
        <v>1700</v>
      </c>
      <c r="F575" s="40" t="s">
        <v>1671</v>
      </c>
      <c r="G575" s="41" t="s">
        <v>294</v>
      </c>
      <c r="H575" s="40" t="s">
        <v>1705</v>
      </c>
      <c r="I575" s="42">
        <v>3146</v>
      </c>
      <c r="J575" s="42">
        <v>635.96934499999998</v>
      </c>
      <c r="K575" s="42">
        <v>403.577539</v>
      </c>
      <c r="L575" s="42">
        <v>688.56831299999999</v>
      </c>
      <c r="M575" s="42">
        <v>758.38148899999999</v>
      </c>
      <c r="N575" s="42">
        <v>459.33170899999999</v>
      </c>
      <c r="O575" s="42">
        <v>200.171605</v>
      </c>
      <c r="P575" s="42">
        <v>581</v>
      </c>
      <c r="Q575" s="42">
        <v>580</v>
      </c>
      <c r="R575" s="42">
        <v>699</v>
      </c>
      <c r="S575" s="42">
        <v>653</v>
      </c>
      <c r="T575" s="42">
        <v>202</v>
      </c>
      <c r="U575" s="42">
        <v>105</v>
      </c>
      <c r="V575" s="42">
        <v>1539.4053269999999</v>
      </c>
      <c r="W575" s="42">
        <v>331.85167300000001</v>
      </c>
      <c r="X575" s="42">
        <v>206.570494</v>
      </c>
      <c r="Y575" s="42">
        <v>325.15725900000001</v>
      </c>
      <c r="Z575" s="42">
        <v>377.75622700000002</v>
      </c>
      <c r="AA575" s="42">
        <v>232.391806</v>
      </c>
      <c r="AB575" s="42">
        <v>59.858997000000002</v>
      </c>
      <c r="AC575" s="42">
        <v>5.8188709999999997</v>
      </c>
      <c r="AD575" s="42">
        <v>424.61712599999998</v>
      </c>
      <c r="AE575" s="42">
        <v>933.39260200000001</v>
      </c>
      <c r="AF575" s="42">
        <v>181.395599</v>
      </c>
      <c r="AG575" s="42">
        <v>1606.5946730000001</v>
      </c>
      <c r="AH575" s="42">
        <v>304.11767200000003</v>
      </c>
      <c r="AI575" s="42">
        <v>197.00704500000001</v>
      </c>
      <c r="AJ575" s="42">
        <v>363.41105399999998</v>
      </c>
      <c r="AK575" s="42">
        <v>380.62526200000002</v>
      </c>
      <c r="AL575" s="42">
        <v>226.93990400000001</v>
      </c>
      <c r="AM575" s="42">
        <v>108.01272899999999</v>
      </c>
      <c r="AN575" s="42">
        <v>26.481007999999999</v>
      </c>
      <c r="AO575" s="42">
        <v>402.621194</v>
      </c>
      <c r="AP575" s="42">
        <v>958.25756899999999</v>
      </c>
      <c r="AQ575" s="42">
        <v>245.71591000000001</v>
      </c>
      <c r="AR575" s="42">
        <v>2456.5931850000002</v>
      </c>
      <c r="AS575" s="42">
        <v>11.476139</v>
      </c>
      <c r="AT575" s="42">
        <v>133.888283</v>
      </c>
      <c r="AU575" s="42">
        <v>317.50650000000002</v>
      </c>
      <c r="AV575" s="42">
        <v>497.29933699999998</v>
      </c>
      <c r="AW575" s="42">
        <v>386.36333100000002</v>
      </c>
      <c r="AX575" s="42">
        <v>237.17353</v>
      </c>
      <c r="AY575" s="42">
        <v>578.33184200000005</v>
      </c>
      <c r="AZ575" s="42">
        <v>294.55422299999998</v>
      </c>
      <c r="BA575" s="42">
        <v>1136.7841330000001</v>
      </c>
      <c r="BB575" s="42">
        <v>7.6507589999999999</v>
      </c>
      <c r="BC575" s="42">
        <v>118.586765</v>
      </c>
      <c r="BD575" s="42">
        <v>183.61821699999999</v>
      </c>
      <c r="BE575" s="42">
        <v>244.82428899999999</v>
      </c>
      <c r="BF575" s="42">
        <v>49.729934</v>
      </c>
      <c r="BG575" s="42">
        <v>175.96745799999999</v>
      </c>
      <c r="BH575" s="42">
        <v>260.77222399999999</v>
      </c>
      <c r="BI575" s="42">
        <v>95.634488000000005</v>
      </c>
      <c r="BJ575" s="42">
        <v>1319.8090520000001</v>
      </c>
      <c r="BK575" s="42">
        <v>3.82538</v>
      </c>
      <c r="BL575" s="42">
        <v>15.301518</v>
      </c>
      <c r="BM575" s="42">
        <v>133.888283</v>
      </c>
      <c r="BN575" s="42">
        <v>252.47504799999999</v>
      </c>
      <c r="BO575" s="42">
        <v>336.633397</v>
      </c>
      <c r="BP575" s="42">
        <v>61.206071999999999</v>
      </c>
      <c r="BQ575" s="42">
        <v>317.559619</v>
      </c>
      <c r="BR575" s="42">
        <v>198.919735</v>
      </c>
      <c r="BS575" s="42">
        <v>275.427325</v>
      </c>
      <c r="BT575" s="42">
        <v>0</v>
      </c>
      <c r="BU575" s="42">
        <v>0</v>
      </c>
      <c r="BV575" s="42">
        <v>0</v>
      </c>
      <c r="BW575" s="42">
        <v>19.126898000000001</v>
      </c>
      <c r="BX575" s="42">
        <v>38.253794999999997</v>
      </c>
      <c r="BY575" s="42">
        <v>34.428415999999999</v>
      </c>
      <c r="BZ575" s="42">
        <v>0</v>
      </c>
      <c r="CA575" s="42">
        <v>183.61821699999999</v>
      </c>
      <c r="CB575" s="42">
        <v>1373.3112470000001</v>
      </c>
      <c r="CC575" s="42">
        <v>7.6507589999999999</v>
      </c>
      <c r="CD575" s="42">
        <v>114.761386</v>
      </c>
      <c r="CE575" s="42">
        <v>286.90346399999999</v>
      </c>
      <c r="CF575" s="42">
        <v>428.44250599999998</v>
      </c>
      <c r="CG575" s="42">
        <v>275.427325</v>
      </c>
      <c r="CH575" s="42">
        <v>191.26897600000001</v>
      </c>
      <c r="CI575" s="42">
        <v>3.82538</v>
      </c>
      <c r="CJ575" s="42">
        <v>65.031452000000002</v>
      </c>
      <c r="CK575" s="42">
        <v>807.85461299999997</v>
      </c>
      <c r="CL575" s="42">
        <v>3.82538</v>
      </c>
      <c r="CM575" s="42">
        <v>19.126898000000001</v>
      </c>
      <c r="CN575" s="42">
        <v>30.603035999999999</v>
      </c>
      <c r="CO575" s="42">
        <v>49.729934</v>
      </c>
      <c r="CP575" s="42">
        <v>72.682210999999995</v>
      </c>
      <c r="CQ575" s="42">
        <v>11.476139</v>
      </c>
      <c r="CR575" s="42">
        <v>574.50646300000005</v>
      </c>
      <c r="CS575" s="42">
        <v>45.904553999999997</v>
      </c>
    </row>
    <row r="576" spans="1:97">
      <c r="A576" s="40" t="s">
        <v>1706</v>
      </c>
      <c r="B576" s="40" t="s">
        <v>289</v>
      </c>
      <c r="C576" s="40" t="s">
        <v>1664</v>
      </c>
      <c r="D576" s="40" t="s">
        <v>1674</v>
      </c>
      <c r="E576" s="40" t="s">
        <v>1707</v>
      </c>
      <c r="F576" s="40" t="s">
        <v>1671</v>
      </c>
      <c r="G576" s="41" t="s">
        <v>294</v>
      </c>
      <c r="H576" s="40" t="s">
        <v>1708</v>
      </c>
      <c r="I576" s="42">
        <v>7245</v>
      </c>
      <c r="J576" s="42">
        <v>1277</v>
      </c>
      <c r="K576" s="42">
        <v>1367</v>
      </c>
      <c r="L576" s="42">
        <v>1427</v>
      </c>
      <c r="M576" s="42">
        <v>1862</v>
      </c>
      <c r="N576" s="42">
        <v>1011</v>
      </c>
      <c r="O576" s="42">
        <v>301</v>
      </c>
      <c r="P576" s="42">
        <v>1191</v>
      </c>
      <c r="Q576" s="42">
        <v>1193</v>
      </c>
      <c r="R576" s="42">
        <v>1407</v>
      </c>
      <c r="S576" s="42">
        <v>1548</v>
      </c>
      <c r="T576" s="42">
        <v>500</v>
      </c>
      <c r="U576" s="42">
        <v>145</v>
      </c>
      <c r="V576" s="42">
        <v>3554</v>
      </c>
      <c r="W576" s="42">
        <v>662</v>
      </c>
      <c r="X576" s="42">
        <v>693</v>
      </c>
      <c r="Y576" s="42">
        <v>676</v>
      </c>
      <c r="Z576" s="42">
        <v>876</v>
      </c>
      <c r="AA576" s="42">
        <v>518</v>
      </c>
      <c r="AB576" s="42">
        <v>124</v>
      </c>
      <c r="AC576" s="42">
        <v>5</v>
      </c>
      <c r="AD576" s="42">
        <v>905</v>
      </c>
      <c r="AE576" s="42">
        <v>2295</v>
      </c>
      <c r="AF576" s="42">
        <v>354</v>
      </c>
      <c r="AG576" s="42">
        <v>3691</v>
      </c>
      <c r="AH576" s="42">
        <v>615</v>
      </c>
      <c r="AI576" s="42">
        <v>674</v>
      </c>
      <c r="AJ576" s="42">
        <v>751</v>
      </c>
      <c r="AK576" s="42">
        <v>986</v>
      </c>
      <c r="AL576" s="42">
        <v>493</v>
      </c>
      <c r="AM576" s="42">
        <v>166</v>
      </c>
      <c r="AN576" s="42">
        <v>6</v>
      </c>
      <c r="AO576" s="42">
        <v>847</v>
      </c>
      <c r="AP576" s="42">
        <v>2449</v>
      </c>
      <c r="AQ576" s="42">
        <v>395</v>
      </c>
      <c r="AR576" s="42">
        <v>6012</v>
      </c>
      <c r="AS576" s="42">
        <v>4</v>
      </c>
      <c r="AT576" s="42">
        <v>196</v>
      </c>
      <c r="AU576" s="42">
        <v>576</v>
      </c>
      <c r="AV576" s="42">
        <v>1116</v>
      </c>
      <c r="AW576" s="42">
        <v>1296</v>
      </c>
      <c r="AX576" s="42">
        <v>712</v>
      </c>
      <c r="AY576" s="42">
        <v>1268</v>
      </c>
      <c r="AZ576" s="42">
        <v>844</v>
      </c>
      <c r="BA576" s="42">
        <v>2840</v>
      </c>
      <c r="BB576" s="42">
        <v>4</v>
      </c>
      <c r="BC576" s="42">
        <v>172</v>
      </c>
      <c r="BD576" s="42">
        <v>364</v>
      </c>
      <c r="BE576" s="42">
        <v>512</v>
      </c>
      <c r="BF576" s="42">
        <v>280</v>
      </c>
      <c r="BG576" s="42">
        <v>580</v>
      </c>
      <c r="BH576" s="42">
        <v>640</v>
      </c>
      <c r="BI576" s="42">
        <v>288</v>
      </c>
      <c r="BJ576" s="42">
        <v>3172</v>
      </c>
      <c r="BK576" s="42">
        <v>0</v>
      </c>
      <c r="BL576" s="42">
        <v>24</v>
      </c>
      <c r="BM576" s="42">
        <v>212</v>
      </c>
      <c r="BN576" s="42">
        <v>604</v>
      </c>
      <c r="BO576" s="42">
        <v>1016</v>
      </c>
      <c r="BP576" s="42">
        <v>132</v>
      </c>
      <c r="BQ576" s="42">
        <v>628</v>
      </c>
      <c r="BR576" s="42">
        <v>556</v>
      </c>
      <c r="BS576" s="42">
        <v>904</v>
      </c>
      <c r="BT576" s="42">
        <v>0</v>
      </c>
      <c r="BU576" s="42">
        <v>8</v>
      </c>
      <c r="BV576" s="42">
        <v>4</v>
      </c>
      <c r="BW576" s="42">
        <v>64</v>
      </c>
      <c r="BX576" s="42">
        <v>188</v>
      </c>
      <c r="BY576" s="42">
        <v>108</v>
      </c>
      <c r="BZ576" s="42">
        <v>0</v>
      </c>
      <c r="CA576" s="42">
        <v>532</v>
      </c>
      <c r="CB576" s="42">
        <v>3068</v>
      </c>
      <c r="CC576" s="42">
        <v>4</v>
      </c>
      <c r="CD576" s="42">
        <v>136</v>
      </c>
      <c r="CE576" s="42">
        <v>416</v>
      </c>
      <c r="CF576" s="42">
        <v>864</v>
      </c>
      <c r="CG576" s="42">
        <v>952</v>
      </c>
      <c r="CH576" s="42">
        <v>484</v>
      </c>
      <c r="CI576" s="42">
        <v>32</v>
      </c>
      <c r="CJ576" s="42">
        <v>180</v>
      </c>
      <c r="CK576" s="42">
        <v>2040</v>
      </c>
      <c r="CL576" s="42">
        <v>0</v>
      </c>
      <c r="CM576" s="42">
        <v>52</v>
      </c>
      <c r="CN576" s="42">
        <v>156</v>
      </c>
      <c r="CO576" s="42">
        <v>188</v>
      </c>
      <c r="CP576" s="42">
        <v>156</v>
      </c>
      <c r="CQ576" s="42">
        <v>120</v>
      </c>
      <c r="CR576" s="42">
        <v>1236</v>
      </c>
      <c r="CS576" s="42">
        <v>132</v>
      </c>
    </row>
    <row r="577" spans="1:97">
      <c r="A577" s="40" t="s">
        <v>1709</v>
      </c>
      <c r="B577" s="40" t="s">
        <v>289</v>
      </c>
      <c r="C577" s="40" t="s">
        <v>1664</v>
      </c>
      <c r="D577" s="40" t="s">
        <v>1665</v>
      </c>
      <c r="E577" s="40" t="s">
        <v>1710</v>
      </c>
      <c r="F577" s="40" t="s">
        <v>419</v>
      </c>
      <c r="G577" s="41" t="s">
        <v>294</v>
      </c>
      <c r="H577" s="40" t="s">
        <v>1711</v>
      </c>
      <c r="I577" s="42">
        <v>1051</v>
      </c>
      <c r="J577" s="42">
        <v>198.10404299999999</v>
      </c>
      <c r="K577" s="42">
        <v>172.44289699999999</v>
      </c>
      <c r="L577" s="42">
        <v>227.81729300000001</v>
      </c>
      <c r="M577" s="42">
        <v>208.34166200000001</v>
      </c>
      <c r="N577" s="42">
        <v>156.01976400000001</v>
      </c>
      <c r="O577" s="42">
        <v>88.274339999999995</v>
      </c>
      <c r="P577" s="42">
        <v>195</v>
      </c>
      <c r="Q577" s="42">
        <v>183</v>
      </c>
      <c r="R577" s="42">
        <v>206</v>
      </c>
      <c r="S577" s="42">
        <v>187</v>
      </c>
      <c r="T577" s="42">
        <v>135</v>
      </c>
      <c r="U577" s="42">
        <v>65</v>
      </c>
      <c r="V577" s="42">
        <v>513.16923099999997</v>
      </c>
      <c r="W577" s="42">
        <v>86.221449000000007</v>
      </c>
      <c r="X577" s="42">
        <v>83.142111</v>
      </c>
      <c r="Y577" s="42">
        <v>115.961538</v>
      </c>
      <c r="Z577" s="42">
        <v>111.855755</v>
      </c>
      <c r="AA577" s="42">
        <v>76.983435999999998</v>
      </c>
      <c r="AB577" s="42">
        <v>39.004941000000002</v>
      </c>
      <c r="AC577" s="42">
        <v>0</v>
      </c>
      <c r="AD577" s="42">
        <v>127.279281</v>
      </c>
      <c r="AE577" s="42">
        <v>307.880067</v>
      </c>
      <c r="AF577" s="42">
        <v>78.009882000000005</v>
      </c>
      <c r="AG577" s="42">
        <v>537.83076900000003</v>
      </c>
      <c r="AH577" s="42">
        <v>111.882594</v>
      </c>
      <c r="AI577" s="42">
        <v>89.300786000000002</v>
      </c>
      <c r="AJ577" s="42">
        <v>111.855755</v>
      </c>
      <c r="AK577" s="42">
        <v>96.485906999999997</v>
      </c>
      <c r="AL577" s="42">
        <v>79.036327999999997</v>
      </c>
      <c r="AM577" s="42">
        <v>42.084279000000002</v>
      </c>
      <c r="AN577" s="42">
        <v>7.1851209999999996</v>
      </c>
      <c r="AO577" s="42">
        <v>146.78175200000001</v>
      </c>
      <c r="AP577" s="42">
        <v>300.72178500000001</v>
      </c>
      <c r="AQ577" s="42">
        <v>90.327231999999995</v>
      </c>
      <c r="AR577" s="42">
        <v>833.47400400000004</v>
      </c>
      <c r="AS577" s="42">
        <v>28.740483000000001</v>
      </c>
      <c r="AT577" s="42">
        <v>28.740483000000001</v>
      </c>
      <c r="AU577" s="42">
        <v>20.528915999999999</v>
      </c>
      <c r="AV577" s="42">
        <v>90.327231999999995</v>
      </c>
      <c r="AW577" s="42">
        <v>147.808198</v>
      </c>
      <c r="AX577" s="42">
        <v>168.33711400000001</v>
      </c>
      <c r="AY577" s="42">
        <v>188.86602999999999</v>
      </c>
      <c r="AZ577" s="42">
        <v>160.12554800000001</v>
      </c>
      <c r="BA577" s="42">
        <v>394.15519399999999</v>
      </c>
      <c r="BB577" s="42">
        <v>20.528915999999999</v>
      </c>
      <c r="BC577" s="42">
        <v>24.634699999999999</v>
      </c>
      <c r="BD577" s="42">
        <v>12.317349999999999</v>
      </c>
      <c r="BE577" s="42">
        <v>57.480966000000002</v>
      </c>
      <c r="BF577" s="42">
        <v>20.528915999999999</v>
      </c>
      <c r="BG577" s="42">
        <v>123.173498</v>
      </c>
      <c r="BH577" s="42">
        <v>82.115665000000007</v>
      </c>
      <c r="BI577" s="42">
        <v>53.375183</v>
      </c>
      <c r="BJ577" s="42">
        <v>439.31880999999998</v>
      </c>
      <c r="BK577" s="42">
        <v>8.2115670000000005</v>
      </c>
      <c r="BL577" s="42">
        <v>4.1057829999999997</v>
      </c>
      <c r="BM577" s="42">
        <v>8.2115670000000005</v>
      </c>
      <c r="BN577" s="42">
        <v>32.846266</v>
      </c>
      <c r="BO577" s="42">
        <v>127.279281</v>
      </c>
      <c r="BP577" s="42">
        <v>45.163615999999998</v>
      </c>
      <c r="BQ577" s="42">
        <v>106.750365</v>
      </c>
      <c r="BR577" s="42">
        <v>106.750365</v>
      </c>
      <c r="BS577" s="42">
        <v>123.173498</v>
      </c>
      <c r="BT577" s="42">
        <v>0</v>
      </c>
      <c r="BU577" s="42">
        <v>0</v>
      </c>
      <c r="BV577" s="42">
        <v>0</v>
      </c>
      <c r="BW577" s="42">
        <v>4.1057829999999997</v>
      </c>
      <c r="BX577" s="42">
        <v>12.317349999999999</v>
      </c>
      <c r="BY577" s="42">
        <v>12.317349999999999</v>
      </c>
      <c r="BZ577" s="42">
        <v>0</v>
      </c>
      <c r="CA577" s="42">
        <v>94.433014999999997</v>
      </c>
      <c r="CB577" s="42">
        <v>447.53037599999999</v>
      </c>
      <c r="CC577" s="42">
        <v>20.528915999999999</v>
      </c>
      <c r="CD577" s="42">
        <v>20.528915999999999</v>
      </c>
      <c r="CE577" s="42">
        <v>20.528915999999999</v>
      </c>
      <c r="CF577" s="42">
        <v>73.904099000000002</v>
      </c>
      <c r="CG577" s="42">
        <v>127.279281</v>
      </c>
      <c r="CH577" s="42">
        <v>143.702414</v>
      </c>
      <c r="CI577" s="42">
        <v>0</v>
      </c>
      <c r="CJ577" s="42">
        <v>41.057833000000002</v>
      </c>
      <c r="CK577" s="42">
        <v>262.770129</v>
      </c>
      <c r="CL577" s="42">
        <v>8.2115670000000005</v>
      </c>
      <c r="CM577" s="42">
        <v>8.2115670000000005</v>
      </c>
      <c r="CN577" s="42">
        <v>0</v>
      </c>
      <c r="CO577" s="42">
        <v>12.317349999999999</v>
      </c>
      <c r="CP577" s="42">
        <v>8.2115670000000005</v>
      </c>
      <c r="CQ577" s="42">
        <v>12.317349999999999</v>
      </c>
      <c r="CR577" s="42">
        <v>188.86602999999999</v>
      </c>
      <c r="CS577" s="42">
        <v>24.634699999999999</v>
      </c>
    </row>
    <row r="578" spans="1:97">
      <c r="A578" s="40" t="s">
        <v>1712</v>
      </c>
      <c r="B578" s="40" t="s">
        <v>289</v>
      </c>
      <c r="C578" s="40" t="s">
        <v>1664</v>
      </c>
      <c r="D578" s="40" t="s">
        <v>1665</v>
      </c>
      <c r="E578" s="40" t="s">
        <v>1713</v>
      </c>
      <c r="F578" s="40" t="s">
        <v>1671</v>
      </c>
      <c r="G578" s="41" t="s">
        <v>294</v>
      </c>
      <c r="H578" s="40" t="s">
        <v>1714</v>
      </c>
      <c r="I578" s="42">
        <v>1886</v>
      </c>
      <c r="J578" s="42">
        <v>356.56604199999998</v>
      </c>
      <c r="K578" s="42">
        <v>256.39934799999997</v>
      </c>
      <c r="L578" s="42">
        <v>376.59833300000003</v>
      </c>
      <c r="M578" s="42">
        <v>403.64192500000001</v>
      </c>
      <c r="N578" s="42">
        <v>335.54086999999998</v>
      </c>
      <c r="O578" s="42">
        <v>157.25348199999999</v>
      </c>
      <c r="P578" s="42">
        <v>252</v>
      </c>
      <c r="Q578" s="42">
        <v>264</v>
      </c>
      <c r="R578" s="42">
        <v>318</v>
      </c>
      <c r="S578" s="42">
        <v>397</v>
      </c>
      <c r="T578" s="42">
        <v>264</v>
      </c>
      <c r="U578" s="42">
        <v>130</v>
      </c>
      <c r="V578" s="42">
        <v>943.49993400000005</v>
      </c>
      <c r="W578" s="42">
        <v>191.30488299999999</v>
      </c>
      <c r="X578" s="42">
        <v>135.20922899999999</v>
      </c>
      <c r="Y578" s="42">
        <v>179.28550899999999</v>
      </c>
      <c r="Z578" s="42">
        <v>201.31928199999999</v>
      </c>
      <c r="AA578" s="42">
        <v>169.27285699999999</v>
      </c>
      <c r="AB578" s="42">
        <v>65.104945000000001</v>
      </c>
      <c r="AC578" s="42">
        <v>2.0032290000000001</v>
      </c>
      <c r="AD578" s="42">
        <v>250.396648</v>
      </c>
      <c r="AE578" s="42">
        <v>543.86271999999997</v>
      </c>
      <c r="AF578" s="42">
        <v>149.240566</v>
      </c>
      <c r="AG578" s="42">
        <v>942.50006599999995</v>
      </c>
      <c r="AH578" s="42">
        <v>165.26115899999999</v>
      </c>
      <c r="AI578" s="42">
        <v>121.190119</v>
      </c>
      <c r="AJ578" s="42">
        <v>197.31282400000001</v>
      </c>
      <c r="AK578" s="42">
        <v>202.322643</v>
      </c>
      <c r="AL578" s="42">
        <v>166.268013</v>
      </c>
      <c r="AM578" s="42">
        <v>87.140465000000006</v>
      </c>
      <c r="AN578" s="42">
        <v>3.0048439999999998</v>
      </c>
      <c r="AO578" s="42">
        <v>202.31915000000001</v>
      </c>
      <c r="AP578" s="42">
        <v>552.87899800000002</v>
      </c>
      <c r="AQ578" s="42">
        <v>187.301918</v>
      </c>
      <c r="AR578" s="42">
        <v>1558.4283809999999</v>
      </c>
      <c r="AS578" s="42">
        <v>24.038748999999999</v>
      </c>
      <c r="AT578" s="42">
        <v>88.135092999999998</v>
      </c>
      <c r="AU578" s="42">
        <v>132.21311900000001</v>
      </c>
      <c r="AV578" s="42">
        <v>248.39341899999999</v>
      </c>
      <c r="AW578" s="42">
        <v>168.271242</v>
      </c>
      <c r="AX578" s="42">
        <v>168.271242</v>
      </c>
      <c r="AY578" s="42">
        <v>472.76206100000002</v>
      </c>
      <c r="AZ578" s="42">
        <v>256.343457</v>
      </c>
      <c r="BA578" s="42">
        <v>789.22334999999998</v>
      </c>
      <c r="BB578" s="42">
        <v>20.032291000000001</v>
      </c>
      <c r="BC578" s="42">
        <v>68.109787999999995</v>
      </c>
      <c r="BD578" s="42">
        <v>100.16145400000001</v>
      </c>
      <c r="BE578" s="42">
        <v>100.154467</v>
      </c>
      <c r="BF578" s="42">
        <v>20.032291000000001</v>
      </c>
      <c r="BG578" s="42">
        <v>132.21311900000001</v>
      </c>
      <c r="BH578" s="42">
        <v>212.34228200000001</v>
      </c>
      <c r="BI578" s="42">
        <v>136.17765800000001</v>
      </c>
      <c r="BJ578" s="42">
        <v>769.20503199999996</v>
      </c>
      <c r="BK578" s="42">
        <v>4.0064580000000003</v>
      </c>
      <c r="BL578" s="42">
        <v>20.025303999999998</v>
      </c>
      <c r="BM578" s="42">
        <v>32.051665</v>
      </c>
      <c r="BN578" s="42">
        <v>148.23895099999999</v>
      </c>
      <c r="BO578" s="42">
        <v>148.23895099999999</v>
      </c>
      <c r="BP578" s="42">
        <v>36.058123000000002</v>
      </c>
      <c r="BQ578" s="42">
        <v>260.41977900000001</v>
      </c>
      <c r="BR578" s="42">
        <v>120.16579900000001</v>
      </c>
      <c r="BS578" s="42">
        <v>196.28151700000001</v>
      </c>
      <c r="BT578" s="42">
        <v>0</v>
      </c>
      <c r="BU578" s="42">
        <v>0</v>
      </c>
      <c r="BV578" s="42">
        <v>0</v>
      </c>
      <c r="BW578" s="42">
        <v>8.0129160000000006</v>
      </c>
      <c r="BX578" s="42">
        <v>20.032291000000001</v>
      </c>
      <c r="BY578" s="42">
        <v>20.032291000000001</v>
      </c>
      <c r="BZ578" s="42">
        <v>0</v>
      </c>
      <c r="CA578" s="42">
        <v>148.20401899999999</v>
      </c>
      <c r="CB578" s="42">
        <v>709.10816</v>
      </c>
      <c r="CC578" s="42">
        <v>24.038748999999999</v>
      </c>
      <c r="CD578" s="42">
        <v>64.10333</v>
      </c>
      <c r="CE578" s="42">
        <v>100.16145400000001</v>
      </c>
      <c r="CF578" s="42">
        <v>196.30946299999999</v>
      </c>
      <c r="CG578" s="42">
        <v>132.21311900000001</v>
      </c>
      <c r="CH578" s="42">
        <v>120.193744</v>
      </c>
      <c r="CI578" s="42">
        <v>4.0064580000000003</v>
      </c>
      <c r="CJ578" s="42">
        <v>68.081843000000006</v>
      </c>
      <c r="CK578" s="42">
        <v>653.03870500000005</v>
      </c>
      <c r="CL578" s="42">
        <v>0</v>
      </c>
      <c r="CM578" s="42">
        <v>24.031762000000001</v>
      </c>
      <c r="CN578" s="42">
        <v>32.051665</v>
      </c>
      <c r="CO578" s="42">
        <v>44.071040000000004</v>
      </c>
      <c r="CP578" s="42">
        <v>16.025832999999999</v>
      </c>
      <c r="CQ578" s="42">
        <v>28.045207000000001</v>
      </c>
      <c r="CR578" s="42">
        <v>468.75560300000001</v>
      </c>
      <c r="CS578" s="42">
        <v>40.057594999999999</v>
      </c>
    </row>
    <row r="579" spans="1:97">
      <c r="A579" s="40" t="s">
        <v>1715</v>
      </c>
      <c r="B579" s="40" t="s">
        <v>289</v>
      </c>
      <c r="C579" s="40" t="s">
        <v>1664</v>
      </c>
      <c r="D579" s="40" t="s">
        <v>1665</v>
      </c>
      <c r="E579" s="40" t="s">
        <v>1716</v>
      </c>
      <c r="F579" s="40" t="s">
        <v>1671</v>
      </c>
      <c r="G579" s="41" t="s">
        <v>294</v>
      </c>
      <c r="H579" s="40" t="s">
        <v>1717</v>
      </c>
      <c r="I579" s="42">
        <v>490</v>
      </c>
      <c r="J579" s="42">
        <v>111.17647100000001</v>
      </c>
      <c r="K579" s="42">
        <v>54.558824000000001</v>
      </c>
      <c r="L579" s="42">
        <v>114.264706</v>
      </c>
      <c r="M579" s="42">
        <v>106.02941199999999</v>
      </c>
      <c r="N579" s="42">
        <v>62.794117999999997</v>
      </c>
      <c r="O579" s="42">
        <v>41.176470999999999</v>
      </c>
      <c r="P579" s="42">
        <v>99</v>
      </c>
      <c r="Q579" s="42">
        <v>70</v>
      </c>
      <c r="R579" s="42">
        <v>111</v>
      </c>
      <c r="S579" s="42">
        <v>88</v>
      </c>
      <c r="T579" s="42">
        <v>73</v>
      </c>
      <c r="U579" s="42">
        <v>32</v>
      </c>
      <c r="V579" s="42">
        <v>237.794118</v>
      </c>
      <c r="W579" s="42">
        <v>62.794117999999997</v>
      </c>
      <c r="X579" s="42">
        <v>24.705881999999999</v>
      </c>
      <c r="Y579" s="42">
        <v>52.5</v>
      </c>
      <c r="Z579" s="42">
        <v>52.5</v>
      </c>
      <c r="AA579" s="42">
        <v>25.735294</v>
      </c>
      <c r="AB579" s="42">
        <v>17.5</v>
      </c>
      <c r="AC579" s="42">
        <v>2.058824</v>
      </c>
      <c r="AD579" s="42">
        <v>74.117647000000005</v>
      </c>
      <c r="AE579" s="42">
        <v>131.76470599999999</v>
      </c>
      <c r="AF579" s="42">
        <v>31.911764999999999</v>
      </c>
      <c r="AG579" s="42">
        <v>252.205882</v>
      </c>
      <c r="AH579" s="42">
        <v>48.382353000000002</v>
      </c>
      <c r="AI579" s="42">
        <v>29.852941000000001</v>
      </c>
      <c r="AJ579" s="42">
        <v>61.764705999999997</v>
      </c>
      <c r="AK579" s="42">
        <v>53.529412000000001</v>
      </c>
      <c r="AL579" s="42">
        <v>37.058824000000001</v>
      </c>
      <c r="AM579" s="42">
        <v>19.558824000000001</v>
      </c>
      <c r="AN579" s="42">
        <v>2.058824</v>
      </c>
      <c r="AO579" s="42">
        <v>61.764705999999997</v>
      </c>
      <c r="AP579" s="42">
        <v>143.088235</v>
      </c>
      <c r="AQ579" s="42">
        <v>47.352941000000001</v>
      </c>
      <c r="AR579" s="42">
        <v>374.70588199999997</v>
      </c>
      <c r="AS579" s="42">
        <v>20.588235000000001</v>
      </c>
      <c r="AT579" s="42">
        <v>8.2352939999999997</v>
      </c>
      <c r="AU579" s="42">
        <v>45.294117999999997</v>
      </c>
      <c r="AV579" s="42">
        <v>41.176470999999999</v>
      </c>
      <c r="AW579" s="42">
        <v>49.411765000000003</v>
      </c>
      <c r="AX579" s="42">
        <v>41.176470999999999</v>
      </c>
      <c r="AY579" s="42">
        <v>107.058824</v>
      </c>
      <c r="AZ579" s="42">
        <v>61.764705999999997</v>
      </c>
      <c r="BA579" s="42">
        <v>164.705882</v>
      </c>
      <c r="BB579" s="42">
        <v>8.2352939999999997</v>
      </c>
      <c r="BC579" s="42">
        <v>4.1176469999999998</v>
      </c>
      <c r="BD579" s="42">
        <v>32.941175999999999</v>
      </c>
      <c r="BE579" s="42">
        <v>24.705881999999999</v>
      </c>
      <c r="BF579" s="42">
        <v>16.470587999999999</v>
      </c>
      <c r="BG579" s="42">
        <v>32.941175999999999</v>
      </c>
      <c r="BH579" s="42">
        <v>32.941175999999999</v>
      </c>
      <c r="BI579" s="42">
        <v>12.352941</v>
      </c>
      <c r="BJ579" s="42">
        <v>210</v>
      </c>
      <c r="BK579" s="42">
        <v>12.352941</v>
      </c>
      <c r="BL579" s="42">
        <v>4.1176469999999998</v>
      </c>
      <c r="BM579" s="42">
        <v>12.352941</v>
      </c>
      <c r="BN579" s="42">
        <v>16.470587999999999</v>
      </c>
      <c r="BO579" s="42">
        <v>32.941175999999999</v>
      </c>
      <c r="BP579" s="42">
        <v>8.2352939999999997</v>
      </c>
      <c r="BQ579" s="42">
        <v>74.117647000000005</v>
      </c>
      <c r="BR579" s="42">
        <v>49.411765000000003</v>
      </c>
      <c r="BS579" s="42">
        <v>37.058824000000001</v>
      </c>
      <c r="BT579" s="42">
        <v>0</v>
      </c>
      <c r="BU579" s="42">
        <v>0</v>
      </c>
      <c r="BV579" s="42">
        <v>0</v>
      </c>
      <c r="BW579" s="42">
        <v>0</v>
      </c>
      <c r="BX579" s="42">
        <v>0</v>
      </c>
      <c r="BY579" s="42">
        <v>8.2352939999999997</v>
      </c>
      <c r="BZ579" s="42">
        <v>0</v>
      </c>
      <c r="CA579" s="42">
        <v>28.823529000000001</v>
      </c>
      <c r="CB579" s="42">
        <v>205.88235299999999</v>
      </c>
      <c r="CC579" s="42">
        <v>16.470587999999999</v>
      </c>
      <c r="CD579" s="42">
        <v>8.2352939999999997</v>
      </c>
      <c r="CE579" s="42">
        <v>41.176470999999999</v>
      </c>
      <c r="CF579" s="42">
        <v>37.058824000000001</v>
      </c>
      <c r="CG579" s="42">
        <v>45.294117999999997</v>
      </c>
      <c r="CH579" s="42">
        <v>28.823529000000001</v>
      </c>
      <c r="CI579" s="42">
        <v>4.1176469999999998</v>
      </c>
      <c r="CJ579" s="42">
        <v>24.705881999999999</v>
      </c>
      <c r="CK579" s="42">
        <v>131.76470599999999</v>
      </c>
      <c r="CL579" s="42">
        <v>4.1176469999999998</v>
      </c>
      <c r="CM579" s="42">
        <v>0</v>
      </c>
      <c r="CN579" s="42">
        <v>4.1176469999999998</v>
      </c>
      <c r="CO579" s="42">
        <v>4.1176469999999998</v>
      </c>
      <c r="CP579" s="42">
        <v>4.1176469999999998</v>
      </c>
      <c r="CQ579" s="42">
        <v>4.1176469999999998</v>
      </c>
      <c r="CR579" s="42">
        <v>102.941176</v>
      </c>
      <c r="CS579" s="42">
        <v>8.2352939999999997</v>
      </c>
    </row>
    <row r="580" spans="1:97">
      <c r="A580" s="40" t="s">
        <v>1718</v>
      </c>
      <c r="B580" s="40" t="s">
        <v>289</v>
      </c>
      <c r="C580" s="40" t="s">
        <v>1664</v>
      </c>
      <c r="D580" s="40" t="s">
        <v>1669</v>
      </c>
      <c r="E580" s="40" t="s">
        <v>1719</v>
      </c>
      <c r="F580" s="40" t="s">
        <v>1671</v>
      </c>
      <c r="G580" s="41" t="s">
        <v>294</v>
      </c>
      <c r="H580" s="40" t="s">
        <v>1720</v>
      </c>
      <c r="I580" s="42">
        <v>242</v>
      </c>
      <c r="J580" s="42">
        <v>45.436734999999999</v>
      </c>
      <c r="K580" s="42">
        <v>24.693878000000002</v>
      </c>
      <c r="L580" s="42">
        <v>54.326531000000003</v>
      </c>
      <c r="M580" s="42">
        <v>62.228571000000002</v>
      </c>
      <c r="N580" s="42">
        <v>36.546939000000002</v>
      </c>
      <c r="O580" s="42">
        <v>18.767347000000001</v>
      </c>
      <c r="P580" s="42">
        <v>60</v>
      </c>
      <c r="Q580" s="42">
        <v>35</v>
      </c>
      <c r="R580" s="42">
        <v>80</v>
      </c>
      <c r="S580" s="42">
        <v>39</v>
      </c>
      <c r="T580" s="42">
        <v>35</v>
      </c>
      <c r="U580" s="42">
        <v>10</v>
      </c>
      <c r="V580" s="42">
        <v>116.55510200000001</v>
      </c>
      <c r="W580" s="42">
        <v>22.718367000000001</v>
      </c>
      <c r="X580" s="42">
        <v>11.853061</v>
      </c>
      <c r="Y580" s="42">
        <v>22.718367000000001</v>
      </c>
      <c r="Z580" s="42">
        <v>32.595917999999998</v>
      </c>
      <c r="AA580" s="42">
        <v>18.767347000000001</v>
      </c>
      <c r="AB580" s="42">
        <v>6.9142859999999997</v>
      </c>
      <c r="AC580" s="42">
        <v>0.98775500000000005</v>
      </c>
      <c r="AD580" s="42">
        <v>29.632653000000001</v>
      </c>
      <c r="AE580" s="42">
        <v>69.142857000000006</v>
      </c>
      <c r="AF580" s="42">
        <v>17.779592000000001</v>
      </c>
      <c r="AG580" s="42">
        <v>125.44489799999999</v>
      </c>
      <c r="AH580" s="42">
        <v>22.718367000000001</v>
      </c>
      <c r="AI580" s="42">
        <v>12.840816</v>
      </c>
      <c r="AJ580" s="42">
        <v>31.608163000000001</v>
      </c>
      <c r="AK580" s="42">
        <v>29.632653000000001</v>
      </c>
      <c r="AL580" s="42">
        <v>17.779592000000001</v>
      </c>
      <c r="AM580" s="42">
        <v>10.865306</v>
      </c>
      <c r="AN580" s="42">
        <v>0</v>
      </c>
      <c r="AO580" s="42">
        <v>28.644898000000001</v>
      </c>
      <c r="AP580" s="42">
        <v>73.093878000000004</v>
      </c>
      <c r="AQ580" s="42">
        <v>23.706122000000001</v>
      </c>
      <c r="AR580" s="42">
        <v>197.55101999999999</v>
      </c>
      <c r="AS580" s="42">
        <v>0</v>
      </c>
      <c r="AT580" s="42">
        <v>7.9020409999999996</v>
      </c>
      <c r="AU580" s="42">
        <v>11.853061</v>
      </c>
      <c r="AV580" s="42">
        <v>15.804081999999999</v>
      </c>
      <c r="AW580" s="42">
        <v>35.559184000000002</v>
      </c>
      <c r="AX580" s="42">
        <v>59.265306000000002</v>
      </c>
      <c r="AY580" s="42">
        <v>59.265306000000002</v>
      </c>
      <c r="AZ580" s="42">
        <v>7.9020409999999996</v>
      </c>
      <c r="BA580" s="42">
        <v>102.72653099999999</v>
      </c>
      <c r="BB580" s="42">
        <v>0</v>
      </c>
      <c r="BC580" s="42">
        <v>7.9020409999999996</v>
      </c>
      <c r="BD580" s="42">
        <v>3.9510200000000002</v>
      </c>
      <c r="BE580" s="42">
        <v>7.9020409999999996</v>
      </c>
      <c r="BF580" s="42">
        <v>0</v>
      </c>
      <c r="BG580" s="42">
        <v>47.412244999999999</v>
      </c>
      <c r="BH580" s="42">
        <v>27.657143000000001</v>
      </c>
      <c r="BI580" s="42">
        <v>7.9020409999999996</v>
      </c>
      <c r="BJ580" s="42">
        <v>94.824489999999997</v>
      </c>
      <c r="BK580" s="42">
        <v>0</v>
      </c>
      <c r="BL580" s="42">
        <v>0</v>
      </c>
      <c r="BM580" s="42">
        <v>7.9020409999999996</v>
      </c>
      <c r="BN580" s="42">
        <v>7.9020409999999996</v>
      </c>
      <c r="BO580" s="42">
        <v>35.559184000000002</v>
      </c>
      <c r="BP580" s="42">
        <v>11.853061</v>
      </c>
      <c r="BQ580" s="42">
        <v>31.608163000000001</v>
      </c>
      <c r="BR580" s="42">
        <v>0</v>
      </c>
      <c r="BS580" s="42">
        <v>3.9510200000000002</v>
      </c>
      <c r="BT580" s="42">
        <v>0</v>
      </c>
      <c r="BU580" s="42">
        <v>0</v>
      </c>
      <c r="BV580" s="42">
        <v>0</v>
      </c>
      <c r="BW580" s="42">
        <v>0</v>
      </c>
      <c r="BX580" s="42">
        <v>0</v>
      </c>
      <c r="BY580" s="42">
        <v>3.9510200000000002</v>
      </c>
      <c r="BZ580" s="42">
        <v>0</v>
      </c>
      <c r="CA580" s="42">
        <v>0</v>
      </c>
      <c r="CB580" s="42">
        <v>114.57959200000001</v>
      </c>
      <c r="CC580" s="42">
        <v>0</v>
      </c>
      <c r="CD580" s="42">
        <v>7.9020409999999996</v>
      </c>
      <c r="CE580" s="42">
        <v>0</v>
      </c>
      <c r="CF580" s="42">
        <v>15.804081999999999</v>
      </c>
      <c r="CG580" s="42">
        <v>35.559184000000002</v>
      </c>
      <c r="CH580" s="42">
        <v>47.412244999999999</v>
      </c>
      <c r="CI580" s="42">
        <v>3.9510200000000002</v>
      </c>
      <c r="CJ580" s="42">
        <v>3.9510200000000002</v>
      </c>
      <c r="CK580" s="42">
        <v>79.020408000000003</v>
      </c>
      <c r="CL580" s="42">
        <v>0</v>
      </c>
      <c r="CM580" s="42">
        <v>0</v>
      </c>
      <c r="CN580" s="42">
        <v>11.853061</v>
      </c>
      <c r="CO580" s="42">
        <v>0</v>
      </c>
      <c r="CP580" s="42">
        <v>0</v>
      </c>
      <c r="CQ580" s="42">
        <v>7.9020409999999996</v>
      </c>
      <c r="CR580" s="42">
        <v>55.314286000000003</v>
      </c>
      <c r="CS580" s="42">
        <v>3.9510200000000002</v>
      </c>
    </row>
    <row r="581" spans="1:97">
      <c r="A581" s="40" t="s">
        <v>1721</v>
      </c>
      <c r="B581" s="40" t="s">
        <v>289</v>
      </c>
      <c r="C581" s="40" t="s">
        <v>1664</v>
      </c>
      <c r="D581" s="40" t="s">
        <v>1685</v>
      </c>
      <c r="E581" s="40" t="s">
        <v>1722</v>
      </c>
      <c r="F581" s="40" t="s">
        <v>1671</v>
      </c>
      <c r="G581" s="41" t="s">
        <v>294</v>
      </c>
      <c r="H581" s="40" t="s">
        <v>1723</v>
      </c>
      <c r="I581" s="42">
        <v>1195</v>
      </c>
      <c r="J581" s="42">
        <v>262.19884000000002</v>
      </c>
      <c r="K581" s="42">
        <v>183.26187200000001</v>
      </c>
      <c r="L581" s="42">
        <v>301.23020400000001</v>
      </c>
      <c r="M581" s="42">
        <v>219.29442599999999</v>
      </c>
      <c r="N581" s="42">
        <v>160.797526</v>
      </c>
      <c r="O581" s="42">
        <v>68.217132000000007</v>
      </c>
      <c r="P581" s="42">
        <v>173</v>
      </c>
      <c r="Q581" s="42">
        <v>189</v>
      </c>
      <c r="R581" s="42">
        <v>204</v>
      </c>
      <c r="S581" s="42">
        <v>215</v>
      </c>
      <c r="T581" s="42">
        <v>123</v>
      </c>
      <c r="U581" s="42">
        <v>46</v>
      </c>
      <c r="V581" s="42">
        <v>591.64028099999996</v>
      </c>
      <c r="W581" s="42">
        <v>124.764972</v>
      </c>
      <c r="X581" s="42">
        <v>93.579997000000006</v>
      </c>
      <c r="Y581" s="42">
        <v>151.10236699999999</v>
      </c>
      <c r="Z581" s="42">
        <v>113.04553300000001</v>
      </c>
      <c r="AA581" s="42">
        <v>76.987905999999995</v>
      </c>
      <c r="AB581" s="42">
        <v>31.184975000000001</v>
      </c>
      <c r="AC581" s="42">
        <v>0.97453000000000001</v>
      </c>
      <c r="AD581" s="42">
        <v>164.74579299999999</v>
      </c>
      <c r="AE581" s="42">
        <v>355.75376399999999</v>
      </c>
      <c r="AF581" s="42">
        <v>71.140724000000006</v>
      </c>
      <c r="AG581" s="42">
        <v>603.35971900000004</v>
      </c>
      <c r="AH581" s="42">
        <v>137.43386799999999</v>
      </c>
      <c r="AI581" s="42">
        <v>89.681875000000005</v>
      </c>
      <c r="AJ581" s="42">
        <v>150.127837</v>
      </c>
      <c r="AK581" s="42">
        <v>106.248893</v>
      </c>
      <c r="AL581" s="42">
        <v>83.809619999999995</v>
      </c>
      <c r="AM581" s="42">
        <v>34.108566000000003</v>
      </c>
      <c r="AN581" s="42">
        <v>1.9490609999999999</v>
      </c>
      <c r="AO581" s="42">
        <v>167.66938500000001</v>
      </c>
      <c r="AP581" s="42">
        <v>358.702428</v>
      </c>
      <c r="AQ581" s="42">
        <v>76.987905999999995</v>
      </c>
      <c r="AR581" s="42">
        <v>939.54765499999996</v>
      </c>
      <c r="AS581" s="42">
        <v>23.388731</v>
      </c>
      <c r="AT581" s="42">
        <v>23.388731</v>
      </c>
      <c r="AU581" s="42">
        <v>38.981217999999998</v>
      </c>
      <c r="AV581" s="42">
        <v>136.43426400000001</v>
      </c>
      <c r="AW581" s="42">
        <v>175.41548299999999</v>
      </c>
      <c r="AX581" s="42">
        <v>206.600458</v>
      </c>
      <c r="AY581" s="42">
        <v>206.600458</v>
      </c>
      <c r="AZ581" s="42">
        <v>128.73831200000001</v>
      </c>
      <c r="BA581" s="42">
        <v>452.18213400000002</v>
      </c>
      <c r="BB581" s="42">
        <v>15.592487</v>
      </c>
      <c r="BC581" s="42">
        <v>15.592487</v>
      </c>
      <c r="BD581" s="42">
        <v>31.184975000000001</v>
      </c>
      <c r="BE581" s="42">
        <v>66.268071000000006</v>
      </c>
      <c r="BF581" s="42">
        <v>23.388731</v>
      </c>
      <c r="BG581" s="42">
        <v>159.82299499999999</v>
      </c>
      <c r="BH581" s="42">
        <v>89.656801999999999</v>
      </c>
      <c r="BI581" s="42">
        <v>50.675584000000001</v>
      </c>
      <c r="BJ581" s="42">
        <v>487.365522</v>
      </c>
      <c r="BK581" s="42">
        <v>7.7962439999999997</v>
      </c>
      <c r="BL581" s="42">
        <v>7.7962439999999997</v>
      </c>
      <c r="BM581" s="42">
        <v>7.7962439999999997</v>
      </c>
      <c r="BN581" s="42">
        <v>70.166193000000007</v>
      </c>
      <c r="BO581" s="42">
        <v>152.02675199999999</v>
      </c>
      <c r="BP581" s="42">
        <v>46.777462</v>
      </c>
      <c r="BQ581" s="42">
        <v>116.94365500000001</v>
      </c>
      <c r="BR581" s="42">
        <v>78.062728000000007</v>
      </c>
      <c r="BS581" s="42">
        <v>120.84177699999999</v>
      </c>
      <c r="BT581" s="42">
        <v>0</v>
      </c>
      <c r="BU581" s="42">
        <v>0</v>
      </c>
      <c r="BV581" s="42">
        <v>0</v>
      </c>
      <c r="BW581" s="42">
        <v>3.8981219999999999</v>
      </c>
      <c r="BX581" s="42">
        <v>35.083097000000002</v>
      </c>
      <c r="BY581" s="42">
        <v>19.490608999999999</v>
      </c>
      <c r="BZ581" s="42">
        <v>0</v>
      </c>
      <c r="CA581" s="42">
        <v>62.369948999999998</v>
      </c>
      <c r="CB581" s="42">
        <v>538.04110500000002</v>
      </c>
      <c r="CC581" s="42">
        <v>19.490608999999999</v>
      </c>
      <c r="CD581" s="42">
        <v>19.490608999999999</v>
      </c>
      <c r="CE581" s="42">
        <v>23.388731</v>
      </c>
      <c r="CF581" s="42">
        <v>116.94365500000001</v>
      </c>
      <c r="CG581" s="42">
        <v>132.53614300000001</v>
      </c>
      <c r="CH581" s="42">
        <v>175.41548299999999</v>
      </c>
      <c r="CI581" s="42">
        <v>0</v>
      </c>
      <c r="CJ581" s="42">
        <v>50.775874999999999</v>
      </c>
      <c r="CK581" s="42">
        <v>280.66477300000003</v>
      </c>
      <c r="CL581" s="42">
        <v>3.8981219999999999</v>
      </c>
      <c r="CM581" s="42">
        <v>3.8981219999999999</v>
      </c>
      <c r="CN581" s="42">
        <v>15.592487</v>
      </c>
      <c r="CO581" s="42">
        <v>15.592487</v>
      </c>
      <c r="CP581" s="42">
        <v>7.7962439999999997</v>
      </c>
      <c r="CQ581" s="42">
        <v>11.694366</v>
      </c>
      <c r="CR581" s="42">
        <v>206.600458</v>
      </c>
      <c r="CS581" s="42">
        <v>15.592487</v>
      </c>
    </row>
    <row r="582" spans="1:97">
      <c r="A582" s="40" t="s">
        <v>1724</v>
      </c>
      <c r="B582" s="40" t="s">
        <v>289</v>
      </c>
      <c r="C582" s="40" t="s">
        <v>1664</v>
      </c>
      <c r="D582" s="40" t="s">
        <v>1681</v>
      </c>
      <c r="E582" s="40" t="s">
        <v>1682</v>
      </c>
      <c r="F582" s="40" t="s">
        <v>1696</v>
      </c>
      <c r="G582" s="41" t="s">
        <v>294</v>
      </c>
      <c r="H582" s="40" t="s">
        <v>1725</v>
      </c>
      <c r="I582" s="42">
        <v>6052</v>
      </c>
      <c r="J582" s="42">
        <v>1158.142034</v>
      </c>
      <c r="K582" s="42">
        <v>849.39799900000003</v>
      </c>
      <c r="L582" s="42">
        <v>1247.277505</v>
      </c>
      <c r="M582" s="42">
        <v>1310.47029</v>
      </c>
      <c r="N582" s="42">
        <v>941.86301500000002</v>
      </c>
      <c r="O582" s="42">
        <v>544.84915699999999</v>
      </c>
      <c r="P582" s="42">
        <v>724</v>
      </c>
      <c r="Q582" s="42">
        <v>629</v>
      </c>
      <c r="R582" s="42">
        <v>866</v>
      </c>
      <c r="S582" s="42">
        <v>706</v>
      </c>
      <c r="T582" s="42">
        <v>645</v>
      </c>
      <c r="U582" s="42">
        <v>373</v>
      </c>
      <c r="V582" s="42">
        <v>2926.4696869999998</v>
      </c>
      <c r="W582" s="42">
        <v>592.45684100000005</v>
      </c>
      <c r="X582" s="42">
        <v>432.879032</v>
      </c>
      <c r="Y582" s="42">
        <v>603.89605600000004</v>
      </c>
      <c r="Z582" s="42">
        <v>643.16808100000003</v>
      </c>
      <c r="AA582" s="42">
        <v>453.23490600000002</v>
      </c>
      <c r="AB582" s="42">
        <v>191.398358</v>
      </c>
      <c r="AC582" s="42">
        <v>9.4364120000000007</v>
      </c>
      <c r="AD582" s="42">
        <v>773.06663700000001</v>
      </c>
      <c r="AE582" s="42">
        <v>1691.755735</v>
      </c>
      <c r="AF582" s="42">
        <v>461.64731499999999</v>
      </c>
      <c r="AG582" s="42">
        <v>3125.5303130000002</v>
      </c>
      <c r="AH582" s="42">
        <v>565.68519300000003</v>
      </c>
      <c r="AI582" s="42">
        <v>416.51896599999998</v>
      </c>
      <c r="AJ582" s="42">
        <v>643.38144899999998</v>
      </c>
      <c r="AK582" s="42">
        <v>667.30220899999995</v>
      </c>
      <c r="AL582" s="42">
        <v>488.62810899999999</v>
      </c>
      <c r="AM582" s="42">
        <v>296.37282199999999</v>
      </c>
      <c r="AN582" s="42">
        <v>47.641565</v>
      </c>
      <c r="AO582" s="42">
        <v>723.70818399999996</v>
      </c>
      <c r="AP582" s="42">
        <v>1756.5770950000001</v>
      </c>
      <c r="AQ582" s="42">
        <v>645.24503300000003</v>
      </c>
      <c r="AR582" s="42">
        <v>4888.0372829999997</v>
      </c>
      <c r="AS582" s="42">
        <v>8.2547709999999999</v>
      </c>
      <c r="AT582" s="42">
        <v>208.28619699999999</v>
      </c>
      <c r="AU582" s="42">
        <v>241.542485</v>
      </c>
      <c r="AV582" s="42">
        <v>752.89459199999999</v>
      </c>
      <c r="AW582" s="42">
        <v>807.67021999999997</v>
      </c>
      <c r="AX582" s="42">
        <v>615.51279599999998</v>
      </c>
      <c r="AY582" s="42">
        <v>1577.1831569999999</v>
      </c>
      <c r="AZ582" s="42">
        <v>676.69306600000004</v>
      </c>
      <c r="BA582" s="42">
        <v>2344.722526</v>
      </c>
      <c r="BB582" s="42">
        <v>8.2547709999999999</v>
      </c>
      <c r="BC582" s="42">
        <v>145.814582</v>
      </c>
      <c r="BD582" s="42">
        <v>174.82489000000001</v>
      </c>
      <c r="BE582" s="42">
        <v>374.15127000000001</v>
      </c>
      <c r="BF582" s="42">
        <v>137.31750299999999</v>
      </c>
      <c r="BG582" s="42">
        <v>511.37226500000003</v>
      </c>
      <c r="BH582" s="42">
        <v>753.18260399999997</v>
      </c>
      <c r="BI582" s="42">
        <v>239.804641</v>
      </c>
      <c r="BJ582" s="42">
        <v>2543.3147570000001</v>
      </c>
      <c r="BK582" s="42">
        <v>0</v>
      </c>
      <c r="BL582" s="42">
        <v>62.471615</v>
      </c>
      <c r="BM582" s="42">
        <v>66.717595000000003</v>
      </c>
      <c r="BN582" s="42">
        <v>378.74332199999998</v>
      </c>
      <c r="BO582" s="42">
        <v>670.35271699999998</v>
      </c>
      <c r="BP582" s="42">
        <v>104.140531</v>
      </c>
      <c r="BQ582" s="42">
        <v>824.00055299999997</v>
      </c>
      <c r="BR582" s="42">
        <v>436.88842399999999</v>
      </c>
      <c r="BS582" s="42">
        <v>553.81183999999996</v>
      </c>
      <c r="BT582" s="42">
        <v>0</v>
      </c>
      <c r="BU582" s="42">
        <v>8.3340979999999991</v>
      </c>
      <c r="BV582" s="42">
        <v>0</v>
      </c>
      <c r="BW582" s="42">
        <v>28.933302000000001</v>
      </c>
      <c r="BX582" s="42">
        <v>104.263079</v>
      </c>
      <c r="BY582" s="42">
        <v>86.785055999999997</v>
      </c>
      <c r="BZ582" s="42">
        <v>0</v>
      </c>
      <c r="CA582" s="42">
        <v>325.49630500000001</v>
      </c>
      <c r="CB582" s="42">
        <v>2295.1033649999999</v>
      </c>
      <c r="CC582" s="42">
        <v>4.0468760000000001</v>
      </c>
      <c r="CD582" s="42">
        <v>149.49741</v>
      </c>
      <c r="CE582" s="42">
        <v>191.04655299999999</v>
      </c>
      <c r="CF582" s="42">
        <v>644.17268200000001</v>
      </c>
      <c r="CG582" s="42">
        <v>628.03065900000001</v>
      </c>
      <c r="CH582" s="42">
        <v>486.97317600000002</v>
      </c>
      <c r="CI582" s="42">
        <v>8.3344950000000004</v>
      </c>
      <c r="CJ582" s="42">
        <v>183.00151500000001</v>
      </c>
      <c r="CK582" s="42">
        <v>2039.122079</v>
      </c>
      <c r="CL582" s="42">
        <v>4.2078949999999997</v>
      </c>
      <c r="CM582" s="42">
        <v>50.454689999999999</v>
      </c>
      <c r="CN582" s="42">
        <v>50.495930999999999</v>
      </c>
      <c r="CO582" s="42">
        <v>79.788607999999996</v>
      </c>
      <c r="CP582" s="42">
        <v>75.376481999999996</v>
      </c>
      <c r="CQ582" s="42">
        <v>41.754564000000002</v>
      </c>
      <c r="CR582" s="42">
        <v>1568.8486620000001</v>
      </c>
      <c r="CS582" s="42">
        <v>168.195246</v>
      </c>
    </row>
    <row r="583" spans="1:97">
      <c r="A583" s="40" t="s">
        <v>1726</v>
      </c>
      <c r="B583" s="40" t="s">
        <v>289</v>
      </c>
      <c r="C583" s="40" t="s">
        <v>1664</v>
      </c>
      <c r="D583" s="40" t="s">
        <v>1669</v>
      </c>
      <c r="E583" s="40" t="s">
        <v>1727</v>
      </c>
      <c r="F583" s="40" t="s">
        <v>1671</v>
      </c>
      <c r="G583" s="41" t="s">
        <v>294</v>
      </c>
      <c r="H583" s="40" t="s">
        <v>1728</v>
      </c>
      <c r="I583" s="42">
        <v>129</v>
      </c>
      <c r="J583" s="42">
        <v>25.393701</v>
      </c>
      <c r="K583" s="42">
        <v>11.173228</v>
      </c>
      <c r="L583" s="42">
        <v>29.456693000000001</v>
      </c>
      <c r="M583" s="42">
        <v>34.535432999999998</v>
      </c>
      <c r="N583" s="42">
        <v>16.251968999999999</v>
      </c>
      <c r="O583" s="42">
        <v>12.188976</v>
      </c>
      <c r="P583" s="42">
        <v>23</v>
      </c>
      <c r="Q583" s="42">
        <v>27</v>
      </c>
      <c r="R583" s="42">
        <v>22</v>
      </c>
      <c r="S583" s="42">
        <v>21</v>
      </c>
      <c r="T583" s="42">
        <v>19</v>
      </c>
      <c r="U583" s="42">
        <v>5</v>
      </c>
      <c r="V583" s="42">
        <v>63.992125999999999</v>
      </c>
      <c r="W583" s="42">
        <v>13.204724000000001</v>
      </c>
      <c r="X583" s="42">
        <v>6.0944880000000001</v>
      </c>
      <c r="Y583" s="42">
        <v>13.204724000000001</v>
      </c>
      <c r="Z583" s="42">
        <v>20.314961</v>
      </c>
      <c r="AA583" s="42">
        <v>8.1259840000000008</v>
      </c>
      <c r="AB583" s="42">
        <v>3.0472440000000001</v>
      </c>
      <c r="AC583" s="42">
        <v>0</v>
      </c>
      <c r="AD583" s="42">
        <v>15.236219999999999</v>
      </c>
      <c r="AE583" s="42">
        <v>40.629921000000003</v>
      </c>
      <c r="AF583" s="42">
        <v>8.1259840000000008</v>
      </c>
      <c r="AG583" s="42">
        <v>65.007874000000001</v>
      </c>
      <c r="AH583" s="42">
        <v>12.188976</v>
      </c>
      <c r="AI583" s="42">
        <v>5.0787399999999998</v>
      </c>
      <c r="AJ583" s="42">
        <v>16.251968999999999</v>
      </c>
      <c r="AK583" s="42">
        <v>14.220471999999999</v>
      </c>
      <c r="AL583" s="42">
        <v>8.1259840000000008</v>
      </c>
      <c r="AM583" s="42">
        <v>7.1102359999999996</v>
      </c>
      <c r="AN583" s="42">
        <v>2.0314960000000002</v>
      </c>
      <c r="AO583" s="42">
        <v>13.204724000000001</v>
      </c>
      <c r="AP583" s="42">
        <v>36.566929000000002</v>
      </c>
      <c r="AQ583" s="42">
        <v>15.236219999999999</v>
      </c>
      <c r="AR583" s="42">
        <v>101.574803</v>
      </c>
      <c r="AS583" s="42">
        <v>12.188976</v>
      </c>
      <c r="AT583" s="42">
        <v>4.0629920000000004</v>
      </c>
      <c r="AU583" s="42">
        <v>8.1259840000000008</v>
      </c>
      <c r="AV583" s="42">
        <v>8.1259840000000008</v>
      </c>
      <c r="AW583" s="42">
        <v>24.377953000000002</v>
      </c>
      <c r="AX583" s="42">
        <v>20.314961</v>
      </c>
      <c r="AY583" s="42">
        <v>24.377953000000002</v>
      </c>
      <c r="AZ583" s="42">
        <v>0</v>
      </c>
      <c r="BA583" s="42">
        <v>56.881889999999999</v>
      </c>
      <c r="BB583" s="42">
        <v>8.1259840000000008</v>
      </c>
      <c r="BC583" s="42">
        <v>4.0629920000000004</v>
      </c>
      <c r="BD583" s="42">
        <v>4.0629920000000004</v>
      </c>
      <c r="BE583" s="42">
        <v>8.1259840000000008</v>
      </c>
      <c r="BF583" s="42">
        <v>4.0629920000000004</v>
      </c>
      <c r="BG583" s="42">
        <v>16.251968999999999</v>
      </c>
      <c r="BH583" s="42">
        <v>12.188976</v>
      </c>
      <c r="BI583" s="42">
        <v>0</v>
      </c>
      <c r="BJ583" s="42">
        <v>44.692912999999997</v>
      </c>
      <c r="BK583" s="42">
        <v>4.0629920000000004</v>
      </c>
      <c r="BL583" s="42">
        <v>0</v>
      </c>
      <c r="BM583" s="42">
        <v>4.0629920000000004</v>
      </c>
      <c r="BN583" s="42">
        <v>0</v>
      </c>
      <c r="BO583" s="42">
        <v>20.314961</v>
      </c>
      <c r="BP583" s="42">
        <v>4.0629920000000004</v>
      </c>
      <c r="BQ583" s="42">
        <v>12.188976</v>
      </c>
      <c r="BR583" s="42">
        <v>0</v>
      </c>
      <c r="BS583" s="42">
        <v>4.0629920000000004</v>
      </c>
      <c r="BT583" s="42">
        <v>0</v>
      </c>
      <c r="BU583" s="42">
        <v>0</v>
      </c>
      <c r="BV583" s="42">
        <v>0</v>
      </c>
      <c r="BW583" s="42">
        <v>0</v>
      </c>
      <c r="BX583" s="42">
        <v>0</v>
      </c>
      <c r="BY583" s="42">
        <v>4.0629920000000004</v>
      </c>
      <c r="BZ583" s="42">
        <v>0</v>
      </c>
      <c r="CA583" s="42">
        <v>0</v>
      </c>
      <c r="CB583" s="42">
        <v>52.818897999999997</v>
      </c>
      <c r="CC583" s="42">
        <v>4.0629920000000004</v>
      </c>
      <c r="CD583" s="42">
        <v>4.0629920000000004</v>
      </c>
      <c r="CE583" s="42">
        <v>0</v>
      </c>
      <c r="CF583" s="42">
        <v>4.0629920000000004</v>
      </c>
      <c r="CG583" s="42">
        <v>24.377953000000002</v>
      </c>
      <c r="CH583" s="42">
        <v>16.251968999999999</v>
      </c>
      <c r="CI583" s="42">
        <v>0</v>
      </c>
      <c r="CJ583" s="42">
        <v>0</v>
      </c>
      <c r="CK583" s="42">
        <v>44.692912999999997</v>
      </c>
      <c r="CL583" s="42">
        <v>8.1259840000000008</v>
      </c>
      <c r="CM583" s="42">
        <v>0</v>
      </c>
      <c r="CN583" s="42">
        <v>8.1259840000000008</v>
      </c>
      <c r="CO583" s="42">
        <v>4.0629920000000004</v>
      </c>
      <c r="CP583" s="42">
        <v>0</v>
      </c>
      <c r="CQ583" s="42">
        <v>0</v>
      </c>
      <c r="CR583" s="42">
        <v>24.377953000000002</v>
      </c>
      <c r="CS583" s="42">
        <v>0</v>
      </c>
    </row>
    <row r="584" spans="1:97">
      <c r="A584" s="40" t="s">
        <v>1729</v>
      </c>
      <c r="B584" s="40" t="s">
        <v>289</v>
      </c>
      <c r="C584" s="40" t="s">
        <v>1664</v>
      </c>
      <c r="D584" s="40" t="s">
        <v>1669</v>
      </c>
      <c r="E584" s="40" t="s">
        <v>1670</v>
      </c>
      <c r="F584" s="40" t="s">
        <v>1671</v>
      </c>
      <c r="G584" s="41" t="s">
        <v>294</v>
      </c>
      <c r="H584" s="40" t="s">
        <v>1730</v>
      </c>
      <c r="I584" s="42">
        <v>916</v>
      </c>
      <c r="J584" s="42">
        <v>183.86445900000001</v>
      </c>
      <c r="K584" s="42">
        <v>106.03823300000001</v>
      </c>
      <c r="L584" s="42">
        <v>200.29240200000001</v>
      </c>
      <c r="M584" s="42">
        <v>163.32494399999999</v>
      </c>
      <c r="N584" s="42">
        <v>151.669365</v>
      </c>
      <c r="O584" s="42">
        <v>110.810597</v>
      </c>
      <c r="P584" s="42">
        <v>94</v>
      </c>
      <c r="Q584" s="42">
        <v>110</v>
      </c>
      <c r="R584" s="42">
        <v>126</v>
      </c>
      <c r="S584" s="42">
        <v>125</v>
      </c>
      <c r="T584" s="42">
        <v>126</v>
      </c>
      <c r="U584" s="42">
        <v>82</v>
      </c>
      <c r="V584" s="42">
        <v>430.94437199999999</v>
      </c>
      <c r="W584" s="42">
        <v>92.418643000000003</v>
      </c>
      <c r="X584" s="42">
        <v>52.532702999999998</v>
      </c>
      <c r="Y584" s="42">
        <v>98.255610000000004</v>
      </c>
      <c r="Z584" s="42">
        <v>78.799053999999998</v>
      </c>
      <c r="AA584" s="42">
        <v>68.079593000000003</v>
      </c>
      <c r="AB584" s="42">
        <v>39.885941000000003</v>
      </c>
      <c r="AC584" s="42">
        <v>0.97282800000000003</v>
      </c>
      <c r="AD584" s="42">
        <v>113.82085600000001</v>
      </c>
      <c r="AE584" s="42">
        <v>244.17978400000001</v>
      </c>
      <c r="AF584" s="42">
        <v>72.943731999999997</v>
      </c>
      <c r="AG584" s="42">
        <v>485.05562800000001</v>
      </c>
      <c r="AH584" s="42">
        <v>91.445815999999994</v>
      </c>
      <c r="AI584" s="42">
        <v>53.50553</v>
      </c>
      <c r="AJ584" s="42">
        <v>102.03679099999999</v>
      </c>
      <c r="AK584" s="42">
        <v>84.525890000000004</v>
      </c>
      <c r="AL584" s="42">
        <v>83.589772999999994</v>
      </c>
      <c r="AM584" s="42">
        <v>57.341777</v>
      </c>
      <c r="AN584" s="42">
        <v>12.610052</v>
      </c>
      <c r="AO584" s="42">
        <v>108.956716</v>
      </c>
      <c r="AP584" s="42">
        <v>262.44325199999997</v>
      </c>
      <c r="AQ584" s="42">
        <v>113.65566</v>
      </c>
      <c r="AR584" s="42">
        <v>742.799937</v>
      </c>
      <c r="AS584" s="42">
        <v>11.673933999999999</v>
      </c>
      <c r="AT584" s="42">
        <v>19.456557</v>
      </c>
      <c r="AU584" s="42">
        <v>46.695735999999997</v>
      </c>
      <c r="AV584" s="42">
        <v>85.388587999999999</v>
      </c>
      <c r="AW584" s="42">
        <v>97.282782999999995</v>
      </c>
      <c r="AX584" s="42">
        <v>120.63065</v>
      </c>
      <c r="AY584" s="42">
        <v>283.84546399999999</v>
      </c>
      <c r="AZ584" s="42">
        <v>77.826226000000005</v>
      </c>
      <c r="BA584" s="42">
        <v>365.78326199999998</v>
      </c>
      <c r="BB584" s="42">
        <v>11.673933999999999</v>
      </c>
      <c r="BC584" s="42">
        <v>7.7826230000000001</v>
      </c>
      <c r="BD584" s="42">
        <v>31.130490000000002</v>
      </c>
      <c r="BE584" s="42">
        <v>35.021802000000001</v>
      </c>
      <c r="BF584" s="42">
        <v>27.239179</v>
      </c>
      <c r="BG584" s="42">
        <v>73.934915000000004</v>
      </c>
      <c r="BH584" s="42">
        <v>140.08720700000001</v>
      </c>
      <c r="BI584" s="42">
        <v>38.913113000000003</v>
      </c>
      <c r="BJ584" s="42">
        <v>377.01667500000002</v>
      </c>
      <c r="BK584" s="42">
        <v>0</v>
      </c>
      <c r="BL584" s="42">
        <v>11.673933999999999</v>
      </c>
      <c r="BM584" s="42">
        <v>15.565245000000001</v>
      </c>
      <c r="BN584" s="42">
        <v>50.366785999999998</v>
      </c>
      <c r="BO584" s="42">
        <v>70.043603000000004</v>
      </c>
      <c r="BP584" s="42">
        <v>46.695735999999997</v>
      </c>
      <c r="BQ584" s="42">
        <v>143.75825699999999</v>
      </c>
      <c r="BR584" s="42">
        <v>38.913113000000003</v>
      </c>
      <c r="BS584" s="42">
        <v>77.826226000000005</v>
      </c>
      <c r="BT584" s="42">
        <v>0</v>
      </c>
      <c r="BU584" s="42">
        <v>0</v>
      </c>
      <c r="BV584" s="42">
        <v>0</v>
      </c>
      <c r="BW584" s="42">
        <v>0</v>
      </c>
      <c r="BX584" s="42">
        <v>7.7826230000000001</v>
      </c>
      <c r="BY584" s="42">
        <v>27.239179</v>
      </c>
      <c r="BZ584" s="42">
        <v>0</v>
      </c>
      <c r="CA584" s="42">
        <v>42.804423999999997</v>
      </c>
      <c r="CB584" s="42">
        <v>357.78037899999998</v>
      </c>
      <c r="CC584" s="42">
        <v>11.673933999999999</v>
      </c>
      <c r="CD584" s="42">
        <v>19.456557</v>
      </c>
      <c r="CE584" s="42">
        <v>42.804423999999997</v>
      </c>
      <c r="CF584" s="42">
        <v>85.388587999999999</v>
      </c>
      <c r="CG584" s="42">
        <v>85.608849000000006</v>
      </c>
      <c r="CH584" s="42">
        <v>85.608849000000006</v>
      </c>
      <c r="CI584" s="42">
        <v>3.891311</v>
      </c>
      <c r="CJ584" s="42">
        <v>23.347867999999998</v>
      </c>
      <c r="CK584" s="42">
        <v>307.193332</v>
      </c>
      <c r="CL584" s="42">
        <v>0</v>
      </c>
      <c r="CM584" s="42">
        <v>0</v>
      </c>
      <c r="CN584" s="42">
        <v>3.891311</v>
      </c>
      <c r="CO584" s="42">
        <v>0</v>
      </c>
      <c r="CP584" s="42">
        <v>3.891311</v>
      </c>
      <c r="CQ584" s="42">
        <v>7.7826230000000001</v>
      </c>
      <c r="CR584" s="42">
        <v>279.95415300000002</v>
      </c>
      <c r="CS584" s="42">
        <v>11.673933999999999</v>
      </c>
    </row>
    <row r="585" spans="1:97">
      <c r="A585" s="40" t="s">
        <v>1731</v>
      </c>
      <c r="B585" s="40" t="s">
        <v>289</v>
      </c>
      <c r="C585" s="40" t="s">
        <v>1664</v>
      </c>
      <c r="D585" s="40" t="s">
        <v>1699</v>
      </c>
      <c r="E585" s="40" t="s">
        <v>1700</v>
      </c>
      <c r="F585" s="40" t="s">
        <v>1671</v>
      </c>
      <c r="G585" s="41" t="s">
        <v>294</v>
      </c>
      <c r="H585" s="40" t="s">
        <v>1732</v>
      </c>
      <c r="I585" s="42">
        <v>2222</v>
      </c>
      <c r="J585" s="42">
        <v>464.562208</v>
      </c>
      <c r="K585" s="42">
        <v>350.24041199999999</v>
      </c>
      <c r="L585" s="42">
        <v>569.53040199999998</v>
      </c>
      <c r="M585" s="42">
        <v>472.87652000000003</v>
      </c>
      <c r="N585" s="42">
        <v>253.58652900000001</v>
      </c>
      <c r="O585" s="42">
        <v>111.203929</v>
      </c>
      <c r="P585" s="42">
        <v>332</v>
      </c>
      <c r="Q585" s="42">
        <v>369</v>
      </c>
      <c r="R585" s="42">
        <v>353</v>
      </c>
      <c r="S585" s="42">
        <v>449</v>
      </c>
      <c r="T585" s="42">
        <v>173</v>
      </c>
      <c r="U585" s="42">
        <v>76</v>
      </c>
      <c r="V585" s="42">
        <v>1111</v>
      </c>
      <c r="W585" s="42">
        <v>243.19363899999999</v>
      </c>
      <c r="X585" s="42">
        <v>170.44340500000001</v>
      </c>
      <c r="Y585" s="42">
        <v>286.84377899999998</v>
      </c>
      <c r="Z585" s="42">
        <v>227.60430299999999</v>
      </c>
      <c r="AA585" s="42">
        <v>142.38260099999999</v>
      </c>
      <c r="AB585" s="42">
        <v>38.453695000000003</v>
      </c>
      <c r="AC585" s="42">
        <v>2.0785779999999998</v>
      </c>
      <c r="AD585" s="42">
        <v>309.70813800000002</v>
      </c>
      <c r="AE585" s="42">
        <v>694.24508900000001</v>
      </c>
      <c r="AF585" s="42">
        <v>107.046773</v>
      </c>
      <c r="AG585" s="42">
        <v>1111</v>
      </c>
      <c r="AH585" s="42">
        <v>221.36856900000001</v>
      </c>
      <c r="AI585" s="42">
        <v>179.79700700000001</v>
      </c>
      <c r="AJ585" s="42">
        <v>282.686623</v>
      </c>
      <c r="AK585" s="42">
        <v>245.27221700000001</v>
      </c>
      <c r="AL585" s="42">
        <v>111.203929</v>
      </c>
      <c r="AM585" s="42">
        <v>64.435920999999993</v>
      </c>
      <c r="AN585" s="42">
        <v>6.2357339999999999</v>
      </c>
      <c r="AO585" s="42">
        <v>277.49017800000001</v>
      </c>
      <c r="AP585" s="42">
        <v>712.95229200000006</v>
      </c>
      <c r="AQ585" s="42">
        <v>120.55753</v>
      </c>
      <c r="AR585" s="42">
        <v>1746.005613</v>
      </c>
      <c r="AS585" s="42">
        <v>24.942937000000001</v>
      </c>
      <c r="AT585" s="42">
        <v>45.728718000000001</v>
      </c>
      <c r="AU585" s="42">
        <v>128.87184300000001</v>
      </c>
      <c r="AV585" s="42">
        <v>232.800748</v>
      </c>
      <c r="AW585" s="42">
        <v>353.35827899999998</v>
      </c>
      <c r="AX585" s="42">
        <v>361.67259100000001</v>
      </c>
      <c r="AY585" s="42">
        <v>336.72965399999998</v>
      </c>
      <c r="AZ585" s="42">
        <v>261.90084200000001</v>
      </c>
      <c r="BA585" s="42">
        <v>843.90271299999995</v>
      </c>
      <c r="BB585" s="42">
        <v>8.3143119999999993</v>
      </c>
      <c r="BC585" s="42">
        <v>41.571562</v>
      </c>
      <c r="BD585" s="42">
        <v>78.985968</v>
      </c>
      <c r="BE585" s="42">
        <v>124.714687</v>
      </c>
      <c r="BF585" s="42">
        <v>54.043030999999999</v>
      </c>
      <c r="BG585" s="42">
        <v>261.90084200000001</v>
      </c>
      <c r="BH585" s="42">
        <v>187.07203000000001</v>
      </c>
      <c r="BI585" s="42">
        <v>87.300280999999998</v>
      </c>
      <c r="BJ585" s="42">
        <v>902.10289999999998</v>
      </c>
      <c r="BK585" s="42">
        <v>16.628625</v>
      </c>
      <c r="BL585" s="42">
        <v>4.1571559999999996</v>
      </c>
      <c r="BM585" s="42">
        <v>49.885874999999999</v>
      </c>
      <c r="BN585" s="42">
        <v>108.086062</v>
      </c>
      <c r="BO585" s="42">
        <v>299.315248</v>
      </c>
      <c r="BP585" s="42">
        <v>99.771749</v>
      </c>
      <c r="BQ585" s="42">
        <v>149.657624</v>
      </c>
      <c r="BR585" s="42">
        <v>174.600561</v>
      </c>
      <c r="BS585" s="42">
        <v>182.914874</v>
      </c>
      <c r="BT585" s="42">
        <v>0</v>
      </c>
      <c r="BU585" s="42">
        <v>0</v>
      </c>
      <c r="BV585" s="42">
        <v>0</v>
      </c>
      <c r="BW585" s="42">
        <v>4.1571559999999996</v>
      </c>
      <c r="BX585" s="42">
        <v>41.571562</v>
      </c>
      <c r="BY585" s="42">
        <v>37.414406</v>
      </c>
      <c r="BZ585" s="42">
        <v>0</v>
      </c>
      <c r="CA585" s="42">
        <v>99.771749</v>
      </c>
      <c r="CB585" s="42">
        <v>993.560337</v>
      </c>
      <c r="CC585" s="42">
        <v>20.785781</v>
      </c>
      <c r="CD585" s="42">
        <v>29.100093999999999</v>
      </c>
      <c r="CE585" s="42">
        <v>112.243218</v>
      </c>
      <c r="CF585" s="42">
        <v>203.70065500000001</v>
      </c>
      <c r="CG585" s="42">
        <v>261.90084200000001</v>
      </c>
      <c r="CH585" s="42">
        <v>286.84377899999998</v>
      </c>
      <c r="CI585" s="42">
        <v>4.1571559999999996</v>
      </c>
      <c r="CJ585" s="42">
        <v>74.828811999999999</v>
      </c>
      <c r="CK585" s="42">
        <v>569.53040199999998</v>
      </c>
      <c r="CL585" s="42">
        <v>4.1571559999999996</v>
      </c>
      <c r="CM585" s="42">
        <v>16.628625</v>
      </c>
      <c r="CN585" s="42">
        <v>16.628625</v>
      </c>
      <c r="CO585" s="42">
        <v>24.942937000000001</v>
      </c>
      <c r="CP585" s="42">
        <v>49.885874999999999</v>
      </c>
      <c r="CQ585" s="42">
        <v>37.414406</v>
      </c>
      <c r="CR585" s="42">
        <v>332.572498</v>
      </c>
      <c r="CS585" s="42">
        <v>87.300280999999998</v>
      </c>
    </row>
    <row r="586" spans="1:97">
      <c r="A586" s="40" t="s">
        <v>1733</v>
      </c>
      <c r="B586" s="40" t="s">
        <v>289</v>
      </c>
      <c r="C586" s="40" t="s">
        <v>1664</v>
      </c>
      <c r="D586" s="40" t="s">
        <v>1674</v>
      </c>
      <c r="E586" s="40" t="s">
        <v>1734</v>
      </c>
      <c r="F586" s="40" t="s">
        <v>1671</v>
      </c>
      <c r="G586" s="41" t="s">
        <v>294</v>
      </c>
      <c r="H586" s="40" t="s">
        <v>1735</v>
      </c>
      <c r="I586" s="42">
        <v>933</v>
      </c>
      <c r="J586" s="42">
        <v>177.18991399999999</v>
      </c>
      <c r="K586" s="42">
        <v>133.14270400000001</v>
      </c>
      <c r="L586" s="42">
        <v>195.209227</v>
      </c>
      <c r="M586" s="42">
        <v>248.26609400000001</v>
      </c>
      <c r="N586" s="42">
        <v>134.143777</v>
      </c>
      <c r="O586" s="42">
        <v>45.048282999999998</v>
      </c>
      <c r="P586" s="42">
        <v>215</v>
      </c>
      <c r="Q586" s="42">
        <v>137</v>
      </c>
      <c r="R586" s="42">
        <v>230</v>
      </c>
      <c r="S586" s="42">
        <v>187</v>
      </c>
      <c r="T586" s="42">
        <v>91</v>
      </c>
      <c r="U586" s="42">
        <v>44</v>
      </c>
      <c r="V586" s="42">
        <v>461.49463500000002</v>
      </c>
      <c r="W586" s="42">
        <v>93.099784999999997</v>
      </c>
      <c r="X586" s="42">
        <v>60.064377999999998</v>
      </c>
      <c r="Y586" s="42">
        <v>102.109442</v>
      </c>
      <c r="Z586" s="42">
        <v>121.129828</v>
      </c>
      <c r="AA586" s="42">
        <v>68.072961000000006</v>
      </c>
      <c r="AB586" s="42">
        <v>17.018239999999999</v>
      </c>
      <c r="AC586" s="42">
        <v>0</v>
      </c>
      <c r="AD586" s="42">
        <v>119.12768199999999</v>
      </c>
      <c r="AE586" s="42">
        <v>286.30686700000001</v>
      </c>
      <c r="AF586" s="42">
        <v>56.060085999999998</v>
      </c>
      <c r="AG586" s="42">
        <v>471.50536499999998</v>
      </c>
      <c r="AH586" s="42">
        <v>84.090129000000005</v>
      </c>
      <c r="AI586" s="42">
        <v>73.078326000000004</v>
      </c>
      <c r="AJ586" s="42">
        <v>93.099784999999997</v>
      </c>
      <c r="AK586" s="42">
        <v>127.13626600000001</v>
      </c>
      <c r="AL586" s="42">
        <v>66.070814999999996</v>
      </c>
      <c r="AM586" s="42">
        <v>26.027896999999999</v>
      </c>
      <c r="AN586" s="42">
        <v>2.0021460000000002</v>
      </c>
      <c r="AO586" s="42">
        <v>113.121245</v>
      </c>
      <c r="AP586" s="42">
        <v>294.315451</v>
      </c>
      <c r="AQ586" s="42">
        <v>64.068669999999997</v>
      </c>
      <c r="AR586" s="42">
        <v>740.79399100000001</v>
      </c>
      <c r="AS586" s="42">
        <v>0</v>
      </c>
      <c r="AT586" s="42">
        <v>36.038626999999998</v>
      </c>
      <c r="AU586" s="42">
        <v>60.064377999999998</v>
      </c>
      <c r="AV586" s="42">
        <v>160.171674</v>
      </c>
      <c r="AW586" s="42">
        <v>144.154506</v>
      </c>
      <c r="AX586" s="42">
        <v>104.111588</v>
      </c>
      <c r="AY586" s="42">
        <v>156.167382</v>
      </c>
      <c r="AZ586" s="42">
        <v>80.085836999999998</v>
      </c>
      <c r="BA586" s="42">
        <v>360.38626599999998</v>
      </c>
      <c r="BB586" s="42">
        <v>0</v>
      </c>
      <c r="BC586" s="42">
        <v>16.017167000000001</v>
      </c>
      <c r="BD586" s="42">
        <v>40.042918</v>
      </c>
      <c r="BE586" s="42">
        <v>84.090129000000005</v>
      </c>
      <c r="BF586" s="42">
        <v>28.030042999999999</v>
      </c>
      <c r="BG586" s="42">
        <v>80.085836999999998</v>
      </c>
      <c r="BH586" s="42">
        <v>84.090129000000005</v>
      </c>
      <c r="BI586" s="42">
        <v>28.030042999999999</v>
      </c>
      <c r="BJ586" s="42">
        <v>380.40772500000003</v>
      </c>
      <c r="BK586" s="42">
        <v>0</v>
      </c>
      <c r="BL586" s="42">
        <v>20.021459</v>
      </c>
      <c r="BM586" s="42">
        <v>20.021459</v>
      </c>
      <c r="BN586" s="42">
        <v>76.081545000000006</v>
      </c>
      <c r="BO586" s="42">
        <v>116.124464</v>
      </c>
      <c r="BP586" s="42">
        <v>24.025751</v>
      </c>
      <c r="BQ586" s="42">
        <v>72.077252999999999</v>
      </c>
      <c r="BR586" s="42">
        <v>52.055793999999999</v>
      </c>
      <c r="BS586" s="42">
        <v>76.081545000000006</v>
      </c>
      <c r="BT586" s="42">
        <v>0</v>
      </c>
      <c r="BU586" s="42">
        <v>0</v>
      </c>
      <c r="BV586" s="42">
        <v>0</v>
      </c>
      <c r="BW586" s="42">
        <v>12.012876</v>
      </c>
      <c r="BX586" s="42">
        <v>0</v>
      </c>
      <c r="BY586" s="42">
        <v>8.0085840000000008</v>
      </c>
      <c r="BZ586" s="42">
        <v>0</v>
      </c>
      <c r="CA586" s="42">
        <v>56.060085999999998</v>
      </c>
      <c r="CB586" s="42">
        <v>436.46781099999998</v>
      </c>
      <c r="CC586" s="42">
        <v>0</v>
      </c>
      <c r="CD586" s="42">
        <v>16.017167000000001</v>
      </c>
      <c r="CE586" s="42">
        <v>60.064377999999998</v>
      </c>
      <c r="CF586" s="42">
        <v>124.133047</v>
      </c>
      <c r="CG586" s="42">
        <v>140.150215</v>
      </c>
      <c r="CH586" s="42">
        <v>84.090129000000005</v>
      </c>
      <c r="CI586" s="42">
        <v>4.0042920000000004</v>
      </c>
      <c r="CJ586" s="42">
        <v>8.0085840000000008</v>
      </c>
      <c r="CK586" s="42">
        <v>228.24463499999999</v>
      </c>
      <c r="CL586" s="42">
        <v>0</v>
      </c>
      <c r="CM586" s="42">
        <v>20.021459</v>
      </c>
      <c r="CN586" s="42">
        <v>0</v>
      </c>
      <c r="CO586" s="42">
        <v>24.025751</v>
      </c>
      <c r="CP586" s="42">
        <v>4.0042920000000004</v>
      </c>
      <c r="CQ586" s="42">
        <v>12.012876</v>
      </c>
      <c r="CR586" s="42">
        <v>152.16309000000001</v>
      </c>
      <c r="CS586" s="42">
        <v>16.017167000000001</v>
      </c>
    </row>
    <row r="587" spans="1:97">
      <c r="A587" s="40" t="s">
        <v>1736</v>
      </c>
      <c r="B587" s="40" t="s">
        <v>289</v>
      </c>
      <c r="C587" s="40" t="s">
        <v>1664</v>
      </c>
      <c r="D587" s="40" t="s">
        <v>1669</v>
      </c>
      <c r="E587" s="40" t="s">
        <v>1737</v>
      </c>
      <c r="F587" s="40" t="s">
        <v>1671</v>
      </c>
      <c r="G587" s="41" t="s">
        <v>294</v>
      </c>
      <c r="H587" s="40" t="s">
        <v>1738</v>
      </c>
      <c r="I587" s="42">
        <v>274</v>
      </c>
      <c r="J587" s="42">
        <v>67.783972000000006</v>
      </c>
      <c r="K587" s="42">
        <v>41.052264999999998</v>
      </c>
      <c r="L587" s="42">
        <v>68.738675999999998</v>
      </c>
      <c r="M587" s="42">
        <v>44.871079999999999</v>
      </c>
      <c r="N587" s="42">
        <v>28.641114999999999</v>
      </c>
      <c r="O587" s="42">
        <v>22.912891999999999</v>
      </c>
      <c r="P587" s="42">
        <v>29</v>
      </c>
      <c r="Q587" s="42">
        <v>22</v>
      </c>
      <c r="R587" s="42">
        <v>42</v>
      </c>
      <c r="S587" s="42">
        <v>24</v>
      </c>
      <c r="T587" s="42">
        <v>37</v>
      </c>
      <c r="U587" s="42">
        <v>19</v>
      </c>
      <c r="V587" s="42">
        <v>147.979094</v>
      </c>
      <c r="W587" s="42">
        <v>42.006968999999998</v>
      </c>
      <c r="X587" s="42">
        <v>21.958188</v>
      </c>
      <c r="Y587" s="42">
        <v>37.233449</v>
      </c>
      <c r="Z587" s="42">
        <v>24.822299999999998</v>
      </c>
      <c r="AA587" s="42">
        <v>13.365854000000001</v>
      </c>
      <c r="AB587" s="42">
        <v>8.5923339999999993</v>
      </c>
      <c r="AC587" s="42">
        <v>0</v>
      </c>
      <c r="AD587" s="42">
        <v>51.554006999999999</v>
      </c>
      <c r="AE587" s="42">
        <v>77.331010000000006</v>
      </c>
      <c r="AF587" s="42">
        <v>19.094076999999999</v>
      </c>
      <c r="AG587" s="42">
        <v>126.020906</v>
      </c>
      <c r="AH587" s="42">
        <v>25.777003000000001</v>
      </c>
      <c r="AI587" s="42">
        <v>19.094076999999999</v>
      </c>
      <c r="AJ587" s="42">
        <v>31.505226</v>
      </c>
      <c r="AK587" s="42">
        <v>20.048780000000001</v>
      </c>
      <c r="AL587" s="42">
        <v>15.275261</v>
      </c>
      <c r="AM587" s="42">
        <v>14.320557000000001</v>
      </c>
      <c r="AN587" s="42">
        <v>0</v>
      </c>
      <c r="AO587" s="42">
        <v>32.45993</v>
      </c>
      <c r="AP587" s="42">
        <v>69.693380000000005</v>
      </c>
      <c r="AQ587" s="42">
        <v>23.867595999999999</v>
      </c>
      <c r="AR587" s="42">
        <v>213.85365899999999</v>
      </c>
      <c r="AS587" s="42">
        <v>15.275261</v>
      </c>
      <c r="AT587" s="42">
        <v>34.369337999999999</v>
      </c>
      <c r="AU587" s="42">
        <v>3.8188149999999998</v>
      </c>
      <c r="AV587" s="42">
        <v>15.275261</v>
      </c>
      <c r="AW587" s="42">
        <v>19.094076999999999</v>
      </c>
      <c r="AX587" s="42">
        <v>38.188153</v>
      </c>
      <c r="AY587" s="42">
        <v>64.919860999999997</v>
      </c>
      <c r="AZ587" s="42">
        <v>22.912891999999999</v>
      </c>
      <c r="BA587" s="42">
        <v>110.745645</v>
      </c>
      <c r="BB587" s="42">
        <v>7.6376309999999998</v>
      </c>
      <c r="BC587" s="42">
        <v>30.550522999999998</v>
      </c>
      <c r="BD587" s="42">
        <v>0</v>
      </c>
      <c r="BE587" s="42">
        <v>0</v>
      </c>
      <c r="BF587" s="42">
        <v>0</v>
      </c>
      <c r="BG587" s="42">
        <v>30.550522999999998</v>
      </c>
      <c r="BH587" s="42">
        <v>30.550522999999998</v>
      </c>
      <c r="BI587" s="42">
        <v>11.456446</v>
      </c>
      <c r="BJ587" s="42">
        <v>103.108014</v>
      </c>
      <c r="BK587" s="42">
        <v>7.6376309999999998</v>
      </c>
      <c r="BL587" s="42">
        <v>3.8188149999999998</v>
      </c>
      <c r="BM587" s="42">
        <v>3.8188149999999998</v>
      </c>
      <c r="BN587" s="42">
        <v>15.275261</v>
      </c>
      <c r="BO587" s="42">
        <v>19.094076999999999</v>
      </c>
      <c r="BP587" s="42">
        <v>7.6376309999999998</v>
      </c>
      <c r="BQ587" s="42">
        <v>34.369337999999999</v>
      </c>
      <c r="BR587" s="42">
        <v>11.456446</v>
      </c>
      <c r="BS587" s="42">
        <v>19.094076999999999</v>
      </c>
      <c r="BT587" s="42">
        <v>0</v>
      </c>
      <c r="BU587" s="42">
        <v>0</v>
      </c>
      <c r="BV587" s="42">
        <v>0</v>
      </c>
      <c r="BW587" s="42">
        <v>0</v>
      </c>
      <c r="BX587" s="42">
        <v>0</v>
      </c>
      <c r="BY587" s="42">
        <v>3.8188149999999998</v>
      </c>
      <c r="BZ587" s="42">
        <v>0</v>
      </c>
      <c r="CA587" s="42">
        <v>15.275261</v>
      </c>
      <c r="CB587" s="42">
        <v>110.745645</v>
      </c>
      <c r="CC587" s="42">
        <v>15.275261</v>
      </c>
      <c r="CD587" s="42">
        <v>34.369337999999999</v>
      </c>
      <c r="CE587" s="42">
        <v>3.8188149999999998</v>
      </c>
      <c r="CF587" s="42">
        <v>15.275261</v>
      </c>
      <c r="CG587" s="42">
        <v>11.456446</v>
      </c>
      <c r="CH587" s="42">
        <v>26.731707</v>
      </c>
      <c r="CI587" s="42">
        <v>0</v>
      </c>
      <c r="CJ587" s="42">
        <v>3.8188149999999998</v>
      </c>
      <c r="CK587" s="42">
        <v>84.013936999999999</v>
      </c>
      <c r="CL587" s="42">
        <v>0</v>
      </c>
      <c r="CM587" s="42">
        <v>0</v>
      </c>
      <c r="CN587" s="42">
        <v>0</v>
      </c>
      <c r="CO587" s="42">
        <v>0</v>
      </c>
      <c r="CP587" s="42">
        <v>7.6376309999999998</v>
      </c>
      <c r="CQ587" s="42">
        <v>7.6376309999999998</v>
      </c>
      <c r="CR587" s="42">
        <v>64.919860999999997</v>
      </c>
      <c r="CS587" s="42">
        <v>3.8188149999999998</v>
      </c>
    </row>
    <row r="588" spans="1:97">
      <c r="A588" s="40" t="s">
        <v>1739</v>
      </c>
      <c r="B588" s="40" t="s">
        <v>289</v>
      </c>
      <c r="C588" s="40" t="s">
        <v>1664</v>
      </c>
      <c r="D588" s="40" t="s">
        <v>1669</v>
      </c>
      <c r="E588" s="40" t="s">
        <v>1692</v>
      </c>
      <c r="F588" s="40" t="s">
        <v>1671</v>
      </c>
      <c r="G588" s="41" t="s">
        <v>294</v>
      </c>
      <c r="H588" s="40" t="s">
        <v>1740</v>
      </c>
      <c r="I588" s="42">
        <v>347</v>
      </c>
      <c r="J588" s="42">
        <v>90.427142000000003</v>
      </c>
      <c r="K588" s="42">
        <v>47.214365000000001</v>
      </c>
      <c r="L588" s="42">
        <v>87.478431</v>
      </c>
      <c r="M588" s="42">
        <v>62.905838000000003</v>
      </c>
      <c r="N588" s="42">
        <v>35.384534000000002</v>
      </c>
      <c r="O588" s="42">
        <v>23.589689</v>
      </c>
      <c r="P588" s="42">
        <v>50</v>
      </c>
      <c r="Q588" s="42">
        <v>39</v>
      </c>
      <c r="R588" s="42">
        <v>63</v>
      </c>
      <c r="S588" s="42">
        <v>44</v>
      </c>
      <c r="T588" s="42">
        <v>31</v>
      </c>
      <c r="U588" s="42">
        <v>18</v>
      </c>
      <c r="V588" s="42">
        <v>165.145318</v>
      </c>
      <c r="W588" s="42">
        <v>42.264859999999999</v>
      </c>
      <c r="X588" s="42">
        <v>21.641375</v>
      </c>
      <c r="Y588" s="42">
        <v>43.247763999999997</v>
      </c>
      <c r="Z588" s="42">
        <v>31.452919000000001</v>
      </c>
      <c r="AA588" s="42">
        <v>18.675170999999999</v>
      </c>
      <c r="AB588" s="42">
        <v>7.8632299999999997</v>
      </c>
      <c r="AC588" s="42">
        <v>0</v>
      </c>
      <c r="AD588" s="42">
        <v>49.145186000000002</v>
      </c>
      <c r="AE588" s="42">
        <v>96.342057999999994</v>
      </c>
      <c r="AF588" s="42">
        <v>19.658073999999999</v>
      </c>
      <c r="AG588" s="42">
        <v>181.854682</v>
      </c>
      <c r="AH588" s="42">
        <v>48.162281999999998</v>
      </c>
      <c r="AI588" s="42">
        <v>25.572990000000001</v>
      </c>
      <c r="AJ588" s="42">
        <v>44.230668000000001</v>
      </c>
      <c r="AK588" s="42">
        <v>31.452919000000001</v>
      </c>
      <c r="AL588" s="42">
        <v>16.709363</v>
      </c>
      <c r="AM588" s="42">
        <v>15.726459999999999</v>
      </c>
      <c r="AN588" s="42">
        <v>0</v>
      </c>
      <c r="AO588" s="42">
        <v>54.059705000000001</v>
      </c>
      <c r="AP588" s="42">
        <v>106.17109499999999</v>
      </c>
      <c r="AQ588" s="42">
        <v>21.623881999999998</v>
      </c>
      <c r="AR588" s="42">
        <v>247.69173799999999</v>
      </c>
      <c r="AS588" s="42">
        <v>0</v>
      </c>
      <c r="AT588" s="42">
        <v>15.726459999999999</v>
      </c>
      <c r="AU588" s="42">
        <v>15.726459999999999</v>
      </c>
      <c r="AV588" s="42">
        <v>43.247763999999997</v>
      </c>
      <c r="AW588" s="42">
        <v>51.110993999999998</v>
      </c>
      <c r="AX588" s="42">
        <v>58.974223000000002</v>
      </c>
      <c r="AY588" s="42">
        <v>58.974223000000002</v>
      </c>
      <c r="AZ588" s="42">
        <v>3.9316149999999999</v>
      </c>
      <c r="BA588" s="42">
        <v>117.948447</v>
      </c>
      <c r="BB588" s="42">
        <v>0</v>
      </c>
      <c r="BC588" s="42">
        <v>7.8632299999999997</v>
      </c>
      <c r="BD588" s="42">
        <v>7.8632299999999997</v>
      </c>
      <c r="BE588" s="42">
        <v>23.589689</v>
      </c>
      <c r="BF588" s="42">
        <v>7.8632299999999997</v>
      </c>
      <c r="BG588" s="42">
        <v>43.247763999999997</v>
      </c>
      <c r="BH588" s="42">
        <v>27.521304000000001</v>
      </c>
      <c r="BI588" s="42">
        <v>0</v>
      </c>
      <c r="BJ588" s="42">
        <v>129.743291</v>
      </c>
      <c r="BK588" s="42">
        <v>0</v>
      </c>
      <c r="BL588" s="42">
        <v>7.8632299999999997</v>
      </c>
      <c r="BM588" s="42">
        <v>7.8632299999999997</v>
      </c>
      <c r="BN588" s="42">
        <v>19.658073999999999</v>
      </c>
      <c r="BO588" s="42">
        <v>43.247763999999997</v>
      </c>
      <c r="BP588" s="42">
        <v>15.726459999999999</v>
      </c>
      <c r="BQ588" s="42">
        <v>31.452919000000001</v>
      </c>
      <c r="BR588" s="42">
        <v>3.9316149999999999</v>
      </c>
      <c r="BS588" s="42">
        <v>7.8632299999999997</v>
      </c>
      <c r="BT588" s="42">
        <v>0</v>
      </c>
      <c r="BU588" s="42">
        <v>0</v>
      </c>
      <c r="BV588" s="42">
        <v>0</v>
      </c>
      <c r="BW588" s="42">
        <v>0</v>
      </c>
      <c r="BX588" s="42">
        <v>0</v>
      </c>
      <c r="BY588" s="42">
        <v>7.8632299999999997</v>
      </c>
      <c r="BZ588" s="42">
        <v>0</v>
      </c>
      <c r="CA588" s="42">
        <v>0</v>
      </c>
      <c r="CB588" s="42">
        <v>169.05944</v>
      </c>
      <c r="CC588" s="42">
        <v>0</v>
      </c>
      <c r="CD588" s="42">
        <v>15.726459999999999</v>
      </c>
      <c r="CE588" s="42">
        <v>11.794845</v>
      </c>
      <c r="CF588" s="42">
        <v>39.316149000000003</v>
      </c>
      <c r="CG588" s="42">
        <v>51.110993999999998</v>
      </c>
      <c r="CH588" s="42">
        <v>47.179378999999997</v>
      </c>
      <c r="CI588" s="42">
        <v>3.9316149999999999</v>
      </c>
      <c r="CJ588" s="42">
        <v>0</v>
      </c>
      <c r="CK588" s="42">
        <v>70.769068000000004</v>
      </c>
      <c r="CL588" s="42">
        <v>0</v>
      </c>
      <c r="CM588" s="42">
        <v>0</v>
      </c>
      <c r="CN588" s="42">
        <v>3.9316149999999999</v>
      </c>
      <c r="CO588" s="42">
        <v>3.9316149999999999</v>
      </c>
      <c r="CP588" s="42">
        <v>0</v>
      </c>
      <c r="CQ588" s="42">
        <v>3.9316149999999999</v>
      </c>
      <c r="CR588" s="42">
        <v>55.042608000000001</v>
      </c>
      <c r="CS588" s="42">
        <v>3.9316149999999999</v>
      </c>
    </row>
    <row r="589" spans="1:97">
      <c r="A589" s="40" t="s">
        <v>1741</v>
      </c>
      <c r="B589" s="40" t="s">
        <v>289</v>
      </c>
      <c r="C589" s="40" t="s">
        <v>1664</v>
      </c>
      <c r="D589" s="40" t="s">
        <v>1669</v>
      </c>
      <c r="E589" s="40" t="s">
        <v>1742</v>
      </c>
      <c r="F589" s="40" t="s">
        <v>1671</v>
      </c>
      <c r="G589" s="41" t="s">
        <v>294</v>
      </c>
      <c r="H589" s="40" t="s">
        <v>1743</v>
      </c>
      <c r="I589" s="42">
        <v>451</v>
      </c>
      <c r="J589" s="42">
        <v>101.16134700000001</v>
      </c>
      <c r="K589" s="42">
        <v>58.769925000000001</v>
      </c>
      <c r="L589" s="42">
        <v>110.83223599999999</v>
      </c>
      <c r="M589" s="42">
        <v>104.124621</v>
      </c>
      <c r="N589" s="42">
        <v>55.879601000000001</v>
      </c>
      <c r="O589" s="42">
        <v>20.232268999999999</v>
      </c>
      <c r="P589" s="42">
        <v>66</v>
      </c>
      <c r="Q589" s="42">
        <v>45</v>
      </c>
      <c r="R589" s="42">
        <v>82</v>
      </c>
      <c r="S589" s="42">
        <v>57</v>
      </c>
      <c r="T589" s="42">
        <v>45</v>
      </c>
      <c r="U589" s="42">
        <v>23</v>
      </c>
      <c r="V589" s="42">
        <v>227.44512</v>
      </c>
      <c r="W589" s="42">
        <v>47.208629000000002</v>
      </c>
      <c r="X589" s="42">
        <v>28.903241999999999</v>
      </c>
      <c r="Y589" s="42">
        <v>55.916075999999997</v>
      </c>
      <c r="Z589" s="42">
        <v>58.806399999999996</v>
      </c>
      <c r="AA589" s="42">
        <v>26.976358999999999</v>
      </c>
      <c r="AB589" s="42">
        <v>9.6344139999999996</v>
      </c>
      <c r="AC589" s="42">
        <v>0</v>
      </c>
      <c r="AD589" s="42">
        <v>59.733367000000001</v>
      </c>
      <c r="AE589" s="42">
        <v>142.66227699999999</v>
      </c>
      <c r="AF589" s="42">
        <v>25.049475999999999</v>
      </c>
      <c r="AG589" s="42">
        <v>223.55488</v>
      </c>
      <c r="AH589" s="42">
        <v>53.952717999999997</v>
      </c>
      <c r="AI589" s="42">
        <v>29.866682999999998</v>
      </c>
      <c r="AJ589" s="42">
        <v>54.916159999999998</v>
      </c>
      <c r="AK589" s="42">
        <v>45.318221000000001</v>
      </c>
      <c r="AL589" s="42">
        <v>28.903241999999999</v>
      </c>
      <c r="AM589" s="42">
        <v>10.597854999999999</v>
      </c>
      <c r="AN589" s="42">
        <v>0</v>
      </c>
      <c r="AO589" s="42">
        <v>67.440898000000004</v>
      </c>
      <c r="AP589" s="42">
        <v>126.247298</v>
      </c>
      <c r="AQ589" s="42">
        <v>29.866682999999998</v>
      </c>
      <c r="AR589" s="42">
        <v>366.107732</v>
      </c>
      <c r="AS589" s="42">
        <v>3.8537659999999998</v>
      </c>
      <c r="AT589" s="42">
        <v>30.830124999999999</v>
      </c>
      <c r="AU589" s="42">
        <v>19.268827999999999</v>
      </c>
      <c r="AV589" s="42">
        <v>73.221546000000004</v>
      </c>
      <c r="AW589" s="42">
        <v>61.660249999999998</v>
      </c>
      <c r="AX589" s="42">
        <v>53.952717999999997</v>
      </c>
      <c r="AY589" s="42">
        <v>77.075311999999997</v>
      </c>
      <c r="AZ589" s="42">
        <v>46.245187000000001</v>
      </c>
      <c r="BA589" s="42">
        <v>173.41945200000001</v>
      </c>
      <c r="BB589" s="42">
        <v>3.8537659999999998</v>
      </c>
      <c r="BC589" s="42">
        <v>15.415062000000001</v>
      </c>
      <c r="BD589" s="42">
        <v>15.415062000000001</v>
      </c>
      <c r="BE589" s="42">
        <v>42.391421999999999</v>
      </c>
      <c r="BF589" s="42">
        <v>7.7075310000000004</v>
      </c>
      <c r="BG589" s="42">
        <v>34.683889999999998</v>
      </c>
      <c r="BH589" s="42">
        <v>30.830124999999999</v>
      </c>
      <c r="BI589" s="42">
        <v>23.122593999999999</v>
      </c>
      <c r="BJ589" s="42">
        <v>192.68827999999999</v>
      </c>
      <c r="BK589" s="42">
        <v>0</v>
      </c>
      <c r="BL589" s="42">
        <v>15.415062000000001</v>
      </c>
      <c r="BM589" s="42">
        <v>3.8537659999999998</v>
      </c>
      <c r="BN589" s="42">
        <v>30.830124999999999</v>
      </c>
      <c r="BO589" s="42">
        <v>53.952717999999997</v>
      </c>
      <c r="BP589" s="42">
        <v>19.268827999999999</v>
      </c>
      <c r="BQ589" s="42">
        <v>46.245187000000001</v>
      </c>
      <c r="BR589" s="42">
        <v>23.122593999999999</v>
      </c>
      <c r="BS589" s="42">
        <v>53.952717999999997</v>
      </c>
      <c r="BT589" s="42">
        <v>0</v>
      </c>
      <c r="BU589" s="42">
        <v>0</v>
      </c>
      <c r="BV589" s="42">
        <v>0</v>
      </c>
      <c r="BW589" s="42">
        <v>0</v>
      </c>
      <c r="BX589" s="42">
        <v>11.561297</v>
      </c>
      <c r="BY589" s="42">
        <v>11.561297</v>
      </c>
      <c r="BZ589" s="42">
        <v>0</v>
      </c>
      <c r="CA589" s="42">
        <v>30.830124999999999</v>
      </c>
      <c r="CB589" s="42">
        <v>208.103342</v>
      </c>
      <c r="CC589" s="42">
        <v>3.8537659999999998</v>
      </c>
      <c r="CD589" s="42">
        <v>26.976358999999999</v>
      </c>
      <c r="CE589" s="42">
        <v>15.415062000000001</v>
      </c>
      <c r="CF589" s="42">
        <v>73.221546000000004</v>
      </c>
      <c r="CG589" s="42">
        <v>46.245187000000001</v>
      </c>
      <c r="CH589" s="42">
        <v>30.830124999999999</v>
      </c>
      <c r="CI589" s="42">
        <v>0</v>
      </c>
      <c r="CJ589" s="42">
        <v>11.561297</v>
      </c>
      <c r="CK589" s="42">
        <v>104.051671</v>
      </c>
      <c r="CL589" s="42">
        <v>0</v>
      </c>
      <c r="CM589" s="42">
        <v>3.8537659999999998</v>
      </c>
      <c r="CN589" s="42">
        <v>3.8537659999999998</v>
      </c>
      <c r="CO589" s="42">
        <v>0</v>
      </c>
      <c r="CP589" s="42">
        <v>3.8537659999999998</v>
      </c>
      <c r="CQ589" s="42">
        <v>11.561297</v>
      </c>
      <c r="CR589" s="42">
        <v>77.075311999999997</v>
      </c>
      <c r="CS589" s="42">
        <v>3.8537659999999998</v>
      </c>
    </row>
    <row r="590" spans="1:97">
      <c r="A590" s="40" t="s">
        <v>1744</v>
      </c>
      <c r="B590" s="40" t="s">
        <v>289</v>
      </c>
      <c r="C590" s="40" t="s">
        <v>1664</v>
      </c>
      <c r="D590" s="40" t="s">
        <v>1669</v>
      </c>
      <c r="E590" s="40" t="s">
        <v>1670</v>
      </c>
      <c r="F590" s="40" t="s">
        <v>1671</v>
      </c>
      <c r="G590" s="41" t="s">
        <v>294</v>
      </c>
      <c r="H590" s="40" t="s">
        <v>1745</v>
      </c>
      <c r="I590" s="42">
        <v>281</v>
      </c>
      <c r="J590" s="42">
        <v>58.583038999999999</v>
      </c>
      <c r="K590" s="42">
        <v>31.773852000000002</v>
      </c>
      <c r="L590" s="42">
        <v>76.455830000000006</v>
      </c>
      <c r="M590" s="42">
        <v>52.625442</v>
      </c>
      <c r="N590" s="42">
        <v>41.703180000000003</v>
      </c>
      <c r="O590" s="42">
        <v>19.858657000000001</v>
      </c>
      <c r="P590" s="42">
        <v>34</v>
      </c>
      <c r="Q590" s="42">
        <v>27</v>
      </c>
      <c r="R590" s="42">
        <v>33</v>
      </c>
      <c r="S590" s="42">
        <v>54</v>
      </c>
      <c r="T590" s="42">
        <v>40</v>
      </c>
      <c r="U590" s="42">
        <v>23</v>
      </c>
      <c r="V590" s="42">
        <v>136.031802</v>
      </c>
      <c r="W590" s="42">
        <v>27.802119999999999</v>
      </c>
      <c r="X590" s="42">
        <v>14.893993</v>
      </c>
      <c r="Y590" s="42">
        <v>37.731448999999998</v>
      </c>
      <c r="Z590" s="42">
        <v>27.802119999999999</v>
      </c>
      <c r="AA590" s="42">
        <v>17.872792</v>
      </c>
      <c r="AB590" s="42">
        <v>8.9363960000000002</v>
      </c>
      <c r="AC590" s="42">
        <v>0.99293299999999995</v>
      </c>
      <c r="AD590" s="42">
        <v>32.766784000000001</v>
      </c>
      <c r="AE590" s="42">
        <v>83.406360000000006</v>
      </c>
      <c r="AF590" s="42">
        <v>19.858657000000001</v>
      </c>
      <c r="AG590" s="42">
        <v>144.968198</v>
      </c>
      <c r="AH590" s="42">
        <v>30.780919000000001</v>
      </c>
      <c r="AI590" s="42">
        <v>16.879859</v>
      </c>
      <c r="AJ590" s="42">
        <v>38.724381999999999</v>
      </c>
      <c r="AK590" s="42">
        <v>24.823322000000001</v>
      </c>
      <c r="AL590" s="42">
        <v>23.830389</v>
      </c>
      <c r="AM590" s="42">
        <v>7.9434630000000004</v>
      </c>
      <c r="AN590" s="42">
        <v>1.9858659999999999</v>
      </c>
      <c r="AO590" s="42">
        <v>35.745583000000003</v>
      </c>
      <c r="AP590" s="42">
        <v>80.427561999999995</v>
      </c>
      <c r="AQ590" s="42">
        <v>28.795052999999999</v>
      </c>
      <c r="AR590" s="42">
        <v>206.530035</v>
      </c>
      <c r="AS590" s="42">
        <v>39.717314000000002</v>
      </c>
      <c r="AT590" s="42">
        <v>7.9434630000000004</v>
      </c>
      <c r="AU590" s="42">
        <v>15.886926000000001</v>
      </c>
      <c r="AV590" s="42">
        <v>27.802119999999999</v>
      </c>
      <c r="AW590" s="42">
        <v>31.773852000000002</v>
      </c>
      <c r="AX590" s="42">
        <v>19.858657000000001</v>
      </c>
      <c r="AY590" s="42">
        <v>47.660777000000003</v>
      </c>
      <c r="AZ590" s="42">
        <v>15.886926000000001</v>
      </c>
      <c r="BA590" s="42">
        <v>107.236749</v>
      </c>
      <c r="BB590" s="42">
        <v>31.773852000000002</v>
      </c>
      <c r="BC590" s="42">
        <v>7.9434630000000004</v>
      </c>
      <c r="BD590" s="42">
        <v>7.9434630000000004</v>
      </c>
      <c r="BE590" s="42">
        <v>11.915194</v>
      </c>
      <c r="BF590" s="42">
        <v>7.9434630000000004</v>
      </c>
      <c r="BG590" s="42">
        <v>15.886926000000001</v>
      </c>
      <c r="BH590" s="42">
        <v>19.858657000000001</v>
      </c>
      <c r="BI590" s="42">
        <v>3.9717310000000001</v>
      </c>
      <c r="BJ590" s="42">
        <v>99.293285999999995</v>
      </c>
      <c r="BK590" s="42">
        <v>7.9434630000000004</v>
      </c>
      <c r="BL590" s="42">
        <v>0</v>
      </c>
      <c r="BM590" s="42">
        <v>7.9434630000000004</v>
      </c>
      <c r="BN590" s="42">
        <v>15.886926000000001</v>
      </c>
      <c r="BO590" s="42">
        <v>23.830389</v>
      </c>
      <c r="BP590" s="42">
        <v>3.9717310000000001</v>
      </c>
      <c r="BQ590" s="42">
        <v>27.802119999999999</v>
      </c>
      <c r="BR590" s="42">
        <v>11.915194</v>
      </c>
      <c r="BS590" s="42">
        <v>7.9434630000000004</v>
      </c>
      <c r="BT590" s="42">
        <v>0</v>
      </c>
      <c r="BU590" s="42">
        <v>0</v>
      </c>
      <c r="BV590" s="42">
        <v>0</v>
      </c>
      <c r="BW590" s="42">
        <v>0</v>
      </c>
      <c r="BX590" s="42">
        <v>0</v>
      </c>
      <c r="BY590" s="42">
        <v>0</v>
      </c>
      <c r="BZ590" s="42">
        <v>0</v>
      </c>
      <c r="CA590" s="42">
        <v>7.9434630000000004</v>
      </c>
      <c r="CB590" s="42">
        <v>115.180212</v>
      </c>
      <c r="CC590" s="42">
        <v>23.830389</v>
      </c>
      <c r="CD590" s="42">
        <v>7.9434630000000004</v>
      </c>
      <c r="CE590" s="42">
        <v>3.9717310000000001</v>
      </c>
      <c r="CF590" s="42">
        <v>27.802119999999999</v>
      </c>
      <c r="CG590" s="42">
        <v>31.773852000000002</v>
      </c>
      <c r="CH590" s="42">
        <v>15.886926000000001</v>
      </c>
      <c r="CI590" s="42">
        <v>0</v>
      </c>
      <c r="CJ590" s="42">
        <v>3.9717310000000001</v>
      </c>
      <c r="CK590" s="42">
        <v>83.406360000000006</v>
      </c>
      <c r="CL590" s="42">
        <v>15.886926000000001</v>
      </c>
      <c r="CM590" s="42">
        <v>0</v>
      </c>
      <c r="CN590" s="42">
        <v>11.915194</v>
      </c>
      <c r="CO590" s="42">
        <v>0</v>
      </c>
      <c r="CP590" s="42">
        <v>0</v>
      </c>
      <c r="CQ590" s="42">
        <v>3.9717310000000001</v>
      </c>
      <c r="CR590" s="42">
        <v>47.660777000000003</v>
      </c>
      <c r="CS590" s="42">
        <v>3.9717310000000001</v>
      </c>
    </row>
    <row r="591" spans="1:97">
      <c r="A591" s="40" t="s">
        <v>1746</v>
      </c>
      <c r="B591" s="40" t="s">
        <v>289</v>
      </c>
      <c r="C591" s="40" t="s">
        <v>1664</v>
      </c>
      <c r="D591" s="40" t="s">
        <v>1665</v>
      </c>
      <c r="E591" s="40" t="s">
        <v>1747</v>
      </c>
      <c r="F591" s="40" t="s">
        <v>1671</v>
      </c>
      <c r="G591" s="41" t="s">
        <v>294</v>
      </c>
      <c r="H591" s="40" t="s">
        <v>1748</v>
      </c>
      <c r="I591" s="42">
        <v>1076</v>
      </c>
      <c r="J591" s="42">
        <v>274.29338100000001</v>
      </c>
      <c r="K591" s="42">
        <v>141.47763900000001</v>
      </c>
      <c r="L591" s="42">
        <v>299.31663700000001</v>
      </c>
      <c r="M591" s="42">
        <v>207.88551000000001</v>
      </c>
      <c r="N591" s="42">
        <v>104.905188</v>
      </c>
      <c r="O591" s="42">
        <v>48.121645999999998</v>
      </c>
      <c r="P591" s="42">
        <v>211</v>
      </c>
      <c r="Q591" s="42">
        <v>156</v>
      </c>
      <c r="R591" s="42">
        <v>246</v>
      </c>
      <c r="S591" s="42">
        <v>141</v>
      </c>
      <c r="T591" s="42">
        <v>82</v>
      </c>
      <c r="U591" s="42">
        <v>31</v>
      </c>
      <c r="V591" s="42">
        <v>541.84973200000002</v>
      </c>
      <c r="W591" s="42">
        <v>135.70304100000001</v>
      </c>
      <c r="X591" s="42">
        <v>62.558140000000002</v>
      </c>
      <c r="Y591" s="42">
        <v>147.25223600000001</v>
      </c>
      <c r="Z591" s="42">
        <v>112.604651</v>
      </c>
      <c r="AA591" s="42">
        <v>56.783541999999997</v>
      </c>
      <c r="AB591" s="42">
        <v>26.948122000000001</v>
      </c>
      <c r="AC591" s="42">
        <v>0</v>
      </c>
      <c r="AD591" s="42">
        <v>160.72629699999999</v>
      </c>
      <c r="AE591" s="42">
        <v>327.227191</v>
      </c>
      <c r="AF591" s="42">
        <v>53.896242999999998</v>
      </c>
      <c r="AG591" s="42">
        <v>534.15026799999998</v>
      </c>
      <c r="AH591" s="42">
        <v>138.59034</v>
      </c>
      <c r="AI591" s="42">
        <v>78.919499000000002</v>
      </c>
      <c r="AJ591" s="42">
        <v>152.064401</v>
      </c>
      <c r="AK591" s="42">
        <v>95.280859000000007</v>
      </c>
      <c r="AL591" s="42">
        <v>48.121645999999998</v>
      </c>
      <c r="AM591" s="42">
        <v>21.173524</v>
      </c>
      <c r="AN591" s="42">
        <v>0</v>
      </c>
      <c r="AO591" s="42">
        <v>173.23792499999999</v>
      </c>
      <c r="AP591" s="42">
        <v>311.82826499999999</v>
      </c>
      <c r="AQ591" s="42">
        <v>49.084079000000003</v>
      </c>
      <c r="AR591" s="42">
        <v>804.59391800000003</v>
      </c>
      <c r="AS591" s="42">
        <v>15.398927</v>
      </c>
      <c r="AT591" s="42">
        <v>38.497317000000002</v>
      </c>
      <c r="AU591" s="42">
        <v>53.896242999999998</v>
      </c>
      <c r="AV591" s="42">
        <v>161.68872999999999</v>
      </c>
      <c r="AW591" s="42">
        <v>115.49195</v>
      </c>
      <c r="AX591" s="42">
        <v>173.23792499999999</v>
      </c>
      <c r="AY591" s="42">
        <v>146.28980300000001</v>
      </c>
      <c r="AZ591" s="42">
        <v>100.093023</v>
      </c>
      <c r="BA591" s="42">
        <v>419.62075099999998</v>
      </c>
      <c r="BB591" s="42">
        <v>11.549194999999999</v>
      </c>
      <c r="BC591" s="42">
        <v>30.797853</v>
      </c>
      <c r="BD591" s="42">
        <v>42.347048000000001</v>
      </c>
      <c r="BE591" s="42">
        <v>53.896242999999998</v>
      </c>
      <c r="BF591" s="42">
        <v>26.948122000000001</v>
      </c>
      <c r="BG591" s="42">
        <v>134.74060800000001</v>
      </c>
      <c r="BH591" s="42">
        <v>73.144902000000002</v>
      </c>
      <c r="BI591" s="42">
        <v>46.196779999999997</v>
      </c>
      <c r="BJ591" s="42">
        <v>384.97316599999999</v>
      </c>
      <c r="BK591" s="42">
        <v>3.8497319999999999</v>
      </c>
      <c r="BL591" s="42">
        <v>7.6994629999999997</v>
      </c>
      <c r="BM591" s="42">
        <v>11.549194999999999</v>
      </c>
      <c r="BN591" s="42">
        <v>107.79248699999999</v>
      </c>
      <c r="BO591" s="42">
        <v>88.543828000000005</v>
      </c>
      <c r="BP591" s="42">
        <v>38.497317000000002</v>
      </c>
      <c r="BQ591" s="42">
        <v>73.144902000000002</v>
      </c>
      <c r="BR591" s="42">
        <v>53.896242999999998</v>
      </c>
      <c r="BS591" s="42">
        <v>80.844364999999996</v>
      </c>
      <c r="BT591" s="42">
        <v>0</v>
      </c>
      <c r="BU591" s="42">
        <v>0</v>
      </c>
      <c r="BV591" s="42">
        <v>0</v>
      </c>
      <c r="BW591" s="42">
        <v>3.8497319999999999</v>
      </c>
      <c r="BX591" s="42">
        <v>3.8497319999999999</v>
      </c>
      <c r="BY591" s="42">
        <v>19.248657999999999</v>
      </c>
      <c r="BZ591" s="42">
        <v>0</v>
      </c>
      <c r="CA591" s="42">
        <v>53.896242999999998</v>
      </c>
      <c r="CB591" s="42">
        <v>508.16458</v>
      </c>
      <c r="CC591" s="42">
        <v>11.549194999999999</v>
      </c>
      <c r="CD591" s="42">
        <v>30.797853</v>
      </c>
      <c r="CE591" s="42">
        <v>50.046512</v>
      </c>
      <c r="CF591" s="42">
        <v>150.139535</v>
      </c>
      <c r="CG591" s="42">
        <v>107.79248699999999</v>
      </c>
      <c r="CH591" s="42">
        <v>127.041145</v>
      </c>
      <c r="CI591" s="42">
        <v>0</v>
      </c>
      <c r="CJ591" s="42">
        <v>30.797853</v>
      </c>
      <c r="CK591" s="42">
        <v>215.58497299999999</v>
      </c>
      <c r="CL591" s="42">
        <v>3.8497319999999999</v>
      </c>
      <c r="CM591" s="42">
        <v>7.6994629999999997</v>
      </c>
      <c r="CN591" s="42">
        <v>3.8497319999999999</v>
      </c>
      <c r="CO591" s="42">
        <v>7.6994629999999997</v>
      </c>
      <c r="CP591" s="42">
        <v>3.8497319999999999</v>
      </c>
      <c r="CQ591" s="42">
        <v>26.948122000000001</v>
      </c>
      <c r="CR591" s="42">
        <v>146.28980300000001</v>
      </c>
      <c r="CS591" s="42">
        <v>15.398927</v>
      </c>
    </row>
    <row r="592" spans="1:97">
      <c r="A592" s="40" t="s">
        <v>1749</v>
      </c>
      <c r="B592" s="40" t="s">
        <v>289</v>
      </c>
      <c r="C592" s="40" t="s">
        <v>1664</v>
      </c>
      <c r="D592" s="40" t="s">
        <v>1681</v>
      </c>
      <c r="E592" s="40" t="s">
        <v>1750</v>
      </c>
      <c r="F592" s="40" t="s">
        <v>1671</v>
      </c>
      <c r="G592" s="41" t="s">
        <v>294</v>
      </c>
      <c r="H592" s="40" t="s">
        <v>1751</v>
      </c>
      <c r="I592" s="42">
        <v>4557</v>
      </c>
      <c r="J592" s="42">
        <v>1039.4870390000001</v>
      </c>
      <c r="K592" s="42">
        <v>717.56546100000003</v>
      </c>
      <c r="L592" s="42">
        <v>1188.8598569999999</v>
      </c>
      <c r="M592" s="42">
        <v>896.42104800000004</v>
      </c>
      <c r="N592" s="42">
        <v>508.66379899999998</v>
      </c>
      <c r="O592" s="42">
        <v>206.00279599999999</v>
      </c>
      <c r="P592" s="42">
        <v>717</v>
      </c>
      <c r="Q592" s="42">
        <v>612</v>
      </c>
      <c r="R592" s="42">
        <v>836</v>
      </c>
      <c r="S592" s="42">
        <v>645</v>
      </c>
      <c r="T592" s="42">
        <v>301</v>
      </c>
      <c r="U592" s="42">
        <v>130</v>
      </c>
      <c r="V592" s="42">
        <v>2273.9738419999999</v>
      </c>
      <c r="W592" s="42">
        <v>533.28784700000006</v>
      </c>
      <c r="X592" s="42">
        <v>356.02837299999999</v>
      </c>
      <c r="Y592" s="42">
        <v>594.34161700000004</v>
      </c>
      <c r="Z592" s="42">
        <v>460.23423400000001</v>
      </c>
      <c r="AA592" s="42">
        <v>249.49569199999999</v>
      </c>
      <c r="AB592" s="42">
        <v>78.542883000000003</v>
      </c>
      <c r="AC592" s="42">
        <v>2.043196</v>
      </c>
      <c r="AD592" s="42">
        <v>665.57665199999997</v>
      </c>
      <c r="AE592" s="42">
        <v>1395.2013810000001</v>
      </c>
      <c r="AF592" s="42">
        <v>213.19580999999999</v>
      </c>
      <c r="AG592" s="42">
        <v>2283.0261580000001</v>
      </c>
      <c r="AH592" s="42">
        <v>506.19919199999998</v>
      </c>
      <c r="AI592" s="42">
        <v>361.53708799999998</v>
      </c>
      <c r="AJ592" s="42">
        <v>594.51823999999999</v>
      </c>
      <c r="AK592" s="42">
        <v>436.18681400000003</v>
      </c>
      <c r="AL592" s="42">
        <v>259.16810700000002</v>
      </c>
      <c r="AM592" s="42">
        <v>118.21308000000001</v>
      </c>
      <c r="AN592" s="42">
        <v>7.2036369999999996</v>
      </c>
      <c r="AO592" s="42">
        <v>630.53375600000004</v>
      </c>
      <c r="AP592" s="42">
        <v>1386.518374</v>
      </c>
      <c r="AQ592" s="42">
        <v>265.97402799999998</v>
      </c>
      <c r="AR592" s="42">
        <v>3492.0653499999999</v>
      </c>
      <c r="AS592" s="42">
        <v>12.218866</v>
      </c>
      <c r="AT592" s="42">
        <v>155.025792</v>
      </c>
      <c r="AU592" s="42">
        <v>309.73337900000001</v>
      </c>
      <c r="AV592" s="42">
        <v>625.11317199999996</v>
      </c>
      <c r="AW592" s="42">
        <v>700.72789799999998</v>
      </c>
      <c r="AX592" s="42">
        <v>559.21868400000005</v>
      </c>
      <c r="AY592" s="42">
        <v>671.85668799999996</v>
      </c>
      <c r="AZ592" s="42">
        <v>458.17087199999997</v>
      </c>
      <c r="BA592" s="42">
        <v>1680.1848540000001</v>
      </c>
      <c r="BB592" s="42">
        <v>8.0963170000000009</v>
      </c>
      <c r="BC592" s="42">
        <v>122.415327</v>
      </c>
      <c r="BD592" s="42">
        <v>192.99827400000001</v>
      </c>
      <c r="BE592" s="42">
        <v>347.19021800000002</v>
      </c>
      <c r="BF592" s="42">
        <v>158.928662</v>
      </c>
      <c r="BG592" s="42">
        <v>390.43167599999998</v>
      </c>
      <c r="BH592" s="42">
        <v>308.10373700000002</v>
      </c>
      <c r="BI592" s="42">
        <v>152.02064300000001</v>
      </c>
      <c r="BJ592" s="42">
        <v>1811.880496</v>
      </c>
      <c r="BK592" s="42">
        <v>4.1225490000000002</v>
      </c>
      <c r="BL592" s="42">
        <v>32.610464999999998</v>
      </c>
      <c r="BM592" s="42">
        <v>116.735105</v>
      </c>
      <c r="BN592" s="42">
        <v>277.922954</v>
      </c>
      <c r="BO592" s="42">
        <v>541.79923599999995</v>
      </c>
      <c r="BP592" s="42">
        <v>168.78700799999999</v>
      </c>
      <c r="BQ592" s="42">
        <v>363.75295</v>
      </c>
      <c r="BR592" s="42">
        <v>306.15022800000003</v>
      </c>
      <c r="BS592" s="42">
        <v>372.14088400000003</v>
      </c>
      <c r="BT592" s="42">
        <v>0</v>
      </c>
      <c r="BU592" s="42">
        <v>0</v>
      </c>
      <c r="BV592" s="42">
        <v>8.0949500000000008</v>
      </c>
      <c r="BW592" s="42">
        <v>36.735799999999998</v>
      </c>
      <c r="BX592" s="42">
        <v>32.243248000000001</v>
      </c>
      <c r="BY592" s="42">
        <v>76.552552000000006</v>
      </c>
      <c r="BZ592" s="42">
        <v>0</v>
      </c>
      <c r="CA592" s="42">
        <v>218.51433399999999</v>
      </c>
      <c r="CB592" s="42">
        <v>2096.0361309999998</v>
      </c>
      <c r="CC592" s="42">
        <v>4.1225490000000002</v>
      </c>
      <c r="CD592" s="42">
        <v>109.8279</v>
      </c>
      <c r="CE592" s="42">
        <v>293.39333099999999</v>
      </c>
      <c r="CF592" s="42">
        <v>523.01305300000001</v>
      </c>
      <c r="CG592" s="42">
        <v>569.83685600000001</v>
      </c>
      <c r="CH592" s="42">
        <v>434.66456399999998</v>
      </c>
      <c r="CI592" s="42">
        <v>16.118901000000001</v>
      </c>
      <c r="CJ592" s="42">
        <v>145.058977</v>
      </c>
      <c r="CK592" s="42">
        <v>1023.888335</v>
      </c>
      <c r="CL592" s="42">
        <v>8.0963170000000009</v>
      </c>
      <c r="CM592" s="42">
        <v>45.197892000000003</v>
      </c>
      <c r="CN592" s="42">
        <v>8.2450980000000005</v>
      </c>
      <c r="CO592" s="42">
        <v>65.364318999999995</v>
      </c>
      <c r="CP592" s="42">
        <v>98.647795000000002</v>
      </c>
      <c r="CQ592" s="42">
        <v>48.001567000000001</v>
      </c>
      <c r="CR592" s="42">
        <v>655.73778600000003</v>
      </c>
      <c r="CS592" s="42">
        <v>94.597560000000001</v>
      </c>
    </row>
    <row r="593" spans="1:97">
      <c r="A593" s="40" t="s">
        <v>1752</v>
      </c>
      <c r="B593" s="40" t="s">
        <v>289</v>
      </c>
      <c r="C593" s="40" t="s">
        <v>1664</v>
      </c>
      <c r="D593" s="40" t="s">
        <v>1669</v>
      </c>
      <c r="E593" s="40" t="s">
        <v>1689</v>
      </c>
      <c r="F593" s="40" t="s">
        <v>1671</v>
      </c>
      <c r="G593" s="41" t="s">
        <v>294</v>
      </c>
      <c r="H593" s="40" t="s">
        <v>1753</v>
      </c>
      <c r="I593" s="42">
        <v>2141</v>
      </c>
      <c r="J593" s="42">
        <v>380.56519600000001</v>
      </c>
      <c r="K593" s="42">
        <v>308.59584699999999</v>
      </c>
      <c r="L593" s="42">
        <v>490.06674199999998</v>
      </c>
      <c r="M593" s="42">
        <v>455.80588</v>
      </c>
      <c r="N593" s="42">
        <v>269.33983799999999</v>
      </c>
      <c r="O593" s="42">
        <v>236.626497</v>
      </c>
      <c r="P593" s="42">
        <v>376</v>
      </c>
      <c r="Q593" s="42">
        <v>324</v>
      </c>
      <c r="R593" s="42">
        <v>400</v>
      </c>
      <c r="S593" s="42">
        <v>347</v>
      </c>
      <c r="T593" s="42">
        <v>326</v>
      </c>
      <c r="U593" s="42">
        <v>176</v>
      </c>
      <c r="V593" s="42">
        <v>1045.1935699999999</v>
      </c>
      <c r="W593" s="42">
        <v>203.91315700000001</v>
      </c>
      <c r="X593" s="42">
        <v>155.93359000000001</v>
      </c>
      <c r="Y593" s="42">
        <v>242.62627900000001</v>
      </c>
      <c r="Z593" s="42">
        <v>224.631606</v>
      </c>
      <c r="AA593" s="42">
        <v>129.76291800000001</v>
      </c>
      <c r="AB593" s="42">
        <v>86.145129999999995</v>
      </c>
      <c r="AC593" s="42">
        <v>2.1808890000000001</v>
      </c>
      <c r="AD593" s="42">
        <v>267.15894900000001</v>
      </c>
      <c r="AE593" s="42">
        <v>611.19658400000003</v>
      </c>
      <c r="AF593" s="42">
        <v>166.83803700000001</v>
      </c>
      <c r="AG593" s="42">
        <v>1095.8064300000001</v>
      </c>
      <c r="AH593" s="42">
        <v>176.652039</v>
      </c>
      <c r="AI593" s="42">
        <v>152.66225600000001</v>
      </c>
      <c r="AJ593" s="42">
        <v>247.44046299999999</v>
      </c>
      <c r="AK593" s="42">
        <v>231.174274</v>
      </c>
      <c r="AL593" s="42">
        <v>139.57692</v>
      </c>
      <c r="AM593" s="42">
        <v>130.853363</v>
      </c>
      <c r="AN593" s="42">
        <v>17.447115</v>
      </c>
      <c r="AO593" s="42">
        <v>233.355163</v>
      </c>
      <c r="AP593" s="42">
        <v>629.09610399999997</v>
      </c>
      <c r="AQ593" s="42">
        <v>233.355163</v>
      </c>
      <c r="AR593" s="42">
        <v>1739.9877980000001</v>
      </c>
      <c r="AS593" s="42">
        <v>56.703124000000003</v>
      </c>
      <c r="AT593" s="42">
        <v>43.617787999999997</v>
      </c>
      <c r="AU593" s="42">
        <v>74.150238999999999</v>
      </c>
      <c r="AV593" s="42">
        <v>213.727159</v>
      </c>
      <c r="AW593" s="42">
        <v>213.727159</v>
      </c>
      <c r="AX593" s="42">
        <v>344.58052099999998</v>
      </c>
      <c r="AY593" s="42">
        <v>497.24277799999999</v>
      </c>
      <c r="AZ593" s="42">
        <v>296.23903100000001</v>
      </c>
      <c r="BA593" s="42">
        <v>881.07930799999997</v>
      </c>
      <c r="BB593" s="42">
        <v>30.532450999999998</v>
      </c>
      <c r="BC593" s="42">
        <v>39.256008999999999</v>
      </c>
      <c r="BD593" s="42">
        <v>61.064903000000001</v>
      </c>
      <c r="BE593" s="42">
        <v>91.597353999999996</v>
      </c>
      <c r="BF593" s="42">
        <v>52.341344999999997</v>
      </c>
      <c r="BG593" s="42">
        <v>252.98316800000001</v>
      </c>
      <c r="BH593" s="42">
        <v>248.62138899999999</v>
      </c>
      <c r="BI593" s="42">
        <v>104.68268999999999</v>
      </c>
      <c r="BJ593" s="42">
        <v>858.90849000000003</v>
      </c>
      <c r="BK593" s="42">
        <v>26.170673000000001</v>
      </c>
      <c r="BL593" s="42">
        <v>4.3617790000000003</v>
      </c>
      <c r="BM593" s="42">
        <v>13.085336</v>
      </c>
      <c r="BN593" s="42">
        <v>122.129805</v>
      </c>
      <c r="BO593" s="42">
        <v>161.38581400000001</v>
      </c>
      <c r="BP593" s="42">
        <v>91.597353999999996</v>
      </c>
      <c r="BQ593" s="42">
        <v>248.62138899999999</v>
      </c>
      <c r="BR593" s="42">
        <v>191.556341</v>
      </c>
      <c r="BS593" s="42">
        <v>200.64182299999999</v>
      </c>
      <c r="BT593" s="42">
        <v>0</v>
      </c>
      <c r="BU593" s="42">
        <v>0</v>
      </c>
      <c r="BV593" s="42">
        <v>0</v>
      </c>
      <c r="BW593" s="42">
        <v>4.3617790000000003</v>
      </c>
      <c r="BX593" s="42">
        <v>13.085336</v>
      </c>
      <c r="BY593" s="42">
        <v>52.341344999999997</v>
      </c>
      <c r="BZ593" s="42">
        <v>0</v>
      </c>
      <c r="CA593" s="42">
        <v>130.853363</v>
      </c>
      <c r="CB593" s="42">
        <v>871.99382600000001</v>
      </c>
      <c r="CC593" s="42">
        <v>30.532450999999998</v>
      </c>
      <c r="CD593" s="42">
        <v>43.617787999999997</v>
      </c>
      <c r="CE593" s="42">
        <v>52.341344999999997</v>
      </c>
      <c r="CF593" s="42">
        <v>196.280044</v>
      </c>
      <c r="CG593" s="42">
        <v>174.47114999999999</v>
      </c>
      <c r="CH593" s="42">
        <v>261.70672500000001</v>
      </c>
      <c r="CI593" s="42">
        <v>4.3617790000000003</v>
      </c>
      <c r="CJ593" s="42">
        <v>108.682545</v>
      </c>
      <c r="CK593" s="42">
        <v>667.35214900000005</v>
      </c>
      <c r="CL593" s="42">
        <v>26.170673000000001</v>
      </c>
      <c r="CM593" s="42">
        <v>0</v>
      </c>
      <c r="CN593" s="42">
        <v>21.808893999999999</v>
      </c>
      <c r="CO593" s="42">
        <v>13.085336</v>
      </c>
      <c r="CP593" s="42">
        <v>26.170673000000001</v>
      </c>
      <c r="CQ593" s="42">
        <v>30.532450999999998</v>
      </c>
      <c r="CR593" s="42">
        <v>492.88099899999997</v>
      </c>
      <c r="CS593" s="42">
        <v>56.703124000000003</v>
      </c>
    </row>
    <row r="594" spans="1:97">
      <c r="A594" s="40" t="s">
        <v>1754</v>
      </c>
      <c r="B594" s="40" t="s">
        <v>289</v>
      </c>
      <c r="C594" s="40" t="s">
        <v>1664</v>
      </c>
      <c r="D594" s="40" t="s">
        <v>1669</v>
      </c>
      <c r="E594" s="40" t="s">
        <v>1670</v>
      </c>
      <c r="F594" s="40" t="s">
        <v>1671</v>
      </c>
      <c r="G594" s="41" t="s">
        <v>294</v>
      </c>
      <c r="H594" s="40" t="s">
        <v>1755</v>
      </c>
      <c r="I594" s="42">
        <v>91</v>
      </c>
      <c r="J594" s="42">
        <v>20.115788999999999</v>
      </c>
      <c r="K594" s="42">
        <v>9.5789469999999994</v>
      </c>
      <c r="L594" s="42">
        <v>19.157895</v>
      </c>
      <c r="M594" s="42">
        <v>21.073684</v>
      </c>
      <c r="N594" s="42">
        <v>13.410526000000001</v>
      </c>
      <c r="O594" s="42">
        <v>7.6631580000000001</v>
      </c>
      <c r="P594" s="42">
        <v>14</v>
      </c>
      <c r="Q594" s="42">
        <v>8</v>
      </c>
      <c r="R594" s="42">
        <v>19</v>
      </c>
      <c r="S594" s="42">
        <v>16</v>
      </c>
      <c r="T594" s="42">
        <v>19</v>
      </c>
      <c r="U594" s="42">
        <v>11</v>
      </c>
      <c r="V594" s="42">
        <v>45.021053000000002</v>
      </c>
      <c r="W594" s="42">
        <v>10.536842</v>
      </c>
      <c r="X594" s="42">
        <v>4.7894740000000002</v>
      </c>
      <c r="Y594" s="42">
        <v>10.536842</v>
      </c>
      <c r="Z594" s="42">
        <v>11.494737000000001</v>
      </c>
      <c r="AA594" s="42">
        <v>3.8315790000000001</v>
      </c>
      <c r="AB594" s="42">
        <v>2.8736839999999999</v>
      </c>
      <c r="AC594" s="42">
        <v>0.95789500000000005</v>
      </c>
      <c r="AD594" s="42">
        <v>11.494737000000001</v>
      </c>
      <c r="AE594" s="42">
        <v>25.863157999999999</v>
      </c>
      <c r="AF594" s="42">
        <v>7.6631580000000001</v>
      </c>
      <c r="AG594" s="42">
        <v>45.978946999999998</v>
      </c>
      <c r="AH594" s="42">
        <v>9.5789469999999994</v>
      </c>
      <c r="AI594" s="42">
        <v>4.7894740000000002</v>
      </c>
      <c r="AJ594" s="42">
        <v>8.6210529999999999</v>
      </c>
      <c r="AK594" s="42">
        <v>9.5789469999999994</v>
      </c>
      <c r="AL594" s="42">
        <v>9.5789469999999994</v>
      </c>
      <c r="AM594" s="42">
        <v>3.8315790000000001</v>
      </c>
      <c r="AN594" s="42">
        <v>0</v>
      </c>
      <c r="AO594" s="42">
        <v>10.536842</v>
      </c>
      <c r="AP594" s="42">
        <v>22.031579000000001</v>
      </c>
      <c r="AQ594" s="42">
        <v>13.410526000000001</v>
      </c>
      <c r="AR594" s="42">
        <v>68.968421000000006</v>
      </c>
      <c r="AS594" s="42">
        <v>0</v>
      </c>
      <c r="AT594" s="42">
        <v>0</v>
      </c>
      <c r="AU594" s="42">
        <v>3.8315790000000001</v>
      </c>
      <c r="AV594" s="42">
        <v>7.6631580000000001</v>
      </c>
      <c r="AW594" s="42">
        <v>19.157895</v>
      </c>
      <c r="AX594" s="42">
        <v>15.326316</v>
      </c>
      <c r="AY594" s="42">
        <v>19.157895</v>
      </c>
      <c r="AZ594" s="42">
        <v>3.8315790000000001</v>
      </c>
      <c r="BA594" s="42">
        <v>34.484211000000002</v>
      </c>
      <c r="BB594" s="42">
        <v>0</v>
      </c>
      <c r="BC594" s="42">
        <v>0</v>
      </c>
      <c r="BD594" s="42">
        <v>3.8315790000000001</v>
      </c>
      <c r="BE594" s="42">
        <v>7.6631580000000001</v>
      </c>
      <c r="BF594" s="42">
        <v>0</v>
      </c>
      <c r="BG594" s="42">
        <v>11.494737000000001</v>
      </c>
      <c r="BH594" s="42">
        <v>7.6631580000000001</v>
      </c>
      <c r="BI594" s="42">
        <v>3.8315790000000001</v>
      </c>
      <c r="BJ594" s="42">
        <v>34.484211000000002</v>
      </c>
      <c r="BK594" s="42">
        <v>0</v>
      </c>
      <c r="BL594" s="42">
        <v>0</v>
      </c>
      <c r="BM594" s="42">
        <v>0</v>
      </c>
      <c r="BN594" s="42">
        <v>0</v>
      </c>
      <c r="BO594" s="42">
        <v>19.157895</v>
      </c>
      <c r="BP594" s="42">
        <v>3.8315790000000001</v>
      </c>
      <c r="BQ594" s="42">
        <v>11.494737000000001</v>
      </c>
      <c r="BR594" s="42">
        <v>0</v>
      </c>
      <c r="BS594" s="42">
        <v>3.8315790000000001</v>
      </c>
      <c r="BT594" s="42">
        <v>0</v>
      </c>
      <c r="BU594" s="42">
        <v>0</v>
      </c>
      <c r="BV594" s="42">
        <v>0</v>
      </c>
      <c r="BW594" s="42">
        <v>0</v>
      </c>
      <c r="BX594" s="42">
        <v>0</v>
      </c>
      <c r="BY594" s="42">
        <v>3.8315790000000001</v>
      </c>
      <c r="BZ594" s="42">
        <v>0</v>
      </c>
      <c r="CA594" s="42">
        <v>0</v>
      </c>
      <c r="CB594" s="42">
        <v>42.147368</v>
      </c>
      <c r="CC594" s="42">
        <v>0</v>
      </c>
      <c r="CD594" s="42">
        <v>0</v>
      </c>
      <c r="CE594" s="42">
        <v>3.8315790000000001</v>
      </c>
      <c r="CF594" s="42">
        <v>7.6631580000000001</v>
      </c>
      <c r="CG594" s="42">
        <v>19.157895</v>
      </c>
      <c r="CH594" s="42">
        <v>7.6631580000000001</v>
      </c>
      <c r="CI594" s="42">
        <v>0</v>
      </c>
      <c r="CJ594" s="42">
        <v>3.8315790000000001</v>
      </c>
      <c r="CK594" s="42">
        <v>22.989474000000001</v>
      </c>
      <c r="CL594" s="42">
        <v>0</v>
      </c>
      <c r="CM594" s="42">
        <v>0</v>
      </c>
      <c r="CN594" s="42">
        <v>0</v>
      </c>
      <c r="CO594" s="42">
        <v>0</v>
      </c>
      <c r="CP594" s="42">
        <v>0</v>
      </c>
      <c r="CQ594" s="42">
        <v>3.8315790000000001</v>
      </c>
      <c r="CR594" s="42">
        <v>19.157895</v>
      </c>
      <c r="CS594" s="42">
        <v>0</v>
      </c>
    </row>
    <row r="595" spans="1:97">
      <c r="A595" s="40" t="s">
        <v>1756</v>
      </c>
      <c r="B595" s="40" t="s">
        <v>289</v>
      </c>
      <c r="C595" s="40" t="s">
        <v>1664</v>
      </c>
      <c r="D595" s="40" t="s">
        <v>1674</v>
      </c>
      <c r="E595" s="40" t="s">
        <v>1678</v>
      </c>
      <c r="F595" s="40" t="s">
        <v>1671</v>
      </c>
      <c r="G595" s="41" t="s">
        <v>294</v>
      </c>
      <c r="H595" s="40" t="s">
        <v>1757</v>
      </c>
      <c r="I595" s="42">
        <v>6899</v>
      </c>
      <c r="J595" s="42">
        <v>1266.526108</v>
      </c>
      <c r="K595" s="42">
        <v>1215.0187739999999</v>
      </c>
      <c r="L595" s="42">
        <v>1377.833605</v>
      </c>
      <c r="M595" s="42">
        <v>1531.3563389999999</v>
      </c>
      <c r="N595" s="42">
        <v>896.67285300000003</v>
      </c>
      <c r="O595" s="42">
        <v>611.59232199999997</v>
      </c>
      <c r="P595" s="42">
        <v>1433</v>
      </c>
      <c r="Q595" s="42">
        <v>1507</v>
      </c>
      <c r="R595" s="42">
        <v>1533</v>
      </c>
      <c r="S595" s="42">
        <v>1311</v>
      </c>
      <c r="T595" s="42">
        <v>809</v>
      </c>
      <c r="U595" s="42">
        <v>379</v>
      </c>
      <c r="V595" s="42">
        <v>3292.37428</v>
      </c>
      <c r="W595" s="42">
        <v>642.04299500000002</v>
      </c>
      <c r="X595" s="42">
        <v>619.44170699999995</v>
      </c>
      <c r="Y595" s="42">
        <v>644.80806700000005</v>
      </c>
      <c r="Z595" s="42">
        <v>734.12419199999999</v>
      </c>
      <c r="AA595" s="42">
        <v>433.37726300000003</v>
      </c>
      <c r="AB595" s="42">
        <v>211.384972</v>
      </c>
      <c r="AC595" s="42">
        <v>7.1950830000000003</v>
      </c>
      <c r="AD595" s="42">
        <v>870.64279099999999</v>
      </c>
      <c r="AE595" s="42">
        <v>1953.9260489999999</v>
      </c>
      <c r="AF595" s="42">
        <v>467.80543899999998</v>
      </c>
      <c r="AG595" s="42">
        <v>3606.62572</v>
      </c>
      <c r="AH595" s="42">
        <v>624.483113</v>
      </c>
      <c r="AI595" s="42">
        <v>595.57706599999995</v>
      </c>
      <c r="AJ595" s="42">
        <v>733.02553699999999</v>
      </c>
      <c r="AK595" s="42">
        <v>797.23214700000005</v>
      </c>
      <c r="AL595" s="42">
        <v>463.295591</v>
      </c>
      <c r="AM595" s="42">
        <v>345.78020099999998</v>
      </c>
      <c r="AN595" s="42">
        <v>47.232066000000003</v>
      </c>
      <c r="AO595" s="42">
        <v>860.24058100000002</v>
      </c>
      <c r="AP595" s="42">
        <v>2077.5086409999999</v>
      </c>
      <c r="AQ595" s="42">
        <v>668.87649799999997</v>
      </c>
      <c r="AR595" s="42">
        <v>5714.1457369999998</v>
      </c>
      <c r="AS595" s="42">
        <v>8.5785719999999994</v>
      </c>
      <c r="AT595" s="42">
        <v>116.03939800000001</v>
      </c>
      <c r="AU595" s="42">
        <v>188.960386</v>
      </c>
      <c r="AV595" s="42">
        <v>709.32244200000002</v>
      </c>
      <c r="AW595" s="42">
        <v>1172.306043</v>
      </c>
      <c r="AX595" s="42">
        <v>969.15907300000003</v>
      </c>
      <c r="AY595" s="42">
        <v>1533.2992389999999</v>
      </c>
      <c r="AZ595" s="42">
        <v>1016.480586</v>
      </c>
      <c r="BA595" s="42">
        <v>2694.744173</v>
      </c>
      <c r="BB595" s="42">
        <v>4.1884059999999996</v>
      </c>
      <c r="BC595" s="42">
        <v>99.480525999999998</v>
      </c>
      <c r="BD595" s="42">
        <v>125.814136</v>
      </c>
      <c r="BE595" s="42">
        <v>374.92504500000001</v>
      </c>
      <c r="BF595" s="42">
        <v>263.58201000000003</v>
      </c>
      <c r="BG595" s="42">
        <v>784.57548699999995</v>
      </c>
      <c r="BH595" s="42">
        <v>732.47527100000002</v>
      </c>
      <c r="BI595" s="42">
        <v>309.70329299999997</v>
      </c>
      <c r="BJ595" s="42">
        <v>3019.4015650000001</v>
      </c>
      <c r="BK595" s="42">
        <v>4.3901659999999998</v>
      </c>
      <c r="BL595" s="42">
        <v>16.558872000000001</v>
      </c>
      <c r="BM595" s="42">
        <v>63.146250000000002</v>
      </c>
      <c r="BN595" s="42">
        <v>334.39739700000001</v>
      </c>
      <c r="BO595" s="42">
        <v>908.72403299999996</v>
      </c>
      <c r="BP595" s="42">
        <v>184.583586</v>
      </c>
      <c r="BQ595" s="42">
        <v>800.82396800000004</v>
      </c>
      <c r="BR595" s="42">
        <v>706.77729199999999</v>
      </c>
      <c r="BS595" s="42">
        <v>906.71290899999997</v>
      </c>
      <c r="BT595" s="42">
        <v>0</v>
      </c>
      <c r="BU595" s="42">
        <v>0</v>
      </c>
      <c r="BV595" s="42">
        <v>8.3768119999999993</v>
      </c>
      <c r="BW595" s="42">
        <v>58.067281999999999</v>
      </c>
      <c r="BX595" s="42">
        <v>177.62661399999999</v>
      </c>
      <c r="BY595" s="42">
        <v>131.83727200000001</v>
      </c>
      <c r="BZ595" s="42">
        <v>0</v>
      </c>
      <c r="CA595" s="42">
        <v>530.80492800000002</v>
      </c>
      <c r="CB595" s="42">
        <v>2727.5184220000001</v>
      </c>
      <c r="CC595" s="42">
        <v>4.1884059999999996</v>
      </c>
      <c r="CD595" s="42">
        <v>90.308428000000006</v>
      </c>
      <c r="CE595" s="42">
        <v>133.00384099999999</v>
      </c>
      <c r="CF595" s="42">
        <v>579.14568999999995</v>
      </c>
      <c r="CG595" s="42">
        <v>901.32189500000004</v>
      </c>
      <c r="CH595" s="42">
        <v>739.66010300000005</v>
      </c>
      <c r="CI595" s="42">
        <v>12.476505</v>
      </c>
      <c r="CJ595" s="42">
        <v>267.41355399999998</v>
      </c>
      <c r="CK595" s="42">
        <v>2079.9144070000002</v>
      </c>
      <c r="CL595" s="42">
        <v>4.3901659999999998</v>
      </c>
      <c r="CM595" s="42">
        <v>25.730969999999999</v>
      </c>
      <c r="CN595" s="42">
        <v>47.579732999999997</v>
      </c>
      <c r="CO595" s="42">
        <v>72.109469000000004</v>
      </c>
      <c r="CP595" s="42">
        <v>93.357534000000001</v>
      </c>
      <c r="CQ595" s="42">
        <v>97.661698999999999</v>
      </c>
      <c r="CR595" s="42">
        <v>1520.822733</v>
      </c>
      <c r="CS595" s="42">
        <v>218.262103</v>
      </c>
    </row>
    <row r="596" spans="1:97">
      <c r="A596" s="40" t="s">
        <v>1758</v>
      </c>
      <c r="B596" s="40" t="s">
        <v>289</v>
      </c>
      <c r="C596" s="40" t="s">
        <v>1664</v>
      </c>
      <c r="D596" s="40" t="s">
        <v>1674</v>
      </c>
      <c r="E596" s="40" t="s">
        <v>1759</v>
      </c>
      <c r="F596" s="40" t="s">
        <v>1671</v>
      </c>
      <c r="G596" s="41" t="s">
        <v>294</v>
      </c>
      <c r="H596" s="40" t="s">
        <v>1760</v>
      </c>
      <c r="I596" s="42">
        <v>749</v>
      </c>
      <c r="J596" s="42">
        <v>129.20492899999999</v>
      </c>
      <c r="K596" s="42">
        <v>108.80415000000001</v>
      </c>
      <c r="L596" s="42">
        <v>168.06355400000001</v>
      </c>
      <c r="M596" s="42">
        <v>172.92088200000001</v>
      </c>
      <c r="N596" s="42">
        <v>92.289235000000005</v>
      </c>
      <c r="O596" s="42">
        <v>77.717250000000007</v>
      </c>
      <c r="P596" s="42">
        <v>137</v>
      </c>
      <c r="Q596" s="42">
        <v>107</v>
      </c>
      <c r="R596" s="42">
        <v>152</v>
      </c>
      <c r="S596" s="42">
        <v>137</v>
      </c>
      <c r="T596" s="42">
        <v>107</v>
      </c>
      <c r="U596" s="42">
        <v>52</v>
      </c>
      <c r="V596" s="42">
        <v>377.90012999999999</v>
      </c>
      <c r="W596" s="42">
        <v>69.945525000000004</v>
      </c>
      <c r="X596" s="42">
        <v>55.373541000000003</v>
      </c>
      <c r="Y596" s="42">
        <v>91.317768999999998</v>
      </c>
      <c r="Z596" s="42">
        <v>82.574578000000002</v>
      </c>
      <c r="AA596" s="42">
        <v>46.63035</v>
      </c>
      <c r="AB596" s="42">
        <v>30.115435000000002</v>
      </c>
      <c r="AC596" s="42">
        <v>1.942931</v>
      </c>
      <c r="AD596" s="42">
        <v>97.146563</v>
      </c>
      <c r="AE596" s="42">
        <v>221.49416299999999</v>
      </c>
      <c r="AF596" s="42">
        <v>59.259402999999999</v>
      </c>
      <c r="AG596" s="42">
        <v>371.09987000000001</v>
      </c>
      <c r="AH596" s="42">
        <v>59.259402999999999</v>
      </c>
      <c r="AI596" s="42">
        <v>53.430610000000001</v>
      </c>
      <c r="AJ596" s="42">
        <v>76.745784999999998</v>
      </c>
      <c r="AK596" s="42">
        <v>90.346304000000003</v>
      </c>
      <c r="AL596" s="42">
        <v>45.658884999999998</v>
      </c>
      <c r="AM596" s="42">
        <v>44.687418999999998</v>
      </c>
      <c r="AN596" s="42">
        <v>0.97146600000000005</v>
      </c>
      <c r="AO596" s="42">
        <v>79.660182000000006</v>
      </c>
      <c r="AP596" s="42">
        <v>214.693904</v>
      </c>
      <c r="AQ596" s="42">
        <v>76.745784999999998</v>
      </c>
      <c r="AR596" s="42">
        <v>610.08041500000002</v>
      </c>
      <c r="AS596" s="42">
        <v>11.657588000000001</v>
      </c>
      <c r="AT596" s="42">
        <v>38.858625000000004</v>
      </c>
      <c r="AU596" s="42">
        <v>69.945525000000004</v>
      </c>
      <c r="AV596" s="42">
        <v>89.374837999999997</v>
      </c>
      <c r="AW596" s="42">
        <v>81.603112999999993</v>
      </c>
      <c r="AX596" s="42">
        <v>54.402075000000004</v>
      </c>
      <c r="AY596" s="42">
        <v>209.83657600000001</v>
      </c>
      <c r="AZ596" s="42">
        <v>54.402075000000004</v>
      </c>
      <c r="BA596" s="42">
        <v>306.98313899999999</v>
      </c>
      <c r="BB596" s="42">
        <v>7.771725</v>
      </c>
      <c r="BC596" s="42">
        <v>38.858625000000004</v>
      </c>
      <c r="BD596" s="42">
        <v>38.858625000000004</v>
      </c>
      <c r="BE596" s="42">
        <v>27.201038</v>
      </c>
      <c r="BF596" s="42">
        <v>19.429313</v>
      </c>
      <c r="BG596" s="42">
        <v>42.744487999999997</v>
      </c>
      <c r="BH596" s="42">
        <v>101.032425</v>
      </c>
      <c r="BI596" s="42">
        <v>31.0869</v>
      </c>
      <c r="BJ596" s="42">
        <v>303.09727600000002</v>
      </c>
      <c r="BK596" s="42">
        <v>3.8858630000000001</v>
      </c>
      <c r="BL596" s="42">
        <v>0</v>
      </c>
      <c r="BM596" s="42">
        <v>31.0869</v>
      </c>
      <c r="BN596" s="42">
        <v>62.1738</v>
      </c>
      <c r="BO596" s="42">
        <v>62.1738</v>
      </c>
      <c r="BP596" s="42">
        <v>11.657588000000001</v>
      </c>
      <c r="BQ596" s="42">
        <v>108.80415000000001</v>
      </c>
      <c r="BR596" s="42">
        <v>23.315175</v>
      </c>
      <c r="BS596" s="42">
        <v>38.858625000000004</v>
      </c>
      <c r="BT596" s="42">
        <v>0</v>
      </c>
      <c r="BU596" s="42">
        <v>0</v>
      </c>
      <c r="BV596" s="42">
        <v>0</v>
      </c>
      <c r="BW596" s="42">
        <v>0</v>
      </c>
      <c r="BX596" s="42">
        <v>15.54345</v>
      </c>
      <c r="BY596" s="42">
        <v>3.8858630000000001</v>
      </c>
      <c r="BZ596" s="42">
        <v>0</v>
      </c>
      <c r="CA596" s="42">
        <v>19.429313</v>
      </c>
      <c r="CB596" s="42">
        <v>295.32555100000002</v>
      </c>
      <c r="CC596" s="42">
        <v>3.8858630000000001</v>
      </c>
      <c r="CD596" s="42">
        <v>27.201038</v>
      </c>
      <c r="CE596" s="42">
        <v>58.287937999999997</v>
      </c>
      <c r="CF596" s="42">
        <v>77.717250000000007</v>
      </c>
      <c r="CG596" s="42">
        <v>58.287937999999997</v>
      </c>
      <c r="CH596" s="42">
        <v>50.516213</v>
      </c>
      <c r="CI596" s="42">
        <v>0</v>
      </c>
      <c r="CJ596" s="42">
        <v>19.429313</v>
      </c>
      <c r="CK596" s="42">
        <v>275.89623899999998</v>
      </c>
      <c r="CL596" s="42">
        <v>7.771725</v>
      </c>
      <c r="CM596" s="42">
        <v>11.657588000000001</v>
      </c>
      <c r="CN596" s="42">
        <v>11.657588000000001</v>
      </c>
      <c r="CO596" s="42">
        <v>11.657588000000001</v>
      </c>
      <c r="CP596" s="42">
        <v>7.771725</v>
      </c>
      <c r="CQ596" s="42">
        <v>0</v>
      </c>
      <c r="CR596" s="42">
        <v>209.83657600000001</v>
      </c>
      <c r="CS596" s="42">
        <v>15.54345</v>
      </c>
    </row>
    <row r="597" spans="1:97">
      <c r="A597" s="40" t="s">
        <v>1761</v>
      </c>
      <c r="B597" s="40" t="s">
        <v>289</v>
      </c>
      <c r="C597" s="40" t="s">
        <v>1664</v>
      </c>
      <c r="D597" s="40" t="s">
        <v>1665</v>
      </c>
      <c r="E597" s="40" t="s">
        <v>1762</v>
      </c>
      <c r="F597" s="40" t="s">
        <v>419</v>
      </c>
      <c r="G597" s="41" t="s">
        <v>294</v>
      </c>
      <c r="H597" s="40" t="s">
        <v>1763</v>
      </c>
      <c r="I597" s="42">
        <v>454</v>
      </c>
      <c r="J597" s="42">
        <v>76.847219999999993</v>
      </c>
      <c r="K597" s="42">
        <v>51.207048999999998</v>
      </c>
      <c r="L597" s="42">
        <v>89.118343999999993</v>
      </c>
      <c r="M597" s="42">
        <v>96.957549999999998</v>
      </c>
      <c r="N597" s="42">
        <v>93.908091999999996</v>
      </c>
      <c r="O597" s="42">
        <v>45.961745000000001</v>
      </c>
      <c r="P597" s="42">
        <v>73</v>
      </c>
      <c r="Q597" s="42">
        <v>62</v>
      </c>
      <c r="R597" s="42">
        <v>80</v>
      </c>
      <c r="S597" s="42">
        <v>102</v>
      </c>
      <c r="T597" s="42">
        <v>64</v>
      </c>
      <c r="U597" s="42">
        <v>39</v>
      </c>
      <c r="V597" s="42">
        <v>230.06167300000001</v>
      </c>
      <c r="W597" s="42">
        <v>40.985183999999997</v>
      </c>
      <c r="X597" s="42">
        <v>30.714456999999999</v>
      </c>
      <c r="Y597" s="42">
        <v>44.059072999999998</v>
      </c>
      <c r="Z597" s="42">
        <v>48.799959000000001</v>
      </c>
      <c r="AA597" s="42">
        <v>48.824390000000001</v>
      </c>
      <c r="AB597" s="42">
        <v>15.653981</v>
      </c>
      <c r="AC597" s="42">
        <v>1.0246299999999999</v>
      </c>
      <c r="AD597" s="42">
        <v>53.256307999999997</v>
      </c>
      <c r="AE597" s="42">
        <v>125.289348</v>
      </c>
      <c r="AF597" s="42">
        <v>51.516016999999998</v>
      </c>
      <c r="AG597" s="42">
        <v>223.93832699999999</v>
      </c>
      <c r="AH597" s="42">
        <v>35.862036000000003</v>
      </c>
      <c r="AI597" s="42">
        <v>20.492591999999998</v>
      </c>
      <c r="AJ597" s="42">
        <v>45.059271000000003</v>
      </c>
      <c r="AK597" s="42">
        <v>48.157590999999996</v>
      </c>
      <c r="AL597" s="42">
        <v>45.083702000000002</v>
      </c>
      <c r="AM597" s="42">
        <v>25.184615999999998</v>
      </c>
      <c r="AN597" s="42">
        <v>4.0985180000000003</v>
      </c>
      <c r="AO597" s="42">
        <v>40.985183999999997</v>
      </c>
      <c r="AP597" s="42">
        <v>129.07889800000001</v>
      </c>
      <c r="AQ597" s="42">
        <v>53.874245000000002</v>
      </c>
      <c r="AR597" s="42">
        <v>390.39967200000001</v>
      </c>
      <c r="AS597" s="42">
        <v>12.295555</v>
      </c>
      <c r="AT597" s="42">
        <v>12.295555</v>
      </c>
      <c r="AU597" s="42">
        <v>27.258306000000001</v>
      </c>
      <c r="AV597" s="42">
        <v>16.394074</v>
      </c>
      <c r="AW597" s="42">
        <v>86.068886000000006</v>
      </c>
      <c r="AX597" s="42">
        <v>61.477775999999999</v>
      </c>
      <c r="AY597" s="42">
        <v>121.32877999999999</v>
      </c>
      <c r="AZ597" s="42">
        <v>53.280738999999997</v>
      </c>
      <c r="BA597" s="42">
        <v>182.904281</v>
      </c>
      <c r="BB597" s="42">
        <v>8.1970369999999999</v>
      </c>
      <c r="BC597" s="42">
        <v>12.295555</v>
      </c>
      <c r="BD597" s="42">
        <v>27.258306000000001</v>
      </c>
      <c r="BE597" s="42">
        <v>4.0985180000000003</v>
      </c>
      <c r="BF597" s="42">
        <v>16.394074</v>
      </c>
      <c r="BG597" s="42">
        <v>45.083702000000002</v>
      </c>
      <c r="BH597" s="42">
        <v>44.985978000000003</v>
      </c>
      <c r="BI597" s="42">
        <v>24.59111</v>
      </c>
      <c r="BJ597" s="42">
        <v>207.49539100000001</v>
      </c>
      <c r="BK597" s="42">
        <v>4.0985180000000003</v>
      </c>
      <c r="BL597" s="42">
        <v>0</v>
      </c>
      <c r="BM597" s="42">
        <v>0</v>
      </c>
      <c r="BN597" s="42">
        <v>12.295555</v>
      </c>
      <c r="BO597" s="42">
        <v>69.674813</v>
      </c>
      <c r="BP597" s="42">
        <v>16.394074</v>
      </c>
      <c r="BQ597" s="42">
        <v>76.342802000000006</v>
      </c>
      <c r="BR597" s="42">
        <v>28.689629</v>
      </c>
      <c r="BS597" s="42">
        <v>40.985183999999997</v>
      </c>
      <c r="BT597" s="42">
        <v>0</v>
      </c>
      <c r="BU597" s="42">
        <v>0</v>
      </c>
      <c r="BV597" s="42">
        <v>0</v>
      </c>
      <c r="BW597" s="42">
        <v>0</v>
      </c>
      <c r="BX597" s="42">
        <v>8.1970369999999999</v>
      </c>
      <c r="BY597" s="42">
        <v>12.295555</v>
      </c>
      <c r="BZ597" s="42">
        <v>0</v>
      </c>
      <c r="CA597" s="42">
        <v>20.492591999999998</v>
      </c>
      <c r="CB597" s="42">
        <v>163.94073599999999</v>
      </c>
      <c r="CC597" s="42">
        <v>8.1970369999999999</v>
      </c>
      <c r="CD597" s="42">
        <v>8.1970369999999999</v>
      </c>
      <c r="CE597" s="42">
        <v>12.295555</v>
      </c>
      <c r="CF597" s="42">
        <v>16.394074</v>
      </c>
      <c r="CG597" s="42">
        <v>61.477775999999999</v>
      </c>
      <c r="CH597" s="42">
        <v>40.985183999999997</v>
      </c>
      <c r="CI597" s="42">
        <v>0</v>
      </c>
      <c r="CJ597" s="42">
        <v>16.394074</v>
      </c>
      <c r="CK597" s="42">
        <v>185.47375199999999</v>
      </c>
      <c r="CL597" s="42">
        <v>4.0985180000000003</v>
      </c>
      <c r="CM597" s="42">
        <v>4.0985180000000003</v>
      </c>
      <c r="CN597" s="42">
        <v>14.962751000000001</v>
      </c>
      <c r="CO597" s="42">
        <v>0</v>
      </c>
      <c r="CP597" s="42">
        <v>16.394074</v>
      </c>
      <c r="CQ597" s="42">
        <v>8.1970369999999999</v>
      </c>
      <c r="CR597" s="42">
        <v>121.32877999999999</v>
      </c>
      <c r="CS597" s="42">
        <v>16.394074</v>
      </c>
    </row>
    <row r="598" spans="1:97">
      <c r="A598" s="40" t="s">
        <v>1764</v>
      </c>
      <c r="B598" s="40" t="s">
        <v>289</v>
      </c>
      <c r="C598" s="40" t="s">
        <v>1664</v>
      </c>
      <c r="D598" s="40" t="s">
        <v>1685</v>
      </c>
      <c r="E598" s="40" t="s">
        <v>1765</v>
      </c>
      <c r="F598" s="40" t="s">
        <v>1671</v>
      </c>
      <c r="G598" s="41" t="s">
        <v>294</v>
      </c>
      <c r="H598" s="40" t="s">
        <v>1766</v>
      </c>
      <c r="I598" s="42">
        <v>727</v>
      </c>
      <c r="J598" s="42">
        <v>117.422753</v>
      </c>
      <c r="K598" s="42">
        <v>102.106742</v>
      </c>
      <c r="L598" s="42">
        <v>132.738764</v>
      </c>
      <c r="M598" s="42">
        <v>174.60252800000001</v>
      </c>
      <c r="N598" s="42">
        <v>122.52809000000001</v>
      </c>
      <c r="O598" s="42">
        <v>77.601123999999999</v>
      </c>
      <c r="P598" s="42">
        <v>133</v>
      </c>
      <c r="Q598" s="42">
        <v>125</v>
      </c>
      <c r="R598" s="42">
        <v>168</v>
      </c>
      <c r="S598" s="42">
        <v>143</v>
      </c>
      <c r="T598" s="42">
        <v>120</v>
      </c>
      <c r="U598" s="42">
        <v>59</v>
      </c>
      <c r="V598" s="42">
        <v>362.47893299999998</v>
      </c>
      <c r="W598" s="42">
        <v>65.348314999999999</v>
      </c>
      <c r="X598" s="42">
        <v>47.990169000000002</v>
      </c>
      <c r="Y598" s="42">
        <v>68.411517000000003</v>
      </c>
      <c r="Z598" s="42">
        <v>91.896067000000002</v>
      </c>
      <c r="AA598" s="42">
        <v>59.221910000000001</v>
      </c>
      <c r="AB598" s="42">
        <v>27.568819999999999</v>
      </c>
      <c r="AC598" s="42">
        <v>2.042135</v>
      </c>
      <c r="AD598" s="42">
        <v>83.727528000000007</v>
      </c>
      <c r="AE598" s="42">
        <v>207.27668499999999</v>
      </c>
      <c r="AF598" s="42">
        <v>71.474718999999993</v>
      </c>
      <c r="AG598" s="42">
        <v>364.52106700000002</v>
      </c>
      <c r="AH598" s="42">
        <v>52.074438000000001</v>
      </c>
      <c r="AI598" s="42">
        <v>54.116573000000002</v>
      </c>
      <c r="AJ598" s="42">
        <v>64.327247</v>
      </c>
      <c r="AK598" s="42">
        <v>82.706461000000004</v>
      </c>
      <c r="AL598" s="42">
        <v>63.306179999999998</v>
      </c>
      <c r="AM598" s="42">
        <v>44.926966</v>
      </c>
      <c r="AN598" s="42">
        <v>3.063202</v>
      </c>
      <c r="AO598" s="42">
        <v>69.432584000000006</v>
      </c>
      <c r="AP598" s="42">
        <v>204.213483</v>
      </c>
      <c r="AQ598" s="42">
        <v>90.875</v>
      </c>
      <c r="AR598" s="42">
        <v>592.21910100000002</v>
      </c>
      <c r="AS598" s="42">
        <v>12.252808999999999</v>
      </c>
      <c r="AT598" s="42">
        <v>12.252808999999999</v>
      </c>
      <c r="AU598" s="42">
        <v>28.589887999999998</v>
      </c>
      <c r="AV598" s="42">
        <v>81.685393000000005</v>
      </c>
      <c r="AW598" s="42">
        <v>114.359551</v>
      </c>
      <c r="AX598" s="42">
        <v>110.27528100000001</v>
      </c>
      <c r="AY598" s="42">
        <v>167.45505600000001</v>
      </c>
      <c r="AZ598" s="42">
        <v>65.348314999999999</v>
      </c>
      <c r="BA598" s="42">
        <v>298.15168499999999</v>
      </c>
      <c r="BB598" s="42">
        <v>8.1685390000000009</v>
      </c>
      <c r="BC598" s="42">
        <v>12.252808999999999</v>
      </c>
      <c r="BD598" s="42">
        <v>20.421347999999998</v>
      </c>
      <c r="BE598" s="42">
        <v>49.011235999999997</v>
      </c>
      <c r="BF598" s="42">
        <v>20.421347999999998</v>
      </c>
      <c r="BG598" s="42">
        <v>85.769662999999994</v>
      </c>
      <c r="BH598" s="42">
        <v>73.516853999999995</v>
      </c>
      <c r="BI598" s="42">
        <v>28.589887999999998</v>
      </c>
      <c r="BJ598" s="42">
        <v>294.06741599999998</v>
      </c>
      <c r="BK598" s="42">
        <v>4.0842700000000001</v>
      </c>
      <c r="BL598" s="42">
        <v>0</v>
      </c>
      <c r="BM598" s="42">
        <v>8.1685390000000009</v>
      </c>
      <c r="BN598" s="42">
        <v>32.674157000000001</v>
      </c>
      <c r="BO598" s="42">
        <v>93.938202000000004</v>
      </c>
      <c r="BP598" s="42">
        <v>24.505617999999998</v>
      </c>
      <c r="BQ598" s="42">
        <v>93.938202000000004</v>
      </c>
      <c r="BR598" s="42">
        <v>36.758426999999998</v>
      </c>
      <c r="BS598" s="42">
        <v>40.842697000000001</v>
      </c>
      <c r="BT598" s="42">
        <v>0</v>
      </c>
      <c r="BU598" s="42">
        <v>0</v>
      </c>
      <c r="BV598" s="42">
        <v>0</v>
      </c>
      <c r="BW598" s="42">
        <v>4.0842700000000001</v>
      </c>
      <c r="BX598" s="42">
        <v>16.337078999999999</v>
      </c>
      <c r="BY598" s="42">
        <v>4.0842700000000001</v>
      </c>
      <c r="BZ598" s="42">
        <v>0</v>
      </c>
      <c r="CA598" s="42">
        <v>16.337078999999999</v>
      </c>
      <c r="CB598" s="42">
        <v>322.65730300000001</v>
      </c>
      <c r="CC598" s="42">
        <v>8.1685390000000009</v>
      </c>
      <c r="CD598" s="42">
        <v>12.252808999999999</v>
      </c>
      <c r="CE598" s="42">
        <v>16.337078999999999</v>
      </c>
      <c r="CF598" s="42">
        <v>73.516853999999995</v>
      </c>
      <c r="CG598" s="42">
        <v>81.685393000000005</v>
      </c>
      <c r="CH598" s="42">
        <v>93.938202000000004</v>
      </c>
      <c r="CI598" s="42">
        <v>0</v>
      </c>
      <c r="CJ598" s="42">
        <v>36.758426999999998</v>
      </c>
      <c r="CK598" s="42">
        <v>228.71910099999999</v>
      </c>
      <c r="CL598" s="42">
        <v>4.0842700000000001</v>
      </c>
      <c r="CM598" s="42">
        <v>0</v>
      </c>
      <c r="CN598" s="42">
        <v>12.252808999999999</v>
      </c>
      <c r="CO598" s="42">
        <v>4.0842700000000001</v>
      </c>
      <c r="CP598" s="42">
        <v>16.337078999999999</v>
      </c>
      <c r="CQ598" s="42">
        <v>12.252808999999999</v>
      </c>
      <c r="CR598" s="42">
        <v>167.45505600000001</v>
      </c>
      <c r="CS598" s="42">
        <v>12.252808999999999</v>
      </c>
    </row>
    <row r="599" spans="1:97">
      <c r="A599" s="40" t="s">
        <v>1767</v>
      </c>
      <c r="B599" s="40" t="s">
        <v>289</v>
      </c>
      <c r="C599" s="40" t="s">
        <v>1664</v>
      </c>
      <c r="D599" s="40" t="s">
        <v>1669</v>
      </c>
      <c r="E599" s="40" t="s">
        <v>1719</v>
      </c>
      <c r="F599" s="40" t="s">
        <v>1671</v>
      </c>
      <c r="G599" s="41" t="s">
        <v>294</v>
      </c>
      <c r="H599" s="40" t="s">
        <v>1768</v>
      </c>
      <c r="I599" s="42">
        <v>4715</v>
      </c>
      <c r="J599" s="42">
        <v>767.84058500000003</v>
      </c>
      <c r="K599" s="42">
        <v>710.573396</v>
      </c>
      <c r="L599" s="42">
        <v>822.26792799999998</v>
      </c>
      <c r="M599" s="42">
        <v>919.307817</v>
      </c>
      <c r="N599" s="42">
        <v>839.28463799999997</v>
      </c>
      <c r="O599" s="42">
        <v>655.72563600000001</v>
      </c>
      <c r="P599" s="42">
        <v>680</v>
      </c>
      <c r="Q599" s="42">
        <v>679</v>
      </c>
      <c r="R599" s="42">
        <v>795</v>
      </c>
      <c r="S599" s="42">
        <v>784</v>
      </c>
      <c r="T599" s="42">
        <v>829</v>
      </c>
      <c r="U599" s="42">
        <v>585</v>
      </c>
      <c r="V599" s="42">
        <v>2197.608917</v>
      </c>
      <c r="W599" s="42">
        <v>355.83615700000001</v>
      </c>
      <c r="X599" s="42">
        <v>379.84742299999999</v>
      </c>
      <c r="Y599" s="42">
        <v>393.36196899999999</v>
      </c>
      <c r="Z599" s="42">
        <v>461.86287900000002</v>
      </c>
      <c r="AA599" s="42">
        <v>374.307344</v>
      </c>
      <c r="AB599" s="42">
        <v>215.96595600000001</v>
      </c>
      <c r="AC599" s="42">
        <v>16.427188999999998</v>
      </c>
      <c r="AD599" s="42">
        <v>512.71034799999995</v>
      </c>
      <c r="AE599" s="42">
        <v>1207.4920079999999</v>
      </c>
      <c r="AF599" s="42">
        <v>477.40656000000001</v>
      </c>
      <c r="AG599" s="42">
        <v>2517.391083</v>
      </c>
      <c r="AH599" s="42">
        <v>412.00442800000002</v>
      </c>
      <c r="AI599" s="42">
        <v>330.72597300000001</v>
      </c>
      <c r="AJ599" s="42">
        <v>428.905959</v>
      </c>
      <c r="AK599" s="42">
        <v>457.44493799999998</v>
      </c>
      <c r="AL599" s="42">
        <v>464.97729399999997</v>
      </c>
      <c r="AM599" s="42">
        <v>376.06434999999999</v>
      </c>
      <c r="AN599" s="42">
        <v>47.268141</v>
      </c>
      <c r="AO599" s="42">
        <v>550.06147699999997</v>
      </c>
      <c r="AP599" s="42">
        <v>1248.7497390000001</v>
      </c>
      <c r="AQ599" s="42">
        <v>718.57986700000004</v>
      </c>
      <c r="AR599" s="42">
        <v>3970.354926</v>
      </c>
      <c r="AS599" s="42">
        <v>57.185568000000004</v>
      </c>
      <c r="AT599" s="42">
        <v>147.144599</v>
      </c>
      <c r="AU599" s="42">
        <v>179.89075800000001</v>
      </c>
      <c r="AV599" s="42">
        <v>361.24903599999999</v>
      </c>
      <c r="AW599" s="42">
        <v>580.91958999999997</v>
      </c>
      <c r="AX599" s="42">
        <v>552.11034800000004</v>
      </c>
      <c r="AY599" s="42">
        <v>1514.4850489999999</v>
      </c>
      <c r="AZ599" s="42">
        <v>577.36997799999995</v>
      </c>
      <c r="BA599" s="42">
        <v>1849.845024</v>
      </c>
      <c r="BB599" s="42">
        <v>44.821463000000001</v>
      </c>
      <c r="BC599" s="42">
        <v>89.618531000000004</v>
      </c>
      <c r="BD599" s="42">
        <v>110.457983</v>
      </c>
      <c r="BE599" s="42">
        <v>187.79893200000001</v>
      </c>
      <c r="BF599" s="42">
        <v>106.32065900000001</v>
      </c>
      <c r="BG599" s="42">
        <v>470.70509099999998</v>
      </c>
      <c r="BH599" s="42">
        <v>624.19586000000004</v>
      </c>
      <c r="BI599" s="42">
        <v>215.92650399999999</v>
      </c>
      <c r="BJ599" s="42">
        <v>2120.5099030000001</v>
      </c>
      <c r="BK599" s="42">
        <v>12.364105</v>
      </c>
      <c r="BL599" s="42">
        <v>57.526068000000002</v>
      </c>
      <c r="BM599" s="42">
        <v>69.432775000000007</v>
      </c>
      <c r="BN599" s="42">
        <v>173.45010400000001</v>
      </c>
      <c r="BO599" s="42">
        <v>474.59893099999999</v>
      </c>
      <c r="BP599" s="42">
        <v>81.405257000000006</v>
      </c>
      <c r="BQ599" s="42">
        <v>890.28918899999996</v>
      </c>
      <c r="BR599" s="42">
        <v>361.44347499999998</v>
      </c>
      <c r="BS599" s="42">
        <v>503.19506100000001</v>
      </c>
      <c r="BT599" s="42">
        <v>0</v>
      </c>
      <c r="BU599" s="42">
        <v>4.1379780000000004</v>
      </c>
      <c r="BV599" s="42">
        <v>8.275957</v>
      </c>
      <c r="BW599" s="42">
        <v>40.979765</v>
      </c>
      <c r="BX599" s="42">
        <v>53.340097999999998</v>
      </c>
      <c r="BY599" s="42">
        <v>101.91171</v>
      </c>
      <c r="BZ599" s="42">
        <v>0</v>
      </c>
      <c r="CA599" s="42">
        <v>294.549553</v>
      </c>
      <c r="CB599" s="42">
        <v>1572.1527209999999</v>
      </c>
      <c r="CC599" s="42">
        <v>36.546776000000001</v>
      </c>
      <c r="CD599" s="42">
        <v>126.402969</v>
      </c>
      <c r="CE599" s="42">
        <v>146.838031</v>
      </c>
      <c r="CF599" s="42">
        <v>262.33565900000002</v>
      </c>
      <c r="CG599" s="42">
        <v>428.16007100000002</v>
      </c>
      <c r="CH599" s="42">
        <v>405.03478899999999</v>
      </c>
      <c r="CI599" s="42">
        <v>4.0364100000000001</v>
      </c>
      <c r="CJ599" s="42">
        <v>162.79801599999999</v>
      </c>
      <c r="CK599" s="42">
        <v>1895.0071439999999</v>
      </c>
      <c r="CL599" s="42">
        <v>20.638791999999999</v>
      </c>
      <c r="CM599" s="42">
        <v>16.603652</v>
      </c>
      <c r="CN599" s="42">
        <v>24.776769999999999</v>
      </c>
      <c r="CO599" s="42">
        <v>57.933613000000001</v>
      </c>
      <c r="CP599" s="42">
        <v>99.419421</v>
      </c>
      <c r="CQ599" s="42">
        <v>45.163848000000002</v>
      </c>
      <c r="CR599" s="42">
        <v>1510.4486400000001</v>
      </c>
      <c r="CS599" s="42">
        <v>120.02240999999999</v>
      </c>
    </row>
    <row r="600" spans="1:97">
      <c r="A600" s="40" t="s">
        <v>1769</v>
      </c>
      <c r="B600" s="40" t="s">
        <v>289</v>
      </c>
      <c r="C600" s="40" t="s">
        <v>1664</v>
      </c>
      <c r="D600" s="40" t="s">
        <v>1674</v>
      </c>
      <c r="E600" s="40" t="s">
        <v>1734</v>
      </c>
      <c r="F600" s="40" t="s">
        <v>1671</v>
      </c>
      <c r="G600" s="41" t="s">
        <v>294</v>
      </c>
      <c r="H600" s="40" t="s">
        <v>1770</v>
      </c>
      <c r="I600" s="42">
        <v>2180</v>
      </c>
      <c r="J600" s="42">
        <v>443.22003000000001</v>
      </c>
      <c r="K600" s="42">
        <v>334.65543400000001</v>
      </c>
      <c r="L600" s="42">
        <v>476.40516600000001</v>
      </c>
      <c r="M600" s="42">
        <v>518.64175399999999</v>
      </c>
      <c r="N600" s="42">
        <v>266.35942799999998</v>
      </c>
      <c r="O600" s="42">
        <v>140.718188</v>
      </c>
      <c r="P600" s="42">
        <v>454</v>
      </c>
      <c r="Q600" s="42">
        <v>357</v>
      </c>
      <c r="R600" s="42">
        <v>547</v>
      </c>
      <c r="S600" s="42">
        <v>374</v>
      </c>
      <c r="T600" s="42">
        <v>209</v>
      </c>
      <c r="U600" s="42">
        <v>98</v>
      </c>
      <c r="V600" s="42">
        <v>1060.3592329999999</v>
      </c>
      <c r="W600" s="42">
        <v>226.138383</v>
      </c>
      <c r="X600" s="42">
        <v>177.886864</v>
      </c>
      <c r="Y600" s="42">
        <v>228.148642</v>
      </c>
      <c r="Z600" s="42">
        <v>251.282479</v>
      </c>
      <c r="AA600" s="42">
        <v>125.641239</v>
      </c>
      <c r="AB600" s="42">
        <v>48.246236000000003</v>
      </c>
      <c r="AC600" s="42">
        <v>3.01539</v>
      </c>
      <c r="AD600" s="42">
        <v>308.55375299999997</v>
      </c>
      <c r="AE600" s="42">
        <v>635.21041000000002</v>
      </c>
      <c r="AF600" s="42">
        <v>116.59507000000001</v>
      </c>
      <c r="AG600" s="42">
        <v>1119.6407670000001</v>
      </c>
      <c r="AH600" s="42">
        <v>217.081648</v>
      </c>
      <c r="AI600" s="42">
        <v>156.76857000000001</v>
      </c>
      <c r="AJ600" s="42">
        <v>248.25652400000001</v>
      </c>
      <c r="AK600" s="42">
        <v>267.35927500000003</v>
      </c>
      <c r="AL600" s="42">
        <v>140.718188</v>
      </c>
      <c r="AM600" s="42">
        <v>80.410392999999999</v>
      </c>
      <c r="AN600" s="42">
        <v>9.0461690000000008</v>
      </c>
      <c r="AO600" s="42">
        <v>275.37389999999999</v>
      </c>
      <c r="AP600" s="42">
        <v>674.39991099999997</v>
      </c>
      <c r="AQ600" s="42">
        <v>169.86695599999999</v>
      </c>
      <c r="AR600" s="42">
        <v>1732.801712</v>
      </c>
      <c r="AS600" s="42">
        <v>8.0410389999999996</v>
      </c>
      <c r="AT600" s="42">
        <v>88.430301</v>
      </c>
      <c r="AU600" s="42">
        <v>136.69766899999999</v>
      </c>
      <c r="AV600" s="42">
        <v>281.436376</v>
      </c>
      <c r="AW600" s="42">
        <v>313.60053399999998</v>
      </c>
      <c r="AX600" s="42">
        <v>197.00546299999999</v>
      </c>
      <c r="AY600" s="42">
        <v>470.400801</v>
      </c>
      <c r="AZ600" s="42">
        <v>237.18952899999999</v>
      </c>
      <c r="BA600" s="42">
        <v>824.18539999999996</v>
      </c>
      <c r="BB600" s="42">
        <v>8.0410389999999996</v>
      </c>
      <c r="BC600" s="42">
        <v>76.368741999999997</v>
      </c>
      <c r="BD600" s="42">
        <v>80.410392999999999</v>
      </c>
      <c r="BE600" s="42">
        <v>136.69766899999999</v>
      </c>
      <c r="BF600" s="42">
        <v>48.246236000000003</v>
      </c>
      <c r="BG600" s="42">
        <v>148.75922800000001</v>
      </c>
      <c r="BH600" s="42">
        <v>237.21065999999999</v>
      </c>
      <c r="BI600" s="42">
        <v>88.451432999999994</v>
      </c>
      <c r="BJ600" s="42">
        <v>908.61631299999999</v>
      </c>
      <c r="BK600" s="42">
        <v>0</v>
      </c>
      <c r="BL600" s="42">
        <v>12.061559000000001</v>
      </c>
      <c r="BM600" s="42">
        <v>56.287275000000001</v>
      </c>
      <c r="BN600" s="42">
        <v>144.738708</v>
      </c>
      <c r="BO600" s="42">
        <v>265.35429799999997</v>
      </c>
      <c r="BP600" s="42">
        <v>48.246236000000003</v>
      </c>
      <c r="BQ600" s="42">
        <v>233.19014000000001</v>
      </c>
      <c r="BR600" s="42">
        <v>148.73809600000001</v>
      </c>
      <c r="BS600" s="42">
        <v>213.04527999999999</v>
      </c>
      <c r="BT600" s="42">
        <v>0</v>
      </c>
      <c r="BU600" s="42">
        <v>3.9993880000000002</v>
      </c>
      <c r="BV600" s="42">
        <v>0</v>
      </c>
      <c r="BW600" s="42">
        <v>16.082079</v>
      </c>
      <c r="BX600" s="42">
        <v>56.287275000000001</v>
      </c>
      <c r="BY600" s="42">
        <v>20.102598</v>
      </c>
      <c r="BZ600" s="42">
        <v>0</v>
      </c>
      <c r="CA600" s="42">
        <v>116.573939</v>
      </c>
      <c r="CB600" s="42">
        <v>892.55536500000005</v>
      </c>
      <c r="CC600" s="42">
        <v>8.0410389999999996</v>
      </c>
      <c r="CD600" s="42">
        <v>80.410392999999999</v>
      </c>
      <c r="CE600" s="42">
        <v>120.61559</v>
      </c>
      <c r="CF600" s="42">
        <v>237.21065999999999</v>
      </c>
      <c r="CG600" s="42">
        <v>221.128581</v>
      </c>
      <c r="CH600" s="42">
        <v>156.80026699999999</v>
      </c>
      <c r="CI600" s="42">
        <v>8.0410389999999996</v>
      </c>
      <c r="CJ600" s="42">
        <v>60.307794999999999</v>
      </c>
      <c r="CK600" s="42">
        <v>627.20106699999997</v>
      </c>
      <c r="CL600" s="42">
        <v>0</v>
      </c>
      <c r="CM600" s="42">
        <v>4.0205200000000003</v>
      </c>
      <c r="CN600" s="42">
        <v>16.082079</v>
      </c>
      <c r="CO600" s="42">
        <v>28.143637999999999</v>
      </c>
      <c r="CP600" s="42">
        <v>36.184677000000001</v>
      </c>
      <c r="CQ600" s="42">
        <v>20.102598</v>
      </c>
      <c r="CR600" s="42">
        <v>462.35976099999999</v>
      </c>
      <c r="CS600" s="42">
        <v>60.307794999999999</v>
      </c>
    </row>
    <row r="601" spans="1:97">
      <c r="A601" s="40" t="s">
        <v>1771</v>
      </c>
      <c r="B601" s="40" t="s">
        <v>289</v>
      </c>
      <c r="C601" s="40" t="s">
        <v>1664</v>
      </c>
      <c r="D601" s="40" t="s">
        <v>1699</v>
      </c>
      <c r="E601" s="40" t="s">
        <v>1772</v>
      </c>
      <c r="F601" s="40" t="s">
        <v>1773</v>
      </c>
      <c r="G601" s="41" t="s">
        <v>294</v>
      </c>
      <c r="H601" s="40" t="s">
        <v>1774</v>
      </c>
      <c r="I601" s="42">
        <v>909</v>
      </c>
      <c r="J601" s="42">
        <v>148.36779100000001</v>
      </c>
      <c r="K601" s="42">
        <v>110.781284</v>
      </c>
      <c r="L601" s="42">
        <v>187.932535</v>
      </c>
      <c r="M601" s="42">
        <v>194.85636600000001</v>
      </c>
      <c r="N601" s="42">
        <v>172.106638</v>
      </c>
      <c r="O601" s="42">
        <v>94.955386000000004</v>
      </c>
      <c r="P601" s="42">
        <v>128</v>
      </c>
      <c r="Q601" s="42">
        <v>128</v>
      </c>
      <c r="R601" s="42">
        <v>193</v>
      </c>
      <c r="S601" s="42">
        <v>163</v>
      </c>
      <c r="T601" s="42">
        <v>158</v>
      </c>
      <c r="U601" s="42">
        <v>109</v>
      </c>
      <c r="V601" s="42">
        <v>466.86398300000002</v>
      </c>
      <c r="W601" s="42">
        <v>86.053319000000002</v>
      </c>
      <c r="X601" s="42">
        <v>54.401522999999997</v>
      </c>
      <c r="Y601" s="42">
        <v>94.955386000000004</v>
      </c>
      <c r="Z601" s="42">
        <v>101.879217</v>
      </c>
      <c r="AA601" s="42">
        <v>86.053319000000002</v>
      </c>
      <c r="AB601" s="42">
        <v>40.553863</v>
      </c>
      <c r="AC601" s="42">
        <v>2.9673560000000001</v>
      </c>
      <c r="AD601" s="42">
        <v>108.80304700000001</v>
      </c>
      <c r="AE601" s="42">
        <v>259.14907499999998</v>
      </c>
      <c r="AF601" s="42">
        <v>98.911861000000002</v>
      </c>
      <c r="AG601" s="42">
        <v>442.13601699999998</v>
      </c>
      <c r="AH601" s="42">
        <v>62.314472000000002</v>
      </c>
      <c r="AI601" s="42">
        <v>56.379761000000002</v>
      </c>
      <c r="AJ601" s="42">
        <v>92.977148999999997</v>
      </c>
      <c r="AK601" s="42">
        <v>92.977148999999997</v>
      </c>
      <c r="AL601" s="42">
        <v>86.053319000000002</v>
      </c>
      <c r="AM601" s="42">
        <v>49.455930000000002</v>
      </c>
      <c r="AN601" s="42">
        <v>1.978237</v>
      </c>
      <c r="AO601" s="42">
        <v>82.096844000000004</v>
      </c>
      <c r="AP601" s="42">
        <v>254.20348200000001</v>
      </c>
      <c r="AQ601" s="42">
        <v>105.835691</v>
      </c>
      <c r="AR601" s="42">
        <v>767.55603900000006</v>
      </c>
      <c r="AS601" s="42">
        <v>19.782371999999999</v>
      </c>
      <c r="AT601" s="42">
        <v>27.695321</v>
      </c>
      <c r="AU601" s="42">
        <v>15.825898</v>
      </c>
      <c r="AV601" s="42">
        <v>39.564743999999997</v>
      </c>
      <c r="AW601" s="42">
        <v>130.56365600000001</v>
      </c>
      <c r="AX601" s="42">
        <v>197.82372100000001</v>
      </c>
      <c r="AY601" s="42">
        <v>269.04026099999999</v>
      </c>
      <c r="AZ601" s="42">
        <v>67.260064999999997</v>
      </c>
      <c r="BA601" s="42">
        <v>379.82154500000001</v>
      </c>
      <c r="BB601" s="42">
        <v>11.869422999999999</v>
      </c>
      <c r="BC601" s="42">
        <v>19.782371999999999</v>
      </c>
      <c r="BD601" s="42">
        <v>7.9129490000000002</v>
      </c>
      <c r="BE601" s="42">
        <v>15.825898</v>
      </c>
      <c r="BF601" s="42">
        <v>27.695321</v>
      </c>
      <c r="BG601" s="42">
        <v>142.43307899999999</v>
      </c>
      <c r="BH601" s="42">
        <v>126.60718199999999</v>
      </c>
      <c r="BI601" s="42">
        <v>27.695321</v>
      </c>
      <c r="BJ601" s="42">
        <v>387.73449399999998</v>
      </c>
      <c r="BK601" s="42">
        <v>7.9129490000000002</v>
      </c>
      <c r="BL601" s="42">
        <v>7.9129490000000002</v>
      </c>
      <c r="BM601" s="42">
        <v>7.9129490000000002</v>
      </c>
      <c r="BN601" s="42">
        <v>23.738847</v>
      </c>
      <c r="BO601" s="42">
        <v>102.868335</v>
      </c>
      <c r="BP601" s="42">
        <v>55.390642</v>
      </c>
      <c r="BQ601" s="42">
        <v>142.43307899999999</v>
      </c>
      <c r="BR601" s="42">
        <v>39.564743999999997</v>
      </c>
      <c r="BS601" s="42">
        <v>75.173013999999995</v>
      </c>
      <c r="BT601" s="42">
        <v>0</v>
      </c>
      <c r="BU601" s="42">
        <v>3.956474</v>
      </c>
      <c r="BV601" s="42">
        <v>0</v>
      </c>
      <c r="BW601" s="42">
        <v>3.956474</v>
      </c>
      <c r="BX601" s="42">
        <v>19.782371999999999</v>
      </c>
      <c r="BY601" s="42">
        <v>31.651795</v>
      </c>
      <c r="BZ601" s="42">
        <v>0</v>
      </c>
      <c r="CA601" s="42">
        <v>15.825898</v>
      </c>
      <c r="CB601" s="42">
        <v>352.12622399999998</v>
      </c>
      <c r="CC601" s="42">
        <v>11.869422999999999</v>
      </c>
      <c r="CD601" s="42">
        <v>23.738847</v>
      </c>
      <c r="CE601" s="42">
        <v>11.869422999999999</v>
      </c>
      <c r="CF601" s="42">
        <v>31.651795</v>
      </c>
      <c r="CG601" s="42">
        <v>90.998912000000004</v>
      </c>
      <c r="CH601" s="42">
        <v>150.34602799999999</v>
      </c>
      <c r="CI601" s="42">
        <v>0</v>
      </c>
      <c r="CJ601" s="42">
        <v>31.651795</v>
      </c>
      <c r="CK601" s="42">
        <v>340.256801</v>
      </c>
      <c r="CL601" s="42">
        <v>7.9129490000000002</v>
      </c>
      <c r="CM601" s="42">
        <v>0</v>
      </c>
      <c r="CN601" s="42">
        <v>3.956474</v>
      </c>
      <c r="CO601" s="42">
        <v>3.956474</v>
      </c>
      <c r="CP601" s="42">
        <v>19.782371999999999</v>
      </c>
      <c r="CQ601" s="42">
        <v>15.825898</v>
      </c>
      <c r="CR601" s="42">
        <v>269.04026099999999</v>
      </c>
      <c r="CS601" s="42">
        <v>19.782371999999999</v>
      </c>
    </row>
    <row r="602" spans="1:97">
      <c r="A602" s="40" t="s">
        <v>1775</v>
      </c>
      <c r="B602" s="40" t="s">
        <v>289</v>
      </c>
      <c r="C602" s="40" t="s">
        <v>1664</v>
      </c>
      <c r="D602" s="40" t="s">
        <v>1674</v>
      </c>
      <c r="E602" s="40" t="s">
        <v>1776</v>
      </c>
      <c r="F602" s="40" t="s">
        <v>1671</v>
      </c>
      <c r="G602" s="41" t="s">
        <v>294</v>
      </c>
      <c r="H602" s="40" t="s">
        <v>1777</v>
      </c>
      <c r="I602" s="42">
        <v>24913</v>
      </c>
      <c r="J602" s="42">
        <v>4068.6691850000002</v>
      </c>
      <c r="K602" s="42">
        <v>4655.5517440000003</v>
      </c>
      <c r="L602" s="42">
        <v>5377.6972610000003</v>
      </c>
      <c r="M602" s="42">
        <v>5066.5511219999999</v>
      </c>
      <c r="N602" s="42">
        <v>3037.840682</v>
      </c>
      <c r="O602" s="42">
        <v>2706.6900059999998</v>
      </c>
      <c r="P602" s="42">
        <v>3927</v>
      </c>
      <c r="Q602" s="42">
        <v>4316</v>
      </c>
      <c r="R602" s="42">
        <v>5098</v>
      </c>
      <c r="S602" s="42">
        <v>3943</v>
      </c>
      <c r="T602" s="42">
        <v>3191</v>
      </c>
      <c r="U602" s="42">
        <v>2063</v>
      </c>
      <c r="V602" s="42">
        <v>11626.396323000001</v>
      </c>
      <c r="W602" s="42">
        <v>2022.67118</v>
      </c>
      <c r="X602" s="42">
        <v>2384.3281579999998</v>
      </c>
      <c r="Y602" s="42">
        <v>2568.731475</v>
      </c>
      <c r="Z602" s="42">
        <v>2373.5737779999999</v>
      </c>
      <c r="AA602" s="42">
        <v>1283.562823</v>
      </c>
      <c r="AB602" s="42">
        <v>948.91817600000002</v>
      </c>
      <c r="AC602" s="42">
        <v>44.610731999999999</v>
      </c>
      <c r="AD602" s="42">
        <v>2755.7836139999999</v>
      </c>
      <c r="AE602" s="42">
        <v>7158.1748399999997</v>
      </c>
      <c r="AF602" s="42">
        <v>1712.43787</v>
      </c>
      <c r="AG602" s="42">
        <v>13286.603676999999</v>
      </c>
      <c r="AH602" s="42">
        <v>2045.998004</v>
      </c>
      <c r="AI602" s="42">
        <v>2271.2235860000001</v>
      </c>
      <c r="AJ602" s="42">
        <v>2808.9657860000002</v>
      </c>
      <c r="AK602" s="42">
        <v>2692.9773439999999</v>
      </c>
      <c r="AL602" s="42">
        <v>1754.277859</v>
      </c>
      <c r="AM602" s="42">
        <v>1516.9062429999999</v>
      </c>
      <c r="AN602" s="42">
        <v>196.25485499999999</v>
      </c>
      <c r="AO602" s="42">
        <v>2651.787558</v>
      </c>
      <c r="AP602" s="42">
        <v>7945.1642810000003</v>
      </c>
      <c r="AQ602" s="42">
        <v>2689.6518380000002</v>
      </c>
      <c r="AR602" s="42">
        <v>20854.956491000001</v>
      </c>
      <c r="AS602" s="42">
        <v>8.4546010000000003</v>
      </c>
      <c r="AT602" s="42">
        <v>753.56222000000002</v>
      </c>
      <c r="AU602" s="42">
        <v>1697.871173</v>
      </c>
      <c r="AV602" s="42">
        <v>3284.8816969999998</v>
      </c>
      <c r="AW602" s="42">
        <v>4122.956443</v>
      </c>
      <c r="AX602" s="42">
        <v>2588.2582419999999</v>
      </c>
      <c r="AY602" s="42">
        <v>5593.6197249999996</v>
      </c>
      <c r="AZ602" s="42">
        <v>2805.3523890000001</v>
      </c>
      <c r="BA602" s="42">
        <v>9593.2203069999996</v>
      </c>
      <c r="BB602" s="42">
        <v>8.4546010000000003</v>
      </c>
      <c r="BC602" s="42">
        <v>503.50723499999998</v>
      </c>
      <c r="BD602" s="42">
        <v>937.51398500000005</v>
      </c>
      <c r="BE602" s="42">
        <v>1586.76567</v>
      </c>
      <c r="BF602" s="42">
        <v>990.120454</v>
      </c>
      <c r="BG602" s="42">
        <v>2096.9726190000001</v>
      </c>
      <c r="BH602" s="42">
        <v>2361.8903810000002</v>
      </c>
      <c r="BI602" s="42">
        <v>1107.995361</v>
      </c>
      <c r="BJ602" s="42">
        <v>11261.736183000001</v>
      </c>
      <c r="BK602" s="42">
        <v>0</v>
      </c>
      <c r="BL602" s="42">
        <v>250.05498399999999</v>
      </c>
      <c r="BM602" s="42">
        <v>760.35718799999995</v>
      </c>
      <c r="BN602" s="42">
        <v>1698.116027</v>
      </c>
      <c r="BO602" s="42">
        <v>3132.8359890000002</v>
      </c>
      <c r="BP602" s="42">
        <v>491.28562299999999</v>
      </c>
      <c r="BQ602" s="42">
        <v>3231.7293439999999</v>
      </c>
      <c r="BR602" s="42">
        <v>1697.3570279999999</v>
      </c>
      <c r="BS602" s="42">
        <v>2837.2941310000001</v>
      </c>
      <c r="BT602" s="42">
        <v>0</v>
      </c>
      <c r="BU602" s="42">
        <v>39.614379999999997</v>
      </c>
      <c r="BV602" s="42">
        <v>41.261046</v>
      </c>
      <c r="BW602" s="42">
        <v>262.88502499999998</v>
      </c>
      <c r="BX602" s="42">
        <v>511.62657400000001</v>
      </c>
      <c r="BY602" s="42">
        <v>441.22754800000001</v>
      </c>
      <c r="BZ602" s="42">
        <v>0</v>
      </c>
      <c r="CA602" s="42">
        <v>1540.6795589999999</v>
      </c>
      <c r="CB602" s="42">
        <v>10584.856442</v>
      </c>
      <c r="CC602" s="42">
        <v>8.4546010000000003</v>
      </c>
      <c r="CD602" s="42">
        <v>607.18144500000005</v>
      </c>
      <c r="CE602" s="42">
        <v>1417.9194620000001</v>
      </c>
      <c r="CF602" s="42">
        <v>2748.5612219999998</v>
      </c>
      <c r="CG602" s="42">
        <v>3083.9608859999998</v>
      </c>
      <c r="CH602" s="42">
        <v>1882.339907</v>
      </c>
      <c r="CI602" s="42">
        <v>49.145474</v>
      </c>
      <c r="CJ602" s="42">
        <v>787.29344500000002</v>
      </c>
      <c r="CK602" s="42">
        <v>7432.805918</v>
      </c>
      <c r="CL602" s="42">
        <v>0</v>
      </c>
      <c r="CM602" s="42">
        <v>106.766395</v>
      </c>
      <c r="CN602" s="42">
        <v>238.690665</v>
      </c>
      <c r="CO602" s="42">
        <v>273.435451</v>
      </c>
      <c r="CP602" s="42">
        <v>527.36898399999995</v>
      </c>
      <c r="CQ602" s="42">
        <v>264.690788</v>
      </c>
      <c r="CR602" s="42">
        <v>5544.4742500000002</v>
      </c>
      <c r="CS602" s="42">
        <v>477.37938500000001</v>
      </c>
    </row>
    <row r="603" spans="1:97">
      <c r="A603" s="40" t="s">
        <v>1778</v>
      </c>
      <c r="B603" s="40" t="s">
        <v>289</v>
      </c>
      <c r="C603" s="40" t="s">
        <v>1664</v>
      </c>
      <c r="D603" s="40" t="s">
        <v>1669</v>
      </c>
      <c r="E603" s="40" t="s">
        <v>1779</v>
      </c>
      <c r="F603" s="40" t="s">
        <v>1671</v>
      </c>
      <c r="G603" s="41" t="s">
        <v>294</v>
      </c>
      <c r="H603" s="40" t="s">
        <v>1780</v>
      </c>
      <c r="I603" s="42">
        <v>1128</v>
      </c>
      <c r="J603" s="42">
        <v>219.916055</v>
      </c>
      <c r="K603" s="42">
        <v>180.56150400000001</v>
      </c>
      <c r="L603" s="42">
        <v>261.71782899999999</v>
      </c>
      <c r="M603" s="42">
        <v>222.36327800000001</v>
      </c>
      <c r="N603" s="42">
        <v>146.87033299999999</v>
      </c>
      <c r="O603" s="42">
        <v>96.571000999999995</v>
      </c>
      <c r="P603" s="42">
        <v>134</v>
      </c>
      <c r="Q603" s="42">
        <v>162</v>
      </c>
      <c r="R603" s="42">
        <v>189</v>
      </c>
      <c r="S603" s="42">
        <v>185</v>
      </c>
      <c r="T603" s="42">
        <v>167</v>
      </c>
      <c r="U603" s="42">
        <v>77</v>
      </c>
      <c r="V603" s="42">
        <v>556.07154400000002</v>
      </c>
      <c r="W603" s="42">
        <v>102.764512</v>
      </c>
      <c r="X603" s="42">
        <v>93.405146999999999</v>
      </c>
      <c r="Y603" s="42">
        <v>140.538624</v>
      </c>
      <c r="Z603" s="42">
        <v>119.792244</v>
      </c>
      <c r="AA603" s="42">
        <v>64.658722999999995</v>
      </c>
      <c r="AB603" s="42">
        <v>34.912294000000003</v>
      </c>
      <c r="AC603" s="42">
        <v>0</v>
      </c>
      <c r="AD603" s="42">
        <v>138.70445100000001</v>
      </c>
      <c r="AE603" s="42">
        <v>339.34898299999998</v>
      </c>
      <c r="AF603" s="42">
        <v>78.018109999999993</v>
      </c>
      <c r="AG603" s="42">
        <v>571.92845599999998</v>
      </c>
      <c r="AH603" s="42">
        <v>117.151543</v>
      </c>
      <c r="AI603" s="42">
        <v>87.156357</v>
      </c>
      <c r="AJ603" s="42">
        <v>121.179205</v>
      </c>
      <c r="AK603" s="42">
        <v>102.571034</v>
      </c>
      <c r="AL603" s="42">
        <v>82.211608999999996</v>
      </c>
      <c r="AM603" s="42">
        <v>58.575772000000001</v>
      </c>
      <c r="AN603" s="42">
        <v>3.082935</v>
      </c>
      <c r="AO603" s="42">
        <v>136.64916099999999</v>
      </c>
      <c r="AP603" s="42">
        <v>318.12775099999999</v>
      </c>
      <c r="AQ603" s="42">
        <v>117.151543</v>
      </c>
      <c r="AR603" s="42">
        <v>894.77983800000004</v>
      </c>
      <c r="AS603" s="42">
        <v>0</v>
      </c>
      <c r="AT603" s="42">
        <v>41.105804999999997</v>
      </c>
      <c r="AU603" s="42">
        <v>69.879868000000002</v>
      </c>
      <c r="AV603" s="42">
        <v>102.764512</v>
      </c>
      <c r="AW603" s="42">
        <v>152.091477</v>
      </c>
      <c r="AX603" s="42">
        <v>176.09160800000001</v>
      </c>
      <c r="AY603" s="42">
        <v>250.41373200000001</v>
      </c>
      <c r="AZ603" s="42">
        <v>102.432835</v>
      </c>
      <c r="BA603" s="42">
        <v>467.72170399999999</v>
      </c>
      <c r="BB603" s="42">
        <v>0</v>
      </c>
      <c r="BC603" s="42">
        <v>32.884644000000002</v>
      </c>
      <c r="BD603" s="42">
        <v>36.995224</v>
      </c>
      <c r="BE603" s="42">
        <v>45.216385000000002</v>
      </c>
      <c r="BF603" s="42">
        <v>41.105804999999997</v>
      </c>
      <c r="BG603" s="42">
        <v>139.42805999999999</v>
      </c>
      <c r="BH603" s="42">
        <v>114.764577</v>
      </c>
      <c r="BI603" s="42">
        <v>57.327008999999997</v>
      </c>
      <c r="BJ603" s="42">
        <v>427.058134</v>
      </c>
      <c r="BK603" s="42">
        <v>0</v>
      </c>
      <c r="BL603" s="42">
        <v>8.2211610000000004</v>
      </c>
      <c r="BM603" s="42">
        <v>32.884644000000002</v>
      </c>
      <c r="BN603" s="42">
        <v>57.548127000000001</v>
      </c>
      <c r="BO603" s="42">
        <v>110.98567300000001</v>
      </c>
      <c r="BP603" s="42">
        <v>36.663547999999999</v>
      </c>
      <c r="BQ603" s="42">
        <v>135.649156</v>
      </c>
      <c r="BR603" s="42">
        <v>45.105826</v>
      </c>
      <c r="BS603" s="42">
        <v>123.09629700000001</v>
      </c>
      <c r="BT603" s="42">
        <v>0</v>
      </c>
      <c r="BU603" s="42">
        <v>0</v>
      </c>
      <c r="BV603" s="42">
        <v>0</v>
      </c>
      <c r="BW603" s="42">
        <v>0</v>
      </c>
      <c r="BX603" s="42">
        <v>12.331740999999999</v>
      </c>
      <c r="BY603" s="42">
        <v>45.105826</v>
      </c>
      <c r="BZ603" s="42">
        <v>0</v>
      </c>
      <c r="CA603" s="42">
        <v>65.658728999999994</v>
      </c>
      <c r="CB603" s="42">
        <v>488.27460600000001</v>
      </c>
      <c r="CC603" s="42">
        <v>0</v>
      </c>
      <c r="CD603" s="42">
        <v>41.105804999999997</v>
      </c>
      <c r="CE603" s="42">
        <v>61.658707</v>
      </c>
      <c r="CF603" s="42">
        <v>98.653931</v>
      </c>
      <c r="CG603" s="42">
        <v>127.427995</v>
      </c>
      <c r="CH603" s="42">
        <v>126.875201</v>
      </c>
      <c r="CI603" s="42">
        <v>12.000064999999999</v>
      </c>
      <c r="CJ603" s="42">
        <v>20.552902</v>
      </c>
      <c r="CK603" s="42">
        <v>283.40893499999999</v>
      </c>
      <c r="CL603" s="42">
        <v>0</v>
      </c>
      <c r="CM603" s="42">
        <v>0</v>
      </c>
      <c r="CN603" s="42">
        <v>8.2211610000000004</v>
      </c>
      <c r="CO603" s="42">
        <v>4.1105799999999997</v>
      </c>
      <c r="CP603" s="42">
        <v>12.331740999999999</v>
      </c>
      <c r="CQ603" s="42">
        <v>4.1105799999999997</v>
      </c>
      <c r="CR603" s="42">
        <v>238.413667</v>
      </c>
      <c r="CS603" s="42">
        <v>16.221204</v>
      </c>
    </row>
    <row r="604" spans="1:97">
      <c r="A604" s="40" t="s">
        <v>1781</v>
      </c>
      <c r="B604" s="40" t="s">
        <v>289</v>
      </c>
      <c r="C604" s="40" t="s">
        <v>1664</v>
      </c>
      <c r="D604" s="40" t="s">
        <v>1681</v>
      </c>
      <c r="E604" s="40" t="s">
        <v>1750</v>
      </c>
      <c r="F604" s="40" t="s">
        <v>1696</v>
      </c>
      <c r="G604" s="41" t="s">
        <v>294</v>
      </c>
      <c r="H604" s="40" t="s">
        <v>1782</v>
      </c>
      <c r="I604" s="42">
        <v>4379</v>
      </c>
      <c r="J604" s="42">
        <v>1018</v>
      </c>
      <c r="K604" s="42">
        <v>624</v>
      </c>
      <c r="L604" s="42">
        <v>1068</v>
      </c>
      <c r="M604" s="42">
        <v>772</v>
      </c>
      <c r="N604" s="42">
        <v>525</v>
      </c>
      <c r="O604" s="42">
        <v>372</v>
      </c>
      <c r="P604" s="42">
        <v>470</v>
      </c>
      <c r="Q604" s="42">
        <v>444</v>
      </c>
      <c r="R604" s="42">
        <v>559</v>
      </c>
      <c r="S604" s="42">
        <v>489</v>
      </c>
      <c r="T604" s="42">
        <v>494</v>
      </c>
      <c r="U604" s="42">
        <v>301</v>
      </c>
      <c r="V604" s="42">
        <v>2151</v>
      </c>
      <c r="W604" s="42">
        <v>507</v>
      </c>
      <c r="X604" s="42">
        <v>317</v>
      </c>
      <c r="Y604" s="42">
        <v>532</v>
      </c>
      <c r="Z604" s="42">
        <v>407</v>
      </c>
      <c r="AA604" s="42">
        <v>252</v>
      </c>
      <c r="AB604" s="42">
        <v>127</v>
      </c>
      <c r="AC604" s="42">
        <v>9</v>
      </c>
      <c r="AD604" s="42">
        <v>616</v>
      </c>
      <c r="AE604" s="42">
        <v>1250</v>
      </c>
      <c r="AF604" s="42">
        <v>285</v>
      </c>
      <c r="AG604" s="42">
        <v>2228</v>
      </c>
      <c r="AH604" s="42">
        <v>511</v>
      </c>
      <c r="AI604" s="42">
        <v>307</v>
      </c>
      <c r="AJ604" s="42">
        <v>536</v>
      </c>
      <c r="AK604" s="42">
        <v>365</v>
      </c>
      <c r="AL604" s="42">
        <v>273</v>
      </c>
      <c r="AM604" s="42">
        <v>203</v>
      </c>
      <c r="AN604" s="42">
        <v>33</v>
      </c>
      <c r="AO604" s="42">
        <v>609</v>
      </c>
      <c r="AP604" s="42">
        <v>1216</v>
      </c>
      <c r="AQ604" s="42">
        <v>403</v>
      </c>
      <c r="AR604" s="42">
        <v>3376</v>
      </c>
      <c r="AS604" s="42">
        <v>12</v>
      </c>
      <c r="AT604" s="42">
        <v>140</v>
      </c>
      <c r="AU604" s="42">
        <v>188</v>
      </c>
      <c r="AV604" s="42">
        <v>432</v>
      </c>
      <c r="AW604" s="42">
        <v>600</v>
      </c>
      <c r="AX604" s="42">
        <v>596</v>
      </c>
      <c r="AY604" s="42">
        <v>960</v>
      </c>
      <c r="AZ604" s="42">
        <v>448</v>
      </c>
      <c r="BA604" s="42">
        <v>1636</v>
      </c>
      <c r="BB604" s="42">
        <v>4</v>
      </c>
      <c r="BC604" s="42">
        <v>96</v>
      </c>
      <c r="BD604" s="42">
        <v>140</v>
      </c>
      <c r="BE604" s="42">
        <v>236</v>
      </c>
      <c r="BF604" s="42">
        <v>144</v>
      </c>
      <c r="BG604" s="42">
        <v>448</v>
      </c>
      <c r="BH604" s="42">
        <v>416</v>
      </c>
      <c r="BI604" s="42">
        <v>152</v>
      </c>
      <c r="BJ604" s="42">
        <v>1740</v>
      </c>
      <c r="BK604" s="42">
        <v>8</v>
      </c>
      <c r="BL604" s="42">
        <v>44</v>
      </c>
      <c r="BM604" s="42">
        <v>48</v>
      </c>
      <c r="BN604" s="42">
        <v>196</v>
      </c>
      <c r="BO604" s="42">
        <v>456</v>
      </c>
      <c r="BP604" s="42">
        <v>148</v>
      </c>
      <c r="BQ604" s="42">
        <v>544</v>
      </c>
      <c r="BR604" s="42">
        <v>296</v>
      </c>
      <c r="BS604" s="42">
        <v>316</v>
      </c>
      <c r="BT604" s="42">
        <v>0</v>
      </c>
      <c r="BU604" s="42">
        <v>8</v>
      </c>
      <c r="BV604" s="42">
        <v>0</v>
      </c>
      <c r="BW604" s="42">
        <v>8</v>
      </c>
      <c r="BX604" s="42">
        <v>44</v>
      </c>
      <c r="BY604" s="42">
        <v>60</v>
      </c>
      <c r="BZ604" s="42">
        <v>0</v>
      </c>
      <c r="CA604" s="42">
        <v>196</v>
      </c>
      <c r="CB604" s="42">
        <v>1792</v>
      </c>
      <c r="CC604" s="42">
        <v>8</v>
      </c>
      <c r="CD604" s="42">
        <v>100</v>
      </c>
      <c r="CE604" s="42">
        <v>132</v>
      </c>
      <c r="CF604" s="42">
        <v>392</v>
      </c>
      <c r="CG604" s="42">
        <v>500</v>
      </c>
      <c r="CH604" s="42">
        <v>492</v>
      </c>
      <c r="CI604" s="42">
        <v>16</v>
      </c>
      <c r="CJ604" s="42">
        <v>152</v>
      </c>
      <c r="CK604" s="42">
        <v>1268</v>
      </c>
      <c r="CL604" s="42">
        <v>4</v>
      </c>
      <c r="CM604" s="42">
        <v>32</v>
      </c>
      <c r="CN604" s="42">
        <v>56</v>
      </c>
      <c r="CO604" s="42">
        <v>32</v>
      </c>
      <c r="CP604" s="42">
        <v>56</v>
      </c>
      <c r="CQ604" s="42">
        <v>44</v>
      </c>
      <c r="CR604" s="42">
        <v>944</v>
      </c>
      <c r="CS604" s="42">
        <v>100</v>
      </c>
    </row>
    <row r="605" spans="1:97">
      <c r="A605" s="40" t="s">
        <v>1783</v>
      </c>
      <c r="B605" s="40" t="s">
        <v>289</v>
      </c>
      <c r="C605" s="40" t="s">
        <v>1664</v>
      </c>
      <c r="D605" s="40" t="s">
        <v>1669</v>
      </c>
      <c r="E605" s="40" t="s">
        <v>1692</v>
      </c>
      <c r="F605" s="40" t="s">
        <v>1671</v>
      </c>
      <c r="G605" s="41" t="s">
        <v>294</v>
      </c>
      <c r="H605" s="40" t="s">
        <v>1784</v>
      </c>
      <c r="I605" s="42">
        <v>241</v>
      </c>
      <c r="J605" s="42">
        <v>60.816885999999997</v>
      </c>
      <c r="K605" s="42">
        <v>28.807998999999999</v>
      </c>
      <c r="L605" s="42">
        <v>60.816885999999997</v>
      </c>
      <c r="M605" s="42">
        <v>47.946522000000002</v>
      </c>
      <c r="N605" s="42">
        <v>19.138522999999999</v>
      </c>
      <c r="O605" s="42">
        <v>23.473184</v>
      </c>
      <c r="P605" s="42">
        <v>27</v>
      </c>
      <c r="Q605" s="42">
        <v>19</v>
      </c>
      <c r="R605" s="42">
        <v>24</v>
      </c>
      <c r="S605" s="42">
        <v>33</v>
      </c>
      <c r="T605" s="42">
        <v>22</v>
      </c>
      <c r="U605" s="42">
        <v>18</v>
      </c>
      <c r="V605" s="42">
        <v>125.83481500000001</v>
      </c>
      <c r="W605" s="42">
        <v>35.209775999999998</v>
      </c>
      <c r="X605" s="42">
        <v>14.937481</v>
      </c>
      <c r="Y605" s="42">
        <v>30.941925000000001</v>
      </c>
      <c r="Z605" s="42">
        <v>22.406220999999999</v>
      </c>
      <c r="AA605" s="42">
        <v>9.535857</v>
      </c>
      <c r="AB605" s="42">
        <v>12.803554999999999</v>
      </c>
      <c r="AC605" s="42">
        <v>0</v>
      </c>
      <c r="AD605" s="42">
        <v>44.812441999999997</v>
      </c>
      <c r="AE605" s="42">
        <v>61.817039999999999</v>
      </c>
      <c r="AF605" s="42">
        <v>19.205331999999999</v>
      </c>
      <c r="AG605" s="42">
        <v>115.16518499999999</v>
      </c>
      <c r="AH605" s="42">
        <v>25.607109999999999</v>
      </c>
      <c r="AI605" s="42">
        <v>13.870518000000001</v>
      </c>
      <c r="AJ605" s="42">
        <v>29.874962</v>
      </c>
      <c r="AK605" s="42">
        <v>25.540300999999999</v>
      </c>
      <c r="AL605" s="42">
        <v>9.6026659999999993</v>
      </c>
      <c r="AM605" s="42">
        <v>9.6026659999999993</v>
      </c>
      <c r="AN605" s="42">
        <v>1.0669630000000001</v>
      </c>
      <c r="AO605" s="42">
        <v>32.008887000000001</v>
      </c>
      <c r="AP605" s="42">
        <v>66.084890999999999</v>
      </c>
      <c r="AQ605" s="42">
        <v>17.071407000000001</v>
      </c>
      <c r="AR605" s="42">
        <v>170.714066</v>
      </c>
      <c r="AS605" s="42">
        <v>8.5357029999999998</v>
      </c>
      <c r="AT605" s="42">
        <v>4.2678520000000004</v>
      </c>
      <c r="AU605" s="42">
        <v>8.5357029999999998</v>
      </c>
      <c r="AV605" s="42">
        <v>29.874962</v>
      </c>
      <c r="AW605" s="42">
        <v>29.874962</v>
      </c>
      <c r="AX605" s="42">
        <v>25.607109999999999</v>
      </c>
      <c r="AY605" s="42">
        <v>55.482072000000002</v>
      </c>
      <c r="AZ605" s="42">
        <v>8.5357029999999998</v>
      </c>
      <c r="BA605" s="42">
        <v>89.624885000000006</v>
      </c>
      <c r="BB605" s="42">
        <v>8.5357029999999998</v>
      </c>
      <c r="BC605" s="42">
        <v>4.2678520000000004</v>
      </c>
      <c r="BD605" s="42">
        <v>4.2678520000000004</v>
      </c>
      <c r="BE605" s="42">
        <v>12.803554999999999</v>
      </c>
      <c r="BF605" s="42">
        <v>4.2678520000000004</v>
      </c>
      <c r="BG605" s="42">
        <v>25.607109999999999</v>
      </c>
      <c r="BH605" s="42">
        <v>29.874962</v>
      </c>
      <c r="BI605" s="42">
        <v>0</v>
      </c>
      <c r="BJ605" s="42">
        <v>81.089180999999996</v>
      </c>
      <c r="BK605" s="42">
        <v>0</v>
      </c>
      <c r="BL605" s="42">
        <v>0</v>
      </c>
      <c r="BM605" s="42">
        <v>4.2678520000000004</v>
      </c>
      <c r="BN605" s="42">
        <v>17.071407000000001</v>
      </c>
      <c r="BO605" s="42">
        <v>25.607109999999999</v>
      </c>
      <c r="BP605" s="42">
        <v>0</v>
      </c>
      <c r="BQ605" s="42">
        <v>25.607109999999999</v>
      </c>
      <c r="BR605" s="42">
        <v>8.5357029999999998</v>
      </c>
      <c r="BS605" s="42">
        <v>12.803554999999999</v>
      </c>
      <c r="BT605" s="42">
        <v>0</v>
      </c>
      <c r="BU605" s="42">
        <v>0</v>
      </c>
      <c r="BV605" s="42">
        <v>0</v>
      </c>
      <c r="BW605" s="42">
        <v>0</v>
      </c>
      <c r="BX605" s="42">
        <v>0</v>
      </c>
      <c r="BY605" s="42">
        <v>8.5357029999999998</v>
      </c>
      <c r="BZ605" s="42">
        <v>0</v>
      </c>
      <c r="CA605" s="42">
        <v>4.2678520000000004</v>
      </c>
      <c r="CB605" s="42">
        <v>98.160588000000004</v>
      </c>
      <c r="CC605" s="42">
        <v>8.5357029999999998</v>
      </c>
      <c r="CD605" s="42">
        <v>4.2678520000000004</v>
      </c>
      <c r="CE605" s="42">
        <v>8.5357029999999998</v>
      </c>
      <c r="CF605" s="42">
        <v>25.607109999999999</v>
      </c>
      <c r="CG605" s="42">
        <v>29.874962</v>
      </c>
      <c r="CH605" s="42">
        <v>17.071407000000001</v>
      </c>
      <c r="CI605" s="42">
        <v>0</v>
      </c>
      <c r="CJ605" s="42">
        <v>4.2678520000000004</v>
      </c>
      <c r="CK605" s="42">
        <v>59.749923000000003</v>
      </c>
      <c r="CL605" s="42">
        <v>0</v>
      </c>
      <c r="CM605" s="42">
        <v>0</v>
      </c>
      <c r="CN605" s="42">
        <v>0</v>
      </c>
      <c r="CO605" s="42">
        <v>4.2678520000000004</v>
      </c>
      <c r="CP605" s="42">
        <v>0</v>
      </c>
      <c r="CQ605" s="42">
        <v>0</v>
      </c>
      <c r="CR605" s="42">
        <v>55.482072000000002</v>
      </c>
      <c r="CS605" s="42">
        <v>0</v>
      </c>
    </row>
    <row r="606" spans="1:97">
      <c r="A606" s="40" t="s">
        <v>1785</v>
      </c>
      <c r="B606" s="40" t="s">
        <v>289</v>
      </c>
      <c r="C606" s="40" t="s">
        <v>1664</v>
      </c>
      <c r="D606" s="40" t="s">
        <v>1669</v>
      </c>
      <c r="E606" s="40" t="s">
        <v>1692</v>
      </c>
      <c r="F606" s="40" t="s">
        <v>1671</v>
      </c>
      <c r="G606" s="41" t="s">
        <v>294</v>
      </c>
      <c r="H606" s="40" t="s">
        <v>1786</v>
      </c>
      <c r="I606" s="42">
        <v>225</v>
      </c>
      <c r="J606" s="42">
        <v>49.126638</v>
      </c>
      <c r="K606" s="42">
        <v>19.650655</v>
      </c>
      <c r="L606" s="42">
        <v>50.109169999999999</v>
      </c>
      <c r="M606" s="42">
        <v>55.021833999999998</v>
      </c>
      <c r="N606" s="42">
        <v>28.493449999999999</v>
      </c>
      <c r="O606" s="42">
        <v>22.598253</v>
      </c>
      <c r="P606" s="42">
        <v>39</v>
      </c>
      <c r="Q606" s="42">
        <v>34</v>
      </c>
      <c r="R606" s="42">
        <v>40</v>
      </c>
      <c r="S606" s="42">
        <v>35</v>
      </c>
      <c r="T606" s="42">
        <v>34</v>
      </c>
      <c r="U606" s="42">
        <v>20</v>
      </c>
      <c r="V606" s="42">
        <v>113.973799</v>
      </c>
      <c r="W606" s="42">
        <v>22.598253</v>
      </c>
      <c r="X606" s="42">
        <v>11.790393</v>
      </c>
      <c r="Y606" s="42">
        <v>23.580786</v>
      </c>
      <c r="Z606" s="42">
        <v>31.441047999999999</v>
      </c>
      <c r="AA606" s="42">
        <v>13.755459</v>
      </c>
      <c r="AB606" s="42">
        <v>9.8253280000000007</v>
      </c>
      <c r="AC606" s="42">
        <v>0.98253299999999999</v>
      </c>
      <c r="AD606" s="42">
        <v>23.580786</v>
      </c>
      <c r="AE606" s="42">
        <v>72.707424000000003</v>
      </c>
      <c r="AF606" s="42">
        <v>17.685590000000001</v>
      </c>
      <c r="AG606" s="42">
        <v>111.026201</v>
      </c>
      <c r="AH606" s="42">
        <v>26.528383999999999</v>
      </c>
      <c r="AI606" s="42">
        <v>7.8602619999999996</v>
      </c>
      <c r="AJ606" s="42">
        <v>26.528383999999999</v>
      </c>
      <c r="AK606" s="42">
        <v>23.580786</v>
      </c>
      <c r="AL606" s="42">
        <v>14.737990999999999</v>
      </c>
      <c r="AM606" s="42">
        <v>10.80786</v>
      </c>
      <c r="AN606" s="42">
        <v>0.98253299999999999</v>
      </c>
      <c r="AO606" s="42">
        <v>28.493449999999999</v>
      </c>
      <c r="AP606" s="42">
        <v>64.847161999999997</v>
      </c>
      <c r="AQ606" s="42">
        <v>17.685590000000001</v>
      </c>
      <c r="AR606" s="42">
        <v>172.92576399999999</v>
      </c>
      <c r="AS606" s="42">
        <v>7.8602619999999996</v>
      </c>
      <c r="AT606" s="42">
        <v>27.510916999999999</v>
      </c>
      <c r="AU606" s="42">
        <v>7.8602619999999996</v>
      </c>
      <c r="AV606" s="42">
        <v>15.720523999999999</v>
      </c>
      <c r="AW606" s="42">
        <v>15.720523999999999</v>
      </c>
      <c r="AX606" s="42">
        <v>43.231440999999997</v>
      </c>
      <c r="AY606" s="42">
        <v>31.441047999999999</v>
      </c>
      <c r="AZ606" s="42">
        <v>23.580786</v>
      </c>
      <c r="BA606" s="42">
        <v>90.393012999999996</v>
      </c>
      <c r="BB606" s="42">
        <v>3.9301309999999998</v>
      </c>
      <c r="BC606" s="42">
        <v>11.790393</v>
      </c>
      <c r="BD606" s="42">
        <v>7.8602619999999996</v>
      </c>
      <c r="BE606" s="42">
        <v>11.790393</v>
      </c>
      <c r="BF606" s="42">
        <v>3.9301309999999998</v>
      </c>
      <c r="BG606" s="42">
        <v>31.441047999999999</v>
      </c>
      <c r="BH606" s="42">
        <v>15.720523999999999</v>
      </c>
      <c r="BI606" s="42">
        <v>3.9301309999999998</v>
      </c>
      <c r="BJ606" s="42">
        <v>82.532751000000005</v>
      </c>
      <c r="BK606" s="42">
        <v>3.9301309999999998</v>
      </c>
      <c r="BL606" s="42">
        <v>15.720523999999999</v>
      </c>
      <c r="BM606" s="42">
        <v>0</v>
      </c>
      <c r="BN606" s="42">
        <v>3.9301309999999998</v>
      </c>
      <c r="BO606" s="42">
        <v>11.790393</v>
      </c>
      <c r="BP606" s="42">
        <v>11.790393</v>
      </c>
      <c r="BQ606" s="42">
        <v>15.720523999999999</v>
      </c>
      <c r="BR606" s="42">
        <v>19.650655</v>
      </c>
      <c r="BS606" s="42">
        <v>11.790393</v>
      </c>
      <c r="BT606" s="42">
        <v>0</v>
      </c>
      <c r="BU606" s="42">
        <v>0</v>
      </c>
      <c r="BV606" s="42">
        <v>0</v>
      </c>
      <c r="BW606" s="42">
        <v>0</v>
      </c>
      <c r="BX606" s="42">
        <v>0</v>
      </c>
      <c r="BY606" s="42">
        <v>7.8602619999999996</v>
      </c>
      <c r="BZ606" s="42">
        <v>0</v>
      </c>
      <c r="CA606" s="42">
        <v>3.9301309999999998</v>
      </c>
      <c r="CB606" s="42">
        <v>94.323143999999999</v>
      </c>
      <c r="CC606" s="42">
        <v>3.9301309999999998</v>
      </c>
      <c r="CD606" s="42">
        <v>15.720523999999999</v>
      </c>
      <c r="CE606" s="42">
        <v>3.9301309999999998</v>
      </c>
      <c r="CF606" s="42">
        <v>15.720523999999999</v>
      </c>
      <c r="CG606" s="42">
        <v>11.790393</v>
      </c>
      <c r="CH606" s="42">
        <v>35.371178999999998</v>
      </c>
      <c r="CI606" s="42">
        <v>0</v>
      </c>
      <c r="CJ606" s="42">
        <v>7.8602619999999996</v>
      </c>
      <c r="CK606" s="42">
        <v>66.812226999999993</v>
      </c>
      <c r="CL606" s="42">
        <v>3.9301309999999998</v>
      </c>
      <c r="CM606" s="42">
        <v>11.790393</v>
      </c>
      <c r="CN606" s="42">
        <v>3.9301309999999998</v>
      </c>
      <c r="CO606" s="42">
        <v>0</v>
      </c>
      <c r="CP606" s="42">
        <v>3.9301309999999998</v>
      </c>
      <c r="CQ606" s="42">
        <v>0</v>
      </c>
      <c r="CR606" s="42">
        <v>31.441047999999999</v>
      </c>
      <c r="CS606" s="42">
        <v>11.790393</v>
      </c>
    </row>
    <row r="607" spans="1:97">
      <c r="A607" s="40" t="s">
        <v>1787</v>
      </c>
      <c r="B607" s="40" t="s">
        <v>289</v>
      </c>
      <c r="C607" s="40" t="s">
        <v>1664</v>
      </c>
      <c r="D607" s="40" t="s">
        <v>1665</v>
      </c>
      <c r="E607" s="40" t="s">
        <v>1788</v>
      </c>
      <c r="F607" s="40" t="s">
        <v>419</v>
      </c>
      <c r="G607" s="41" t="s">
        <v>294</v>
      </c>
      <c r="H607" s="40" t="s">
        <v>1789</v>
      </c>
      <c r="I607" s="42">
        <v>326</v>
      </c>
      <c r="J607" s="42">
        <v>63.416412999999999</v>
      </c>
      <c r="K607" s="42">
        <v>53.507598999999999</v>
      </c>
      <c r="L607" s="42">
        <v>66.389058000000006</v>
      </c>
      <c r="M607" s="42">
        <v>71.343464999999995</v>
      </c>
      <c r="N607" s="42">
        <v>46.571429000000002</v>
      </c>
      <c r="O607" s="42">
        <v>24.772036</v>
      </c>
      <c r="P607" s="42">
        <v>84</v>
      </c>
      <c r="Q607" s="42">
        <v>65</v>
      </c>
      <c r="R607" s="42">
        <v>82</v>
      </c>
      <c r="S607" s="42">
        <v>61</v>
      </c>
      <c r="T607" s="42">
        <v>33</v>
      </c>
      <c r="U607" s="42">
        <v>16</v>
      </c>
      <c r="V607" s="42">
        <v>162.504559</v>
      </c>
      <c r="W607" s="42">
        <v>29.726444000000001</v>
      </c>
      <c r="X607" s="42">
        <v>30.717324999999999</v>
      </c>
      <c r="Y607" s="42">
        <v>31.708207000000002</v>
      </c>
      <c r="Z607" s="42">
        <v>38.644376999999999</v>
      </c>
      <c r="AA607" s="42">
        <v>19.817629</v>
      </c>
      <c r="AB607" s="42">
        <v>11.890578</v>
      </c>
      <c r="AC607" s="42">
        <v>0</v>
      </c>
      <c r="AD607" s="42">
        <v>38.644376999999999</v>
      </c>
      <c r="AE607" s="42">
        <v>104.042553</v>
      </c>
      <c r="AF607" s="42">
        <v>19.817629</v>
      </c>
      <c r="AG607" s="42">
        <v>163.495441</v>
      </c>
      <c r="AH607" s="42">
        <v>33.689970000000002</v>
      </c>
      <c r="AI607" s="42">
        <v>22.790274</v>
      </c>
      <c r="AJ607" s="42">
        <v>34.680850999999997</v>
      </c>
      <c r="AK607" s="42">
        <v>32.699088000000003</v>
      </c>
      <c r="AL607" s="42">
        <v>26.753799000000001</v>
      </c>
      <c r="AM607" s="42">
        <v>8.9179329999999997</v>
      </c>
      <c r="AN607" s="42">
        <v>3.9635259999999999</v>
      </c>
      <c r="AO607" s="42">
        <v>44.589666000000001</v>
      </c>
      <c r="AP607" s="42">
        <v>90.170213000000004</v>
      </c>
      <c r="AQ607" s="42">
        <v>28.735562000000002</v>
      </c>
      <c r="AR607" s="42">
        <v>289.33738599999998</v>
      </c>
      <c r="AS607" s="42">
        <v>27.744681</v>
      </c>
      <c r="AT607" s="42">
        <v>7.9270519999999998</v>
      </c>
      <c r="AU607" s="42">
        <v>7.9270519999999998</v>
      </c>
      <c r="AV607" s="42">
        <v>27.744681</v>
      </c>
      <c r="AW607" s="42">
        <v>35.671733000000003</v>
      </c>
      <c r="AX607" s="42">
        <v>71.343464999999995</v>
      </c>
      <c r="AY607" s="42">
        <v>63.416412999999999</v>
      </c>
      <c r="AZ607" s="42">
        <v>47.562309999999997</v>
      </c>
      <c r="BA607" s="42">
        <v>150.61398199999999</v>
      </c>
      <c r="BB607" s="42">
        <v>23.781154999999998</v>
      </c>
      <c r="BC607" s="42">
        <v>0</v>
      </c>
      <c r="BD607" s="42">
        <v>3.9635259999999999</v>
      </c>
      <c r="BE607" s="42">
        <v>19.817629</v>
      </c>
      <c r="BF607" s="42">
        <v>3.9635259999999999</v>
      </c>
      <c r="BG607" s="42">
        <v>59.452888000000002</v>
      </c>
      <c r="BH607" s="42">
        <v>23.781154999999998</v>
      </c>
      <c r="BI607" s="42">
        <v>15.854103</v>
      </c>
      <c r="BJ607" s="42">
        <v>138.72340399999999</v>
      </c>
      <c r="BK607" s="42">
        <v>3.9635259999999999</v>
      </c>
      <c r="BL607" s="42">
        <v>7.9270519999999998</v>
      </c>
      <c r="BM607" s="42">
        <v>3.9635259999999999</v>
      </c>
      <c r="BN607" s="42">
        <v>7.9270519999999998</v>
      </c>
      <c r="BO607" s="42">
        <v>31.708207000000002</v>
      </c>
      <c r="BP607" s="42">
        <v>11.890578</v>
      </c>
      <c r="BQ607" s="42">
        <v>39.635258</v>
      </c>
      <c r="BR607" s="42">
        <v>31.708207000000002</v>
      </c>
      <c r="BS607" s="42">
        <v>43.598784000000002</v>
      </c>
      <c r="BT607" s="42">
        <v>0</v>
      </c>
      <c r="BU607" s="42">
        <v>0</v>
      </c>
      <c r="BV607" s="42">
        <v>3.9635259999999999</v>
      </c>
      <c r="BW607" s="42">
        <v>0</v>
      </c>
      <c r="BX607" s="42">
        <v>3.9635259999999999</v>
      </c>
      <c r="BY607" s="42">
        <v>23.781154999999998</v>
      </c>
      <c r="BZ607" s="42">
        <v>0</v>
      </c>
      <c r="CA607" s="42">
        <v>11.890578</v>
      </c>
      <c r="CB607" s="42">
        <v>154.57750799999999</v>
      </c>
      <c r="CC607" s="42">
        <v>23.781154999999998</v>
      </c>
      <c r="CD607" s="42">
        <v>7.9270519999999998</v>
      </c>
      <c r="CE607" s="42">
        <v>3.9635259999999999</v>
      </c>
      <c r="CF607" s="42">
        <v>23.781154999999998</v>
      </c>
      <c r="CG607" s="42">
        <v>27.744681</v>
      </c>
      <c r="CH607" s="42">
        <v>39.635258</v>
      </c>
      <c r="CI607" s="42">
        <v>0</v>
      </c>
      <c r="CJ607" s="42">
        <v>27.744681</v>
      </c>
      <c r="CK607" s="42">
        <v>91.161094000000006</v>
      </c>
      <c r="CL607" s="42">
        <v>3.9635259999999999</v>
      </c>
      <c r="CM607" s="42">
        <v>0</v>
      </c>
      <c r="CN607" s="42">
        <v>0</v>
      </c>
      <c r="CO607" s="42">
        <v>3.9635259999999999</v>
      </c>
      <c r="CP607" s="42">
        <v>3.9635259999999999</v>
      </c>
      <c r="CQ607" s="42">
        <v>7.9270519999999998</v>
      </c>
      <c r="CR607" s="42">
        <v>63.416412999999999</v>
      </c>
      <c r="CS607" s="42">
        <v>7.9270519999999998</v>
      </c>
    </row>
    <row r="608" spans="1:97">
      <c r="A608" s="40" t="s">
        <v>1790</v>
      </c>
      <c r="B608" s="40" t="s">
        <v>289</v>
      </c>
      <c r="C608" s="40" t="s">
        <v>1664</v>
      </c>
      <c r="D608" s="40" t="s">
        <v>1669</v>
      </c>
      <c r="E608" s="40" t="s">
        <v>1719</v>
      </c>
      <c r="F608" s="40" t="s">
        <v>1671</v>
      </c>
      <c r="G608" s="41" t="s">
        <v>294</v>
      </c>
      <c r="H608" s="40" t="s">
        <v>1791</v>
      </c>
      <c r="I608" s="42">
        <v>1152</v>
      </c>
      <c r="J608" s="42">
        <v>229</v>
      </c>
      <c r="K608" s="42">
        <v>132</v>
      </c>
      <c r="L608" s="42">
        <v>206</v>
      </c>
      <c r="M608" s="42">
        <v>283</v>
      </c>
      <c r="N608" s="42">
        <v>190</v>
      </c>
      <c r="O608" s="42">
        <v>112</v>
      </c>
      <c r="P608" s="42">
        <v>201</v>
      </c>
      <c r="Q608" s="42">
        <v>190</v>
      </c>
      <c r="R608" s="42">
        <v>229</v>
      </c>
      <c r="S608" s="42">
        <v>178</v>
      </c>
      <c r="T608" s="42">
        <v>184</v>
      </c>
      <c r="U608" s="42">
        <v>93</v>
      </c>
      <c r="V608" s="42">
        <v>579</v>
      </c>
      <c r="W608" s="42">
        <v>120</v>
      </c>
      <c r="X608" s="42">
        <v>62</v>
      </c>
      <c r="Y608" s="42">
        <v>102</v>
      </c>
      <c r="Z608" s="42">
        <v>149</v>
      </c>
      <c r="AA608" s="42">
        <v>89</v>
      </c>
      <c r="AB608" s="42">
        <v>56</v>
      </c>
      <c r="AC608" s="42">
        <v>1</v>
      </c>
      <c r="AD608" s="42">
        <v>143</v>
      </c>
      <c r="AE608" s="42">
        <v>321</v>
      </c>
      <c r="AF608" s="42">
        <v>115</v>
      </c>
      <c r="AG608" s="42">
        <v>573</v>
      </c>
      <c r="AH608" s="42">
        <v>109</v>
      </c>
      <c r="AI608" s="42">
        <v>70</v>
      </c>
      <c r="AJ608" s="42">
        <v>104</v>
      </c>
      <c r="AK608" s="42">
        <v>134</v>
      </c>
      <c r="AL608" s="42">
        <v>101</v>
      </c>
      <c r="AM608" s="42">
        <v>53</v>
      </c>
      <c r="AN608" s="42">
        <v>2</v>
      </c>
      <c r="AO608" s="42">
        <v>138</v>
      </c>
      <c r="AP608" s="42">
        <v>316</v>
      </c>
      <c r="AQ608" s="42">
        <v>119</v>
      </c>
      <c r="AR608" s="42">
        <v>904</v>
      </c>
      <c r="AS608" s="42">
        <v>4</v>
      </c>
      <c r="AT608" s="42">
        <v>20</v>
      </c>
      <c r="AU608" s="42">
        <v>44</v>
      </c>
      <c r="AV608" s="42">
        <v>84</v>
      </c>
      <c r="AW608" s="42">
        <v>156</v>
      </c>
      <c r="AX608" s="42">
        <v>160</v>
      </c>
      <c r="AY608" s="42">
        <v>332</v>
      </c>
      <c r="AZ608" s="42">
        <v>104</v>
      </c>
      <c r="BA608" s="42">
        <v>448</v>
      </c>
      <c r="BB608" s="42">
        <v>4</v>
      </c>
      <c r="BC608" s="42">
        <v>16</v>
      </c>
      <c r="BD608" s="42">
        <v>16</v>
      </c>
      <c r="BE608" s="42">
        <v>44</v>
      </c>
      <c r="BF608" s="42">
        <v>32</v>
      </c>
      <c r="BG608" s="42">
        <v>132</v>
      </c>
      <c r="BH608" s="42">
        <v>172</v>
      </c>
      <c r="BI608" s="42">
        <v>32</v>
      </c>
      <c r="BJ608" s="42">
        <v>456</v>
      </c>
      <c r="BK608" s="42">
        <v>0</v>
      </c>
      <c r="BL608" s="42">
        <v>4</v>
      </c>
      <c r="BM608" s="42">
        <v>28</v>
      </c>
      <c r="BN608" s="42">
        <v>40</v>
      </c>
      <c r="BO608" s="42">
        <v>124</v>
      </c>
      <c r="BP608" s="42">
        <v>28</v>
      </c>
      <c r="BQ608" s="42">
        <v>160</v>
      </c>
      <c r="BR608" s="42">
        <v>72</v>
      </c>
      <c r="BS608" s="42">
        <v>88</v>
      </c>
      <c r="BT608" s="42">
        <v>0</v>
      </c>
      <c r="BU608" s="42">
        <v>0</v>
      </c>
      <c r="BV608" s="42">
        <v>0</v>
      </c>
      <c r="BW608" s="42">
        <v>8</v>
      </c>
      <c r="BX608" s="42">
        <v>20</v>
      </c>
      <c r="BY608" s="42">
        <v>20</v>
      </c>
      <c r="BZ608" s="42">
        <v>0</v>
      </c>
      <c r="CA608" s="42">
        <v>40</v>
      </c>
      <c r="CB608" s="42">
        <v>400</v>
      </c>
      <c r="CC608" s="42">
        <v>4</v>
      </c>
      <c r="CD608" s="42">
        <v>12</v>
      </c>
      <c r="CE608" s="42">
        <v>44</v>
      </c>
      <c r="CF608" s="42">
        <v>56</v>
      </c>
      <c r="CG608" s="42">
        <v>116</v>
      </c>
      <c r="CH608" s="42">
        <v>116</v>
      </c>
      <c r="CI608" s="42">
        <v>4</v>
      </c>
      <c r="CJ608" s="42">
        <v>48</v>
      </c>
      <c r="CK608" s="42">
        <v>416</v>
      </c>
      <c r="CL608" s="42">
        <v>0</v>
      </c>
      <c r="CM608" s="42">
        <v>8</v>
      </c>
      <c r="CN608" s="42">
        <v>0</v>
      </c>
      <c r="CO608" s="42">
        <v>20</v>
      </c>
      <c r="CP608" s="42">
        <v>20</v>
      </c>
      <c r="CQ608" s="42">
        <v>24</v>
      </c>
      <c r="CR608" s="42">
        <v>328</v>
      </c>
      <c r="CS608" s="42">
        <v>16</v>
      </c>
    </row>
    <row r="609" spans="1:97">
      <c r="A609" s="40" t="s">
        <v>1792</v>
      </c>
      <c r="B609" s="40" t="s">
        <v>289</v>
      </c>
      <c r="C609" s="40" t="s">
        <v>1664</v>
      </c>
      <c r="D609" s="40" t="s">
        <v>1685</v>
      </c>
      <c r="E609" s="40" t="s">
        <v>1793</v>
      </c>
      <c r="F609" s="40" t="s">
        <v>1671</v>
      </c>
      <c r="G609" s="41" t="s">
        <v>294</v>
      </c>
      <c r="H609" s="40" t="s">
        <v>1794</v>
      </c>
      <c r="I609" s="42">
        <v>1766</v>
      </c>
      <c r="J609" s="42">
        <v>325.54055</v>
      </c>
      <c r="K609" s="42">
        <v>239.91217900000001</v>
      </c>
      <c r="L609" s="42">
        <v>375.29574000000002</v>
      </c>
      <c r="M609" s="42">
        <v>362.35920900000002</v>
      </c>
      <c r="N609" s="42">
        <v>286.69459999999998</v>
      </c>
      <c r="O609" s="42">
        <v>176.197723</v>
      </c>
      <c r="P609" s="42">
        <v>269</v>
      </c>
      <c r="Q609" s="42">
        <v>252</v>
      </c>
      <c r="R609" s="42">
        <v>341</v>
      </c>
      <c r="S609" s="42">
        <v>301</v>
      </c>
      <c r="T609" s="42">
        <v>247</v>
      </c>
      <c r="U609" s="42">
        <v>109</v>
      </c>
      <c r="V609" s="42">
        <v>874.03852099999995</v>
      </c>
      <c r="W609" s="42">
        <v>160.27933400000001</v>
      </c>
      <c r="X609" s="42">
        <v>121.447018</v>
      </c>
      <c r="Y609" s="42">
        <v>180.18413699999999</v>
      </c>
      <c r="Z609" s="42">
        <v>192.12974500000001</v>
      </c>
      <c r="AA609" s="42">
        <v>144.34276700000001</v>
      </c>
      <c r="AB609" s="42">
        <v>69.682715000000002</v>
      </c>
      <c r="AC609" s="42">
        <v>5.972804</v>
      </c>
      <c r="AD609" s="42">
        <v>205.07536500000001</v>
      </c>
      <c r="AE609" s="42">
        <v>508.69291099999998</v>
      </c>
      <c r="AF609" s="42">
        <v>160.27024499999999</v>
      </c>
      <c r="AG609" s="42">
        <v>891.96147900000005</v>
      </c>
      <c r="AH609" s="42">
        <v>165.26121599999999</v>
      </c>
      <c r="AI609" s="42">
        <v>118.46516099999999</v>
      </c>
      <c r="AJ609" s="42">
        <v>195.111603</v>
      </c>
      <c r="AK609" s="42">
        <v>170.22946300000001</v>
      </c>
      <c r="AL609" s="42">
        <v>142.351833</v>
      </c>
      <c r="AM609" s="42">
        <v>91.582997000000006</v>
      </c>
      <c r="AN609" s="42">
        <v>8.959206</v>
      </c>
      <c r="AO609" s="42">
        <v>222.998323</v>
      </c>
      <c r="AP609" s="42">
        <v>484.801694</v>
      </c>
      <c r="AQ609" s="42">
        <v>184.161462</v>
      </c>
      <c r="AR609" s="42">
        <v>1457.3642170000001</v>
      </c>
      <c r="AS609" s="42">
        <v>27.873086000000001</v>
      </c>
      <c r="AT609" s="42">
        <v>79.637388999999999</v>
      </c>
      <c r="AU609" s="42">
        <v>55.746172000000001</v>
      </c>
      <c r="AV609" s="42">
        <v>171.22038599999999</v>
      </c>
      <c r="AW609" s="42">
        <v>250.857775</v>
      </c>
      <c r="AX609" s="42">
        <v>175.20225600000001</v>
      </c>
      <c r="AY609" s="42">
        <v>449.95124700000002</v>
      </c>
      <c r="AZ609" s="42">
        <v>246.87590599999999</v>
      </c>
      <c r="BA609" s="42">
        <v>724.70023900000001</v>
      </c>
      <c r="BB609" s="42">
        <v>19.909347</v>
      </c>
      <c r="BC609" s="42">
        <v>59.728042000000002</v>
      </c>
      <c r="BD609" s="42">
        <v>39.818694000000001</v>
      </c>
      <c r="BE609" s="42">
        <v>103.528606</v>
      </c>
      <c r="BF609" s="42">
        <v>47.782432999999997</v>
      </c>
      <c r="BG609" s="42">
        <v>151.31103899999999</v>
      </c>
      <c r="BH609" s="42">
        <v>226.96655799999999</v>
      </c>
      <c r="BI609" s="42">
        <v>75.655518999999998</v>
      </c>
      <c r="BJ609" s="42">
        <v>732.66397800000004</v>
      </c>
      <c r="BK609" s="42">
        <v>7.9637390000000003</v>
      </c>
      <c r="BL609" s="42">
        <v>19.909347</v>
      </c>
      <c r="BM609" s="42">
        <v>15.927478000000001</v>
      </c>
      <c r="BN609" s="42">
        <v>67.691781000000006</v>
      </c>
      <c r="BO609" s="42">
        <v>203.07534200000001</v>
      </c>
      <c r="BP609" s="42">
        <v>23.891217000000001</v>
      </c>
      <c r="BQ609" s="42">
        <v>222.984689</v>
      </c>
      <c r="BR609" s="42">
        <v>171.22038599999999</v>
      </c>
      <c r="BS609" s="42">
        <v>203.07534200000001</v>
      </c>
      <c r="BT609" s="42">
        <v>0</v>
      </c>
      <c r="BU609" s="42">
        <v>0</v>
      </c>
      <c r="BV609" s="42">
        <v>0</v>
      </c>
      <c r="BW609" s="42">
        <v>7.9637390000000003</v>
      </c>
      <c r="BX609" s="42">
        <v>31.854956000000001</v>
      </c>
      <c r="BY609" s="42">
        <v>31.854956000000001</v>
      </c>
      <c r="BZ609" s="42">
        <v>0</v>
      </c>
      <c r="CA609" s="42">
        <v>131.401692</v>
      </c>
      <c r="CB609" s="42">
        <v>680.899675</v>
      </c>
      <c r="CC609" s="42">
        <v>19.909347</v>
      </c>
      <c r="CD609" s="42">
        <v>71.673649999999995</v>
      </c>
      <c r="CE609" s="42">
        <v>31.854956000000001</v>
      </c>
      <c r="CF609" s="42">
        <v>143.34729999999999</v>
      </c>
      <c r="CG609" s="42">
        <v>207.057211</v>
      </c>
      <c r="CH609" s="42">
        <v>119.45608300000001</v>
      </c>
      <c r="CI609" s="42">
        <v>3.9818690000000001</v>
      </c>
      <c r="CJ609" s="42">
        <v>83.619258000000002</v>
      </c>
      <c r="CK609" s="42">
        <v>573.38919999999996</v>
      </c>
      <c r="CL609" s="42">
        <v>7.9637390000000003</v>
      </c>
      <c r="CM609" s="42">
        <v>7.9637390000000003</v>
      </c>
      <c r="CN609" s="42">
        <v>23.891217000000001</v>
      </c>
      <c r="CO609" s="42">
        <v>19.909347</v>
      </c>
      <c r="CP609" s="42">
        <v>11.945608</v>
      </c>
      <c r="CQ609" s="42">
        <v>23.891217000000001</v>
      </c>
      <c r="CR609" s="42">
        <v>445.96937800000001</v>
      </c>
      <c r="CS609" s="42">
        <v>31.854956000000001</v>
      </c>
    </row>
    <row r="610" spans="1:97">
      <c r="A610" s="40" t="s">
        <v>1795</v>
      </c>
      <c r="B610" s="40" t="s">
        <v>289</v>
      </c>
      <c r="C610" s="40" t="s">
        <v>1664</v>
      </c>
      <c r="D610" s="40" t="s">
        <v>1669</v>
      </c>
      <c r="E610" s="40" t="s">
        <v>1670</v>
      </c>
      <c r="F610" s="40" t="s">
        <v>1671</v>
      </c>
      <c r="G610" s="41" t="s">
        <v>294</v>
      </c>
      <c r="H610" s="40" t="s">
        <v>1796</v>
      </c>
      <c r="I610" s="42">
        <v>221</v>
      </c>
      <c r="J610" s="42">
        <v>51.157406999999999</v>
      </c>
      <c r="K610" s="42">
        <v>24.555555999999999</v>
      </c>
      <c r="L610" s="42">
        <v>50.134259</v>
      </c>
      <c r="M610" s="42">
        <v>48.087963000000002</v>
      </c>
      <c r="N610" s="42">
        <v>29.671296000000002</v>
      </c>
      <c r="O610" s="42">
        <v>17.393519000000001</v>
      </c>
      <c r="P610" s="42">
        <v>25</v>
      </c>
      <c r="Q610" s="42">
        <v>24</v>
      </c>
      <c r="R610" s="42">
        <v>40</v>
      </c>
      <c r="S610" s="42">
        <v>31</v>
      </c>
      <c r="T610" s="42">
        <v>34</v>
      </c>
      <c r="U610" s="42">
        <v>12</v>
      </c>
      <c r="V610" s="42">
        <v>113.569444</v>
      </c>
      <c r="W610" s="42">
        <v>24.555555999999999</v>
      </c>
      <c r="X610" s="42">
        <v>14.324074</v>
      </c>
      <c r="Y610" s="42">
        <v>23.532406999999999</v>
      </c>
      <c r="Z610" s="42">
        <v>26.601852000000001</v>
      </c>
      <c r="AA610" s="42">
        <v>15.347222</v>
      </c>
      <c r="AB610" s="42">
        <v>9.2083329999999997</v>
      </c>
      <c r="AC610" s="42">
        <v>0</v>
      </c>
      <c r="AD610" s="42">
        <v>33.763888999999999</v>
      </c>
      <c r="AE610" s="42">
        <v>60.365741</v>
      </c>
      <c r="AF610" s="42">
        <v>19.439814999999999</v>
      </c>
      <c r="AG610" s="42">
        <v>107.430556</v>
      </c>
      <c r="AH610" s="42">
        <v>26.601852000000001</v>
      </c>
      <c r="AI610" s="42">
        <v>10.231481</v>
      </c>
      <c r="AJ610" s="42">
        <v>26.601852000000001</v>
      </c>
      <c r="AK610" s="42">
        <v>21.486111000000001</v>
      </c>
      <c r="AL610" s="42">
        <v>14.324074</v>
      </c>
      <c r="AM610" s="42">
        <v>8.1851850000000006</v>
      </c>
      <c r="AN610" s="42">
        <v>0</v>
      </c>
      <c r="AO610" s="42">
        <v>29.671296000000002</v>
      </c>
      <c r="AP610" s="42">
        <v>58.319443999999997</v>
      </c>
      <c r="AQ610" s="42">
        <v>19.439814999999999</v>
      </c>
      <c r="AR610" s="42">
        <v>167.79629600000001</v>
      </c>
      <c r="AS610" s="42">
        <v>12.277778</v>
      </c>
      <c r="AT610" s="42">
        <v>12.277778</v>
      </c>
      <c r="AU610" s="42">
        <v>4.0925929999999999</v>
      </c>
      <c r="AV610" s="42">
        <v>16.370370000000001</v>
      </c>
      <c r="AW610" s="42">
        <v>16.370370000000001</v>
      </c>
      <c r="AX610" s="42">
        <v>36.833333000000003</v>
      </c>
      <c r="AY610" s="42">
        <v>49.111111000000001</v>
      </c>
      <c r="AZ610" s="42">
        <v>20.462962999999998</v>
      </c>
      <c r="BA610" s="42">
        <v>90.037036999999998</v>
      </c>
      <c r="BB610" s="42">
        <v>8.1851850000000006</v>
      </c>
      <c r="BC610" s="42">
        <v>8.1851850000000006</v>
      </c>
      <c r="BD610" s="42">
        <v>4.0925929999999999</v>
      </c>
      <c r="BE610" s="42">
        <v>4.0925929999999999</v>
      </c>
      <c r="BF610" s="42">
        <v>0</v>
      </c>
      <c r="BG610" s="42">
        <v>32.740741</v>
      </c>
      <c r="BH610" s="42">
        <v>28.648147999999999</v>
      </c>
      <c r="BI610" s="42">
        <v>4.0925929999999999</v>
      </c>
      <c r="BJ610" s="42">
        <v>77.759259</v>
      </c>
      <c r="BK610" s="42">
        <v>4.0925929999999999</v>
      </c>
      <c r="BL610" s="42">
        <v>4.0925929999999999</v>
      </c>
      <c r="BM610" s="42">
        <v>0</v>
      </c>
      <c r="BN610" s="42">
        <v>12.277778</v>
      </c>
      <c r="BO610" s="42">
        <v>16.370370000000001</v>
      </c>
      <c r="BP610" s="42">
        <v>4.0925929999999999</v>
      </c>
      <c r="BQ610" s="42">
        <v>20.462962999999998</v>
      </c>
      <c r="BR610" s="42">
        <v>16.370370000000001</v>
      </c>
      <c r="BS610" s="42">
        <v>4.0925929999999999</v>
      </c>
      <c r="BT610" s="42">
        <v>0</v>
      </c>
      <c r="BU610" s="42">
        <v>0</v>
      </c>
      <c r="BV610" s="42">
        <v>0</v>
      </c>
      <c r="BW610" s="42">
        <v>0</v>
      </c>
      <c r="BX610" s="42">
        <v>0</v>
      </c>
      <c r="BY610" s="42">
        <v>0</v>
      </c>
      <c r="BZ610" s="42">
        <v>0</v>
      </c>
      <c r="CA610" s="42">
        <v>4.0925929999999999</v>
      </c>
      <c r="CB610" s="42">
        <v>106.40740700000001</v>
      </c>
      <c r="CC610" s="42">
        <v>12.277778</v>
      </c>
      <c r="CD610" s="42">
        <v>12.277778</v>
      </c>
      <c r="CE610" s="42">
        <v>4.0925929999999999</v>
      </c>
      <c r="CF610" s="42">
        <v>16.370370000000001</v>
      </c>
      <c r="CG610" s="42">
        <v>16.370370000000001</v>
      </c>
      <c r="CH610" s="42">
        <v>36.833333000000003</v>
      </c>
      <c r="CI610" s="42">
        <v>0</v>
      </c>
      <c r="CJ610" s="42">
        <v>8.1851850000000006</v>
      </c>
      <c r="CK610" s="42">
        <v>57.296295999999998</v>
      </c>
      <c r="CL610" s="42">
        <v>0</v>
      </c>
      <c r="CM610" s="42">
        <v>0</v>
      </c>
      <c r="CN610" s="42">
        <v>0</v>
      </c>
      <c r="CO610" s="42">
        <v>0</v>
      </c>
      <c r="CP610" s="42">
        <v>0</v>
      </c>
      <c r="CQ610" s="42">
        <v>0</v>
      </c>
      <c r="CR610" s="42">
        <v>49.111111000000001</v>
      </c>
      <c r="CS610" s="42">
        <v>8.1851850000000006</v>
      </c>
    </row>
    <row r="611" spans="1:97">
      <c r="A611" s="40" t="s">
        <v>1797</v>
      </c>
      <c r="B611" s="40" t="s">
        <v>289</v>
      </c>
      <c r="C611" s="40" t="s">
        <v>1664</v>
      </c>
      <c r="D611" s="40" t="s">
        <v>1674</v>
      </c>
      <c r="E611" s="40" t="s">
        <v>1707</v>
      </c>
      <c r="F611" s="40" t="s">
        <v>1671</v>
      </c>
      <c r="G611" s="41" t="s">
        <v>294</v>
      </c>
      <c r="H611" s="40" t="s">
        <v>1798</v>
      </c>
      <c r="I611" s="42">
        <v>1983</v>
      </c>
      <c r="J611" s="42">
        <v>375.26892400000003</v>
      </c>
      <c r="K611" s="42">
        <v>286.38944199999997</v>
      </c>
      <c r="L611" s="42">
        <v>420.696215</v>
      </c>
      <c r="M611" s="42">
        <v>425.63396399999999</v>
      </c>
      <c r="N611" s="42">
        <v>354.53037799999998</v>
      </c>
      <c r="O611" s="42">
        <v>120.481076</v>
      </c>
      <c r="P611" s="42">
        <v>341</v>
      </c>
      <c r="Q611" s="42">
        <v>318</v>
      </c>
      <c r="R611" s="42">
        <v>416</v>
      </c>
      <c r="S611" s="42">
        <v>450</v>
      </c>
      <c r="T611" s="42">
        <v>196</v>
      </c>
      <c r="U611" s="42">
        <v>65</v>
      </c>
      <c r="V611" s="42">
        <v>980.63695199999995</v>
      </c>
      <c r="W611" s="42">
        <v>186.64691199999999</v>
      </c>
      <c r="X611" s="42">
        <v>151.09512000000001</v>
      </c>
      <c r="Y611" s="42">
        <v>194.54731100000001</v>
      </c>
      <c r="Z611" s="42">
        <v>215.28585699999999</v>
      </c>
      <c r="AA611" s="42">
        <v>175.78386499999999</v>
      </c>
      <c r="AB611" s="42">
        <v>56.290339000000003</v>
      </c>
      <c r="AC611" s="42">
        <v>0.98755000000000004</v>
      </c>
      <c r="AD611" s="42">
        <v>251.825199</v>
      </c>
      <c r="AE611" s="42">
        <v>572.77888399999995</v>
      </c>
      <c r="AF611" s="42">
        <v>156.03286900000001</v>
      </c>
      <c r="AG611" s="42">
        <v>1002.363048</v>
      </c>
      <c r="AH611" s="42">
        <v>188.62201200000001</v>
      </c>
      <c r="AI611" s="42">
        <v>135.29432299999999</v>
      </c>
      <c r="AJ611" s="42">
        <v>226.14890399999999</v>
      </c>
      <c r="AK611" s="42">
        <v>210.348108</v>
      </c>
      <c r="AL611" s="42">
        <v>178.74651399999999</v>
      </c>
      <c r="AM611" s="42">
        <v>58.265438000000003</v>
      </c>
      <c r="AN611" s="42">
        <v>4.9377490000000002</v>
      </c>
      <c r="AO611" s="42">
        <v>249.8501</v>
      </c>
      <c r="AP611" s="42">
        <v>602.40537800000004</v>
      </c>
      <c r="AQ611" s="42">
        <v>150.10757000000001</v>
      </c>
      <c r="AR611" s="42">
        <v>1591.9302789999999</v>
      </c>
      <c r="AS611" s="42">
        <v>15.800796999999999</v>
      </c>
      <c r="AT611" s="42">
        <v>106.655378</v>
      </c>
      <c r="AU611" s="42">
        <v>126.406375</v>
      </c>
      <c r="AV611" s="42">
        <v>339.71713099999999</v>
      </c>
      <c r="AW611" s="42">
        <v>237.01195200000001</v>
      </c>
      <c r="AX611" s="42">
        <v>154.05776900000001</v>
      </c>
      <c r="AY611" s="42">
        <v>434.52191199999999</v>
      </c>
      <c r="AZ611" s="42">
        <v>177.75896399999999</v>
      </c>
      <c r="BA611" s="42">
        <v>801.89043800000002</v>
      </c>
      <c r="BB611" s="42">
        <v>15.800796999999999</v>
      </c>
      <c r="BC611" s="42">
        <v>79.003984000000003</v>
      </c>
      <c r="BD611" s="42">
        <v>79.003984000000003</v>
      </c>
      <c r="BE611" s="42">
        <v>154.05776900000001</v>
      </c>
      <c r="BF611" s="42">
        <v>35.551793000000004</v>
      </c>
      <c r="BG611" s="42">
        <v>130.35657399999999</v>
      </c>
      <c r="BH611" s="42">
        <v>233.06175300000001</v>
      </c>
      <c r="BI611" s="42">
        <v>75.053785000000005</v>
      </c>
      <c r="BJ611" s="42">
        <v>790.03984100000002</v>
      </c>
      <c r="BK611" s="42">
        <v>0</v>
      </c>
      <c r="BL611" s="42">
        <v>27.651394</v>
      </c>
      <c r="BM611" s="42">
        <v>47.402389999999997</v>
      </c>
      <c r="BN611" s="42">
        <v>185.65936300000001</v>
      </c>
      <c r="BO611" s="42">
        <v>201.460159</v>
      </c>
      <c r="BP611" s="42">
        <v>23.701194999999998</v>
      </c>
      <c r="BQ611" s="42">
        <v>201.460159</v>
      </c>
      <c r="BR611" s="42">
        <v>102.705179</v>
      </c>
      <c r="BS611" s="42">
        <v>209.360558</v>
      </c>
      <c r="BT611" s="42">
        <v>0</v>
      </c>
      <c r="BU611" s="42">
        <v>0</v>
      </c>
      <c r="BV611" s="42">
        <v>0</v>
      </c>
      <c r="BW611" s="42">
        <v>19.750996000000001</v>
      </c>
      <c r="BX611" s="42">
        <v>39.501992000000001</v>
      </c>
      <c r="BY611" s="42">
        <v>35.551793000000004</v>
      </c>
      <c r="BZ611" s="42">
        <v>0</v>
      </c>
      <c r="CA611" s="42">
        <v>114.55577700000001</v>
      </c>
      <c r="CB611" s="42">
        <v>786.08964100000003</v>
      </c>
      <c r="CC611" s="42">
        <v>11.850598</v>
      </c>
      <c r="CD611" s="42">
        <v>90.854581999999994</v>
      </c>
      <c r="CE611" s="42">
        <v>106.655378</v>
      </c>
      <c r="CF611" s="42">
        <v>276.51394399999998</v>
      </c>
      <c r="CG611" s="42">
        <v>165.908367</v>
      </c>
      <c r="CH611" s="42">
        <v>98.754980000000003</v>
      </c>
      <c r="CI611" s="42">
        <v>15.800796999999999</v>
      </c>
      <c r="CJ611" s="42">
        <v>19.750996000000001</v>
      </c>
      <c r="CK611" s="42">
        <v>596.48008000000004</v>
      </c>
      <c r="CL611" s="42">
        <v>3.950199</v>
      </c>
      <c r="CM611" s="42">
        <v>15.800796999999999</v>
      </c>
      <c r="CN611" s="42">
        <v>19.750996000000001</v>
      </c>
      <c r="CO611" s="42">
        <v>43.452190999999999</v>
      </c>
      <c r="CP611" s="42">
        <v>31.601593999999999</v>
      </c>
      <c r="CQ611" s="42">
        <v>19.750996000000001</v>
      </c>
      <c r="CR611" s="42">
        <v>418.72111599999999</v>
      </c>
      <c r="CS611" s="42">
        <v>43.452190999999999</v>
      </c>
    </row>
    <row r="612" spans="1:97">
      <c r="A612" s="40" t="s">
        <v>1799</v>
      </c>
      <c r="B612" s="40" t="s">
        <v>289</v>
      </c>
      <c r="C612" s="40" t="s">
        <v>1664</v>
      </c>
      <c r="D612" s="40" t="s">
        <v>1669</v>
      </c>
      <c r="E612" s="40" t="s">
        <v>1800</v>
      </c>
      <c r="F612" s="40" t="s">
        <v>1671</v>
      </c>
      <c r="G612" s="41" t="s">
        <v>294</v>
      </c>
      <c r="H612" s="40" t="s">
        <v>1801</v>
      </c>
      <c r="I612" s="42">
        <v>504</v>
      </c>
      <c r="J612" s="42">
        <v>118.249213</v>
      </c>
      <c r="K612" s="42">
        <v>61.176969999999997</v>
      </c>
      <c r="L612" s="42">
        <v>113.227154</v>
      </c>
      <c r="M612" s="42">
        <v>100.057841</v>
      </c>
      <c r="N612" s="42">
        <v>68.406891000000002</v>
      </c>
      <c r="O612" s="42">
        <v>42.881931999999999</v>
      </c>
      <c r="P612" s="42">
        <v>96</v>
      </c>
      <c r="Q612" s="42">
        <v>63</v>
      </c>
      <c r="R612" s="42">
        <v>99</v>
      </c>
      <c r="S612" s="42">
        <v>73</v>
      </c>
      <c r="T612" s="42">
        <v>61</v>
      </c>
      <c r="U612" s="42">
        <v>24</v>
      </c>
      <c r="V612" s="42">
        <v>243.79054600000001</v>
      </c>
      <c r="W612" s="42">
        <v>49.904521000000003</v>
      </c>
      <c r="X612" s="42">
        <v>37.714739999999999</v>
      </c>
      <c r="Y612" s="42">
        <v>48.966456000000001</v>
      </c>
      <c r="Z612" s="42">
        <v>55.133912000000002</v>
      </c>
      <c r="AA612" s="42">
        <v>33.692945999999999</v>
      </c>
      <c r="AB612" s="42">
        <v>18.377970999999999</v>
      </c>
      <c r="AC612" s="42">
        <v>0</v>
      </c>
      <c r="AD612" s="42">
        <v>65.219497000000004</v>
      </c>
      <c r="AE612" s="42">
        <v>138.75211300000001</v>
      </c>
      <c r="AF612" s="42">
        <v>39.818936999999998</v>
      </c>
      <c r="AG612" s="42">
        <v>260.20945399999999</v>
      </c>
      <c r="AH612" s="42">
        <v>68.344691999999995</v>
      </c>
      <c r="AI612" s="42">
        <v>23.462229000000001</v>
      </c>
      <c r="AJ612" s="42">
        <v>64.260698000000005</v>
      </c>
      <c r="AK612" s="42">
        <v>44.923929000000001</v>
      </c>
      <c r="AL612" s="42">
        <v>34.713945000000002</v>
      </c>
      <c r="AM612" s="42">
        <v>21.440966</v>
      </c>
      <c r="AN612" s="42">
        <v>3.0629949999999999</v>
      </c>
      <c r="AO612" s="42">
        <v>77.533676999999997</v>
      </c>
      <c r="AP612" s="42">
        <v>139.793845</v>
      </c>
      <c r="AQ612" s="42">
        <v>42.881931999999999</v>
      </c>
      <c r="AR612" s="42">
        <v>375.64447000000001</v>
      </c>
      <c r="AS612" s="42">
        <v>12.251981000000001</v>
      </c>
      <c r="AT612" s="42">
        <v>24.503961</v>
      </c>
      <c r="AU612" s="42">
        <v>20.419968000000001</v>
      </c>
      <c r="AV612" s="42">
        <v>53.091915999999998</v>
      </c>
      <c r="AW612" s="42">
        <v>44.923929000000001</v>
      </c>
      <c r="AX612" s="42">
        <v>61.176969999999997</v>
      </c>
      <c r="AY612" s="42">
        <v>98.015844000000001</v>
      </c>
      <c r="AZ612" s="42">
        <v>61.259903000000001</v>
      </c>
      <c r="BA612" s="42">
        <v>187.78076799999999</v>
      </c>
      <c r="BB612" s="42">
        <v>8.1679870000000001</v>
      </c>
      <c r="BC612" s="42">
        <v>12.251981000000001</v>
      </c>
      <c r="BD612" s="42">
        <v>12.251981000000001</v>
      </c>
      <c r="BE612" s="42">
        <v>32.671948</v>
      </c>
      <c r="BF612" s="42">
        <v>8.1679870000000001</v>
      </c>
      <c r="BG612" s="42">
        <v>44.840995999999997</v>
      </c>
      <c r="BH612" s="42">
        <v>36.755941999999997</v>
      </c>
      <c r="BI612" s="42">
        <v>32.671948</v>
      </c>
      <c r="BJ612" s="42">
        <v>187.86370099999999</v>
      </c>
      <c r="BK612" s="42">
        <v>4.0839939999999997</v>
      </c>
      <c r="BL612" s="42">
        <v>12.251981000000001</v>
      </c>
      <c r="BM612" s="42">
        <v>8.1679870000000001</v>
      </c>
      <c r="BN612" s="42">
        <v>20.419968000000001</v>
      </c>
      <c r="BO612" s="42">
        <v>36.755941999999997</v>
      </c>
      <c r="BP612" s="42">
        <v>16.335974</v>
      </c>
      <c r="BQ612" s="42">
        <v>61.259903000000001</v>
      </c>
      <c r="BR612" s="42">
        <v>28.587955000000001</v>
      </c>
      <c r="BS612" s="42">
        <v>40.757002</v>
      </c>
      <c r="BT612" s="42">
        <v>0</v>
      </c>
      <c r="BU612" s="42">
        <v>0</v>
      </c>
      <c r="BV612" s="42">
        <v>0</v>
      </c>
      <c r="BW612" s="42">
        <v>4.0839939999999997</v>
      </c>
      <c r="BX612" s="42">
        <v>0</v>
      </c>
      <c r="BY612" s="42">
        <v>12.169048</v>
      </c>
      <c r="BZ612" s="42">
        <v>0</v>
      </c>
      <c r="CA612" s="42">
        <v>24.503961</v>
      </c>
      <c r="CB612" s="42">
        <v>208.283669</v>
      </c>
      <c r="CC612" s="42">
        <v>8.1679870000000001</v>
      </c>
      <c r="CD612" s="42">
        <v>20.419968000000001</v>
      </c>
      <c r="CE612" s="42">
        <v>20.419968000000001</v>
      </c>
      <c r="CF612" s="42">
        <v>49.007922000000001</v>
      </c>
      <c r="CG612" s="42">
        <v>36.755941999999997</v>
      </c>
      <c r="CH612" s="42">
        <v>44.923929000000001</v>
      </c>
      <c r="CI612" s="42">
        <v>0</v>
      </c>
      <c r="CJ612" s="42">
        <v>28.587955000000001</v>
      </c>
      <c r="CK612" s="42">
        <v>126.603799</v>
      </c>
      <c r="CL612" s="42">
        <v>4.0839939999999997</v>
      </c>
      <c r="CM612" s="42">
        <v>4.0839939999999997</v>
      </c>
      <c r="CN612" s="42">
        <v>0</v>
      </c>
      <c r="CO612" s="42">
        <v>0</v>
      </c>
      <c r="CP612" s="42">
        <v>8.1679870000000001</v>
      </c>
      <c r="CQ612" s="42">
        <v>4.0839939999999997</v>
      </c>
      <c r="CR612" s="42">
        <v>98.015844000000001</v>
      </c>
      <c r="CS612" s="42">
        <v>8.1679870000000001</v>
      </c>
    </row>
    <row r="613" spans="1:97">
      <c r="A613" s="40" t="s">
        <v>1802</v>
      </c>
      <c r="B613" s="40" t="s">
        <v>289</v>
      </c>
      <c r="C613" s="40" t="s">
        <v>1664</v>
      </c>
      <c r="D613" s="40" t="s">
        <v>1681</v>
      </c>
      <c r="E613" s="40" t="s">
        <v>1682</v>
      </c>
      <c r="F613" s="40" t="s">
        <v>1696</v>
      </c>
      <c r="G613" s="41" t="s">
        <v>294</v>
      </c>
      <c r="H613" s="40" t="s">
        <v>1803</v>
      </c>
      <c r="I613" s="42">
        <v>9672</v>
      </c>
      <c r="J613" s="42">
        <v>1834.041819</v>
      </c>
      <c r="K613" s="42">
        <v>1724.9172530000001</v>
      </c>
      <c r="L613" s="42">
        <v>2130.2048140000002</v>
      </c>
      <c r="M613" s="42">
        <v>1996.380809</v>
      </c>
      <c r="N613" s="42">
        <v>1255.6782780000001</v>
      </c>
      <c r="O613" s="42">
        <v>730.77702699999998</v>
      </c>
      <c r="P613" s="42">
        <v>1427</v>
      </c>
      <c r="Q613" s="42">
        <v>1150</v>
      </c>
      <c r="R613" s="42">
        <v>1676</v>
      </c>
      <c r="S613" s="42">
        <v>1223</v>
      </c>
      <c r="T613" s="42">
        <v>987</v>
      </c>
      <c r="U613" s="42">
        <v>491</v>
      </c>
      <c r="V613" s="42">
        <v>4732.8229140000003</v>
      </c>
      <c r="W613" s="42">
        <v>950.25851899999998</v>
      </c>
      <c r="X613" s="42">
        <v>861.28724499999998</v>
      </c>
      <c r="Y613" s="42">
        <v>1038.5709429999999</v>
      </c>
      <c r="Z613" s="42">
        <v>988.66164300000003</v>
      </c>
      <c r="AA613" s="42">
        <v>601.76042800000005</v>
      </c>
      <c r="AB613" s="42">
        <v>273.05807600000003</v>
      </c>
      <c r="AC613" s="42">
        <v>19.226061000000001</v>
      </c>
      <c r="AD613" s="42">
        <v>1267.2898929999999</v>
      </c>
      <c r="AE613" s="42">
        <v>2821.263074</v>
      </c>
      <c r="AF613" s="42">
        <v>644.269947</v>
      </c>
      <c r="AG613" s="42">
        <v>4939.1770859999997</v>
      </c>
      <c r="AH613" s="42">
        <v>883.78330000000005</v>
      </c>
      <c r="AI613" s="42">
        <v>863.63000799999998</v>
      </c>
      <c r="AJ613" s="42">
        <v>1091.633871</v>
      </c>
      <c r="AK613" s="42">
        <v>1007.719166</v>
      </c>
      <c r="AL613" s="42">
        <v>653.91785000000004</v>
      </c>
      <c r="AM613" s="42">
        <v>396.08393100000001</v>
      </c>
      <c r="AN613" s="42">
        <v>42.408959000000003</v>
      </c>
      <c r="AO613" s="42">
        <v>1178.5943239999999</v>
      </c>
      <c r="AP613" s="42">
        <v>2925.3997159999999</v>
      </c>
      <c r="AQ613" s="42">
        <v>835.18304599999999</v>
      </c>
      <c r="AR613" s="42">
        <v>7865.5234190000001</v>
      </c>
      <c r="AS613" s="42">
        <v>42.411140000000003</v>
      </c>
      <c r="AT613" s="42">
        <v>289.99021199999999</v>
      </c>
      <c r="AU613" s="42">
        <v>363.01715200000001</v>
      </c>
      <c r="AV613" s="42">
        <v>1128.6786010000001</v>
      </c>
      <c r="AW613" s="42">
        <v>1792.2010319999999</v>
      </c>
      <c r="AX613" s="42">
        <v>1266.235156</v>
      </c>
      <c r="AY613" s="42">
        <v>1856.2881239999999</v>
      </c>
      <c r="AZ613" s="42">
        <v>1126.7020010000001</v>
      </c>
      <c r="BA613" s="42">
        <v>3835.3689680000002</v>
      </c>
      <c r="BB613" s="42">
        <v>38.267088000000001</v>
      </c>
      <c r="BC613" s="42">
        <v>200.58727400000001</v>
      </c>
      <c r="BD613" s="42">
        <v>264.788543</v>
      </c>
      <c r="BE613" s="42">
        <v>542.21404900000005</v>
      </c>
      <c r="BF613" s="42">
        <v>373.270512</v>
      </c>
      <c r="BG613" s="42">
        <v>1084.7320580000001</v>
      </c>
      <c r="BH613" s="42">
        <v>948.28693899999996</v>
      </c>
      <c r="BI613" s="42">
        <v>383.22250600000001</v>
      </c>
      <c r="BJ613" s="42">
        <v>4030.1544509999999</v>
      </c>
      <c r="BK613" s="42">
        <v>4.1440520000000003</v>
      </c>
      <c r="BL613" s="42">
        <v>89.402938000000006</v>
      </c>
      <c r="BM613" s="42">
        <v>98.228609000000006</v>
      </c>
      <c r="BN613" s="42">
        <v>586.46455300000002</v>
      </c>
      <c r="BO613" s="42">
        <v>1418.930521</v>
      </c>
      <c r="BP613" s="42">
        <v>181.50309899999999</v>
      </c>
      <c r="BQ613" s="42">
        <v>908.00118499999996</v>
      </c>
      <c r="BR613" s="42">
        <v>743.47949500000004</v>
      </c>
      <c r="BS613" s="42">
        <v>1167.8621949999999</v>
      </c>
      <c r="BT613" s="42">
        <v>0</v>
      </c>
      <c r="BU613" s="42">
        <v>13.163671000000001</v>
      </c>
      <c r="BV613" s="42">
        <v>4.3867070000000004</v>
      </c>
      <c r="BW613" s="42">
        <v>76.417931999999993</v>
      </c>
      <c r="BX613" s="42">
        <v>273.27231899999998</v>
      </c>
      <c r="BY613" s="42">
        <v>248.67321899999999</v>
      </c>
      <c r="BZ613" s="42">
        <v>4.3867070000000004</v>
      </c>
      <c r="CA613" s="42">
        <v>547.56164100000001</v>
      </c>
      <c r="CB613" s="42">
        <v>4193.4303339999997</v>
      </c>
      <c r="CC613" s="42">
        <v>38.267088000000001</v>
      </c>
      <c r="CD613" s="42">
        <v>255.40276700000001</v>
      </c>
      <c r="CE613" s="42">
        <v>306.45830000000001</v>
      </c>
      <c r="CF613" s="42">
        <v>938.431194</v>
      </c>
      <c r="CG613" s="42">
        <v>1405.9540019999999</v>
      </c>
      <c r="CH613" s="42">
        <v>923.621533</v>
      </c>
      <c r="CI613" s="42">
        <v>30.235547</v>
      </c>
      <c r="CJ613" s="42">
        <v>295.05990200000002</v>
      </c>
      <c r="CK613" s="42">
        <v>2504.2308899999998</v>
      </c>
      <c r="CL613" s="42">
        <v>4.1440520000000003</v>
      </c>
      <c r="CM613" s="42">
        <v>21.423773000000001</v>
      </c>
      <c r="CN613" s="42">
        <v>52.172145</v>
      </c>
      <c r="CO613" s="42">
        <v>113.829476</v>
      </c>
      <c r="CP613" s="42">
        <v>112.974711</v>
      </c>
      <c r="CQ613" s="42">
        <v>93.940404999999998</v>
      </c>
      <c r="CR613" s="42">
        <v>1821.66587</v>
      </c>
      <c r="CS613" s="42">
        <v>284.08045800000002</v>
      </c>
    </row>
    <row r="614" spans="1:97">
      <c r="A614" s="40" t="s">
        <v>1804</v>
      </c>
      <c r="B614" s="40" t="s">
        <v>289</v>
      </c>
      <c r="C614" s="40" t="s">
        <v>1664</v>
      </c>
      <c r="D614" s="40" t="s">
        <v>1665</v>
      </c>
      <c r="E614" s="40" t="s">
        <v>1713</v>
      </c>
      <c r="F614" s="40" t="s">
        <v>419</v>
      </c>
      <c r="G614" s="41" t="s">
        <v>294</v>
      </c>
      <c r="H614" s="40" t="s">
        <v>1805</v>
      </c>
      <c r="I614" s="42">
        <v>1097</v>
      </c>
      <c r="J614" s="42">
        <v>212.226158</v>
      </c>
      <c r="K614" s="42">
        <v>201.266122</v>
      </c>
      <c r="L614" s="42">
        <v>210.23342400000001</v>
      </c>
      <c r="M614" s="42">
        <v>247.09900099999999</v>
      </c>
      <c r="N614" s="42">
        <v>139.49137099999999</v>
      </c>
      <c r="O614" s="42">
        <v>86.683924000000005</v>
      </c>
      <c r="P614" s="42">
        <v>149</v>
      </c>
      <c r="Q614" s="42">
        <v>134</v>
      </c>
      <c r="R614" s="42">
        <v>188</v>
      </c>
      <c r="S614" s="42">
        <v>148</v>
      </c>
      <c r="T614" s="42">
        <v>135</v>
      </c>
      <c r="U614" s="42">
        <v>62</v>
      </c>
      <c r="V614" s="42">
        <v>528.074478</v>
      </c>
      <c r="W614" s="42">
        <v>118.567666</v>
      </c>
      <c r="X614" s="42">
        <v>91.665757999999997</v>
      </c>
      <c r="Y614" s="42">
        <v>93.658491999999995</v>
      </c>
      <c r="Z614" s="42">
        <v>128.53133500000001</v>
      </c>
      <c r="AA614" s="42">
        <v>61.774749999999997</v>
      </c>
      <c r="AB614" s="42">
        <v>33.876475999999997</v>
      </c>
      <c r="AC614" s="42">
        <v>0</v>
      </c>
      <c r="AD614" s="42">
        <v>139.49137099999999</v>
      </c>
      <c r="AE614" s="42">
        <v>319.83378699999997</v>
      </c>
      <c r="AF614" s="42">
        <v>68.749319</v>
      </c>
      <c r="AG614" s="42">
        <v>568.925522</v>
      </c>
      <c r="AH614" s="42">
        <v>93.658491999999995</v>
      </c>
      <c r="AI614" s="42">
        <v>109.600363</v>
      </c>
      <c r="AJ614" s="42">
        <v>116.574932</v>
      </c>
      <c r="AK614" s="42">
        <v>118.567666</v>
      </c>
      <c r="AL614" s="42">
        <v>77.716621000000004</v>
      </c>
      <c r="AM614" s="42">
        <v>52.807448000000001</v>
      </c>
      <c r="AN614" s="42">
        <v>0</v>
      </c>
      <c r="AO614" s="42">
        <v>124.545867</v>
      </c>
      <c r="AP614" s="42">
        <v>346.73569500000002</v>
      </c>
      <c r="AQ614" s="42">
        <v>97.643960000000007</v>
      </c>
      <c r="AR614" s="42">
        <v>872.81743900000004</v>
      </c>
      <c r="AS614" s="42">
        <v>15.941871000000001</v>
      </c>
      <c r="AT614" s="42">
        <v>31.883742000000002</v>
      </c>
      <c r="AU614" s="42">
        <v>79.709355000000002</v>
      </c>
      <c r="AV614" s="42">
        <v>87.680290999999997</v>
      </c>
      <c r="AW614" s="42">
        <v>175.360581</v>
      </c>
      <c r="AX614" s="42">
        <v>111.593097</v>
      </c>
      <c r="AY614" s="42">
        <v>243.11353299999999</v>
      </c>
      <c r="AZ614" s="42">
        <v>127.53496800000001</v>
      </c>
      <c r="BA614" s="42">
        <v>390.57584000000003</v>
      </c>
      <c r="BB614" s="42">
        <v>11.956403</v>
      </c>
      <c r="BC614" s="42">
        <v>19.927339</v>
      </c>
      <c r="BD614" s="42">
        <v>39.854678</v>
      </c>
      <c r="BE614" s="42">
        <v>43.840145</v>
      </c>
      <c r="BF614" s="42">
        <v>27.898274000000001</v>
      </c>
      <c r="BG614" s="42">
        <v>95.651225999999994</v>
      </c>
      <c r="BH614" s="42">
        <v>115.578565</v>
      </c>
      <c r="BI614" s="42">
        <v>35.869210000000002</v>
      </c>
      <c r="BJ614" s="42">
        <v>482.24159900000001</v>
      </c>
      <c r="BK614" s="42">
        <v>3.985468</v>
      </c>
      <c r="BL614" s="42">
        <v>11.956403</v>
      </c>
      <c r="BM614" s="42">
        <v>39.854678</v>
      </c>
      <c r="BN614" s="42">
        <v>43.840145</v>
      </c>
      <c r="BO614" s="42">
        <v>147.46230700000001</v>
      </c>
      <c r="BP614" s="42">
        <v>15.941871000000001</v>
      </c>
      <c r="BQ614" s="42">
        <v>127.53496800000001</v>
      </c>
      <c r="BR614" s="42">
        <v>91.665757999999997</v>
      </c>
      <c r="BS614" s="42">
        <v>131.52043599999999</v>
      </c>
      <c r="BT614" s="42">
        <v>0</v>
      </c>
      <c r="BU614" s="42">
        <v>0</v>
      </c>
      <c r="BV614" s="42">
        <v>3.985468</v>
      </c>
      <c r="BW614" s="42">
        <v>7.970936</v>
      </c>
      <c r="BX614" s="42">
        <v>31.883742000000002</v>
      </c>
      <c r="BY614" s="42">
        <v>31.883742000000002</v>
      </c>
      <c r="BZ614" s="42">
        <v>0</v>
      </c>
      <c r="CA614" s="42">
        <v>55.796548999999999</v>
      </c>
      <c r="CB614" s="42">
        <v>434.41598499999998</v>
      </c>
      <c r="CC614" s="42">
        <v>15.941871000000001</v>
      </c>
      <c r="CD614" s="42">
        <v>15.941871000000001</v>
      </c>
      <c r="CE614" s="42">
        <v>71.738420000000005</v>
      </c>
      <c r="CF614" s="42">
        <v>71.738420000000005</v>
      </c>
      <c r="CG614" s="42">
        <v>127.53496800000001</v>
      </c>
      <c r="CH614" s="42">
        <v>71.738420000000005</v>
      </c>
      <c r="CI614" s="42">
        <v>3.985468</v>
      </c>
      <c r="CJ614" s="42">
        <v>55.796548999999999</v>
      </c>
      <c r="CK614" s="42">
        <v>306.88101699999999</v>
      </c>
      <c r="CL614" s="42">
        <v>0</v>
      </c>
      <c r="CM614" s="42">
        <v>15.941871000000001</v>
      </c>
      <c r="CN614" s="42">
        <v>3.985468</v>
      </c>
      <c r="CO614" s="42">
        <v>7.970936</v>
      </c>
      <c r="CP614" s="42">
        <v>15.941871000000001</v>
      </c>
      <c r="CQ614" s="42">
        <v>7.970936</v>
      </c>
      <c r="CR614" s="42">
        <v>239.12806499999999</v>
      </c>
      <c r="CS614" s="42">
        <v>15.941871000000001</v>
      </c>
    </row>
    <row r="615" spans="1:97">
      <c r="A615" s="40" t="s">
        <v>1806</v>
      </c>
      <c r="B615" s="40" t="s">
        <v>289</v>
      </c>
      <c r="C615" s="40" t="s">
        <v>1664</v>
      </c>
      <c r="D615" s="40" t="s">
        <v>1669</v>
      </c>
      <c r="E615" s="40" t="s">
        <v>1719</v>
      </c>
      <c r="F615" s="40" t="s">
        <v>1671</v>
      </c>
      <c r="G615" s="41" t="s">
        <v>294</v>
      </c>
      <c r="H615" s="40" t="s">
        <v>1807</v>
      </c>
      <c r="I615" s="42">
        <v>229</v>
      </c>
      <c r="J615" s="42">
        <v>40.711111000000002</v>
      </c>
      <c r="K615" s="42">
        <v>26.462222000000001</v>
      </c>
      <c r="L615" s="42">
        <v>40.711111000000002</v>
      </c>
      <c r="M615" s="42">
        <v>59.031111000000003</v>
      </c>
      <c r="N615" s="42">
        <v>36.64</v>
      </c>
      <c r="O615" s="42">
        <v>25.444444000000001</v>
      </c>
      <c r="P615" s="42">
        <v>22</v>
      </c>
      <c r="Q615" s="42">
        <v>31</v>
      </c>
      <c r="R615" s="42">
        <v>36</v>
      </c>
      <c r="S615" s="42">
        <v>38</v>
      </c>
      <c r="T615" s="42">
        <v>44</v>
      </c>
      <c r="U615" s="42">
        <v>10</v>
      </c>
      <c r="V615" s="42">
        <v>117.044444</v>
      </c>
      <c r="W615" s="42">
        <v>20.355556</v>
      </c>
      <c r="X615" s="42">
        <v>16.284444000000001</v>
      </c>
      <c r="Y615" s="42">
        <v>19.337778</v>
      </c>
      <c r="Z615" s="42">
        <v>29.515556</v>
      </c>
      <c r="AA615" s="42">
        <v>22.391110999999999</v>
      </c>
      <c r="AB615" s="42">
        <v>9.16</v>
      </c>
      <c r="AC615" s="42">
        <v>0</v>
      </c>
      <c r="AD615" s="42">
        <v>28.497778</v>
      </c>
      <c r="AE615" s="42">
        <v>67.173333</v>
      </c>
      <c r="AF615" s="42">
        <v>21.373332999999999</v>
      </c>
      <c r="AG615" s="42">
        <v>111.955556</v>
      </c>
      <c r="AH615" s="42">
        <v>20.355556</v>
      </c>
      <c r="AI615" s="42">
        <v>10.177778</v>
      </c>
      <c r="AJ615" s="42">
        <v>21.373332999999999</v>
      </c>
      <c r="AK615" s="42">
        <v>29.515556</v>
      </c>
      <c r="AL615" s="42">
        <v>14.248889</v>
      </c>
      <c r="AM615" s="42">
        <v>15.266667</v>
      </c>
      <c r="AN615" s="42">
        <v>1.0177780000000001</v>
      </c>
      <c r="AO615" s="42">
        <v>25.444444000000001</v>
      </c>
      <c r="AP615" s="42">
        <v>63.102221999999998</v>
      </c>
      <c r="AQ615" s="42">
        <v>23.408888999999999</v>
      </c>
      <c r="AR615" s="42">
        <v>191.34222199999999</v>
      </c>
      <c r="AS615" s="42">
        <v>12.213333</v>
      </c>
      <c r="AT615" s="42">
        <v>16.284444000000001</v>
      </c>
      <c r="AU615" s="42">
        <v>4.0711110000000001</v>
      </c>
      <c r="AV615" s="42">
        <v>24.426666999999998</v>
      </c>
      <c r="AW615" s="42">
        <v>32.568888999999999</v>
      </c>
      <c r="AX615" s="42">
        <v>16.284444000000001</v>
      </c>
      <c r="AY615" s="42">
        <v>65.137777999999997</v>
      </c>
      <c r="AZ615" s="42">
        <v>20.355556</v>
      </c>
      <c r="BA615" s="42">
        <v>97.706666999999996</v>
      </c>
      <c r="BB615" s="42">
        <v>4.0711110000000001</v>
      </c>
      <c r="BC615" s="42">
        <v>8.1422220000000003</v>
      </c>
      <c r="BD615" s="42">
        <v>4.0711110000000001</v>
      </c>
      <c r="BE615" s="42">
        <v>16.284444000000001</v>
      </c>
      <c r="BF615" s="42">
        <v>0</v>
      </c>
      <c r="BG615" s="42">
        <v>16.284444000000001</v>
      </c>
      <c r="BH615" s="42">
        <v>36.64</v>
      </c>
      <c r="BI615" s="42">
        <v>12.213333</v>
      </c>
      <c r="BJ615" s="42">
        <v>93.635555999999994</v>
      </c>
      <c r="BK615" s="42">
        <v>8.1422220000000003</v>
      </c>
      <c r="BL615" s="42">
        <v>8.1422220000000003</v>
      </c>
      <c r="BM615" s="42">
        <v>0</v>
      </c>
      <c r="BN615" s="42">
        <v>8.1422220000000003</v>
      </c>
      <c r="BO615" s="42">
        <v>32.568888999999999</v>
      </c>
      <c r="BP615" s="42">
        <v>0</v>
      </c>
      <c r="BQ615" s="42">
        <v>28.497778</v>
      </c>
      <c r="BR615" s="42">
        <v>8.1422220000000003</v>
      </c>
      <c r="BS615" s="42">
        <v>24.426666999999998</v>
      </c>
      <c r="BT615" s="42">
        <v>0</v>
      </c>
      <c r="BU615" s="42">
        <v>0</v>
      </c>
      <c r="BV615" s="42">
        <v>0</v>
      </c>
      <c r="BW615" s="42">
        <v>4.0711110000000001</v>
      </c>
      <c r="BX615" s="42">
        <v>8.1422220000000003</v>
      </c>
      <c r="BY615" s="42">
        <v>0</v>
      </c>
      <c r="BZ615" s="42">
        <v>0</v>
      </c>
      <c r="CA615" s="42">
        <v>12.213333</v>
      </c>
      <c r="CB615" s="42">
        <v>56.995556000000001</v>
      </c>
      <c r="CC615" s="42">
        <v>0</v>
      </c>
      <c r="CD615" s="42">
        <v>12.213333</v>
      </c>
      <c r="CE615" s="42">
        <v>0</v>
      </c>
      <c r="CF615" s="42">
        <v>20.355556</v>
      </c>
      <c r="CG615" s="42">
        <v>8.1422220000000003</v>
      </c>
      <c r="CH615" s="42">
        <v>12.213333</v>
      </c>
      <c r="CI615" s="42">
        <v>0</v>
      </c>
      <c r="CJ615" s="42">
        <v>4.0711110000000001</v>
      </c>
      <c r="CK615" s="42">
        <v>109.92</v>
      </c>
      <c r="CL615" s="42">
        <v>12.213333</v>
      </c>
      <c r="CM615" s="42">
        <v>4.0711110000000001</v>
      </c>
      <c r="CN615" s="42">
        <v>4.0711110000000001</v>
      </c>
      <c r="CO615" s="42">
        <v>0</v>
      </c>
      <c r="CP615" s="42">
        <v>16.284444000000001</v>
      </c>
      <c r="CQ615" s="42">
        <v>4.0711110000000001</v>
      </c>
      <c r="CR615" s="42">
        <v>65.137777999999997</v>
      </c>
      <c r="CS615" s="42">
        <v>4.0711110000000001</v>
      </c>
    </row>
    <row r="616" spans="1:97">
      <c r="A616" s="40" t="s">
        <v>1808</v>
      </c>
      <c r="B616" s="40" t="s">
        <v>289</v>
      </c>
      <c r="C616" s="40" t="s">
        <v>1664</v>
      </c>
      <c r="D616" s="40" t="s">
        <v>1669</v>
      </c>
      <c r="E616" s="40" t="s">
        <v>1737</v>
      </c>
      <c r="F616" s="40" t="s">
        <v>1671</v>
      </c>
      <c r="G616" s="41" t="s">
        <v>294</v>
      </c>
      <c r="H616" s="40" t="s">
        <v>1809</v>
      </c>
      <c r="I616" s="42">
        <v>263</v>
      </c>
      <c r="J616" s="42">
        <v>46.346884000000003</v>
      </c>
      <c r="K616" s="42">
        <v>37.834190999999997</v>
      </c>
      <c r="L616" s="42">
        <v>44.507547000000002</v>
      </c>
      <c r="M616" s="42">
        <v>69.993252999999996</v>
      </c>
      <c r="N616" s="42">
        <v>41.617609999999999</v>
      </c>
      <c r="O616" s="42">
        <v>22.700514999999999</v>
      </c>
      <c r="P616" s="42">
        <v>37</v>
      </c>
      <c r="Q616" s="42">
        <v>35</v>
      </c>
      <c r="R616" s="42">
        <v>56</v>
      </c>
      <c r="S616" s="42">
        <v>47</v>
      </c>
      <c r="T616" s="42">
        <v>31</v>
      </c>
      <c r="U616" s="42">
        <v>15</v>
      </c>
      <c r="V616" s="42">
        <v>123.95934800000001</v>
      </c>
      <c r="W616" s="42">
        <v>19.862950000000001</v>
      </c>
      <c r="X616" s="42">
        <v>13.241967000000001</v>
      </c>
      <c r="Y616" s="42">
        <v>22.752887999999999</v>
      </c>
      <c r="Z616" s="42">
        <v>37.834190999999997</v>
      </c>
      <c r="AA616" s="42">
        <v>21.754660000000001</v>
      </c>
      <c r="AB616" s="42">
        <v>8.5126930000000005</v>
      </c>
      <c r="AC616" s="42">
        <v>0</v>
      </c>
      <c r="AD616" s="42">
        <v>24.592224000000002</v>
      </c>
      <c r="AE616" s="42">
        <v>78.558318999999997</v>
      </c>
      <c r="AF616" s="42">
        <v>20.808805</v>
      </c>
      <c r="AG616" s="42">
        <v>139.04065199999999</v>
      </c>
      <c r="AH616" s="42">
        <v>26.483934000000001</v>
      </c>
      <c r="AI616" s="42">
        <v>24.592224000000002</v>
      </c>
      <c r="AJ616" s="42">
        <v>21.754660000000001</v>
      </c>
      <c r="AK616" s="42">
        <v>32.159061999999999</v>
      </c>
      <c r="AL616" s="42">
        <v>19.862950000000001</v>
      </c>
      <c r="AM616" s="42">
        <v>14.187822000000001</v>
      </c>
      <c r="AN616" s="42">
        <v>0</v>
      </c>
      <c r="AO616" s="42">
        <v>37.834190999999997</v>
      </c>
      <c r="AP616" s="42">
        <v>77.560091</v>
      </c>
      <c r="AQ616" s="42">
        <v>23.646369</v>
      </c>
      <c r="AR616" s="42">
        <v>223.22172599999999</v>
      </c>
      <c r="AS616" s="42">
        <v>3.7834189999999999</v>
      </c>
      <c r="AT616" s="42">
        <v>7.5668379999999997</v>
      </c>
      <c r="AU616" s="42">
        <v>11.350256999999999</v>
      </c>
      <c r="AV616" s="42">
        <v>26.483934000000001</v>
      </c>
      <c r="AW616" s="42">
        <v>45.401029000000001</v>
      </c>
      <c r="AX616" s="42">
        <v>49.184448000000003</v>
      </c>
      <c r="AY616" s="42">
        <v>60.534705000000002</v>
      </c>
      <c r="AZ616" s="42">
        <v>18.917095</v>
      </c>
      <c r="BA616" s="42">
        <v>109.719154</v>
      </c>
      <c r="BB616" s="42">
        <v>3.7834189999999999</v>
      </c>
      <c r="BC616" s="42">
        <v>7.5668379999999997</v>
      </c>
      <c r="BD616" s="42">
        <v>7.5668379999999997</v>
      </c>
      <c r="BE616" s="42">
        <v>3.7834189999999999</v>
      </c>
      <c r="BF616" s="42">
        <v>11.350256999999999</v>
      </c>
      <c r="BG616" s="42">
        <v>34.050772000000002</v>
      </c>
      <c r="BH616" s="42">
        <v>34.050772000000002</v>
      </c>
      <c r="BI616" s="42">
        <v>7.5668379999999997</v>
      </c>
      <c r="BJ616" s="42">
        <v>113.502573</v>
      </c>
      <c r="BK616" s="42">
        <v>0</v>
      </c>
      <c r="BL616" s="42">
        <v>0</v>
      </c>
      <c r="BM616" s="42">
        <v>3.7834189999999999</v>
      </c>
      <c r="BN616" s="42">
        <v>22.700514999999999</v>
      </c>
      <c r="BO616" s="42">
        <v>34.050772000000002</v>
      </c>
      <c r="BP616" s="42">
        <v>15.133675999999999</v>
      </c>
      <c r="BQ616" s="42">
        <v>26.483934000000001</v>
      </c>
      <c r="BR616" s="42">
        <v>11.350256999999999</v>
      </c>
      <c r="BS616" s="42">
        <v>18.917095</v>
      </c>
      <c r="BT616" s="42">
        <v>0</v>
      </c>
      <c r="BU616" s="42">
        <v>0</v>
      </c>
      <c r="BV616" s="42">
        <v>0</v>
      </c>
      <c r="BW616" s="42">
        <v>0</v>
      </c>
      <c r="BX616" s="42">
        <v>3.7834189999999999</v>
      </c>
      <c r="BY616" s="42">
        <v>3.7834189999999999</v>
      </c>
      <c r="BZ616" s="42">
        <v>0</v>
      </c>
      <c r="CA616" s="42">
        <v>11.350256999999999</v>
      </c>
      <c r="CB616" s="42">
        <v>109.719154</v>
      </c>
      <c r="CC616" s="42">
        <v>3.7834189999999999</v>
      </c>
      <c r="CD616" s="42">
        <v>7.5668379999999997</v>
      </c>
      <c r="CE616" s="42">
        <v>7.5668379999999997</v>
      </c>
      <c r="CF616" s="42">
        <v>22.700514999999999</v>
      </c>
      <c r="CG616" s="42">
        <v>30.267353</v>
      </c>
      <c r="CH616" s="42">
        <v>37.834190999999997</v>
      </c>
      <c r="CI616" s="42">
        <v>0</v>
      </c>
      <c r="CJ616" s="42">
        <v>0</v>
      </c>
      <c r="CK616" s="42">
        <v>94.585476999999997</v>
      </c>
      <c r="CL616" s="42">
        <v>0</v>
      </c>
      <c r="CM616" s="42">
        <v>0</v>
      </c>
      <c r="CN616" s="42">
        <v>3.7834189999999999</v>
      </c>
      <c r="CO616" s="42">
        <v>3.7834189999999999</v>
      </c>
      <c r="CP616" s="42">
        <v>11.350256999999999</v>
      </c>
      <c r="CQ616" s="42">
        <v>7.5668379999999997</v>
      </c>
      <c r="CR616" s="42">
        <v>60.534705000000002</v>
      </c>
      <c r="CS616" s="42">
        <v>7.5668379999999997</v>
      </c>
    </row>
    <row r="617" spans="1:97">
      <c r="A617" s="40" t="s">
        <v>1810</v>
      </c>
      <c r="B617" s="40" t="s">
        <v>289</v>
      </c>
      <c r="C617" s="40" t="s">
        <v>1664</v>
      </c>
      <c r="D617" s="40" t="s">
        <v>1699</v>
      </c>
      <c r="E617" s="40" t="s">
        <v>1772</v>
      </c>
      <c r="F617" s="40" t="s">
        <v>1773</v>
      </c>
      <c r="G617" s="41" t="s">
        <v>294</v>
      </c>
      <c r="H617" s="40" t="s">
        <v>1811</v>
      </c>
      <c r="I617" s="42">
        <v>240</v>
      </c>
      <c r="J617" s="42">
        <v>33</v>
      </c>
      <c r="K617" s="42">
        <v>48</v>
      </c>
      <c r="L617" s="42">
        <v>56</v>
      </c>
      <c r="M617" s="42">
        <v>48</v>
      </c>
      <c r="N617" s="42">
        <v>33</v>
      </c>
      <c r="O617" s="42">
        <v>22</v>
      </c>
      <c r="P617" s="42">
        <v>38</v>
      </c>
      <c r="Q617" s="42">
        <v>52</v>
      </c>
      <c r="R617" s="42">
        <v>49</v>
      </c>
      <c r="S617" s="42">
        <v>46</v>
      </c>
      <c r="T617" s="42">
        <v>37</v>
      </c>
      <c r="U617" s="42">
        <v>17</v>
      </c>
      <c r="V617" s="42">
        <v>120</v>
      </c>
      <c r="W617" s="42">
        <v>13</v>
      </c>
      <c r="X617" s="42">
        <v>24</v>
      </c>
      <c r="Y617" s="42">
        <v>32</v>
      </c>
      <c r="Z617" s="42">
        <v>24</v>
      </c>
      <c r="AA617" s="42">
        <v>16</v>
      </c>
      <c r="AB617" s="42">
        <v>11</v>
      </c>
      <c r="AC617" s="42">
        <v>0</v>
      </c>
      <c r="AD617" s="42">
        <v>19</v>
      </c>
      <c r="AE617" s="42">
        <v>85</v>
      </c>
      <c r="AF617" s="42">
        <v>16</v>
      </c>
      <c r="AG617" s="42">
        <v>120</v>
      </c>
      <c r="AH617" s="42">
        <v>20</v>
      </c>
      <c r="AI617" s="42">
        <v>24</v>
      </c>
      <c r="AJ617" s="42">
        <v>24</v>
      </c>
      <c r="AK617" s="42">
        <v>24</v>
      </c>
      <c r="AL617" s="42">
        <v>17</v>
      </c>
      <c r="AM617" s="42">
        <v>10</v>
      </c>
      <c r="AN617" s="42">
        <v>1</v>
      </c>
      <c r="AO617" s="42">
        <v>27</v>
      </c>
      <c r="AP617" s="42">
        <v>77</v>
      </c>
      <c r="AQ617" s="42">
        <v>16</v>
      </c>
      <c r="AR617" s="42">
        <v>212</v>
      </c>
      <c r="AS617" s="42">
        <v>28</v>
      </c>
      <c r="AT617" s="42">
        <v>4</v>
      </c>
      <c r="AU617" s="42">
        <v>8</v>
      </c>
      <c r="AV617" s="42">
        <v>16</v>
      </c>
      <c r="AW617" s="42">
        <v>44</v>
      </c>
      <c r="AX617" s="42">
        <v>24</v>
      </c>
      <c r="AY617" s="42">
        <v>56</v>
      </c>
      <c r="AZ617" s="42">
        <v>32</v>
      </c>
      <c r="BA617" s="42">
        <v>104</v>
      </c>
      <c r="BB617" s="42">
        <v>12</v>
      </c>
      <c r="BC617" s="42">
        <v>0</v>
      </c>
      <c r="BD617" s="42">
        <v>0</v>
      </c>
      <c r="BE617" s="42">
        <v>8</v>
      </c>
      <c r="BF617" s="42">
        <v>16</v>
      </c>
      <c r="BG617" s="42">
        <v>16</v>
      </c>
      <c r="BH617" s="42">
        <v>40</v>
      </c>
      <c r="BI617" s="42">
        <v>12</v>
      </c>
      <c r="BJ617" s="42">
        <v>108</v>
      </c>
      <c r="BK617" s="42">
        <v>16</v>
      </c>
      <c r="BL617" s="42">
        <v>4</v>
      </c>
      <c r="BM617" s="42">
        <v>8</v>
      </c>
      <c r="BN617" s="42">
        <v>8</v>
      </c>
      <c r="BO617" s="42">
        <v>28</v>
      </c>
      <c r="BP617" s="42">
        <v>8</v>
      </c>
      <c r="BQ617" s="42">
        <v>16</v>
      </c>
      <c r="BR617" s="42">
        <v>20</v>
      </c>
      <c r="BS617" s="42">
        <v>40</v>
      </c>
      <c r="BT617" s="42">
        <v>0</v>
      </c>
      <c r="BU617" s="42">
        <v>0</v>
      </c>
      <c r="BV617" s="42">
        <v>8</v>
      </c>
      <c r="BW617" s="42">
        <v>0</v>
      </c>
      <c r="BX617" s="42">
        <v>8</v>
      </c>
      <c r="BY617" s="42">
        <v>0</v>
      </c>
      <c r="BZ617" s="42">
        <v>0</v>
      </c>
      <c r="CA617" s="42">
        <v>24</v>
      </c>
      <c r="CB617" s="42">
        <v>96</v>
      </c>
      <c r="CC617" s="42">
        <v>20</v>
      </c>
      <c r="CD617" s="42">
        <v>4</v>
      </c>
      <c r="CE617" s="42">
        <v>0</v>
      </c>
      <c r="CF617" s="42">
        <v>12</v>
      </c>
      <c r="CG617" s="42">
        <v>32</v>
      </c>
      <c r="CH617" s="42">
        <v>20</v>
      </c>
      <c r="CI617" s="42">
        <v>4</v>
      </c>
      <c r="CJ617" s="42">
        <v>4</v>
      </c>
      <c r="CK617" s="42">
        <v>76</v>
      </c>
      <c r="CL617" s="42">
        <v>8</v>
      </c>
      <c r="CM617" s="42">
        <v>0</v>
      </c>
      <c r="CN617" s="42">
        <v>0</v>
      </c>
      <c r="CO617" s="42">
        <v>4</v>
      </c>
      <c r="CP617" s="42">
        <v>4</v>
      </c>
      <c r="CQ617" s="42">
        <v>4</v>
      </c>
      <c r="CR617" s="42">
        <v>52</v>
      </c>
      <c r="CS617" s="42">
        <v>4</v>
      </c>
    </row>
    <row r="618" spans="1:97">
      <c r="A618" s="40" t="s">
        <v>1812</v>
      </c>
      <c r="B618" s="40" t="s">
        <v>289</v>
      </c>
      <c r="C618" s="40" t="s">
        <v>1664</v>
      </c>
      <c r="D618" s="40" t="s">
        <v>1674</v>
      </c>
      <c r="E618" s="40" t="s">
        <v>1813</v>
      </c>
      <c r="F618" s="40" t="s">
        <v>1671</v>
      </c>
      <c r="G618" s="41" t="s">
        <v>294</v>
      </c>
      <c r="H618" s="40" t="s">
        <v>1814</v>
      </c>
      <c r="I618" s="42">
        <v>14779</v>
      </c>
      <c r="J618" s="42">
        <v>2557.758969</v>
      </c>
      <c r="K618" s="42">
        <v>2641.4664950000001</v>
      </c>
      <c r="L618" s="42">
        <v>2941.2325919999998</v>
      </c>
      <c r="M618" s="42">
        <v>3623.1579120000001</v>
      </c>
      <c r="N618" s="42">
        <v>2027.8834099999999</v>
      </c>
      <c r="O618" s="42">
        <v>987.50062200000002</v>
      </c>
      <c r="P618" s="42">
        <v>2798</v>
      </c>
      <c r="Q618" s="42">
        <v>3030</v>
      </c>
      <c r="R618" s="42">
        <v>3365</v>
      </c>
      <c r="S618" s="42">
        <v>2860</v>
      </c>
      <c r="T618" s="42">
        <v>1215</v>
      </c>
      <c r="U618" s="42">
        <v>634</v>
      </c>
      <c r="V618" s="42">
        <v>6960.7368990000004</v>
      </c>
      <c r="W618" s="42">
        <v>1283.7699339999999</v>
      </c>
      <c r="X618" s="42">
        <v>1311.7495710000001</v>
      </c>
      <c r="Y618" s="42">
        <v>1350.7914969999999</v>
      </c>
      <c r="Z618" s="42">
        <v>1732.569968</v>
      </c>
      <c r="AA618" s="42">
        <v>944.36707999999999</v>
      </c>
      <c r="AB618" s="42">
        <v>302.67369000000002</v>
      </c>
      <c r="AC618" s="42">
        <v>34.815159000000001</v>
      </c>
      <c r="AD618" s="42">
        <v>1829.8751580000001</v>
      </c>
      <c r="AE618" s="42">
        <v>4328.8888980000002</v>
      </c>
      <c r="AF618" s="42">
        <v>801.97284300000001</v>
      </c>
      <c r="AG618" s="42">
        <v>7818.2631009999996</v>
      </c>
      <c r="AH618" s="42">
        <v>1273.9890350000001</v>
      </c>
      <c r="AI618" s="42">
        <v>1329.7169240000001</v>
      </c>
      <c r="AJ618" s="42">
        <v>1590.4410949999999</v>
      </c>
      <c r="AK618" s="42">
        <v>1890.5879440000001</v>
      </c>
      <c r="AL618" s="42">
        <v>1083.5163299999999</v>
      </c>
      <c r="AM618" s="42">
        <v>562.91180499999996</v>
      </c>
      <c r="AN618" s="42">
        <v>87.099967000000007</v>
      </c>
      <c r="AO618" s="42">
        <v>1785.865278</v>
      </c>
      <c r="AP618" s="42">
        <v>4856.9744989999999</v>
      </c>
      <c r="AQ618" s="42">
        <v>1175.4233240000001</v>
      </c>
      <c r="AR618" s="42">
        <v>12213.513348</v>
      </c>
      <c r="AS618" s="42">
        <v>39.175114000000001</v>
      </c>
      <c r="AT618" s="42">
        <v>389.79058099999997</v>
      </c>
      <c r="AU618" s="42">
        <v>1111.8081979999999</v>
      </c>
      <c r="AV618" s="42">
        <v>2150.6164669999998</v>
      </c>
      <c r="AW618" s="42">
        <v>2395.2504389999999</v>
      </c>
      <c r="AX618" s="42">
        <v>1496.104495</v>
      </c>
      <c r="AY618" s="42">
        <v>2838.298397</v>
      </c>
      <c r="AZ618" s="42">
        <v>1792.469656</v>
      </c>
      <c r="BA618" s="42">
        <v>5665.5299869999999</v>
      </c>
      <c r="BB618" s="42">
        <v>35.342061999999999</v>
      </c>
      <c r="BC618" s="42">
        <v>279.29800499999999</v>
      </c>
      <c r="BD618" s="42">
        <v>672.95180700000003</v>
      </c>
      <c r="BE618" s="42">
        <v>1003.4695850000001</v>
      </c>
      <c r="BF618" s="42">
        <v>488.70590600000003</v>
      </c>
      <c r="BG618" s="42">
        <v>1243.668136</v>
      </c>
      <c r="BH618" s="42">
        <v>1306.714469</v>
      </c>
      <c r="BI618" s="42">
        <v>635.38001699999995</v>
      </c>
      <c r="BJ618" s="42">
        <v>6547.9833619999999</v>
      </c>
      <c r="BK618" s="42">
        <v>3.8330519999999999</v>
      </c>
      <c r="BL618" s="42">
        <v>110.492577</v>
      </c>
      <c r="BM618" s="42">
        <v>438.85639099999997</v>
      </c>
      <c r="BN618" s="42">
        <v>1147.146882</v>
      </c>
      <c r="BO618" s="42">
        <v>1906.544533</v>
      </c>
      <c r="BP618" s="42">
        <v>252.43635900000001</v>
      </c>
      <c r="BQ618" s="42">
        <v>1531.583928</v>
      </c>
      <c r="BR618" s="42">
        <v>1157.089639</v>
      </c>
      <c r="BS618" s="42">
        <v>1798.2438259999999</v>
      </c>
      <c r="BT618" s="42">
        <v>0</v>
      </c>
      <c r="BU618" s="42">
        <v>23.952696</v>
      </c>
      <c r="BV618" s="42">
        <v>9.7109959999999997</v>
      </c>
      <c r="BW618" s="42">
        <v>127.146681</v>
      </c>
      <c r="BX618" s="42">
        <v>276.95984399999998</v>
      </c>
      <c r="BY618" s="42">
        <v>247.38292300000001</v>
      </c>
      <c r="BZ618" s="42">
        <v>0</v>
      </c>
      <c r="CA618" s="42">
        <v>1113.0906849999999</v>
      </c>
      <c r="CB618" s="42">
        <v>6216.4780190000001</v>
      </c>
      <c r="CC618" s="42">
        <v>27.962098999999998</v>
      </c>
      <c r="CD618" s="42">
        <v>270.50320199999999</v>
      </c>
      <c r="CE618" s="42">
        <v>910.29750799999999</v>
      </c>
      <c r="CF618" s="42">
        <v>1716.728433</v>
      </c>
      <c r="CG618" s="42">
        <v>1763.197631</v>
      </c>
      <c r="CH618" s="42">
        <v>1065.9776670000001</v>
      </c>
      <c r="CI618" s="42">
        <v>26.343944</v>
      </c>
      <c r="CJ618" s="42">
        <v>435.467534</v>
      </c>
      <c r="CK618" s="42">
        <v>4198.7915039999998</v>
      </c>
      <c r="CL618" s="42">
        <v>11.213015</v>
      </c>
      <c r="CM618" s="42">
        <v>95.334682999999998</v>
      </c>
      <c r="CN618" s="42">
        <v>191.79969399999999</v>
      </c>
      <c r="CO618" s="42">
        <v>306.741354</v>
      </c>
      <c r="CP618" s="42">
        <v>355.09296499999999</v>
      </c>
      <c r="CQ618" s="42">
        <v>182.74390500000001</v>
      </c>
      <c r="CR618" s="42">
        <v>2811.9544529999998</v>
      </c>
      <c r="CS618" s="42">
        <v>243.91143700000001</v>
      </c>
    </row>
    <row r="619" spans="1:97">
      <c r="A619" s="40" t="s">
        <v>1815</v>
      </c>
      <c r="B619" s="40" t="s">
        <v>289</v>
      </c>
      <c r="C619" s="40" t="s">
        <v>1664</v>
      </c>
      <c r="D619" s="40" t="s">
        <v>1669</v>
      </c>
      <c r="E619" s="40" t="s">
        <v>1816</v>
      </c>
      <c r="F619" s="40" t="s">
        <v>1671</v>
      </c>
      <c r="G619" s="41" t="s">
        <v>294</v>
      </c>
      <c r="H619" s="40" t="s">
        <v>1817</v>
      </c>
      <c r="I619" s="42">
        <v>872</v>
      </c>
      <c r="J619" s="42">
        <v>174.996579</v>
      </c>
      <c r="K619" s="42">
        <v>116.332953</v>
      </c>
      <c r="L619" s="42">
        <v>169.030787</v>
      </c>
      <c r="M619" s="42">
        <v>199.85404800000001</v>
      </c>
      <c r="N619" s="42">
        <v>120.310148</v>
      </c>
      <c r="O619" s="42">
        <v>91.475485000000006</v>
      </c>
      <c r="P619" s="42">
        <v>131</v>
      </c>
      <c r="Q619" s="42">
        <v>100</v>
      </c>
      <c r="R619" s="42">
        <v>150</v>
      </c>
      <c r="S619" s="42">
        <v>123</v>
      </c>
      <c r="T619" s="42">
        <v>140</v>
      </c>
      <c r="U619" s="42">
        <v>67</v>
      </c>
      <c r="V619" s="42">
        <v>436.49714899999998</v>
      </c>
      <c r="W619" s="42">
        <v>89.486886999999996</v>
      </c>
      <c r="X619" s="42">
        <v>64.629418000000001</v>
      </c>
      <c r="Y619" s="42">
        <v>80.538197999999994</v>
      </c>
      <c r="Z619" s="42">
        <v>102.41277100000001</v>
      </c>
      <c r="AA619" s="42">
        <v>57.669327000000003</v>
      </c>
      <c r="AB619" s="42">
        <v>38.777650999999999</v>
      </c>
      <c r="AC619" s="42">
        <v>2.9828960000000002</v>
      </c>
      <c r="AD619" s="42">
        <v>116.332953</v>
      </c>
      <c r="AE619" s="42">
        <v>248.57468600000001</v>
      </c>
      <c r="AF619" s="42">
        <v>71.589510000000004</v>
      </c>
      <c r="AG619" s="42">
        <v>435.50285100000002</v>
      </c>
      <c r="AH619" s="42">
        <v>85.509692000000001</v>
      </c>
      <c r="AI619" s="42">
        <v>51.703535000000002</v>
      </c>
      <c r="AJ619" s="42">
        <v>88.492587999999998</v>
      </c>
      <c r="AK619" s="42">
        <v>97.441276999999999</v>
      </c>
      <c r="AL619" s="42">
        <v>62.640821000000003</v>
      </c>
      <c r="AM619" s="42">
        <v>48.720638999999998</v>
      </c>
      <c r="AN619" s="42">
        <v>0.99429900000000004</v>
      </c>
      <c r="AO619" s="42">
        <v>110.367161</v>
      </c>
      <c r="AP619" s="42">
        <v>242.60889399999999</v>
      </c>
      <c r="AQ619" s="42">
        <v>82.526796000000004</v>
      </c>
      <c r="AR619" s="42">
        <v>668.16875700000003</v>
      </c>
      <c r="AS619" s="42">
        <v>31.81756</v>
      </c>
      <c r="AT619" s="42">
        <v>51.703535000000002</v>
      </c>
      <c r="AU619" s="42">
        <v>23.86317</v>
      </c>
      <c r="AV619" s="42">
        <v>59.657924999999999</v>
      </c>
      <c r="AW619" s="42">
        <v>107.384265</v>
      </c>
      <c r="AX619" s="42">
        <v>143.17901900000001</v>
      </c>
      <c r="AY619" s="42">
        <v>186.92816400000001</v>
      </c>
      <c r="AZ619" s="42">
        <v>63.635120000000001</v>
      </c>
      <c r="BA619" s="42">
        <v>338.06157400000001</v>
      </c>
      <c r="BB619" s="42">
        <v>19.885974999999998</v>
      </c>
      <c r="BC619" s="42">
        <v>43.749144999999999</v>
      </c>
      <c r="BD619" s="42">
        <v>15.90878</v>
      </c>
      <c r="BE619" s="42">
        <v>19.885974999999998</v>
      </c>
      <c r="BF619" s="42">
        <v>7.9543900000000001</v>
      </c>
      <c r="BG619" s="42">
        <v>119.315849</v>
      </c>
      <c r="BH619" s="42">
        <v>87.498289999999997</v>
      </c>
      <c r="BI619" s="42">
        <v>23.86317</v>
      </c>
      <c r="BJ619" s="42">
        <v>330.10718400000002</v>
      </c>
      <c r="BK619" s="42">
        <v>11.931585</v>
      </c>
      <c r="BL619" s="42">
        <v>7.9543900000000001</v>
      </c>
      <c r="BM619" s="42">
        <v>7.9543900000000001</v>
      </c>
      <c r="BN619" s="42">
        <v>39.771949999999997</v>
      </c>
      <c r="BO619" s="42">
        <v>99.429874999999996</v>
      </c>
      <c r="BP619" s="42">
        <v>23.86317</v>
      </c>
      <c r="BQ619" s="42">
        <v>99.429874999999996</v>
      </c>
      <c r="BR619" s="42">
        <v>39.771949999999997</v>
      </c>
      <c r="BS619" s="42">
        <v>63.635120000000001</v>
      </c>
      <c r="BT619" s="42">
        <v>0</v>
      </c>
      <c r="BU619" s="42">
        <v>0</v>
      </c>
      <c r="BV619" s="42">
        <v>0</v>
      </c>
      <c r="BW619" s="42">
        <v>0</v>
      </c>
      <c r="BX619" s="42">
        <v>7.9543900000000001</v>
      </c>
      <c r="BY619" s="42">
        <v>23.86317</v>
      </c>
      <c r="BZ619" s="42">
        <v>0</v>
      </c>
      <c r="CA619" s="42">
        <v>31.81756</v>
      </c>
      <c r="CB619" s="42">
        <v>349.99315799999999</v>
      </c>
      <c r="CC619" s="42">
        <v>23.86317</v>
      </c>
      <c r="CD619" s="42">
        <v>35.794755000000002</v>
      </c>
      <c r="CE619" s="42">
        <v>23.86317</v>
      </c>
      <c r="CF619" s="42">
        <v>39.771949999999997</v>
      </c>
      <c r="CG619" s="42">
        <v>91.475485000000006</v>
      </c>
      <c r="CH619" s="42">
        <v>115.338655</v>
      </c>
      <c r="CI619" s="42">
        <v>0</v>
      </c>
      <c r="CJ619" s="42">
        <v>19.885974999999998</v>
      </c>
      <c r="CK619" s="42">
        <v>254.540479</v>
      </c>
      <c r="CL619" s="42">
        <v>7.9543900000000001</v>
      </c>
      <c r="CM619" s="42">
        <v>15.90878</v>
      </c>
      <c r="CN619" s="42">
        <v>0</v>
      </c>
      <c r="CO619" s="42">
        <v>19.885974999999998</v>
      </c>
      <c r="CP619" s="42">
        <v>7.9543900000000001</v>
      </c>
      <c r="CQ619" s="42">
        <v>3.977195</v>
      </c>
      <c r="CR619" s="42">
        <v>186.92816400000001</v>
      </c>
      <c r="CS619" s="42">
        <v>11.931585</v>
      </c>
    </row>
    <row r="620" spans="1:97">
      <c r="A620" s="40" t="s">
        <v>1818</v>
      </c>
      <c r="B620" s="40" t="s">
        <v>289</v>
      </c>
      <c r="C620" s="40" t="s">
        <v>1664</v>
      </c>
      <c r="D620" s="40" t="s">
        <v>1685</v>
      </c>
      <c r="E620" s="40" t="s">
        <v>1793</v>
      </c>
      <c r="F620" s="40" t="s">
        <v>1671</v>
      </c>
      <c r="G620" s="41" t="s">
        <v>294</v>
      </c>
      <c r="H620" s="40" t="s">
        <v>1819</v>
      </c>
      <c r="I620" s="42">
        <v>4802</v>
      </c>
      <c r="J620" s="42">
        <v>865.83572500000002</v>
      </c>
      <c r="K620" s="42">
        <v>891.94694700000002</v>
      </c>
      <c r="L620" s="42">
        <v>892.86038299999996</v>
      </c>
      <c r="M620" s="42">
        <v>948.76106000000004</v>
      </c>
      <c r="N620" s="42">
        <v>595.35345800000005</v>
      </c>
      <c r="O620" s="42">
        <v>607.24242900000002</v>
      </c>
      <c r="P620" s="42">
        <v>901</v>
      </c>
      <c r="Q620" s="42">
        <v>911</v>
      </c>
      <c r="R620" s="42">
        <v>1000</v>
      </c>
      <c r="S620" s="42">
        <v>753</v>
      </c>
      <c r="T620" s="42">
        <v>589</v>
      </c>
      <c r="U620" s="42">
        <v>514</v>
      </c>
      <c r="V620" s="42">
        <v>2234.3516100000002</v>
      </c>
      <c r="W620" s="42">
        <v>422.99318</v>
      </c>
      <c r="X620" s="42">
        <v>456.71917300000001</v>
      </c>
      <c r="Y620" s="42">
        <v>428.614687</v>
      </c>
      <c r="Z620" s="42">
        <v>457.08919100000003</v>
      </c>
      <c r="AA620" s="42">
        <v>262.79375299999998</v>
      </c>
      <c r="AB620" s="42">
        <v>190.16075900000001</v>
      </c>
      <c r="AC620" s="42">
        <v>15.980867</v>
      </c>
      <c r="AD620" s="42">
        <v>566.146612</v>
      </c>
      <c r="AE620" s="42">
        <v>1304.890985</v>
      </c>
      <c r="AF620" s="42">
        <v>363.31401199999999</v>
      </c>
      <c r="AG620" s="42">
        <v>2567.6483899999998</v>
      </c>
      <c r="AH620" s="42">
        <v>442.84254399999998</v>
      </c>
      <c r="AI620" s="42">
        <v>435.22777400000001</v>
      </c>
      <c r="AJ620" s="42">
        <v>464.24569600000001</v>
      </c>
      <c r="AK620" s="42">
        <v>491.67186900000002</v>
      </c>
      <c r="AL620" s="42">
        <v>332.55970400000001</v>
      </c>
      <c r="AM620" s="42">
        <v>342.74410699999999</v>
      </c>
      <c r="AN620" s="42">
        <v>58.356696999999997</v>
      </c>
      <c r="AO620" s="42">
        <v>602.18430799999999</v>
      </c>
      <c r="AP620" s="42">
        <v>1378.3006130000001</v>
      </c>
      <c r="AQ620" s="42">
        <v>587.16346999999996</v>
      </c>
      <c r="AR620" s="42">
        <v>3847.246568</v>
      </c>
      <c r="AS620" s="42">
        <v>12.216346</v>
      </c>
      <c r="AT620" s="42">
        <v>61.033419000000002</v>
      </c>
      <c r="AU620" s="42">
        <v>207.67788300000001</v>
      </c>
      <c r="AV620" s="42">
        <v>586.38461099999995</v>
      </c>
      <c r="AW620" s="42">
        <v>663.70649200000003</v>
      </c>
      <c r="AX620" s="42">
        <v>631.325154</v>
      </c>
      <c r="AY620" s="42">
        <v>1106.7589049999999</v>
      </c>
      <c r="AZ620" s="42">
        <v>578.14375800000005</v>
      </c>
      <c r="BA620" s="42">
        <v>1707.5958909999999</v>
      </c>
      <c r="BB620" s="42">
        <v>12.216346</v>
      </c>
      <c r="BC620" s="42">
        <v>44.744957999999997</v>
      </c>
      <c r="BD620" s="42">
        <v>122.163461</v>
      </c>
      <c r="BE620" s="42">
        <v>325.769228</v>
      </c>
      <c r="BF620" s="42">
        <v>134.379807</v>
      </c>
      <c r="BG620" s="42">
        <v>460.29631000000001</v>
      </c>
      <c r="BH620" s="42">
        <v>465.598366</v>
      </c>
      <c r="BI620" s="42">
        <v>142.42741599999999</v>
      </c>
      <c r="BJ620" s="42">
        <v>2139.6506770000001</v>
      </c>
      <c r="BK620" s="42">
        <v>0</v>
      </c>
      <c r="BL620" s="42">
        <v>16.288461000000002</v>
      </c>
      <c r="BM620" s="42">
        <v>85.514421999999996</v>
      </c>
      <c r="BN620" s="42">
        <v>260.61538300000001</v>
      </c>
      <c r="BO620" s="42">
        <v>529.326685</v>
      </c>
      <c r="BP620" s="42">
        <v>171.02884499999999</v>
      </c>
      <c r="BQ620" s="42">
        <v>641.16053899999997</v>
      </c>
      <c r="BR620" s="42">
        <v>435.71634299999999</v>
      </c>
      <c r="BS620" s="42">
        <v>472.22122899999999</v>
      </c>
      <c r="BT620" s="42">
        <v>0</v>
      </c>
      <c r="BU620" s="42">
        <v>4.0238050000000003</v>
      </c>
      <c r="BV620" s="42">
        <v>4.0721150000000002</v>
      </c>
      <c r="BW620" s="42">
        <v>48.865383999999999</v>
      </c>
      <c r="BX620" s="42">
        <v>93.610342000000003</v>
      </c>
      <c r="BY620" s="42">
        <v>89.635628999999994</v>
      </c>
      <c r="BZ620" s="42">
        <v>0</v>
      </c>
      <c r="CA620" s="42">
        <v>232.01395299999999</v>
      </c>
      <c r="CB620" s="42">
        <v>1918.0645139999999</v>
      </c>
      <c r="CC620" s="42">
        <v>4.0721150000000002</v>
      </c>
      <c r="CD620" s="42">
        <v>40.721153999999999</v>
      </c>
      <c r="CE620" s="42">
        <v>166.956729</v>
      </c>
      <c r="CF620" s="42">
        <v>504.94230399999998</v>
      </c>
      <c r="CG620" s="42">
        <v>529.37499600000001</v>
      </c>
      <c r="CH620" s="42">
        <v>452.10298699999998</v>
      </c>
      <c r="CI620" s="42">
        <v>0</v>
      </c>
      <c r="CJ620" s="42">
        <v>219.894229</v>
      </c>
      <c r="CK620" s="42">
        <v>1456.9608250000001</v>
      </c>
      <c r="CL620" s="42">
        <v>8.1442309999999996</v>
      </c>
      <c r="CM620" s="42">
        <v>16.288461000000002</v>
      </c>
      <c r="CN620" s="42">
        <v>36.649037999999997</v>
      </c>
      <c r="CO620" s="42">
        <v>32.576923000000001</v>
      </c>
      <c r="CP620" s="42">
        <v>40.721153999999999</v>
      </c>
      <c r="CQ620" s="42">
        <v>89.586538000000004</v>
      </c>
      <c r="CR620" s="42">
        <v>1106.7589049999999</v>
      </c>
      <c r="CS620" s="42">
        <v>126.23557599999999</v>
      </c>
    </row>
    <row r="621" spans="1:97">
      <c r="A621" s="40" t="s">
        <v>1820</v>
      </c>
      <c r="B621" s="40" t="s">
        <v>289</v>
      </c>
      <c r="C621" s="40" t="s">
        <v>1664</v>
      </c>
      <c r="D621" s="40" t="s">
        <v>1674</v>
      </c>
      <c r="E621" s="40" t="s">
        <v>1759</v>
      </c>
      <c r="F621" s="40" t="s">
        <v>1671</v>
      </c>
      <c r="G621" s="41" t="s">
        <v>294</v>
      </c>
      <c r="H621" s="40" t="s">
        <v>1821</v>
      </c>
      <c r="I621" s="42">
        <v>310</v>
      </c>
      <c r="J621" s="42">
        <v>68.449141999999995</v>
      </c>
      <c r="K621" s="42">
        <v>47.914399000000003</v>
      </c>
      <c r="L621" s="42">
        <v>81.161124999999998</v>
      </c>
      <c r="M621" s="42">
        <v>77.272918000000004</v>
      </c>
      <c r="N621" s="42">
        <v>24.446121999999999</v>
      </c>
      <c r="O621" s="42">
        <v>10.756294</v>
      </c>
      <c r="P621" s="42">
        <v>63</v>
      </c>
      <c r="Q621" s="42">
        <v>43</v>
      </c>
      <c r="R621" s="42">
        <v>66</v>
      </c>
      <c r="S621" s="42">
        <v>34</v>
      </c>
      <c r="T621" s="42">
        <v>29</v>
      </c>
      <c r="U621" s="42">
        <v>14</v>
      </c>
      <c r="V621" s="42">
        <v>164.30111299999999</v>
      </c>
      <c r="W621" s="42">
        <v>39.113795000000003</v>
      </c>
      <c r="X621" s="42">
        <v>27.379657000000002</v>
      </c>
      <c r="Y621" s="42">
        <v>38.135950000000001</v>
      </c>
      <c r="Z621" s="42">
        <v>44.026192000000002</v>
      </c>
      <c r="AA621" s="42">
        <v>12.711983</v>
      </c>
      <c r="AB621" s="42">
        <v>2.933535</v>
      </c>
      <c r="AC621" s="42">
        <v>0</v>
      </c>
      <c r="AD621" s="42">
        <v>54.759312999999999</v>
      </c>
      <c r="AE621" s="42">
        <v>100.741196</v>
      </c>
      <c r="AF621" s="42">
        <v>8.8006039999999999</v>
      </c>
      <c r="AG621" s="42">
        <v>145.69888700000001</v>
      </c>
      <c r="AH621" s="42">
        <v>29.335346000000001</v>
      </c>
      <c r="AI621" s="42">
        <v>20.534742000000001</v>
      </c>
      <c r="AJ621" s="42">
        <v>43.025174999999997</v>
      </c>
      <c r="AK621" s="42">
        <v>33.246726000000002</v>
      </c>
      <c r="AL621" s="42">
        <v>11.734139000000001</v>
      </c>
      <c r="AM621" s="42">
        <v>7.8227589999999996</v>
      </c>
      <c r="AN621" s="42">
        <v>0</v>
      </c>
      <c r="AO621" s="42">
        <v>39.113795000000003</v>
      </c>
      <c r="AP621" s="42">
        <v>93.873108999999999</v>
      </c>
      <c r="AQ621" s="42">
        <v>12.711983</v>
      </c>
      <c r="AR621" s="42">
        <v>242.50552999999999</v>
      </c>
      <c r="AS621" s="42">
        <v>0</v>
      </c>
      <c r="AT621" s="42">
        <v>15.645517999999999</v>
      </c>
      <c r="AU621" s="42">
        <v>11.734139000000001</v>
      </c>
      <c r="AV621" s="42">
        <v>43.025174999999997</v>
      </c>
      <c r="AW621" s="42">
        <v>43.025174999999997</v>
      </c>
      <c r="AX621" s="42">
        <v>50.847934000000002</v>
      </c>
      <c r="AY621" s="42">
        <v>39.113795000000003</v>
      </c>
      <c r="AZ621" s="42">
        <v>39.113795000000003</v>
      </c>
      <c r="BA621" s="42">
        <v>121.252765</v>
      </c>
      <c r="BB621" s="42">
        <v>0</v>
      </c>
      <c r="BC621" s="42">
        <v>15.645517999999999</v>
      </c>
      <c r="BD621" s="42">
        <v>7.8227589999999996</v>
      </c>
      <c r="BE621" s="42">
        <v>23.468277</v>
      </c>
      <c r="BF621" s="42">
        <v>7.8227589999999996</v>
      </c>
      <c r="BG621" s="42">
        <v>27.379657000000002</v>
      </c>
      <c r="BH621" s="42">
        <v>15.645517999999999</v>
      </c>
      <c r="BI621" s="42">
        <v>23.468277</v>
      </c>
      <c r="BJ621" s="42">
        <v>121.252765</v>
      </c>
      <c r="BK621" s="42">
        <v>0</v>
      </c>
      <c r="BL621" s="42">
        <v>0</v>
      </c>
      <c r="BM621" s="42">
        <v>3.9113799999999999</v>
      </c>
      <c r="BN621" s="42">
        <v>19.556898</v>
      </c>
      <c r="BO621" s="42">
        <v>35.202415999999999</v>
      </c>
      <c r="BP621" s="42">
        <v>23.468277</v>
      </c>
      <c r="BQ621" s="42">
        <v>23.468277</v>
      </c>
      <c r="BR621" s="42">
        <v>15.645517999999999</v>
      </c>
      <c r="BS621" s="42">
        <v>31.291035999999998</v>
      </c>
      <c r="BT621" s="42">
        <v>0</v>
      </c>
      <c r="BU621" s="42">
        <v>0</v>
      </c>
      <c r="BV621" s="42">
        <v>0</v>
      </c>
      <c r="BW621" s="42">
        <v>0</v>
      </c>
      <c r="BX621" s="42">
        <v>0</v>
      </c>
      <c r="BY621" s="42">
        <v>3.9113799999999999</v>
      </c>
      <c r="BZ621" s="42">
        <v>0</v>
      </c>
      <c r="CA621" s="42">
        <v>27.379657000000002</v>
      </c>
      <c r="CB621" s="42">
        <v>152.543801</v>
      </c>
      <c r="CC621" s="42">
        <v>0</v>
      </c>
      <c r="CD621" s="42">
        <v>15.645517999999999</v>
      </c>
      <c r="CE621" s="42">
        <v>3.9113799999999999</v>
      </c>
      <c r="CF621" s="42">
        <v>43.025174999999997</v>
      </c>
      <c r="CG621" s="42">
        <v>43.025174999999997</v>
      </c>
      <c r="CH621" s="42">
        <v>39.113795000000003</v>
      </c>
      <c r="CI621" s="42">
        <v>0</v>
      </c>
      <c r="CJ621" s="42">
        <v>7.8227589999999996</v>
      </c>
      <c r="CK621" s="42">
        <v>58.670693</v>
      </c>
      <c r="CL621" s="42">
        <v>0</v>
      </c>
      <c r="CM621" s="42">
        <v>0</v>
      </c>
      <c r="CN621" s="42">
        <v>7.8227589999999996</v>
      </c>
      <c r="CO621" s="42">
        <v>0</v>
      </c>
      <c r="CP621" s="42">
        <v>0</v>
      </c>
      <c r="CQ621" s="42">
        <v>7.8227589999999996</v>
      </c>
      <c r="CR621" s="42">
        <v>39.113795000000003</v>
      </c>
      <c r="CS621" s="42">
        <v>3.9113799999999999</v>
      </c>
    </row>
    <row r="622" spans="1:97">
      <c r="A622" s="40" t="s">
        <v>1822</v>
      </c>
      <c r="B622" s="40" t="s">
        <v>289</v>
      </c>
      <c r="C622" s="40" t="s">
        <v>1664</v>
      </c>
      <c r="D622" s="40" t="s">
        <v>1669</v>
      </c>
      <c r="E622" s="40" t="s">
        <v>1800</v>
      </c>
      <c r="F622" s="40" t="s">
        <v>1671</v>
      </c>
      <c r="G622" s="41" t="s">
        <v>294</v>
      </c>
      <c r="H622" s="40" t="s">
        <v>1823</v>
      </c>
      <c r="I622" s="42">
        <v>476</v>
      </c>
      <c r="J622" s="42">
        <v>105.57003</v>
      </c>
      <c r="K622" s="42">
        <v>78.505886000000004</v>
      </c>
      <c r="L622" s="42">
        <v>105.57003</v>
      </c>
      <c r="M622" s="42">
        <v>107.406031</v>
      </c>
      <c r="N622" s="42">
        <v>45.900013000000001</v>
      </c>
      <c r="O622" s="42">
        <v>33.048009999999998</v>
      </c>
      <c r="P622" s="42">
        <v>77</v>
      </c>
      <c r="Q622" s="42">
        <v>77</v>
      </c>
      <c r="R622" s="42">
        <v>110</v>
      </c>
      <c r="S622" s="42">
        <v>72</v>
      </c>
      <c r="T622" s="42">
        <v>59</v>
      </c>
      <c r="U622" s="42">
        <v>41</v>
      </c>
      <c r="V622" s="42">
        <v>252.602949</v>
      </c>
      <c r="W622" s="42">
        <v>58.752017000000002</v>
      </c>
      <c r="X622" s="42">
        <v>46.970889999999997</v>
      </c>
      <c r="Y622" s="42">
        <v>53.244014999999997</v>
      </c>
      <c r="Z622" s="42">
        <v>57.834017000000003</v>
      </c>
      <c r="AA622" s="42">
        <v>23.868006999999999</v>
      </c>
      <c r="AB622" s="42">
        <v>11.934003000000001</v>
      </c>
      <c r="AC622" s="42">
        <v>0</v>
      </c>
      <c r="AD622" s="42">
        <v>86.121915000000001</v>
      </c>
      <c r="AE622" s="42">
        <v>139.859027</v>
      </c>
      <c r="AF622" s="42">
        <v>26.622008000000001</v>
      </c>
      <c r="AG622" s="42">
        <v>223.397051</v>
      </c>
      <c r="AH622" s="42">
        <v>46.818013000000001</v>
      </c>
      <c r="AI622" s="42">
        <v>31.534994999999999</v>
      </c>
      <c r="AJ622" s="42">
        <v>52.326014999999998</v>
      </c>
      <c r="AK622" s="42">
        <v>49.572014000000003</v>
      </c>
      <c r="AL622" s="42">
        <v>22.032005999999999</v>
      </c>
      <c r="AM622" s="42">
        <v>17.442005000000002</v>
      </c>
      <c r="AN622" s="42">
        <v>3.6720009999999998</v>
      </c>
      <c r="AO622" s="42">
        <v>57.239002999999997</v>
      </c>
      <c r="AP622" s="42">
        <v>134.94603900000001</v>
      </c>
      <c r="AQ622" s="42">
        <v>31.212008999999998</v>
      </c>
      <c r="AR622" s="42">
        <v>371.075942</v>
      </c>
      <c r="AS622" s="42">
        <v>0</v>
      </c>
      <c r="AT622" s="42">
        <v>14.688003999999999</v>
      </c>
      <c r="AU622" s="42">
        <v>36.720011</v>
      </c>
      <c r="AV622" s="42">
        <v>95.472026999999997</v>
      </c>
      <c r="AW622" s="42">
        <v>25.704007000000001</v>
      </c>
      <c r="AX622" s="42">
        <v>51.408014999999999</v>
      </c>
      <c r="AY622" s="42">
        <v>73.440021000000002</v>
      </c>
      <c r="AZ622" s="42">
        <v>73.643856999999997</v>
      </c>
      <c r="BA622" s="42">
        <v>213.17989700000001</v>
      </c>
      <c r="BB622" s="42">
        <v>0</v>
      </c>
      <c r="BC622" s="42">
        <v>14.688003999999999</v>
      </c>
      <c r="BD622" s="42">
        <v>18.360005000000001</v>
      </c>
      <c r="BE622" s="42">
        <v>51.408014999999999</v>
      </c>
      <c r="BF622" s="42">
        <v>7.3440019999999997</v>
      </c>
      <c r="BG622" s="42">
        <v>40.392012000000001</v>
      </c>
      <c r="BH622" s="42">
        <v>40.392012000000001</v>
      </c>
      <c r="BI622" s="42">
        <v>40.595846999999999</v>
      </c>
      <c r="BJ622" s="42">
        <v>157.89604499999999</v>
      </c>
      <c r="BK622" s="42">
        <v>0</v>
      </c>
      <c r="BL622" s="42">
        <v>0</v>
      </c>
      <c r="BM622" s="42">
        <v>18.360005000000001</v>
      </c>
      <c r="BN622" s="42">
        <v>44.064013000000003</v>
      </c>
      <c r="BO622" s="42">
        <v>18.360005000000001</v>
      </c>
      <c r="BP622" s="42">
        <v>11.016003</v>
      </c>
      <c r="BQ622" s="42">
        <v>33.048009999999998</v>
      </c>
      <c r="BR622" s="42">
        <v>33.048009999999998</v>
      </c>
      <c r="BS622" s="42">
        <v>47.939849000000002</v>
      </c>
      <c r="BT622" s="42">
        <v>0</v>
      </c>
      <c r="BU622" s="42">
        <v>0</v>
      </c>
      <c r="BV622" s="42">
        <v>0</v>
      </c>
      <c r="BW622" s="42">
        <v>11.016003</v>
      </c>
      <c r="BX622" s="42">
        <v>0</v>
      </c>
      <c r="BY622" s="42">
        <v>0</v>
      </c>
      <c r="BZ622" s="42">
        <v>0</v>
      </c>
      <c r="CA622" s="42">
        <v>36.923845999999998</v>
      </c>
      <c r="CB622" s="42">
        <v>187.272054</v>
      </c>
      <c r="CC622" s="42">
        <v>0</v>
      </c>
      <c r="CD622" s="42">
        <v>7.3440019999999997</v>
      </c>
      <c r="CE622" s="42">
        <v>25.704007000000001</v>
      </c>
      <c r="CF622" s="42">
        <v>73.440021000000002</v>
      </c>
      <c r="CG622" s="42">
        <v>14.688003999999999</v>
      </c>
      <c r="CH622" s="42">
        <v>47.736013999999997</v>
      </c>
      <c r="CI622" s="42">
        <v>0</v>
      </c>
      <c r="CJ622" s="42">
        <v>18.360005000000001</v>
      </c>
      <c r="CK622" s="42">
        <v>135.86403899999999</v>
      </c>
      <c r="CL622" s="42">
        <v>0</v>
      </c>
      <c r="CM622" s="42">
        <v>7.3440019999999997</v>
      </c>
      <c r="CN622" s="42">
        <v>11.016003</v>
      </c>
      <c r="CO622" s="42">
        <v>11.016003</v>
      </c>
      <c r="CP622" s="42">
        <v>11.016003</v>
      </c>
      <c r="CQ622" s="42">
        <v>3.6720009999999998</v>
      </c>
      <c r="CR622" s="42">
        <v>73.440021000000002</v>
      </c>
      <c r="CS622" s="42">
        <v>18.360005000000001</v>
      </c>
    </row>
    <row r="623" spans="1:97">
      <c r="A623" s="40" t="s">
        <v>1824</v>
      </c>
      <c r="B623" s="40" t="s">
        <v>289</v>
      </c>
      <c r="C623" s="40" t="s">
        <v>1664</v>
      </c>
      <c r="D623" s="40" t="s">
        <v>1674</v>
      </c>
      <c r="E623" s="40" t="s">
        <v>1759</v>
      </c>
      <c r="F623" s="40" t="s">
        <v>1671</v>
      </c>
      <c r="G623" s="41" t="s">
        <v>294</v>
      </c>
      <c r="H623" s="40" t="s">
        <v>1825</v>
      </c>
      <c r="I623" s="42">
        <v>806</v>
      </c>
      <c r="J623" s="42">
        <v>163</v>
      </c>
      <c r="K623" s="42">
        <v>102</v>
      </c>
      <c r="L623" s="42">
        <v>176</v>
      </c>
      <c r="M623" s="42">
        <v>200</v>
      </c>
      <c r="N623" s="42">
        <v>120</v>
      </c>
      <c r="O623" s="42">
        <v>45</v>
      </c>
      <c r="P623" s="42">
        <v>139</v>
      </c>
      <c r="Q623" s="42">
        <v>123</v>
      </c>
      <c r="R623" s="42">
        <v>173</v>
      </c>
      <c r="S623" s="42">
        <v>173</v>
      </c>
      <c r="T623" s="42">
        <v>95</v>
      </c>
      <c r="U623" s="42">
        <v>31</v>
      </c>
      <c r="V623" s="42">
        <v>397</v>
      </c>
      <c r="W623" s="42">
        <v>74</v>
      </c>
      <c r="X623" s="42">
        <v>61</v>
      </c>
      <c r="Y623" s="42">
        <v>88</v>
      </c>
      <c r="Z623" s="42">
        <v>96</v>
      </c>
      <c r="AA623" s="42">
        <v>60</v>
      </c>
      <c r="AB623" s="42">
        <v>17</v>
      </c>
      <c r="AC623" s="42">
        <v>1</v>
      </c>
      <c r="AD623" s="42">
        <v>104</v>
      </c>
      <c r="AE623" s="42">
        <v>240</v>
      </c>
      <c r="AF623" s="42">
        <v>53</v>
      </c>
      <c r="AG623" s="42">
        <v>409</v>
      </c>
      <c r="AH623" s="42">
        <v>89</v>
      </c>
      <c r="AI623" s="42">
        <v>41</v>
      </c>
      <c r="AJ623" s="42">
        <v>88</v>
      </c>
      <c r="AK623" s="42">
        <v>104</v>
      </c>
      <c r="AL623" s="42">
        <v>60</v>
      </c>
      <c r="AM623" s="42">
        <v>26</v>
      </c>
      <c r="AN623" s="42">
        <v>1</v>
      </c>
      <c r="AO623" s="42">
        <v>105</v>
      </c>
      <c r="AP623" s="42">
        <v>241</v>
      </c>
      <c r="AQ623" s="42">
        <v>63</v>
      </c>
      <c r="AR623" s="42">
        <v>672</v>
      </c>
      <c r="AS623" s="42">
        <v>12</v>
      </c>
      <c r="AT623" s="42">
        <v>24</v>
      </c>
      <c r="AU623" s="42">
        <v>36</v>
      </c>
      <c r="AV623" s="42">
        <v>144</v>
      </c>
      <c r="AW623" s="42">
        <v>88</v>
      </c>
      <c r="AX623" s="42">
        <v>72</v>
      </c>
      <c r="AY623" s="42">
        <v>208</v>
      </c>
      <c r="AZ623" s="42">
        <v>88</v>
      </c>
      <c r="BA623" s="42">
        <v>336</v>
      </c>
      <c r="BB623" s="42">
        <v>8</v>
      </c>
      <c r="BC623" s="42">
        <v>20</v>
      </c>
      <c r="BD623" s="42">
        <v>4</v>
      </c>
      <c r="BE623" s="42">
        <v>84</v>
      </c>
      <c r="BF623" s="42">
        <v>4</v>
      </c>
      <c r="BG623" s="42">
        <v>56</v>
      </c>
      <c r="BH623" s="42">
        <v>108</v>
      </c>
      <c r="BI623" s="42">
        <v>52</v>
      </c>
      <c r="BJ623" s="42">
        <v>336</v>
      </c>
      <c r="BK623" s="42">
        <v>4</v>
      </c>
      <c r="BL623" s="42">
        <v>4</v>
      </c>
      <c r="BM623" s="42">
        <v>32</v>
      </c>
      <c r="BN623" s="42">
        <v>60</v>
      </c>
      <c r="BO623" s="42">
        <v>84</v>
      </c>
      <c r="BP623" s="42">
        <v>16</v>
      </c>
      <c r="BQ623" s="42">
        <v>100</v>
      </c>
      <c r="BR623" s="42">
        <v>36</v>
      </c>
      <c r="BS623" s="42">
        <v>92</v>
      </c>
      <c r="BT623" s="42">
        <v>0</v>
      </c>
      <c r="BU623" s="42">
        <v>0</v>
      </c>
      <c r="BV623" s="42">
        <v>0</v>
      </c>
      <c r="BW623" s="42">
        <v>0</v>
      </c>
      <c r="BX623" s="42">
        <v>16</v>
      </c>
      <c r="BY623" s="42">
        <v>8</v>
      </c>
      <c r="BZ623" s="42">
        <v>0</v>
      </c>
      <c r="CA623" s="42">
        <v>68</v>
      </c>
      <c r="CB623" s="42">
        <v>332</v>
      </c>
      <c r="CC623" s="42">
        <v>12</v>
      </c>
      <c r="CD623" s="42">
        <v>24</v>
      </c>
      <c r="CE623" s="42">
        <v>24</v>
      </c>
      <c r="CF623" s="42">
        <v>136</v>
      </c>
      <c r="CG623" s="42">
        <v>64</v>
      </c>
      <c r="CH623" s="42">
        <v>52</v>
      </c>
      <c r="CI623" s="42">
        <v>0</v>
      </c>
      <c r="CJ623" s="42">
        <v>20</v>
      </c>
      <c r="CK623" s="42">
        <v>248</v>
      </c>
      <c r="CL623" s="42">
        <v>0</v>
      </c>
      <c r="CM623" s="42">
        <v>0</v>
      </c>
      <c r="CN623" s="42">
        <v>12</v>
      </c>
      <c r="CO623" s="42">
        <v>8</v>
      </c>
      <c r="CP623" s="42">
        <v>8</v>
      </c>
      <c r="CQ623" s="42">
        <v>12</v>
      </c>
      <c r="CR623" s="42">
        <v>208</v>
      </c>
      <c r="CS623" s="42">
        <v>0</v>
      </c>
    </row>
    <row r="624" spans="1:97">
      <c r="A624" s="40" t="s">
        <v>1826</v>
      </c>
      <c r="B624" s="40" t="s">
        <v>289</v>
      </c>
      <c r="C624" s="40" t="s">
        <v>1664</v>
      </c>
      <c r="D624" s="40" t="s">
        <v>1665</v>
      </c>
      <c r="E624" s="40" t="s">
        <v>1762</v>
      </c>
      <c r="F624" s="40" t="s">
        <v>419</v>
      </c>
      <c r="G624" s="41" t="s">
        <v>294</v>
      </c>
      <c r="H624" s="40" t="s">
        <v>1827</v>
      </c>
      <c r="I624" s="42">
        <v>762</v>
      </c>
      <c r="J624" s="42">
        <v>157.27030600000001</v>
      </c>
      <c r="K624" s="42">
        <v>104.508655</v>
      </c>
      <c r="L624" s="42">
        <v>162.34354200000001</v>
      </c>
      <c r="M624" s="42">
        <v>195.826897</v>
      </c>
      <c r="N624" s="42">
        <v>97.406125000000003</v>
      </c>
      <c r="O624" s="42">
        <v>44.644474000000002</v>
      </c>
      <c r="P624" s="42">
        <v>113</v>
      </c>
      <c r="Q624" s="42">
        <v>114</v>
      </c>
      <c r="R624" s="42">
        <v>151</v>
      </c>
      <c r="S624" s="42">
        <v>137</v>
      </c>
      <c r="T624" s="42">
        <v>82</v>
      </c>
      <c r="U624" s="42">
        <v>26</v>
      </c>
      <c r="V624" s="42">
        <v>364.25832200000002</v>
      </c>
      <c r="W624" s="42">
        <v>73.054593999999994</v>
      </c>
      <c r="X624" s="42">
        <v>49.717709999999997</v>
      </c>
      <c r="Y624" s="42">
        <v>79.142477</v>
      </c>
      <c r="Z624" s="42">
        <v>92.332888999999994</v>
      </c>
      <c r="AA624" s="42">
        <v>45.659120999999999</v>
      </c>
      <c r="AB624" s="42">
        <v>24.351531000000001</v>
      </c>
      <c r="AC624" s="42">
        <v>0</v>
      </c>
      <c r="AD624" s="42">
        <v>94.362183999999999</v>
      </c>
      <c r="AE624" s="42">
        <v>227.280959</v>
      </c>
      <c r="AF624" s="42">
        <v>42.615180000000002</v>
      </c>
      <c r="AG624" s="42">
        <v>397.74167799999998</v>
      </c>
      <c r="AH624" s="42">
        <v>84.215711999999996</v>
      </c>
      <c r="AI624" s="42">
        <v>54.790945000000001</v>
      </c>
      <c r="AJ624" s="42">
        <v>83.201065</v>
      </c>
      <c r="AK624" s="42">
        <v>103.49400799999999</v>
      </c>
      <c r="AL624" s="42">
        <v>51.747003999999997</v>
      </c>
      <c r="AM624" s="42">
        <v>19.278296000000001</v>
      </c>
      <c r="AN624" s="42">
        <v>1.0146470000000001</v>
      </c>
      <c r="AO624" s="42">
        <v>108.567244</v>
      </c>
      <c r="AP624" s="42">
        <v>238.44207700000001</v>
      </c>
      <c r="AQ624" s="42">
        <v>50.732357</v>
      </c>
      <c r="AR624" s="42">
        <v>592.55392800000004</v>
      </c>
      <c r="AS624" s="42">
        <v>4.0585889999999996</v>
      </c>
      <c r="AT624" s="42">
        <v>16.234354</v>
      </c>
      <c r="AU624" s="42">
        <v>48.703063</v>
      </c>
      <c r="AV624" s="42">
        <v>97.406125000000003</v>
      </c>
      <c r="AW624" s="42">
        <v>68.996004999999997</v>
      </c>
      <c r="AX624" s="42">
        <v>97.406125000000003</v>
      </c>
      <c r="AY624" s="42">
        <v>170.46071900000001</v>
      </c>
      <c r="AZ624" s="42">
        <v>89.288948000000005</v>
      </c>
      <c r="BA624" s="42">
        <v>280.04261000000002</v>
      </c>
      <c r="BB624" s="42">
        <v>0</v>
      </c>
      <c r="BC624" s="42">
        <v>16.234354</v>
      </c>
      <c r="BD624" s="42">
        <v>28.410119999999999</v>
      </c>
      <c r="BE624" s="42">
        <v>56.820239999999998</v>
      </c>
      <c r="BF624" s="42">
        <v>12.175765999999999</v>
      </c>
      <c r="BG624" s="42">
        <v>56.820239999999998</v>
      </c>
      <c r="BH624" s="42">
        <v>89.288948000000005</v>
      </c>
      <c r="BI624" s="42">
        <v>20.292943000000001</v>
      </c>
      <c r="BJ624" s="42">
        <v>312.51131800000002</v>
      </c>
      <c r="BK624" s="42">
        <v>4.0585889999999996</v>
      </c>
      <c r="BL624" s="42">
        <v>0</v>
      </c>
      <c r="BM624" s="42">
        <v>20.292943000000001</v>
      </c>
      <c r="BN624" s="42">
        <v>40.585884999999998</v>
      </c>
      <c r="BO624" s="42">
        <v>56.820239999999998</v>
      </c>
      <c r="BP624" s="42">
        <v>40.585884999999998</v>
      </c>
      <c r="BQ624" s="42">
        <v>81.171771000000007</v>
      </c>
      <c r="BR624" s="42">
        <v>68.996004999999997</v>
      </c>
      <c r="BS624" s="42">
        <v>68.996004999999997</v>
      </c>
      <c r="BT624" s="42">
        <v>0</v>
      </c>
      <c r="BU624" s="42">
        <v>0</v>
      </c>
      <c r="BV624" s="42">
        <v>0</v>
      </c>
      <c r="BW624" s="42">
        <v>4.0585889999999996</v>
      </c>
      <c r="BX624" s="42">
        <v>12.175765999999999</v>
      </c>
      <c r="BY624" s="42">
        <v>8.1171769999999999</v>
      </c>
      <c r="BZ624" s="42">
        <v>0</v>
      </c>
      <c r="CA624" s="42">
        <v>44.644474000000002</v>
      </c>
      <c r="CB624" s="42">
        <v>288.15978699999999</v>
      </c>
      <c r="CC624" s="42">
        <v>0</v>
      </c>
      <c r="CD624" s="42">
        <v>12.175765999999999</v>
      </c>
      <c r="CE624" s="42">
        <v>44.644474000000002</v>
      </c>
      <c r="CF624" s="42">
        <v>81.171771000000007</v>
      </c>
      <c r="CG624" s="42">
        <v>52.761651000000001</v>
      </c>
      <c r="CH624" s="42">
        <v>77.113181999999995</v>
      </c>
      <c r="CI624" s="42">
        <v>0</v>
      </c>
      <c r="CJ624" s="42">
        <v>20.292943000000001</v>
      </c>
      <c r="CK624" s="42">
        <v>235.39813599999999</v>
      </c>
      <c r="CL624" s="42">
        <v>4.0585889999999996</v>
      </c>
      <c r="CM624" s="42">
        <v>4.0585889999999996</v>
      </c>
      <c r="CN624" s="42">
        <v>4.0585889999999996</v>
      </c>
      <c r="CO624" s="42">
        <v>12.175765999999999</v>
      </c>
      <c r="CP624" s="42">
        <v>4.0585889999999996</v>
      </c>
      <c r="CQ624" s="42">
        <v>12.175765999999999</v>
      </c>
      <c r="CR624" s="42">
        <v>170.46071900000001</v>
      </c>
      <c r="CS624" s="42">
        <v>24.351531000000001</v>
      </c>
    </row>
    <row r="625" spans="1:97">
      <c r="A625" s="40" t="s">
        <v>1828</v>
      </c>
      <c r="B625" s="40" t="s">
        <v>289</v>
      </c>
      <c r="C625" s="40" t="s">
        <v>1664</v>
      </c>
      <c r="D625" s="40" t="s">
        <v>1674</v>
      </c>
      <c r="E625" s="40" t="s">
        <v>1829</v>
      </c>
      <c r="F625" s="40" t="s">
        <v>1671</v>
      </c>
      <c r="G625" s="41" t="s">
        <v>294</v>
      </c>
      <c r="H625" s="40" t="s">
        <v>1830</v>
      </c>
      <c r="I625" s="42">
        <v>239157</v>
      </c>
      <c r="J625" s="42">
        <v>32735.994543000001</v>
      </c>
      <c r="K625" s="42">
        <v>74766.772790000003</v>
      </c>
      <c r="L625" s="42">
        <v>49305.367221</v>
      </c>
      <c r="M625" s="42">
        <v>38976.962786999997</v>
      </c>
      <c r="N625" s="42">
        <v>24252.685124</v>
      </c>
      <c r="O625" s="42">
        <v>19119.217535</v>
      </c>
      <c r="P625" s="42">
        <v>29432</v>
      </c>
      <c r="Q625" s="42">
        <v>66769</v>
      </c>
      <c r="R625" s="42">
        <v>43570</v>
      </c>
      <c r="S625" s="42">
        <v>34159</v>
      </c>
      <c r="T625" s="42">
        <v>23621</v>
      </c>
      <c r="U625" s="42">
        <v>17823</v>
      </c>
      <c r="V625" s="42">
        <v>111451.60394</v>
      </c>
      <c r="W625" s="42">
        <v>16807.231100000001</v>
      </c>
      <c r="X625" s="42">
        <v>34673.857306999998</v>
      </c>
      <c r="Y625" s="42">
        <v>25151.426506</v>
      </c>
      <c r="Z625" s="42">
        <v>18189.907490000001</v>
      </c>
      <c r="AA625" s="42">
        <v>10544.035822</v>
      </c>
      <c r="AB625" s="42">
        <v>5637.5915370000002</v>
      </c>
      <c r="AC625" s="42">
        <v>447.55417699999998</v>
      </c>
      <c r="AD625" s="42">
        <v>25243.882056999999</v>
      </c>
      <c r="AE625" s="42">
        <v>74404.717409000004</v>
      </c>
      <c r="AF625" s="42">
        <v>11803.004473999999</v>
      </c>
      <c r="AG625" s="42">
        <v>127705.39606</v>
      </c>
      <c r="AH625" s="42">
        <v>15928.763441999999</v>
      </c>
      <c r="AI625" s="42">
        <v>40092.915482999997</v>
      </c>
      <c r="AJ625" s="42">
        <v>24153.940715000001</v>
      </c>
      <c r="AK625" s="42">
        <v>20787.055295999999</v>
      </c>
      <c r="AL625" s="42">
        <v>13708.649302</v>
      </c>
      <c r="AM625" s="42">
        <v>11399.863141</v>
      </c>
      <c r="AN625" s="42">
        <v>1634.20868</v>
      </c>
      <c r="AO625" s="42">
        <v>25881.782096999999</v>
      </c>
      <c r="AP625" s="42">
        <v>81138.823151999997</v>
      </c>
      <c r="AQ625" s="42">
        <v>20684.790810999999</v>
      </c>
      <c r="AR625" s="42">
        <v>206451.005446</v>
      </c>
      <c r="AS625" s="42">
        <v>225.866131</v>
      </c>
      <c r="AT625" s="42">
        <v>6508.4782649999997</v>
      </c>
      <c r="AU625" s="42">
        <v>29857.183045999998</v>
      </c>
      <c r="AV625" s="42">
        <v>32722.261227999999</v>
      </c>
      <c r="AW625" s="42">
        <v>32367.613579000001</v>
      </c>
      <c r="AX625" s="42">
        <v>16306.329748</v>
      </c>
      <c r="AY625" s="42">
        <v>37451.227466999997</v>
      </c>
      <c r="AZ625" s="42">
        <v>51012.045982000003</v>
      </c>
      <c r="BA625" s="42">
        <v>94658.372833999994</v>
      </c>
      <c r="BB625" s="42">
        <v>163.92286999999999</v>
      </c>
      <c r="BC625" s="42">
        <v>4573.7735430000002</v>
      </c>
      <c r="BD625" s="42">
        <v>17083.767795</v>
      </c>
      <c r="BE625" s="42">
        <v>14637.323929</v>
      </c>
      <c r="BF625" s="42">
        <v>9573.1462649999994</v>
      </c>
      <c r="BG625" s="42">
        <v>13560.505472000001</v>
      </c>
      <c r="BH625" s="42">
        <v>14671.070379000001</v>
      </c>
      <c r="BI625" s="42">
        <v>20394.862582000002</v>
      </c>
      <c r="BJ625" s="42">
        <v>111792.632612</v>
      </c>
      <c r="BK625" s="42">
        <v>61.943261</v>
      </c>
      <c r="BL625" s="42">
        <v>1934.7047219999999</v>
      </c>
      <c r="BM625" s="42">
        <v>12773.415251</v>
      </c>
      <c r="BN625" s="42">
        <v>18084.937299000001</v>
      </c>
      <c r="BO625" s="42">
        <v>22794.467315000002</v>
      </c>
      <c r="BP625" s="42">
        <v>2745.8242759999998</v>
      </c>
      <c r="BQ625" s="42">
        <v>22780.157088</v>
      </c>
      <c r="BR625" s="42">
        <v>30617.183400999998</v>
      </c>
      <c r="BS625" s="42">
        <v>51268.457405000001</v>
      </c>
      <c r="BT625" s="42">
        <v>0</v>
      </c>
      <c r="BU625" s="42">
        <v>238.896872</v>
      </c>
      <c r="BV625" s="42">
        <v>1692.8618710000001</v>
      </c>
      <c r="BW625" s="42">
        <v>4093.886884</v>
      </c>
      <c r="BX625" s="42">
        <v>6994.9654799999998</v>
      </c>
      <c r="BY625" s="42">
        <v>3445.5010889999999</v>
      </c>
      <c r="BZ625" s="42">
        <v>0</v>
      </c>
      <c r="CA625" s="42">
        <v>34802.345207999999</v>
      </c>
      <c r="CB625" s="42">
        <v>99331.605565999998</v>
      </c>
      <c r="CC625" s="42">
        <v>153.756269</v>
      </c>
      <c r="CD625" s="42">
        <v>4961.7357080000002</v>
      </c>
      <c r="CE625" s="42">
        <v>23416.437789</v>
      </c>
      <c r="CF625" s="42">
        <v>25498.443189000001</v>
      </c>
      <c r="CG625" s="42">
        <v>22143.578313000002</v>
      </c>
      <c r="CH625" s="42">
        <v>11458.354793</v>
      </c>
      <c r="CI625" s="42">
        <v>364.82314300000002</v>
      </c>
      <c r="CJ625" s="42">
        <v>11334.476361000001</v>
      </c>
      <c r="CK625" s="42">
        <v>55850.942475000003</v>
      </c>
      <c r="CL625" s="42">
        <v>72.109863000000004</v>
      </c>
      <c r="CM625" s="42">
        <v>1307.8456839999999</v>
      </c>
      <c r="CN625" s="42">
        <v>4747.8833860000004</v>
      </c>
      <c r="CO625" s="42">
        <v>3129.9311539999999</v>
      </c>
      <c r="CP625" s="42">
        <v>3229.069786</v>
      </c>
      <c r="CQ625" s="42">
        <v>1402.473866</v>
      </c>
      <c r="CR625" s="42">
        <v>37086.404323000002</v>
      </c>
      <c r="CS625" s="42">
        <v>4875.2244129999999</v>
      </c>
    </row>
    <row r="626" spans="1:97">
      <c r="A626" s="40" t="s">
        <v>1831</v>
      </c>
      <c r="B626" s="40" t="s">
        <v>289</v>
      </c>
      <c r="C626" s="40" t="s">
        <v>1664</v>
      </c>
      <c r="D626" s="40" t="s">
        <v>1665</v>
      </c>
      <c r="E626" s="40" t="s">
        <v>1832</v>
      </c>
      <c r="F626" s="40" t="s">
        <v>1671</v>
      </c>
      <c r="G626" s="41" t="s">
        <v>294</v>
      </c>
      <c r="H626" s="40" t="s">
        <v>1833</v>
      </c>
      <c r="I626" s="42">
        <v>47</v>
      </c>
      <c r="J626" s="42">
        <v>6.7142860000000004</v>
      </c>
      <c r="K626" s="42">
        <v>7.6734689999999999</v>
      </c>
      <c r="L626" s="42">
        <v>6.7142860000000004</v>
      </c>
      <c r="M626" s="42">
        <v>10.551019999999999</v>
      </c>
      <c r="N626" s="42">
        <v>8.6326529999999995</v>
      </c>
      <c r="O626" s="42">
        <v>6.7142860000000004</v>
      </c>
      <c r="P626" s="42">
        <v>12</v>
      </c>
      <c r="Q626" s="42">
        <v>9</v>
      </c>
      <c r="R626" s="42">
        <v>11</v>
      </c>
      <c r="S626" s="42">
        <v>9</v>
      </c>
      <c r="T626" s="42">
        <v>10</v>
      </c>
      <c r="U626" s="42">
        <v>4</v>
      </c>
      <c r="V626" s="42">
        <v>23.979592</v>
      </c>
      <c r="W626" s="42">
        <v>1.9183669999999999</v>
      </c>
      <c r="X626" s="42">
        <v>4.7959180000000003</v>
      </c>
      <c r="Y626" s="42">
        <v>2.877551</v>
      </c>
      <c r="Z626" s="42">
        <v>6.7142860000000004</v>
      </c>
      <c r="AA626" s="42">
        <v>3.836735</v>
      </c>
      <c r="AB626" s="42">
        <v>3.836735</v>
      </c>
      <c r="AC626" s="42">
        <v>0</v>
      </c>
      <c r="AD626" s="42">
        <v>2.877551</v>
      </c>
      <c r="AE626" s="42">
        <v>15.346939000000001</v>
      </c>
      <c r="AF626" s="42">
        <v>5.7551019999999999</v>
      </c>
      <c r="AG626" s="42">
        <v>23.020408</v>
      </c>
      <c r="AH626" s="42">
        <v>4.7959180000000003</v>
      </c>
      <c r="AI626" s="42">
        <v>2.877551</v>
      </c>
      <c r="AJ626" s="42">
        <v>3.836735</v>
      </c>
      <c r="AK626" s="42">
        <v>3.836735</v>
      </c>
      <c r="AL626" s="42">
        <v>4.7959180000000003</v>
      </c>
      <c r="AM626" s="42">
        <v>1.9183669999999999</v>
      </c>
      <c r="AN626" s="42">
        <v>0.95918400000000004</v>
      </c>
      <c r="AO626" s="42">
        <v>6.7142860000000004</v>
      </c>
      <c r="AP626" s="42">
        <v>10.551019999999999</v>
      </c>
      <c r="AQ626" s="42">
        <v>5.7551019999999999</v>
      </c>
      <c r="AR626" s="42">
        <v>42.204082</v>
      </c>
      <c r="AS626" s="42">
        <v>7.6734689999999999</v>
      </c>
      <c r="AT626" s="42">
        <v>0</v>
      </c>
      <c r="AU626" s="42">
        <v>0</v>
      </c>
      <c r="AV626" s="42">
        <v>3.836735</v>
      </c>
      <c r="AW626" s="42">
        <v>15.346939000000001</v>
      </c>
      <c r="AX626" s="42">
        <v>3.836735</v>
      </c>
      <c r="AY626" s="42">
        <v>0</v>
      </c>
      <c r="AZ626" s="42">
        <v>11.510204</v>
      </c>
      <c r="BA626" s="42">
        <v>23.020408</v>
      </c>
      <c r="BB626" s="42">
        <v>7.6734689999999999</v>
      </c>
      <c r="BC626" s="42">
        <v>0</v>
      </c>
      <c r="BD626" s="42">
        <v>0</v>
      </c>
      <c r="BE626" s="42">
        <v>3.836735</v>
      </c>
      <c r="BF626" s="42">
        <v>7.6734689999999999</v>
      </c>
      <c r="BG626" s="42">
        <v>3.836735</v>
      </c>
      <c r="BH626" s="42">
        <v>0</v>
      </c>
      <c r="BI626" s="42">
        <v>0</v>
      </c>
      <c r="BJ626" s="42">
        <v>19.183672999999999</v>
      </c>
      <c r="BK626" s="42">
        <v>0</v>
      </c>
      <c r="BL626" s="42">
        <v>0</v>
      </c>
      <c r="BM626" s="42">
        <v>0</v>
      </c>
      <c r="BN626" s="42">
        <v>0</v>
      </c>
      <c r="BO626" s="42">
        <v>7.6734689999999999</v>
      </c>
      <c r="BP626" s="42">
        <v>0</v>
      </c>
      <c r="BQ626" s="42">
        <v>0</v>
      </c>
      <c r="BR626" s="42">
        <v>11.510204</v>
      </c>
      <c r="BS626" s="42">
        <v>15.346939000000001</v>
      </c>
      <c r="BT626" s="42">
        <v>0</v>
      </c>
      <c r="BU626" s="42">
        <v>0</v>
      </c>
      <c r="BV626" s="42">
        <v>0</v>
      </c>
      <c r="BW626" s="42">
        <v>0</v>
      </c>
      <c r="BX626" s="42">
        <v>3.836735</v>
      </c>
      <c r="BY626" s="42">
        <v>0</v>
      </c>
      <c r="BZ626" s="42">
        <v>0</v>
      </c>
      <c r="CA626" s="42">
        <v>11.510204</v>
      </c>
      <c r="CB626" s="42">
        <v>23.020408</v>
      </c>
      <c r="CC626" s="42">
        <v>3.836735</v>
      </c>
      <c r="CD626" s="42">
        <v>0</v>
      </c>
      <c r="CE626" s="42">
        <v>0</v>
      </c>
      <c r="CF626" s="42">
        <v>3.836735</v>
      </c>
      <c r="CG626" s="42">
        <v>11.510204</v>
      </c>
      <c r="CH626" s="42">
        <v>3.836735</v>
      </c>
      <c r="CI626" s="42">
        <v>0</v>
      </c>
      <c r="CJ626" s="42">
        <v>0</v>
      </c>
      <c r="CK626" s="42">
        <v>3.836735</v>
      </c>
      <c r="CL626" s="42">
        <v>3.836735</v>
      </c>
      <c r="CM626" s="42">
        <v>0</v>
      </c>
      <c r="CN626" s="42">
        <v>0</v>
      </c>
      <c r="CO626" s="42">
        <v>0</v>
      </c>
      <c r="CP626" s="42">
        <v>0</v>
      </c>
      <c r="CQ626" s="42">
        <v>0</v>
      </c>
      <c r="CR626" s="42">
        <v>0</v>
      </c>
      <c r="CS626" s="42">
        <v>0</v>
      </c>
    </row>
    <row r="627" spans="1:97">
      <c r="A627" s="40" t="s">
        <v>1834</v>
      </c>
      <c r="B627" s="40" t="s">
        <v>289</v>
      </c>
      <c r="C627" s="40" t="s">
        <v>1664</v>
      </c>
      <c r="D627" s="40" t="s">
        <v>1674</v>
      </c>
      <c r="E627" s="40" t="s">
        <v>1835</v>
      </c>
      <c r="F627" s="40" t="s">
        <v>1671</v>
      </c>
      <c r="G627" s="41" t="s">
        <v>294</v>
      </c>
      <c r="H627" s="40" t="s">
        <v>1836</v>
      </c>
      <c r="I627" s="42">
        <v>3106</v>
      </c>
      <c r="J627" s="42">
        <v>541.65958799999999</v>
      </c>
      <c r="K627" s="42">
        <v>500.973321</v>
      </c>
      <c r="L627" s="42">
        <v>608.49419699999999</v>
      </c>
      <c r="M627" s="42">
        <v>697.27449799999999</v>
      </c>
      <c r="N627" s="42">
        <v>511.08780400000001</v>
      </c>
      <c r="O627" s="42">
        <v>246.510592</v>
      </c>
      <c r="P627" s="42">
        <v>680</v>
      </c>
      <c r="Q627" s="42">
        <v>655</v>
      </c>
      <c r="R627" s="42">
        <v>781</v>
      </c>
      <c r="S627" s="42">
        <v>714</v>
      </c>
      <c r="T627" s="42">
        <v>303</v>
      </c>
      <c r="U627" s="42">
        <v>111</v>
      </c>
      <c r="V627" s="42">
        <v>1610.383178</v>
      </c>
      <c r="W627" s="42">
        <v>291.27918899999997</v>
      </c>
      <c r="X627" s="42">
        <v>273.323623</v>
      </c>
      <c r="Y627" s="42">
        <v>319.21006999999997</v>
      </c>
      <c r="Z627" s="42">
        <v>371.08170699999999</v>
      </c>
      <c r="AA627" s="42">
        <v>252.38069300000001</v>
      </c>
      <c r="AB627" s="42">
        <v>96.450710999999998</v>
      </c>
      <c r="AC627" s="42">
        <v>6.6571850000000001</v>
      </c>
      <c r="AD627" s="42">
        <v>397.01752499999998</v>
      </c>
      <c r="AE627" s="42">
        <v>976.58330899999999</v>
      </c>
      <c r="AF627" s="42">
        <v>236.78234399999999</v>
      </c>
      <c r="AG627" s="42">
        <v>1495.616822</v>
      </c>
      <c r="AH627" s="42">
        <v>250.38039900000001</v>
      </c>
      <c r="AI627" s="42">
        <v>227.649698</v>
      </c>
      <c r="AJ627" s="42">
        <v>289.28412600000001</v>
      </c>
      <c r="AK627" s="42">
        <v>326.192791</v>
      </c>
      <c r="AL627" s="42">
        <v>258.707111</v>
      </c>
      <c r="AM627" s="42">
        <v>122.08714999999999</v>
      </c>
      <c r="AN627" s="42">
        <v>21.315546000000001</v>
      </c>
      <c r="AO627" s="42">
        <v>337.37815999999998</v>
      </c>
      <c r="AP627" s="42">
        <v>875.50186399999996</v>
      </c>
      <c r="AQ627" s="42">
        <v>282.73679800000002</v>
      </c>
      <c r="AR627" s="42">
        <v>2555.1501050000002</v>
      </c>
      <c r="AS627" s="42">
        <v>0</v>
      </c>
      <c r="AT627" s="42">
        <v>127.684028</v>
      </c>
      <c r="AU627" s="42">
        <v>406.99284</v>
      </c>
      <c r="AV627" s="42">
        <v>359.11132900000001</v>
      </c>
      <c r="AW627" s="42">
        <v>486.79535700000002</v>
      </c>
      <c r="AX627" s="42">
        <v>143.644532</v>
      </c>
      <c r="AY627" s="42">
        <v>703.73169700000005</v>
      </c>
      <c r="AZ627" s="42">
        <v>327.19032199999998</v>
      </c>
      <c r="BA627" s="42">
        <v>1314.095407</v>
      </c>
      <c r="BB627" s="42">
        <v>0</v>
      </c>
      <c r="BC627" s="42">
        <v>103.743273</v>
      </c>
      <c r="BD627" s="42">
        <v>247.38780499999999</v>
      </c>
      <c r="BE627" s="42">
        <v>143.644532</v>
      </c>
      <c r="BF627" s="42">
        <v>231.427301</v>
      </c>
      <c r="BG627" s="42">
        <v>107.73339900000001</v>
      </c>
      <c r="BH627" s="42">
        <v>364.445447</v>
      </c>
      <c r="BI627" s="42">
        <v>115.713651</v>
      </c>
      <c r="BJ627" s="42">
        <v>1241.054699</v>
      </c>
      <c r="BK627" s="42">
        <v>0</v>
      </c>
      <c r="BL627" s="42">
        <v>23.940754999999999</v>
      </c>
      <c r="BM627" s="42">
        <v>159.60503499999999</v>
      </c>
      <c r="BN627" s="42">
        <v>215.46679800000001</v>
      </c>
      <c r="BO627" s="42">
        <v>255.368056</v>
      </c>
      <c r="BP627" s="42">
        <v>35.911133</v>
      </c>
      <c r="BQ627" s="42">
        <v>339.28625</v>
      </c>
      <c r="BR627" s="42">
        <v>211.47667200000001</v>
      </c>
      <c r="BS627" s="42">
        <v>299.25944099999998</v>
      </c>
      <c r="BT627" s="42">
        <v>0</v>
      </c>
      <c r="BU627" s="42">
        <v>0</v>
      </c>
      <c r="BV627" s="42">
        <v>11.970378</v>
      </c>
      <c r="BW627" s="42">
        <v>19.950628999999999</v>
      </c>
      <c r="BX627" s="42">
        <v>63.842013999999999</v>
      </c>
      <c r="BY627" s="42">
        <v>31.921006999999999</v>
      </c>
      <c r="BZ627" s="42">
        <v>0</v>
      </c>
      <c r="CA627" s="42">
        <v>171.575413</v>
      </c>
      <c r="CB627" s="42">
        <v>1244.919275</v>
      </c>
      <c r="CC627" s="42">
        <v>0</v>
      </c>
      <c r="CD627" s="42">
        <v>99.753146999999998</v>
      </c>
      <c r="CE627" s="42">
        <v>295.26931500000001</v>
      </c>
      <c r="CF627" s="42">
        <v>267.33843400000001</v>
      </c>
      <c r="CG627" s="42">
        <v>391.03233599999999</v>
      </c>
      <c r="CH627" s="42">
        <v>107.73339900000001</v>
      </c>
      <c r="CI627" s="42">
        <v>3.9901260000000001</v>
      </c>
      <c r="CJ627" s="42">
        <v>79.802518000000006</v>
      </c>
      <c r="CK627" s="42">
        <v>1010.971389</v>
      </c>
      <c r="CL627" s="42">
        <v>0</v>
      </c>
      <c r="CM627" s="42">
        <v>27.930880999999999</v>
      </c>
      <c r="CN627" s="42">
        <v>99.753146999999998</v>
      </c>
      <c r="CO627" s="42">
        <v>71.822265999999999</v>
      </c>
      <c r="CP627" s="42">
        <v>31.921006999999999</v>
      </c>
      <c r="CQ627" s="42">
        <v>3.9901260000000001</v>
      </c>
      <c r="CR627" s="42">
        <v>699.74157100000002</v>
      </c>
      <c r="CS627" s="42">
        <v>75.812392000000003</v>
      </c>
    </row>
    <row r="628" spans="1:97">
      <c r="A628" s="40" t="s">
        <v>1837</v>
      </c>
      <c r="B628" s="40" t="s">
        <v>289</v>
      </c>
      <c r="C628" s="40" t="s">
        <v>1664</v>
      </c>
      <c r="D628" s="40" t="s">
        <v>1669</v>
      </c>
      <c r="E628" s="40" t="s">
        <v>1737</v>
      </c>
      <c r="F628" s="40" t="s">
        <v>1671</v>
      </c>
      <c r="G628" s="41" t="s">
        <v>294</v>
      </c>
      <c r="H628" s="40" t="s">
        <v>1838</v>
      </c>
      <c r="I628" s="42">
        <v>115</v>
      </c>
      <c r="J628" s="42">
        <v>25.900901000000001</v>
      </c>
      <c r="K628" s="42">
        <v>13.468468</v>
      </c>
      <c r="L628" s="42">
        <v>19.684685000000002</v>
      </c>
      <c r="M628" s="42">
        <v>20.720721000000001</v>
      </c>
      <c r="N628" s="42">
        <v>19.684685000000002</v>
      </c>
      <c r="O628" s="42">
        <v>15.540540999999999</v>
      </c>
      <c r="P628" s="42">
        <v>16</v>
      </c>
      <c r="Q628" s="42">
        <v>15</v>
      </c>
      <c r="R628" s="42">
        <v>19</v>
      </c>
      <c r="S628" s="42">
        <v>16</v>
      </c>
      <c r="T628" s="42">
        <v>30</v>
      </c>
      <c r="U628" s="42">
        <v>11</v>
      </c>
      <c r="V628" s="42">
        <v>60.090089999999996</v>
      </c>
      <c r="W628" s="42">
        <v>15.540540999999999</v>
      </c>
      <c r="X628" s="42">
        <v>8.2882879999999997</v>
      </c>
      <c r="Y628" s="42">
        <v>10.36036</v>
      </c>
      <c r="Z628" s="42">
        <v>11.396395999999999</v>
      </c>
      <c r="AA628" s="42">
        <v>7.2522520000000004</v>
      </c>
      <c r="AB628" s="42">
        <v>7.2522520000000004</v>
      </c>
      <c r="AC628" s="42">
        <v>0</v>
      </c>
      <c r="AD628" s="42">
        <v>16.576577</v>
      </c>
      <c r="AE628" s="42">
        <v>33.153153000000003</v>
      </c>
      <c r="AF628" s="42">
        <v>10.36036</v>
      </c>
      <c r="AG628" s="42">
        <v>54.909910000000004</v>
      </c>
      <c r="AH628" s="42">
        <v>10.36036</v>
      </c>
      <c r="AI628" s="42">
        <v>5.18018</v>
      </c>
      <c r="AJ628" s="42">
        <v>9.3243240000000007</v>
      </c>
      <c r="AK628" s="42">
        <v>9.3243240000000007</v>
      </c>
      <c r="AL628" s="42">
        <v>12.432432</v>
      </c>
      <c r="AM628" s="42">
        <v>7.2522520000000004</v>
      </c>
      <c r="AN628" s="42">
        <v>1.036036</v>
      </c>
      <c r="AO628" s="42">
        <v>12.432432</v>
      </c>
      <c r="AP628" s="42">
        <v>26.936937</v>
      </c>
      <c r="AQ628" s="42">
        <v>15.540540999999999</v>
      </c>
      <c r="AR628" s="42">
        <v>87.027027000000004</v>
      </c>
      <c r="AS628" s="42">
        <v>0</v>
      </c>
      <c r="AT628" s="42">
        <v>8.2882879999999997</v>
      </c>
      <c r="AU628" s="42">
        <v>0</v>
      </c>
      <c r="AV628" s="42">
        <v>8.2882879999999997</v>
      </c>
      <c r="AW628" s="42">
        <v>0</v>
      </c>
      <c r="AX628" s="42">
        <v>16.576577</v>
      </c>
      <c r="AY628" s="42">
        <v>41.441440999999998</v>
      </c>
      <c r="AZ628" s="42">
        <v>12.432432</v>
      </c>
      <c r="BA628" s="42">
        <v>37.297297</v>
      </c>
      <c r="BB628" s="42">
        <v>0</v>
      </c>
      <c r="BC628" s="42">
        <v>4.1441439999999998</v>
      </c>
      <c r="BD628" s="42">
        <v>0</v>
      </c>
      <c r="BE628" s="42">
        <v>4.1441439999999998</v>
      </c>
      <c r="BF628" s="42">
        <v>0</v>
      </c>
      <c r="BG628" s="42">
        <v>12.432432</v>
      </c>
      <c r="BH628" s="42">
        <v>16.576577</v>
      </c>
      <c r="BI628" s="42">
        <v>0</v>
      </c>
      <c r="BJ628" s="42">
        <v>49.729730000000004</v>
      </c>
      <c r="BK628" s="42">
        <v>0</v>
      </c>
      <c r="BL628" s="42">
        <v>4.1441439999999998</v>
      </c>
      <c r="BM628" s="42">
        <v>0</v>
      </c>
      <c r="BN628" s="42">
        <v>4.1441439999999998</v>
      </c>
      <c r="BO628" s="42">
        <v>0</v>
      </c>
      <c r="BP628" s="42">
        <v>4.1441439999999998</v>
      </c>
      <c r="BQ628" s="42">
        <v>24.864865000000002</v>
      </c>
      <c r="BR628" s="42">
        <v>12.432432</v>
      </c>
      <c r="BS628" s="42">
        <v>12.432432</v>
      </c>
      <c r="BT628" s="42">
        <v>0</v>
      </c>
      <c r="BU628" s="42">
        <v>0</v>
      </c>
      <c r="BV628" s="42">
        <v>0</v>
      </c>
      <c r="BW628" s="42">
        <v>0</v>
      </c>
      <c r="BX628" s="42">
        <v>0</v>
      </c>
      <c r="BY628" s="42">
        <v>4.1441439999999998</v>
      </c>
      <c r="BZ628" s="42">
        <v>0</v>
      </c>
      <c r="CA628" s="42">
        <v>8.2882879999999997</v>
      </c>
      <c r="CB628" s="42">
        <v>24.864865000000002</v>
      </c>
      <c r="CC628" s="42">
        <v>0</v>
      </c>
      <c r="CD628" s="42">
        <v>0</v>
      </c>
      <c r="CE628" s="42">
        <v>0</v>
      </c>
      <c r="CF628" s="42">
        <v>8.2882879999999997</v>
      </c>
      <c r="CG628" s="42">
        <v>0</v>
      </c>
      <c r="CH628" s="42">
        <v>12.432432</v>
      </c>
      <c r="CI628" s="42">
        <v>0</v>
      </c>
      <c r="CJ628" s="42">
        <v>4.1441439999999998</v>
      </c>
      <c r="CK628" s="42">
        <v>49.729730000000004</v>
      </c>
      <c r="CL628" s="42">
        <v>0</v>
      </c>
      <c r="CM628" s="42">
        <v>8.2882879999999997</v>
      </c>
      <c r="CN628" s="42">
        <v>0</v>
      </c>
      <c r="CO628" s="42">
        <v>0</v>
      </c>
      <c r="CP628" s="42">
        <v>0</v>
      </c>
      <c r="CQ628" s="42">
        <v>0</v>
      </c>
      <c r="CR628" s="42">
        <v>41.441440999999998</v>
      </c>
      <c r="CS628" s="42">
        <v>0</v>
      </c>
    </row>
    <row r="629" spans="1:97">
      <c r="A629" s="40" t="s">
        <v>1839</v>
      </c>
      <c r="B629" s="40" t="s">
        <v>289</v>
      </c>
      <c r="C629" s="40" t="s">
        <v>1664</v>
      </c>
      <c r="D629" s="40" t="s">
        <v>1685</v>
      </c>
      <c r="E629" s="40" t="s">
        <v>1765</v>
      </c>
      <c r="F629" s="40" t="s">
        <v>1671</v>
      </c>
      <c r="G629" s="41" t="s">
        <v>294</v>
      </c>
      <c r="H629" s="40" t="s">
        <v>1840</v>
      </c>
      <c r="I629" s="42">
        <v>2197</v>
      </c>
      <c r="J629" s="42">
        <v>405.06529699999999</v>
      </c>
      <c r="K629" s="42">
        <v>305.59356600000001</v>
      </c>
      <c r="L629" s="42">
        <v>432.75330500000001</v>
      </c>
      <c r="M629" s="42">
        <v>461.49686800000001</v>
      </c>
      <c r="N629" s="42">
        <v>324.322902</v>
      </c>
      <c r="O629" s="42">
        <v>267.76806299999998</v>
      </c>
      <c r="P629" s="42">
        <v>397</v>
      </c>
      <c r="Q629" s="42">
        <v>399</v>
      </c>
      <c r="R629" s="42">
        <v>446</v>
      </c>
      <c r="S629" s="42">
        <v>374</v>
      </c>
      <c r="T629" s="42">
        <v>322</v>
      </c>
      <c r="U629" s="42">
        <v>180</v>
      </c>
      <c r="V629" s="42">
        <v>1090.5682959999999</v>
      </c>
      <c r="W629" s="42">
        <v>214.32568900000001</v>
      </c>
      <c r="X629" s="42">
        <v>167.15352799999999</v>
      </c>
      <c r="Y629" s="42">
        <v>202.01990799999999</v>
      </c>
      <c r="Z629" s="42">
        <v>243.06925200000001</v>
      </c>
      <c r="AA629" s="42">
        <v>163.14182199999999</v>
      </c>
      <c r="AB629" s="42">
        <v>93.589505000000003</v>
      </c>
      <c r="AC629" s="42">
        <v>7.2685940000000002</v>
      </c>
      <c r="AD629" s="42">
        <v>274.82911300000001</v>
      </c>
      <c r="AE629" s="42">
        <v>630.70135900000002</v>
      </c>
      <c r="AF629" s="42">
        <v>185.037824</v>
      </c>
      <c r="AG629" s="42">
        <v>1106.4317040000001</v>
      </c>
      <c r="AH629" s="42">
        <v>190.739608</v>
      </c>
      <c r="AI629" s="42">
        <v>138.44003799999999</v>
      </c>
      <c r="AJ629" s="42">
        <v>230.733397</v>
      </c>
      <c r="AK629" s="42">
        <v>218.427616</v>
      </c>
      <c r="AL629" s="42">
        <v>161.18108000000001</v>
      </c>
      <c r="AM629" s="42">
        <v>136.87025499999999</v>
      </c>
      <c r="AN629" s="42">
        <v>30.039708999999998</v>
      </c>
      <c r="AO629" s="42">
        <v>234.83532400000001</v>
      </c>
      <c r="AP629" s="42">
        <v>611.18713200000002</v>
      </c>
      <c r="AQ629" s="42">
        <v>260.40924799999999</v>
      </c>
      <c r="AR629" s="42">
        <v>1761.1702499999999</v>
      </c>
      <c r="AS629" s="42">
        <v>49.223125000000003</v>
      </c>
      <c r="AT629" s="42">
        <v>98.446248999999995</v>
      </c>
      <c r="AU629" s="42">
        <v>114.85395800000001</v>
      </c>
      <c r="AV629" s="42">
        <v>221.50406100000001</v>
      </c>
      <c r="AW629" s="42">
        <v>307.64452899999998</v>
      </c>
      <c r="AX629" s="42">
        <v>254.319478</v>
      </c>
      <c r="AY629" s="42">
        <v>518.28635099999997</v>
      </c>
      <c r="AZ629" s="42">
        <v>196.89249899999999</v>
      </c>
      <c r="BA629" s="42">
        <v>853.56171400000005</v>
      </c>
      <c r="BB629" s="42">
        <v>24.611561999999999</v>
      </c>
      <c r="BC629" s="42">
        <v>69.732759999999999</v>
      </c>
      <c r="BD629" s="42">
        <v>69.732759999999999</v>
      </c>
      <c r="BE629" s="42">
        <v>114.85395800000001</v>
      </c>
      <c r="BF629" s="42">
        <v>82.038540999999995</v>
      </c>
      <c r="BG629" s="42">
        <v>176.38286400000001</v>
      </c>
      <c r="BH629" s="42">
        <v>217.76302000000001</v>
      </c>
      <c r="BI629" s="42">
        <v>98.446248999999995</v>
      </c>
      <c r="BJ629" s="42">
        <v>907.60853599999996</v>
      </c>
      <c r="BK629" s="42">
        <v>24.611561999999999</v>
      </c>
      <c r="BL629" s="42">
        <v>28.713488999999999</v>
      </c>
      <c r="BM629" s="42">
        <v>45.121198</v>
      </c>
      <c r="BN629" s="42">
        <v>106.650104</v>
      </c>
      <c r="BO629" s="42">
        <v>225.605988</v>
      </c>
      <c r="BP629" s="42">
        <v>77.936614000000006</v>
      </c>
      <c r="BQ629" s="42">
        <v>300.52333199999998</v>
      </c>
      <c r="BR629" s="42">
        <v>98.446248999999995</v>
      </c>
      <c r="BS629" s="42">
        <v>155.87322800000001</v>
      </c>
      <c r="BT629" s="42">
        <v>0</v>
      </c>
      <c r="BU629" s="42">
        <v>8.2038539999999998</v>
      </c>
      <c r="BV629" s="42">
        <v>4.1019269999999999</v>
      </c>
      <c r="BW629" s="42">
        <v>0</v>
      </c>
      <c r="BX629" s="42">
        <v>45.121198</v>
      </c>
      <c r="BY629" s="42">
        <v>16.407708</v>
      </c>
      <c r="BZ629" s="42">
        <v>0</v>
      </c>
      <c r="CA629" s="42">
        <v>82.038540999999995</v>
      </c>
      <c r="CB629" s="42">
        <v>881.91431799999998</v>
      </c>
      <c r="CC629" s="42">
        <v>36.917344</v>
      </c>
      <c r="CD629" s="42">
        <v>65.630832999999996</v>
      </c>
      <c r="CE629" s="42">
        <v>77.936614000000006</v>
      </c>
      <c r="CF629" s="42">
        <v>196.89249899999999</v>
      </c>
      <c r="CG629" s="42">
        <v>229.70791500000001</v>
      </c>
      <c r="CH629" s="42">
        <v>213.300207</v>
      </c>
      <c r="CI629" s="42">
        <v>4.1019269999999999</v>
      </c>
      <c r="CJ629" s="42">
        <v>57.426979000000003</v>
      </c>
      <c r="CK629" s="42">
        <v>723.38270399999999</v>
      </c>
      <c r="CL629" s="42">
        <v>12.305781</v>
      </c>
      <c r="CM629" s="42">
        <v>24.611561999999999</v>
      </c>
      <c r="CN629" s="42">
        <v>32.815415999999999</v>
      </c>
      <c r="CO629" s="42">
        <v>24.611561999999999</v>
      </c>
      <c r="CP629" s="42">
        <v>32.815415999999999</v>
      </c>
      <c r="CQ629" s="42">
        <v>24.611561999999999</v>
      </c>
      <c r="CR629" s="42">
        <v>514.18442400000004</v>
      </c>
      <c r="CS629" s="42">
        <v>57.426979000000003</v>
      </c>
    </row>
    <row r="630" spans="1:97">
      <c r="A630" s="40" t="s">
        <v>1841</v>
      </c>
      <c r="B630" s="40" t="s">
        <v>289</v>
      </c>
      <c r="C630" s="40" t="s">
        <v>1664</v>
      </c>
      <c r="D630" s="40" t="s">
        <v>1669</v>
      </c>
      <c r="E630" s="40" t="s">
        <v>1842</v>
      </c>
      <c r="F630" s="40" t="s">
        <v>1696</v>
      </c>
      <c r="G630" s="41" t="s">
        <v>294</v>
      </c>
      <c r="H630" s="40" t="s">
        <v>1843</v>
      </c>
      <c r="I630" s="42">
        <v>91</v>
      </c>
      <c r="J630" s="42">
        <v>16.177778</v>
      </c>
      <c r="K630" s="42">
        <v>8.088889</v>
      </c>
      <c r="L630" s="42">
        <v>19.211110999999999</v>
      </c>
      <c r="M630" s="42">
        <v>21.233332999999998</v>
      </c>
      <c r="N630" s="42">
        <v>19.211110999999999</v>
      </c>
      <c r="O630" s="42">
        <v>7.0777780000000003</v>
      </c>
      <c r="P630" s="42">
        <v>5</v>
      </c>
      <c r="Q630" s="42">
        <v>24</v>
      </c>
      <c r="R630" s="42">
        <v>17</v>
      </c>
      <c r="S630" s="42">
        <v>19</v>
      </c>
      <c r="T630" s="42">
        <v>14</v>
      </c>
      <c r="U630" s="42">
        <v>5</v>
      </c>
      <c r="V630" s="42">
        <v>41.455556000000001</v>
      </c>
      <c r="W630" s="42">
        <v>9.1</v>
      </c>
      <c r="X630" s="42">
        <v>1.0111110000000001</v>
      </c>
      <c r="Y630" s="42">
        <v>9.1</v>
      </c>
      <c r="Z630" s="42">
        <v>11.122222000000001</v>
      </c>
      <c r="AA630" s="42">
        <v>8.088889</v>
      </c>
      <c r="AB630" s="42">
        <v>3.0333329999999998</v>
      </c>
      <c r="AC630" s="42">
        <v>0</v>
      </c>
      <c r="AD630" s="42">
        <v>9.1</v>
      </c>
      <c r="AE630" s="42">
        <v>25.277778000000001</v>
      </c>
      <c r="AF630" s="42">
        <v>7.0777780000000003</v>
      </c>
      <c r="AG630" s="42">
        <v>49.544443999999999</v>
      </c>
      <c r="AH630" s="42">
        <v>7.0777780000000003</v>
      </c>
      <c r="AI630" s="42">
        <v>7.0777780000000003</v>
      </c>
      <c r="AJ630" s="42">
        <v>10.111110999999999</v>
      </c>
      <c r="AK630" s="42">
        <v>10.111110999999999</v>
      </c>
      <c r="AL630" s="42">
        <v>11.122222000000001</v>
      </c>
      <c r="AM630" s="42">
        <v>4.0444440000000004</v>
      </c>
      <c r="AN630" s="42">
        <v>0</v>
      </c>
      <c r="AO630" s="42">
        <v>9.1</v>
      </c>
      <c r="AP630" s="42">
        <v>30.333333</v>
      </c>
      <c r="AQ630" s="42">
        <v>10.111110999999999</v>
      </c>
      <c r="AR630" s="42">
        <v>80.888889000000006</v>
      </c>
      <c r="AS630" s="42">
        <v>16.177778</v>
      </c>
      <c r="AT630" s="42">
        <v>0</v>
      </c>
      <c r="AU630" s="42">
        <v>8.088889</v>
      </c>
      <c r="AV630" s="42">
        <v>4.0444440000000004</v>
      </c>
      <c r="AW630" s="42">
        <v>12.133333</v>
      </c>
      <c r="AX630" s="42">
        <v>12.133333</v>
      </c>
      <c r="AY630" s="42">
        <v>20.222221999999999</v>
      </c>
      <c r="AZ630" s="42">
        <v>8.088889</v>
      </c>
      <c r="BA630" s="42">
        <v>40.444443999999997</v>
      </c>
      <c r="BB630" s="42">
        <v>12.133333</v>
      </c>
      <c r="BC630" s="42">
        <v>0</v>
      </c>
      <c r="BD630" s="42">
        <v>4.0444440000000004</v>
      </c>
      <c r="BE630" s="42">
        <v>0</v>
      </c>
      <c r="BF630" s="42">
        <v>0</v>
      </c>
      <c r="BG630" s="42">
        <v>12.133333</v>
      </c>
      <c r="BH630" s="42">
        <v>12.133333</v>
      </c>
      <c r="BI630" s="42">
        <v>0</v>
      </c>
      <c r="BJ630" s="42">
        <v>40.444443999999997</v>
      </c>
      <c r="BK630" s="42">
        <v>4.0444440000000004</v>
      </c>
      <c r="BL630" s="42">
        <v>0</v>
      </c>
      <c r="BM630" s="42">
        <v>4.0444440000000004</v>
      </c>
      <c r="BN630" s="42">
        <v>4.0444440000000004</v>
      </c>
      <c r="BO630" s="42">
        <v>12.133333</v>
      </c>
      <c r="BP630" s="42">
        <v>0</v>
      </c>
      <c r="BQ630" s="42">
        <v>8.088889</v>
      </c>
      <c r="BR630" s="42">
        <v>8.088889</v>
      </c>
      <c r="BS630" s="42">
        <v>4.0444440000000004</v>
      </c>
      <c r="BT630" s="42">
        <v>0</v>
      </c>
      <c r="BU630" s="42">
        <v>0</v>
      </c>
      <c r="BV630" s="42">
        <v>0</v>
      </c>
      <c r="BW630" s="42">
        <v>0</v>
      </c>
      <c r="BX630" s="42">
        <v>4.0444440000000004</v>
      </c>
      <c r="BY630" s="42">
        <v>0</v>
      </c>
      <c r="BZ630" s="42">
        <v>0</v>
      </c>
      <c r="CA630" s="42">
        <v>0</v>
      </c>
      <c r="CB630" s="42">
        <v>36.4</v>
      </c>
      <c r="CC630" s="42">
        <v>4.0444440000000004</v>
      </c>
      <c r="CD630" s="42">
        <v>0</v>
      </c>
      <c r="CE630" s="42">
        <v>4.0444440000000004</v>
      </c>
      <c r="CF630" s="42">
        <v>4.0444440000000004</v>
      </c>
      <c r="CG630" s="42">
        <v>8.088889</v>
      </c>
      <c r="CH630" s="42">
        <v>12.133333</v>
      </c>
      <c r="CI630" s="42">
        <v>4.0444440000000004</v>
      </c>
      <c r="CJ630" s="42">
        <v>0</v>
      </c>
      <c r="CK630" s="42">
        <v>40.444443999999997</v>
      </c>
      <c r="CL630" s="42">
        <v>12.133333</v>
      </c>
      <c r="CM630" s="42">
        <v>0</v>
      </c>
      <c r="CN630" s="42">
        <v>4.0444440000000004</v>
      </c>
      <c r="CO630" s="42">
        <v>0</v>
      </c>
      <c r="CP630" s="42">
        <v>0</v>
      </c>
      <c r="CQ630" s="42">
        <v>0</v>
      </c>
      <c r="CR630" s="42">
        <v>16.177778</v>
      </c>
      <c r="CS630" s="42">
        <v>8.088889</v>
      </c>
    </row>
    <row r="631" spans="1:97">
      <c r="A631" s="40" t="s">
        <v>1844</v>
      </c>
      <c r="B631" s="40" t="s">
        <v>289</v>
      </c>
      <c r="C631" s="40" t="s">
        <v>1664</v>
      </c>
      <c r="D631" s="40" t="s">
        <v>1674</v>
      </c>
      <c r="E631" s="40" t="s">
        <v>1845</v>
      </c>
      <c r="F631" s="40" t="s">
        <v>1671</v>
      </c>
      <c r="G631" s="41" t="s">
        <v>294</v>
      </c>
      <c r="H631" s="40" t="s">
        <v>1846</v>
      </c>
      <c r="I631" s="42">
        <v>23095</v>
      </c>
      <c r="J631" s="42">
        <v>3653.31819</v>
      </c>
      <c r="K631" s="42">
        <v>3770.748595</v>
      </c>
      <c r="L631" s="42">
        <v>4498.8597259999997</v>
      </c>
      <c r="M631" s="42">
        <v>4875.2762460000004</v>
      </c>
      <c r="N631" s="42">
        <v>3334.4551299999998</v>
      </c>
      <c r="O631" s="42">
        <v>2962.342114</v>
      </c>
      <c r="P631" s="42">
        <v>3706</v>
      </c>
      <c r="Q631" s="42">
        <v>4181</v>
      </c>
      <c r="R631" s="42">
        <v>4904</v>
      </c>
      <c r="S631" s="42">
        <v>4047</v>
      </c>
      <c r="T631" s="42">
        <v>3358</v>
      </c>
      <c r="U631" s="42">
        <v>2261</v>
      </c>
      <c r="V631" s="42">
        <v>10452.530137</v>
      </c>
      <c r="W631" s="42">
        <v>1906.22992</v>
      </c>
      <c r="X631" s="42">
        <v>1916.3533440000001</v>
      </c>
      <c r="Y631" s="42">
        <v>2079.7134040000001</v>
      </c>
      <c r="Z631" s="42">
        <v>2234.748799</v>
      </c>
      <c r="AA631" s="42">
        <v>1359.3609100000001</v>
      </c>
      <c r="AB631" s="42">
        <v>896.191823</v>
      </c>
      <c r="AC631" s="42">
        <v>59.931936999999998</v>
      </c>
      <c r="AD631" s="42">
        <v>2590.688564</v>
      </c>
      <c r="AE631" s="42">
        <v>6162.8037039999999</v>
      </c>
      <c r="AF631" s="42">
        <v>1699.037869</v>
      </c>
      <c r="AG631" s="42">
        <v>12642.469863</v>
      </c>
      <c r="AH631" s="42">
        <v>1747.08827</v>
      </c>
      <c r="AI631" s="42">
        <v>1854.3952509999999</v>
      </c>
      <c r="AJ631" s="42">
        <v>2419.1463220000001</v>
      </c>
      <c r="AK631" s="42">
        <v>2640.5274469999999</v>
      </c>
      <c r="AL631" s="42">
        <v>1975.09422</v>
      </c>
      <c r="AM631" s="42">
        <v>1830.324662</v>
      </c>
      <c r="AN631" s="42">
        <v>175.89369199999999</v>
      </c>
      <c r="AO631" s="42">
        <v>2371.6896360000001</v>
      </c>
      <c r="AP631" s="42">
        <v>7170.4491639999997</v>
      </c>
      <c r="AQ631" s="42">
        <v>3100.331064</v>
      </c>
      <c r="AR631" s="42">
        <v>19437.636803000001</v>
      </c>
      <c r="AS631" s="42">
        <v>21.542949</v>
      </c>
      <c r="AT631" s="42">
        <v>679.27763200000004</v>
      </c>
      <c r="AU631" s="42">
        <v>2834.6738009999999</v>
      </c>
      <c r="AV631" s="42">
        <v>3109.508069</v>
      </c>
      <c r="AW631" s="42">
        <v>2996.347334</v>
      </c>
      <c r="AX631" s="42">
        <v>1430.459372</v>
      </c>
      <c r="AY631" s="42">
        <v>5673.9644159999998</v>
      </c>
      <c r="AZ631" s="42">
        <v>2691.8632280000002</v>
      </c>
      <c r="BA631" s="42">
        <v>8532.0548569999992</v>
      </c>
      <c r="BB631" s="42">
        <v>17.324265</v>
      </c>
      <c r="BC631" s="42">
        <v>487.50565</v>
      </c>
      <c r="BD631" s="42">
        <v>1624.442867</v>
      </c>
      <c r="BE631" s="42">
        <v>1356.0153849999999</v>
      </c>
      <c r="BF631" s="42">
        <v>689.01594999999998</v>
      </c>
      <c r="BG631" s="42">
        <v>1203.8515179999999</v>
      </c>
      <c r="BH631" s="42">
        <v>2109.576317</v>
      </c>
      <c r="BI631" s="42">
        <v>1044.3229040000001</v>
      </c>
      <c r="BJ631" s="42">
        <v>10905.581945</v>
      </c>
      <c r="BK631" s="42">
        <v>4.2186839999999997</v>
      </c>
      <c r="BL631" s="42">
        <v>191.77198200000001</v>
      </c>
      <c r="BM631" s="42">
        <v>1210.2309339999999</v>
      </c>
      <c r="BN631" s="42">
        <v>1753.4926840000001</v>
      </c>
      <c r="BO631" s="42">
        <v>2307.3313830000002</v>
      </c>
      <c r="BP631" s="42">
        <v>226.607855</v>
      </c>
      <c r="BQ631" s="42">
        <v>3564.3880989999998</v>
      </c>
      <c r="BR631" s="42">
        <v>1647.5403240000001</v>
      </c>
      <c r="BS631" s="42">
        <v>2497.639639</v>
      </c>
      <c r="BT631" s="42">
        <v>0</v>
      </c>
      <c r="BU631" s="42">
        <v>18.269197999999999</v>
      </c>
      <c r="BV631" s="42">
        <v>43.950912000000002</v>
      </c>
      <c r="BW631" s="42">
        <v>214.75725700000001</v>
      </c>
      <c r="BX631" s="42">
        <v>371.94143100000002</v>
      </c>
      <c r="BY631" s="42">
        <v>266.14721100000003</v>
      </c>
      <c r="BZ631" s="42">
        <v>0</v>
      </c>
      <c r="CA631" s="42">
        <v>1582.5736300000001</v>
      </c>
      <c r="CB631" s="42">
        <v>9021.9347330000001</v>
      </c>
      <c r="CC631" s="42">
        <v>18.159300999999999</v>
      </c>
      <c r="CD631" s="42">
        <v>486.63534199999998</v>
      </c>
      <c r="CE631" s="42">
        <v>2216.9593140000002</v>
      </c>
      <c r="CF631" s="42">
        <v>2452.683078</v>
      </c>
      <c r="CG631" s="42">
        <v>2173.0757589999998</v>
      </c>
      <c r="CH631" s="42">
        <v>1016.991264</v>
      </c>
      <c r="CI631" s="42">
        <v>35.360773999999999</v>
      </c>
      <c r="CJ631" s="42">
        <v>622.06989999999996</v>
      </c>
      <c r="CK631" s="42">
        <v>7918.0624310000003</v>
      </c>
      <c r="CL631" s="42">
        <v>3.3836490000000001</v>
      </c>
      <c r="CM631" s="42">
        <v>174.37309200000001</v>
      </c>
      <c r="CN631" s="42">
        <v>573.76357499999995</v>
      </c>
      <c r="CO631" s="42">
        <v>442.06773399999997</v>
      </c>
      <c r="CP631" s="42">
        <v>451.33014400000002</v>
      </c>
      <c r="CQ631" s="42">
        <v>147.320898</v>
      </c>
      <c r="CR631" s="42">
        <v>5638.603642</v>
      </c>
      <c r="CS631" s="42">
        <v>487.21969799999999</v>
      </c>
    </row>
    <row r="632" spans="1:97">
      <c r="A632" s="40" t="s">
        <v>1847</v>
      </c>
      <c r="B632" s="40" t="s">
        <v>289</v>
      </c>
      <c r="C632" s="40" t="s">
        <v>1664</v>
      </c>
      <c r="D632" s="40" t="s">
        <v>1699</v>
      </c>
      <c r="E632" s="40" t="s">
        <v>1700</v>
      </c>
      <c r="F632" s="40" t="s">
        <v>1671</v>
      </c>
      <c r="G632" s="41" t="s">
        <v>294</v>
      </c>
      <c r="H632" s="40" t="s">
        <v>1848</v>
      </c>
      <c r="I632" s="42">
        <v>501</v>
      </c>
      <c r="J632" s="42">
        <v>127.341373</v>
      </c>
      <c r="K632" s="42">
        <v>67.853431999999998</v>
      </c>
      <c r="L632" s="42">
        <v>158.01484199999999</v>
      </c>
      <c r="M632" s="42">
        <v>85.513914999999997</v>
      </c>
      <c r="N632" s="42">
        <v>41.827458</v>
      </c>
      <c r="O632" s="42">
        <v>20.448979999999999</v>
      </c>
      <c r="P632" s="42">
        <v>51</v>
      </c>
      <c r="Q632" s="42">
        <v>38</v>
      </c>
      <c r="R632" s="42">
        <v>55</v>
      </c>
      <c r="S632" s="42">
        <v>45</v>
      </c>
      <c r="T632" s="42">
        <v>33</v>
      </c>
      <c r="U632" s="42">
        <v>13</v>
      </c>
      <c r="V632" s="42">
        <v>251.894249</v>
      </c>
      <c r="W632" s="42">
        <v>68.782931000000005</v>
      </c>
      <c r="X632" s="42">
        <v>33.461967000000001</v>
      </c>
      <c r="Y632" s="42">
        <v>81.795918</v>
      </c>
      <c r="Z632" s="42">
        <v>41.827458</v>
      </c>
      <c r="AA632" s="42">
        <v>19.519480999999999</v>
      </c>
      <c r="AB632" s="42">
        <v>6.506494</v>
      </c>
      <c r="AC632" s="42">
        <v>0</v>
      </c>
      <c r="AD632" s="42">
        <v>79.007420999999994</v>
      </c>
      <c r="AE632" s="42">
        <v>156.155844</v>
      </c>
      <c r="AF632" s="42">
        <v>16.730982999999998</v>
      </c>
      <c r="AG632" s="42">
        <v>249.105751</v>
      </c>
      <c r="AH632" s="42">
        <v>58.558441999999999</v>
      </c>
      <c r="AI632" s="42">
        <v>34.391466000000001</v>
      </c>
      <c r="AJ632" s="42">
        <v>76.218924000000001</v>
      </c>
      <c r="AK632" s="42">
        <v>43.686456</v>
      </c>
      <c r="AL632" s="42">
        <v>22.307977999999999</v>
      </c>
      <c r="AM632" s="42">
        <v>13.942486000000001</v>
      </c>
      <c r="AN632" s="42">
        <v>0</v>
      </c>
      <c r="AO632" s="42">
        <v>68.782931000000005</v>
      </c>
      <c r="AP632" s="42">
        <v>159.87384</v>
      </c>
      <c r="AQ632" s="42">
        <v>20.448979999999999</v>
      </c>
      <c r="AR632" s="42">
        <v>368.08163300000001</v>
      </c>
      <c r="AS632" s="42">
        <v>0</v>
      </c>
      <c r="AT632" s="42">
        <v>14.871985</v>
      </c>
      <c r="AU632" s="42">
        <v>22.307977999999999</v>
      </c>
      <c r="AV632" s="42">
        <v>44.615955</v>
      </c>
      <c r="AW632" s="42">
        <v>89.231910999999997</v>
      </c>
      <c r="AX632" s="42">
        <v>63.205936999999999</v>
      </c>
      <c r="AY632" s="42">
        <v>85.513914999999997</v>
      </c>
      <c r="AZ632" s="42">
        <v>48.333951999999996</v>
      </c>
      <c r="BA632" s="42">
        <v>174.74582599999999</v>
      </c>
      <c r="BB632" s="42">
        <v>0</v>
      </c>
      <c r="BC632" s="42">
        <v>11.153988999999999</v>
      </c>
      <c r="BD632" s="42">
        <v>18.589981000000002</v>
      </c>
      <c r="BE632" s="42">
        <v>18.589981000000002</v>
      </c>
      <c r="BF632" s="42">
        <v>18.589981000000002</v>
      </c>
      <c r="BG632" s="42">
        <v>55.769944000000002</v>
      </c>
      <c r="BH632" s="42">
        <v>37.179963000000001</v>
      </c>
      <c r="BI632" s="42">
        <v>14.871985</v>
      </c>
      <c r="BJ632" s="42">
        <v>193.33580699999999</v>
      </c>
      <c r="BK632" s="42">
        <v>0</v>
      </c>
      <c r="BL632" s="42">
        <v>3.7179959999999999</v>
      </c>
      <c r="BM632" s="42">
        <v>3.7179959999999999</v>
      </c>
      <c r="BN632" s="42">
        <v>26.025974000000001</v>
      </c>
      <c r="BO632" s="42">
        <v>70.641929000000005</v>
      </c>
      <c r="BP632" s="42">
        <v>7.4359929999999999</v>
      </c>
      <c r="BQ632" s="42">
        <v>48.333951999999996</v>
      </c>
      <c r="BR632" s="42">
        <v>33.461967000000001</v>
      </c>
      <c r="BS632" s="42">
        <v>26.025974000000001</v>
      </c>
      <c r="BT632" s="42">
        <v>0</v>
      </c>
      <c r="BU632" s="42">
        <v>0</v>
      </c>
      <c r="BV632" s="42">
        <v>0</v>
      </c>
      <c r="BW632" s="42">
        <v>0</v>
      </c>
      <c r="BX632" s="42">
        <v>3.7179959999999999</v>
      </c>
      <c r="BY632" s="42">
        <v>3.7179959999999999</v>
      </c>
      <c r="BZ632" s="42">
        <v>0</v>
      </c>
      <c r="CA632" s="42">
        <v>18.589981000000002</v>
      </c>
      <c r="CB632" s="42">
        <v>245.387755</v>
      </c>
      <c r="CC632" s="42">
        <v>0</v>
      </c>
      <c r="CD632" s="42">
        <v>14.871985</v>
      </c>
      <c r="CE632" s="42">
        <v>22.307977999999999</v>
      </c>
      <c r="CF632" s="42">
        <v>40.897959</v>
      </c>
      <c r="CG632" s="42">
        <v>81.795918</v>
      </c>
      <c r="CH632" s="42">
        <v>59.487940999999999</v>
      </c>
      <c r="CI632" s="42">
        <v>0</v>
      </c>
      <c r="CJ632" s="42">
        <v>26.025974000000001</v>
      </c>
      <c r="CK632" s="42">
        <v>96.667903999999993</v>
      </c>
      <c r="CL632" s="42">
        <v>0</v>
      </c>
      <c r="CM632" s="42">
        <v>0</v>
      </c>
      <c r="CN632" s="42">
        <v>0</v>
      </c>
      <c r="CO632" s="42">
        <v>3.7179959999999999</v>
      </c>
      <c r="CP632" s="42">
        <v>3.7179959999999999</v>
      </c>
      <c r="CQ632" s="42">
        <v>0</v>
      </c>
      <c r="CR632" s="42">
        <v>85.513914999999997</v>
      </c>
      <c r="CS632" s="42">
        <v>3.7179959999999999</v>
      </c>
    </row>
    <row r="633" spans="1:97">
      <c r="A633" s="40" t="s">
        <v>1849</v>
      </c>
      <c r="B633" s="40" t="s">
        <v>289</v>
      </c>
      <c r="C633" s="40" t="s">
        <v>1664</v>
      </c>
      <c r="D633" s="40" t="s">
        <v>1665</v>
      </c>
      <c r="E633" s="40" t="s">
        <v>1747</v>
      </c>
      <c r="F633" s="40" t="s">
        <v>1671</v>
      </c>
      <c r="G633" s="41" t="s">
        <v>294</v>
      </c>
      <c r="H633" s="40" t="s">
        <v>1850</v>
      </c>
      <c r="I633" s="42">
        <v>1294</v>
      </c>
      <c r="J633" s="42">
        <v>251</v>
      </c>
      <c r="K633" s="42">
        <v>218</v>
      </c>
      <c r="L633" s="42">
        <v>307</v>
      </c>
      <c r="M633" s="42">
        <v>210</v>
      </c>
      <c r="N633" s="42">
        <v>141</v>
      </c>
      <c r="O633" s="42">
        <v>167</v>
      </c>
      <c r="P633" s="42">
        <v>176</v>
      </c>
      <c r="Q633" s="42">
        <v>150</v>
      </c>
      <c r="R633" s="42">
        <v>209</v>
      </c>
      <c r="S633" s="42">
        <v>156</v>
      </c>
      <c r="T633" s="42">
        <v>113</v>
      </c>
      <c r="U633" s="42">
        <v>145</v>
      </c>
      <c r="V633" s="42">
        <v>600</v>
      </c>
      <c r="W633" s="42">
        <v>130</v>
      </c>
      <c r="X633" s="42">
        <v>102</v>
      </c>
      <c r="Y633" s="42">
        <v>155</v>
      </c>
      <c r="Z633" s="42">
        <v>101</v>
      </c>
      <c r="AA633" s="42">
        <v>66</v>
      </c>
      <c r="AB633" s="42">
        <v>44</v>
      </c>
      <c r="AC633" s="42">
        <v>2</v>
      </c>
      <c r="AD633" s="42">
        <v>165</v>
      </c>
      <c r="AE633" s="42">
        <v>357</v>
      </c>
      <c r="AF633" s="42">
        <v>78</v>
      </c>
      <c r="AG633" s="42">
        <v>694</v>
      </c>
      <c r="AH633" s="42">
        <v>121</v>
      </c>
      <c r="AI633" s="42">
        <v>116</v>
      </c>
      <c r="AJ633" s="42">
        <v>152</v>
      </c>
      <c r="AK633" s="42">
        <v>109</v>
      </c>
      <c r="AL633" s="42">
        <v>75</v>
      </c>
      <c r="AM633" s="42">
        <v>98</v>
      </c>
      <c r="AN633" s="42">
        <v>23</v>
      </c>
      <c r="AO633" s="42">
        <v>153</v>
      </c>
      <c r="AP633" s="42">
        <v>379</v>
      </c>
      <c r="AQ633" s="42">
        <v>162</v>
      </c>
      <c r="AR633" s="42">
        <v>1028</v>
      </c>
      <c r="AS633" s="42">
        <v>16</v>
      </c>
      <c r="AT633" s="42">
        <v>56</v>
      </c>
      <c r="AU633" s="42">
        <v>76</v>
      </c>
      <c r="AV633" s="42">
        <v>120</v>
      </c>
      <c r="AW633" s="42">
        <v>204</v>
      </c>
      <c r="AX633" s="42">
        <v>140</v>
      </c>
      <c r="AY633" s="42">
        <v>300</v>
      </c>
      <c r="AZ633" s="42">
        <v>116</v>
      </c>
      <c r="BA633" s="42">
        <v>452</v>
      </c>
      <c r="BB633" s="42">
        <v>8</v>
      </c>
      <c r="BC633" s="42">
        <v>40</v>
      </c>
      <c r="BD633" s="42">
        <v>52</v>
      </c>
      <c r="BE633" s="42">
        <v>52</v>
      </c>
      <c r="BF633" s="42">
        <v>44</v>
      </c>
      <c r="BG633" s="42">
        <v>116</v>
      </c>
      <c r="BH633" s="42">
        <v>104</v>
      </c>
      <c r="BI633" s="42">
        <v>36</v>
      </c>
      <c r="BJ633" s="42">
        <v>576</v>
      </c>
      <c r="BK633" s="42">
        <v>8</v>
      </c>
      <c r="BL633" s="42">
        <v>16</v>
      </c>
      <c r="BM633" s="42">
        <v>24</v>
      </c>
      <c r="BN633" s="42">
        <v>68</v>
      </c>
      <c r="BO633" s="42">
        <v>160</v>
      </c>
      <c r="BP633" s="42">
        <v>24</v>
      </c>
      <c r="BQ633" s="42">
        <v>196</v>
      </c>
      <c r="BR633" s="42">
        <v>80</v>
      </c>
      <c r="BS633" s="42">
        <v>152</v>
      </c>
      <c r="BT633" s="42">
        <v>0</v>
      </c>
      <c r="BU633" s="42">
        <v>0</v>
      </c>
      <c r="BV633" s="42">
        <v>0</v>
      </c>
      <c r="BW633" s="42">
        <v>12</v>
      </c>
      <c r="BX633" s="42">
        <v>40</v>
      </c>
      <c r="BY633" s="42">
        <v>36</v>
      </c>
      <c r="BZ633" s="42">
        <v>0</v>
      </c>
      <c r="CA633" s="42">
        <v>64</v>
      </c>
      <c r="CB633" s="42">
        <v>496</v>
      </c>
      <c r="CC633" s="42">
        <v>12</v>
      </c>
      <c r="CD633" s="42">
        <v>44</v>
      </c>
      <c r="CE633" s="42">
        <v>64</v>
      </c>
      <c r="CF633" s="42">
        <v>92</v>
      </c>
      <c r="CG633" s="42">
        <v>152</v>
      </c>
      <c r="CH633" s="42">
        <v>88</v>
      </c>
      <c r="CI633" s="42">
        <v>4</v>
      </c>
      <c r="CJ633" s="42">
        <v>40</v>
      </c>
      <c r="CK633" s="42">
        <v>380</v>
      </c>
      <c r="CL633" s="42">
        <v>4</v>
      </c>
      <c r="CM633" s="42">
        <v>12</v>
      </c>
      <c r="CN633" s="42">
        <v>12</v>
      </c>
      <c r="CO633" s="42">
        <v>16</v>
      </c>
      <c r="CP633" s="42">
        <v>12</v>
      </c>
      <c r="CQ633" s="42">
        <v>16</v>
      </c>
      <c r="CR633" s="42">
        <v>296</v>
      </c>
      <c r="CS633" s="42">
        <v>12</v>
      </c>
    </row>
    <row r="634" spans="1:97">
      <c r="A634" s="40" t="s">
        <v>1851</v>
      </c>
      <c r="B634" s="40" t="s">
        <v>289</v>
      </c>
      <c r="C634" s="40" t="s">
        <v>1664</v>
      </c>
      <c r="D634" s="40" t="s">
        <v>1669</v>
      </c>
      <c r="E634" s="40" t="s">
        <v>1670</v>
      </c>
      <c r="F634" s="40" t="s">
        <v>1671</v>
      </c>
      <c r="G634" s="41" t="s">
        <v>294</v>
      </c>
      <c r="H634" s="40" t="s">
        <v>1852</v>
      </c>
      <c r="I634" s="42">
        <v>224</v>
      </c>
      <c r="J634" s="42">
        <v>50.961523999999997</v>
      </c>
      <c r="K634" s="42">
        <v>38.929434000000001</v>
      </c>
      <c r="L634" s="42">
        <v>44.981127000000001</v>
      </c>
      <c r="M634" s="42">
        <v>45.076186999999997</v>
      </c>
      <c r="N634" s="42">
        <v>26.635929000000001</v>
      </c>
      <c r="O634" s="42">
        <v>17.415799</v>
      </c>
      <c r="P634" s="42">
        <v>30</v>
      </c>
      <c r="Q634" s="42">
        <v>41</v>
      </c>
      <c r="R634" s="42">
        <v>35</v>
      </c>
      <c r="S634" s="42">
        <v>39</v>
      </c>
      <c r="T634" s="42">
        <v>20</v>
      </c>
      <c r="U634" s="42">
        <v>8</v>
      </c>
      <c r="V634" s="42">
        <v>115.549958</v>
      </c>
      <c r="W634" s="42">
        <v>27.494032000000001</v>
      </c>
      <c r="X634" s="42">
        <v>18.440258</v>
      </c>
      <c r="Y634" s="42">
        <v>24.539480999999999</v>
      </c>
      <c r="Z634" s="42">
        <v>23.562552</v>
      </c>
      <c r="AA634" s="42">
        <v>15.366882</v>
      </c>
      <c r="AB634" s="42">
        <v>5.1222940000000001</v>
      </c>
      <c r="AC634" s="42">
        <v>1.024459</v>
      </c>
      <c r="AD634" s="42">
        <v>31.591867000000001</v>
      </c>
      <c r="AE634" s="42">
        <v>72.689043999999996</v>
      </c>
      <c r="AF634" s="42">
        <v>11.269047</v>
      </c>
      <c r="AG634" s="42">
        <v>108.450042</v>
      </c>
      <c r="AH634" s="42">
        <v>23.467492</v>
      </c>
      <c r="AI634" s="42">
        <v>20.489176</v>
      </c>
      <c r="AJ634" s="42">
        <v>20.441645999999999</v>
      </c>
      <c r="AK634" s="42">
        <v>21.513635000000001</v>
      </c>
      <c r="AL634" s="42">
        <v>11.269047</v>
      </c>
      <c r="AM634" s="42">
        <v>11.269047</v>
      </c>
      <c r="AN634" s="42">
        <v>0</v>
      </c>
      <c r="AO634" s="42">
        <v>26.540869000000001</v>
      </c>
      <c r="AP634" s="42">
        <v>67.566749999999999</v>
      </c>
      <c r="AQ634" s="42">
        <v>14.342423</v>
      </c>
      <c r="AR634" s="42">
        <v>163.91340600000001</v>
      </c>
      <c r="AS634" s="42">
        <v>12.293505</v>
      </c>
      <c r="AT634" s="42">
        <v>0</v>
      </c>
      <c r="AU634" s="42">
        <v>4.0978349999999999</v>
      </c>
      <c r="AV634" s="42">
        <v>24.587011</v>
      </c>
      <c r="AW634" s="42">
        <v>28.684846</v>
      </c>
      <c r="AX634" s="42">
        <v>36.880516</v>
      </c>
      <c r="AY634" s="42">
        <v>36.880516</v>
      </c>
      <c r="AZ634" s="42">
        <v>20.489176</v>
      </c>
      <c r="BA634" s="42">
        <v>90.152373999999995</v>
      </c>
      <c r="BB634" s="42">
        <v>8.1956699999999998</v>
      </c>
      <c r="BC634" s="42">
        <v>0</v>
      </c>
      <c r="BD634" s="42">
        <v>4.0978349999999999</v>
      </c>
      <c r="BE634" s="42">
        <v>12.293505</v>
      </c>
      <c r="BF634" s="42">
        <v>0</v>
      </c>
      <c r="BG634" s="42">
        <v>32.782680999999997</v>
      </c>
      <c r="BH634" s="42">
        <v>24.587011</v>
      </c>
      <c r="BI634" s="42">
        <v>8.1956699999999998</v>
      </c>
      <c r="BJ634" s="42">
        <v>73.761032999999998</v>
      </c>
      <c r="BK634" s="42">
        <v>4.0978349999999999</v>
      </c>
      <c r="BL634" s="42">
        <v>0</v>
      </c>
      <c r="BM634" s="42">
        <v>0</v>
      </c>
      <c r="BN634" s="42">
        <v>12.293505</v>
      </c>
      <c r="BO634" s="42">
        <v>28.684846</v>
      </c>
      <c r="BP634" s="42">
        <v>4.0978349999999999</v>
      </c>
      <c r="BQ634" s="42">
        <v>12.293505</v>
      </c>
      <c r="BR634" s="42">
        <v>12.293505</v>
      </c>
      <c r="BS634" s="42">
        <v>16.391341000000001</v>
      </c>
      <c r="BT634" s="42">
        <v>0</v>
      </c>
      <c r="BU634" s="42">
        <v>0</v>
      </c>
      <c r="BV634" s="42">
        <v>0</v>
      </c>
      <c r="BW634" s="42">
        <v>0</v>
      </c>
      <c r="BX634" s="42">
        <v>0</v>
      </c>
      <c r="BY634" s="42">
        <v>4.0978349999999999</v>
      </c>
      <c r="BZ634" s="42">
        <v>0</v>
      </c>
      <c r="CA634" s="42">
        <v>12.293505</v>
      </c>
      <c r="CB634" s="42">
        <v>86.054537999999994</v>
      </c>
      <c r="CC634" s="42">
        <v>8.1956699999999998</v>
      </c>
      <c r="CD634" s="42">
        <v>0</v>
      </c>
      <c r="CE634" s="42">
        <v>0</v>
      </c>
      <c r="CF634" s="42">
        <v>20.489176</v>
      </c>
      <c r="CG634" s="42">
        <v>24.587011</v>
      </c>
      <c r="CH634" s="42">
        <v>32.782680999999997</v>
      </c>
      <c r="CI634" s="42">
        <v>0</v>
      </c>
      <c r="CJ634" s="42">
        <v>0</v>
      </c>
      <c r="CK634" s="42">
        <v>61.467526999999997</v>
      </c>
      <c r="CL634" s="42">
        <v>4.0978349999999999</v>
      </c>
      <c r="CM634" s="42">
        <v>0</v>
      </c>
      <c r="CN634" s="42">
        <v>4.0978349999999999</v>
      </c>
      <c r="CO634" s="42">
        <v>4.0978349999999999</v>
      </c>
      <c r="CP634" s="42">
        <v>4.0978349999999999</v>
      </c>
      <c r="CQ634" s="42">
        <v>0</v>
      </c>
      <c r="CR634" s="42">
        <v>36.880516</v>
      </c>
      <c r="CS634" s="42">
        <v>8.1956699999999998</v>
      </c>
    </row>
    <row r="635" spans="1:97">
      <c r="A635" s="40" t="s">
        <v>1853</v>
      </c>
      <c r="B635" s="40" t="s">
        <v>289</v>
      </c>
      <c r="C635" s="40" t="s">
        <v>1664</v>
      </c>
      <c r="D635" s="40" t="s">
        <v>1685</v>
      </c>
      <c r="E635" s="40" t="s">
        <v>1686</v>
      </c>
      <c r="F635" s="40" t="s">
        <v>1671</v>
      </c>
      <c r="G635" s="41" t="s">
        <v>294</v>
      </c>
      <c r="H635" s="40" t="s">
        <v>1854</v>
      </c>
      <c r="I635" s="42">
        <v>1385</v>
      </c>
      <c r="J635" s="42">
        <v>261</v>
      </c>
      <c r="K635" s="42">
        <v>189</v>
      </c>
      <c r="L635" s="42">
        <v>303</v>
      </c>
      <c r="M635" s="42">
        <v>273</v>
      </c>
      <c r="N635" s="42">
        <v>202</v>
      </c>
      <c r="O635" s="42">
        <v>157</v>
      </c>
      <c r="P635" s="42">
        <v>273</v>
      </c>
      <c r="Q635" s="42">
        <v>208</v>
      </c>
      <c r="R635" s="42">
        <v>282</v>
      </c>
      <c r="S635" s="42">
        <v>208</v>
      </c>
      <c r="T635" s="42">
        <v>211</v>
      </c>
      <c r="U635" s="42">
        <v>123</v>
      </c>
      <c r="V635" s="42">
        <v>695</v>
      </c>
      <c r="W635" s="42">
        <v>141</v>
      </c>
      <c r="X635" s="42">
        <v>101</v>
      </c>
      <c r="Y635" s="42">
        <v>152</v>
      </c>
      <c r="Z635" s="42">
        <v>133</v>
      </c>
      <c r="AA635" s="42">
        <v>103</v>
      </c>
      <c r="AB635" s="42">
        <v>60</v>
      </c>
      <c r="AC635" s="42">
        <v>5</v>
      </c>
      <c r="AD635" s="42">
        <v>186</v>
      </c>
      <c r="AE635" s="42">
        <v>386</v>
      </c>
      <c r="AF635" s="42">
        <v>123</v>
      </c>
      <c r="AG635" s="42">
        <v>690</v>
      </c>
      <c r="AH635" s="42">
        <v>120</v>
      </c>
      <c r="AI635" s="42">
        <v>88</v>
      </c>
      <c r="AJ635" s="42">
        <v>151</v>
      </c>
      <c r="AK635" s="42">
        <v>140</v>
      </c>
      <c r="AL635" s="42">
        <v>99</v>
      </c>
      <c r="AM635" s="42">
        <v>86</v>
      </c>
      <c r="AN635" s="42">
        <v>6</v>
      </c>
      <c r="AO635" s="42">
        <v>162</v>
      </c>
      <c r="AP635" s="42">
        <v>380</v>
      </c>
      <c r="AQ635" s="42">
        <v>148</v>
      </c>
      <c r="AR635" s="42">
        <v>1140</v>
      </c>
      <c r="AS635" s="42">
        <v>48</v>
      </c>
      <c r="AT635" s="42">
        <v>32</v>
      </c>
      <c r="AU635" s="42">
        <v>24</v>
      </c>
      <c r="AV635" s="42">
        <v>76</v>
      </c>
      <c r="AW635" s="42">
        <v>192</v>
      </c>
      <c r="AX635" s="42">
        <v>232</v>
      </c>
      <c r="AY635" s="42">
        <v>356</v>
      </c>
      <c r="AZ635" s="42">
        <v>180</v>
      </c>
      <c r="BA635" s="42">
        <v>592</v>
      </c>
      <c r="BB635" s="42">
        <v>28</v>
      </c>
      <c r="BC635" s="42">
        <v>24</v>
      </c>
      <c r="BD635" s="42">
        <v>20</v>
      </c>
      <c r="BE635" s="42">
        <v>60</v>
      </c>
      <c r="BF635" s="42">
        <v>20</v>
      </c>
      <c r="BG635" s="42">
        <v>184</v>
      </c>
      <c r="BH635" s="42">
        <v>188</v>
      </c>
      <c r="BI635" s="42">
        <v>68</v>
      </c>
      <c r="BJ635" s="42">
        <v>548</v>
      </c>
      <c r="BK635" s="42">
        <v>20</v>
      </c>
      <c r="BL635" s="42">
        <v>8</v>
      </c>
      <c r="BM635" s="42">
        <v>4</v>
      </c>
      <c r="BN635" s="42">
        <v>16</v>
      </c>
      <c r="BO635" s="42">
        <v>172</v>
      </c>
      <c r="BP635" s="42">
        <v>48</v>
      </c>
      <c r="BQ635" s="42">
        <v>168</v>
      </c>
      <c r="BR635" s="42">
        <v>112</v>
      </c>
      <c r="BS635" s="42">
        <v>152</v>
      </c>
      <c r="BT635" s="42">
        <v>0</v>
      </c>
      <c r="BU635" s="42">
        <v>0</v>
      </c>
      <c r="BV635" s="42">
        <v>4</v>
      </c>
      <c r="BW635" s="42">
        <v>8</v>
      </c>
      <c r="BX635" s="42">
        <v>20</v>
      </c>
      <c r="BY635" s="42">
        <v>44</v>
      </c>
      <c r="BZ635" s="42">
        <v>0</v>
      </c>
      <c r="CA635" s="42">
        <v>76</v>
      </c>
      <c r="CB635" s="42">
        <v>540</v>
      </c>
      <c r="CC635" s="42">
        <v>36</v>
      </c>
      <c r="CD635" s="42">
        <v>28</v>
      </c>
      <c r="CE635" s="42">
        <v>20</v>
      </c>
      <c r="CF635" s="42">
        <v>64</v>
      </c>
      <c r="CG635" s="42">
        <v>140</v>
      </c>
      <c r="CH635" s="42">
        <v>168</v>
      </c>
      <c r="CI635" s="42">
        <v>4</v>
      </c>
      <c r="CJ635" s="42">
        <v>80</v>
      </c>
      <c r="CK635" s="42">
        <v>448</v>
      </c>
      <c r="CL635" s="42">
        <v>12</v>
      </c>
      <c r="CM635" s="42">
        <v>4</v>
      </c>
      <c r="CN635" s="42">
        <v>0</v>
      </c>
      <c r="CO635" s="42">
        <v>4</v>
      </c>
      <c r="CP635" s="42">
        <v>32</v>
      </c>
      <c r="CQ635" s="42">
        <v>20</v>
      </c>
      <c r="CR635" s="42">
        <v>352</v>
      </c>
      <c r="CS635" s="42">
        <v>24</v>
      </c>
    </row>
    <row r="636" spans="1:97">
      <c r="A636" s="40" t="s">
        <v>1855</v>
      </c>
      <c r="B636" s="40" t="s">
        <v>289</v>
      </c>
      <c r="C636" s="40" t="s">
        <v>1664</v>
      </c>
      <c r="D636" s="40" t="s">
        <v>1669</v>
      </c>
      <c r="E636" s="40" t="s">
        <v>1670</v>
      </c>
      <c r="F636" s="40" t="s">
        <v>1671</v>
      </c>
      <c r="G636" s="41" t="s">
        <v>294</v>
      </c>
      <c r="H636" s="40" t="s">
        <v>1856</v>
      </c>
      <c r="I636" s="42">
        <v>207</v>
      </c>
      <c r="J636" s="42">
        <v>50</v>
      </c>
      <c r="K636" s="42">
        <v>21</v>
      </c>
      <c r="L636" s="42">
        <v>49</v>
      </c>
      <c r="M636" s="42">
        <v>51</v>
      </c>
      <c r="N636" s="42">
        <v>23</v>
      </c>
      <c r="O636" s="42">
        <v>13</v>
      </c>
      <c r="P636" s="42">
        <v>25</v>
      </c>
      <c r="Q636" s="42">
        <v>41</v>
      </c>
      <c r="R636" s="42">
        <v>33</v>
      </c>
      <c r="S636" s="42">
        <v>25</v>
      </c>
      <c r="T636" s="42">
        <v>16</v>
      </c>
      <c r="U636" s="42">
        <v>8</v>
      </c>
      <c r="V636" s="42">
        <v>112</v>
      </c>
      <c r="W636" s="42">
        <v>29</v>
      </c>
      <c r="X636" s="42">
        <v>13</v>
      </c>
      <c r="Y636" s="42">
        <v>24</v>
      </c>
      <c r="Z636" s="42">
        <v>25</v>
      </c>
      <c r="AA636" s="42">
        <v>15</v>
      </c>
      <c r="AB636" s="42">
        <v>6</v>
      </c>
      <c r="AC636" s="42">
        <v>0</v>
      </c>
      <c r="AD636" s="42">
        <v>35</v>
      </c>
      <c r="AE636" s="42">
        <v>65</v>
      </c>
      <c r="AF636" s="42">
        <v>12</v>
      </c>
      <c r="AG636" s="42">
        <v>95</v>
      </c>
      <c r="AH636" s="42">
        <v>21</v>
      </c>
      <c r="AI636" s="42">
        <v>8</v>
      </c>
      <c r="AJ636" s="42">
        <v>25</v>
      </c>
      <c r="AK636" s="42">
        <v>26</v>
      </c>
      <c r="AL636" s="42">
        <v>8</v>
      </c>
      <c r="AM636" s="42">
        <v>7</v>
      </c>
      <c r="AN636" s="42">
        <v>0</v>
      </c>
      <c r="AO636" s="42">
        <v>22</v>
      </c>
      <c r="AP636" s="42">
        <v>61</v>
      </c>
      <c r="AQ636" s="42">
        <v>12</v>
      </c>
      <c r="AR636" s="42">
        <v>152</v>
      </c>
      <c r="AS636" s="42">
        <v>16</v>
      </c>
      <c r="AT636" s="42">
        <v>8</v>
      </c>
      <c r="AU636" s="42">
        <v>4</v>
      </c>
      <c r="AV636" s="42">
        <v>20</v>
      </c>
      <c r="AW636" s="42">
        <v>20</v>
      </c>
      <c r="AX636" s="42">
        <v>40</v>
      </c>
      <c r="AY636" s="42">
        <v>32</v>
      </c>
      <c r="AZ636" s="42">
        <v>12</v>
      </c>
      <c r="BA636" s="42">
        <v>84</v>
      </c>
      <c r="BB636" s="42">
        <v>12</v>
      </c>
      <c r="BC636" s="42">
        <v>8</v>
      </c>
      <c r="BD636" s="42">
        <v>0</v>
      </c>
      <c r="BE636" s="42">
        <v>12</v>
      </c>
      <c r="BF636" s="42">
        <v>0</v>
      </c>
      <c r="BG636" s="42">
        <v>32</v>
      </c>
      <c r="BH636" s="42">
        <v>16</v>
      </c>
      <c r="BI636" s="42">
        <v>4</v>
      </c>
      <c r="BJ636" s="42">
        <v>68</v>
      </c>
      <c r="BK636" s="42">
        <v>4</v>
      </c>
      <c r="BL636" s="42">
        <v>0</v>
      </c>
      <c r="BM636" s="42">
        <v>4</v>
      </c>
      <c r="BN636" s="42">
        <v>8</v>
      </c>
      <c r="BO636" s="42">
        <v>20</v>
      </c>
      <c r="BP636" s="42">
        <v>8</v>
      </c>
      <c r="BQ636" s="42">
        <v>16</v>
      </c>
      <c r="BR636" s="42">
        <v>8</v>
      </c>
      <c r="BS636" s="42">
        <v>12</v>
      </c>
      <c r="BT636" s="42">
        <v>0</v>
      </c>
      <c r="BU636" s="42">
        <v>0</v>
      </c>
      <c r="BV636" s="42">
        <v>0</v>
      </c>
      <c r="BW636" s="42">
        <v>8</v>
      </c>
      <c r="BX636" s="42">
        <v>0</v>
      </c>
      <c r="BY636" s="42">
        <v>4</v>
      </c>
      <c r="BZ636" s="42">
        <v>0</v>
      </c>
      <c r="CA636" s="42">
        <v>0</v>
      </c>
      <c r="CB636" s="42">
        <v>84</v>
      </c>
      <c r="CC636" s="42">
        <v>16</v>
      </c>
      <c r="CD636" s="42">
        <v>4</v>
      </c>
      <c r="CE636" s="42">
        <v>4</v>
      </c>
      <c r="CF636" s="42">
        <v>12</v>
      </c>
      <c r="CG636" s="42">
        <v>12</v>
      </c>
      <c r="CH636" s="42">
        <v>32</v>
      </c>
      <c r="CI636" s="42">
        <v>0</v>
      </c>
      <c r="CJ636" s="42">
        <v>4</v>
      </c>
      <c r="CK636" s="42">
        <v>56</v>
      </c>
      <c r="CL636" s="42">
        <v>0</v>
      </c>
      <c r="CM636" s="42">
        <v>4</v>
      </c>
      <c r="CN636" s="42">
        <v>0</v>
      </c>
      <c r="CO636" s="42">
        <v>0</v>
      </c>
      <c r="CP636" s="42">
        <v>8</v>
      </c>
      <c r="CQ636" s="42">
        <v>4</v>
      </c>
      <c r="CR636" s="42">
        <v>32</v>
      </c>
      <c r="CS636" s="42">
        <v>8</v>
      </c>
    </row>
    <row r="637" spans="1:97">
      <c r="A637" s="40" t="s">
        <v>1857</v>
      </c>
      <c r="B637" s="40" t="s">
        <v>289</v>
      </c>
      <c r="C637" s="40" t="s">
        <v>1664</v>
      </c>
      <c r="D637" s="40" t="s">
        <v>1674</v>
      </c>
      <c r="E637" s="40" t="s">
        <v>1845</v>
      </c>
      <c r="F637" s="40" t="s">
        <v>1671</v>
      </c>
      <c r="G637" s="41" t="s">
        <v>294</v>
      </c>
      <c r="H637" s="40" t="s">
        <v>1858</v>
      </c>
      <c r="I637" s="42">
        <v>14903</v>
      </c>
      <c r="J637" s="42">
        <v>2656.2784729999998</v>
      </c>
      <c r="K637" s="42">
        <v>2834.4431330000002</v>
      </c>
      <c r="L637" s="42">
        <v>3445.9089829999998</v>
      </c>
      <c r="M637" s="42">
        <v>3138.021072</v>
      </c>
      <c r="N637" s="42">
        <v>1512.1179159999999</v>
      </c>
      <c r="O637" s="42">
        <v>1316.230423</v>
      </c>
      <c r="P637" s="42">
        <v>1986</v>
      </c>
      <c r="Q637" s="42">
        <v>2042</v>
      </c>
      <c r="R637" s="42">
        <v>2566</v>
      </c>
      <c r="S637" s="42">
        <v>1894</v>
      </c>
      <c r="T637" s="42">
        <v>1357</v>
      </c>
      <c r="U637" s="42">
        <v>768</v>
      </c>
      <c r="V637" s="42">
        <v>7087.7008480000004</v>
      </c>
      <c r="W637" s="42">
        <v>1363.878144</v>
      </c>
      <c r="X637" s="42">
        <v>1390.5988199999999</v>
      </c>
      <c r="Y637" s="42">
        <v>1695.5914869999999</v>
      </c>
      <c r="Z637" s="42">
        <v>1423.488366</v>
      </c>
      <c r="AA637" s="42">
        <v>690.88930600000003</v>
      </c>
      <c r="AB637" s="42">
        <v>497.86762599999997</v>
      </c>
      <c r="AC637" s="42">
        <v>25.3871</v>
      </c>
      <c r="AD637" s="42">
        <v>1842.5931419999999</v>
      </c>
      <c r="AE637" s="42">
        <v>4381.2325140000003</v>
      </c>
      <c r="AF637" s="42">
        <v>863.87519299999997</v>
      </c>
      <c r="AG637" s="42">
        <v>7815.2991519999996</v>
      </c>
      <c r="AH637" s="42">
        <v>1292.4003290000001</v>
      </c>
      <c r="AI637" s="42">
        <v>1443.8443130000001</v>
      </c>
      <c r="AJ637" s="42">
        <v>1750.3174959999999</v>
      </c>
      <c r="AK637" s="42">
        <v>1714.532706</v>
      </c>
      <c r="AL637" s="42">
        <v>821.22861</v>
      </c>
      <c r="AM637" s="42">
        <v>725.77735299999995</v>
      </c>
      <c r="AN637" s="42">
        <v>67.198345000000003</v>
      </c>
      <c r="AO637" s="42">
        <v>1749.5903000000001</v>
      </c>
      <c r="AP637" s="42">
        <v>4808.2293319999999</v>
      </c>
      <c r="AQ637" s="42">
        <v>1257.479519</v>
      </c>
      <c r="AR637" s="42">
        <v>12250.721625</v>
      </c>
      <c r="AS637" s="42">
        <v>21.463100000000001</v>
      </c>
      <c r="AT637" s="42">
        <v>438.19978800000001</v>
      </c>
      <c r="AU637" s="42">
        <v>1537.5335889999999</v>
      </c>
      <c r="AV637" s="42">
        <v>2499.3265459999998</v>
      </c>
      <c r="AW637" s="42">
        <v>2206.464211</v>
      </c>
      <c r="AX637" s="42">
        <v>1357.78036</v>
      </c>
      <c r="AY637" s="42">
        <v>2546.4885319999999</v>
      </c>
      <c r="AZ637" s="42">
        <v>1643.4654989999999</v>
      </c>
      <c r="BA637" s="42">
        <v>5705.8222640000004</v>
      </c>
      <c r="BB637" s="42">
        <v>11.929129</v>
      </c>
      <c r="BC637" s="42">
        <v>307.27763700000003</v>
      </c>
      <c r="BD637" s="42">
        <v>861.48371899999995</v>
      </c>
      <c r="BE637" s="42">
        <v>1148.1102209999999</v>
      </c>
      <c r="BF637" s="42">
        <v>491.60297700000001</v>
      </c>
      <c r="BG637" s="42">
        <v>1131.135235</v>
      </c>
      <c r="BH637" s="42">
        <v>1151.017754</v>
      </c>
      <c r="BI637" s="42">
        <v>603.26559099999997</v>
      </c>
      <c r="BJ637" s="42">
        <v>6544.8993609999998</v>
      </c>
      <c r="BK637" s="42">
        <v>9.5339709999999993</v>
      </c>
      <c r="BL637" s="42">
        <v>130.92215100000001</v>
      </c>
      <c r="BM637" s="42">
        <v>676.04987000000006</v>
      </c>
      <c r="BN637" s="42">
        <v>1351.2163250000001</v>
      </c>
      <c r="BO637" s="42">
        <v>1714.861234</v>
      </c>
      <c r="BP637" s="42">
        <v>226.64512500000001</v>
      </c>
      <c r="BQ637" s="42">
        <v>1395.4707780000001</v>
      </c>
      <c r="BR637" s="42">
        <v>1040.1999069999999</v>
      </c>
      <c r="BS637" s="42">
        <v>1711.949331</v>
      </c>
      <c r="BT637" s="42">
        <v>0</v>
      </c>
      <c r="BU637" s="42">
        <v>7.3367500000000003</v>
      </c>
      <c r="BV637" s="42">
        <v>22.720184</v>
      </c>
      <c r="BW637" s="42">
        <v>202.29600300000001</v>
      </c>
      <c r="BX637" s="42">
        <v>276.55274100000003</v>
      </c>
      <c r="BY637" s="42">
        <v>262.569346</v>
      </c>
      <c r="BZ637" s="42">
        <v>0</v>
      </c>
      <c r="CA637" s="42">
        <v>940.47430699999995</v>
      </c>
      <c r="CB637" s="42">
        <v>6708.1844789999996</v>
      </c>
      <c r="CC637" s="42">
        <v>15.532498</v>
      </c>
      <c r="CD637" s="42">
        <v>327.84288299999997</v>
      </c>
      <c r="CE637" s="42">
        <v>1257.8169680000001</v>
      </c>
      <c r="CF637" s="42">
        <v>2060.7299320000002</v>
      </c>
      <c r="CG637" s="42">
        <v>1638.472477</v>
      </c>
      <c r="CH637" s="42">
        <v>999.25827300000003</v>
      </c>
      <c r="CI637" s="42">
        <v>18.194251999999999</v>
      </c>
      <c r="CJ637" s="42">
        <v>390.337197</v>
      </c>
      <c r="CK637" s="42">
        <v>3830.587814</v>
      </c>
      <c r="CL637" s="42">
        <v>5.9306029999999996</v>
      </c>
      <c r="CM637" s="42">
        <v>103.020156</v>
      </c>
      <c r="CN637" s="42">
        <v>256.99643600000002</v>
      </c>
      <c r="CO637" s="42">
        <v>236.300611</v>
      </c>
      <c r="CP637" s="42">
        <v>291.43899299999998</v>
      </c>
      <c r="CQ637" s="42">
        <v>95.952741000000003</v>
      </c>
      <c r="CR637" s="42">
        <v>2528.2942800000001</v>
      </c>
      <c r="CS637" s="42">
        <v>312.65399500000001</v>
      </c>
    </row>
    <row r="638" spans="1:97">
      <c r="A638" s="40" t="s">
        <v>1859</v>
      </c>
      <c r="B638" s="40" t="s">
        <v>289</v>
      </c>
      <c r="C638" s="40" t="s">
        <v>1664</v>
      </c>
      <c r="D638" s="40" t="s">
        <v>1669</v>
      </c>
      <c r="E638" s="40" t="s">
        <v>1689</v>
      </c>
      <c r="F638" s="40" t="s">
        <v>1671</v>
      </c>
      <c r="G638" s="41" t="s">
        <v>294</v>
      </c>
      <c r="H638" s="40" t="s">
        <v>1860</v>
      </c>
      <c r="I638" s="42">
        <v>706</v>
      </c>
      <c r="J638" s="42">
        <v>127.00001</v>
      </c>
      <c r="K638" s="42">
        <v>91.000017</v>
      </c>
      <c r="L638" s="42">
        <v>170.999966</v>
      </c>
      <c r="M638" s="42">
        <v>161.00000299999999</v>
      </c>
      <c r="N638" s="42">
        <v>102.000015</v>
      </c>
      <c r="O638" s="42">
        <v>53.999988999999999</v>
      </c>
      <c r="P638" s="42">
        <v>98</v>
      </c>
      <c r="Q638" s="42">
        <v>102</v>
      </c>
      <c r="R638" s="42">
        <v>133</v>
      </c>
      <c r="S638" s="42">
        <v>146</v>
      </c>
      <c r="T638" s="42">
        <v>100</v>
      </c>
      <c r="U638" s="42">
        <v>51</v>
      </c>
      <c r="V638" s="42">
        <v>350.000001</v>
      </c>
      <c r="W638" s="42">
        <v>63.999986999999997</v>
      </c>
      <c r="X638" s="42">
        <v>48.000025999999998</v>
      </c>
      <c r="Y638" s="42">
        <v>86.999983</v>
      </c>
      <c r="Z638" s="42">
        <v>82.999983</v>
      </c>
      <c r="AA638" s="42">
        <v>42.000027000000003</v>
      </c>
      <c r="AB638" s="42">
        <v>23.999994999999998</v>
      </c>
      <c r="AC638" s="42">
        <v>2</v>
      </c>
      <c r="AD638" s="42">
        <v>78.999983999999998</v>
      </c>
      <c r="AE638" s="42">
        <v>227.00002499999999</v>
      </c>
      <c r="AF638" s="42">
        <v>43.999991000000001</v>
      </c>
      <c r="AG638" s="42">
        <v>355.999999</v>
      </c>
      <c r="AH638" s="42">
        <v>63.000022999999999</v>
      </c>
      <c r="AI638" s="42">
        <v>42.999991000000001</v>
      </c>
      <c r="AJ638" s="42">
        <v>83.999983</v>
      </c>
      <c r="AK638" s="42">
        <v>78.000020000000006</v>
      </c>
      <c r="AL638" s="42">
        <v>59.999988000000002</v>
      </c>
      <c r="AM638" s="42">
        <v>26.999994999999998</v>
      </c>
      <c r="AN638" s="42">
        <v>1</v>
      </c>
      <c r="AO638" s="42">
        <v>80.000018999999995</v>
      </c>
      <c r="AP638" s="42">
        <v>213.99999299999999</v>
      </c>
      <c r="AQ638" s="42">
        <v>61.999988000000002</v>
      </c>
      <c r="AR638" s="42">
        <v>568.00030800000002</v>
      </c>
      <c r="AS638" s="42">
        <v>3.9999989999999999</v>
      </c>
      <c r="AT638" s="42">
        <v>24.000136000000001</v>
      </c>
      <c r="AU638" s="42">
        <v>27.999994000000001</v>
      </c>
      <c r="AV638" s="42">
        <v>71.999986000000007</v>
      </c>
      <c r="AW638" s="42">
        <v>103.999979</v>
      </c>
      <c r="AX638" s="42">
        <v>99.999979999999994</v>
      </c>
      <c r="AY638" s="42">
        <v>167.999967</v>
      </c>
      <c r="AZ638" s="42">
        <v>68.000266999999994</v>
      </c>
      <c r="BA638" s="42">
        <v>300.00022100000001</v>
      </c>
      <c r="BB638" s="42">
        <v>3.9999989999999999</v>
      </c>
      <c r="BC638" s="42">
        <v>16.000136999999999</v>
      </c>
      <c r="BD638" s="42">
        <v>23.999994999999998</v>
      </c>
      <c r="BE638" s="42">
        <v>27.999994000000001</v>
      </c>
      <c r="BF638" s="42">
        <v>35.999993000000003</v>
      </c>
      <c r="BG638" s="42">
        <v>75.999984999999995</v>
      </c>
      <c r="BH638" s="42">
        <v>83.999983</v>
      </c>
      <c r="BI638" s="42">
        <v>32.000134000000003</v>
      </c>
      <c r="BJ638" s="42">
        <v>268.00008700000001</v>
      </c>
      <c r="BK638" s="42">
        <v>0</v>
      </c>
      <c r="BL638" s="42">
        <v>7.9999979999999997</v>
      </c>
      <c r="BM638" s="42">
        <v>3.9999989999999999</v>
      </c>
      <c r="BN638" s="42">
        <v>43.999991000000001</v>
      </c>
      <c r="BO638" s="42">
        <v>67.999986000000007</v>
      </c>
      <c r="BP638" s="42">
        <v>23.999994999999998</v>
      </c>
      <c r="BQ638" s="42">
        <v>83.999983</v>
      </c>
      <c r="BR638" s="42">
        <v>36.000132999999998</v>
      </c>
      <c r="BS638" s="42">
        <v>55.999988999999999</v>
      </c>
      <c r="BT638" s="42">
        <v>0</v>
      </c>
      <c r="BU638" s="42">
        <v>0</v>
      </c>
      <c r="BV638" s="42">
        <v>0</v>
      </c>
      <c r="BW638" s="42">
        <v>3.9999989999999999</v>
      </c>
      <c r="BX638" s="42">
        <v>7.9999979999999997</v>
      </c>
      <c r="BY638" s="42">
        <v>19.999995999999999</v>
      </c>
      <c r="BZ638" s="42">
        <v>0</v>
      </c>
      <c r="CA638" s="42">
        <v>23.999994999999998</v>
      </c>
      <c r="CB638" s="42">
        <v>300.00008100000002</v>
      </c>
      <c r="CC638" s="42">
        <v>3.9999989999999999</v>
      </c>
      <c r="CD638" s="42">
        <v>15.999997</v>
      </c>
      <c r="CE638" s="42">
        <v>27.999994000000001</v>
      </c>
      <c r="CF638" s="42">
        <v>63.999986999999997</v>
      </c>
      <c r="CG638" s="42">
        <v>87.999982000000003</v>
      </c>
      <c r="CH638" s="42">
        <v>75.999984999999995</v>
      </c>
      <c r="CI638" s="42">
        <v>3.9999989999999999</v>
      </c>
      <c r="CJ638" s="42">
        <v>20.000136000000001</v>
      </c>
      <c r="CK638" s="42">
        <v>212.00023899999999</v>
      </c>
      <c r="CL638" s="42">
        <v>0</v>
      </c>
      <c r="CM638" s="42">
        <v>8.0001390000000008</v>
      </c>
      <c r="CN638" s="42">
        <v>0</v>
      </c>
      <c r="CO638" s="42">
        <v>3.9999989999999999</v>
      </c>
      <c r="CP638" s="42">
        <v>7.9999979999999997</v>
      </c>
      <c r="CQ638" s="42">
        <v>3.9999989999999999</v>
      </c>
      <c r="CR638" s="42">
        <v>163.999967</v>
      </c>
      <c r="CS638" s="42">
        <v>24.000136000000001</v>
      </c>
    </row>
    <row r="639" spans="1:97">
      <c r="A639" s="40" t="s">
        <v>1861</v>
      </c>
      <c r="B639" s="40" t="s">
        <v>289</v>
      </c>
      <c r="C639" s="40" t="s">
        <v>1664</v>
      </c>
      <c r="D639" s="40" t="s">
        <v>1674</v>
      </c>
      <c r="E639" s="40" t="s">
        <v>1734</v>
      </c>
      <c r="F639" s="40" t="s">
        <v>1671</v>
      </c>
      <c r="G639" s="41" t="s">
        <v>294</v>
      </c>
      <c r="H639" s="40" t="s">
        <v>1862</v>
      </c>
      <c r="I639" s="42">
        <v>2121</v>
      </c>
      <c r="J639" s="42">
        <v>541.23446300000001</v>
      </c>
      <c r="K639" s="42">
        <v>311.55932200000001</v>
      </c>
      <c r="L639" s="42">
        <v>581.17796599999997</v>
      </c>
      <c r="M639" s="42">
        <v>439.37853100000001</v>
      </c>
      <c r="N639" s="42">
        <v>165.76553699999999</v>
      </c>
      <c r="O639" s="42">
        <v>81.884180999999998</v>
      </c>
      <c r="P639" s="42">
        <v>349</v>
      </c>
      <c r="Q639" s="42">
        <v>269</v>
      </c>
      <c r="R639" s="42">
        <v>405</v>
      </c>
      <c r="S639" s="42">
        <v>226</v>
      </c>
      <c r="T639" s="42">
        <v>123</v>
      </c>
      <c r="U639" s="42">
        <v>64</v>
      </c>
      <c r="V639" s="42">
        <v>1078.4745760000001</v>
      </c>
      <c r="W639" s="42">
        <v>273.61299400000001</v>
      </c>
      <c r="X639" s="42">
        <v>156.77824899999999</v>
      </c>
      <c r="Y639" s="42">
        <v>283.59886999999998</v>
      </c>
      <c r="Z639" s="42">
        <v>235.66666699999999</v>
      </c>
      <c r="AA639" s="42">
        <v>91.870056000000005</v>
      </c>
      <c r="AB639" s="42">
        <v>32.953389999999999</v>
      </c>
      <c r="AC639" s="42">
        <v>3.9943499999999998</v>
      </c>
      <c r="AD639" s="42">
        <v>333.52824900000002</v>
      </c>
      <c r="AE639" s="42">
        <v>669.05367200000001</v>
      </c>
      <c r="AF639" s="42">
        <v>75.892655000000005</v>
      </c>
      <c r="AG639" s="42">
        <v>1042.5254239999999</v>
      </c>
      <c r="AH639" s="42">
        <v>267.62146899999999</v>
      </c>
      <c r="AI639" s="42">
        <v>154.78107299999999</v>
      </c>
      <c r="AJ639" s="42">
        <v>297.57909599999999</v>
      </c>
      <c r="AK639" s="42">
        <v>203.71186399999999</v>
      </c>
      <c r="AL639" s="42">
        <v>73.895480000000006</v>
      </c>
      <c r="AM639" s="42">
        <v>40.94209</v>
      </c>
      <c r="AN639" s="42">
        <v>3.9943499999999998</v>
      </c>
      <c r="AO639" s="42">
        <v>339.51977399999998</v>
      </c>
      <c r="AP639" s="42">
        <v>619.12429399999996</v>
      </c>
      <c r="AQ639" s="42">
        <v>83.881355999999997</v>
      </c>
      <c r="AR639" s="42">
        <v>1601.734463</v>
      </c>
      <c r="AS639" s="42">
        <v>0</v>
      </c>
      <c r="AT639" s="42">
        <v>111.841808</v>
      </c>
      <c r="AU639" s="42">
        <v>175.75141199999999</v>
      </c>
      <c r="AV639" s="42">
        <v>255.638418</v>
      </c>
      <c r="AW639" s="42">
        <v>331.53107299999999</v>
      </c>
      <c r="AX639" s="42">
        <v>279.60451999999998</v>
      </c>
      <c r="AY639" s="42">
        <v>207.70621499999999</v>
      </c>
      <c r="AZ639" s="42">
        <v>239.66101699999999</v>
      </c>
      <c r="BA639" s="42">
        <v>842.80790999999999</v>
      </c>
      <c r="BB639" s="42">
        <v>0</v>
      </c>
      <c r="BC639" s="42">
        <v>79.887006</v>
      </c>
      <c r="BD639" s="42">
        <v>123.824859</v>
      </c>
      <c r="BE639" s="42">
        <v>111.841808</v>
      </c>
      <c r="BF639" s="42">
        <v>83.881355999999997</v>
      </c>
      <c r="BG639" s="42">
        <v>235.66666699999999</v>
      </c>
      <c r="BH639" s="42">
        <v>119.83050799999999</v>
      </c>
      <c r="BI639" s="42">
        <v>87.875705999999994</v>
      </c>
      <c r="BJ639" s="42">
        <v>758.92655400000001</v>
      </c>
      <c r="BK639" s="42">
        <v>0</v>
      </c>
      <c r="BL639" s="42">
        <v>31.954802000000001</v>
      </c>
      <c r="BM639" s="42">
        <v>51.926554000000003</v>
      </c>
      <c r="BN639" s="42">
        <v>143.79660999999999</v>
      </c>
      <c r="BO639" s="42">
        <v>247.64971800000001</v>
      </c>
      <c r="BP639" s="42">
        <v>43.937852999999997</v>
      </c>
      <c r="BQ639" s="42">
        <v>87.875705999999994</v>
      </c>
      <c r="BR639" s="42">
        <v>151.78531100000001</v>
      </c>
      <c r="BS639" s="42">
        <v>251.644068</v>
      </c>
      <c r="BT639" s="42">
        <v>0</v>
      </c>
      <c r="BU639" s="42">
        <v>7.9887009999999998</v>
      </c>
      <c r="BV639" s="42">
        <v>3.9943499999999998</v>
      </c>
      <c r="BW639" s="42">
        <v>3.9943499999999998</v>
      </c>
      <c r="BX639" s="42">
        <v>35.949153000000003</v>
      </c>
      <c r="BY639" s="42">
        <v>59.915253999999997</v>
      </c>
      <c r="BZ639" s="42">
        <v>0</v>
      </c>
      <c r="CA639" s="42">
        <v>139.80225999999999</v>
      </c>
      <c r="CB639" s="42">
        <v>1018.559322</v>
      </c>
      <c r="CC639" s="42">
        <v>0</v>
      </c>
      <c r="CD639" s="42">
        <v>103.85310699999999</v>
      </c>
      <c r="CE639" s="42">
        <v>159.774011</v>
      </c>
      <c r="CF639" s="42">
        <v>239.66101699999999</v>
      </c>
      <c r="CG639" s="42">
        <v>267.62146899999999</v>
      </c>
      <c r="CH639" s="42">
        <v>183.74011300000001</v>
      </c>
      <c r="CI639" s="42">
        <v>3.9943499999999998</v>
      </c>
      <c r="CJ639" s="42">
        <v>59.915253999999997</v>
      </c>
      <c r="CK639" s="42">
        <v>331.53107299999999</v>
      </c>
      <c r="CL639" s="42">
        <v>0</v>
      </c>
      <c r="CM639" s="42">
        <v>0</v>
      </c>
      <c r="CN639" s="42">
        <v>11.983051</v>
      </c>
      <c r="CO639" s="42">
        <v>11.983051</v>
      </c>
      <c r="CP639" s="42">
        <v>27.960452</v>
      </c>
      <c r="CQ639" s="42">
        <v>35.949153000000003</v>
      </c>
      <c r="CR639" s="42">
        <v>203.71186399999999</v>
      </c>
      <c r="CS639" s="42">
        <v>39.943503</v>
      </c>
    </row>
    <row r="640" spans="1:97">
      <c r="A640" s="40" t="s">
        <v>1863</v>
      </c>
      <c r="B640" s="40" t="s">
        <v>289</v>
      </c>
      <c r="C640" s="40" t="s">
        <v>1664</v>
      </c>
      <c r="D640" s="40" t="s">
        <v>1665</v>
      </c>
      <c r="E640" s="40" t="s">
        <v>1747</v>
      </c>
      <c r="F640" s="40" t="s">
        <v>1671</v>
      </c>
      <c r="G640" s="41" t="s">
        <v>294</v>
      </c>
      <c r="H640" s="40" t="s">
        <v>1864</v>
      </c>
      <c r="I640" s="42">
        <v>396</v>
      </c>
      <c r="J640" s="42">
        <v>80.331429</v>
      </c>
      <c r="K640" s="42">
        <v>46.388570999999999</v>
      </c>
      <c r="L640" s="42">
        <v>95.04</v>
      </c>
      <c r="M640" s="42">
        <v>87.12</v>
      </c>
      <c r="N640" s="42">
        <v>52.045713999999997</v>
      </c>
      <c r="O640" s="42">
        <v>35.074286000000001</v>
      </c>
      <c r="P640" s="42">
        <v>76</v>
      </c>
      <c r="Q640" s="42">
        <v>54</v>
      </c>
      <c r="R640" s="42">
        <v>85</v>
      </c>
      <c r="S640" s="42">
        <v>49</v>
      </c>
      <c r="T640" s="42">
        <v>49</v>
      </c>
      <c r="U640" s="42">
        <v>24</v>
      </c>
      <c r="V640" s="42">
        <v>190.08</v>
      </c>
      <c r="W640" s="42">
        <v>32.811428999999997</v>
      </c>
      <c r="X640" s="42">
        <v>24.891428999999999</v>
      </c>
      <c r="Y640" s="42">
        <v>45.257142999999999</v>
      </c>
      <c r="Z640" s="42">
        <v>42.994286000000002</v>
      </c>
      <c r="AA640" s="42">
        <v>28.285713999999999</v>
      </c>
      <c r="AB640" s="42">
        <v>14.708570999999999</v>
      </c>
      <c r="AC640" s="42">
        <v>1.131429</v>
      </c>
      <c r="AD640" s="42">
        <v>46.388570999999999</v>
      </c>
      <c r="AE640" s="42">
        <v>109.748571</v>
      </c>
      <c r="AF640" s="42">
        <v>33.942856999999997</v>
      </c>
      <c r="AG640" s="42">
        <v>205.92</v>
      </c>
      <c r="AH640" s="42">
        <v>47.52</v>
      </c>
      <c r="AI640" s="42">
        <v>21.497143000000001</v>
      </c>
      <c r="AJ640" s="42">
        <v>49.782857</v>
      </c>
      <c r="AK640" s="42">
        <v>44.125714000000002</v>
      </c>
      <c r="AL640" s="42">
        <v>23.76</v>
      </c>
      <c r="AM640" s="42">
        <v>19.234286000000001</v>
      </c>
      <c r="AN640" s="42">
        <v>0</v>
      </c>
      <c r="AO640" s="42">
        <v>57.702857000000002</v>
      </c>
      <c r="AP640" s="42">
        <v>112.01142900000001</v>
      </c>
      <c r="AQ640" s="42">
        <v>36.205714</v>
      </c>
      <c r="AR640" s="42">
        <v>312.27428600000002</v>
      </c>
      <c r="AS640" s="42">
        <v>4.5257139999999998</v>
      </c>
      <c r="AT640" s="42">
        <v>9.0514290000000006</v>
      </c>
      <c r="AU640" s="42">
        <v>18.102857</v>
      </c>
      <c r="AV640" s="42">
        <v>76.937143000000006</v>
      </c>
      <c r="AW640" s="42">
        <v>49.782857</v>
      </c>
      <c r="AX640" s="42">
        <v>31.68</v>
      </c>
      <c r="AY640" s="42">
        <v>85.988570999999993</v>
      </c>
      <c r="AZ640" s="42">
        <v>36.205714</v>
      </c>
      <c r="BA640" s="42">
        <v>149.34857099999999</v>
      </c>
      <c r="BB640" s="42">
        <v>4.5257139999999998</v>
      </c>
      <c r="BC640" s="42">
        <v>4.5257139999999998</v>
      </c>
      <c r="BD640" s="42">
        <v>9.0514290000000006</v>
      </c>
      <c r="BE640" s="42">
        <v>45.257142999999999</v>
      </c>
      <c r="BF640" s="42">
        <v>0</v>
      </c>
      <c r="BG640" s="42">
        <v>22.628571000000001</v>
      </c>
      <c r="BH640" s="42">
        <v>45.257142999999999</v>
      </c>
      <c r="BI640" s="42">
        <v>18.102857</v>
      </c>
      <c r="BJ640" s="42">
        <v>162.925714</v>
      </c>
      <c r="BK640" s="42">
        <v>0</v>
      </c>
      <c r="BL640" s="42">
        <v>4.5257139999999998</v>
      </c>
      <c r="BM640" s="42">
        <v>9.0514290000000006</v>
      </c>
      <c r="BN640" s="42">
        <v>31.68</v>
      </c>
      <c r="BO640" s="42">
        <v>49.782857</v>
      </c>
      <c r="BP640" s="42">
        <v>9.0514290000000006</v>
      </c>
      <c r="BQ640" s="42">
        <v>40.731428999999999</v>
      </c>
      <c r="BR640" s="42">
        <v>18.102857</v>
      </c>
      <c r="BS640" s="42">
        <v>36.205714</v>
      </c>
      <c r="BT640" s="42">
        <v>0</v>
      </c>
      <c r="BU640" s="42">
        <v>0</v>
      </c>
      <c r="BV640" s="42">
        <v>0</v>
      </c>
      <c r="BW640" s="42">
        <v>9.0514290000000006</v>
      </c>
      <c r="BX640" s="42">
        <v>4.5257139999999998</v>
      </c>
      <c r="BY640" s="42">
        <v>4.5257139999999998</v>
      </c>
      <c r="BZ640" s="42">
        <v>0</v>
      </c>
      <c r="CA640" s="42">
        <v>18.102857</v>
      </c>
      <c r="CB640" s="42">
        <v>153.87428600000001</v>
      </c>
      <c r="CC640" s="42">
        <v>4.5257139999999998</v>
      </c>
      <c r="CD640" s="42">
        <v>4.5257139999999998</v>
      </c>
      <c r="CE640" s="42">
        <v>9.0514290000000006</v>
      </c>
      <c r="CF640" s="42">
        <v>63.36</v>
      </c>
      <c r="CG640" s="42">
        <v>45.257142999999999</v>
      </c>
      <c r="CH640" s="42">
        <v>18.102857</v>
      </c>
      <c r="CI640" s="42">
        <v>0</v>
      </c>
      <c r="CJ640" s="42">
        <v>9.0514290000000006</v>
      </c>
      <c r="CK640" s="42">
        <v>122.19428600000001</v>
      </c>
      <c r="CL640" s="42">
        <v>0</v>
      </c>
      <c r="CM640" s="42">
        <v>4.5257139999999998</v>
      </c>
      <c r="CN640" s="42">
        <v>9.0514290000000006</v>
      </c>
      <c r="CO640" s="42">
        <v>4.5257139999999998</v>
      </c>
      <c r="CP640" s="42">
        <v>0</v>
      </c>
      <c r="CQ640" s="42">
        <v>9.0514290000000006</v>
      </c>
      <c r="CR640" s="42">
        <v>85.988570999999993</v>
      </c>
      <c r="CS640" s="42">
        <v>9.0514290000000006</v>
      </c>
    </row>
    <row r="641" spans="1:97">
      <c r="A641" s="40" t="s">
        <v>1865</v>
      </c>
      <c r="B641" s="40" t="s">
        <v>289</v>
      </c>
      <c r="C641" s="40" t="s">
        <v>1664</v>
      </c>
      <c r="D641" s="40" t="s">
        <v>1665</v>
      </c>
      <c r="E641" s="40" t="s">
        <v>1713</v>
      </c>
      <c r="F641" s="40" t="s">
        <v>1671</v>
      </c>
      <c r="G641" s="41" t="s">
        <v>294</v>
      </c>
      <c r="H641" s="40" t="s">
        <v>1866</v>
      </c>
      <c r="I641" s="42">
        <v>300</v>
      </c>
      <c r="J641" s="42">
        <v>60</v>
      </c>
      <c r="K641" s="42">
        <v>40</v>
      </c>
      <c r="L641" s="42">
        <v>62</v>
      </c>
      <c r="M641" s="42">
        <v>75</v>
      </c>
      <c r="N641" s="42">
        <v>52</v>
      </c>
      <c r="O641" s="42">
        <v>11</v>
      </c>
      <c r="P641" s="42">
        <v>51</v>
      </c>
      <c r="Q641" s="42">
        <v>40</v>
      </c>
      <c r="R641" s="42">
        <v>55</v>
      </c>
      <c r="S641" s="42">
        <v>65</v>
      </c>
      <c r="T641" s="42">
        <v>27</v>
      </c>
      <c r="U641" s="42">
        <v>8</v>
      </c>
      <c r="V641" s="42">
        <v>164</v>
      </c>
      <c r="W641" s="42">
        <v>34</v>
      </c>
      <c r="X641" s="42">
        <v>26</v>
      </c>
      <c r="Y641" s="42">
        <v>33</v>
      </c>
      <c r="Z641" s="42">
        <v>37</v>
      </c>
      <c r="AA641" s="42">
        <v>29</v>
      </c>
      <c r="AB641" s="42">
        <v>4</v>
      </c>
      <c r="AC641" s="42">
        <v>1</v>
      </c>
      <c r="AD641" s="42">
        <v>43</v>
      </c>
      <c r="AE641" s="42">
        <v>100</v>
      </c>
      <c r="AF641" s="42">
        <v>21</v>
      </c>
      <c r="AG641" s="42">
        <v>136</v>
      </c>
      <c r="AH641" s="42">
        <v>26</v>
      </c>
      <c r="AI641" s="42">
        <v>14</v>
      </c>
      <c r="AJ641" s="42">
        <v>29</v>
      </c>
      <c r="AK641" s="42">
        <v>38</v>
      </c>
      <c r="AL641" s="42">
        <v>23</v>
      </c>
      <c r="AM641" s="42">
        <v>6</v>
      </c>
      <c r="AN641" s="42">
        <v>0</v>
      </c>
      <c r="AO641" s="42">
        <v>28</v>
      </c>
      <c r="AP641" s="42">
        <v>94</v>
      </c>
      <c r="AQ641" s="42">
        <v>14</v>
      </c>
      <c r="AR641" s="42">
        <v>248</v>
      </c>
      <c r="AS641" s="42">
        <v>4</v>
      </c>
      <c r="AT641" s="42">
        <v>20</v>
      </c>
      <c r="AU641" s="42">
        <v>12</v>
      </c>
      <c r="AV641" s="42">
        <v>28</v>
      </c>
      <c r="AW641" s="42">
        <v>48</v>
      </c>
      <c r="AX641" s="42">
        <v>56</v>
      </c>
      <c r="AY641" s="42">
        <v>48</v>
      </c>
      <c r="AZ641" s="42">
        <v>32</v>
      </c>
      <c r="BA641" s="42">
        <v>140</v>
      </c>
      <c r="BB641" s="42">
        <v>0</v>
      </c>
      <c r="BC641" s="42">
        <v>8</v>
      </c>
      <c r="BD641" s="42">
        <v>12</v>
      </c>
      <c r="BE641" s="42">
        <v>20</v>
      </c>
      <c r="BF641" s="42">
        <v>12</v>
      </c>
      <c r="BG641" s="42">
        <v>44</v>
      </c>
      <c r="BH641" s="42">
        <v>36</v>
      </c>
      <c r="BI641" s="42">
        <v>8</v>
      </c>
      <c r="BJ641" s="42">
        <v>108</v>
      </c>
      <c r="BK641" s="42">
        <v>4</v>
      </c>
      <c r="BL641" s="42">
        <v>12</v>
      </c>
      <c r="BM641" s="42">
        <v>0</v>
      </c>
      <c r="BN641" s="42">
        <v>8</v>
      </c>
      <c r="BO641" s="42">
        <v>36</v>
      </c>
      <c r="BP641" s="42">
        <v>12</v>
      </c>
      <c r="BQ641" s="42">
        <v>12</v>
      </c>
      <c r="BR641" s="42">
        <v>24</v>
      </c>
      <c r="BS641" s="42">
        <v>40</v>
      </c>
      <c r="BT641" s="42">
        <v>0</v>
      </c>
      <c r="BU641" s="42">
        <v>4</v>
      </c>
      <c r="BV641" s="42">
        <v>4</v>
      </c>
      <c r="BW641" s="42">
        <v>0</v>
      </c>
      <c r="BX641" s="42">
        <v>8</v>
      </c>
      <c r="BY641" s="42">
        <v>12</v>
      </c>
      <c r="BZ641" s="42">
        <v>0</v>
      </c>
      <c r="CA641" s="42">
        <v>12</v>
      </c>
      <c r="CB641" s="42">
        <v>144</v>
      </c>
      <c r="CC641" s="42">
        <v>4</v>
      </c>
      <c r="CD641" s="42">
        <v>16</v>
      </c>
      <c r="CE641" s="42">
        <v>0</v>
      </c>
      <c r="CF641" s="42">
        <v>28</v>
      </c>
      <c r="CG641" s="42">
        <v>36</v>
      </c>
      <c r="CH641" s="42">
        <v>44</v>
      </c>
      <c r="CI641" s="42">
        <v>4</v>
      </c>
      <c r="CJ641" s="42">
        <v>12</v>
      </c>
      <c r="CK641" s="42">
        <v>64</v>
      </c>
      <c r="CL641" s="42">
        <v>0</v>
      </c>
      <c r="CM641" s="42">
        <v>0</v>
      </c>
      <c r="CN641" s="42">
        <v>8</v>
      </c>
      <c r="CO641" s="42">
        <v>0</v>
      </c>
      <c r="CP641" s="42">
        <v>4</v>
      </c>
      <c r="CQ641" s="42">
        <v>0</v>
      </c>
      <c r="CR641" s="42">
        <v>44</v>
      </c>
      <c r="CS641" s="42">
        <v>8</v>
      </c>
    </row>
    <row r="642" spans="1:97">
      <c r="A642" s="40" t="s">
        <v>1867</v>
      </c>
      <c r="B642" s="40" t="s">
        <v>289</v>
      </c>
      <c r="C642" s="40" t="s">
        <v>1664</v>
      </c>
      <c r="D642" s="40" t="s">
        <v>1674</v>
      </c>
      <c r="E642" s="40" t="s">
        <v>1734</v>
      </c>
      <c r="F642" s="40" t="s">
        <v>1671</v>
      </c>
      <c r="G642" s="41" t="s">
        <v>294</v>
      </c>
      <c r="H642" s="40" t="s">
        <v>1868</v>
      </c>
      <c r="I642" s="42">
        <v>4816</v>
      </c>
      <c r="J642" s="42">
        <v>789.86120000000005</v>
      </c>
      <c r="K642" s="42">
        <v>845.62904700000001</v>
      </c>
      <c r="L642" s="42">
        <v>1003.949988</v>
      </c>
      <c r="M642" s="42">
        <v>1170.8271729999999</v>
      </c>
      <c r="N642" s="42">
        <v>627.07589099999996</v>
      </c>
      <c r="O642" s="42">
        <v>378.656702</v>
      </c>
      <c r="P642" s="42">
        <v>815</v>
      </c>
      <c r="Q642" s="42">
        <v>813</v>
      </c>
      <c r="R642" s="42">
        <v>1126</v>
      </c>
      <c r="S642" s="42">
        <v>855</v>
      </c>
      <c r="T642" s="42">
        <v>517</v>
      </c>
      <c r="U642" s="42">
        <v>278</v>
      </c>
      <c r="V642" s="42">
        <v>2391.6135290000002</v>
      </c>
      <c r="W642" s="42">
        <v>429.29218800000001</v>
      </c>
      <c r="X642" s="42">
        <v>423.88621699999999</v>
      </c>
      <c r="Y642" s="42">
        <v>499.02864699999998</v>
      </c>
      <c r="Z642" s="42">
        <v>594.06231200000002</v>
      </c>
      <c r="AA642" s="42">
        <v>299.590306</v>
      </c>
      <c r="AB642" s="42">
        <v>135.33966799999999</v>
      </c>
      <c r="AC642" s="42">
        <v>10.414191000000001</v>
      </c>
      <c r="AD642" s="42">
        <v>578.50257999999997</v>
      </c>
      <c r="AE642" s="42">
        <v>1495.6921139999999</v>
      </c>
      <c r="AF642" s="42">
        <v>317.418835</v>
      </c>
      <c r="AG642" s="42">
        <v>2424.3864709999998</v>
      </c>
      <c r="AH642" s="42">
        <v>360.56901099999999</v>
      </c>
      <c r="AI642" s="42">
        <v>421.74283000000003</v>
      </c>
      <c r="AJ642" s="42">
        <v>504.92134099999998</v>
      </c>
      <c r="AK642" s="42">
        <v>576.764861</v>
      </c>
      <c r="AL642" s="42">
        <v>327.48558500000001</v>
      </c>
      <c r="AM642" s="42">
        <v>203.22430299999999</v>
      </c>
      <c r="AN642" s="42">
        <v>29.678540000000002</v>
      </c>
      <c r="AO642" s="42">
        <v>512.93234299999995</v>
      </c>
      <c r="AP642" s="42">
        <v>1485.254396</v>
      </c>
      <c r="AQ642" s="42">
        <v>426.19973199999998</v>
      </c>
      <c r="AR642" s="42">
        <v>4052.4648579999998</v>
      </c>
      <c r="AS642" s="42">
        <v>4.0784479999999999</v>
      </c>
      <c r="AT642" s="42">
        <v>161.18398999999999</v>
      </c>
      <c r="AU642" s="42">
        <v>252.26176699999999</v>
      </c>
      <c r="AV642" s="42">
        <v>658.81488999999999</v>
      </c>
      <c r="AW642" s="42">
        <v>772.90463</v>
      </c>
      <c r="AX642" s="42">
        <v>501.08819899999997</v>
      </c>
      <c r="AY642" s="42">
        <v>1068.9596610000001</v>
      </c>
      <c r="AZ642" s="42">
        <v>633.17327299999999</v>
      </c>
      <c r="BA642" s="42">
        <v>1982.4241549999999</v>
      </c>
      <c r="BB642" s="42">
        <v>0</v>
      </c>
      <c r="BC642" s="42">
        <v>108.82505</v>
      </c>
      <c r="BD642" s="42">
        <v>174.57936900000001</v>
      </c>
      <c r="BE642" s="42">
        <v>373.84309200000001</v>
      </c>
      <c r="BF642" s="42">
        <v>140.94590199999999</v>
      </c>
      <c r="BG642" s="42">
        <v>431.97729600000002</v>
      </c>
      <c r="BH642" s="42">
        <v>528.34844999999996</v>
      </c>
      <c r="BI642" s="42">
        <v>223.90499600000001</v>
      </c>
      <c r="BJ642" s="42">
        <v>2070.040704</v>
      </c>
      <c r="BK642" s="42">
        <v>4.0784479999999999</v>
      </c>
      <c r="BL642" s="42">
        <v>52.358938999999999</v>
      </c>
      <c r="BM642" s="42">
        <v>77.682398000000006</v>
      </c>
      <c r="BN642" s="42">
        <v>284.97179799999998</v>
      </c>
      <c r="BO642" s="42">
        <v>631.95872799999995</v>
      </c>
      <c r="BP642" s="42">
        <v>69.110904000000005</v>
      </c>
      <c r="BQ642" s="42">
        <v>540.61121200000002</v>
      </c>
      <c r="BR642" s="42">
        <v>409.26827700000001</v>
      </c>
      <c r="BS642" s="42">
        <v>566.56377299999997</v>
      </c>
      <c r="BT642" s="42">
        <v>0</v>
      </c>
      <c r="BU642" s="42">
        <v>0</v>
      </c>
      <c r="BV642" s="42">
        <v>0</v>
      </c>
      <c r="BW642" s="42">
        <v>35.751863</v>
      </c>
      <c r="BX642" s="42">
        <v>112.601946</v>
      </c>
      <c r="BY642" s="42">
        <v>99.891722000000001</v>
      </c>
      <c r="BZ642" s="42">
        <v>0</v>
      </c>
      <c r="CA642" s="42">
        <v>318.318243</v>
      </c>
      <c r="CB642" s="42">
        <v>2025.0918569999999</v>
      </c>
      <c r="CC642" s="42">
        <v>4.0784479999999999</v>
      </c>
      <c r="CD642" s="42">
        <v>123.302488</v>
      </c>
      <c r="CE642" s="42">
        <v>206.490509</v>
      </c>
      <c r="CF642" s="42">
        <v>560.99318100000005</v>
      </c>
      <c r="CG642" s="42">
        <v>535.24504899999999</v>
      </c>
      <c r="CH642" s="42">
        <v>363.60238299999997</v>
      </c>
      <c r="CI642" s="42">
        <v>36.448211999999998</v>
      </c>
      <c r="CJ642" s="42">
        <v>194.93158700000001</v>
      </c>
      <c r="CK642" s="42">
        <v>1460.8092280000001</v>
      </c>
      <c r="CL642" s="42">
        <v>0</v>
      </c>
      <c r="CM642" s="42">
        <v>37.881501999999998</v>
      </c>
      <c r="CN642" s="42">
        <v>45.771258000000003</v>
      </c>
      <c r="CO642" s="42">
        <v>62.069845999999998</v>
      </c>
      <c r="CP642" s="42">
        <v>125.057636</v>
      </c>
      <c r="CQ642" s="42">
        <v>37.594093000000001</v>
      </c>
      <c r="CR642" s="42">
        <v>1032.51145</v>
      </c>
      <c r="CS642" s="42">
        <v>119.92344300000001</v>
      </c>
    </row>
    <row r="643" spans="1:97">
      <c r="A643" s="40" t="s">
        <v>1869</v>
      </c>
      <c r="B643" s="40" t="s">
        <v>289</v>
      </c>
      <c r="C643" s="40" t="s">
        <v>1664</v>
      </c>
      <c r="D643" s="40" t="s">
        <v>1669</v>
      </c>
      <c r="E643" s="40" t="s">
        <v>1779</v>
      </c>
      <c r="F643" s="40" t="s">
        <v>1671</v>
      </c>
      <c r="G643" s="41" t="s">
        <v>294</v>
      </c>
      <c r="H643" s="40" t="s">
        <v>1870</v>
      </c>
      <c r="I643" s="42">
        <v>2520</v>
      </c>
      <c r="J643" s="42">
        <v>428.45714400000003</v>
      </c>
      <c r="K643" s="42">
        <v>389.8623</v>
      </c>
      <c r="L643" s="42">
        <v>563.48274200000003</v>
      </c>
      <c r="M643" s="42">
        <v>545.94655</v>
      </c>
      <c r="N643" s="42">
        <v>329.03725800000001</v>
      </c>
      <c r="O643" s="42">
        <v>263.21400599999998</v>
      </c>
      <c r="P643" s="42">
        <v>352</v>
      </c>
      <c r="Q643" s="42">
        <v>476</v>
      </c>
      <c r="R643" s="42">
        <v>553</v>
      </c>
      <c r="S643" s="42">
        <v>437</v>
      </c>
      <c r="T643" s="42">
        <v>324</v>
      </c>
      <c r="U643" s="42">
        <v>223</v>
      </c>
      <c r="V643" s="42">
        <v>1244.787323</v>
      </c>
      <c r="W643" s="42">
        <v>204.200852</v>
      </c>
      <c r="X643" s="42">
        <v>191.33481900000001</v>
      </c>
      <c r="Y643" s="42">
        <v>327.88305200000002</v>
      </c>
      <c r="Z643" s="42">
        <v>277.89720599999998</v>
      </c>
      <c r="AA643" s="42">
        <v>156.719032</v>
      </c>
      <c r="AB643" s="42">
        <v>78.283092999999994</v>
      </c>
      <c r="AC643" s="42">
        <v>8.4692690000000006</v>
      </c>
      <c r="AD643" s="42">
        <v>253.84545900000001</v>
      </c>
      <c r="AE643" s="42">
        <v>824.80464400000005</v>
      </c>
      <c r="AF643" s="42">
        <v>166.13722000000001</v>
      </c>
      <c r="AG643" s="42">
        <v>1275.212677</v>
      </c>
      <c r="AH643" s="42">
        <v>224.256292</v>
      </c>
      <c r="AI643" s="42">
        <v>198.52748099999999</v>
      </c>
      <c r="AJ643" s="42">
        <v>235.59968900000001</v>
      </c>
      <c r="AK643" s="42">
        <v>268.04934400000002</v>
      </c>
      <c r="AL643" s="42">
        <v>172.31822600000001</v>
      </c>
      <c r="AM643" s="42">
        <v>150.17953399999999</v>
      </c>
      <c r="AN643" s="42">
        <v>26.282109999999999</v>
      </c>
      <c r="AO643" s="42">
        <v>275.58491600000002</v>
      </c>
      <c r="AP643" s="42">
        <v>726.38427200000001</v>
      </c>
      <c r="AQ643" s="42">
        <v>273.24348800000001</v>
      </c>
      <c r="AR643" s="42">
        <v>2074.5889160000002</v>
      </c>
      <c r="AS643" s="42">
        <v>21.878663</v>
      </c>
      <c r="AT643" s="42">
        <v>61.989544000000002</v>
      </c>
      <c r="AU643" s="42">
        <v>76.575318999999993</v>
      </c>
      <c r="AV643" s="42">
        <v>289.12849899999998</v>
      </c>
      <c r="AW643" s="42">
        <v>421.45991600000002</v>
      </c>
      <c r="AX643" s="42">
        <v>361.80606599999999</v>
      </c>
      <c r="AY643" s="42">
        <v>496.66287599999998</v>
      </c>
      <c r="AZ643" s="42">
        <v>345.088032</v>
      </c>
      <c r="BA643" s="42">
        <v>1026.4573829999999</v>
      </c>
      <c r="BB643" s="42">
        <v>10.939330999999999</v>
      </c>
      <c r="BC643" s="42">
        <v>54.696657000000002</v>
      </c>
      <c r="BD643" s="42">
        <v>36.464438000000001</v>
      </c>
      <c r="BE643" s="42">
        <v>161.50296700000001</v>
      </c>
      <c r="BF643" s="42">
        <v>129.241795</v>
      </c>
      <c r="BG643" s="42">
        <v>277.937859</v>
      </c>
      <c r="BH643" s="42">
        <v>207.337988</v>
      </c>
      <c r="BI643" s="42">
        <v>148.33634799999999</v>
      </c>
      <c r="BJ643" s="42">
        <v>1048.131533</v>
      </c>
      <c r="BK643" s="42">
        <v>10.939330999999999</v>
      </c>
      <c r="BL643" s="42">
        <v>7.2928879999999996</v>
      </c>
      <c r="BM643" s="42">
        <v>40.110881999999997</v>
      </c>
      <c r="BN643" s="42">
        <v>127.62553200000001</v>
      </c>
      <c r="BO643" s="42">
        <v>292.218121</v>
      </c>
      <c r="BP643" s="42">
        <v>83.868206999999998</v>
      </c>
      <c r="BQ643" s="42">
        <v>289.32488699999999</v>
      </c>
      <c r="BR643" s="42">
        <v>196.75168400000001</v>
      </c>
      <c r="BS643" s="42">
        <v>198.02160799999999</v>
      </c>
      <c r="BT643" s="42">
        <v>0</v>
      </c>
      <c r="BU643" s="42">
        <v>0</v>
      </c>
      <c r="BV643" s="42">
        <v>0</v>
      </c>
      <c r="BW643" s="42">
        <v>18.232219000000001</v>
      </c>
      <c r="BX643" s="42">
        <v>72.928876000000002</v>
      </c>
      <c r="BY643" s="42">
        <v>21.878663</v>
      </c>
      <c r="BZ643" s="42">
        <v>0</v>
      </c>
      <c r="CA643" s="42">
        <v>84.981851000000006</v>
      </c>
      <c r="CB643" s="42">
        <v>1111.0862070000001</v>
      </c>
      <c r="CC643" s="42">
        <v>7.2928879999999996</v>
      </c>
      <c r="CD643" s="42">
        <v>47.403768999999997</v>
      </c>
      <c r="CE643" s="42">
        <v>65.635987999999998</v>
      </c>
      <c r="CF643" s="42">
        <v>234.43184299999999</v>
      </c>
      <c r="CG643" s="42">
        <v>312.06660299999999</v>
      </c>
      <c r="CH643" s="42">
        <v>325.34162800000001</v>
      </c>
      <c r="CI643" s="42">
        <v>0</v>
      </c>
      <c r="CJ643" s="42">
        <v>118.913489</v>
      </c>
      <c r="CK643" s="42">
        <v>765.48110099999997</v>
      </c>
      <c r="CL643" s="42">
        <v>14.585775</v>
      </c>
      <c r="CM643" s="42">
        <v>14.585775</v>
      </c>
      <c r="CN643" s="42">
        <v>10.939330999999999</v>
      </c>
      <c r="CO643" s="42">
        <v>36.464438000000001</v>
      </c>
      <c r="CP643" s="42">
        <v>36.464438000000001</v>
      </c>
      <c r="CQ643" s="42">
        <v>14.585775</v>
      </c>
      <c r="CR643" s="42">
        <v>496.66287599999998</v>
      </c>
      <c r="CS643" s="42">
        <v>141.19269299999999</v>
      </c>
    </row>
    <row r="644" spans="1:97">
      <c r="A644" s="40" t="s">
        <v>1871</v>
      </c>
      <c r="B644" s="40" t="s">
        <v>289</v>
      </c>
      <c r="C644" s="40" t="s">
        <v>1664</v>
      </c>
      <c r="D644" s="40" t="s">
        <v>1665</v>
      </c>
      <c r="E644" s="40" t="s">
        <v>1716</v>
      </c>
      <c r="F644" s="40" t="s">
        <v>1671</v>
      </c>
      <c r="G644" s="41" t="s">
        <v>294</v>
      </c>
      <c r="H644" s="40" t="s">
        <v>1872</v>
      </c>
      <c r="I644" s="42">
        <v>1156</v>
      </c>
      <c r="J644" s="42">
        <v>267.342466</v>
      </c>
      <c r="K644" s="42">
        <v>184.438356</v>
      </c>
      <c r="L644" s="42">
        <v>272.93150700000001</v>
      </c>
      <c r="M644" s="42">
        <v>213.315068</v>
      </c>
      <c r="N644" s="42">
        <v>157.42465799999999</v>
      </c>
      <c r="O644" s="42">
        <v>60.547944999999999</v>
      </c>
      <c r="P644" s="42">
        <v>165</v>
      </c>
      <c r="Q644" s="42">
        <v>171</v>
      </c>
      <c r="R644" s="42">
        <v>194</v>
      </c>
      <c r="S644" s="42">
        <v>201</v>
      </c>
      <c r="T644" s="42">
        <v>109</v>
      </c>
      <c r="U644" s="42">
        <v>45</v>
      </c>
      <c r="V644" s="42">
        <v>580.32876699999997</v>
      </c>
      <c r="W644" s="42">
        <v>136</v>
      </c>
      <c r="X644" s="42">
        <v>81.041095999999996</v>
      </c>
      <c r="Y644" s="42">
        <v>138.794521</v>
      </c>
      <c r="Z644" s="42">
        <v>117.369863</v>
      </c>
      <c r="AA644" s="42">
        <v>78.246575000000007</v>
      </c>
      <c r="AB644" s="42">
        <v>28.876712000000001</v>
      </c>
      <c r="AC644" s="42">
        <v>0</v>
      </c>
      <c r="AD644" s="42">
        <v>158.35616400000001</v>
      </c>
      <c r="AE644" s="42">
        <v>348.38356199999998</v>
      </c>
      <c r="AF644" s="42">
        <v>73.589040999999995</v>
      </c>
      <c r="AG644" s="42">
        <v>575.67123300000003</v>
      </c>
      <c r="AH644" s="42">
        <v>131.342466</v>
      </c>
      <c r="AI644" s="42">
        <v>103.39726</v>
      </c>
      <c r="AJ644" s="42">
        <v>134.13698600000001</v>
      </c>
      <c r="AK644" s="42">
        <v>95.945205000000001</v>
      </c>
      <c r="AL644" s="42">
        <v>79.178082000000003</v>
      </c>
      <c r="AM644" s="42">
        <v>28.876712000000001</v>
      </c>
      <c r="AN644" s="42">
        <v>2.794521</v>
      </c>
      <c r="AO644" s="42">
        <v>157.42465799999999</v>
      </c>
      <c r="AP644" s="42">
        <v>342.79452099999997</v>
      </c>
      <c r="AQ644" s="42">
        <v>75.452055000000001</v>
      </c>
      <c r="AR644" s="42">
        <v>883.06849299999999</v>
      </c>
      <c r="AS644" s="42">
        <v>11.178082</v>
      </c>
      <c r="AT644" s="42">
        <v>48.438355999999999</v>
      </c>
      <c r="AU644" s="42">
        <v>52.164383999999998</v>
      </c>
      <c r="AV644" s="42">
        <v>152.767123</v>
      </c>
      <c r="AW644" s="42">
        <v>193.75342499999999</v>
      </c>
      <c r="AX644" s="42">
        <v>156.49315100000001</v>
      </c>
      <c r="AY644" s="42">
        <v>175.123288</v>
      </c>
      <c r="AZ644" s="42">
        <v>93.150684999999996</v>
      </c>
      <c r="BA644" s="42">
        <v>439.67123299999997</v>
      </c>
      <c r="BB644" s="42">
        <v>7.4520549999999997</v>
      </c>
      <c r="BC644" s="42">
        <v>33.534247000000001</v>
      </c>
      <c r="BD644" s="42">
        <v>33.534247000000001</v>
      </c>
      <c r="BE644" s="42">
        <v>67.068493000000004</v>
      </c>
      <c r="BF644" s="42">
        <v>44.712328999999997</v>
      </c>
      <c r="BG644" s="42">
        <v>137.86301399999999</v>
      </c>
      <c r="BH644" s="42">
        <v>93.150684999999996</v>
      </c>
      <c r="BI644" s="42">
        <v>22.356164</v>
      </c>
      <c r="BJ644" s="42">
        <v>443.39726000000002</v>
      </c>
      <c r="BK644" s="42">
        <v>3.7260270000000002</v>
      </c>
      <c r="BL644" s="42">
        <v>14.904109999999999</v>
      </c>
      <c r="BM644" s="42">
        <v>18.630137000000001</v>
      </c>
      <c r="BN644" s="42">
        <v>85.698629999999994</v>
      </c>
      <c r="BO644" s="42">
        <v>149.04109600000001</v>
      </c>
      <c r="BP644" s="42">
        <v>18.630137000000001</v>
      </c>
      <c r="BQ644" s="42">
        <v>81.972603000000007</v>
      </c>
      <c r="BR644" s="42">
        <v>70.794521000000003</v>
      </c>
      <c r="BS644" s="42">
        <v>63.342466000000002</v>
      </c>
      <c r="BT644" s="42">
        <v>0</v>
      </c>
      <c r="BU644" s="42">
        <v>0</v>
      </c>
      <c r="BV644" s="42">
        <v>0</v>
      </c>
      <c r="BW644" s="42">
        <v>3.7260270000000002</v>
      </c>
      <c r="BX644" s="42">
        <v>18.630137000000001</v>
      </c>
      <c r="BY644" s="42">
        <v>14.904109999999999</v>
      </c>
      <c r="BZ644" s="42">
        <v>0</v>
      </c>
      <c r="CA644" s="42">
        <v>26.082191999999999</v>
      </c>
      <c r="CB644" s="42">
        <v>532.82191799999998</v>
      </c>
      <c r="CC644" s="42">
        <v>11.178082</v>
      </c>
      <c r="CD644" s="42">
        <v>40.986300999999997</v>
      </c>
      <c r="CE644" s="42">
        <v>44.712328999999997</v>
      </c>
      <c r="CF644" s="42">
        <v>130.41095899999999</v>
      </c>
      <c r="CG644" s="42">
        <v>160.219178</v>
      </c>
      <c r="CH644" s="42">
        <v>122.958904</v>
      </c>
      <c r="CI644" s="42">
        <v>0</v>
      </c>
      <c r="CJ644" s="42">
        <v>22.356164</v>
      </c>
      <c r="CK644" s="42">
        <v>286.90411</v>
      </c>
      <c r="CL644" s="42">
        <v>0</v>
      </c>
      <c r="CM644" s="42">
        <v>7.4520549999999997</v>
      </c>
      <c r="CN644" s="42">
        <v>7.4520549999999997</v>
      </c>
      <c r="CO644" s="42">
        <v>18.630137000000001</v>
      </c>
      <c r="CP644" s="42">
        <v>14.904109999999999</v>
      </c>
      <c r="CQ644" s="42">
        <v>18.630137000000001</v>
      </c>
      <c r="CR644" s="42">
        <v>175.123288</v>
      </c>
      <c r="CS644" s="42">
        <v>44.712328999999997</v>
      </c>
    </row>
    <row r="645" spans="1:97">
      <c r="A645" s="40" t="s">
        <v>1873</v>
      </c>
      <c r="B645" s="40" t="s">
        <v>289</v>
      </c>
      <c r="C645" s="40" t="s">
        <v>1664</v>
      </c>
      <c r="D645" s="40" t="s">
        <v>1674</v>
      </c>
      <c r="E645" s="40" t="s">
        <v>1759</v>
      </c>
      <c r="F645" s="40" t="s">
        <v>1671</v>
      </c>
      <c r="G645" s="41" t="s">
        <v>294</v>
      </c>
      <c r="H645" s="40" t="s">
        <v>1874</v>
      </c>
      <c r="I645" s="42">
        <v>936</v>
      </c>
      <c r="J645" s="42">
        <v>191.020408</v>
      </c>
      <c r="K645" s="42">
        <v>114.612245</v>
      </c>
      <c r="L645" s="42">
        <v>212.13319000000001</v>
      </c>
      <c r="M645" s="42">
        <v>215.14930200000001</v>
      </c>
      <c r="N645" s="42">
        <v>135.72502700000001</v>
      </c>
      <c r="O645" s="42">
        <v>67.359827999999993</v>
      </c>
      <c r="P645" s="42">
        <v>127</v>
      </c>
      <c r="Q645" s="42">
        <v>134</v>
      </c>
      <c r="R645" s="42">
        <v>162</v>
      </c>
      <c r="S645" s="42">
        <v>196</v>
      </c>
      <c r="T645" s="42">
        <v>119</v>
      </c>
      <c r="U645" s="42">
        <v>32</v>
      </c>
      <c r="V645" s="42">
        <v>475.540279</v>
      </c>
      <c r="W645" s="42">
        <v>93.499463000000006</v>
      </c>
      <c r="X645" s="42">
        <v>64.343716000000001</v>
      </c>
      <c r="Y645" s="42">
        <v>100.537057</v>
      </c>
      <c r="Z645" s="42">
        <v>111.59613299999999</v>
      </c>
      <c r="AA645" s="42">
        <v>68.365199000000004</v>
      </c>
      <c r="AB645" s="42">
        <v>36.193339999999999</v>
      </c>
      <c r="AC645" s="42">
        <v>1.005371</v>
      </c>
      <c r="AD645" s="42">
        <v>119.639098</v>
      </c>
      <c r="AE645" s="42">
        <v>282.50913000000003</v>
      </c>
      <c r="AF645" s="42">
        <v>73.392052000000007</v>
      </c>
      <c r="AG645" s="42">
        <v>460.459721</v>
      </c>
      <c r="AH645" s="42">
        <v>97.520944999999998</v>
      </c>
      <c r="AI645" s="42">
        <v>50.268528000000003</v>
      </c>
      <c r="AJ645" s="42">
        <v>111.59613299999999</v>
      </c>
      <c r="AK645" s="42">
        <v>103.553169</v>
      </c>
      <c r="AL645" s="42">
        <v>67.359827999999993</v>
      </c>
      <c r="AM645" s="42">
        <v>29.155747000000002</v>
      </c>
      <c r="AN645" s="42">
        <v>1.005371</v>
      </c>
      <c r="AO645" s="42">
        <v>117.62835699999999</v>
      </c>
      <c r="AP645" s="42">
        <v>280.49838899999997</v>
      </c>
      <c r="AQ645" s="42">
        <v>62.332974999999998</v>
      </c>
      <c r="AR645" s="42">
        <v>723.86680999999999</v>
      </c>
      <c r="AS645" s="42">
        <v>8.0429650000000006</v>
      </c>
      <c r="AT645" s="42">
        <v>24.128893999999999</v>
      </c>
      <c r="AU645" s="42">
        <v>44.236305000000002</v>
      </c>
      <c r="AV645" s="42">
        <v>76.408163000000002</v>
      </c>
      <c r="AW645" s="42">
        <v>205.095596</v>
      </c>
      <c r="AX645" s="42">
        <v>108.580021</v>
      </c>
      <c r="AY645" s="42">
        <v>193.031149</v>
      </c>
      <c r="AZ645" s="42">
        <v>64.343716000000001</v>
      </c>
      <c r="BA645" s="42">
        <v>349.86895800000002</v>
      </c>
      <c r="BB645" s="42">
        <v>8.0429650000000006</v>
      </c>
      <c r="BC645" s="42">
        <v>20.107410999999999</v>
      </c>
      <c r="BD645" s="42">
        <v>32.171858</v>
      </c>
      <c r="BE645" s="42">
        <v>36.193339999999999</v>
      </c>
      <c r="BF645" s="42">
        <v>40.214823000000003</v>
      </c>
      <c r="BG645" s="42">
        <v>96.515574999999998</v>
      </c>
      <c r="BH645" s="42">
        <v>112.60150400000001</v>
      </c>
      <c r="BI645" s="42">
        <v>4.0214819999999998</v>
      </c>
      <c r="BJ645" s="42">
        <v>373.99785200000002</v>
      </c>
      <c r="BK645" s="42">
        <v>0</v>
      </c>
      <c r="BL645" s="42">
        <v>4.0214819999999998</v>
      </c>
      <c r="BM645" s="42">
        <v>12.064446999999999</v>
      </c>
      <c r="BN645" s="42">
        <v>40.214823000000003</v>
      </c>
      <c r="BO645" s="42">
        <v>164.880773</v>
      </c>
      <c r="BP645" s="42">
        <v>12.064446999999999</v>
      </c>
      <c r="BQ645" s="42">
        <v>80.429646000000005</v>
      </c>
      <c r="BR645" s="42">
        <v>60.322234000000002</v>
      </c>
      <c r="BS645" s="42">
        <v>52.279269999999997</v>
      </c>
      <c r="BT645" s="42">
        <v>0</v>
      </c>
      <c r="BU645" s="42">
        <v>0</v>
      </c>
      <c r="BV645" s="42">
        <v>0</v>
      </c>
      <c r="BW645" s="42">
        <v>0</v>
      </c>
      <c r="BX645" s="42">
        <v>12.064446999999999</v>
      </c>
      <c r="BY645" s="42">
        <v>16.085929</v>
      </c>
      <c r="BZ645" s="42">
        <v>0</v>
      </c>
      <c r="CA645" s="42">
        <v>24.128893999999999</v>
      </c>
      <c r="CB645" s="42">
        <v>345.84747599999997</v>
      </c>
      <c r="CC645" s="42">
        <v>4.0214819999999998</v>
      </c>
      <c r="CD645" s="42">
        <v>4.0214819999999998</v>
      </c>
      <c r="CE645" s="42">
        <v>40.214823000000003</v>
      </c>
      <c r="CF645" s="42">
        <v>60.322234000000002</v>
      </c>
      <c r="CG645" s="42">
        <v>136.73039700000001</v>
      </c>
      <c r="CH645" s="42">
        <v>76.408163000000002</v>
      </c>
      <c r="CI645" s="42">
        <v>4.0214819999999998</v>
      </c>
      <c r="CJ645" s="42">
        <v>20.107410999999999</v>
      </c>
      <c r="CK645" s="42">
        <v>325.74006400000002</v>
      </c>
      <c r="CL645" s="42">
        <v>4.0214819999999998</v>
      </c>
      <c r="CM645" s="42">
        <v>20.107410999999999</v>
      </c>
      <c r="CN645" s="42">
        <v>4.0214819999999998</v>
      </c>
      <c r="CO645" s="42">
        <v>16.085929</v>
      </c>
      <c r="CP645" s="42">
        <v>56.300752000000003</v>
      </c>
      <c r="CQ645" s="42">
        <v>16.085929</v>
      </c>
      <c r="CR645" s="42">
        <v>189.00966700000001</v>
      </c>
      <c r="CS645" s="42">
        <v>20.107410999999999</v>
      </c>
    </row>
    <row r="646" spans="1:97">
      <c r="A646" s="40" t="s">
        <v>1875</v>
      </c>
      <c r="B646" s="40" t="s">
        <v>289</v>
      </c>
      <c r="C646" s="40" t="s">
        <v>1664</v>
      </c>
      <c r="D646" s="40" t="s">
        <v>1674</v>
      </c>
      <c r="E646" s="40" t="s">
        <v>1759</v>
      </c>
      <c r="F646" s="40" t="s">
        <v>1671</v>
      </c>
      <c r="G646" s="41" t="s">
        <v>294</v>
      </c>
      <c r="H646" s="40" t="s">
        <v>1876</v>
      </c>
      <c r="I646" s="42">
        <v>1346</v>
      </c>
      <c r="J646" s="42">
        <v>240.71439599999999</v>
      </c>
      <c r="K646" s="42">
        <v>167.731345</v>
      </c>
      <c r="L646" s="42">
        <v>298.452944</v>
      </c>
      <c r="M646" s="42">
        <v>297.684212</v>
      </c>
      <c r="N646" s="42">
        <v>194.552502</v>
      </c>
      <c r="O646" s="42">
        <v>146.86460199999999</v>
      </c>
      <c r="P646" s="42">
        <v>215</v>
      </c>
      <c r="Q646" s="42">
        <v>200</v>
      </c>
      <c r="R646" s="42">
        <v>274</v>
      </c>
      <c r="S646" s="42">
        <v>244</v>
      </c>
      <c r="T646" s="42">
        <v>139</v>
      </c>
      <c r="U646" s="42">
        <v>73</v>
      </c>
      <c r="V646" s="42">
        <v>656.28996299999994</v>
      </c>
      <c r="W646" s="42">
        <v>133.395894</v>
      </c>
      <c r="X646" s="42">
        <v>84.316965999999994</v>
      </c>
      <c r="Y646" s="42">
        <v>140.684439</v>
      </c>
      <c r="Z646" s="42">
        <v>149.81161900000001</v>
      </c>
      <c r="AA646" s="42">
        <v>87.179557000000003</v>
      </c>
      <c r="AB646" s="42">
        <v>50.391159999999999</v>
      </c>
      <c r="AC646" s="42">
        <v>10.510327999999999</v>
      </c>
      <c r="AD646" s="42">
        <v>171.54247100000001</v>
      </c>
      <c r="AE646" s="42">
        <v>370.688242</v>
      </c>
      <c r="AF646" s="42">
        <v>114.059251</v>
      </c>
      <c r="AG646" s="42">
        <v>689.71003700000006</v>
      </c>
      <c r="AH646" s="42">
        <v>107.318502</v>
      </c>
      <c r="AI646" s="42">
        <v>83.414378999999997</v>
      </c>
      <c r="AJ646" s="42">
        <v>157.768505</v>
      </c>
      <c r="AK646" s="42">
        <v>147.87259299999999</v>
      </c>
      <c r="AL646" s="42">
        <v>107.372944</v>
      </c>
      <c r="AM646" s="42">
        <v>66.171183999999997</v>
      </c>
      <c r="AN646" s="42">
        <v>19.791930000000001</v>
      </c>
      <c r="AO646" s="42">
        <v>137.40780100000001</v>
      </c>
      <c r="AP646" s="42">
        <v>416.19028900000001</v>
      </c>
      <c r="AQ646" s="42">
        <v>136.11194599999999</v>
      </c>
      <c r="AR646" s="42">
        <v>1104.3955020000001</v>
      </c>
      <c r="AS646" s="42">
        <v>8.0238130000000005</v>
      </c>
      <c r="AT646" s="42">
        <v>28.083345999999999</v>
      </c>
      <c r="AU646" s="42">
        <v>96.285758000000001</v>
      </c>
      <c r="AV646" s="42">
        <v>192.70537100000001</v>
      </c>
      <c r="AW646" s="42">
        <v>196.717277</v>
      </c>
      <c r="AX646" s="42">
        <v>156.59821099999999</v>
      </c>
      <c r="AY646" s="42">
        <v>296.66373700000003</v>
      </c>
      <c r="AZ646" s="42">
        <v>129.31798800000001</v>
      </c>
      <c r="BA646" s="42">
        <v>521.39804600000002</v>
      </c>
      <c r="BB646" s="42">
        <v>8.0238130000000005</v>
      </c>
      <c r="BC646" s="42">
        <v>20.059532999999998</v>
      </c>
      <c r="BD646" s="42">
        <v>48.142879000000001</v>
      </c>
      <c r="BE646" s="42">
        <v>96.285758000000001</v>
      </c>
      <c r="BF646" s="42">
        <v>36.107159000000003</v>
      </c>
      <c r="BG646" s="42">
        <v>124.50295800000001</v>
      </c>
      <c r="BH646" s="42">
        <v>135.71959699999999</v>
      </c>
      <c r="BI646" s="42">
        <v>52.556347000000002</v>
      </c>
      <c r="BJ646" s="42">
        <v>582.99745600000006</v>
      </c>
      <c r="BK646" s="42">
        <v>0</v>
      </c>
      <c r="BL646" s="42">
        <v>8.0238130000000005</v>
      </c>
      <c r="BM646" s="42">
        <v>48.142879000000001</v>
      </c>
      <c r="BN646" s="42">
        <v>96.419612000000001</v>
      </c>
      <c r="BO646" s="42">
        <v>160.610118</v>
      </c>
      <c r="BP646" s="42">
        <v>32.095253</v>
      </c>
      <c r="BQ646" s="42">
        <v>160.94413900000001</v>
      </c>
      <c r="BR646" s="42">
        <v>76.761640999999997</v>
      </c>
      <c r="BS646" s="42">
        <v>132.66062600000001</v>
      </c>
      <c r="BT646" s="42">
        <v>4.0119069999999999</v>
      </c>
      <c r="BU646" s="42">
        <v>0</v>
      </c>
      <c r="BV646" s="42">
        <v>0</v>
      </c>
      <c r="BW646" s="42">
        <v>8.0238130000000005</v>
      </c>
      <c r="BX646" s="42">
        <v>24.071439999999999</v>
      </c>
      <c r="BY646" s="42">
        <v>20.059532999999998</v>
      </c>
      <c r="BZ646" s="42">
        <v>0</v>
      </c>
      <c r="CA646" s="42">
        <v>76.493932999999998</v>
      </c>
      <c r="CB646" s="42">
        <v>574.77347499999996</v>
      </c>
      <c r="CC646" s="42">
        <v>4.0119069999999999</v>
      </c>
      <c r="CD646" s="42">
        <v>24.071439999999999</v>
      </c>
      <c r="CE646" s="42">
        <v>72.214319000000003</v>
      </c>
      <c r="CF646" s="42">
        <v>160.610118</v>
      </c>
      <c r="CG646" s="42">
        <v>148.44054399999999</v>
      </c>
      <c r="CH646" s="42">
        <v>120.491052</v>
      </c>
      <c r="CI646" s="42">
        <v>4.1457600000000001</v>
      </c>
      <c r="CJ646" s="42">
        <v>40.788334999999996</v>
      </c>
      <c r="CK646" s="42">
        <v>396.96140200000002</v>
      </c>
      <c r="CL646" s="42">
        <v>0</v>
      </c>
      <c r="CM646" s="42">
        <v>4.0119069999999999</v>
      </c>
      <c r="CN646" s="42">
        <v>24.071439999999999</v>
      </c>
      <c r="CO646" s="42">
        <v>24.071439999999999</v>
      </c>
      <c r="CP646" s="42">
        <v>24.205293000000001</v>
      </c>
      <c r="CQ646" s="42">
        <v>16.047626000000001</v>
      </c>
      <c r="CR646" s="42">
        <v>292.51797599999998</v>
      </c>
      <c r="CS646" s="42">
        <v>12.03572</v>
      </c>
    </row>
    <row r="647" spans="1:97">
      <c r="A647" s="40" t="s">
        <v>1877</v>
      </c>
      <c r="B647" s="40" t="s">
        <v>289</v>
      </c>
      <c r="C647" s="40" t="s">
        <v>1664</v>
      </c>
      <c r="D647" s="40" t="s">
        <v>1674</v>
      </c>
      <c r="E647" s="40" t="s">
        <v>1759</v>
      </c>
      <c r="F647" s="40" t="s">
        <v>1671</v>
      </c>
      <c r="G647" s="41" t="s">
        <v>294</v>
      </c>
      <c r="H647" s="40" t="s">
        <v>1878</v>
      </c>
      <c r="I647" s="42">
        <v>2661</v>
      </c>
      <c r="J647" s="42">
        <v>527.02130899999997</v>
      </c>
      <c r="K647" s="42">
        <v>354.418271</v>
      </c>
      <c r="L647" s="42">
        <v>594.06085700000006</v>
      </c>
      <c r="M647" s="42">
        <v>581.84716300000002</v>
      </c>
      <c r="N647" s="42">
        <v>385.71125699999999</v>
      </c>
      <c r="O647" s="42">
        <v>217.94114300000001</v>
      </c>
      <c r="P647" s="42">
        <v>396</v>
      </c>
      <c r="Q647" s="42">
        <v>291</v>
      </c>
      <c r="R647" s="42">
        <v>483</v>
      </c>
      <c r="S647" s="42">
        <v>465</v>
      </c>
      <c r="T647" s="42">
        <v>317</v>
      </c>
      <c r="U647" s="42">
        <v>137</v>
      </c>
      <c r="V647" s="42">
        <v>1289.4874070000001</v>
      </c>
      <c r="W647" s="42">
        <v>278.37027799999998</v>
      </c>
      <c r="X647" s="42">
        <v>163.22191900000001</v>
      </c>
      <c r="Y647" s="42">
        <v>272.42642799999999</v>
      </c>
      <c r="Z647" s="42">
        <v>296.74681299999997</v>
      </c>
      <c r="AA647" s="42">
        <v>183.62037900000001</v>
      </c>
      <c r="AB647" s="42">
        <v>90.148381999999998</v>
      </c>
      <c r="AC647" s="42">
        <v>4.9532080000000001</v>
      </c>
      <c r="AD647" s="42">
        <v>356.20784700000002</v>
      </c>
      <c r="AE647" s="42">
        <v>736.14188999999999</v>
      </c>
      <c r="AF647" s="42">
        <v>197.13767000000001</v>
      </c>
      <c r="AG647" s="42">
        <v>1371.5125929999999</v>
      </c>
      <c r="AH647" s="42">
        <v>248.65103099999999</v>
      </c>
      <c r="AI647" s="42">
        <v>191.19635199999999</v>
      </c>
      <c r="AJ647" s="42">
        <v>321.63442900000001</v>
      </c>
      <c r="AK647" s="42">
        <v>285.10035099999999</v>
      </c>
      <c r="AL647" s="42">
        <v>202.090878</v>
      </c>
      <c r="AM647" s="42">
        <v>112.933138</v>
      </c>
      <c r="AN647" s="42">
        <v>9.9064160000000001</v>
      </c>
      <c r="AO647" s="42">
        <v>350.64234900000002</v>
      </c>
      <c r="AP647" s="42">
        <v>787.07883700000002</v>
      </c>
      <c r="AQ647" s="42">
        <v>233.79140799999999</v>
      </c>
      <c r="AR647" s="42">
        <v>2171.269155</v>
      </c>
      <c r="AS647" s="42">
        <v>19.812830999999999</v>
      </c>
      <c r="AT647" s="42">
        <v>95.101590000000002</v>
      </c>
      <c r="AU647" s="42">
        <v>194.16574499999999</v>
      </c>
      <c r="AV647" s="42">
        <v>434.58597600000002</v>
      </c>
      <c r="AW647" s="42">
        <v>293.22990099999998</v>
      </c>
      <c r="AX647" s="42">
        <v>186.240613</v>
      </c>
      <c r="AY647" s="42">
        <v>598.34750099999997</v>
      </c>
      <c r="AZ647" s="42">
        <v>349.78499799999997</v>
      </c>
      <c r="BA647" s="42">
        <v>1065.7271579999999</v>
      </c>
      <c r="BB647" s="42">
        <v>15.850265</v>
      </c>
      <c r="BC647" s="42">
        <v>83.213891000000004</v>
      </c>
      <c r="BD647" s="42">
        <v>126.802119</v>
      </c>
      <c r="BE647" s="42">
        <v>178.31548000000001</v>
      </c>
      <c r="BF647" s="42">
        <v>67.363625999999996</v>
      </c>
      <c r="BG647" s="42">
        <v>162.465215</v>
      </c>
      <c r="BH647" s="42">
        <v>301.155034</v>
      </c>
      <c r="BI647" s="42">
        <v>130.56152800000001</v>
      </c>
      <c r="BJ647" s="42">
        <v>1105.5419959999999</v>
      </c>
      <c r="BK647" s="42">
        <v>3.9625659999999998</v>
      </c>
      <c r="BL647" s="42">
        <v>11.887699</v>
      </c>
      <c r="BM647" s="42">
        <v>67.363625999999996</v>
      </c>
      <c r="BN647" s="42">
        <v>256.27049499999998</v>
      </c>
      <c r="BO647" s="42">
        <v>225.866275</v>
      </c>
      <c r="BP647" s="42">
        <v>23.775397000000002</v>
      </c>
      <c r="BQ647" s="42">
        <v>297.19246700000002</v>
      </c>
      <c r="BR647" s="42">
        <v>219.22346999999999</v>
      </c>
      <c r="BS647" s="42">
        <v>291.34826800000002</v>
      </c>
      <c r="BT647" s="42">
        <v>0</v>
      </c>
      <c r="BU647" s="42">
        <v>0</v>
      </c>
      <c r="BV647" s="42">
        <v>3.9625659999999998</v>
      </c>
      <c r="BW647" s="42">
        <v>7.9251319999999996</v>
      </c>
      <c r="BX647" s="42">
        <v>27.737964000000002</v>
      </c>
      <c r="BY647" s="42">
        <v>27.737964000000002</v>
      </c>
      <c r="BZ647" s="42">
        <v>0</v>
      </c>
      <c r="CA647" s="42">
        <v>223.98464200000001</v>
      </c>
      <c r="CB647" s="42">
        <v>1101.8143219999999</v>
      </c>
      <c r="CC647" s="42">
        <v>19.812830999999999</v>
      </c>
      <c r="CD647" s="42">
        <v>79.251324999999994</v>
      </c>
      <c r="CE647" s="42">
        <v>166.42778200000001</v>
      </c>
      <c r="CF647" s="42">
        <v>388.33149100000003</v>
      </c>
      <c r="CG647" s="42">
        <v>241.71654000000001</v>
      </c>
      <c r="CH647" s="42">
        <v>126.802119</v>
      </c>
      <c r="CI647" s="42">
        <v>11.887699</v>
      </c>
      <c r="CJ647" s="42">
        <v>67.584536</v>
      </c>
      <c r="CK647" s="42">
        <v>778.10656400000005</v>
      </c>
      <c r="CL647" s="42">
        <v>0</v>
      </c>
      <c r="CM647" s="42">
        <v>15.850265</v>
      </c>
      <c r="CN647" s="42">
        <v>23.775397000000002</v>
      </c>
      <c r="CO647" s="42">
        <v>38.329352</v>
      </c>
      <c r="CP647" s="42">
        <v>23.775397000000002</v>
      </c>
      <c r="CQ647" s="42">
        <v>31.700530000000001</v>
      </c>
      <c r="CR647" s="42">
        <v>586.45980199999997</v>
      </c>
      <c r="CS647" s="42">
        <v>58.215820000000001</v>
      </c>
    </row>
    <row r="648" spans="1:97">
      <c r="A648" s="40" t="s">
        <v>1879</v>
      </c>
      <c r="B648" s="40" t="s">
        <v>289</v>
      </c>
      <c r="C648" s="40" t="s">
        <v>1664</v>
      </c>
      <c r="D648" s="40" t="s">
        <v>1665</v>
      </c>
      <c r="E648" s="40" t="s">
        <v>1747</v>
      </c>
      <c r="F648" s="40" t="s">
        <v>1671</v>
      </c>
      <c r="G648" s="41" t="s">
        <v>294</v>
      </c>
      <c r="H648" s="40" t="s">
        <v>1880</v>
      </c>
      <c r="I648" s="42">
        <v>378</v>
      </c>
      <c r="J648" s="42">
        <v>86.517711000000006</v>
      </c>
      <c r="K648" s="42">
        <v>57.678474000000001</v>
      </c>
      <c r="L648" s="42">
        <v>102.997275</v>
      </c>
      <c r="M648" s="42">
        <v>76.217984000000001</v>
      </c>
      <c r="N648" s="42">
        <v>30.899183000000001</v>
      </c>
      <c r="O648" s="42">
        <v>23.689373</v>
      </c>
      <c r="P648" s="42">
        <v>57</v>
      </c>
      <c r="Q648" s="42">
        <v>37</v>
      </c>
      <c r="R648" s="42">
        <v>66</v>
      </c>
      <c r="S648" s="42">
        <v>41</v>
      </c>
      <c r="T648" s="42">
        <v>30</v>
      </c>
      <c r="U648" s="42">
        <v>22</v>
      </c>
      <c r="V648" s="42">
        <v>186.42506800000001</v>
      </c>
      <c r="W648" s="42">
        <v>44.288828000000002</v>
      </c>
      <c r="X648" s="42">
        <v>26.779292000000002</v>
      </c>
      <c r="Y648" s="42">
        <v>49.438692000000003</v>
      </c>
      <c r="Z648" s="42">
        <v>41.198909999999998</v>
      </c>
      <c r="AA648" s="42">
        <v>15.449591</v>
      </c>
      <c r="AB648" s="42">
        <v>8.2397819999999999</v>
      </c>
      <c r="AC648" s="42">
        <v>1.029973</v>
      </c>
      <c r="AD648" s="42">
        <v>54.588555999999997</v>
      </c>
      <c r="AE648" s="42">
        <v>112.26703000000001</v>
      </c>
      <c r="AF648" s="42">
        <v>19.569482000000001</v>
      </c>
      <c r="AG648" s="42">
        <v>191.57493199999999</v>
      </c>
      <c r="AH648" s="42">
        <v>42.228883000000003</v>
      </c>
      <c r="AI648" s="42">
        <v>30.899183000000001</v>
      </c>
      <c r="AJ648" s="42">
        <v>53.558582999999999</v>
      </c>
      <c r="AK648" s="42">
        <v>35.019074000000003</v>
      </c>
      <c r="AL648" s="42">
        <v>15.449591</v>
      </c>
      <c r="AM648" s="42">
        <v>13.389646000000001</v>
      </c>
      <c r="AN648" s="42">
        <v>1.029973</v>
      </c>
      <c r="AO648" s="42">
        <v>52.52861</v>
      </c>
      <c r="AP648" s="42">
        <v>113.297003</v>
      </c>
      <c r="AQ648" s="42">
        <v>25.749319</v>
      </c>
      <c r="AR648" s="42">
        <v>281.18256100000002</v>
      </c>
      <c r="AS648" s="42">
        <v>8.2397819999999999</v>
      </c>
      <c r="AT648" s="42">
        <v>8.2397819999999999</v>
      </c>
      <c r="AU648" s="42">
        <v>8.2397819999999999</v>
      </c>
      <c r="AV648" s="42">
        <v>45.318801000000001</v>
      </c>
      <c r="AW648" s="42">
        <v>46.348773999999999</v>
      </c>
      <c r="AX648" s="42">
        <v>61.798364999999997</v>
      </c>
      <c r="AY648" s="42">
        <v>70.038146999999995</v>
      </c>
      <c r="AZ648" s="42">
        <v>32.959128</v>
      </c>
      <c r="BA648" s="42">
        <v>152.43596700000001</v>
      </c>
      <c r="BB648" s="42">
        <v>8.2397819999999999</v>
      </c>
      <c r="BC648" s="42">
        <v>8.2397819999999999</v>
      </c>
      <c r="BD648" s="42">
        <v>4.119891</v>
      </c>
      <c r="BE648" s="42">
        <v>24.719346000000002</v>
      </c>
      <c r="BF648" s="42">
        <v>4.119891</v>
      </c>
      <c r="BG648" s="42">
        <v>49.438692000000003</v>
      </c>
      <c r="BH648" s="42">
        <v>32.959128</v>
      </c>
      <c r="BI648" s="42">
        <v>20.599454999999999</v>
      </c>
      <c r="BJ648" s="42">
        <v>128.74659399999999</v>
      </c>
      <c r="BK648" s="42">
        <v>0</v>
      </c>
      <c r="BL648" s="42">
        <v>0</v>
      </c>
      <c r="BM648" s="42">
        <v>4.119891</v>
      </c>
      <c r="BN648" s="42">
        <v>20.599454999999999</v>
      </c>
      <c r="BO648" s="42">
        <v>42.228883000000003</v>
      </c>
      <c r="BP648" s="42">
        <v>12.359673000000001</v>
      </c>
      <c r="BQ648" s="42">
        <v>37.079019000000002</v>
      </c>
      <c r="BR648" s="42">
        <v>12.359673000000001</v>
      </c>
      <c r="BS648" s="42">
        <v>16.479564</v>
      </c>
      <c r="BT648" s="42">
        <v>0</v>
      </c>
      <c r="BU648" s="42">
        <v>0</v>
      </c>
      <c r="BV648" s="42">
        <v>0</v>
      </c>
      <c r="BW648" s="42">
        <v>0</v>
      </c>
      <c r="BX648" s="42">
        <v>0</v>
      </c>
      <c r="BY648" s="42">
        <v>4.119891</v>
      </c>
      <c r="BZ648" s="42">
        <v>0</v>
      </c>
      <c r="CA648" s="42">
        <v>12.359673000000001</v>
      </c>
      <c r="CB648" s="42">
        <v>178.18528599999999</v>
      </c>
      <c r="CC648" s="42">
        <v>4.119891</v>
      </c>
      <c r="CD648" s="42">
        <v>8.2397819999999999</v>
      </c>
      <c r="CE648" s="42">
        <v>4.119891</v>
      </c>
      <c r="CF648" s="42">
        <v>45.318801000000001</v>
      </c>
      <c r="CG648" s="42">
        <v>46.348773999999999</v>
      </c>
      <c r="CH648" s="42">
        <v>53.558582999999999</v>
      </c>
      <c r="CI648" s="42">
        <v>0</v>
      </c>
      <c r="CJ648" s="42">
        <v>16.479564</v>
      </c>
      <c r="CK648" s="42">
        <v>86.517711000000006</v>
      </c>
      <c r="CL648" s="42">
        <v>4.119891</v>
      </c>
      <c r="CM648" s="42">
        <v>0</v>
      </c>
      <c r="CN648" s="42">
        <v>4.119891</v>
      </c>
      <c r="CO648" s="42">
        <v>0</v>
      </c>
      <c r="CP648" s="42">
        <v>0</v>
      </c>
      <c r="CQ648" s="42">
        <v>4.119891</v>
      </c>
      <c r="CR648" s="42">
        <v>70.038146999999995</v>
      </c>
      <c r="CS648" s="42">
        <v>4.119891</v>
      </c>
    </row>
    <row r="649" spans="1:97">
      <c r="A649" s="40" t="s">
        <v>1881</v>
      </c>
      <c r="B649" s="40" t="s">
        <v>289</v>
      </c>
      <c r="C649" s="40" t="s">
        <v>1664</v>
      </c>
      <c r="D649" s="40" t="s">
        <v>1669</v>
      </c>
      <c r="E649" s="40" t="s">
        <v>1737</v>
      </c>
      <c r="F649" s="40" t="s">
        <v>1671</v>
      </c>
      <c r="G649" s="41" t="s">
        <v>294</v>
      </c>
      <c r="H649" s="40" t="s">
        <v>1882</v>
      </c>
      <c r="I649" s="42">
        <v>435</v>
      </c>
      <c r="J649" s="42">
        <v>68.415492999999998</v>
      </c>
      <c r="K649" s="42">
        <v>51.056337999999997</v>
      </c>
      <c r="L649" s="42">
        <v>75.563379999999995</v>
      </c>
      <c r="M649" s="42">
        <v>99.049295999999998</v>
      </c>
      <c r="N649" s="42">
        <v>86.795775000000006</v>
      </c>
      <c r="O649" s="42">
        <v>54.119717999999999</v>
      </c>
      <c r="P649" s="42">
        <v>77</v>
      </c>
      <c r="Q649" s="42">
        <v>63</v>
      </c>
      <c r="R649" s="42">
        <v>91</v>
      </c>
      <c r="S649" s="42">
        <v>92</v>
      </c>
      <c r="T649" s="42">
        <v>70</v>
      </c>
      <c r="U649" s="42">
        <v>49</v>
      </c>
      <c r="V649" s="42">
        <v>226.69014100000001</v>
      </c>
      <c r="W649" s="42">
        <v>39.823943999999997</v>
      </c>
      <c r="X649" s="42">
        <v>25.528168999999998</v>
      </c>
      <c r="Y649" s="42">
        <v>41.866197</v>
      </c>
      <c r="Z649" s="42">
        <v>45.950704000000002</v>
      </c>
      <c r="AA649" s="42">
        <v>41.866197</v>
      </c>
      <c r="AB649" s="42">
        <v>28.591549000000001</v>
      </c>
      <c r="AC649" s="42">
        <v>3.06338</v>
      </c>
      <c r="AD649" s="42">
        <v>46.971831000000002</v>
      </c>
      <c r="AE649" s="42">
        <v>126.61971800000001</v>
      </c>
      <c r="AF649" s="42">
        <v>53.098591999999996</v>
      </c>
      <c r="AG649" s="42">
        <v>208.30985899999999</v>
      </c>
      <c r="AH649" s="42">
        <v>28.591549000000001</v>
      </c>
      <c r="AI649" s="42">
        <v>25.528168999999998</v>
      </c>
      <c r="AJ649" s="42">
        <v>33.697183000000003</v>
      </c>
      <c r="AK649" s="42">
        <v>53.098591999999996</v>
      </c>
      <c r="AL649" s="42">
        <v>44.929577000000002</v>
      </c>
      <c r="AM649" s="42">
        <v>21.443662</v>
      </c>
      <c r="AN649" s="42">
        <v>1.0211269999999999</v>
      </c>
      <c r="AO649" s="42">
        <v>34.718310000000002</v>
      </c>
      <c r="AP649" s="42">
        <v>129.683099</v>
      </c>
      <c r="AQ649" s="42">
        <v>43.908450999999999</v>
      </c>
      <c r="AR649" s="42">
        <v>355.35211299999997</v>
      </c>
      <c r="AS649" s="42">
        <v>20.422535</v>
      </c>
      <c r="AT649" s="42">
        <v>12.253520999999999</v>
      </c>
      <c r="AU649" s="42">
        <v>8.1690140000000007</v>
      </c>
      <c r="AV649" s="42">
        <v>49.014085000000001</v>
      </c>
      <c r="AW649" s="42">
        <v>44.929577000000002</v>
      </c>
      <c r="AX649" s="42">
        <v>69.436620000000005</v>
      </c>
      <c r="AY649" s="42">
        <v>134.78873200000001</v>
      </c>
      <c r="AZ649" s="42">
        <v>16.338028000000001</v>
      </c>
      <c r="BA649" s="42">
        <v>171.549296</v>
      </c>
      <c r="BB649" s="42">
        <v>12.253520999999999</v>
      </c>
      <c r="BC649" s="42">
        <v>8.1690140000000007</v>
      </c>
      <c r="BD649" s="42">
        <v>4.0845070000000003</v>
      </c>
      <c r="BE649" s="42">
        <v>20.422535</v>
      </c>
      <c r="BF649" s="42">
        <v>8.1690140000000007</v>
      </c>
      <c r="BG649" s="42">
        <v>40.84507</v>
      </c>
      <c r="BH649" s="42">
        <v>73.521127000000007</v>
      </c>
      <c r="BI649" s="42">
        <v>4.0845070000000003</v>
      </c>
      <c r="BJ649" s="42">
        <v>183.802817</v>
      </c>
      <c r="BK649" s="42">
        <v>8.1690140000000007</v>
      </c>
      <c r="BL649" s="42">
        <v>4.0845070000000003</v>
      </c>
      <c r="BM649" s="42">
        <v>4.0845070000000003</v>
      </c>
      <c r="BN649" s="42">
        <v>28.591549000000001</v>
      </c>
      <c r="BO649" s="42">
        <v>36.760562999999998</v>
      </c>
      <c r="BP649" s="42">
        <v>28.591549000000001</v>
      </c>
      <c r="BQ649" s="42">
        <v>61.267606000000001</v>
      </c>
      <c r="BR649" s="42">
        <v>12.253520999999999</v>
      </c>
      <c r="BS649" s="42">
        <v>32.676056000000003</v>
      </c>
      <c r="BT649" s="42">
        <v>0</v>
      </c>
      <c r="BU649" s="42">
        <v>0</v>
      </c>
      <c r="BV649" s="42">
        <v>0</v>
      </c>
      <c r="BW649" s="42">
        <v>4.0845070000000003</v>
      </c>
      <c r="BX649" s="42">
        <v>8.1690140000000007</v>
      </c>
      <c r="BY649" s="42">
        <v>12.253520999999999</v>
      </c>
      <c r="BZ649" s="42">
        <v>0</v>
      </c>
      <c r="CA649" s="42">
        <v>8.1690140000000007</v>
      </c>
      <c r="CB649" s="42">
        <v>138.87323900000001</v>
      </c>
      <c r="CC649" s="42">
        <v>20.422535</v>
      </c>
      <c r="CD649" s="42">
        <v>12.253520999999999</v>
      </c>
      <c r="CE649" s="42">
        <v>4.0845070000000003</v>
      </c>
      <c r="CF649" s="42">
        <v>24.507041999999998</v>
      </c>
      <c r="CG649" s="42">
        <v>28.591549000000001</v>
      </c>
      <c r="CH649" s="42">
        <v>44.929577000000002</v>
      </c>
      <c r="CI649" s="42">
        <v>4.0845070000000003</v>
      </c>
      <c r="CJ649" s="42">
        <v>0</v>
      </c>
      <c r="CK649" s="42">
        <v>183.802817</v>
      </c>
      <c r="CL649" s="42">
        <v>0</v>
      </c>
      <c r="CM649" s="42">
        <v>0</v>
      </c>
      <c r="CN649" s="42">
        <v>4.0845070000000003</v>
      </c>
      <c r="CO649" s="42">
        <v>20.422535</v>
      </c>
      <c r="CP649" s="42">
        <v>8.1690140000000007</v>
      </c>
      <c r="CQ649" s="42">
        <v>12.253520999999999</v>
      </c>
      <c r="CR649" s="42">
        <v>130.70422500000001</v>
      </c>
      <c r="CS649" s="42">
        <v>8.1690140000000007</v>
      </c>
    </row>
    <row r="650" spans="1:97">
      <c r="A650" s="40" t="s">
        <v>1883</v>
      </c>
      <c r="B650" s="40" t="s">
        <v>289</v>
      </c>
      <c r="C650" s="40" t="s">
        <v>1664</v>
      </c>
      <c r="D650" s="40" t="s">
        <v>1665</v>
      </c>
      <c r="E650" s="40" t="s">
        <v>1666</v>
      </c>
      <c r="F650" s="40" t="s">
        <v>419</v>
      </c>
      <c r="G650" s="41" t="s">
        <v>294</v>
      </c>
      <c r="H650" s="40" t="s">
        <v>1884</v>
      </c>
      <c r="I650" s="42">
        <v>541</v>
      </c>
      <c r="J650" s="42">
        <v>124.477284</v>
      </c>
      <c r="K650" s="42">
        <v>66.333347000000003</v>
      </c>
      <c r="L650" s="42">
        <v>119.432517</v>
      </c>
      <c r="M650" s="42">
        <v>108.22030700000001</v>
      </c>
      <c r="N650" s="42">
        <v>72.500788999999997</v>
      </c>
      <c r="O650" s="42">
        <v>50.035755999999999</v>
      </c>
      <c r="P650" s="42">
        <v>60</v>
      </c>
      <c r="Q650" s="42">
        <v>67</v>
      </c>
      <c r="R650" s="42">
        <v>76</v>
      </c>
      <c r="S650" s="42">
        <v>75</v>
      </c>
      <c r="T650" s="42">
        <v>74</v>
      </c>
      <c r="U650" s="42">
        <v>36</v>
      </c>
      <c r="V650" s="42">
        <v>258.24634600000002</v>
      </c>
      <c r="W650" s="42">
        <v>59.185381999999997</v>
      </c>
      <c r="X650" s="42">
        <v>29.592690999999999</v>
      </c>
      <c r="Y650" s="42">
        <v>58.184550999999999</v>
      </c>
      <c r="Z650" s="42">
        <v>57.163414000000003</v>
      </c>
      <c r="AA650" s="42">
        <v>36.760962999999997</v>
      </c>
      <c r="AB650" s="42">
        <v>16.338206</v>
      </c>
      <c r="AC650" s="42">
        <v>1.0211380000000001</v>
      </c>
      <c r="AD650" s="42">
        <v>68.375623000000004</v>
      </c>
      <c r="AE650" s="42">
        <v>149.02520799999999</v>
      </c>
      <c r="AF650" s="42">
        <v>40.845514999999999</v>
      </c>
      <c r="AG650" s="42">
        <v>282.75365399999998</v>
      </c>
      <c r="AH650" s="42">
        <v>65.291901999999993</v>
      </c>
      <c r="AI650" s="42">
        <v>36.740656000000001</v>
      </c>
      <c r="AJ650" s="42">
        <v>61.247965000000001</v>
      </c>
      <c r="AK650" s="42">
        <v>51.056894</v>
      </c>
      <c r="AL650" s="42">
        <v>35.739826000000001</v>
      </c>
      <c r="AM650" s="42">
        <v>30.634136000000002</v>
      </c>
      <c r="AN650" s="42">
        <v>2.0422760000000002</v>
      </c>
      <c r="AO650" s="42">
        <v>78.546386999999996</v>
      </c>
      <c r="AP650" s="42">
        <v>148.04468399999999</v>
      </c>
      <c r="AQ650" s="42">
        <v>56.162582999999998</v>
      </c>
      <c r="AR650" s="42">
        <v>408.37392</v>
      </c>
      <c r="AS650" s="42">
        <v>0</v>
      </c>
      <c r="AT650" s="42">
        <v>16.338206</v>
      </c>
      <c r="AU650" s="42">
        <v>8.1691029999999998</v>
      </c>
      <c r="AV650" s="42">
        <v>40.845514999999999</v>
      </c>
      <c r="AW650" s="42">
        <v>57.183720999999998</v>
      </c>
      <c r="AX650" s="42">
        <v>89.860133000000005</v>
      </c>
      <c r="AY650" s="42">
        <v>155.21295699999999</v>
      </c>
      <c r="AZ650" s="42">
        <v>40.764285999999998</v>
      </c>
      <c r="BA650" s="42">
        <v>212.315449</v>
      </c>
      <c r="BB650" s="42">
        <v>0</v>
      </c>
      <c r="BC650" s="42">
        <v>12.253653999999999</v>
      </c>
      <c r="BD650" s="42">
        <v>4.0845510000000003</v>
      </c>
      <c r="BE650" s="42">
        <v>20.422757000000001</v>
      </c>
      <c r="BF650" s="42">
        <v>20.422757000000001</v>
      </c>
      <c r="BG650" s="42">
        <v>65.352823999999998</v>
      </c>
      <c r="BH650" s="42">
        <v>77.606477999999996</v>
      </c>
      <c r="BI650" s="42">
        <v>12.172425</v>
      </c>
      <c r="BJ650" s="42">
        <v>196.05847199999999</v>
      </c>
      <c r="BK650" s="42">
        <v>0</v>
      </c>
      <c r="BL650" s="42">
        <v>4.0845510000000003</v>
      </c>
      <c r="BM650" s="42">
        <v>4.0845510000000003</v>
      </c>
      <c r="BN650" s="42">
        <v>20.422757000000001</v>
      </c>
      <c r="BO650" s="42">
        <v>36.760962999999997</v>
      </c>
      <c r="BP650" s="42">
        <v>24.507308999999999</v>
      </c>
      <c r="BQ650" s="42">
        <v>77.606477999999996</v>
      </c>
      <c r="BR650" s="42">
        <v>28.59186</v>
      </c>
      <c r="BS650" s="42">
        <v>20.422757000000001</v>
      </c>
      <c r="BT650" s="42">
        <v>0</v>
      </c>
      <c r="BU650" s="42">
        <v>0</v>
      </c>
      <c r="BV650" s="42">
        <v>0</v>
      </c>
      <c r="BW650" s="42">
        <v>0</v>
      </c>
      <c r="BX650" s="42">
        <v>0</v>
      </c>
      <c r="BY650" s="42">
        <v>12.253653999999999</v>
      </c>
      <c r="BZ650" s="42">
        <v>0</v>
      </c>
      <c r="CA650" s="42">
        <v>8.1691029999999998</v>
      </c>
      <c r="CB650" s="42">
        <v>204.14634599999999</v>
      </c>
      <c r="CC650" s="42">
        <v>0</v>
      </c>
      <c r="CD650" s="42">
        <v>16.338206</v>
      </c>
      <c r="CE650" s="42">
        <v>8.1691029999999998</v>
      </c>
      <c r="CF650" s="42">
        <v>32.676411999999999</v>
      </c>
      <c r="CG650" s="42">
        <v>57.183720999999998</v>
      </c>
      <c r="CH650" s="42">
        <v>69.437375000000003</v>
      </c>
      <c r="CI650" s="42">
        <v>0</v>
      </c>
      <c r="CJ650" s="42">
        <v>20.341528</v>
      </c>
      <c r="CK650" s="42">
        <v>183.80481700000001</v>
      </c>
      <c r="CL650" s="42">
        <v>0</v>
      </c>
      <c r="CM650" s="42">
        <v>0</v>
      </c>
      <c r="CN650" s="42">
        <v>0</v>
      </c>
      <c r="CO650" s="42">
        <v>8.1691029999999998</v>
      </c>
      <c r="CP650" s="42">
        <v>0</v>
      </c>
      <c r="CQ650" s="42">
        <v>8.1691029999999998</v>
      </c>
      <c r="CR650" s="42">
        <v>155.21295699999999</v>
      </c>
      <c r="CS650" s="42">
        <v>12.253653999999999</v>
      </c>
    </row>
    <row r="651" spans="1:97">
      <c r="A651" s="40" t="s">
        <v>1885</v>
      </c>
      <c r="B651" s="40" t="s">
        <v>289</v>
      </c>
      <c r="C651" s="40" t="s">
        <v>1664</v>
      </c>
      <c r="D651" s="40" t="s">
        <v>1685</v>
      </c>
      <c r="E651" s="40" t="s">
        <v>1793</v>
      </c>
      <c r="F651" s="40" t="s">
        <v>1671</v>
      </c>
      <c r="G651" s="41" t="s">
        <v>294</v>
      </c>
      <c r="H651" s="40" t="s">
        <v>1886</v>
      </c>
      <c r="I651" s="42">
        <v>467</v>
      </c>
      <c r="J651" s="42">
        <v>102</v>
      </c>
      <c r="K651" s="42">
        <v>51</v>
      </c>
      <c r="L651" s="42">
        <v>102</v>
      </c>
      <c r="M651" s="42">
        <v>112</v>
      </c>
      <c r="N651" s="42">
        <v>62</v>
      </c>
      <c r="O651" s="42">
        <v>38</v>
      </c>
      <c r="P651" s="42">
        <v>61</v>
      </c>
      <c r="Q651" s="42">
        <v>83</v>
      </c>
      <c r="R651" s="42">
        <v>95</v>
      </c>
      <c r="S651" s="42">
        <v>78</v>
      </c>
      <c r="T651" s="42">
        <v>57</v>
      </c>
      <c r="U651" s="42">
        <v>33</v>
      </c>
      <c r="V651" s="42">
        <v>228</v>
      </c>
      <c r="W651" s="42">
        <v>46</v>
      </c>
      <c r="X651" s="42">
        <v>28</v>
      </c>
      <c r="Y651" s="42">
        <v>48</v>
      </c>
      <c r="Z651" s="42">
        <v>58</v>
      </c>
      <c r="AA651" s="42">
        <v>27</v>
      </c>
      <c r="AB651" s="42">
        <v>20</v>
      </c>
      <c r="AC651" s="42">
        <v>1</v>
      </c>
      <c r="AD651" s="42">
        <v>53</v>
      </c>
      <c r="AE651" s="42">
        <v>141</v>
      </c>
      <c r="AF651" s="42">
        <v>34</v>
      </c>
      <c r="AG651" s="42">
        <v>239</v>
      </c>
      <c r="AH651" s="42">
        <v>56</v>
      </c>
      <c r="AI651" s="42">
        <v>23</v>
      </c>
      <c r="AJ651" s="42">
        <v>54</v>
      </c>
      <c r="AK651" s="42">
        <v>54</v>
      </c>
      <c r="AL651" s="42">
        <v>35</v>
      </c>
      <c r="AM651" s="42">
        <v>16</v>
      </c>
      <c r="AN651" s="42">
        <v>1</v>
      </c>
      <c r="AO651" s="42">
        <v>64</v>
      </c>
      <c r="AP651" s="42">
        <v>137</v>
      </c>
      <c r="AQ651" s="42">
        <v>38</v>
      </c>
      <c r="AR651" s="42">
        <v>368</v>
      </c>
      <c r="AS651" s="42">
        <v>12</v>
      </c>
      <c r="AT651" s="42">
        <v>8</v>
      </c>
      <c r="AU651" s="42">
        <v>4</v>
      </c>
      <c r="AV651" s="42">
        <v>48</v>
      </c>
      <c r="AW651" s="42">
        <v>56</v>
      </c>
      <c r="AX651" s="42">
        <v>84</v>
      </c>
      <c r="AY651" s="42">
        <v>108</v>
      </c>
      <c r="AZ651" s="42">
        <v>48</v>
      </c>
      <c r="BA651" s="42">
        <v>180</v>
      </c>
      <c r="BB651" s="42">
        <v>8</v>
      </c>
      <c r="BC651" s="42">
        <v>8</v>
      </c>
      <c r="BD651" s="42">
        <v>4</v>
      </c>
      <c r="BE651" s="42">
        <v>12</v>
      </c>
      <c r="BF651" s="42">
        <v>0</v>
      </c>
      <c r="BG651" s="42">
        <v>72</v>
      </c>
      <c r="BH651" s="42">
        <v>60</v>
      </c>
      <c r="BI651" s="42">
        <v>16</v>
      </c>
      <c r="BJ651" s="42">
        <v>188</v>
      </c>
      <c r="BK651" s="42">
        <v>4</v>
      </c>
      <c r="BL651" s="42">
        <v>0</v>
      </c>
      <c r="BM651" s="42">
        <v>0</v>
      </c>
      <c r="BN651" s="42">
        <v>36</v>
      </c>
      <c r="BO651" s="42">
        <v>56</v>
      </c>
      <c r="BP651" s="42">
        <v>12</v>
      </c>
      <c r="BQ651" s="42">
        <v>48</v>
      </c>
      <c r="BR651" s="42">
        <v>32</v>
      </c>
      <c r="BS651" s="42">
        <v>32</v>
      </c>
      <c r="BT651" s="42">
        <v>0</v>
      </c>
      <c r="BU651" s="42">
        <v>0</v>
      </c>
      <c r="BV651" s="42">
        <v>0</v>
      </c>
      <c r="BW651" s="42">
        <v>0</v>
      </c>
      <c r="BX651" s="42">
        <v>8</v>
      </c>
      <c r="BY651" s="42">
        <v>12</v>
      </c>
      <c r="BZ651" s="42">
        <v>0</v>
      </c>
      <c r="CA651" s="42">
        <v>12</v>
      </c>
      <c r="CB651" s="42">
        <v>192</v>
      </c>
      <c r="CC651" s="42">
        <v>4</v>
      </c>
      <c r="CD651" s="42">
        <v>8</v>
      </c>
      <c r="CE651" s="42">
        <v>4</v>
      </c>
      <c r="CF651" s="42">
        <v>40</v>
      </c>
      <c r="CG651" s="42">
        <v>44</v>
      </c>
      <c r="CH651" s="42">
        <v>56</v>
      </c>
      <c r="CI651" s="42">
        <v>8</v>
      </c>
      <c r="CJ651" s="42">
        <v>28</v>
      </c>
      <c r="CK651" s="42">
        <v>144</v>
      </c>
      <c r="CL651" s="42">
        <v>8</v>
      </c>
      <c r="CM651" s="42">
        <v>0</v>
      </c>
      <c r="CN651" s="42">
        <v>0</v>
      </c>
      <c r="CO651" s="42">
        <v>8</v>
      </c>
      <c r="CP651" s="42">
        <v>4</v>
      </c>
      <c r="CQ651" s="42">
        <v>16</v>
      </c>
      <c r="CR651" s="42">
        <v>100</v>
      </c>
      <c r="CS651" s="42">
        <v>8</v>
      </c>
    </row>
    <row r="652" spans="1:97">
      <c r="A652" s="40" t="s">
        <v>1887</v>
      </c>
      <c r="B652" s="40" t="s">
        <v>289</v>
      </c>
      <c r="C652" s="40" t="s">
        <v>1664</v>
      </c>
      <c r="D652" s="40" t="s">
        <v>1674</v>
      </c>
      <c r="E652" s="40" t="s">
        <v>1888</v>
      </c>
      <c r="F652" s="40" t="s">
        <v>1671</v>
      </c>
      <c r="G652" s="41" t="s">
        <v>294</v>
      </c>
      <c r="H652" s="40" t="s">
        <v>1889</v>
      </c>
      <c r="I652" s="42">
        <v>5109</v>
      </c>
      <c r="J652" s="42">
        <v>837.17188399999998</v>
      </c>
      <c r="K652" s="42">
        <v>934.24867500000005</v>
      </c>
      <c r="L652" s="42">
        <v>866.86926600000004</v>
      </c>
      <c r="M652" s="42">
        <v>1325.2998769999999</v>
      </c>
      <c r="N652" s="42">
        <v>778.68195400000002</v>
      </c>
      <c r="O652" s="42">
        <v>366.72834399999999</v>
      </c>
      <c r="P652" s="42">
        <v>1126</v>
      </c>
      <c r="Q652" s="42">
        <v>861</v>
      </c>
      <c r="R652" s="42">
        <v>1366</v>
      </c>
      <c r="S652" s="42">
        <v>1099</v>
      </c>
      <c r="T652" s="42">
        <v>470</v>
      </c>
      <c r="U652" s="42">
        <v>199</v>
      </c>
      <c r="V652" s="42">
        <v>2467.206228</v>
      </c>
      <c r="W652" s="42">
        <v>432.43984999999998</v>
      </c>
      <c r="X652" s="42">
        <v>490.91317600000002</v>
      </c>
      <c r="Y652" s="42">
        <v>410.66942299999999</v>
      </c>
      <c r="Z652" s="42">
        <v>638.40559900000005</v>
      </c>
      <c r="AA652" s="42">
        <v>372.212648</v>
      </c>
      <c r="AB652" s="42">
        <v>114.479541</v>
      </c>
      <c r="AC652" s="42">
        <v>8.0859909999999999</v>
      </c>
      <c r="AD652" s="42">
        <v>627.38413100000002</v>
      </c>
      <c r="AE652" s="42">
        <v>1533.129371</v>
      </c>
      <c r="AF652" s="42">
        <v>306.69272599999999</v>
      </c>
      <c r="AG652" s="42">
        <v>2641.793772</v>
      </c>
      <c r="AH652" s="42">
        <v>404.732034</v>
      </c>
      <c r="AI652" s="42">
        <v>443.33549900000003</v>
      </c>
      <c r="AJ652" s="42">
        <v>456.19984199999999</v>
      </c>
      <c r="AK652" s="42">
        <v>686.89427799999999</v>
      </c>
      <c r="AL652" s="42">
        <v>406.46930700000001</v>
      </c>
      <c r="AM652" s="42">
        <v>223.627194</v>
      </c>
      <c r="AN652" s="42">
        <v>20.535617999999999</v>
      </c>
      <c r="AO652" s="42">
        <v>602.65544399999999</v>
      </c>
      <c r="AP652" s="42">
        <v>1575.8064810000001</v>
      </c>
      <c r="AQ652" s="42">
        <v>463.33184699999998</v>
      </c>
      <c r="AR652" s="42">
        <v>4213.6464770000002</v>
      </c>
      <c r="AS652" s="42">
        <v>0</v>
      </c>
      <c r="AT652" s="42">
        <v>110.831266</v>
      </c>
      <c r="AU652" s="42">
        <v>514.84624499999995</v>
      </c>
      <c r="AV652" s="42">
        <v>858.94231100000002</v>
      </c>
      <c r="AW652" s="42">
        <v>594.05317500000001</v>
      </c>
      <c r="AX652" s="42">
        <v>376.03465199999999</v>
      </c>
      <c r="AY652" s="42">
        <v>1113.470018</v>
      </c>
      <c r="AZ652" s="42">
        <v>645.46880799999997</v>
      </c>
      <c r="BA652" s="42">
        <v>2008.3747229999999</v>
      </c>
      <c r="BB652" s="42">
        <v>0</v>
      </c>
      <c r="BC652" s="42">
        <v>106.873006</v>
      </c>
      <c r="BD652" s="42">
        <v>348.59934600000003</v>
      </c>
      <c r="BE652" s="42">
        <v>383.95117099999999</v>
      </c>
      <c r="BF652" s="42">
        <v>150.455601</v>
      </c>
      <c r="BG652" s="42">
        <v>296.869462</v>
      </c>
      <c r="BH652" s="42">
        <v>476.214046</v>
      </c>
      <c r="BI652" s="42">
        <v>245.41208900000001</v>
      </c>
      <c r="BJ652" s="42">
        <v>2205.2717539999999</v>
      </c>
      <c r="BK652" s="42">
        <v>0</v>
      </c>
      <c r="BL652" s="42">
        <v>3.958259</v>
      </c>
      <c r="BM652" s="42">
        <v>166.24689900000001</v>
      </c>
      <c r="BN652" s="42">
        <v>474.99113999999997</v>
      </c>
      <c r="BO652" s="42">
        <v>443.59757400000001</v>
      </c>
      <c r="BP652" s="42">
        <v>79.165189999999996</v>
      </c>
      <c r="BQ652" s="42">
        <v>637.25597200000004</v>
      </c>
      <c r="BR652" s="42">
        <v>400.05671899999999</v>
      </c>
      <c r="BS652" s="42">
        <v>657.11281699999995</v>
      </c>
      <c r="BT652" s="42">
        <v>0</v>
      </c>
      <c r="BU652" s="42">
        <v>0</v>
      </c>
      <c r="BV652" s="42">
        <v>0</v>
      </c>
      <c r="BW652" s="42">
        <v>59.373891999999998</v>
      </c>
      <c r="BX652" s="42">
        <v>67.332151999999994</v>
      </c>
      <c r="BY652" s="42">
        <v>118.74778499999999</v>
      </c>
      <c r="BZ652" s="42">
        <v>0</v>
      </c>
      <c r="CA652" s="42">
        <v>411.65898800000002</v>
      </c>
      <c r="CB652" s="42">
        <v>1939.819665</v>
      </c>
      <c r="CC652" s="42">
        <v>0</v>
      </c>
      <c r="CD652" s="42">
        <v>91.039968000000002</v>
      </c>
      <c r="CE652" s="42">
        <v>395.82594999999998</v>
      </c>
      <c r="CF652" s="42">
        <v>668.94585500000005</v>
      </c>
      <c r="CG652" s="42">
        <v>439.63931400000001</v>
      </c>
      <c r="CH652" s="42">
        <v>217.704272</v>
      </c>
      <c r="CI652" s="42">
        <v>0</v>
      </c>
      <c r="CJ652" s="42">
        <v>126.664304</v>
      </c>
      <c r="CK652" s="42">
        <v>1616.713994</v>
      </c>
      <c r="CL652" s="42">
        <v>0</v>
      </c>
      <c r="CM652" s="42">
        <v>19.791297</v>
      </c>
      <c r="CN652" s="42">
        <v>119.020295</v>
      </c>
      <c r="CO652" s="42">
        <v>130.62256300000001</v>
      </c>
      <c r="CP652" s="42">
        <v>87.081709000000004</v>
      </c>
      <c r="CQ652" s="42">
        <v>39.582594999999998</v>
      </c>
      <c r="CR652" s="42">
        <v>1113.470018</v>
      </c>
      <c r="CS652" s="42">
        <v>107.145516</v>
      </c>
    </row>
    <row r="653" spans="1:97">
      <c r="A653" s="40" t="s">
        <v>1890</v>
      </c>
      <c r="B653" s="40" t="s">
        <v>289</v>
      </c>
      <c r="C653" s="40" t="s">
        <v>1664</v>
      </c>
      <c r="D653" s="40" t="s">
        <v>1699</v>
      </c>
      <c r="E653" s="40" t="s">
        <v>1700</v>
      </c>
      <c r="F653" s="40" t="s">
        <v>1671</v>
      </c>
      <c r="G653" s="41" t="s">
        <v>294</v>
      </c>
      <c r="H653" s="40" t="s">
        <v>1891</v>
      </c>
      <c r="I653" s="42">
        <v>1310</v>
      </c>
      <c r="J653" s="42">
        <v>271.272513</v>
      </c>
      <c r="K653" s="42">
        <v>221.93145799999999</v>
      </c>
      <c r="L653" s="42">
        <v>343.887226</v>
      </c>
      <c r="M653" s="42">
        <v>253.97759500000001</v>
      </c>
      <c r="N653" s="42">
        <v>141.479129</v>
      </c>
      <c r="O653" s="42">
        <v>77.452078</v>
      </c>
      <c r="P653" s="42">
        <v>246</v>
      </c>
      <c r="Q653" s="42">
        <v>249</v>
      </c>
      <c r="R653" s="42">
        <v>250</v>
      </c>
      <c r="S653" s="42">
        <v>221</v>
      </c>
      <c r="T653" s="42">
        <v>140</v>
      </c>
      <c r="U653" s="42">
        <v>71</v>
      </c>
      <c r="V653" s="42">
        <v>648.07551699999999</v>
      </c>
      <c r="W653" s="42">
        <v>141.15302199999999</v>
      </c>
      <c r="X653" s="42">
        <v>112.465855</v>
      </c>
      <c r="Y653" s="42">
        <v>169.36187699999999</v>
      </c>
      <c r="Z653" s="42">
        <v>129.05418599999999</v>
      </c>
      <c r="AA653" s="42">
        <v>67.125134000000003</v>
      </c>
      <c r="AB653" s="42">
        <v>28.915441999999999</v>
      </c>
      <c r="AC653" s="42">
        <v>0</v>
      </c>
      <c r="AD653" s="42">
        <v>185.46104800000001</v>
      </c>
      <c r="AE653" s="42">
        <v>390.32586300000003</v>
      </c>
      <c r="AF653" s="42">
        <v>72.288606000000001</v>
      </c>
      <c r="AG653" s="42">
        <v>661.92448300000001</v>
      </c>
      <c r="AH653" s="42">
        <v>130.11949100000001</v>
      </c>
      <c r="AI653" s="42">
        <v>109.465604</v>
      </c>
      <c r="AJ653" s="42">
        <v>174.52534900000001</v>
      </c>
      <c r="AK653" s="42">
        <v>124.92340900000001</v>
      </c>
      <c r="AL653" s="42">
        <v>74.353994999999998</v>
      </c>
      <c r="AM653" s="42">
        <v>45.438552000000001</v>
      </c>
      <c r="AN653" s="42">
        <v>3.0980829999999999</v>
      </c>
      <c r="AO653" s="42">
        <v>165.2311</v>
      </c>
      <c r="AP653" s="42">
        <v>406.848973</v>
      </c>
      <c r="AQ653" s="42">
        <v>89.844410999999994</v>
      </c>
      <c r="AR653" s="42">
        <v>1024.4328190000001</v>
      </c>
      <c r="AS653" s="42">
        <v>8.2615549999999995</v>
      </c>
      <c r="AT653" s="42">
        <v>53.700107000000003</v>
      </c>
      <c r="AU653" s="42">
        <v>45.438552000000001</v>
      </c>
      <c r="AV653" s="42">
        <v>111.530992</v>
      </c>
      <c r="AW653" s="42">
        <v>198.27732</v>
      </c>
      <c r="AX653" s="42">
        <v>202.408097</v>
      </c>
      <c r="AY653" s="42">
        <v>218.931207</v>
      </c>
      <c r="AZ653" s="42">
        <v>185.884987</v>
      </c>
      <c r="BA653" s="42">
        <v>483.30096700000001</v>
      </c>
      <c r="BB653" s="42">
        <v>4.1307770000000001</v>
      </c>
      <c r="BC653" s="42">
        <v>33.046219999999998</v>
      </c>
      <c r="BD653" s="42">
        <v>33.046219999999998</v>
      </c>
      <c r="BE653" s="42">
        <v>66.092439999999996</v>
      </c>
      <c r="BF653" s="42">
        <v>33.046219999999998</v>
      </c>
      <c r="BG653" s="42">
        <v>161.10032200000001</v>
      </c>
      <c r="BH653" s="42">
        <v>103.269437</v>
      </c>
      <c r="BI653" s="42">
        <v>49.569330000000001</v>
      </c>
      <c r="BJ653" s="42">
        <v>541.13185199999998</v>
      </c>
      <c r="BK653" s="42">
        <v>4.1307770000000001</v>
      </c>
      <c r="BL653" s="42">
        <v>20.653887000000001</v>
      </c>
      <c r="BM653" s="42">
        <v>12.392332</v>
      </c>
      <c r="BN653" s="42">
        <v>45.438552000000001</v>
      </c>
      <c r="BO653" s="42">
        <v>165.2311</v>
      </c>
      <c r="BP653" s="42">
        <v>41.307774999999999</v>
      </c>
      <c r="BQ653" s="42">
        <v>115.66177</v>
      </c>
      <c r="BR653" s="42">
        <v>136.31565699999999</v>
      </c>
      <c r="BS653" s="42">
        <v>128.054102</v>
      </c>
      <c r="BT653" s="42">
        <v>0</v>
      </c>
      <c r="BU653" s="42">
        <v>0</v>
      </c>
      <c r="BV653" s="42">
        <v>4.1307770000000001</v>
      </c>
      <c r="BW653" s="42">
        <v>4.1307770000000001</v>
      </c>
      <c r="BX653" s="42">
        <v>20.653887000000001</v>
      </c>
      <c r="BY653" s="42">
        <v>33.046219999999998</v>
      </c>
      <c r="BZ653" s="42">
        <v>0</v>
      </c>
      <c r="CA653" s="42">
        <v>66.092439999999996</v>
      </c>
      <c r="CB653" s="42">
        <v>590.70118200000002</v>
      </c>
      <c r="CC653" s="42">
        <v>4.1307770000000001</v>
      </c>
      <c r="CD653" s="42">
        <v>45.438552000000001</v>
      </c>
      <c r="CE653" s="42">
        <v>37.176997</v>
      </c>
      <c r="CF653" s="42">
        <v>107.400215</v>
      </c>
      <c r="CG653" s="42">
        <v>169.36187699999999</v>
      </c>
      <c r="CH653" s="42">
        <v>148.70799</v>
      </c>
      <c r="CI653" s="42">
        <v>12.392332</v>
      </c>
      <c r="CJ653" s="42">
        <v>66.092439999999996</v>
      </c>
      <c r="CK653" s="42">
        <v>305.67753499999998</v>
      </c>
      <c r="CL653" s="42">
        <v>4.1307770000000001</v>
      </c>
      <c r="CM653" s="42">
        <v>8.2615549999999995</v>
      </c>
      <c r="CN653" s="42">
        <v>4.1307770000000001</v>
      </c>
      <c r="CO653" s="42">
        <v>0</v>
      </c>
      <c r="CP653" s="42">
        <v>8.2615549999999995</v>
      </c>
      <c r="CQ653" s="42">
        <v>20.653887000000001</v>
      </c>
      <c r="CR653" s="42">
        <v>206.53887499999999</v>
      </c>
      <c r="CS653" s="42">
        <v>53.700107000000003</v>
      </c>
    </row>
    <row r="654" spans="1:97">
      <c r="A654" s="40" t="s">
        <v>1892</v>
      </c>
      <c r="B654" s="40" t="s">
        <v>289</v>
      </c>
      <c r="C654" s="40" t="s">
        <v>1664</v>
      </c>
      <c r="D654" s="40" t="s">
        <v>1669</v>
      </c>
      <c r="E654" s="40" t="s">
        <v>1692</v>
      </c>
      <c r="F654" s="40" t="s">
        <v>1671</v>
      </c>
      <c r="G654" s="41" t="s">
        <v>294</v>
      </c>
      <c r="H654" s="40" t="s">
        <v>1893</v>
      </c>
      <c r="I654" s="42">
        <v>227</v>
      </c>
      <c r="J654" s="42">
        <v>56.497777999999997</v>
      </c>
      <c r="K654" s="42">
        <v>30.266667000000002</v>
      </c>
      <c r="L654" s="42">
        <v>62.551110999999999</v>
      </c>
      <c r="M654" s="42">
        <v>34.302222</v>
      </c>
      <c r="N654" s="42">
        <v>18.16</v>
      </c>
      <c r="O654" s="42">
        <v>25.222221999999999</v>
      </c>
      <c r="P654" s="42">
        <v>32</v>
      </c>
      <c r="Q654" s="42">
        <v>24</v>
      </c>
      <c r="R654" s="42">
        <v>42</v>
      </c>
      <c r="S654" s="42">
        <v>30</v>
      </c>
      <c r="T654" s="42">
        <v>27</v>
      </c>
      <c r="U654" s="42">
        <v>18</v>
      </c>
      <c r="V654" s="42">
        <v>100.88888900000001</v>
      </c>
      <c r="W654" s="42">
        <v>24.213332999999999</v>
      </c>
      <c r="X654" s="42">
        <v>11.097778</v>
      </c>
      <c r="Y654" s="42">
        <v>30.266667000000002</v>
      </c>
      <c r="Z654" s="42">
        <v>15.133333</v>
      </c>
      <c r="AA654" s="42">
        <v>11.097778</v>
      </c>
      <c r="AB654" s="42">
        <v>9.08</v>
      </c>
      <c r="AC654" s="42">
        <v>0</v>
      </c>
      <c r="AD654" s="42">
        <v>26.231110999999999</v>
      </c>
      <c r="AE654" s="42">
        <v>56.497777999999997</v>
      </c>
      <c r="AF654" s="42">
        <v>18.16</v>
      </c>
      <c r="AG654" s="42">
        <v>126.11111099999999</v>
      </c>
      <c r="AH654" s="42">
        <v>32.284444000000001</v>
      </c>
      <c r="AI654" s="42">
        <v>19.168889</v>
      </c>
      <c r="AJ654" s="42">
        <v>32.284444000000001</v>
      </c>
      <c r="AK654" s="42">
        <v>19.168889</v>
      </c>
      <c r="AL654" s="42">
        <v>7.0622220000000002</v>
      </c>
      <c r="AM654" s="42">
        <v>15.133333</v>
      </c>
      <c r="AN654" s="42">
        <v>1.0088889999999999</v>
      </c>
      <c r="AO654" s="42">
        <v>38.337778</v>
      </c>
      <c r="AP654" s="42">
        <v>67.595556000000002</v>
      </c>
      <c r="AQ654" s="42">
        <v>20.177778</v>
      </c>
      <c r="AR654" s="42">
        <v>181.6</v>
      </c>
      <c r="AS654" s="42">
        <v>8.0711110000000001</v>
      </c>
      <c r="AT654" s="42">
        <v>4.0355559999999997</v>
      </c>
      <c r="AU654" s="42">
        <v>16.142222</v>
      </c>
      <c r="AV654" s="42">
        <v>12.106667</v>
      </c>
      <c r="AW654" s="42">
        <v>20.177778</v>
      </c>
      <c r="AX654" s="42">
        <v>56.497777999999997</v>
      </c>
      <c r="AY654" s="42">
        <v>48.426667000000002</v>
      </c>
      <c r="AZ654" s="42">
        <v>16.142222</v>
      </c>
      <c r="BA654" s="42">
        <v>88.782222000000004</v>
      </c>
      <c r="BB654" s="42">
        <v>4.0355559999999997</v>
      </c>
      <c r="BC654" s="42">
        <v>4.0355559999999997</v>
      </c>
      <c r="BD654" s="42">
        <v>8.0711110000000001</v>
      </c>
      <c r="BE654" s="42">
        <v>0</v>
      </c>
      <c r="BF654" s="42">
        <v>4.0355559999999997</v>
      </c>
      <c r="BG654" s="42">
        <v>40.355556</v>
      </c>
      <c r="BH654" s="42">
        <v>28.248888999999998</v>
      </c>
      <c r="BI654" s="42">
        <v>0</v>
      </c>
      <c r="BJ654" s="42">
        <v>92.817778000000004</v>
      </c>
      <c r="BK654" s="42">
        <v>4.0355559999999997</v>
      </c>
      <c r="BL654" s="42">
        <v>0</v>
      </c>
      <c r="BM654" s="42">
        <v>8.0711110000000001</v>
      </c>
      <c r="BN654" s="42">
        <v>12.106667</v>
      </c>
      <c r="BO654" s="42">
        <v>16.142222</v>
      </c>
      <c r="BP654" s="42">
        <v>16.142222</v>
      </c>
      <c r="BQ654" s="42">
        <v>20.177778</v>
      </c>
      <c r="BR654" s="42">
        <v>16.142222</v>
      </c>
      <c r="BS654" s="42">
        <v>16.142222</v>
      </c>
      <c r="BT654" s="42">
        <v>0</v>
      </c>
      <c r="BU654" s="42">
        <v>0</v>
      </c>
      <c r="BV654" s="42">
        <v>0</v>
      </c>
      <c r="BW654" s="42">
        <v>0</v>
      </c>
      <c r="BX654" s="42">
        <v>0</v>
      </c>
      <c r="BY654" s="42">
        <v>4.0355559999999997</v>
      </c>
      <c r="BZ654" s="42">
        <v>0</v>
      </c>
      <c r="CA654" s="42">
        <v>12.106667</v>
      </c>
      <c r="CB654" s="42">
        <v>112.99555599999999</v>
      </c>
      <c r="CC654" s="42">
        <v>8.0711110000000001</v>
      </c>
      <c r="CD654" s="42">
        <v>4.0355559999999997</v>
      </c>
      <c r="CE654" s="42">
        <v>16.142222</v>
      </c>
      <c r="CF654" s="42">
        <v>12.106667</v>
      </c>
      <c r="CG654" s="42">
        <v>20.177778</v>
      </c>
      <c r="CH654" s="42">
        <v>52.462221999999997</v>
      </c>
      <c r="CI654" s="42">
        <v>0</v>
      </c>
      <c r="CJ654" s="42">
        <v>0</v>
      </c>
      <c r="CK654" s="42">
        <v>52.462221999999997</v>
      </c>
      <c r="CL654" s="42">
        <v>0</v>
      </c>
      <c r="CM654" s="42">
        <v>0</v>
      </c>
      <c r="CN654" s="42">
        <v>0</v>
      </c>
      <c r="CO654" s="42">
        <v>0</v>
      </c>
      <c r="CP654" s="42">
        <v>0</v>
      </c>
      <c r="CQ654" s="42">
        <v>0</v>
      </c>
      <c r="CR654" s="42">
        <v>48.426667000000002</v>
      </c>
      <c r="CS654" s="42">
        <v>4.0355559999999997</v>
      </c>
    </row>
    <row r="655" spans="1:97">
      <c r="A655" s="40" t="s">
        <v>1894</v>
      </c>
      <c r="B655" s="40" t="s">
        <v>289</v>
      </c>
      <c r="C655" s="40" t="s">
        <v>1664</v>
      </c>
      <c r="D655" s="40" t="s">
        <v>1669</v>
      </c>
      <c r="E655" s="40" t="s">
        <v>1779</v>
      </c>
      <c r="F655" s="40" t="s">
        <v>1671</v>
      </c>
      <c r="G655" s="41" t="s">
        <v>294</v>
      </c>
      <c r="H655" s="40" t="s">
        <v>1895</v>
      </c>
      <c r="I655" s="42">
        <v>647</v>
      </c>
      <c r="J655" s="42">
        <v>124.71159400000001</v>
      </c>
      <c r="K655" s="42">
        <v>90.017391000000003</v>
      </c>
      <c r="L655" s="42">
        <v>160.343478</v>
      </c>
      <c r="M655" s="42">
        <v>124.71159400000001</v>
      </c>
      <c r="N655" s="42">
        <v>107.833333</v>
      </c>
      <c r="O655" s="42">
        <v>39.382609000000002</v>
      </c>
      <c r="P655" s="42">
        <v>128</v>
      </c>
      <c r="Q655" s="42">
        <v>121</v>
      </c>
      <c r="R655" s="42">
        <v>152</v>
      </c>
      <c r="S655" s="42">
        <v>116</v>
      </c>
      <c r="T655" s="42">
        <v>73</v>
      </c>
      <c r="U655" s="42">
        <v>34</v>
      </c>
      <c r="V655" s="42">
        <v>339.44058000000001</v>
      </c>
      <c r="W655" s="42">
        <v>62.824638</v>
      </c>
      <c r="X655" s="42">
        <v>55.323188000000002</v>
      </c>
      <c r="Y655" s="42">
        <v>80.64058</v>
      </c>
      <c r="Z655" s="42">
        <v>64.7</v>
      </c>
      <c r="AA655" s="42">
        <v>58.136232</v>
      </c>
      <c r="AB655" s="42">
        <v>17.815942</v>
      </c>
      <c r="AC655" s="42">
        <v>0</v>
      </c>
      <c r="AD655" s="42">
        <v>90.017391000000003</v>
      </c>
      <c r="AE655" s="42">
        <v>202.53913</v>
      </c>
      <c r="AF655" s="42">
        <v>46.884058000000003</v>
      </c>
      <c r="AG655" s="42">
        <v>307.55941999999999</v>
      </c>
      <c r="AH655" s="42">
        <v>61.886957000000002</v>
      </c>
      <c r="AI655" s="42">
        <v>34.694203000000002</v>
      </c>
      <c r="AJ655" s="42">
        <v>79.702899000000002</v>
      </c>
      <c r="AK655" s="42">
        <v>60.011594000000002</v>
      </c>
      <c r="AL655" s="42">
        <v>49.697101000000004</v>
      </c>
      <c r="AM655" s="42">
        <v>18.753623000000001</v>
      </c>
      <c r="AN655" s="42">
        <v>2.813043</v>
      </c>
      <c r="AO655" s="42">
        <v>76.889854999999997</v>
      </c>
      <c r="AP655" s="42">
        <v>183.785507</v>
      </c>
      <c r="AQ655" s="42">
        <v>46.884058000000003</v>
      </c>
      <c r="AR655" s="42">
        <v>517.6</v>
      </c>
      <c r="AS655" s="42">
        <v>33.756521999999997</v>
      </c>
      <c r="AT655" s="42">
        <v>22.504348</v>
      </c>
      <c r="AU655" s="42">
        <v>33.756521999999997</v>
      </c>
      <c r="AV655" s="42">
        <v>71.263767999999999</v>
      </c>
      <c r="AW655" s="42">
        <v>78.765217000000007</v>
      </c>
      <c r="AX655" s="42">
        <v>78.765217000000007</v>
      </c>
      <c r="AY655" s="42">
        <v>127.524638</v>
      </c>
      <c r="AZ655" s="42">
        <v>71.263767999999999</v>
      </c>
      <c r="BA655" s="42">
        <v>273.80289900000002</v>
      </c>
      <c r="BB655" s="42">
        <v>26.255071999999998</v>
      </c>
      <c r="BC655" s="42">
        <v>18.753623000000001</v>
      </c>
      <c r="BD655" s="42">
        <v>15.002898999999999</v>
      </c>
      <c r="BE655" s="42">
        <v>30.005797000000001</v>
      </c>
      <c r="BF655" s="42">
        <v>15.002898999999999</v>
      </c>
      <c r="BG655" s="42">
        <v>71.263767999999999</v>
      </c>
      <c r="BH655" s="42">
        <v>60.011594000000002</v>
      </c>
      <c r="BI655" s="42">
        <v>37.507246000000002</v>
      </c>
      <c r="BJ655" s="42">
        <v>243.797101</v>
      </c>
      <c r="BK655" s="42">
        <v>7.501449</v>
      </c>
      <c r="BL655" s="42">
        <v>3.7507250000000001</v>
      </c>
      <c r="BM655" s="42">
        <v>18.753623000000001</v>
      </c>
      <c r="BN655" s="42">
        <v>41.257970999999998</v>
      </c>
      <c r="BO655" s="42">
        <v>63.762318999999998</v>
      </c>
      <c r="BP655" s="42">
        <v>7.501449</v>
      </c>
      <c r="BQ655" s="42">
        <v>67.513042999999996</v>
      </c>
      <c r="BR655" s="42">
        <v>33.756521999999997</v>
      </c>
      <c r="BS655" s="42">
        <v>67.513042999999996</v>
      </c>
      <c r="BT655" s="42">
        <v>0</v>
      </c>
      <c r="BU655" s="42">
        <v>0</v>
      </c>
      <c r="BV655" s="42">
        <v>0</v>
      </c>
      <c r="BW655" s="42">
        <v>0</v>
      </c>
      <c r="BX655" s="42">
        <v>3.7507250000000001</v>
      </c>
      <c r="BY655" s="42">
        <v>15.002898999999999</v>
      </c>
      <c r="BZ655" s="42">
        <v>0</v>
      </c>
      <c r="CA655" s="42">
        <v>48.759419999999999</v>
      </c>
      <c r="CB655" s="42">
        <v>285.055072</v>
      </c>
      <c r="CC655" s="42">
        <v>30.005797000000001</v>
      </c>
      <c r="CD655" s="42">
        <v>22.504348</v>
      </c>
      <c r="CE655" s="42">
        <v>26.255071999999998</v>
      </c>
      <c r="CF655" s="42">
        <v>67.513042999999996</v>
      </c>
      <c r="CG655" s="42">
        <v>63.762318999999998</v>
      </c>
      <c r="CH655" s="42">
        <v>60.011594000000002</v>
      </c>
      <c r="CI655" s="42">
        <v>0</v>
      </c>
      <c r="CJ655" s="42">
        <v>15.002898999999999</v>
      </c>
      <c r="CK655" s="42">
        <v>165.03188399999999</v>
      </c>
      <c r="CL655" s="42">
        <v>3.7507250000000001</v>
      </c>
      <c r="CM655" s="42">
        <v>0</v>
      </c>
      <c r="CN655" s="42">
        <v>7.501449</v>
      </c>
      <c r="CO655" s="42">
        <v>3.7507250000000001</v>
      </c>
      <c r="CP655" s="42">
        <v>11.252174</v>
      </c>
      <c r="CQ655" s="42">
        <v>3.7507250000000001</v>
      </c>
      <c r="CR655" s="42">
        <v>127.524638</v>
      </c>
      <c r="CS655" s="42">
        <v>7.501449</v>
      </c>
    </row>
    <row r="656" spans="1:97">
      <c r="A656" s="40" t="s">
        <v>1896</v>
      </c>
      <c r="B656" s="40" t="s">
        <v>289</v>
      </c>
      <c r="C656" s="40" t="s">
        <v>1664</v>
      </c>
      <c r="D656" s="40" t="s">
        <v>1665</v>
      </c>
      <c r="E656" s="40" t="s">
        <v>1897</v>
      </c>
      <c r="F656" s="40" t="s">
        <v>351</v>
      </c>
      <c r="G656" s="41" t="s">
        <v>294</v>
      </c>
      <c r="H656" s="40" t="s">
        <v>1898</v>
      </c>
      <c r="I656" s="42">
        <v>225</v>
      </c>
      <c r="J656" s="42">
        <v>34.468085000000002</v>
      </c>
      <c r="K656" s="42">
        <v>36.382978999999999</v>
      </c>
      <c r="L656" s="42">
        <v>45</v>
      </c>
      <c r="M656" s="42">
        <v>53.617021000000001</v>
      </c>
      <c r="N656" s="42">
        <v>37.340426000000001</v>
      </c>
      <c r="O656" s="42">
        <v>18.191489000000001</v>
      </c>
      <c r="P656" s="42">
        <v>52</v>
      </c>
      <c r="Q656" s="42">
        <v>21</v>
      </c>
      <c r="R656" s="42">
        <v>42</v>
      </c>
      <c r="S656" s="42">
        <v>48</v>
      </c>
      <c r="T656" s="42">
        <v>24</v>
      </c>
      <c r="U656" s="42">
        <v>17</v>
      </c>
      <c r="V656" s="42">
        <v>114.89361700000001</v>
      </c>
      <c r="W656" s="42">
        <v>19.148935999999999</v>
      </c>
      <c r="X656" s="42">
        <v>17.234043</v>
      </c>
      <c r="Y656" s="42">
        <v>22.978722999999999</v>
      </c>
      <c r="Z656" s="42">
        <v>27.765957</v>
      </c>
      <c r="AA656" s="42">
        <v>18.191489000000001</v>
      </c>
      <c r="AB656" s="42">
        <v>9.5744679999999995</v>
      </c>
      <c r="AC656" s="42">
        <v>0</v>
      </c>
      <c r="AD656" s="42">
        <v>22.978722999999999</v>
      </c>
      <c r="AE656" s="42">
        <v>72.765957</v>
      </c>
      <c r="AF656" s="42">
        <v>19.148935999999999</v>
      </c>
      <c r="AG656" s="42">
        <v>110.10638299999999</v>
      </c>
      <c r="AH656" s="42">
        <v>15.319148999999999</v>
      </c>
      <c r="AI656" s="42">
        <v>19.148935999999999</v>
      </c>
      <c r="AJ656" s="42">
        <v>22.021277000000001</v>
      </c>
      <c r="AK656" s="42">
        <v>25.851064000000001</v>
      </c>
      <c r="AL656" s="42">
        <v>19.148935999999999</v>
      </c>
      <c r="AM656" s="42">
        <v>7.6595740000000001</v>
      </c>
      <c r="AN656" s="42">
        <v>0.95744700000000005</v>
      </c>
      <c r="AO656" s="42">
        <v>21.063829999999999</v>
      </c>
      <c r="AP656" s="42">
        <v>69.893617000000006</v>
      </c>
      <c r="AQ656" s="42">
        <v>19.148935999999999</v>
      </c>
      <c r="AR656" s="42">
        <v>195.31914900000001</v>
      </c>
      <c r="AS656" s="42">
        <v>30.638297999999999</v>
      </c>
      <c r="AT656" s="42">
        <v>11.489362</v>
      </c>
      <c r="AU656" s="42">
        <v>11.489362</v>
      </c>
      <c r="AV656" s="42">
        <v>30.638297999999999</v>
      </c>
      <c r="AW656" s="42">
        <v>34.468085000000002</v>
      </c>
      <c r="AX656" s="42">
        <v>30.638297999999999</v>
      </c>
      <c r="AY656" s="42">
        <v>30.638297999999999</v>
      </c>
      <c r="AZ656" s="42">
        <v>15.319148999999999</v>
      </c>
      <c r="BA656" s="42">
        <v>99.574467999999996</v>
      </c>
      <c r="BB656" s="42">
        <v>19.148935999999999</v>
      </c>
      <c r="BC656" s="42">
        <v>11.489362</v>
      </c>
      <c r="BD656" s="42">
        <v>3.8297870000000001</v>
      </c>
      <c r="BE656" s="42">
        <v>11.489362</v>
      </c>
      <c r="BF656" s="42">
        <v>11.489362</v>
      </c>
      <c r="BG656" s="42">
        <v>22.978722999999999</v>
      </c>
      <c r="BH656" s="42">
        <v>15.319148999999999</v>
      </c>
      <c r="BI656" s="42">
        <v>3.8297870000000001</v>
      </c>
      <c r="BJ656" s="42">
        <v>95.744681</v>
      </c>
      <c r="BK656" s="42">
        <v>11.489362</v>
      </c>
      <c r="BL656" s="42">
        <v>0</v>
      </c>
      <c r="BM656" s="42">
        <v>7.6595740000000001</v>
      </c>
      <c r="BN656" s="42">
        <v>19.148935999999999</v>
      </c>
      <c r="BO656" s="42">
        <v>22.978722999999999</v>
      </c>
      <c r="BP656" s="42">
        <v>7.6595740000000001</v>
      </c>
      <c r="BQ656" s="42">
        <v>15.319148999999999</v>
      </c>
      <c r="BR656" s="42">
        <v>11.489362</v>
      </c>
      <c r="BS656" s="42">
        <v>22.978722999999999</v>
      </c>
      <c r="BT656" s="42">
        <v>0</v>
      </c>
      <c r="BU656" s="42">
        <v>0</v>
      </c>
      <c r="BV656" s="42">
        <v>3.8297870000000001</v>
      </c>
      <c r="BW656" s="42">
        <v>3.8297870000000001</v>
      </c>
      <c r="BX656" s="42">
        <v>3.8297870000000001</v>
      </c>
      <c r="BY656" s="42">
        <v>3.8297870000000001</v>
      </c>
      <c r="BZ656" s="42">
        <v>0</v>
      </c>
      <c r="CA656" s="42">
        <v>7.6595740000000001</v>
      </c>
      <c r="CB656" s="42">
        <v>107.234043</v>
      </c>
      <c r="CC656" s="42">
        <v>22.978722999999999</v>
      </c>
      <c r="CD656" s="42">
        <v>0</v>
      </c>
      <c r="CE656" s="42">
        <v>3.8297870000000001</v>
      </c>
      <c r="CF656" s="42">
        <v>22.978722999999999</v>
      </c>
      <c r="CG656" s="42">
        <v>22.978722999999999</v>
      </c>
      <c r="CH656" s="42">
        <v>26.808510999999999</v>
      </c>
      <c r="CI656" s="42">
        <v>0</v>
      </c>
      <c r="CJ656" s="42">
        <v>7.6595740000000001</v>
      </c>
      <c r="CK656" s="42">
        <v>65.106382999999994</v>
      </c>
      <c r="CL656" s="42">
        <v>7.6595740000000001</v>
      </c>
      <c r="CM656" s="42">
        <v>11.489362</v>
      </c>
      <c r="CN656" s="42">
        <v>3.8297870000000001</v>
      </c>
      <c r="CO656" s="42">
        <v>3.8297870000000001</v>
      </c>
      <c r="CP656" s="42">
        <v>7.6595740000000001</v>
      </c>
      <c r="CQ656" s="42">
        <v>0</v>
      </c>
      <c r="CR656" s="42">
        <v>30.638297999999999</v>
      </c>
      <c r="CS656" s="42">
        <v>0</v>
      </c>
    </row>
    <row r="657" spans="1:97">
      <c r="A657" s="40" t="s">
        <v>1899</v>
      </c>
      <c r="B657" s="40" t="s">
        <v>289</v>
      </c>
      <c r="C657" s="40" t="s">
        <v>1664</v>
      </c>
      <c r="D657" s="40" t="s">
        <v>1669</v>
      </c>
      <c r="E657" s="40" t="s">
        <v>1900</v>
      </c>
      <c r="F657" s="40" t="s">
        <v>1671</v>
      </c>
      <c r="G657" s="41" t="s">
        <v>294</v>
      </c>
      <c r="H657" s="40" t="s">
        <v>1901</v>
      </c>
      <c r="I657" s="42">
        <v>1425</v>
      </c>
      <c r="J657" s="42">
        <v>190.57843199999999</v>
      </c>
      <c r="K657" s="42">
        <v>181.79011</v>
      </c>
      <c r="L657" s="42">
        <v>241.08311399999999</v>
      </c>
      <c r="M657" s="42">
        <v>309.86350099999999</v>
      </c>
      <c r="N657" s="42">
        <v>272.990726</v>
      </c>
      <c r="O657" s="42">
        <v>228.694118</v>
      </c>
      <c r="P657" s="42">
        <v>219</v>
      </c>
      <c r="Q657" s="42">
        <v>220</v>
      </c>
      <c r="R657" s="42">
        <v>326</v>
      </c>
      <c r="S657" s="42">
        <v>256</v>
      </c>
      <c r="T657" s="42">
        <v>305</v>
      </c>
      <c r="U657" s="42">
        <v>179</v>
      </c>
      <c r="V657" s="42">
        <v>735.04018399999995</v>
      </c>
      <c r="W657" s="42">
        <v>106.105829</v>
      </c>
      <c r="X657" s="42">
        <v>110.80068799999999</v>
      </c>
      <c r="Y657" s="42">
        <v>135.09886</v>
      </c>
      <c r="Z657" s="42">
        <v>158.46130299999999</v>
      </c>
      <c r="AA657" s="42">
        <v>125.678749</v>
      </c>
      <c r="AB657" s="42">
        <v>94.774139000000005</v>
      </c>
      <c r="AC657" s="42">
        <v>4.1206149999999999</v>
      </c>
      <c r="AD657" s="42">
        <v>140.07050699999999</v>
      </c>
      <c r="AE657" s="42">
        <v>416.75308899999999</v>
      </c>
      <c r="AF657" s="42">
        <v>178.216587</v>
      </c>
      <c r="AG657" s="42">
        <v>689.95981600000005</v>
      </c>
      <c r="AH657" s="42">
        <v>84.472601999999995</v>
      </c>
      <c r="AI657" s="42">
        <v>70.989422000000005</v>
      </c>
      <c r="AJ657" s="42">
        <v>105.984253</v>
      </c>
      <c r="AK657" s="42">
        <v>151.402198</v>
      </c>
      <c r="AL657" s="42">
        <v>147.31197700000001</v>
      </c>
      <c r="AM657" s="42">
        <v>113.31690500000001</v>
      </c>
      <c r="AN657" s="42">
        <v>16.482458999999999</v>
      </c>
      <c r="AO657" s="42">
        <v>104.04552200000001</v>
      </c>
      <c r="AP657" s="42">
        <v>354.12971499999998</v>
      </c>
      <c r="AQ657" s="42">
        <v>231.78457900000001</v>
      </c>
      <c r="AR657" s="42">
        <v>1250.843239</v>
      </c>
      <c r="AS657" s="42">
        <v>16.482458999999999</v>
      </c>
      <c r="AT657" s="42">
        <v>65.929835999999995</v>
      </c>
      <c r="AU657" s="42">
        <v>12.361844</v>
      </c>
      <c r="AV657" s="42">
        <v>82.412295</v>
      </c>
      <c r="AW657" s="42">
        <v>201.66696999999999</v>
      </c>
      <c r="AX657" s="42">
        <v>278.62131399999998</v>
      </c>
      <c r="AY657" s="42">
        <v>457.38823600000001</v>
      </c>
      <c r="AZ657" s="42">
        <v>135.98028600000001</v>
      </c>
      <c r="BA657" s="42">
        <v>649.23348799999997</v>
      </c>
      <c r="BB657" s="42">
        <v>16.482458999999999</v>
      </c>
      <c r="BC657" s="42">
        <v>32.964917999999997</v>
      </c>
      <c r="BD657" s="42">
        <v>8.2412290000000006</v>
      </c>
      <c r="BE657" s="42">
        <v>37.085532999999998</v>
      </c>
      <c r="BF657" s="42">
        <v>61.566068999999999</v>
      </c>
      <c r="BG657" s="42">
        <v>233.29455200000001</v>
      </c>
      <c r="BH657" s="42">
        <v>193.668893</v>
      </c>
      <c r="BI657" s="42">
        <v>65.929835999999995</v>
      </c>
      <c r="BJ657" s="42">
        <v>601.60975099999996</v>
      </c>
      <c r="BK657" s="42">
        <v>0</v>
      </c>
      <c r="BL657" s="42">
        <v>32.964917999999997</v>
      </c>
      <c r="BM657" s="42">
        <v>4.1206149999999999</v>
      </c>
      <c r="BN657" s="42">
        <v>45.326762000000002</v>
      </c>
      <c r="BO657" s="42">
        <v>140.10090099999999</v>
      </c>
      <c r="BP657" s="42">
        <v>45.326762000000002</v>
      </c>
      <c r="BQ657" s="42">
        <v>263.71934299999998</v>
      </c>
      <c r="BR657" s="42">
        <v>70.050450999999995</v>
      </c>
      <c r="BS657" s="42">
        <v>111.013446</v>
      </c>
      <c r="BT657" s="42">
        <v>0</v>
      </c>
      <c r="BU657" s="42">
        <v>0</v>
      </c>
      <c r="BV657" s="42">
        <v>0</v>
      </c>
      <c r="BW657" s="42">
        <v>4.1206149999999999</v>
      </c>
      <c r="BX657" s="42">
        <v>16.482458999999999</v>
      </c>
      <c r="BY657" s="42">
        <v>40.962994999999999</v>
      </c>
      <c r="BZ657" s="42">
        <v>0</v>
      </c>
      <c r="CA657" s="42">
        <v>49.447377000000003</v>
      </c>
      <c r="CB657" s="42">
        <v>579.42619000000002</v>
      </c>
      <c r="CC657" s="42">
        <v>8.2412290000000006</v>
      </c>
      <c r="CD657" s="42">
        <v>53.567991999999997</v>
      </c>
      <c r="CE657" s="42">
        <v>4.1206149999999999</v>
      </c>
      <c r="CF657" s="42">
        <v>78.291679999999999</v>
      </c>
      <c r="CG657" s="42">
        <v>156.34020799999999</v>
      </c>
      <c r="CH657" s="42">
        <v>225.29647399999999</v>
      </c>
      <c r="CI657" s="42">
        <v>0</v>
      </c>
      <c r="CJ657" s="42">
        <v>53.567991999999997</v>
      </c>
      <c r="CK657" s="42">
        <v>560.40360399999997</v>
      </c>
      <c r="CL657" s="42">
        <v>8.2412290000000006</v>
      </c>
      <c r="CM657" s="42">
        <v>12.361844</v>
      </c>
      <c r="CN657" s="42">
        <v>8.2412290000000006</v>
      </c>
      <c r="CO657" s="42">
        <v>0</v>
      </c>
      <c r="CP657" s="42">
        <v>28.844303</v>
      </c>
      <c r="CQ657" s="42">
        <v>12.361844</v>
      </c>
      <c r="CR657" s="42">
        <v>457.38823600000001</v>
      </c>
      <c r="CS657" s="42">
        <v>32.964917999999997</v>
      </c>
    </row>
    <row r="658" spans="1:97">
      <c r="A658" s="40" t="s">
        <v>1902</v>
      </c>
      <c r="B658" s="40" t="s">
        <v>289</v>
      </c>
      <c r="C658" s="40" t="s">
        <v>1664</v>
      </c>
      <c r="D658" s="40" t="s">
        <v>1674</v>
      </c>
      <c r="E658" s="40" t="s">
        <v>1675</v>
      </c>
      <c r="F658" s="40" t="s">
        <v>1671</v>
      </c>
      <c r="G658" s="41" t="s">
        <v>294</v>
      </c>
      <c r="H658" s="40" t="s">
        <v>1903</v>
      </c>
      <c r="I658" s="42">
        <v>6885</v>
      </c>
      <c r="J658" s="42">
        <v>1209.913667</v>
      </c>
      <c r="K658" s="42">
        <v>1056.546016</v>
      </c>
      <c r="L658" s="42">
        <v>1440.4192840000001</v>
      </c>
      <c r="M658" s="42">
        <v>1405.534768</v>
      </c>
      <c r="N658" s="42">
        <v>1098.763134</v>
      </c>
      <c r="O658" s="42">
        <v>673.82312999999999</v>
      </c>
      <c r="P658" s="42">
        <v>1264</v>
      </c>
      <c r="Q658" s="42">
        <v>1159</v>
      </c>
      <c r="R658" s="42">
        <v>1479</v>
      </c>
      <c r="S658" s="42">
        <v>1302</v>
      </c>
      <c r="T658" s="42">
        <v>989</v>
      </c>
      <c r="U658" s="42">
        <v>427</v>
      </c>
      <c r="V658" s="42">
        <v>3228.9009860000001</v>
      </c>
      <c r="W658" s="42">
        <v>624.19186100000002</v>
      </c>
      <c r="X658" s="42">
        <v>517.95916199999999</v>
      </c>
      <c r="Y658" s="42">
        <v>681.77334900000005</v>
      </c>
      <c r="Z658" s="42">
        <v>670.94784900000002</v>
      </c>
      <c r="AA658" s="42">
        <v>479.91613000000001</v>
      </c>
      <c r="AB658" s="42">
        <v>234.997794</v>
      </c>
      <c r="AC658" s="42">
        <v>19.114840000000001</v>
      </c>
      <c r="AD658" s="42">
        <v>835.60073699999998</v>
      </c>
      <c r="AE658" s="42">
        <v>1854.038998</v>
      </c>
      <c r="AF658" s="42">
        <v>539.26125100000002</v>
      </c>
      <c r="AG658" s="42">
        <v>3656.0990139999999</v>
      </c>
      <c r="AH658" s="42">
        <v>585.72180600000002</v>
      </c>
      <c r="AI658" s="42">
        <v>538.58685400000002</v>
      </c>
      <c r="AJ658" s="42">
        <v>758.64593500000001</v>
      </c>
      <c r="AK658" s="42">
        <v>734.58691899999997</v>
      </c>
      <c r="AL658" s="42">
        <v>618.84700399999997</v>
      </c>
      <c r="AM658" s="42">
        <v>380.12759299999999</v>
      </c>
      <c r="AN658" s="42">
        <v>39.582903999999999</v>
      </c>
      <c r="AO658" s="42">
        <v>787.53830000000005</v>
      </c>
      <c r="AP658" s="42">
        <v>2069.048284</v>
      </c>
      <c r="AQ658" s="42">
        <v>799.51242999999999</v>
      </c>
      <c r="AR658" s="42">
        <v>5572.6752079999997</v>
      </c>
      <c r="AS658" s="42">
        <v>0</v>
      </c>
      <c r="AT658" s="42">
        <v>151.50971200000001</v>
      </c>
      <c r="AU658" s="42">
        <v>326.45805899999999</v>
      </c>
      <c r="AV658" s="42">
        <v>788.38163199999997</v>
      </c>
      <c r="AW658" s="42">
        <v>1249.1301900000001</v>
      </c>
      <c r="AX658" s="42">
        <v>632.75772400000005</v>
      </c>
      <c r="AY658" s="42">
        <v>1746.8801100000001</v>
      </c>
      <c r="AZ658" s="42">
        <v>677.55778099999998</v>
      </c>
      <c r="BA658" s="42">
        <v>2493.155722</v>
      </c>
      <c r="BB658" s="42">
        <v>0</v>
      </c>
      <c r="BC658" s="42">
        <v>87.531193999999999</v>
      </c>
      <c r="BD658" s="42">
        <v>222.85779400000001</v>
      </c>
      <c r="BE658" s="42">
        <v>355.96935999999999</v>
      </c>
      <c r="BF658" s="42">
        <v>299.852487</v>
      </c>
      <c r="BG658" s="42">
        <v>545.59405800000002</v>
      </c>
      <c r="BH658" s="42">
        <v>767.82604700000002</v>
      </c>
      <c r="BI658" s="42">
        <v>213.52478300000001</v>
      </c>
      <c r="BJ658" s="42">
        <v>3079.519487</v>
      </c>
      <c r="BK658" s="42">
        <v>0</v>
      </c>
      <c r="BL658" s="42">
        <v>63.978518000000001</v>
      </c>
      <c r="BM658" s="42">
        <v>103.60026499999999</v>
      </c>
      <c r="BN658" s="42">
        <v>432.41227199999997</v>
      </c>
      <c r="BO658" s="42">
        <v>949.27770299999997</v>
      </c>
      <c r="BP658" s="42">
        <v>87.163666000000006</v>
      </c>
      <c r="BQ658" s="42">
        <v>979.05406300000004</v>
      </c>
      <c r="BR658" s="42">
        <v>464.03299900000002</v>
      </c>
      <c r="BS658" s="42">
        <v>684.857032</v>
      </c>
      <c r="BT658" s="42">
        <v>0</v>
      </c>
      <c r="BU658" s="42">
        <v>3.9251309999999999</v>
      </c>
      <c r="BV658" s="42">
        <v>7.9116739999999997</v>
      </c>
      <c r="BW658" s="42">
        <v>55.449809000000002</v>
      </c>
      <c r="BX658" s="42">
        <v>123.550054</v>
      </c>
      <c r="BY658" s="42">
        <v>107.72202</v>
      </c>
      <c r="BZ658" s="42">
        <v>0</v>
      </c>
      <c r="CA658" s="42">
        <v>386.29834399999999</v>
      </c>
      <c r="CB658" s="42">
        <v>2676.043494</v>
      </c>
      <c r="CC658" s="42">
        <v>0</v>
      </c>
      <c r="CD658" s="42">
        <v>123.291085</v>
      </c>
      <c r="CE658" s="42">
        <v>286.46498500000001</v>
      </c>
      <c r="CF658" s="42">
        <v>615.56977400000005</v>
      </c>
      <c r="CG658" s="42">
        <v>995.94465600000001</v>
      </c>
      <c r="CH658" s="42">
        <v>468.65987699999999</v>
      </c>
      <c r="CI658" s="42">
        <v>7.7954280000000002</v>
      </c>
      <c r="CJ658" s="42">
        <v>178.317691</v>
      </c>
      <c r="CK658" s="42">
        <v>2211.7746809999999</v>
      </c>
      <c r="CL658" s="42">
        <v>0</v>
      </c>
      <c r="CM658" s="42">
        <v>24.293496999999999</v>
      </c>
      <c r="CN658" s="42">
        <v>32.081400000000002</v>
      </c>
      <c r="CO658" s="42">
        <v>117.362049</v>
      </c>
      <c r="CP658" s="42">
        <v>129.63548</v>
      </c>
      <c r="CQ658" s="42">
        <v>56.375827000000001</v>
      </c>
      <c r="CR658" s="42">
        <v>1739.0846819999999</v>
      </c>
      <c r="CS658" s="42">
        <v>112.94174700000001</v>
      </c>
    </row>
    <row r="659" spans="1:97">
      <c r="A659" s="40" t="s">
        <v>1904</v>
      </c>
      <c r="B659" s="40" t="s">
        <v>289</v>
      </c>
      <c r="C659" s="40" t="s">
        <v>1664</v>
      </c>
      <c r="D659" s="40" t="s">
        <v>1699</v>
      </c>
      <c r="E659" s="40" t="s">
        <v>1905</v>
      </c>
      <c r="F659" s="40" t="s">
        <v>1773</v>
      </c>
      <c r="G659" s="41" t="s">
        <v>294</v>
      </c>
      <c r="H659" s="40" t="s">
        <v>1906</v>
      </c>
      <c r="I659" s="42">
        <v>2190</v>
      </c>
      <c r="J659" s="42">
        <v>406</v>
      </c>
      <c r="K659" s="42">
        <v>248</v>
      </c>
      <c r="L659" s="42">
        <v>450</v>
      </c>
      <c r="M659" s="42">
        <v>485</v>
      </c>
      <c r="N659" s="42">
        <v>387</v>
      </c>
      <c r="O659" s="42">
        <v>214</v>
      </c>
      <c r="P659" s="42">
        <v>231</v>
      </c>
      <c r="Q659" s="42">
        <v>218</v>
      </c>
      <c r="R659" s="42">
        <v>340</v>
      </c>
      <c r="S659" s="42">
        <v>314</v>
      </c>
      <c r="T659" s="42">
        <v>302</v>
      </c>
      <c r="U659" s="42">
        <v>144</v>
      </c>
      <c r="V659" s="42">
        <v>1106</v>
      </c>
      <c r="W659" s="42">
        <v>224</v>
      </c>
      <c r="X659" s="42">
        <v>120</v>
      </c>
      <c r="Y659" s="42">
        <v>233</v>
      </c>
      <c r="Z659" s="42">
        <v>248</v>
      </c>
      <c r="AA659" s="42">
        <v>196</v>
      </c>
      <c r="AB659" s="42">
        <v>83</v>
      </c>
      <c r="AC659" s="42">
        <v>2</v>
      </c>
      <c r="AD659" s="42">
        <v>275</v>
      </c>
      <c r="AE659" s="42">
        <v>641</v>
      </c>
      <c r="AF659" s="42">
        <v>190</v>
      </c>
      <c r="AG659" s="42">
        <v>1084</v>
      </c>
      <c r="AH659" s="42">
        <v>182</v>
      </c>
      <c r="AI659" s="42">
        <v>128</v>
      </c>
      <c r="AJ659" s="42">
        <v>217</v>
      </c>
      <c r="AK659" s="42">
        <v>237</v>
      </c>
      <c r="AL659" s="42">
        <v>191</v>
      </c>
      <c r="AM659" s="42">
        <v>119</v>
      </c>
      <c r="AN659" s="42">
        <v>10</v>
      </c>
      <c r="AO659" s="42">
        <v>218</v>
      </c>
      <c r="AP659" s="42">
        <v>623</v>
      </c>
      <c r="AQ659" s="42">
        <v>243</v>
      </c>
      <c r="AR659" s="42">
        <v>1796</v>
      </c>
      <c r="AS659" s="42">
        <v>8</v>
      </c>
      <c r="AT659" s="42">
        <v>132</v>
      </c>
      <c r="AU659" s="42">
        <v>76</v>
      </c>
      <c r="AV659" s="42">
        <v>240</v>
      </c>
      <c r="AW659" s="42">
        <v>316</v>
      </c>
      <c r="AX659" s="42">
        <v>240</v>
      </c>
      <c r="AY659" s="42">
        <v>564</v>
      </c>
      <c r="AZ659" s="42">
        <v>220</v>
      </c>
      <c r="BA659" s="42">
        <v>892</v>
      </c>
      <c r="BB659" s="42">
        <v>8</v>
      </c>
      <c r="BC659" s="42">
        <v>80</v>
      </c>
      <c r="BD659" s="42">
        <v>64</v>
      </c>
      <c r="BE659" s="42">
        <v>132</v>
      </c>
      <c r="BF659" s="42">
        <v>72</v>
      </c>
      <c r="BG659" s="42">
        <v>204</v>
      </c>
      <c r="BH659" s="42">
        <v>284</v>
      </c>
      <c r="BI659" s="42">
        <v>48</v>
      </c>
      <c r="BJ659" s="42">
        <v>904</v>
      </c>
      <c r="BK659" s="42">
        <v>0</v>
      </c>
      <c r="BL659" s="42">
        <v>52</v>
      </c>
      <c r="BM659" s="42">
        <v>12</v>
      </c>
      <c r="BN659" s="42">
        <v>108</v>
      </c>
      <c r="BO659" s="42">
        <v>244</v>
      </c>
      <c r="BP659" s="42">
        <v>36</v>
      </c>
      <c r="BQ659" s="42">
        <v>280</v>
      </c>
      <c r="BR659" s="42">
        <v>172</v>
      </c>
      <c r="BS659" s="42">
        <v>176</v>
      </c>
      <c r="BT659" s="42">
        <v>4</v>
      </c>
      <c r="BU659" s="42">
        <v>4</v>
      </c>
      <c r="BV659" s="42">
        <v>0</v>
      </c>
      <c r="BW659" s="42">
        <v>4</v>
      </c>
      <c r="BX659" s="42">
        <v>32</v>
      </c>
      <c r="BY659" s="42">
        <v>28</v>
      </c>
      <c r="BZ659" s="42">
        <v>0</v>
      </c>
      <c r="CA659" s="42">
        <v>104</v>
      </c>
      <c r="CB659" s="42">
        <v>852</v>
      </c>
      <c r="CC659" s="42">
        <v>0</v>
      </c>
      <c r="CD659" s="42">
        <v>104</v>
      </c>
      <c r="CE659" s="42">
        <v>56</v>
      </c>
      <c r="CF659" s="42">
        <v>196</v>
      </c>
      <c r="CG659" s="42">
        <v>236</v>
      </c>
      <c r="CH659" s="42">
        <v>192</v>
      </c>
      <c r="CI659" s="42">
        <v>12</v>
      </c>
      <c r="CJ659" s="42">
        <v>56</v>
      </c>
      <c r="CK659" s="42">
        <v>768</v>
      </c>
      <c r="CL659" s="42">
        <v>4</v>
      </c>
      <c r="CM659" s="42">
        <v>24</v>
      </c>
      <c r="CN659" s="42">
        <v>20</v>
      </c>
      <c r="CO659" s="42">
        <v>40</v>
      </c>
      <c r="CP659" s="42">
        <v>48</v>
      </c>
      <c r="CQ659" s="42">
        <v>20</v>
      </c>
      <c r="CR659" s="42">
        <v>552</v>
      </c>
      <c r="CS659" s="42">
        <v>60</v>
      </c>
    </row>
    <row r="660" spans="1:97">
      <c r="A660" s="40" t="s">
        <v>1907</v>
      </c>
      <c r="B660" s="40" t="s">
        <v>289</v>
      </c>
      <c r="C660" s="40" t="s">
        <v>1664</v>
      </c>
      <c r="D660" s="40" t="s">
        <v>1669</v>
      </c>
      <c r="E660" s="40" t="s">
        <v>1779</v>
      </c>
      <c r="F660" s="40" t="s">
        <v>1671</v>
      </c>
      <c r="G660" s="41" t="s">
        <v>294</v>
      </c>
      <c r="H660" s="40" t="s">
        <v>1908</v>
      </c>
      <c r="I660" s="42">
        <v>439</v>
      </c>
      <c r="J660" s="42">
        <v>82</v>
      </c>
      <c r="K660" s="42">
        <v>68</v>
      </c>
      <c r="L660" s="42">
        <v>89</v>
      </c>
      <c r="M660" s="42">
        <v>122</v>
      </c>
      <c r="N660" s="42">
        <v>50</v>
      </c>
      <c r="O660" s="42">
        <v>28</v>
      </c>
      <c r="P660" s="42">
        <v>69</v>
      </c>
      <c r="Q660" s="42">
        <v>69</v>
      </c>
      <c r="R660" s="42">
        <v>102</v>
      </c>
      <c r="S660" s="42">
        <v>67</v>
      </c>
      <c r="T660" s="42">
        <v>51</v>
      </c>
      <c r="U660" s="42">
        <v>15</v>
      </c>
      <c r="V660" s="42">
        <v>227</v>
      </c>
      <c r="W660" s="42">
        <v>51</v>
      </c>
      <c r="X660" s="42">
        <v>32</v>
      </c>
      <c r="Y660" s="42">
        <v>43</v>
      </c>
      <c r="Z660" s="42">
        <v>66</v>
      </c>
      <c r="AA660" s="42">
        <v>24</v>
      </c>
      <c r="AB660" s="42">
        <v>10</v>
      </c>
      <c r="AC660" s="42">
        <v>1</v>
      </c>
      <c r="AD660" s="42">
        <v>65</v>
      </c>
      <c r="AE660" s="42">
        <v>139</v>
      </c>
      <c r="AF660" s="42">
        <v>23</v>
      </c>
      <c r="AG660" s="42">
        <v>212</v>
      </c>
      <c r="AH660" s="42">
        <v>31</v>
      </c>
      <c r="AI660" s="42">
        <v>36</v>
      </c>
      <c r="AJ660" s="42">
        <v>46</v>
      </c>
      <c r="AK660" s="42">
        <v>56</v>
      </c>
      <c r="AL660" s="42">
        <v>26</v>
      </c>
      <c r="AM660" s="42">
        <v>15</v>
      </c>
      <c r="AN660" s="42">
        <v>2</v>
      </c>
      <c r="AO660" s="42">
        <v>41</v>
      </c>
      <c r="AP660" s="42">
        <v>138</v>
      </c>
      <c r="AQ660" s="42">
        <v>33</v>
      </c>
      <c r="AR660" s="42">
        <v>352</v>
      </c>
      <c r="AS660" s="42">
        <v>4</v>
      </c>
      <c r="AT660" s="42">
        <v>12</v>
      </c>
      <c r="AU660" s="42">
        <v>44</v>
      </c>
      <c r="AV660" s="42">
        <v>48</v>
      </c>
      <c r="AW660" s="42">
        <v>60</v>
      </c>
      <c r="AX660" s="42">
        <v>84</v>
      </c>
      <c r="AY660" s="42">
        <v>52</v>
      </c>
      <c r="AZ660" s="42">
        <v>48</v>
      </c>
      <c r="BA660" s="42">
        <v>168</v>
      </c>
      <c r="BB660" s="42">
        <v>4</v>
      </c>
      <c r="BC660" s="42">
        <v>8</v>
      </c>
      <c r="BD660" s="42">
        <v>20</v>
      </c>
      <c r="BE660" s="42">
        <v>20</v>
      </c>
      <c r="BF660" s="42">
        <v>4</v>
      </c>
      <c r="BG660" s="42">
        <v>64</v>
      </c>
      <c r="BH660" s="42">
        <v>28</v>
      </c>
      <c r="BI660" s="42">
        <v>20</v>
      </c>
      <c r="BJ660" s="42">
        <v>184</v>
      </c>
      <c r="BK660" s="42">
        <v>0</v>
      </c>
      <c r="BL660" s="42">
        <v>4</v>
      </c>
      <c r="BM660" s="42">
        <v>24</v>
      </c>
      <c r="BN660" s="42">
        <v>28</v>
      </c>
      <c r="BO660" s="42">
        <v>56</v>
      </c>
      <c r="BP660" s="42">
        <v>20</v>
      </c>
      <c r="BQ660" s="42">
        <v>24</v>
      </c>
      <c r="BR660" s="42">
        <v>28</v>
      </c>
      <c r="BS660" s="42">
        <v>36</v>
      </c>
      <c r="BT660" s="42">
        <v>0</v>
      </c>
      <c r="BU660" s="42">
        <v>0</v>
      </c>
      <c r="BV660" s="42">
        <v>0</v>
      </c>
      <c r="BW660" s="42">
        <v>0</v>
      </c>
      <c r="BX660" s="42">
        <v>8</v>
      </c>
      <c r="BY660" s="42">
        <v>12</v>
      </c>
      <c r="BZ660" s="42">
        <v>0</v>
      </c>
      <c r="CA660" s="42">
        <v>16</v>
      </c>
      <c r="CB660" s="42">
        <v>216</v>
      </c>
      <c r="CC660" s="42">
        <v>4</v>
      </c>
      <c r="CD660" s="42">
        <v>12</v>
      </c>
      <c r="CE660" s="42">
        <v>44</v>
      </c>
      <c r="CF660" s="42">
        <v>44</v>
      </c>
      <c r="CG660" s="42">
        <v>44</v>
      </c>
      <c r="CH660" s="42">
        <v>48</v>
      </c>
      <c r="CI660" s="42">
        <v>0</v>
      </c>
      <c r="CJ660" s="42">
        <v>20</v>
      </c>
      <c r="CK660" s="42">
        <v>100</v>
      </c>
      <c r="CL660" s="42">
        <v>0</v>
      </c>
      <c r="CM660" s="42">
        <v>0</v>
      </c>
      <c r="CN660" s="42">
        <v>0</v>
      </c>
      <c r="CO660" s="42">
        <v>4</v>
      </c>
      <c r="CP660" s="42">
        <v>8</v>
      </c>
      <c r="CQ660" s="42">
        <v>24</v>
      </c>
      <c r="CR660" s="42">
        <v>52</v>
      </c>
      <c r="CS660" s="42">
        <v>12</v>
      </c>
    </row>
    <row r="661" spans="1:97">
      <c r="A661" s="40" t="s">
        <v>1909</v>
      </c>
      <c r="B661" s="40" t="s">
        <v>289</v>
      </c>
      <c r="C661" s="40" t="s">
        <v>1664</v>
      </c>
      <c r="D661" s="40" t="s">
        <v>1674</v>
      </c>
      <c r="E661" s="40" t="s">
        <v>1759</v>
      </c>
      <c r="F661" s="40" t="s">
        <v>1671</v>
      </c>
      <c r="G661" s="41" t="s">
        <v>294</v>
      </c>
      <c r="H661" s="40" t="s">
        <v>1910</v>
      </c>
      <c r="I661" s="42">
        <v>3689</v>
      </c>
      <c r="J661" s="42">
        <v>728.12724800000001</v>
      </c>
      <c r="K661" s="42">
        <v>450.76263</v>
      </c>
      <c r="L661" s="42">
        <v>783.29546100000005</v>
      </c>
      <c r="M661" s="42">
        <v>779.35963800000002</v>
      </c>
      <c r="N661" s="42">
        <v>598.45787800000005</v>
      </c>
      <c r="O661" s="42">
        <v>348.99714499999999</v>
      </c>
      <c r="P661" s="42">
        <v>599</v>
      </c>
      <c r="Q661" s="42">
        <v>512</v>
      </c>
      <c r="R661" s="42">
        <v>675</v>
      </c>
      <c r="S661" s="42">
        <v>667</v>
      </c>
      <c r="T661" s="42">
        <v>440</v>
      </c>
      <c r="U661" s="42">
        <v>202</v>
      </c>
      <c r="V661" s="42">
        <v>1783.6151259999999</v>
      </c>
      <c r="W661" s="42">
        <v>368.98340200000001</v>
      </c>
      <c r="X661" s="42">
        <v>237.220697</v>
      </c>
      <c r="Y661" s="42">
        <v>374.92636700000003</v>
      </c>
      <c r="Z661" s="42">
        <v>380.82225599999998</v>
      </c>
      <c r="AA661" s="42">
        <v>289.03554000000003</v>
      </c>
      <c r="AB661" s="42">
        <v>126.498896</v>
      </c>
      <c r="AC661" s="42">
        <v>6.1279680000000001</v>
      </c>
      <c r="AD661" s="42">
        <v>466.44315399999999</v>
      </c>
      <c r="AE661" s="42">
        <v>1016.644142</v>
      </c>
      <c r="AF661" s="42">
        <v>300.52782999999999</v>
      </c>
      <c r="AG661" s="42">
        <v>1905.3848740000001</v>
      </c>
      <c r="AH661" s="42">
        <v>359.143845</v>
      </c>
      <c r="AI661" s="42">
        <v>213.541934</v>
      </c>
      <c r="AJ661" s="42">
        <v>408.36909300000002</v>
      </c>
      <c r="AK661" s="42">
        <v>398.53738199999998</v>
      </c>
      <c r="AL661" s="42">
        <v>309.42233800000002</v>
      </c>
      <c r="AM661" s="42">
        <v>182.51442399999999</v>
      </c>
      <c r="AN661" s="42">
        <v>33.855857</v>
      </c>
      <c r="AO661" s="42">
        <v>448.68381699999998</v>
      </c>
      <c r="AP661" s="42">
        <v>1062.9945090000001</v>
      </c>
      <c r="AQ661" s="42">
        <v>393.706548</v>
      </c>
      <c r="AR661" s="42">
        <v>3021.194567</v>
      </c>
      <c r="AS661" s="42">
        <v>11.807468999999999</v>
      </c>
      <c r="AT661" s="42">
        <v>165.304564</v>
      </c>
      <c r="AU661" s="42">
        <v>338.48077499999999</v>
      </c>
      <c r="AV661" s="42">
        <v>488.04204700000003</v>
      </c>
      <c r="AW661" s="42">
        <v>464.42710899999997</v>
      </c>
      <c r="AX661" s="42">
        <v>267.63596100000001</v>
      </c>
      <c r="AY661" s="42">
        <v>887.71034699999996</v>
      </c>
      <c r="AZ661" s="42">
        <v>397.786294</v>
      </c>
      <c r="BA661" s="42">
        <v>1434.911163</v>
      </c>
      <c r="BB661" s="42">
        <v>11.807468999999999</v>
      </c>
      <c r="BC661" s="42">
        <v>122.01051200000001</v>
      </c>
      <c r="BD661" s="42">
        <v>204.66279399999999</v>
      </c>
      <c r="BE661" s="42">
        <v>212.53443999999999</v>
      </c>
      <c r="BF661" s="42">
        <v>78.716459</v>
      </c>
      <c r="BG661" s="42">
        <v>224.34190899999999</v>
      </c>
      <c r="BH661" s="42">
        <v>395.66418700000003</v>
      </c>
      <c r="BI661" s="42">
        <v>185.173394</v>
      </c>
      <c r="BJ661" s="42">
        <v>1586.283404</v>
      </c>
      <c r="BK661" s="42">
        <v>0</v>
      </c>
      <c r="BL661" s="42">
        <v>43.294052999999998</v>
      </c>
      <c r="BM661" s="42">
        <v>133.817981</v>
      </c>
      <c r="BN661" s="42">
        <v>275.50760700000001</v>
      </c>
      <c r="BO661" s="42">
        <v>385.71064999999999</v>
      </c>
      <c r="BP661" s="42">
        <v>43.294052999999998</v>
      </c>
      <c r="BQ661" s="42">
        <v>492.04615999999999</v>
      </c>
      <c r="BR661" s="42">
        <v>212.61290099999999</v>
      </c>
      <c r="BS661" s="42">
        <v>366.09571199999999</v>
      </c>
      <c r="BT661" s="42">
        <v>0</v>
      </c>
      <c r="BU661" s="42">
        <v>0</v>
      </c>
      <c r="BV661" s="42">
        <v>3.9358230000000001</v>
      </c>
      <c r="BW661" s="42">
        <v>39.358229999999999</v>
      </c>
      <c r="BX661" s="42">
        <v>47.229875999999997</v>
      </c>
      <c r="BY661" s="42">
        <v>51.165697999999999</v>
      </c>
      <c r="BZ661" s="42">
        <v>0</v>
      </c>
      <c r="CA661" s="42">
        <v>224.40608599999999</v>
      </c>
      <c r="CB661" s="42">
        <v>1448.571156</v>
      </c>
      <c r="CC661" s="42">
        <v>3.9358230000000001</v>
      </c>
      <c r="CD661" s="42">
        <v>149.561272</v>
      </c>
      <c r="CE661" s="42">
        <v>255.82849200000001</v>
      </c>
      <c r="CF661" s="42">
        <v>381.77482700000002</v>
      </c>
      <c r="CG661" s="42">
        <v>334.54495200000002</v>
      </c>
      <c r="CH661" s="42">
        <v>196.79114799999999</v>
      </c>
      <c r="CI661" s="42">
        <v>3.9358230000000001</v>
      </c>
      <c r="CJ661" s="42">
        <v>122.198818</v>
      </c>
      <c r="CK661" s="42">
        <v>1206.527699</v>
      </c>
      <c r="CL661" s="42">
        <v>7.8716460000000001</v>
      </c>
      <c r="CM661" s="42">
        <v>15.743292</v>
      </c>
      <c r="CN661" s="42">
        <v>78.716459</v>
      </c>
      <c r="CO661" s="42">
        <v>66.908990000000003</v>
      </c>
      <c r="CP661" s="42">
        <v>82.652282</v>
      </c>
      <c r="CQ661" s="42">
        <v>19.679114999999999</v>
      </c>
      <c r="CR661" s="42">
        <v>883.77452400000004</v>
      </c>
      <c r="CS661" s="42">
        <v>51.181390999999998</v>
      </c>
    </row>
    <row r="662" spans="1:97">
      <c r="A662" s="40" t="s">
        <v>1911</v>
      </c>
      <c r="B662" s="40" t="s">
        <v>289</v>
      </c>
      <c r="C662" s="40" t="s">
        <v>1664</v>
      </c>
      <c r="D662" s="40" t="s">
        <v>1685</v>
      </c>
      <c r="E662" s="40" t="s">
        <v>1793</v>
      </c>
      <c r="F662" s="40" t="s">
        <v>1671</v>
      </c>
      <c r="G662" s="41" t="s">
        <v>294</v>
      </c>
      <c r="H662" s="40" t="s">
        <v>1912</v>
      </c>
      <c r="I662" s="42">
        <v>1160</v>
      </c>
      <c r="J662" s="42">
        <v>193.14373599999999</v>
      </c>
      <c r="K662" s="42">
        <v>146.59114299999999</v>
      </c>
      <c r="L662" s="42">
        <v>204.04883000000001</v>
      </c>
      <c r="M662" s="42">
        <v>301.106131</v>
      </c>
      <c r="N662" s="42">
        <v>187.22046599999999</v>
      </c>
      <c r="O662" s="42">
        <v>127.88969400000001</v>
      </c>
      <c r="P662" s="42">
        <v>203</v>
      </c>
      <c r="Q662" s="42">
        <v>198</v>
      </c>
      <c r="R662" s="42">
        <v>264</v>
      </c>
      <c r="S662" s="42">
        <v>222</v>
      </c>
      <c r="T662" s="42">
        <v>213</v>
      </c>
      <c r="U662" s="42">
        <v>89</v>
      </c>
      <c r="V662" s="42">
        <v>568.58495400000004</v>
      </c>
      <c r="W662" s="42">
        <v>95.086146999999997</v>
      </c>
      <c r="X662" s="42">
        <v>79.238455999999999</v>
      </c>
      <c r="Y662" s="42">
        <v>98.057588999999993</v>
      </c>
      <c r="Z662" s="42">
        <v>150.553066</v>
      </c>
      <c r="AA662" s="42">
        <v>94.115279999999998</v>
      </c>
      <c r="AB662" s="42">
        <v>48.553167999999999</v>
      </c>
      <c r="AC662" s="42">
        <v>2.981249</v>
      </c>
      <c r="AD662" s="42">
        <v>130.74345199999999</v>
      </c>
      <c r="AE662" s="42">
        <v>330.82055200000002</v>
      </c>
      <c r="AF662" s="42">
        <v>107.02095</v>
      </c>
      <c r="AG662" s="42">
        <v>591.41504599999996</v>
      </c>
      <c r="AH662" s="42">
        <v>98.057588999999993</v>
      </c>
      <c r="AI662" s="42">
        <v>67.352687000000003</v>
      </c>
      <c r="AJ662" s="42">
        <v>105.991241</v>
      </c>
      <c r="AK662" s="42">
        <v>150.553066</v>
      </c>
      <c r="AL662" s="42">
        <v>93.105185000000006</v>
      </c>
      <c r="AM662" s="42">
        <v>67.401723000000004</v>
      </c>
      <c r="AN662" s="42">
        <v>8.9535540000000005</v>
      </c>
      <c r="AO662" s="42">
        <v>125.791048</v>
      </c>
      <c r="AP662" s="42">
        <v>327.85891700000002</v>
      </c>
      <c r="AQ662" s="42">
        <v>137.76508000000001</v>
      </c>
      <c r="AR662" s="42">
        <v>954.98030300000005</v>
      </c>
      <c r="AS662" s="42">
        <v>63.390763999999997</v>
      </c>
      <c r="AT662" s="42">
        <v>47.543073</v>
      </c>
      <c r="AU662" s="42">
        <v>19.809614</v>
      </c>
      <c r="AV662" s="42">
        <v>75.276533000000001</v>
      </c>
      <c r="AW662" s="42">
        <v>142.62922</v>
      </c>
      <c r="AX662" s="42">
        <v>122.81960599999999</v>
      </c>
      <c r="AY662" s="42">
        <v>340.84304400000002</v>
      </c>
      <c r="AZ662" s="42">
        <v>142.66844800000001</v>
      </c>
      <c r="BA662" s="42">
        <v>459.62227100000001</v>
      </c>
      <c r="BB662" s="42">
        <v>39.619228</v>
      </c>
      <c r="BC662" s="42">
        <v>31.695381999999999</v>
      </c>
      <c r="BD662" s="42">
        <v>11.885768000000001</v>
      </c>
      <c r="BE662" s="42">
        <v>39.619228</v>
      </c>
      <c r="BF662" s="42">
        <v>15.847690999999999</v>
      </c>
      <c r="BG662" s="42">
        <v>106.971915</v>
      </c>
      <c r="BH662" s="42">
        <v>174.363831</v>
      </c>
      <c r="BI662" s="42">
        <v>39.619228</v>
      </c>
      <c r="BJ662" s="42">
        <v>495.35803199999998</v>
      </c>
      <c r="BK662" s="42">
        <v>23.771536999999999</v>
      </c>
      <c r="BL662" s="42">
        <v>15.847690999999999</v>
      </c>
      <c r="BM662" s="42">
        <v>7.9238460000000002</v>
      </c>
      <c r="BN662" s="42">
        <v>35.657305000000001</v>
      </c>
      <c r="BO662" s="42">
        <v>126.78152900000001</v>
      </c>
      <c r="BP662" s="42">
        <v>15.847690999999999</v>
      </c>
      <c r="BQ662" s="42">
        <v>166.47921299999999</v>
      </c>
      <c r="BR662" s="42">
        <v>103.049221</v>
      </c>
      <c r="BS662" s="42">
        <v>99.048069999999996</v>
      </c>
      <c r="BT662" s="42">
        <v>0</v>
      </c>
      <c r="BU662" s="42">
        <v>0</v>
      </c>
      <c r="BV662" s="42">
        <v>0</v>
      </c>
      <c r="BW662" s="42">
        <v>3.9619230000000001</v>
      </c>
      <c r="BX662" s="42">
        <v>19.809614</v>
      </c>
      <c r="BY662" s="42">
        <v>15.847690999999999</v>
      </c>
      <c r="BZ662" s="42">
        <v>0</v>
      </c>
      <c r="CA662" s="42">
        <v>59.428842000000003</v>
      </c>
      <c r="CB662" s="42">
        <v>388.307661</v>
      </c>
      <c r="CC662" s="42">
        <v>39.619228</v>
      </c>
      <c r="CD662" s="42">
        <v>31.695381999999999</v>
      </c>
      <c r="CE662" s="42">
        <v>15.847690999999999</v>
      </c>
      <c r="CF662" s="42">
        <v>67.352687000000003</v>
      </c>
      <c r="CG662" s="42">
        <v>103.009992</v>
      </c>
      <c r="CH662" s="42">
        <v>79.238455999999999</v>
      </c>
      <c r="CI662" s="42">
        <v>0</v>
      </c>
      <c r="CJ662" s="42">
        <v>51.544224</v>
      </c>
      <c r="CK662" s="42">
        <v>467.624573</v>
      </c>
      <c r="CL662" s="42">
        <v>23.771536999999999</v>
      </c>
      <c r="CM662" s="42">
        <v>15.847690999999999</v>
      </c>
      <c r="CN662" s="42">
        <v>3.9619230000000001</v>
      </c>
      <c r="CO662" s="42">
        <v>3.9619230000000001</v>
      </c>
      <c r="CP662" s="42">
        <v>19.809614</v>
      </c>
      <c r="CQ662" s="42">
        <v>27.733459</v>
      </c>
      <c r="CR662" s="42">
        <v>340.84304400000002</v>
      </c>
      <c r="CS662" s="42">
        <v>31.695381999999999</v>
      </c>
    </row>
    <row r="663" spans="1:97">
      <c r="A663" s="40" t="s">
        <v>1913</v>
      </c>
      <c r="B663" s="40" t="s">
        <v>289</v>
      </c>
      <c r="C663" s="40" t="s">
        <v>1664</v>
      </c>
      <c r="D663" s="40" t="s">
        <v>1685</v>
      </c>
      <c r="E663" s="40" t="s">
        <v>1793</v>
      </c>
      <c r="F663" s="40" t="s">
        <v>1671</v>
      </c>
      <c r="G663" s="41" t="s">
        <v>294</v>
      </c>
      <c r="H663" s="40" t="s">
        <v>1914</v>
      </c>
      <c r="I663" s="42">
        <v>1104</v>
      </c>
      <c r="J663" s="42">
        <v>207.59884299999999</v>
      </c>
      <c r="K663" s="42">
        <v>161.82063600000001</v>
      </c>
      <c r="L663" s="42">
        <v>244.860174</v>
      </c>
      <c r="M663" s="42">
        <v>229.95564100000001</v>
      </c>
      <c r="N663" s="42">
        <v>151.174542</v>
      </c>
      <c r="O663" s="42">
        <v>108.590164</v>
      </c>
      <c r="P663" s="42">
        <v>141</v>
      </c>
      <c r="Q663" s="42">
        <v>163</v>
      </c>
      <c r="R663" s="42">
        <v>194</v>
      </c>
      <c r="S663" s="42">
        <v>167</v>
      </c>
      <c r="T663" s="42">
        <v>129</v>
      </c>
      <c r="U663" s="42">
        <v>78</v>
      </c>
      <c r="V663" s="42">
        <v>558.91996099999994</v>
      </c>
      <c r="W663" s="42">
        <v>112.848602</v>
      </c>
      <c r="X663" s="42">
        <v>85.168756000000002</v>
      </c>
      <c r="Y663" s="42">
        <v>119.23625800000001</v>
      </c>
      <c r="Z663" s="42">
        <v>118.171649</v>
      </c>
      <c r="AA663" s="42">
        <v>79.845708999999999</v>
      </c>
      <c r="AB663" s="42">
        <v>42.584378000000001</v>
      </c>
      <c r="AC663" s="42">
        <v>1.0646089999999999</v>
      </c>
      <c r="AD663" s="42">
        <v>147.98071400000001</v>
      </c>
      <c r="AE663" s="42">
        <v>324.70588199999997</v>
      </c>
      <c r="AF663" s="42">
        <v>86.233365000000006</v>
      </c>
      <c r="AG663" s="42">
        <v>545.08003900000006</v>
      </c>
      <c r="AH663" s="42">
        <v>94.750241000000003</v>
      </c>
      <c r="AI663" s="42">
        <v>76.651880000000006</v>
      </c>
      <c r="AJ663" s="42">
        <v>125.623915</v>
      </c>
      <c r="AK663" s="42">
        <v>111.783992</v>
      </c>
      <c r="AL663" s="42">
        <v>71.328833000000003</v>
      </c>
      <c r="AM663" s="42">
        <v>61.747348000000002</v>
      </c>
      <c r="AN663" s="42">
        <v>3.1938279999999999</v>
      </c>
      <c r="AO663" s="42">
        <v>118.171649</v>
      </c>
      <c r="AP663" s="42">
        <v>327.89971100000002</v>
      </c>
      <c r="AQ663" s="42">
        <v>99.008679000000001</v>
      </c>
      <c r="AR663" s="42">
        <v>915.56412699999998</v>
      </c>
      <c r="AS663" s="42">
        <v>25.550626999999999</v>
      </c>
      <c r="AT663" s="42">
        <v>42.584378000000001</v>
      </c>
      <c r="AU663" s="42">
        <v>51.101253999999997</v>
      </c>
      <c r="AV663" s="42">
        <v>89.427194</v>
      </c>
      <c r="AW663" s="42">
        <v>144.78688500000001</v>
      </c>
      <c r="AX663" s="42">
        <v>157.56219899999999</v>
      </c>
      <c r="AY663" s="42">
        <v>259.76470599999999</v>
      </c>
      <c r="AZ663" s="42">
        <v>144.78688500000001</v>
      </c>
      <c r="BA663" s="42">
        <v>442.87753099999998</v>
      </c>
      <c r="BB663" s="42">
        <v>12.775313000000001</v>
      </c>
      <c r="BC663" s="42">
        <v>21.292189</v>
      </c>
      <c r="BD663" s="42">
        <v>38.325940000000003</v>
      </c>
      <c r="BE663" s="42">
        <v>46.842815999999999</v>
      </c>
      <c r="BF663" s="42">
        <v>21.292189</v>
      </c>
      <c r="BG663" s="42">
        <v>127.753134</v>
      </c>
      <c r="BH663" s="42">
        <v>110.71938299999999</v>
      </c>
      <c r="BI663" s="42">
        <v>63.876567000000001</v>
      </c>
      <c r="BJ663" s="42">
        <v>472.68659600000001</v>
      </c>
      <c r="BK663" s="42">
        <v>12.775313000000001</v>
      </c>
      <c r="BL663" s="42">
        <v>21.292189</v>
      </c>
      <c r="BM663" s="42">
        <v>12.775313000000001</v>
      </c>
      <c r="BN663" s="42">
        <v>42.584378000000001</v>
      </c>
      <c r="BO663" s="42">
        <v>123.494696</v>
      </c>
      <c r="BP663" s="42">
        <v>29.809065</v>
      </c>
      <c r="BQ663" s="42">
        <v>149.045323</v>
      </c>
      <c r="BR663" s="42">
        <v>80.910318000000004</v>
      </c>
      <c r="BS663" s="42">
        <v>114.97782100000001</v>
      </c>
      <c r="BT663" s="42">
        <v>0</v>
      </c>
      <c r="BU663" s="42">
        <v>4.2584379999999999</v>
      </c>
      <c r="BV663" s="42">
        <v>0</v>
      </c>
      <c r="BW663" s="42">
        <v>8.5168759999999999</v>
      </c>
      <c r="BX663" s="42">
        <v>4.2584379999999999</v>
      </c>
      <c r="BY663" s="42">
        <v>12.775313000000001</v>
      </c>
      <c r="BZ663" s="42">
        <v>0</v>
      </c>
      <c r="CA663" s="42">
        <v>85.168756000000002</v>
      </c>
      <c r="CB663" s="42">
        <v>455.65284500000001</v>
      </c>
      <c r="CC663" s="42">
        <v>17.033750999999999</v>
      </c>
      <c r="CD663" s="42">
        <v>29.809065</v>
      </c>
      <c r="CE663" s="42">
        <v>42.584378000000001</v>
      </c>
      <c r="CF663" s="42">
        <v>72.393443000000005</v>
      </c>
      <c r="CG663" s="42">
        <v>119.23625800000001</v>
      </c>
      <c r="CH663" s="42">
        <v>140.528447</v>
      </c>
      <c r="CI663" s="42">
        <v>0</v>
      </c>
      <c r="CJ663" s="42">
        <v>34.067501999999998</v>
      </c>
      <c r="CK663" s="42">
        <v>344.93346200000002</v>
      </c>
      <c r="CL663" s="42">
        <v>8.5168759999999999</v>
      </c>
      <c r="CM663" s="42">
        <v>8.5168759999999999</v>
      </c>
      <c r="CN663" s="42">
        <v>8.5168759999999999</v>
      </c>
      <c r="CO663" s="42">
        <v>8.5168759999999999</v>
      </c>
      <c r="CP663" s="42">
        <v>21.292189</v>
      </c>
      <c r="CQ663" s="42">
        <v>4.2584379999999999</v>
      </c>
      <c r="CR663" s="42">
        <v>259.76470599999999</v>
      </c>
      <c r="CS663" s="42">
        <v>25.550626999999999</v>
      </c>
    </row>
    <row r="664" spans="1:97">
      <c r="A664" s="40" t="s">
        <v>1915</v>
      </c>
      <c r="B664" s="40" t="s">
        <v>289</v>
      </c>
      <c r="C664" s="40" t="s">
        <v>1664</v>
      </c>
      <c r="D664" s="40" t="s">
        <v>1669</v>
      </c>
      <c r="E664" s="40" t="s">
        <v>1737</v>
      </c>
      <c r="F664" s="40" t="s">
        <v>1671</v>
      </c>
      <c r="G664" s="41" t="s">
        <v>294</v>
      </c>
      <c r="H664" s="40" t="s">
        <v>1916</v>
      </c>
      <c r="I664" s="42">
        <v>383</v>
      </c>
      <c r="J664" s="42">
        <v>64</v>
      </c>
      <c r="K664" s="42">
        <v>42</v>
      </c>
      <c r="L664" s="42">
        <v>60</v>
      </c>
      <c r="M664" s="42">
        <v>98</v>
      </c>
      <c r="N664" s="42">
        <v>81</v>
      </c>
      <c r="O664" s="42">
        <v>38</v>
      </c>
      <c r="P664" s="42">
        <v>49</v>
      </c>
      <c r="Q664" s="42">
        <v>55</v>
      </c>
      <c r="R664" s="42">
        <v>75</v>
      </c>
      <c r="S664" s="42">
        <v>93</v>
      </c>
      <c r="T664" s="42">
        <v>71</v>
      </c>
      <c r="U664" s="42">
        <v>24</v>
      </c>
      <c r="V664" s="42">
        <v>190</v>
      </c>
      <c r="W664" s="42">
        <v>36</v>
      </c>
      <c r="X664" s="42">
        <v>21</v>
      </c>
      <c r="Y664" s="42">
        <v>28</v>
      </c>
      <c r="Z664" s="42">
        <v>47</v>
      </c>
      <c r="AA664" s="42">
        <v>43</v>
      </c>
      <c r="AB664" s="42">
        <v>14</v>
      </c>
      <c r="AC664" s="42">
        <v>1</v>
      </c>
      <c r="AD664" s="42">
        <v>39</v>
      </c>
      <c r="AE664" s="42">
        <v>113</v>
      </c>
      <c r="AF664" s="42">
        <v>38</v>
      </c>
      <c r="AG664" s="42">
        <v>193</v>
      </c>
      <c r="AH664" s="42">
        <v>28</v>
      </c>
      <c r="AI664" s="42">
        <v>21</v>
      </c>
      <c r="AJ664" s="42">
        <v>32</v>
      </c>
      <c r="AK664" s="42">
        <v>51</v>
      </c>
      <c r="AL664" s="42">
        <v>38</v>
      </c>
      <c r="AM664" s="42">
        <v>23</v>
      </c>
      <c r="AN664" s="42">
        <v>0</v>
      </c>
      <c r="AO664" s="42">
        <v>34</v>
      </c>
      <c r="AP664" s="42">
        <v>111</v>
      </c>
      <c r="AQ664" s="42">
        <v>48</v>
      </c>
      <c r="AR664" s="42">
        <v>336</v>
      </c>
      <c r="AS664" s="42">
        <v>16</v>
      </c>
      <c r="AT664" s="42">
        <v>16</v>
      </c>
      <c r="AU664" s="42">
        <v>20</v>
      </c>
      <c r="AV664" s="42">
        <v>32</v>
      </c>
      <c r="AW664" s="42">
        <v>44</v>
      </c>
      <c r="AX664" s="42">
        <v>32</v>
      </c>
      <c r="AY664" s="42">
        <v>128</v>
      </c>
      <c r="AZ664" s="42">
        <v>48</v>
      </c>
      <c r="BA664" s="42">
        <v>160</v>
      </c>
      <c r="BB664" s="42">
        <v>16</v>
      </c>
      <c r="BC664" s="42">
        <v>8</v>
      </c>
      <c r="BD664" s="42">
        <v>12</v>
      </c>
      <c r="BE664" s="42">
        <v>16</v>
      </c>
      <c r="BF664" s="42">
        <v>0</v>
      </c>
      <c r="BG664" s="42">
        <v>28</v>
      </c>
      <c r="BH664" s="42">
        <v>68</v>
      </c>
      <c r="BI664" s="42">
        <v>12</v>
      </c>
      <c r="BJ664" s="42">
        <v>176</v>
      </c>
      <c r="BK664" s="42">
        <v>0</v>
      </c>
      <c r="BL664" s="42">
        <v>8</v>
      </c>
      <c r="BM664" s="42">
        <v>8</v>
      </c>
      <c r="BN664" s="42">
        <v>16</v>
      </c>
      <c r="BO664" s="42">
        <v>44</v>
      </c>
      <c r="BP664" s="42">
        <v>4</v>
      </c>
      <c r="BQ664" s="42">
        <v>60</v>
      </c>
      <c r="BR664" s="42">
        <v>36</v>
      </c>
      <c r="BS664" s="42">
        <v>24</v>
      </c>
      <c r="BT664" s="42">
        <v>0</v>
      </c>
      <c r="BU664" s="42">
        <v>0</v>
      </c>
      <c r="BV664" s="42">
        <v>0</v>
      </c>
      <c r="BW664" s="42">
        <v>0</v>
      </c>
      <c r="BX664" s="42">
        <v>0</v>
      </c>
      <c r="BY664" s="42">
        <v>0</v>
      </c>
      <c r="BZ664" s="42">
        <v>0</v>
      </c>
      <c r="CA664" s="42">
        <v>24</v>
      </c>
      <c r="CB664" s="42">
        <v>148</v>
      </c>
      <c r="CC664" s="42">
        <v>16</v>
      </c>
      <c r="CD664" s="42">
        <v>12</v>
      </c>
      <c r="CE664" s="42">
        <v>12</v>
      </c>
      <c r="CF664" s="42">
        <v>32</v>
      </c>
      <c r="CG664" s="42">
        <v>32</v>
      </c>
      <c r="CH664" s="42">
        <v>32</v>
      </c>
      <c r="CI664" s="42">
        <v>0</v>
      </c>
      <c r="CJ664" s="42">
        <v>12</v>
      </c>
      <c r="CK664" s="42">
        <v>164</v>
      </c>
      <c r="CL664" s="42">
        <v>0</v>
      </c>
      <c r="CM664" s="42">
        <v>4</v>
      </c>
      <c r="CN664" s="42">
        <v>8</v>
      </c>
      <c r="CO664" s="42">
        <v>0</v>
      </c>
      <c r="CP664" s="42">
        <v>12</v>
      </c>
      <c r="CQ664" s="42">
        <v>0</v>
      </c>
      <c r="CR664" s="42">
        <v>128</v>
      </c>
      <c r="CS664" s="42">
        <v>12</v>
      </c>
    </row>
    <row r="665" spans="1:97">
      <c r="A665" s="40" t="s">
        <v>1917</v>
      </c>
      <c r="B665" s="40" t="s">
        <v>289</v>
      </c>
      <c r="C665" s="40" t="s">
        <v>1664</v>
      </c>
      <c r="D665" s="40" t="s">
        <v>1669</v>
      </c>
      <c r="E665" s="40" t="s">
        <v>1918</v>
      </c>
      <c r="F665" s="40" t="s">
        <v>1671</v>
      </c>
      <c r="G665" s="41" t="s">
        <v>294</v>
      </c>
      <c r="H665" s="40" t="s">
        <v>1919</v>
      </c>
      <c r="I665" s="42">
        <v>56</v>
      </c>
      <c r="J665" s="42">
        <v>9.1636360000000003</v>
      </c>
      <c r="K665" s="42">
        <v>7.1272729999999997</v>
      </c>
      <c r="L665" s="42">
        <v>13.236364</v>
      </c>
      <c r="M665" s="42">
        <v>10.181818</v>
      </c>
      <c r="N665" s="42">
        <v>12.218182000000001</v>
      </c>
      <c r="O665" s="42">
        <v>4.0727270000000004</v>
      </c>
      <c r="P665" s="42">
        <v>12</v>
      </c>
      <c r="Q665" s="42">
        <v>10</v>
      </c>
      <c r="R665" s="42">
        <v>15</v>
      </c>
      <c r="S665" s="42">
        <v>10</v>
      </c>
      <c r="T665" s="42">
        <v>5</v>
      </c>
      <c r="U665" s="42">
        <v>10</v>
      </c>
      <c r="V665" s="42">
        <v>27.490908999999998</v>
      </c>
      <c r="W665" s="42">
        <v>7.1272729999999997</v>
      </c>
      <c r="X665" s="42">
        <v>3.0545450000000001</v>
      </c>
      <c r="Y665" s="42">
        <v>7.1272729999999997</v>
      </c>
      <c r="Z665" s="42">
        <v>4.0727270000000004</v>
      </c>
      <c r="AA665" s="42">
        <v>4.0727270000000004</v>
      </c>
      <c r="AB665" s="42">
        <v>2.0363639999999998</v>
      </c>
      <c r="AC665" s="42">
        <v>0</v>
      </c>
      <c r="AD665" s="42">
        <v>8.1454550000000001</v>
      </c>
      <c r="AE665" s="42">
        <v>15.272727</v>
      </c>
      <c r="AF665" s="42">
        <v>4.0727270000000004</v>
      </c>
      <c r="AG665" s="42">
        <v>28.509091000000002</v>
      </c>
      <c r="AH665" s="42">
        <v>2.0363639999999998</v>
      </c>
      <c r="AI665" s="42">
        <v>4.0727270000000004</v>
      </c>
      <c r="AJ665" s="42">
        <v>6.1090910000000003</v>
      </c>
      <c r="AK665" s="42">
        <v>6.1090910000000003</v>
      </c>
      <c r="AL665" s="42">
        <v>8.1454550000000001</v>
      </c>
      <c r="AM665" s="42">
        <v>2.0363639999999998</v>
      </c>
      <c r="AN665" s="42">
        <v>0</v>
      </c>
      <c r="AO665" s="42">
        <v>3.0545450000000001</v>
      </c>
      <c r="AP665" s="42">
        <v>18.327273000000002</v>
      </c>
      <c r="AQ665" s="42">
        <v>7.1272729999999997</v>
      </c>
      <c r="AR665" s="42">
        <v>40.727272999999997</v>
      </c>
      <c r="AS665" s="42">
        <v>0</v>
      </c>
      <c r="AT665" s="42">
        <v>0</v>
      </c>
      <c r="AU665" s="42">
        <v>4.0727270000000004</v>
      </c>
      <c r="AV665" s="42">
        <v>8.1454550000000001</v>
      </c>
      <c r="AW665" s="42">
        <v>8.1454550000000001</v>
      </c>
      <c r="AX665" s="42">
        <v>0</v>
      </c>
      <c r="AY665" s="42">
        <v>16.290908999999999</v>
      </c>
      <c r="AZ665" s="42">
        <v>4.0727270000000004</v>
      </c>
      <c r="BA665" s="42">
        <v>16.290908999999999</v>
      </c>
      <c r="BB665" s="42">
        <v>0</v>
      </c>
      <c r="BC665" s="42">
        <v>0</v>
      </c>
      <c r="BD665" s="42">
        <v>4.0727270000000004</v>
      </c>
      <c r="BE665" s="42">
        <v>4.0727270000000004</v>
      </c>
      <c r="BF665" s="42">
        <v>0</v>
      </c>
      <c r="BG665" s="42">
        <v>0</v>
      </c>
      <c r="BH665" s="42">
        <v>8.1454550000000001</v>
      </c>
      <c r="BI665" s="42">
        <v>0</v>
      </c>
      <c r="BJ665" s="42">
        <v>24.436364000000001</v>
      </c>
      <c r="BK665" s="42">
        <v>0</v>
      </c>
      <c r="BL665" s="42">
        <v>0</v>
      </c>
      <c r="BM665" s="42">
        <v>0</v>
      </c>
      <c r="BN665" s="42">
        <v>4.0727270000000004</v>
      </c>
      <c r="BO665" s="42">
        <v>8.1454550000000001</v>
      </c>
      <c r="BP665" s="42">
        <v>0</v>
      </c>
      <c r="BQ665" s="42">
        <v>8.1454550000000001</v>
      </c>
      <c r="BR665" s="42">
        <v>4.0727270000000004</v>
      </c>
      <c r="BS665" s="42">
        <v>0</v>
      </c>
      <c r="BT665" s="42">
        <v>0</v>
      </c>
      <c r="BU665" s="42">
        <v>0</v>
      </c>
      <c r="BV665" s="42">
        <v>0</v>
      </c>
      <c r="BW665" s="42">
        <v>0</v>
      </c>
      <c r="BX665" s="42">
        <v>0</v>
      </c>
      <c r="BY665" s="42">
        <v>0</v>
      </c>
      <c r="BZ665" s="42">
        <v>0</v>
      </c>
      <c r="CA665" s="42">
        <v>0</v>
      </c>
      <c r="CB665" s="42">
        <v>20.363636</v>
      </c>
      <c r="CC665" s="42">
        <v>0</v>
      </c>
      <c r="CD665" s="42">
        <v>0</v>
      </c>
      <c r="CE665" s="42">
        <v>4.0727270000000004</v>
      </c>
      <c r="CF665" s="42">
        <v>4.0727270000000004</v>
      </c>
      <c r="CG665" s="42">
        <v>8.1454550000000001</v>
      </c>
      <c r="CH665" s="42">
        <v>0</v>
      </c>
      <c r="CI665" s="42">
        <v>0</v>
      </c>
      <c r="CJ665" s="42">
        <v>4.0727270000000004</v>
      </c>
      <c r="CK665" s="42">
        <v>20.363636</v>
      </c>
      <c r="CL665" s="42">
        <v>0</v>
      </c>
      <c r="CM665" s="42">
        <v>0</v>
      </c>
      <c r="CN665" s="42">
        <v>0</v>
      </c>
      <c r="CO665" s="42">
        <v>4.0727270000000004</v>
      </c>
      <c r="CP665" s="42">
        <v>0</v>
      </c>
      <c r="CQ665" s="42">
        <v>0</v>
      </c>
      <c r="CR665" s="42">
        <v>16.290908999999999</v>
      </c>
      <c r="CS665" s="42">
        <v>0</v>
      </c>
    </row>
    <row r="666" spans="1:97">
      <c r="A666" s="40" t="s">
        <v>1920</v>
      </c>
      <c r="B666" s="40" t="s">
        <v>289</v>
      </c>
      <c r="C666" s="40" t="s">
        <v>1664</v>
      </c>
      <c r="D666" s="40" t="s">
        <v>1699</v>
      </c>
      <c r="E666" s="40" t="s">
        <v>1700</v>
      </c>
      <c r="F666" s="40" t="s">
        <v>1671</v>
      </c>
      <c r="G666" s="41" t="s">
        <v>294</v>
      </c>
      <c r="H666" s="40" t="s">
        <v>1921</v>
      </c>
      <c r="I666" s="42">
        <v>3728</v>
      </c>
      <c r="J666" s="42">
        <v>717</v>
      </c>
      <c r="K666" s="42">
        <v>613</v>
      </c>
      <c r="L666" s="42">
        <v>813</v>
      </c>
      <c r="M666" s="42">
        <v>748</v>
      </c>
      <c r="N666" s="42">
        <v>507</v>
      </c>
      <c r="O666" s="42">
        <v>330</v>
      </c>
      <c r="P666" s="42">
        <v>696</v>
      </c>
      <c r="Q666" s="42">
        <v>519</v>
      </c>
      <c r="R666" s="42">
        <v>770</v>
      </c>
      <c r="S666" s="42">
        <v>567</v>
      </c>
      <c r="T666" s="42">
        <v>349</v>
      </c>
      <c r="U666" s="42">
        <v>264</v>
      </c>
      <c r="V666" s="42">
        <v>1765</v>
      </c>
      <c r="W666" s="42">
        <v>366</v>
      </c>
      <c r="X666" s="42">
        <v>292</v>
      </c>
      <c r="Y666" s="42">
        <v>415</v>
      </c>
      <c r="Z666" s="42">
        <v>357</v>
      </c>
      <c r="AA666" s="42">
        <v>237</v>
      </c>
      <c r="AB666" s="42">
        <v>93</v>
      </c>
      <c r="AC666" s="42">
        <v>5</v>
      </c>
      <c r="AD666" s="42">
        <v>473</v>
      </c>
      <c r="AE666" s="42">
        <v>1056</v>
      </c>
      <c r="AF666" s="42">
        <v>236</v>
      </c>
      <c r="AG666" s="42">
        <v>1963</v>
      </c>
      <c r="AH666" s="42">
        <v>351</v>
      </c>
      <c r="AI666" s="42">
        <v>321</v>
      </c>
      <c r="AJ666" s="42">
        <v>398</v>
      </c>
      <c r="AK666" s="42">
        <v>391</v>
      </c>
      <c r="AL666" s="42">
        <v>270</v>
      </c>
      <c r="AM666" s="42">
        <v>190</v>
      </c>
      <c r="AN666" s="42">
        <v>42</v>
      </c>
      <c r="AO666" s="42">
        <v>462</v>
      </c>
      <c r="AP666" s="42">
        <v>1112</v>
      </c>
      <c r="AQ666" s="42">
        <v>389</v>
      </c>
      <c r="AR666" s="42">
        <v>3024</v>
      </c>
      <c r="AS666" s="42">
        <v>8</v>
      </c>
      <c r="AT666" s="42">
        <v>132</v>
      </c>
      <c r="AU666" s="42">
        <v>140</v>
      </c>
      <c r="AV666" s="42">
        <v>464</v>
      </c>
      <c r="AW666" s="42">
        <v>608</v>
      </c>
      <c r="AX666" s="42">
        <v>444</v>
      </c>
      <c r="AY666" s="42">
        <v>896</v>
      </c>
      <c r="AZ666" s="42">
        <v>332</v>
      </c>
      <c r="BA666" s="42">
        <v>1380</v>
      </c>
      <c r="BB666" s="42">
        <v>8</v>
      </c>
      <c r="BC666" s="42">
        <v>88</v>
      </c>
      <c r="BD666" s="42">
        <v>76</v>
      </c>
      <c r="BE666" s="42">
        <v>244</v>
      </c>
      <c r="BF666" s="42">
        <v>120</v>
      </c>
      <c r="BG666" s="42">
        <v>348</v>
      </c>
      <c r="BH666" s="42">
        <v>376</v>
      </c>
      <c r="BI666" s="42">
        <v>120</v>
      </c>
      <c r="BJ666" s="42">
        <v>1644</v>
      </c>
      <c r="BK666" s="42">
        <v>0</v>
      </c>
      <c r="BL666" s="42">
        <v>44</v>
      </c>
      <c r="BM666" s="42">
        <v>64</v>
      </c>
      <c r="BN666" s="42">
        <v>220</v>
      </c>
      <c r="BO666" s="42">
        <v>488</v>
      </c>
      <c r="BP666" s="42">
        <v>96</v>
      </c>
      <c r="BQ666" s="42">
        <v>520</v>
      </c>
      <c r="BR666" s="42">
        <v>212</v>
      </c>
      <c r="BS666" s="42">
        <v>428</v>
      </c>
      <c r="BT666" s="42">
        <v>0</v>
      </c>
      <c r="BU666" s="42">
        <v>0</v>
      </c>
      <c r="BV666" s="42">
        <v>0</v>
      </c>
      <c r="BW666" s="42">
        <v>40</v>
      </c>
      <c r="BX666" s="42">
        <v>88</v>
      </c>
      <c r="BY666" s="42">
        <v>108</v>
      </c>
      <c r="BZ666" s="42">
        <v>0</v>
      </c>
      <c r="CA666" s="42">
        <v>192</v>
      </c>
      <c r="CB666" s="42">
        <v>1500</v>
      </c>
      <c r="CC666" s="42">
        <v>8</v>
      </c>
      <c r="CD666" s="42">
        <v>120</v>
      </c>
      <c r="CE666" s="42">
        <v>124</v>
      </c>
      <c r="CF666" s="42">
        <v>388</v>
      </c>
      <c r="CG666" s="42">
        <v>468</v>
      </c>
      <c r="CH666" s="42">
        <v>308</v>
      </c>
      <c r="CI666" s="42">
        <v>4</v>
      </c>
      <c r="CJ666" s="42">
        <v>80</v>
      </c>
      <c r="CK666" s="42">
        <v>1096</v>
      </c>
      <c r="CL666" s="42">
        <v>0</v>
      </c>
      <c r="CM666" s="42">
        <v>12</v>
      </c>
      <c r="CN666" s="42">
        <v>16</v>
      </c>
      <c r="CO666" s="42">
        <v>36</v>
      </c>
      <c r="CP666" s="42">
        <v>52</v>
      </c>
      <c r="CQ666" s="42">
        <v>28</v>
      </c>
      <c r="CR666" s="42">
        <v>892</v>
      </c>
      <c r="CS666" s="42">
        <v>60</v>
      </c>
    </row>
    <row r="667" spans="1:97">
      <c r="A667" s="40" t="s">
        <v>1922</v>
      </c>
      <c r="B667" s="40" t="s">
        <v>289</v>
      </c>
      <c r="C667" s="40" t="s">
        <v>1664</v>
      </c>
      <c r="D667" s="40" t="s">
        <v>1669</v>
      </c>
      <c r="E667" s="40" t="s">
        <v>1816</v>
      </c>
      <c r="F667" s="40" t="s">
        <v>1671</v>
      </c>
      <c r="G667" s="41" t="s">
        <v>294</v>
      </c>
      <c r="H667" s="40" t="s">
        <v>1923</v>
      </c>
      <c r="I667" s="42">
        <v>186</v>
      </c>
      <c r="J667" s="42">
        <v>38.585106000000003</v>
      </c>
      <c r="K667" s="42">
        <v>21.765957</v>
      </c>
      <c r="L667" s="42">
        <v>34.627659999999999</v>
      </c>
      <c r="M667" s="42">
        <v>37.595745000000001</v>
      </c>
      <c r="N667" s="42">
        <v>34.627659999999999</v>
      </c>
      <c r="O667" s="42">
        <v>18.797872000000002</v>
      </c>
      <c r="P667" s="42">
        <v>28</v>
      </c>
      <c r="Q667" s="42">
        <v>44</v>
      </c>
      <c r="R667" s="42">
        <v>23</v>
      </c>
      <c r="S667" s="42">
        <v>39</v>
      </c>
      <c r="T667" s="42">
        <v>36</v>
      </c>
      <c r="U667" s="42">
        <v>15</v>
      </c>
      <c r="V667" s="42">
        <v>82.117020999999994</v>
      </c>
      <c r="W667" s="42">
        <v>16.819148999999999</v>
      </c>
      <c r="X667" s="42">
        <v>6.9255319999999996</v>
      </c>
      <c r="Y667" s="42">
        <v>18.797872000000002</v>
      </c>
      <c r="Z667" s="42">
        <v>13.851063999999999</v>
      </c>
      <c r="AA667" s="42">
        <v>21.765957</v>
      </c>
      <c r="AB667" s="42">
        <v>3.9574470000000002</v>
      </c>
      <c r="AC667" s="42">
        <v>0</v>
      </c>
      <c r="AD667" s="42">
        <v>18.797872000000002</v>
      </c>
      <c r="AE667" s="42">
        <v>48.478723000000002</v>
      </c>
      <c r="AF667" s="42">
        <v>14.840426000000001</v>
      </c>
      <c r="AG667" s="42">
        <v>103.88297900000001</v>
      </c>
      <c r="AH667" s="42">
        <v>21.765957</v>
      </c>
      <c r="AI667" s="42">
        <v>14.840426000000001</v>
      </c>
      <c r="AJ667" s="42">
        <v>15.829787</v>
      </c>
      <c r="AK667" s="42">
        <v>23.744681</v>
      </c>
      <c r="AL667" s="42">
        <v>12.861701999999999</v>
      </c>
      <c r="AM667" s="42">
        <v>12.861701999999999</v>
      </c>
      <c r="AN667" s="42">
        <v>1.978723</v>
      </c>
      <c r="AO667" s="42">
        <v>27.702127999999998</v>
      </c>
      <c r="AP667" s="42">
        <v>53.425531999999997</v>
      </c>
      <c r="AQ667" s="42">
        <v>22.755319</v>
      </c>
      <c r="AR667" s="42">
        <v>138.510638</v>
      </c>
      <c r="AS667" s="42">
        <v>11.872339999999999</v>
      </c>
      <c r="AT667" s="42">
        <v>11.872339999999999</v>
      </c>
      <c r="AU667" s="42">
        <v>0</v>
      </c>
      <c r="AV667" s="42">
        <v>0</v>
      </c>
      <c r="AW667" s="42">
        <v>23.744681</v>
      </c>
      <c r="AX667" s="42">
        <v>31.659573999999999</v>
      </c>
      <c r="AY667" s="42">
        <v>55.404254999999999</v>
      </c>
      <c r="AZ667" s="42">
        <v>3.9574470000000002</v>
      </c>
      <c r="BA667" s="42">
        <v>59.361702000000001</v>
      </c>
      <c r="BB667" s="42">
        <v>7.9148940000000003</v>
      </c>
      <c r="BC667" s="42">
        <v>0</v>
      </c>
      <c r="BD667" s="42">
        <v>0</v>
      </c>
      <c r="BE667" s="42">
        <v>0</v>
      </c>
      <c r="BF667" s="42">
        <v>0</v>
      </c>
      <c r="BG667" s="42">
        <v>27.702127999999998</v>
      </c>
      <c r="BH667" s="42">
        <v>23.744681</v>
      </c>
      <c r="BI667" s="42">
        <v>0</v>
      </c>
      <c r="BJ667" s="42">
        <v>79.148936000000006</v>
      </c>
      <c r="BK667" s="42">
        <v>3.9574470000000002</v>
      </c>
      <c r="BL667" s="42">
        <v>11.872339999999999</v>
      </c>
      <c r="BM667" s="42">
        <v>0</v>
      </c>
      <c r="BN667" s="42">
        <v>0</v>
      </c>
      <c r="BO667" s="42">
        <v>23.744681</v>
      </c>
      <c r="BP667" s="42">
        <v>3.9574470000000002</v>
      </c>
      <c r="BQ667" s="42">
        <v>31.659573999999999</v>
      </c>
      <c r="BR667" s="42">
        <v>3.9574470000000002</v>
      </c>
      <c r="BS667" s="42">
        <v>19.787234000000002</v>
      </c>
      <c r="BT667" s="42">
        <v>0</v>
      </c>
      <c r="BU667" s="42">
        <v>7.9148940000000003</v>
      </c>
      <c r="BV667" s="42">
        <v>0</v>
      </c>
      <c r="BW667" s="42">
        <v>0</v>
      </c>
      <c r="BX667" s="42">
        <v>3.9574470000000002</v>
      </c>
      <c r="BY667" s="42">
        <v>7.9148940000000003</v>
      </c>
      <c r="BZ667" s="42">
        <v>0</v>
      </c>
      <c r="CA667" s="42">
        <v>0</v>
      </c>
      <c r="CB667" s="42">
        <v>55.404254999999999</v>
      </c>
      <c r="CC667" s="42">
        <v>7.9148940000000003</v>
      </c>
      <c r="CD667" s="42">
        <v>3.9574470000000002</v>
      </c>
      <c r="CE667" s="42">
        <v>0</v>
      </c>
      <c r="CF667" s="42">
        <v>0</v>
      </c>
      <c r="CG667" s="42">
        <v>19.787234000000002</v>
      </c>
      <c r="CH667" s="42">
        <v>23.744681</v>
      </c>
      <c r="CI667" s="42">
        <v>0</v>
      </c>
      <c r="CJ667" s="42">
        <v>0</v>
      </c>
      <c r="CK667" s="42">
        <v>63.319149000000003</v>
      </c>
      <c r="CL667" s="42">
        <v>3.9574470000000002</v>
      </c>
      <c r="CM667" s="42">
        <v>0</v>
      </c>
      <c r="CN667" s="42">
        <v>0</v>
      </c>
      <c r="CO667" s="42">
        <v>0</v>
      </c>
      <c r="CP667" s="42">
        <v>0</v>
      </c>
      <c r="CQ667" s="42">
        <v>0</v>
      </c>
      <c r="CR667" s="42">
        <v>55.404254999999999</v>
      </c>
      <c r="CS667" s="42">
        <v>3.9574470000000002</v>
      </c>
    </row>
    <row r="668" spans="1:97">
      <c r="A668" s="40" t="s">
        <v>1924</v>
      </c>
      <c r="B668" s="40" t="s">
        <v>289</v>
      </c>
      <c r="C668" s="40" t="s">
        <v>1664</v>
      </c>
      <c r="D668" s="40" t="s">
        <v>1669</v>
      </c>
      <c r="E668" s="40" t="s">
        <v>1800</v>
      </c>
      <c r="F668" s="40" t="s">
        <v>1671</v>
      </c>
      <c r="G668" s="41" t="s">
        <v>294</v>
      </c>
      <c r="H668" s="40" t="s">
        <v>1925</v>
      </c>
      <c r="I668" s="42">
        <v>1211</v>
      </c>
      <c r="J668" s="42">
        <v>226.198937</v>
      </c>
      <c r="K668" s="42">
        <v>162.53593000000001</v>
      </c>
      <c r="L668" s="42">
        <v>238.34978100000001</v>
      </c>
      <c r="M668" s="42">
        <v>240.996039</v>
      </c>
      <c r="N668" s="42">
        <v>196.927931</v>
      </c>
      <c r="O668" s="42">
        <v>145.99138199999999</v>
      </c>
      <c r="P668" s="42">
        <v>208</v>
      </c>
      <c r="Q668" s="42">
        <v>200</v>
      </c>
      <c r="R668" s="42">
        <v>215</v>
      </c>
      <c r="S668" s="42">
        <v>194</v>
      </c>
      <c r="T668" s="42">
        <v>180</v>
      </c>
      <c r="U668" s="42">
        <v>126</v>
      </c>
      <c r="V668" s="42">
        <v>574.88564199999996</v>
      </c>
      <c r="W668" s="42">
        <v>112.08437000000001</v>
      </c>
      <c r="X668" s="42">
        <v>80.773055999999997</v>
      </c>
      <c r="Y668" s="42">
        <v>110.074397</v>
      </c>
      <c r="Z668" s="42">
        <v>123.87156899999999</v>
      </c>
      <c r="AA668" s="42">
        <v>85.823267999999999</v>
      </c>
      <c r="AB668" s="42">
        <v>60.582320000000003</v>
      </c>
      <c r="AC668" s="42">
        <v>1.676663</v>
      </c>
      <c r="AD668" s="42">
        <v>145.40565699999999</v>
      </c>
      <c r="AE668" s="42">
        <v>324.13260100000002</v>
      </c>
      <c r="AF668" s="42">
        <v>105.34738299999999</v>
      </c>
      <c r="AG668" s="42">
        <v>636.11435800000004</v>
      </c>
      <c r="AH668" s="42">
        <v>114.11456699999999</v>
      </c>
      <c r="AI668" s="42">
        <v>81.762873999999996</v>
      </c>
      <c r="AJ668" s="42">
        <v>128.275384</v>
      </c>
      <c r="AK668" s="42">
        <v>117.12447</v>
      </c>
      <c r="AL668" s="42">
        <v>111.104663</v>
      </c>
      <c r="AM668" s="42">
        <v>73.652199999999993</v>
      </c>
      <c r="AN668" s="42">
        <v>10.0802</v>
      </c>
      <c r="AO668" s="42">
        <v>141.34526399999999</v>
      </c>
      <c r="AP668" s="42">
        <v>357.50444800000002</v>
      </c>
      <c r="AQ668" s="42">
        <v>137.264647</v>
      </c>
      <c r="AR668" s="42">
        <v>985.51824299999998</v>
      </c>
      <c r="AS668" s="42">
        <v>12.120509</v>
      </c>
      <c r="AT668" s="42">
        <v>32.321356999999999</v>
      </c>
      <c r="AU668" s="42">
        <v>51.148516000000001</v>
      </c>
      <c r="AV668" s="42">
        <v>117.164918</v>
      </c>
      <c r="AW668" s="42">
        <v>145.44610499999999</v>
      </c>
      <c r="AX668" s="42">
        <v>161.52588800000001</v>
      </c>
      <c r="AY668" s="42">
        <v>352.70665100000002</v>
      </c>
      <c r="AZ668" s="42">
        <v>113.084301</v>
      </c>
      <c r="BA668" s="42">
        <v>455.12502599999999</v>
      </c>
      <c r="BB668" s="42">
        <v>4.0401699999999998</v>
      </c>
      <c r="BC668" s="42">
        <v>4.0401699999999998</v>
      </c>
      <c r="BD668" s="42">
        <v>30.947668</v>
      </c>
      <c r="BE668" s="42">
        <v>52.522204000000002</v>
      </c>
      <c r="BF668" s="42">
        <v>28.281186999999999</v>
      </c>
      <c r="BG668" s="42">
        <v>137.32531800000001</v>
      </c>
      <c r="BH668" s="42">
        <v>145.44610499999999</v>
      </c>
      <c r="BI668" s="42">
        <v>52.522204000000002</v>
      </c>
      <c r="BJ668" s="42">
        <v>530.39321700000005</v>
      </c>
      <c r="BK668" s="42">
        <v>8.0803390000000004</v>
      </c>
      <c r="BL668" s="42">
        <v>28.281186999999999</v>
      </c>
      <c r="BM668" s="42">
        <v>20.200848000000001</v>
      </c>
      <c r="BN668" s="42">
        <v>64.642713000000001</v>
      </c>
      <c r="BO668" s="42">
        <v>117.164918</v>
      </c>
      <c r="BP668" s="42">
        <v>24.200569999999999</v>
      </c>
      <c r="BQ668" s="42">
        <v>207.26054600000001</v>
      </c>
      <c r="BR668" s="42">
        <v>60.562095999999997</v>
      </c>
      <c r="BS668" s="42">
        <v>125.164362</v>
      </c>
      <c r="BT668" s="42">
        <v>0</v>
      </c>
      <c r="BU668" s="42">
        <v>0</v>
      </c>
      <c r="BV668" s="42">
        <v>0</v>
      </c>
      <c r="BW668" s="42">
        <v>0</v>
      </c>
      <c r="BX668" s="42">
        <v>28.281186999999999</v>
      </c>
      <c r="BY668" s="42">
        <v>28.240739000000001</v>
      </c>
      <c r="BZ668" s="42">
        <v>0</v>
      </c>
      <c r="CA668" s="42">
        <v>68.642435000000006</v>
      </c>
      <c r="CB668" s="42">
        <v>383.77566200000001</v>
      </c>
      <c r="CC668" s="42">
        <v>12.120509</v>
      </c>
      <c r="CD668" s="42">
        <v>24.241016999999999</v>
      </c>
      <c r="CE668" s="42">
        <v>32.321356999999999</v>
      </c>
      <c r="CF668" s="42">
        <v>92.923900000000003</v>
      </c>
      <c r="CG668" s="42">
        <v>92.923900000000003</v>
      </c>
      <c r="CH668" s="42">
        <v>109.04413099999999</v>
      </c>
      <c r="CI668" s="42">
        <v>0</v>
      </c>
      <c r="CJ668" s="42">
        <v>20.200848000000001</v>
      </c>
      <c r="CK668" s="42">
        <v>476.57821899999999</v>
      </c>
      <c r="CL668" s="42">
        <v>0</v>
      </c>
      <c r="CM668" s="42">
        <v>8.0803390000000004</v>
      </c>
      <c r="CN668" s="42">
        <v>18.827159999999999</v>
      </c>
      <c r="CO668" s="42">
        <v>24.241016999999999</v>
      </c>
      <c r="CP668" s="42">
        <v>24.241016999999999</v>
      </c>
      <c r="CQ668" s="42">
        <v>24.241016999999999</v>
      </c>
      <c r="CR668" s="42">
        <v>352.70665100000002</v>
      </c>
      <c r="CS668" s="42">
        <v>24.241016999999999</v>
      </c>
    </row>
    <row r="669" spans="1:97">
      <c r="A669" s="40" t="s">
        <v>1926</v>
      </c>
      <c r="B669" s="40" t="s">
        <v>289</v>
      </c>
      <c r="C669" s="40" t="s">
        <v>1664</v>
      </c>
      <c r="D669" s="40" t="s">
        <v>1669</v>
      </c>
      <c r="E669" s="40" t="s">
        <v>1670</v>
      </c>
      <c r="F669" s="40" t="s">
        <v>1671</v>
      </c>
      <c r="G669" s="41" t="s">
        <v>294</v>
      </c>
      <c r="H669" s="40" t="s">
        <v>1927</v>
      </c>
      <c r="I669" s="42">
        <v>302</v>
      </c>
      <c r="J669" s="42">
        <v>66.996587000000005</v>
      </c>
      <c r="K669" s="42">
        <v>30.921502</v>
      </c>
      <c r="L669" s="42">
        <v>71.119454000000005</v>
      </c>
      <c r="M669" s="42">
        <v>58.750852999999999</v>
      </c>
      <c r="N669" s="42">
        <v>42.259385999999999</v>
      </c>
      <c r="O669" s="42">
        <v>31.952217999999998</v>
      </c>
      <c r="P669" s="42">
        <v>37</v>
      </c>
      <c r="Q669" s="42">
        <v>51</v>
      </c>
      <c r="R669" s="42">
        <v>39</v>
      </c>
      <c r="S669" s="42">
        <v>35</v>
      </c>
      <c r="T669" s="42">
        <v>38</v>
      </c>
      <c r="U669" s="42">
        <v>16</v>
      </c>
      <c r="V669" s="42">
        <v>156.66894199999999</v>
      </c>
      <c r="W669" s="42">
        <v>34.013652</v>
      </c>
      <c r="X669" s="42">
        <v>16.491468000000001</v>
      </c>
      <c r="Y669" s="42">
        <v>39.167234999999998</v>
      </c>
      <c r="Z669" s="42">
        <v>29.890785000000001</v>
      </c>
      <c r="AA669" s="42">
        <v>20.614333999999999</v>
      </c>
      <c r="AB669" s="42">
        <v>16.491468000000001</v>
      </c>
      <c r="AC669" s="42">
        <v>0</v>
      </c>
      <c r="AD669" s="42">
        <v>42.259385999999999</v>
      </c>
      <c r="AE669" s="42">
        <v>86.580205000000007</v>
      </c>
      <c r="AF669" s="42">
        <v>27.829352</v>
      </c>
      <c r="AG669" s="42">
        <v>145.33105800000001</v>
      </c>
      <c r="AH669" s="42">
        <v>32.982934999999998</v>
      </c>
      <c r="AI669" s="42">
        <v>14.430033999999999</v>
      </c>
      <c r="AJ669" s="42">
        <v>31.952217999999998</v>
      </c>
      <c r="AK669" s="42">
        <v>28.860067999999998</v>
      </c>
      <c r="AL669" s="42">
        <v>21.645050999999999</v>
      </c>
      <c r="AM669" s="42">
        <v>13.399317</v>
      </c>
      <c r="AN669" s="42">
        <v>2.0614330000000001</v>
      </c>
      <c r="AO669" s="42">
        <v>40.197952000000001</v>
      </c>
      <c r="AP669" s="42">
        <v>76.273038</v>
      </c>
      <c r="AQ669" s="42">
        <v>28.860067999999998</v>
      </c>
      <c r="AR669" s="42">
        <v>218.511945</v>
      </c>
      <c r="AS669" s="42">
        <v>0</v>
      </c>
      <c r="AT669" s="42">
        <v>20.614333999999999</v>
      </c>
      <c r="AU669" s="42">
        <v>8.2457340000000006</v>
      </c>
      <c r="AV669" s="42">
        <v>37.105801999999997</v>
      </c>
      <c r="AW669" s="42">
        <v>49.474403000000002</v>
      </c>
      <c r="AX669" s="42">
        <v>24.737200999999999</v>
      </c>
      <c r="AY669" s="42">
        <v>57.720137000000001</v>
      </c>
      <c r="AZ669" s="42">
        <v>20.614333999999999</v>
      </c>
      <c r="BA669" s="42">
        <v>115.440273</v>
      </c>
      <c r="BB669" s="42">
        <v>0</v>
      </c>
      <c r="BC669" s="42">
        <v>16.491468000000001</v>
      </c>
      <c r="BD669" s="42">
        <v>4.1228670000000003</v>
      </c>
      <c r="BE669" s="42">
        <v>32.982934999999998</v>
      </c>
      <c r="BF669" s="42">
        <v>0</v>
      </c>
      <c r="BG669" s="42">
        <v>20.614333999999999</v>
      </c>
      <c r="BH669" s="42">
        <v>32.982934999999998</v>
      </c>
      <c r="BI669" s="42">
        <v>8.2457340000000006</v>
      </c>
      <c r="BJ669" s="42">
        <v>103.07167200000001</v>
      </c>
      <c r="BK669" s="42">
        <v>0</v>
      </c>
      <c r="BL669" s="42">
        <v>4.1228670000000003</v>
      </c>
      <c r="BM669" s="42">
        <v>4.1228670000000003</v>
      </c>
      <c r="BN669" s="42">
        <v>4.1228670000000003</v>
      </c>
      <c r="BO669" s="42">
        <v>49.474403000000002</v>
      </c>
      <c r="BP669" s="42">
        <v>4.1228670000000003</v>
      </c>
      <c r="BQ669" s="42">
        <v>24.737200999999999</v>
      </c>
      <c r="BR669" s="42">
        <v>12.368601</v>
      </c>
      <c r="BS669" s="42">
        <v>8.2457340000000006</v>
      </c>
      <c r="BT669" s="42">
        <v>0</v>
      </c>
      <c r="BU669" s="42">
        <v>0</v>
      </c>
      <c r="BV669" s="42">
        <v>0</v>
      </c>
      <c r="BW669" s="42">
        <v>4.1228670000000003</v>
      </c>
      <c r="BX669" s="42">
        <v>0</v>
      </c>
      <c r="BY669" s="42">
        <v>0</v>
      </c>
      <c r="BZ669" s="42">
        <v>0</v>
      </c>
      <c r="CA669" s="42">
        <v>4.1228670000000003</v>
      </c>
      <c r="CB669" s="42">
        <v>127.808874</v>
      </c>
      <c r="CC669" s="42">
        <v>0</v>
      </c>
      <c r="CD669" s="42">
        <v>20.614333999999999</v>
      </c>
      <c r="CE669" s="42">
        <v>4.1228670000000003</v>
      </c>
      <c r="CF669" s="42">
        <v>24.737200999999999</v>
      </c>
      <c r="CG669" s="42">
        <v>45.351536000000003</v>
      </c>
      <c r="CH669" s="42">
        <v>24.737200999999999</v>
      </c>
      <c r="CI669" s="42">
        <v>0</v>
      </c>
      <c r="CJ669" s="42">
        <v>8.2457340000000006</v>
      </c>
      <c r="CK669" s="42">
        <v>82.457337999999993</v>
      </c>
      <c r="CL669" s="42">
        <v>0</v>
      </c>
      <c r="CM669" s="42">
        <v>0</v>
      </c>
      <c r="CN669" s="42">
        <v>4.1228670000000003</v>
      </c>
      <c r="CO669" s="42">
        <v>8.2457340000000006</v>
      </c>
      <c r="CP669" s="42">
        <v>4.1228670000000003</v>
      </c>
      <c r="CQ669" s="42">
        <v>0</v>
      </c>
      <c r="CR669" s="42">
        <v>57.720137000000001</v>
      </c>
      <c r="CS669" s="42">
        <v>8.2457340000000006</v>
      </c>
    </row>
    <row r="670" spans="1:97">
      <c r="A670" s="40" t="s">
        <v>1928</v>
      </c>
      <c r="B670" s="40" t="s">
        <v>289</v>
      </c>
      <c r="C670" s="40" t="s">
        <v>1664</v>
      </c>
      <c r="D670" s="40" t="s">
        <v>1665</v>
      </c>
      <c r="E670" s="40" t="s">
        <v>1788</v>
      </c>
      <c r="F670" s="40" t="s">
        <v>419</v>
      </c>
      <c r="G670" s="41" t="s">
        <v>294</v>
      </c>
      <c r="H670" s="40" t="s">
        <v>1929</v>
      </c>
      <c r="I670" s="42">
        <v>3045</v>
      </c>
      <c r="J670" s="42">
        <v>494.09117800000001</v>
      </c>
      <c r="K670" s="42">
        <v>464.53016700000001</v>
      </c>
      <c r="L670" s="42">
        <v>440.247908</v>
      </c>
      <c r="M670" s="42">
        <v>541.59994500000005</v>
      </c>
      <c r="N670" s="42">
        <v>540.35925799999995</v>
      </c>
      <c r="O670" s="42">
        <v>564.17154400000004</v>
      </c>
      <c r="P670" s="42">
        <v>466</v>
      </c>
      <c r="Q670" s="42">
        <v>546</v>
      </c>
      <c r="R670" s="42">
        <v>562</v>
      </c>
      <c r="S670" s="42">
        <v>476</v>
      </c>
      <c r="T670" s="42">
        <v>600</v>
      </c>
      <c r="U670" s="42">
        <v>465</v>
      </c>
      <c r="V670" s="42">
        <v>1355.144264</v>
      </c>
      <c r="W670" s="42">
        <v>255.491592</v>
      </c>
      <c r="X670" s="42">
        <v>202.70407299999999</v>
      </c>
      <c r="Y670" s="42">
        <v>217.484578</v>
      </c>
      <c r="Z670" s="42">
        <v>251.26858999999999</v>
      </c>
      <c r="AA670" s="42">
        <v>243.83210399999999</v>
      </c>
      <c r="AB670" s="42">
        <v>171.78679099999999</v>
      </c>
      <c r="AC670" s="42">
        <v>12.576537</v>
      </c>
      <c r="AD670" s="42">
        <v>319.89236499999998</v>
      </c>
      <c r="AE670" s="42">
        <v>706.29700400000002</v>
      </c>
      <c r="AF670" s="42">
        <v>328.95489500000002</v>
      </c>
      <c r="AG670" s="42">
        <v>1689.855736</v>
      </c>
      <c r="AH670" s="42">
        <v>238.59958599999999</v>
      </c>
      <c r="AI670" s="42">
        <v>261.82609400000001</v>
      </c>
      <c r="AJ670" s="42">
        <v>222.76333</v>
      </c>
      <c r="AK670" s="42">
        <v>290.33135399999998</v>
      </c>
      <c r="AL670" s="42">
        <v>296.52715499999999</v>
      </c>
      <c r="AM670" s="42">
        <v>323.37562200000002</v>
      </c>
      <c r="AN670" s="42">
        <v>56.432594999999999</v>
      </c>
      <c r="AO670" s="42">
        <v>330.44986899999998</v>
      </c>
      <c r="AP670" s="42">
        <v>787.58978300000001</v>
      </c>
      <c r="AQ670" s="42">
        <v>571.81608400000005</v>
      </c>
      <c r="AR670" s="42">
        <v>2548.8435559999998</v>
      </c>
      <c r="AS670" s="42">
        <v>63.345022999999998</v>
      </c>
      <c r="AT670" s="42">
        <v>71.791026000000002</v>
      </c>
      <c r="AU670" s="42">
        <v>50.676017999999999</v>
      </c>
      <c r="AV670" s="42">
        <v>160.47405800000001</v>
      </c>
      <c r="AW670" s="42">
        <v>261.82609400000001</v>
      </c>
      <c r="AX670" s="42">
        <v>451.86116199999998</v>
      </c>
      <c r="AY670" s="42">
        <v>1045.455015</v>
      </c>
      <c r="AZ670" s="42">
        <v>443.41515900000002</v>
      </c>
      <c r="BA670" s="42">
        <v>1051.3424419999999</v>
      </c>
      <c r="BB670" s="42">
        <v>50.676017999999999</v>
      </c>
      <c r="BC670" s="42">
        <v>46.453017000000003</v>
      </c>
      <c r="BD670" s="42">
        <v>42.230015000000002</v>
      </c>
      <c r="BE670" s="42">
        <v>63.345022999999998</v>
      </c>
      <c r="BF670" s="42">
        <v>42.230015000000002</v>
      </c>
      <c r="BG670" s="42">
        <v>291.38710500000002</v>
      </c>
      <c r="BH670" s="42">
        <v>371.43919699999998</v>
      </c>
      <c r="BI670" s="42">
        <v>143.582052</v>
      </c>
      <c r="BJ670" s="42">
        <v>1497.5011139999999</v>
      </c>
      <c r="BK670" s="42">
        <v>12.669005</v>
      </c>
      <c r="BL670" s="42">
        <v>25.338009</v>
      </c>
      <c r="BM670" s="42">
        <v>8.4460029999999993</v>
      </c>
      <c r="BN670" s="42">
        <v>97.129035000000002</v>
      </c>
      <c r="BO670" s="42">
        <v>219.596079</v>
      </c>
      <c r="BP670" s="42">
        <v>160.47405800000001</v>
      </c>
      <c r="BQ670" s="42">
        <v>674.01581799999997</v>
      </c>
      <c r="BR670" s="42">
        <v>299.83310799999998</v>
      </c>
      <c r="BS670" s="42">
        <v>295.61010599999997</v>
      </c>
      <c r="BT670" s="42">
        <v>4.2230020000000001</v>
      </c>
      <c r="BU670" s="42">
        <v>4.2230020000000001</v>
      </c>
      <c r="BV670" s="42">
        <v>0</v>
      </c>
      <c r="BW670" s="42">
        <v>8.4460029999999993</v>
      </c>
      <c r="BX670" s="42">
        <v>33.784011999999997</v>
      </c>
      <c r="BY670" s="42">
        <v>67.568023999999994</v>
      </c>
      <c r="BZ670" s="42">
        <v>0</v>
      </c>
      <c r="CA670" s="42">
        <v>177.36606399999999</v>
      </c>
      <c r="CB670" s="42">
        <v>945.95234000000005</v>
      </c>
      <c r="CC670" s="42">
        <v>46.453017000000003</v>
      </c>
      <c r="CD670" s="42">
        <v>50.676017999999999</v>
      </c>
      <c r="CE670" s="42">
        <v>38.007013999999998</v>
      </c>
      <c r="CF670" s="42">
        <v>118.24404199999999</v>
      </c>
      <c r="CG670" s="42">
        <v>185.81206700000001</v>
      </c>
      <c r="CH670" s="42">
        <v>342.06312300000002</v>
      </c>
      <c r="CI670" s="42">
        <v>0</v>
      </c>
      <c r="CJ670" s="42">
        <v>164.697059</v>
      </c>
      <c r="CK670" s="42">
        <v>1307.281109</v>
      </c>
      <c r="CL670" s="42">
        <v>12.669005</v>
      </c>
      <c r="CM670" s="42">
        <v>16.892005999999999</v>
      </c>
      <c r="CN670" s="42">
        <v>12.669005</v>
      </c>
      <c r="CO670" s="42">
        <v>33.784011999999997</v>
      </c>
      <c r="CP670" s="42">
        <v>42.230015000000002</v>
      </c>
      <c r="CQ670" s="42">
        <v>42.230015000000002</v>
      </c>
      <c r="CR670" s="42">
        <v>1045.455015</v>
      </c>
      <c r="CS670" s="42">
        <v>101.352036</v>
      </c>
    </row>
    <row r="671" spans="1:97">
      <c r="A671" s="40" t="s">
        <v>1930</v>
      </c>
      <c r="B671" s="40" t="s">
        <v>289</v>
      </c>
      <c r="C671" s="40" t="s">
        <v>1664</v>
      </c>
      <c r="D671" s="40" t="s">
        <v>1674</v>
      </c>
      <c r="E671" s="40" t="s">
        <v>1734</v>
      </c>
      <c r="F671" s="40" t="s">
        <v>1671</v>
      </c>
      <c r="G671" s="41" t="s">
        <v>294</v>
      </c>
      <c r="H671" s="40" t="s">
        <v>1931</v>
      </c>
      <c r="I671" s="42">
        <v>2108</v>
      </c>
      <c r="J671" s="42">
        <v>503.70189299999998</v>
      </c>
      <c r="K671" s="42">
        <v>361.27461299999999</v>
      </c>
      <c r="L671" s="42">
        <v>507.17863299999999</v>
      </c>
      <c r="M671" s="42">
        <v>369.53537599999999</v>
      </c>
      <c r="N671" s="42">
        <v>235.66608400000001</v>
      </c>
      <c r="O671" s="42">
        <v>130.64340200000001</v>
      </c>
      <c r="P671" s="42">
        <v>307</v>
      </c>
      <c r="Q671" s="42">
        <v>279</v>
      </c>
      <c r="R671" s="42">
        <v>359</v>
      </c>
      <c r="S671" s="42">
        <v>292</v>
      </c>
      <c r="T671" s="42">
        <v>167</v>
      </c>
      <c r="U671" s="42">
        <v>108</v>
      </c>
      <c r="V671" s="42">
        <v>1035.4565789999999</v>
      </c>
      <c r="W671" s="42">
        <v>247.42849899999999</v>
      </c>
      <c r="X671" s="42">
        <v>180.74491</v>
      </c>
      <c r="Y671" s="42">
        <v>247.21329299999999</v>
      </c>
      <c r="Z671" s="42">
        <v>186.25208499999999</v>
      </c>
      <c r="AA671" s="42">
        <v>124.07582600000001</v>
      </c>
      <c r="AB671" s="42">
        <v>46.786825</v>
      </c>
      <c r="AC671" s="42">
        <v>2.9551419999999999</v>
      </c>
      <c r="AD671" s="42">
        <v>304.75924800000001</v>
      </c>
      <c r="AE671" s="42">
        <v>619.87118199999998</v>
      </c>
      <c r="AF671" s="42">
        <v>110.826149</v>
      </c>
      <c r="AG671" s="42">
        <v>1072.5434210000001</v>
      </c>
      <c r="AH671" s="42">
        <v>256.273394</v>
      </c>
      <c r="AI671" s="42">
        <v>180.52970300000001</v>
      </c>
      <c r="AJ671" s="42">
        <v>259.96534000000003</v>
      </c>
      <c r="AK671" s="42">
        <v>183.28329099999999</v>
      </c>
      <c r="AL671" s="42">
        <v>111.590259</v>
      </c>
      <c r="AM671" s="42">
        <v>65.647374999999997</v>
      </c>
      <c r="AN671" s="42">
        <v>15.254060000000001</v>
      </c>
      <c r="AO671" s="42">
        <v>306.78968300000003</v>
      </c>
      <c r="AP671" s="42">
        <v>628.54870500000004</v>
      </c>
      <c r="AQ671" s="42">
        <v>137.20503299999999</v>
      </c>
      <c r="AR671" s="42">
        <v>1608.5912760000001</v>
      </c>
      <c r="AS671" s="42">
        <v>11.629225999999999</v>
      </c>
      <c r="AT671" s="42">
        <v>34.887678999999999</v>
      </c>
      <c r="AU671" s="42">
        <v>120.168673</v>
      </c>
      <c r="AV671" s="42">
        <v>279.10143399999998</v>
      </c>
      <c r="AW671" s="42">
        <v>321.74193100000002</v>
      </c>
      <c r="AX671" s="42">
        <v>244.21375499999999</v>
      </c>
      <c r="AY671" s="42">
        <v>381.801469</v>
      </c>
      <c r="AZ671" s="42">
        <v>215.04711</v>
      </c>
      <c r="BA671" s="42">
        <v>792.27685299999996</v>
      </c>
      <c r="BB671" s="42">
        <v>3.8764090000000002</v>
      </c>
      <c r="BC671" s="42">
        <v>23.258452999999999</v>
      </c>
      <c r="BD671" s="42">
        <v>62.022540999999997</v>
      </c>
      <c r="BE671" s="42">
        <v>131.797899</v>
      </c>
      <c r="BF671" s="42">
        <v>65.898949999999999</v>
      </c>
      <c r="BG671" s="42">
        <v>209.326075</v>
      </c>
      <c r="BH671" s="42">
        <v>201.955939</v>
      </c>
      <c r="BI671" s="42">
        <v>94.140586999999996</v>
      </c>
      <c r="BJ671" s="42">
        <v>816.31442400000003</v>
      </c>
      <c r="BK671" s="42">
        <v>7.7528180000000004</v>
      </c>
      <c r="BL671" s="42">
        <v>11.629225999999999</v>
      </c>
      <c r="BM671" s="42">
        <v>58.146132000000001</v>
      </c>
      <c r="BN671" s="42">
        <v>147.30353500000001</v>
      </c>
      <c r="BO671" s="42">
        <v>255.84298100000001</v>
      </c>
      <c r="BP671" s="42">
        <v>34.887678999999999</v>
      </c>
      <c r="BQ671" s="42">
        <v>179.84553</v>
      </c>
      <c r="BR671" s="42">
        <v>120.90652300000001</v>
      </c>
      <c r="BS671" s="42">
        <v>244.951605</v>
      </c>
      <c r="BT671" s="42">
        <v>0</v>
      </c>
      <c r="BU671" s="42">
        <v>0</v>
      </c>
      <c r="BV671" s="42">
        <v>0</v>
      </c>
      <c r="BW671" s="42">
        <v>11.629225999999999</v>
      </c>
      <c r="BX671" s="42">
        <v>50.393313999999997</v>
      </c>
      <c r="BY671" s="42">
        <v>58.146132000000001</v>
      </c>
      <c r="BZ671" s="42">
        <v>0</v>
      </c>
      <c r="CA671" s="42">
        <v>124.782932</v>
      </c>
      <c r="CB671" s="42">
        <v>869.05342199999996</v>
      </c>
      <c r="CC671" s="42">
        <v>3.8764090000000002</v>
      </c>
      <c r="CD671" s="42">
        <v>31.01127</v>
      </c>
      <c r="CE671" s="42">
        <v>120.168673</v>
      </c>
      <c r="CF671" s="42">
        <v>240.337346</v>
      </c>
      <c r="CG671" s="42">
        <v>248.09016299999999</v>
      </c>
      <c r="CH671" s="42">
        <v>174.43839600000001</v>
      </c>
      <c r="CI671" s="42">
        <v>7.7528180000000004</v>
      </c>
      <c r="CJ671" s="42">
        <v>43.378346999999998</v>
      </c>
      <c r="CK671" s="42">
        <v>494.58624900000001</v>
      </c>
      <c r="CL671" s="42">
        <v>7.7528180000000004</v>
      </c>
      <c r="CM671" s="42">
        <v>3.8764090000000002</v>
      </c>
      <c r="CN671" s="42">
        <v>0</v>
      </c>
      <c r="CO671" s="42">
        <v>27.134861999999998</v>
      </c>
      <c r="CP671" s="42">
        <v>23.258452999999999</v>
      </c>
      <c r="CQ671" s="42">
        <v>11.629225999999999</v>
      </c>
      <c r="CR671" s="42">
        <v>374.04865100000001</v>
      </c>
      <c r="CS671" s="42">
        <v>46.885831000000003</v>
      </c>
    </row>
    <row r="672" spans="1:97">
      <c r="A672" s="40" t="s">
        <v>1932</v>
      </c>
      <c r="B672" s="40" t="s">
        <v>289</v>
      </c>
      <c r="C672" s="40" t="s">
        <v>1664</v>
      </c>
      <c r="D672" s="40" t="s">
        <v>1669</v>
      </c>
      <c r="E672" s="40" t="s">
        <v>1933</v>
      </c>
      <c r="F672" s="40" t="s">
        <v>1671</v>
      </c>
      <c r="G672" s="41" t="s">
        <v>294</v>
      </c>
      <c r="H672" s="40" t="s">
        <v>1934</v>
      </c>
      <c r="I672" s="42">
        <v>1134</v>
      </c>
      <c r="J672" s="42">
        <v>202.04612299999999</v>
      </c>
      <c r="K672" s="42">
        <v>144.90176500000001</v>
      </c>
      <c r="L672" s="42">
        <v>217.35264699999999</v>
      </c>
      <c r="M672" s="42">
        <v>213.23034699999999</v>
      </c>
      <c r="N672" s="42">
        <v>187.53694899999999</v>
      </c>
      <c r="O672" s="42">
        <v>168.93216899999999</v>
      </c>
      <c r="P672" s="42">
        <v>137</v>
      </c>
      <c r="Q672" s="42">
        <v>159</v>
      </c>
      <c r="R672" s="42">
        <v>171</v>
      </c>
      <c r="S672" s="42">
        <v>178</v>
      </c>
      <c r="T672" s="42">
        <v>144</v>
      </c>
      <c r="U672" s="42">
        <v>143</v>
      </c>
      <c r="V672" s="42">
        <v>539.30308600000001</v>
      </c>
      <c r="W672" s="42">
        <v>103.063931</v>
      </c>
      <c r="X672" s="42">
        <v>73.471316999999999</v>
      </c>
      <c r="Y672" s="42">
        <v>103.063931</v>
      </c>
      <c r="Z672" s="42">
        <v>110.166415</v>
      </c>
      <c r="AA672" s="42">
        <v>92.798741000000007</v>
      </c>
      <c r="AB672" s="42">
        <v>52.717851000000003</v>
      </c>
      <c r="AC672" s="42">
        <v>4.020899</v>
      </c>
      <c r="AD672" s="42">
        <v>128.574806</v>
      </c>
      <c r="AE672" s="42">
        <v>295.865298</v>
      </c>
      <c r="AF672" s="42">
        <v>114.862982</v>
      </c>
      <c r="AG672" s="42">
        <v>594.69691399999999</v>
      </c>
      <c r="AH672" s="42">
        <v>98.982191999999998</v>
      </c>
      <c r="AI672" s="42">
        <v>71.430447999999998</v>
      </c>
      <c r="AJ672" s="42">
        <v>114.28871599999999</v>
      </c>
      <c r="AK672" s="42">
        <v>103.063931</v>
      </c>
      <c r="AL672" s="42">
        <v>94.738208</v>
      </c>
      <c r="AM672" s="42">
        <v>98.089853000000005</v>
      </c>
      <c r="AN672" s="42">
        <v>14.103566000000001</v>
      </c>
      <c r="AO672" s="42">
        <v>113.268281</v>
      </c>
      <c r="AP672" s="42">
        <v>304.08961900000003</v>
      </c>
      <c r="AQ672" s="42">
        <v>177.33901399999999</v>
      </c>
      <c r="AR672" s="42">
        <v>920.76965299999995</v>
      </c>
      <c r="AS672" s="42">
        <v>8.1634799999999998</v>
      </c>
      <c r="AT672" s="42">
        <v>36.735658999999998</v>
      </c>
      <c r="AU672" s="42">
        <v>32.653919000000002</v>
      </c>
      <c r="AV672" s="42">
        <v>81.634797000000006</v>
      </c>
      <c r="AW672" s="42">
        <v>122.452196</v>
      </c>
      <c r="AX672" s="42">
        <v>167.35133400000001</v>
      </c>
      <c r="AY672" s="42">
        <v>361.65241400000002</v>
      </c>
      <c r="AZ672" s="42">
        <v>110.125855</v>
      </c>
      <c r="BA672" s="42">
        <v>432.09657299999998</v>
      </c>
      <c r="BB672" s="42">
        <v>8.1634799999999998</v>
      </c>
      <c r="BC672" s="42">
        <v>24.490438999999999</v>
      </c>
      <c r="BD672" s="42">
        <v>16.326958999999999</v>
      </c>
      <c r="BE672" s="42">
        <v>36.735658999999998</v>
      </c>
      <c r="BF672" s="42">
        <v>24.490438999999999</v>
      </c>
      <c r="BG672" s="42">
        <v>130.61567500000001</v>
      </c>
      <c r="BH672" s="42">
        <v>162.78286399999999</v>
      </c>
      <c r="BI672" s="42">
        <v>28.491057000000001</v>
      </c>
      <c r="BJ672" s="42">
        <v>488.67308000000003</v>
      </c>
      <c r="BK672" s="42">
        <v>0</v>
      </c>
      <c r="BL672" s="42">
        <v>12.24522</v>
      </c>
      <c r="BM672" s="42">
        <v>16.326958999999999</v>
      </c>
      <c r="BN672" s="42">
        <v>44.899138000000001</v>
      </c>
      <c r="BO672" s="42">
        <v>97.961757000000006</v>
      </c>
      <c r="BP672" s="42">
        <v>36.735658999999998</v>
      </c>
      <c r="BQ672" s="42">
        <v>198.86955</v>
      </c>
      <c r="BR672" s="42">
        <v>81.634797000000006</v>
      </c>
      <c r="BS672" s="42">
        <v>65.307838000000004</v>
      </c>
      <c r="BT672" s="42">
        <v>0</v>
      </c>
      <c r="BU672" s="42">
        <v>0</v>
      </c>
      <c r="BV672" s="42">
        <v>0</v>
      </c>
      <c r="BW672" s="42">
        <v>0</v>
      </c>
      <c r="BX672" s="42">
        <v>16.326958999999999</v>
      </c>
      <c r="BY672" s="42">
        <v>20.408698999999999</v>
      </c>
      <c r="BZ672" s="42">
        <v>0</v>
      </c>
      <c r="CA672" s="42">
        <v>28.572178999999998</v>
      </c>
      <c r="CB672" s="42">
        <v>408.09286400000002</v>
      </c>
      <c r="CC672" s="42">
        <v>4.0817399999999999</v>
      </c>
      <c r="CD672" s="42">
        <v>28.572178999999998</v>
      </c>
      <c r="CE672" s="42">
        <v>20.408698999999999</v>
      </c>
      <c r="CF672" s="42">
        <v>77.553056999999995</v>
      </c>
      <c r="CG672" s="42">
        <v>93.880016999999995</v>
      </c>
      <c r="CH672" s="42">
        <v>138.779155</v>
      </c>
      <c r="CI672" s="42">
        <v>0</v>
      </c>
      <c r="CJ672" s="42">
        <v>44.818016999999998</v>
      </c>
      <c r="CK672" s="42">
        <v>447.36895099999998</v>
      </c>
      <c r="CL672" s="42">
        <v>4.0817399999999999</v>
      </c>
      <c r="CM672" s="42">
        <v>8.1634799999999998</v>
      </c>
      <c r="CN672" s="42">
        <v>12.24522</v>
      </c>
      <c r="CO672" s="42">
        <v>4.0817399999999999</v>
      </c>
      <c r="CP672" s="42">
        <v>12.24522</v>
      </c>
      <c r="CQ672" s="42">
        <v>8.1634799999999998</v>
      </c>
      <c r="CR672" s="42">
        <v>361.65241400000002</v>
      </c>
      <c r="CS672" s="42">
        <v>36.735658999999998</v>
      </c>
    </row>
    <row r="673" spans="1:97">
      <c r="A673" s="40" t="s">
        <v>1935</v>
      </c>
      <c r="B673" s="40" t="s">
        <v>289</v>
      </c>
      <c r="C673" s="40" t="s">
        <v>1664</v>
      </c>
      <c r="D673" s="40" t="s">
        <v>1669</v>
      </c>
      <c r="E673" s="40" t="s">
        <v>1727</v>
      </c>
      <c r="F673" s="40" t="s">
        <v>1671</v>
      </c>
      <c r="G673" s="41" t="s">
        <v>294</v>
      </c>
      <c r="H673" s="40" t="s">
        <v>1936</v>
      </c>
      <c r="I673" s="42">
        <v>158</v>
      </c>
      <c r="J673" s="42">
        <v>27.171975</v>
      </c>
      <c r="K673" s="42">
        <v>22.140127</v>
      </c>
      <c r="L673" s="42">
        <v>25.159236</v>
      </c>
      <c r="M673" s="42">
        <v>29.184712999999999</v>
      </c>
      <c r="N673" s="42">
        <v>30.191082999999999</v>
      </c>
      <c r="O673" s="42">
        <v>24.152866</v>
      </c>
      <c r="P673" s="42">
        <v>19</v>
      </c>
      <c r="Q673" s="42">
        <v>11</v>
      </c>
      <c r="R673" s="42">
        <v>26</v>
      </c>
      <c r="S673" s="42">
        <v>25</v>
      </c>
      <c r="T673" s="42">
        <v>32</v>
      </c>
      <c r="U673" s="42">
        <v>9</v>
      </c>
      <c r="V673" s="42">
        <v>77.490446000000006</v>
      </c>
      <c r="W673" s="42">
        <v>14.089172</v>
      </c>
      <c r="X673" s="42">
        <v>13.082803</v>
      </c>
      <c r="Y673" s="42">
        <v>10.063694</v>
      </c>
      <c r="Z673" s="42">
        <v>14.089172</v>
      </c>
      <c r="AA673" s="42">
        <v>17.108280000000001</v>
      </c>
      <c r="AB673" s="42">
        <v>7.0445859999999998</v>
      </c>
      <c r="AC673" s="42">
        <v>2.0127389999999998</v>
      </c>
      <c r="AD673" s="42">
        <v>19.121019</v>
      </c>
      <c r="AE673" s="42">
        <v>39.248407999999998</v>
      </c>
      <c r="AF673" s="42">
        <v>19.121019</v>
      </c>
      <c r="AG673" s="42">
        <v>80.509553999999994</v>
      </c>
      <c r="AH673" s="42">
        <v>13.082803</v>
      </c>
      <c r="AI673" s="42">
        <v>9.0573250000000005</v>
      </c>
      <c r="AJ673" s="42">
        <v>15.095541000000001</v>
      </c>
      <c r="AK673" s="42">
        <v>15.095541000000001</v>
      </c>
      <c r="AL673" s="42">
        <v>13.082803</v>
      </c>
      <c r="AM673" s="42">
        <v>15.095541000000001</v>
      </c>
      <c r="AN673" s="42">
        <v>0</v>
      </c>
      <c r="AO673" s="42">
        <v>18.114650000000001</v>
      </c>
      <c r="AP673" s="42">
        <v>42.267516000000001</v>
      </c>
      <c r="AQ673" s="42">
        <v>20.127389000000001</v>
      </c>
      <c r="AR673" s="42">
        <v>140.89171999999999</v>
      </c>
      <c r="AS673" s="42">
        <v>0</v>
      </c>
      <c r="AT673" s="42">
        <v>12.076433</v>
      </c>
      <c r="AU673" s="42">
        <v>12.076433</v>
      </c>
      <c r="AV673" s="42">
        <v>20.127389000000001</v>
      </c>
      <c r="AW673" s="42">
        <v>16.101911000000001</v>
      </c>
      <c r="AX673" s="42">
        <v>16.101911000000001</v>
      </c>
      <c r="AY673" s="42">
        <v>56.356687999999998</v>
      </c>
      <c r="AZ673" s="42">
        <v>8.0509550000000001</v>
      </c>
      <c r="BA673" s="42">
        <v>64.407642999999993</v>
      </c>
      <c r="BB673" s="42">
        <v>0</v>
      </c>
      <c r="BC673" s="42">
        <v>8.0509550000000001</v>
      </c>
      <c r="BD673" s="42">
        <v>4.0254779999999997</v>
      </c>
      <c r="BE673" s="42">
        <v>8.0509550000000001</v>
      </c>
      <c r="BF673" s="42">
        <v>4.0254779999999997</v>
      </c>
      <c r="BG673" s="42">
        <v>16.101911000000001</v>
      </c>
      <c r="BH673" s="42">
        <v>24.152866</v>
      </c>
      <c r="BI673" s="42">
        <v>0</v>
      </c>
      <c r="BJ673" s="42">
        <v>76.484076000000002</v>
      </c>
      <c r="BK673" s="42">
        <v>0</v>
      </c>
      <c r="BL673" s="42">
        <v>4.0254779999999997</v>
      </c>
      <c r="BM673" s="42">
        <v>8.0509550000000001</v>
      </c>
      <c r="BN673" s="42">
        <v>12.076433</v>
      </c>
      <c r="BO673" s="42">
        <v>12.076433</v>
      </c>
      <c r="BP673" s="42">
        <v>0</v>
      </c>
      <c r="BQ673" s="42">
        <v>32.203822000000002</v>
      </c>
      <c r="BR673" s="42">
        <v>8.0509550000000001</v>
      </c>
      <c r="BS673" s="42">
        <v>16.101911000000001</v>
      </c>
      <c r="BT673" s="42">
        <v>0</v>
      </c>
      <c r="BU673" s="42">
        <v>0</v>
      </c>
      <c r="BV673" s="42">
        <v>0</v>
      </c>
      <c r="BW673" s="42">
        <v>8.0509550000000001</v>
      </c>
      <c r="BX673" s="42">
        <v>0</v>
      </c>
      <c r="BY673" s="42">
        <v>4.0254779999999997</v>
      </c>
      <c r="BZ673" s="42">
        <v>0</v>
      </c>
      <c r="CA673" s="42">
        <v>4.0254779999999997</v>
      </c>
      <c r="CB673" s="42">
        <v>48.305731999999999</v>
      </c>
      <c r="CC673" s="42">
        <v>0</v>
      </c>
      <c r="CD673" s="42">
        <v>8.0509550000000001</v>
      </c>
      <c r="CE673" s="42">
        <v>4.0254779999999997</v>
      </c>
      <c r="CF673" s="42">
        <v>12.076433</v>
      </c>
      <c r="CG673" s="42">
        <v>8.0509550000000001</v>
      </c>
      <c r="CH673" s="42">
        <v>12.076433</v>
      </c>
      <c r="CI673" s="42">
        <v>0</v>
      </c>
      <c r="CJ673" s="42">
        <v>4.0254779999999997</v>
      </c>
      <c r="CK673" s="42">
        <v>76.484076000000002</v>
      </c>
      <c r="CL673" s="42">
        <v>0</v>
      </c>
      <c r="CM673" s="42">
        <v>4.0254779999999997</v>
      </c>
      <c r="CN673" s="42">
        <v>8.0509550000000001</v>
      </c>
      <c r="CO673" s="42">
        <v>0</v>
      </c>
      <c r="CP673" s="42">
        <v>8.0509550000000001</v>
      </c>
      <c r="CQ673" s="42">
        <v>0</v>
      </c>
      <c r="CR673" s="42">
        <v>56.356687999999998</v>
      </c>
      <c r="CS673" s="42">
        <v>0</v>
      </c>
    </row>
    <row r="674" spans="1:97">
      <c r="A674" s="40" t="s">
        <v>1937</v>
      </c>
      <c r="B674" s="40" t="s">
        <v>289</v>
      </c>
      <c r="C674" s="40" t="s">
        <v>1664</v>
      </c>
      <c r="D674" s="40" t="s">
        <v>1669</v>
      </c>
      <c r="E674" s="40" t="s">
        <v>1938</v>
      </c>
      <c r="F674" s="40" t="s">
        <v>1671</v>
      </c>
      <c r="G674" s="41" t="s">
        <v>294</v>
      </c>
      <c r="H674" s="40" t="s">
        <v>1939</v>
      </c>
      <c r="I674" s="42">
        <v>151</v>
      </c>
      <c r="J674" s="42">
        <v>39</v>
      </c>
      <c r="K674" s="42">
        <v>20</v>
      </c>
      <c r="L674" s="42">
        <v>29</v>
      </c>
      <c r="M674" s="42">
        <v>22</v>
      </c>
      <c r="N674" s="42">
        <v>25</v>
      </c>
      <c r="O674" s="42">
        <v>16</v>
      </c>
      <c r="P674" s="42">
        <v>12</v>
      </c>
      <c r="Q674" s="42">
        <v>17</v>
      </c>
      <c r="R674" s="42">
        <v>18</v>
      </c>
      <c r="S674" s="42">
        <v>20</v>
      </c>
      <c r="T674" s="42">
        <v>32</v>
      </c>
      <c r="U674" s="42">
        <v>8</v>
      </c>
      <c r="V674" s="42">
        <v>79</v>
      </c>
      <c r="W674" s="42">
        <v>21</v>
      </c>
      <c r="X674" s="42">
        <v>12</v>
      </c>
      <c r="Y674" s="42">
        <v>15</v>
      </c>
      <c r="Z674" s="42">
        <v>13</v>
      </c>
      <c r="AA674" s="42">
        <v>11</v>
      </c>
      <c r="AB674" s="42">
        <v>7</v>
      </c>
      <c r="AC674" s="42">
        <v>0</v>
      </c>
      <c r="AD674" s="42">
        <v>26</v>
      </c>
      <c r="AE674" s="42">
        <v>40</v>
      </c>
      <c r="AF674" s="42">
        <v>13</v>
      </c>
      <c r="AG674" s="42">
        <v>72</v>
      </c>
      <c r="AH674" s="42">
        <v>18</v>
      </c>
      <c r="AI674" s="42">
        <v>8</v>
      </c>
      <c r="AJ674" s="42">
        <v>14</v>
      </c>
      <c r="AK674" s="42">
        <v>9</v>
      </c>
      <c r="AL674" s="42">
        <v>14</v>
      </c>
      <c r="AM674" s="42">
        <v>9</v>
      </c>
      <c r="AN674" s="42">
        <v>0</v>
      </c>
      <c r="AO674" s="42">
        <v>20</v>
      </c>
      <c r="AP674" s="42">
        <v>36</v>
      </c>
      <c r="AQ674" s="42">
        <v>16</v>
      </c>
      <c r="AR674" s="42">
        <v>120</v>
      </c>
      <c r="AS674" s="42">
        <v>0</v>
      </c>
      <c r="AT674" s="42">
        <v>4</v>
      </c>
      <c r="AU674" s="42">
        <v>0</v>
      </c>
      <c r="AV674" s="42">
        <v>12</v>
      </c>
      <c r="AW674" s="42">
        <v>8</v>
      </c>
      <c r="AX674" s="42">
        <v>24</v>
      </c>
      <c r="AY674" s="42">
        <v>48</v>
      </c>
      <c r="AZ674" s="42">
        <v>24</v>
      </c>
      <c r="BA674" s="42">
        <v>64</v>
      </c>
      <c r="BB674" s="42">
        <v>0</v>
      </c>
      <c r="BC674" s="42">
        <v>4</v>
      </c>
      <c r="BD674" s="42">
        <v>0</v>
      </c>
      <c r="BE674" s="42">
        <v>8</v>
      </c>
      <c r="BF674" s="42">
        <v>0</v>
      </c>
      <c r="BG674" s="42">
        <v>20</v>
      </c>
      <c r="BH674" s="42">
        <v>20</v>
      </c>
      <c r="BI674" s="42">
        <v>12</v>
      </c>
      <c r="BJ674" s="42">
        <v>56</v>
      </c>
      <c r="BK674" s="42">
        <v>0</v>
      </c>
      <c r="BL674" s="42">
        <v>0</v>
      </c>
      <c r="BM674" s="42">
        <v>0</v>
      </c>
      <c r="BN674" s="42">
        <v>4</v>
      </c>
      <c r="BO674" s="42">
        <v>8</v>
      </c>
      <c r="BP674" s="42">
        <v>4</v>
      </c>
      <c r="BQ674" s="42">
        <v>28</v>
      </c>
      <c r="BR674" s="42">
        <v>12</v>
      </c>
      <c r="BS674" s="42">
        <v>20</v>
      </c>
      <c r="BT674" s="42">
        <v>0</v>
      </c>
      <c r="BU674" s="42">
        <v>0</v>
      </c>
      <c r="BV674" s="42">
        <v>0</v>
      </c>
      <c r="BW674" s="42">
        <v>0</v>
      </c>
      <c r="BX674" s="42">
        <v>4</v>
      </c>
      <c r="BY674" s="42">
        <v>4</v>
      </c>
      <c r="BZ674" s="42">
        <v>0</v>
      </c>
      <c r="CA674" s="42">
        <v>12</v>
      </c>
      <c r="CB674" s="42">
        <v>48</v>
      </c>
      <c r="CC674" s="42">
        <v>0</v>
      </c>
      <c r="CD674" s="42">
        <v>4</v>
      </c>
      <c r="CE674" s="42">
        <v>0</v>
      </c>
      <c r="CF674" s="42">
        <v>12</v>
      </c>
      <c r="CG674" s="42">
        <v>4</v>
      </c>
      <c r="CH674" s="42">
        <v>16</v>
      </c>
      <c r="CI674" s="42">
        <v>0</v>
      </c>
      <c r="CJ674" s="42">
        <v>12</v>
      </c>
      <c r="CK674" s="42">
        <v>52</v>
      </c>
      <c r="CL674" s="42">
        <v>0</v>
      </c>
      <c r="CM674" s="42">
        <v>0</v>
      </c>
      <c r="CN674" s="42">
        <v>0</v>
      </c>
      <c r="CO674" s="42">
        <v>0</v>
      </c>
      <c r="CP674" s="42">
        <v>0</v>
      </c>
      <c r="CQ674" s="42">
        <v>4</v>
      </c>
      <c r="CR674" s="42">
        <v>48</v>
      </c>
      <c r="CS674" s="42">
        <v>0</v>
      </c>
    </row>
    <row r="675" spans="1:97">
      <c r="A675" s="40" t="s">
        <v>1940</v>
      </c>
      <c r="B675" s="40" t="s">
        <v>289</v>
      </c>
      <c r="C675" s="40" t="s">
        <v>1664</v>
      </c>
      <c r="D675" s="40" t="s">
        <v>1685</v>
      </c>
      <c r="E675" s="40" t="s">
        <v>1941</v>
      </c>
      <c r="F675" s="40" t="s">
        <v>1671</v>
      </c>
      <c r="G675" s="41" t="s">
        <v>294</v>
      </c>
      <c r="H675" s="40" t="s">
        <v>1942</v>
      </c>
      <c r="I675" s="42">
        <v>1605</v>
      </c>
      <c r="J675" s="42">
        <v>306.87699700000002</v>
      </c>
      <c r="K675" s="42">
        <v>337.56925899999999</v>
      </c>
      <c r="L675" s="42">
        <v>365.192295</v>
      </c>
      <c r="M675" s="42">
        <v>249.58477400000001</v>
      </c>
      <c r="N675" s="42">
        <v>206.66123200000001</v>
      </c>
      <c r="O675" s="42">
        <v>139.115443</v>
      </c>
      <c r="P675" s="42">
        <v>229</v>
      </c>
      <c r="Q675" s="42">
        <v>226</v>
      </c>
      <c r="R675" s="42">
        <v>250</v>
      </c>
      <c r="S675" s="42">
        <v>212</v>
      </c>
      <c r="T675" s="42">
        <v>178</v>
      </c>
      <c r="U675" s="42">
        <v>97</v>
      </c>
      <c r="V675" s="42">
        <v>781.51554799999997</v>
      </c>
      <c r="W675" s="42">
        <v>162.66899000000001</v>
      </c>
      <c r="X675" s="42">
        <v>162.64617699999999</v>
      </c>
      <c r="Y675" s="42">
        <v>175.92334500000001</v>
      </c>
      <c r="Z675" s="42">
        <v>137.06929199999999</v>
      </c>
      <c r="AA675" s="42">
        <v>95.146012999999996</v>
      </c>
      <c r="AB675" s="42">
        <v>46.015580999999997</v>
      </c>
      <c r="AC675" s="42">
        <v>2.0461510000000001</v>
      </c>
      <c r="AD675" s="42">
        <v>198.45381599999999</v>
      </c>
      <c r="AE675" s="42">
        <v>484.869305</v>
      </c>
      <c r="AF675" s="42">
        <v>98.192425999999998</v>
      </c>
      <c r="AG675" s="42">
        <v>823.48445200000003</v>
      </c>
      <c r="AH675" s="42">
        <v>144.20800700000001</v>
      </c>
      <c r="AI675" s="42">
        <v>174.92308199999999</v>
      </c>
      <c r="AJ675" s="42">
        <v>189.26894999999999</v>
      </c>
      <c r="AK675" s="42">
        <v>112.51548200000001</v>
      </c>
      <c r="AL675" s="42">
        <v>111.515219</v>
      </c>
      <c r="AM675" s="42">
        <v>85.938333999999998</v>
      </c>
      <c r="AN675" s="42">
        <v>5.1153769999999996</v>
      </c>
      <c r="AO675" s="42">
        <v>194.33870200000001</v>
      </c>
      <c r="AP675" s="42">
        <v>473.63828799999999</v>
      </c>
      <c r="AQ675" s="42">
        <v>155.507462</v>
      </c>
      <c r="AR675" s="42">
        <v>1293.1673149999999</v>
      </c>
      <c r="AS675" s="42">
        <v>16.369206999999999</v>
      </c>
      <c r="AT675" s="42">
        <v>49.107619999999997</v>
      </c>
      <c r="AU675" s="42">
        <v>28.646111000000001</v>
      </c>
      <c r="AV675" s="42">
        <v>122.769049</v>
      </c>
      <c r="AW675" s="42">
        <v>306.92262199999999</v>
      </c>
      <c r="AX675" s="42">
        <v>278.27651100000003</v>
      </c>
      <c r="AY675" s="42">
        <v>311.01492400000001</v>
      </c>
      <c r="AZ675" s="42">
        <v>180.061272</v>
      </c>
      <c r="BA675" s="42">
        <v>597.47603800000002</v>
      </c>
      <c r="BB675" s="42">
        <v>16.369206999999999</v>
      </c>
      <c r="BC675" s="42">
        <v>32.738413000000001</v>
      </c>
      <c r="BD675" s="42">
        <v>12.276904999999999</v>
      </c>
      <c r="BE675" s="42">
        <v>69.569128000000006</v>
      </c>
      <c r="BF675" s="42">
        <v>61.384523999999999</v>
      </c>
      <c r="BG675" s="42">
        <v>216.891986</v>
      </c>
      <c r="BH675" s="42">
        <v>147.32285899999999</v>
      </c>
      <c r="BI675" s="42">
        <v>40.923015999999997</v>
      </c>
      <c r="BJ675" s="42">
        <v>695.69127700000001</v>
      </c>
      <c r="BK675" s="42">
        <v>0</v>
      </c>
      <c r="BL675" s="42">
        <v>16.369206999999999</v>
      </c>
      <c r="BM675" s="42">
        <v>16.369206999999999</v>
      </c>
      <c r="BN675" s="42">
        <v>53.199921000000003</v>
      </c>
      <c r="BO675" s="42">
        <v>245.53809799999999</v>
      </c>
      <c r="BP675" s="42">
        <v>61.384523999999999</v>
      </c>
      <c r="BQ675" s="42">
        <v>163.69206500000001</v>
      </c>
      <c r="BR675" s="42">
        <v>139.13825499999999</v>
      </c>
      <c r="BS675" s="42">
        <v>212.79968500000001</v>
      </c>
      <c r="BT675" s="42">
        <v>0</v>
      </c>
      <c r="BU675" s="42">
        <v>0</v>
      </c>
      <c r="BV675" s="42">
        <v>0</v>
      </c>
      <c r="BW675" s="42">
        <v>4.0923020000000001</v>
      </c>
      <c r="BX675" s="42">
        <v>45.015318000000001</v>
      </c>
      <c r="BY675" s="42">
        <v>85.938333999999998</v>
      </c>
      <c r="BZ675" s="42">
        <v>0</v>
      </c>
      <c r="CA675" s="42">
        <v>77.753731000000002</v>
      </c>
      <c r="CB675" s="42">
        <v>695.69127700000001</v>
      </c>
      <c r="CC675" s="42">
        <v>8.1846029999999992</v>
      </c>
      <c r="CD675" s="42">
        <v>40.923015999999997</v>
      </c>
      <c r="CE675" s="42">
        <v>24.553809999999999</v>
      </c>
      <c r="CF675" s="42">
        <v>110.492144</v>
      </c>
      <c r="CG675" s="42">
        <v>253.722701</v>
      </c>
      <c r="CH675" s="42">
        <v>180.061272</v>
      </c>
      <c r="CI675" s="42">
        <v>4.0923020000000001</v>
      </c>
      <c r="CJ675" s="42">
        <v>73.661428999999998</v>
      </c>
      <c r="CK675" s="42">
        <v>384.67635300000001</v>
      </c>
      <c r="CL675" s="42">
        <v>8.1846029999999992</v>
      </c>
      <c r="CM675" s="42">
        <v>8.1846029999999992</v>
      </c>
      <c r="CN675" s="42">
        <v>4.0923020000000001</v>
      </c>
      <c r="CO675" s="42">
        <v>8.1846029999999992</v>
      </c>
      <c r="CP675" s="42">
        <v>8.1846029999999992</v>
      </c>
      <c r="CQ675" s="42">
        <v>12.276904999999999</v>
      </c>
      <c r="CR675" s="42">
        <v>306.92262199999999</v>
      </c>
      <c r="CS675" s="42">
        <v>28.646111000000001</v>
      </c>
    </row>
    <row r="676" spans="1:97">
      <c r="A676" s="40" t="s">
        <v>1943</v>
      </c>
      <c r="B676" s="40" t="s">
        <v>289</v>
      </c>
      <c r="C676" s="40" t="s">
        <v>1664</v>
      </c>
      <c r="D676" s="40" t="s">
        <v>1669</v>
      </c>
      <c r="E676" s="40" t="s">
        <v>1842</v>
      </c>
      <c r="F676" s="40" t="s">
        <v>1696</v>
      </c>
      <c r="G676" s="41" t="s">
        <v>294</v>
      </c>
      <c r="H676" s="40" t="s">
        <v>1944</v>
      </c>
      <c r="I676" s="42">
        <v>231</v>
      </c>
      <c r="J676" s="42">
        <v>29.534247000000001</v>
      </c>
      <c r="K676" s="42">
        <v>22.150684999999999</v>
      </c>
      <c r="L676" s="42">
        <v>41.136986</v>
      </c>
      <c r="M676" s="42">
        <v>60.123288000000002</v>
      </c>
      <c r="N676" s="42">
        <v>60.123288000000002</v>
      </c>
      <c r="O676" s="42">
        <v>17.931507</v>
      </c>
      <c r="P676" s="42">
        <v>24</v>
      </c>
      <c r="Q676" s="42">
        <v>26</v>
      </c>
      <c r="R676" s="42">
        <v>27</v>
      </c>
      <c r="S676" s="42">
        <v>47</v>
      </c>
      <c r="T676" s="42">
        <v>42</v>
      </c>
      <c r="U676" s="42">
        <v>13</v>
      </c>
      <c r="V676" s="42">
        <v>126.57534200000001</v>
      </c>
      <c r="W676" s="42">
        <v>18.986301000000001</v>
      </c>
      <c r="X676" s="42">
        <v>15.821918</v>
      </c>
      <c r="Y676" s="42">
        <v>17.931507</v>
      </c>
      <c r="Z676" s="42">
        <v>31.643836</v>
      </c>
      <c r="AA676" s="42">
        <v>32.698630000000001</v>
      </c>
      <c r="AB676" s="42">
        <v>9.4931509999999992</v>
      </c>
      <c r="AC676" s="42">
        <v>0</v>
      </c>
      <c r="AD676" s="42">
        <v>26.369862999999999</v>
      </c>
      <c r="AE676" s="42">
        <v>79.109589</v>
      </c>
      <c r="AF676" s="42">
        <v>21.095890000000001</v>
      </c>
      <c r="AG676" s="42">
        <v>104.42465799999999</v>
      </c>
      <c r="AH676" s="42">
        <v>10.547945</v>
      </c>
      <c r="AI676" s="42">
        <v>6.328767</v>
      </c>
      <c r="AJ676" s="42">
        <v>23.205479</v>
      </c>
      <c r="AK676" s="42">
        <v>28.479451999999998</v>
      </c>
      <c r="AL676" s="42">
        <v>27.424658000000001</v>
      </c>
      <c r="AM676" s="42">
        <v>8.4383560000000006</v>
      </c>
      <c r="AN676" s="42">
        <v>0</v>
      </c>
      <c r="AO676" s="42">
        <v>13.712329</v>
      </c>
      <c r="AP676" s="42">
        <v>66.452055000000001</v>
      </c>
      <c r="AQ676" s="42">
        <v>24.260273999999999</v>
      </c>
      <c r="AR676" s="42">
        <v>227.83561599999999</v>
      </c>
      <c r="AS676" s="42">
        <v>4.2191780000000003</v>
      </c>
      <c r="AT676" s="42">
        <v>12.657534</v>
      </c>
      <c r="AU676" s="42">
        <v>12.657534</v>
      </c>
      <c r="AV676" s="42">
        <v>8.4383560000000006</v>
      </c>
      <c r="AW676" s="42">
        <v>25.315068</v>
      </c>
      <c r="AX676" s="42">
        <v>37.972602999999999</v>
      </c>
      <c r="AY676" s="42">
        <v>97.041095999999996</v>
      </c>
      <c r="AZ676" s="42">
        <v>29.534247000000001</v>
      </c>
      <c r="BA676" s="42">
        <v>126.57534200000001</v>
      </c>
      <c r="BB676" s="42">
        <v>4.2191780000000003</v>
      </c>
      <c r="BC676" s="42">
        <v>4.2191780000000003</v>
      </c>
      <c r="BD676" s="42">
        <v>12.657534</v>
      </c>
      <c r="BE676" s="42">
        <v>8.4383560000000006</v>
      </c>
      <c r="BF676" s="42">
        <v>0</v>
      </c>
      <c r="BG676" s="42">
        <v>29.534247000000001</v>
      </c>
      <c r="BH676" s="42">
        <v>54.849314999999997</v>
      </c>
      <c r="BI676" s="42">
        <v>12.657534</v>
      </c>
      <c r="BJ676" s="42">
        <v>101.260274</v>
      </c>
      <c r="BK676" s="42">
        <v>0</v>
      </c>
      <c r="BL676" s="42">
        <v>8.4383560000000006</v>
      </c>
      <c r="BM676" s="42">
        <v>0</v>
      </c>
      <c r="BN676" s="42">
        <v>0</v>
      </c>
      <c r="BO676" s="42">
        <v>25.315068</v>
      </c>
      <c r="BP676" s="42">
        <v>8.4383560000000006</v>
      </c>
      <c r="BQ676" s="42">
        <v>42.191780999999999</v>
      </c>
      <c r="BR676" s="42">
        <v>16.876712000000001</v>
      </c>
      <c r="BS676" s="42">
        <v>21.095890000000001</v>
      </c>
      <c r="BT676" s="42">
        <v>0</v>
      </c>
      <c r="BU676" s="42">
        <v>0</v>
      </c>
      <c r="BV676" s="42">
        <v>0</v>
      </c>
      <c r="BW676" s="42">
        <v>8.4383560000000006</v>
      </c>
      <c r="BX676" s="42">
        <v>0</v>
      </c>
      <c r="BY676" s="42">
        <v>4.2191780000000003</v>
      </c>
      <c r="BZ676" s="42">
        <v>0</v>
      </c>
      <c r="CA676" s="42">
        <v>8.4383560000000006</v>
      </c>
      <c r="CB676" s="42">
        <v>63.287671000000003</v>
      </c>
      <c r="CC676" s="42">
        <v>0</v>
      </c>
      <c r="CD676" s="42">
        <v>12.657534</v>
      </c>
      <c r="CE676" s="42">
        <v>4.2191780000000003</v>
      </c>
      <c r="CF676" s="42">
        <v>0</v>
      </c>
      <c r="CG676" s="42">
        <v>12.657534</v>
      </c>
      <c r="CH676" s="42">
        <v>25.315068</v>
      </c>
      <c r="CI676" s="42">
        <v>0</v>
      </c>
      <c r="CJ676" s="42">
        <v>8.4383560000000006</v>
      </c>
      <c r="CK676" s="42">
        <v>143.452055</v>
      </c>
      <c r="CL676" s="42">
        <v>4.2191780000000003</v>
      </c>
      <c r="CM676" s="42">
        <v>0</v>
      </c>
      <c r="CN676" s="42">
        <v>8.4383560000000006</v>
      </c>
      <c r="CO676" s="42">
        <v>0</v>
      </c>
      <c r="CP676" s="42">
        <v>12.657534</v>
      </c>
      <c r="CQ676" s="42">
        <v>8.4383560000000006</v>
      </c>
      <c r="CR676" s="42">
        <v>97.041095999999996</v>
      </c>
      <c r="CS676" s="42">
        <v>12.657534</v>
      </c>
    </row>
    <row r="677" spans="1:97">
      <c r="A677" s="40" t="s">
        <v>1945</v>
      </c>
      <c r="B677" s="40" t="s">
        <v>289</v>
      </c>
      <c r="C677" s="40" t="s">
        <v>1664</v>
      </c>
      <c r="D677" s="40" t="s">
        <v>1669</v>
      </c>
      <c r="E677" s="40" t="s">
        <v>1719</v>
      </c>
      <c r="F677" s="40" t="s">
        <v>1671</v>
      </c>
      <c r="G677" s="41" t="s">
        <v>294</v>
      </c>
      <c r="H677" s="40" t="s">
        <v>1946</v>
      </c>
      <c r="I677" s="42">
        <v>294</v>
      </c>
      <c r="J677" s="42">
        <v>54</v>
      </c>
      <c r="K677" s="42">
        <v>44</v>
      </c>
      <c r="L677" s="42">
        <v>68</v>
      </c>
      <c r="M677" s="42">
        <v>56</v>
      </c>
      <c r="N677" s="42">
        <v>43</v>
      </c>
      <c r="O677" s="42">
        <v>29</v>
      </c>
      <c r="P677" s="42">
        <v>40</v>
      </c>
      <c r="Q677" s="42">
        <v>26</v>
      </c>
      <c r="R677" s="42">
        <v>51</v>
      </c>
      <c r="S677" s="42">
        <v>44</v>
      </c>
      <c r="T677" s="42">
        <v>43</v>
      </c>
      <c r="U677" s="42">
        <v>20</v>
      </c>
      <c r="V677" s="42">
        <v>146</v>
      </c>
      <c r="W677" s="42">
        <v>24</v>
      </c>
      <c r="X677" s="42">
        <v>23</v>
      </c>
      <c r="Y677" s="42">
        <v>35</v>
      </c>
      <c r="Z677" s="42">
        <v>29</v>
      </c>
      <c r="AA677" s="42">
        <v>20</v>
      </c>
      <c r="AB677" s="42">
        <v>15</v>
      </c>
      <c r="AC677" s="42">
        <v>0</v>
      </c>
      <c r="AD677" s="42">
        <v>33</v>
      </c>
      <c r="AE677" s="42">
        <v>90</v>
      </c>
      <c r="AF677" s="42">
        <v>23</v>
      </c>
      <c r="AG677" s="42">
        <v>148</v>
      </c>
      <c r="AH677" s="42">
        <v>30</v>
      </c>
      <c r="AI677" s="42">
        <v>21</v>
      </c>
      <c r="AJ677" s="42">
        <v>33</v>
      </c>
      <c r="AK677" s="42">
        <v>27</v>
      </c>
      <c r="AL677" s="42">
        <v>23</v>
      </c>
      <c r="AM677" s="42">
        <v>14</v>
      </c>
      <c r="AN677" s="42">
        <v>0</v>
      </c>
      <c r="AO677" s="42">
        <v>38</v>
      </c>
      <c r="AP677" s="42">
        <v>84</v>
      </c>
      <c r="AQ677" s="42">
        <v>26</v>
      </c>
      <c r="AR677" s="42">
        <v>256</v>
      </c>
      <c r="AS677" s="42">
        <v>4</v>
      </c>
      <c r="AT677" s="42">
        <v>16</v>
      </c>
      <c r="AU677" s="42">
        <v>20</v>
      </c>
      <c r="AV677" s="42">
        <v>28</v>
      </c>
      <c r="AW677" s="42">
        <v>24</v>
      </c>
      <c r="AX677" s="42">
        <v>44</v>
      </c>
      <c r="AY677" s="42">
        <v>68</v>
      </c>
      <c r="AZ677" s="42">
        <v>52</v>
      </c>
      <c r="BA677" s="42">
        <v>128</v>
      </c>
      <c r="BB677" s="42">
        <v>4</v>
      </c>
      <c r="BC677" s="42">
        <v>12</v>
      </c>
      <c r="BD677" s="42">
        <v>12</v>
      </c>
      <c r="BE677" s="42">
        <v>16</v>
      </c>
      <c r="BF677" s="42">
        <v>0</v>
      </c>
      <c r="BG677" s="42">
        <v>28</v>
      </c>
      <c r="BH677" s="42">
        <v>36</v>
      </c>
      <c r="BI677" s="42">
        <v>20</v>
      </c>
      <c r="BJ677" s="42">
        <v>128</v>
      </c>
      <c r="BK677" s="42">
        <v>0</v>
      </c>
      <c r="BL677" s="42">
        <v>4</v>
      </c>
      <c r="BM677" s="42">
        <v>8</v>
      </c>
      <c r="BN677" s="42">
        <v>12</v>
      </c>
      <c r="BO677" s="42">
        <v>24</v>
      </c>
      <c r="BP677" s="42">
        <v>16</v>
      </c>
      <c r="BQ677" s="42">
        <v>32</v>
      </c>
      <c r="BR677" s="42">
        <v>32</v>
      </c>
      <c r="BS677" s="42">
        <v>64</v>
      </c>
      <c r="BT677" s="42">
        <v>0</v>
      </c>
      <c r="BU677" s="42">
        <v>0</v>
      </c>
      <c r="BV677" s="42">
        <v>0</v>
      </c>
      <c r="BW677" s="42">
        <v>4</v>
      </c>
      <c r="BX677" s="42">
        <v>8</v>
      </c>
      <c r="BY677" s="42">
        <v>20</v>
      </c>
      <c r="BZ677" s="42">
        <v>0</v>
      </c>
      <c r="CA677" s="42">
        <v>32</v>
      </c>
      <c r="CB677" s="42">
        <v>104</v>
      </c>
      <c r="CC677" s="42">
        <v>0</v>
      </c>
      <c r="CD677" s="42">
        <v>12</v>
      </c>
      <c r="CE677" s="42">
        <v>20</v>
      </c>
      <c r="CF677" s="42">
        <v>24</v>
      </c>
      <c r="CG677" s="42">
        <v>16</v>
      </c>
      <c r="CH677" s="42">
        <v>20</v>
      </c>
      <c r="CI677" s="42">
        <v>0</v>
      </c>
      <c r="CJ677" s="42">
        <v>12</v>
      </c>
      <c r="CK677" s="42">
        <v>88</v>
      </c>
      <c r="CL677" s="42">
        <v>4</v>
      </c>
      <c r="CM677" s="42">
        <v>4</v>
      </c>
      <c r="CN677" s="42">
        <v>0</v>
      </c>
      <c r="CO677" s="42">
        <v>0</v>
      </c>
      <c r="CP677" s="42">
        <v>0</v>
      </c>
      <c r="CQ677" s="42">
        <v>4</v>
      </c>
      <c r="CR677" s="42">
        <v>68</v>
      </c>
      <c r="CS677" s="42">
        <v>8</v>
      </c>
    </row>
    <row r="678" spans="1:97">
      <c r="A678" s="40" t="s">
        <v>1947</v>
      </c>
      <c r="B678" s="40" t="s">
        <v>289</v>
      </c>
      <c r="C678" s="40" t="s">
        <v>1664</v>
      </c>
      <c r="D678" s="40" t="s">
        <v>1669</v>
      </c>
      <c r="E678" s="40" t="s">
        <v>1727</v>
      </c>
      <c r="F678" s="40" t="s">
        <v>1671</v>
      </c>
      <c r="G678" s="41" t="s">
        <v>294</v>
      </c>
      <c r="H678" s="40" t="s">
        <v>1948</v>
      </c>
      <c r="I678" s="42">
        <v>250</v>
      </c>
      <c r="J678" s="42">
        <v>51.383398999999997</v>
      </c>
      <c r="K678" s="42">
        <v>34.584980000000002</v>
      </c>
      <c r="L678" s="42">
        <v>46.442687999999997</v>
      </c>
      <c r="M678" s="42">
        <v>62.252963999999999</v>
      </c>
      <c r="N678" s="42">
        <v>31.620553000000001</v>
      </c>
      <c r="O678" s="42">
        <v>23.715415</v>
      </c>
      <c r="P678" s="42">
        <v>47</v>
      </c>
      <c r="Q678" s="42">
        <v>27</v>
      </c>
      <c r="R678" s="42">
        <v>52</v>
      </c>
      <c r="S678" s="42">
        <v>34</v>
      </c>
      <c r="T678" s="42">
        <v>49</v>
      </c>
      <c r="U678" s="42">
        <v>14</v>
      </c>
      <c r="V678" s="42">
        <v>119.565217</v>
      </c>
      <c r="W678" s="42">
        <v>26.679842000000001</v>
      </c>
      <c r="X678" s="42">
        <v>15.810276999999999</v>
      </c>
      <c r="Y678" s="42">
        <v>21.739129999999999</v>
      </c>
      <c r="Z678" s="42">
        <v>32.608696000000002</v>
      </c>
      <c r="AA678" s="42">
        <v>15.810276999999999</v>
      </c>
      <c r="AB678" s="42">
        <v>6.9169960000000001</v>
      </c>
      <c r="AC678" s="42">
        <v>0</v>
      </c>
      <c r="AD678" s="42">
        <v>30.632411000000001</v>
      </c>
      <c r="AE678" s="42">
        <v>71.146244999999993</v>
      </c>
      <c r="AF678" s="42">
        <v>17.786560999999999</v>
      </c>
      <c r="AG678" s="42">
        <v>130.43478300000001</v>
      </c>
      <c r="AH678" s="42">
        <v>24.703557</v>
      </c>
      <c r="AI678" s="42">
        <v>18.774704</v>
      </c>
      <c r="AJ678" s="42">
        <v>24.703557</v>
      </c>
      <c r="AK678" s="42">
        <v>29.644269000000001</v>
      </c>
      <c r="AL678" s="42">
        <v>15.810276999999999</v>
      </c>
      <c r="AM678" s="42">
        <v>15.810276999999999</v>
      </c>
      <c r="AN678" s="42">
        <v>0.98814199999999996</v>
      </c>
      <c r="AO678" s="42">
        <v>33.596837999999998</v>
      </c>
      <c r="AP678" s="42">
        <v>72.134387000000004</v>
      </c>
      <c r="AQ678" s="42">
        <v>24.703557</v>
      </c>
      <c r="AR678" s="42">
        <v>201.581028</v>
      </c>
      <c r="AS678" s="42">
        <v>15.810276999999999</v>
      </c>
      <c r="AT678" s="42">
        <v>11.857708000000001</v>
      </c>
      <c r="AU678" s="42">
        <v>19.762846</v>
      </c>
      <c r="AV678" s="42">
        <v>19.762846</v>
      </c>
      <c r="AW678" s="42">
        <v>31.620553000000001</v>
      </c>
      <c r="AX678" s="42">
        <v>11.857708000000001</v>
      </c>
      <c r="AY678" s="42">
        <v>55.335968000000001</v>
      </c>
      <c r="AZ678" s="42">
        <v>35.573123000000002</v>
      </c>
      <c r="BA678" s="42">
        <v>90.909091000000004</v>
      </c>
      <c r="BB678" s="42">
        <v>15.810276999999999</v>
      </c>
      <c r="BC678" s="42">
        <v>11.857708000000001</v>
      </c>
      <c r="BD678" s="42">
        <v>15.810276999999999</v>
      </c>
      <c r="BE678" s="42">
        <v>11.857708000000001</v>
      </c>
      <c r="BF678" s="42">
        <v>0</v>
      </c>
      <c r="BG678" s="42">
        <v>3.952569</v>
      </c>
      <c r="BH678" s="42">
        <v>19.762846</v>
      </c>
      <c r="BI678" s="42">
        <v>11.857708000000001</v>
      </c>
      <c r="BJ678" s="42">
        <v>110.671937</v>
      </c>
      <c r="BK678" s="42">
        <v>0</v>
      </c>
      <c r="BL678" s="42">
        <v>0</v>
      </c>
      <c r="BM678" s="42">
        <v>3.952569</v>
      </c>
      <c r="BN678" s="42">
        <v>7.905138</v>
      </c>
      <c r="BO678" s="42">
        <v>31.620553000000001</v>
      </c>
      <c r="BP678" s="42">
        <v>7.905138</v>
      </c>
      <c r="BQ678" s="42">
        <v>35.573123000000002</v>
      </c>
      <c r="BR678" s="42">
        <v>23.715415</v>
      </c>
      <c r="BS678" s="42">
        <v>27.667984000000001</v>
      </c>
      <c r="BT678" s="42">
        <v>0</v>
      </c>
      <c r="BU678" s="42">
        <v>0</v>
      </c>
      <c r="BV678" s="42">
        <v>0</v>
      </c>
      <c r="BW678" s="42">
        <v>0</v>
      </c>
      <c r="BX678" s="42">
        <v>3.952569</v>
      </c>
      <c r="BY678" s="42">
        <v>0</v>
      </c>
      <c r="BZ678" s="42">
        <v>0</v>
      </c>
      <c r="CA678" s="42">
        <v>23.715415</v>
      </c>
      <c r="CB678" s="42">
        <v>102.76679799999999</v>
      </c>
      <c r="CC678" s="42">
        <v>15.810276999999999</v>
      </c>
      <c r="CD678" s="42">
        <v>11.857708000000001</v>
      </c>
      <c r="CE678" s="42">
        <v>11.857708000000001</v>
      </c>
      <c r="CF678" s="42">
        <v>19.762846</v>
      </c>
      <c r="CG678" s="42">
        <v>19.762846</v>
      </c>
      <c r="CH678" s="42">
        <v>11.857708000000001</v>
      </c>
      <c r="CI678" s="42">
        <v>0</v>
      </c>
      <c r="CJ678" s="42">
        <v>11.857708000000001</v>
      </c>
      <c r="CK678" s="42">
        <v>71.146244999999993</v>
      </c>
      <c r="CL678" s="42">
        <v>0</v>
      </c>
      <c r="CM678" s="42">
        <v>0</v>
      </c>
      <c r="CN678" s="42">
        <v>7.905138</v>
      </c>
      <c r="CO678" s="42">
        <v>0</v>
      </c>
      <c r="CP678" s="42">
        <v>7.905138</v>
      </c>
      <c r="CQ678" s="42">
        <v>0</v>
      </c>
      <c r="CR678" s="42">
        <v>55.335968000000001</v>
      </c>
      <c r="CS678" s="42">
        <v>0</v>
      </c>
    </row>
    <row r="679" spans="1:97">
      <c r="A679" s="40" t="s">
        <v>1949</v>
      </c>
      <c r="B679" s="40" t="s">
        <v>289</v>
      </c>
      <c r="C679" s="40" t="s">
        <v>1664</v>
      </c>
      <c r="D679" s="40" t="s">
        <v>1674</v>
      </c>
      <c r="E679" s="40" t="s">
        <v>1759</v>
      </c>
      <c r="F679" s="40" t="s">
        <v>1671</v>
      </c>
      <c r="G679" s="41" t="s">
        <v>294</v>
      </c>
      <c r="H679" s="40" t="s">
        <v>1950</v>
      </c>
      <c r="I679" s="42">
        <v>1843</v>
      </c>
      <c r="J679" s="42">
        <v>356.41164800000001</v>
      </c>
      <c r="K679" s="42">
        <v>226.643283</v>
      </c>
      <c r="L679" s="42">
        <v>373.406699</v>
      </c>
      <c r="M679" s="42">
        <v>466.23641199999997</v>
      </c>
      <c r="N679" s="42">
        <v>311.482686</v>
      </c>
      <c r="O679" s="42">
        <v>108.819272</v>
      </c>
      <c r="P679" s="42">
        <v>323</v>
      </c>
      <c r="Q679" s="42">
        <v>358</v>
      </c>
      <c r="R679" s="42">
        <v>393</v>
      </c>
      <c r="S679" s="42">
        <v>464</v>
      </c>
      <c r="T679" s="42">
        <v>193</v>
      </c>
      <c r="U679" s="42">
        <v>75</v>
      </c>
      <c r="V679" s="42">
        <v>923.50562100000002</v>
      </c>
      <c r="W679" s="42">
        <v>174.713415</v>
      </c>
      <c r="X679" s="42">
        <v>132.793778</v>
      </c>
      <c r="Y679" s="42">
        <v>172.731031</v>
      </c>
      <c r="Z679" s="42">
        <v>231.61890600000001</v>
      </c>
      <c r="AA679" s="42">
        <v>158.736369</v>
      </c>
      <c r="AB679" s="42">
        <v>50.915438999999999</v>
      </c>
      <c r="AC679" s="42">
        <v>1.9966839999999999</v>
      </c>
      <c r="AD679" s="42">
        <v>229.62222199999999</v>
      </c>
      <c r="AE679" s="42">
        <v>566.09563100000003</v>
      </c>
      <c r="AF679" s="42">
        <v>127.787769</v>
      </c>
      <c r="AG679" s="42">
        <v>919.49437899999998</v>
      </c>
      <c r="AH679" s="42">
        <v>181.69823299999999</v>
      </c>
      <c r="AI679" s="42">
        <v>93.849504999999994</v>
      </c>
      <c r="AJ679" s="42">
        <v>200.675668</v>
      </c>
      <c r="AK679" s="42">
        <v>234.61750599999999</v>
      </c>
      <c r="AL679" s="42">
        <v>152.746317</v>
      </c>
      <c r="AM679" s="42">
        <v>52.912123000000001</v>
      </c>
      <c r="AN679" s="42">
        <v>2.9950260000000002</v>
      </c>
      <c r="AO679" s="42">
        <v>218.63688500000001</v>
      </c>
      <c r="AP679" s="42">
        <v>576.064751</v>
      </c>
      <c r="AQ679" s="42">
        <v>124.792743</v>
      </c>
      <c r="AR679" s="42">
        <v>1513.543584</v>
      </c>
      <c r="AS679" s="42">
        <v>3.9933679999999998</v>
      </c>
      <c r="AT679" s="42">
        <v>43.927045</v>
      </c>
      <c r="AU679" s="42">
        <v>191.68165300000001</v>
      </c>
      <c r="AV679" s="42">
        <v>275.54952600000001</v>
      </c>
      <c r="AW679" s="42">
        <v>251.58216899999999</v>
      </c>
      <c r="AX679" s="42">
        <v>115.829115</v>
      </c>
      <c r="AY679" s="42">
        <v>415.310248</v>
      </c>
      <c r="AZ679" s="42">
        <v>215.67045899999999</v>
      </c>
      <c r="BA679" s="42">
        <v>718.82764799999995</v>
      </c>
      <c r="BB679" s="42">
        <v>3.9933679999999998</v>
      </c>
      <c r="BC679" s="42">
        <v>39.933678</v>
      </c>
      <c r="BD679" s="42">
        <v>115.807665</v>
      </c>
      <c r="BE679" s="42">
        <v>139.76787200000001</v>
      </c>
      <c r="BF679" s="42">
        <v>51.913781</v>
      </c>
      <c r="BG679" s="42">
        <v>99.855643999999998</v>
      </c>
      <c r="BH679" s="42">
        <v>199.66838799999999</v>
      </c>
      <c r="BI679" s="42">
        <v>67.887252000000004</v>
      </c>
      <c r="BJ679" s="42">
        <v>794.71593600000006</v>
      </c>
      <c r="BK679" s="42">
        <v>0</v>
      </c>
      <c r="BL679" s="42">
        <v>3.9933679999999998</v>
      </c>
      <c r="BM679" s="42">
        <v>75.873987999999997</v>
      </c>
      <c r="BN679" s="42">
        <v>135.781654</v>
      </c>
      <c r="BO679" s="42">
        <v>199.66838799999999</v>
      </c>
      <c r="BP679" s="42">
        <v>15.973471</v>
      </c>
      <c r="BQ679" s="42">
        <v>215.64185900000001</v>
      </c>
      <c r="BR679" s="42">
        <v>147.783207</v>
      </c>
      <c r="BS679" s="42">
        <v>167.72144599999999</v>
      </c>
      <c r="BT679" s="42">
        <v>0</v>
      </c>
      <c r="BU679" s="42">
        <v>0</v>
      </c>
      <c r="BV679" s="42">
        <v>3.9933679999999998</v>
      </c>
      <c r="BW679" s="42">
        <v>11.980103</v>
      </c>
      <c r="BX679" s="42">
        <v>15.973471</v>
      </c>
      <c r="BY679" s="42">
        <v>15.973471</v>
      </c>
      <c r="BZ679" s="42">
        <v>0</v>
      </c>
      <c r="CA679" s="42">
        <v>119.801033</v>
      </c>
      <c r="CB679" s="42">
        <v>738.82308699999999</v>
      </c>
      <c r="CC679" s="42">
        <v>0</v>
      </c>
      <c r="CD679" s="42">
        <v>35.940309999999997</v>
      </c>
      <c r="CE679" s="42">
        <v>147.75460699999999</v>
      </c>
      <c r="CF679" s="42">
        <v>211.648492</v>
      </c>
      <c r="CG679" s="42">
        <v>207.655124</v>
      </c>
      <c r="CH679" s="42">
        <v>91.868909000000002</v>
      </c>
      <c r="CI679" s="42">
        <v>0</v>
      </c>
      <c r="CJ679" s="42">
        <v>43.955644999999997</v>
      </c>
      <c r="CK679" s="42">
        <v>606.99905100000001</v>
      </c>
      <c r="CL679" s="42">
        <v>3.9933679999999998</v>
      </c>
      <c r="CM679" s="42">
        <v>7.9867359999999996</v>
      </c>
      <c r="CN679" s="42">
        <v>39.933678</v>
      </c>
      <c r="CO679" s="42">
        <v>51.920931000000003</v>
      </c>
      <c r="CP679" s="42">
        <v>27.953574</v>
      </c>
      <c r="CQ679" s="42">
        <v>7.9867359999999996</v>
      </c>
      <c r="CR679" s="42">
        <v>415.310248</v>
      </c>
      <c r="CS679" s="42">
        <v>51.913781</v>
      </c>
    </row>
    <row r="680" spans="1:97">
      <c r="A680" s="40" t="s">
        <v>1951</v>
      </c>
      <c r="B680" s="40" t="s">
        <v>289</v>
      </c>
      <c r="C680" s="40" t="s">
        <v>1664</v>
      </c>
      <c r="D680" s="40" t="s">
        <v>1674</v>
      </c>
      <c r="E680" s="40" t="s">
        <v>1707</v>
      </c>
      <c r="F680" s="40" t="s">
        <v>1671</v>
      </c>
      <c r="G680" s="41" t="s">
        <v>294</v>
      </c>
      <c r="H680" s="40" t="s">
        <v>1952</v>
      </c>
      <c r="I680" s="42">
        <v>22242</v>
      </c>
      <c r="J680" s="42">
        <v>4194.0654949999998</v>
      </c>
      <c r="K680" s="42">
        <v>4328.5604839999996</v>
      </c>
      <c r="L680" s="42">
        <v>4327.6929030000001</v>
      </c>
      <c r="M680" s="42">
        <v>4223.2929880000002</v>
      </c>
      <c r="N680" s="42">
        <v>2949.186154</v>
      </c>
      <c r="O680" s="42">
        <v>2219.2019759999998</v>
      </c>
      <c r="P680" s="42">
        <v>4206</v>
      </c>
      <c r="Q680" s="42">
        <v>4460</v>
      </c>
      <c r="R680" s="42">
        <v>4469</v>
      </c>
      <c r="S680" s="42">
        <v>3693</v>
      </c>
      <c r="T680" s="42">
        <v>2922</v>
      </c>
      <c r="U680" s="42">
        <v>1533</v>
      </c>
      <c r="V680" s="42">
        <v>10419.140928000001</v>
      </c>
      <c r="W680" s="42">
        <v>2233.1015200000002</v>
      </c>
      <c r="X680" s="42">
        <v>2097.3022879999999</v>
      </c>
      <c r="Y680" s="42">
        <v>2170.595679</v>
      </c>
      <c r="Z680" s="42">
        <v>1876.52468</v>
      </c>
      <c r="AA680" s="42">
        <v>1324.208987</v>
      </c>
      <c r="AB680" s="42">
        <v>682.71486700000003</v>
      </c>
      <c r="AC680" s="42">
        <v>34.692906999999998</v>
      </c>
      <c r="AD680" s="42">
        <v>3031.0952219999999</v>
      </c>
      <c r="AE680" s="42">
        <v>5941.0595560000002</v>
      </c>
      <c r="AF680" s="42">
        <v>1446.9861510000001</v>
      </c>
      <c r="AG680" s="42">
        <v>11822.859071999999</v>
      </c>
      <c r="AH680" s="42">
        <v>1960.963974</v>
      </c>
      <c r="AI680" s="42">
        <v>2231.2581960000002</v>
      </c>
      <c r="AJ680" s="42">
        <v>2157.0972240000001</v>
      </c>
      <c r="AK680" s="42">
        <v>2346.7683080000002</v>
      </c>
      <c r="AL680" s="42">
        <v>1624.977167</v>
      </c>
      <c r="AM680" s="42">
        <v>1353.726762</v>
      </c>
      <c r="AN680" s="42">
        <v>148.06744</v>
      </c>
      <c r="AO680" s="42">
        <v>2667.6026569999999</v>
      </c>
      <c r="AP680" s="42">
        <v>6708.0325000000003</v>
      </c>
      <c r="AQ680" s="42">
        <v>2447.223915</v>
      </c>
      <c r="AR680" s="42">
        <v>18037.675487</v>
      </c>
      <c r="AS680" s="42">
        <v>19.818321000000001</v>
      </c>
      <c r="AT680" s="42">
        <v>505.26262000000003</v>
      </c>
      <c r="AU680" s="42">
        <v>672.15515500000004</v>
      </c>
      <c r="AV680" s="42">
        <v>1820.498038</v>
      </c>
      <c r="AW680" s="42">
        <v>3502.5178150000002</v>
      </c>
      <c r="AX680" s="42">
        <v>2949.0476359999998</v>
      </c>
      <c r="AY680" s="42">
        <v>4774.1893490000002</v>
      </c>
      <c r="AZ680" s="42">
        <v>3794.1865520000001</v>
      </c>
      <c r="BA680" s="42">
        <v>8166.661274</v>
      </c>
      <c r="BB680" s="42">
        <v>10.714136999999999</v>
      </c>
      <c r="BC680" s="42">
        <v>386.77337799999998</v>
      </c>
      <c r="BD680" s="42">
        <v>404.25297699999999</v>
      </c>
      <c r="BE680" s="42">
        <v>855.29111599999999</v>
      </c>
      <c r="BF680" s="42">
        <v>705.36586499999999</v>
      </c>
      <c r="BG680" s="42">
        <v>2385.5892180000001</v>
      </c>
      <c r="BH680" s="42">
        <v>1981.180124</v>
      </c>
      <c r="BI680" s="42">
        <v>1437.494459</v>
      </c>
      <c r="BJ680" s="42">
        <v>9871.0142130000004</v>
      </c>
      <c r="BK680" s="42">
        <v>9.1041840000000001</v>
      </c>
      <c r="BL680" s="42">
        <v>118.48924100000001</v>
      </c>
      <c r="BM680" s="42">
        <v>267.90217899999999</v>
      </c>
      <c r="BN680" s="42">
        <v>965.20692299999996</v>
      </c>
      <c r="BO680" s="42">
        <v>2797.1519499999999</v>
      </c>
      <c r="BP680" s="42">
        <v>563.45841900000005</v>
      </c>
      <c r="BQ680" s="42">
        <v>2793.0092239999999</v>
      </c>
      <c r="BR680" s="42">
        <v>2356.6920930000001</v>
      </c>
      <c r="BS680" s="42">
        <v>2746.4945339999999</v>
      </c>
      <c r="BT680" s="42">
        <v>0</v>
      </c>
      <c r="BU680" s="42">
        <v>24.286083000000001</v>
      </c>
      <c r="BV680" s="42">
        <v>7.0033219999999998</v>
      </c>
      <c r="BW680" s="42">
        <v>140.67773399999999</v>
      </c>
      <c r="BX680" s="42">
        <v>387.69927100000001</v>
      </c>
      <c r="BY680" s="42">
        <v>393.61483900000002</v>
      </c>
      <c r="BZ680" s="42">
        <v>0</v>
      </c>
      <c r="CA680" s="42">
        <v>1793.2132859999999</v>
      </c>
      <c r="CB680" s="42">
        <v>8746.9506650000003</v>
      </c>
      <c r="CC680" s="42">
        <v>13.702661000000001</v>
      </c>
      <c r="CD680" s="42">
        <v>403.62102099999998</v>
      </c>
      <c r="CE680" s="42">
        <v>533.99262599999997</v>
      </c>
      <c r="CF680" s="42">
        <v>1504.204776</v>
      </c>
      <c r="CG680" s="42">
        <v>2609.899179</v>
      </c>
      <c r="CH680" s="42">
        <v>2231.0125720000001</v>
      </c>
      <c r="CI680" s="42">
        <v>32.462890000000002</v>
      </c>
      <c r="CJ680" s="42">
        <v>1418.0549390000001</v>
      </c>
      <c r="CK680" s="42">
        <v>6544.2302870000003</v>
      </c>
      <c r="CL680" s="42">
        <v>6.1156610000000002</v>
      </c>
      <c r="CM680" s="42">
        <v>77.355515999999994</v>
      </c>
      <c r="CN680" s="42">
        <v>131.15920700000001</v>
      </c>
      <c r="CO680" s="42">
        <v>175.61552800000001</v>
      </c>
      <c r="CP680" s="42">
        <v>504.91936500000003</v>
      </c>
      <c r="CQ680" s="42">
        <v>324.42022500000002</v>
      </c>
      <c r="CR680" s="42">
        <v>4741.7264590000004</v>
      </c>
      <c r="CS680" s="42">
        <v>582.91832699999998</v>
      </c>
    </row>
    <row r="681" spans="1:97">
      <c r="A681" s="40" t="s">
        <v>1953</v>
      </c>
      <c r="B681" s="40" t="s">
        <v>289</v>
      </c>
      <c r="C681" s="40" t="s">
        <v>1664</v>
      </c>
      <c r="D681" s="40" t="s">
        <v>1669</v>
      </c>
      <c r="E681" s="40" t="s">
        <v>1689</v>
      </c>
      <c r="F681" s="40" t="s">
        <v>1671</v>
      </c>
      <c r="G681" s="41" t="s">
        <v>294</v>
      </c>
      <c r="H681" s="40" t="s">
        <v>1954</v>
      </c>
      <c r="I681" s="42">
        <v>1855</v>
      </c>
      <c r="J681" s="42">
        <v>450.05533600000001</v>
      </c>
      <c r="K681" s="42">
        <v>240.86117100000001</v>
      </c>
      <c r="L681" s="42">
        <v>457.73218600000001</v>
      </c>
      <c r="M681" s="42">
        <v>306.19549499999999</v>
      </c>
      <c r="N681" s="42">
        <v>236.06314</v>
      </c>
      <c r="O681" s="42">
        <v>164.092671</v>
      </c>
      <c r="P681" s="42">
        <v>227</v>
      </c>
      <c r="Q681" s="42">
        <v>212</v>
      </c>
      <c r="R681" s="42">
        <v>288</v>
      </c>
      <c r="S681" s="42">
        <v>271</v>
      </c>
      <c r="T681" s="42">
        <v>231</v>
      </c>
      <c r="U681" s="42">
        <v>118</v>
      </c>
      <c r="V681" s="42">
        <v>907.82807200000002</v>
      </c>
      <c r="W681" s="42">
        <v>240.86117100000001</v>
      </c>
      <c r="X681" s="42">
        <v>111.31432599999999</v>
      </c>
      <c r="Y681" s="42">
        <v>215.91140899999999</v>
      </c>
      <c r="Z681" s="42">
        <v>159.33518799999999</v>
      </c>
      <c r="AA681" s="42">
        <v>117.07196399999999</v>
      </c>
      <c r="AB681" s="42">
        <v>57.576376000000003</v>
      </c>
      <c r="AC681" s="42">
        <v>5.757638</v>
      </c>
      <c r="AD681" s="42">
        <v>273.48778399999998</v>
      </c>
      <c r="AE681" s="42">
        <v>512.47029199999997</v>
      </c>
      <c r="AF681" s="42">
        <v>121.869995</v>
      </c>
      <c r="AG681" s="42">
        <v>947.17192799999998</v>
      </c>
      <c r="AH681" s="42">
        <v>209.194165</v>
      </c>
      <c r="AI681" s="42">
        <v>129.54684499999999</v>
      </c>
      <c r="AJ681" s="42">
        <v>241.82077799999999</v>
      </c>
      <c r="AK681" s="42">
        <v>146.86030700000001</v>
      </c>
      <c r="AL681" s="42">
        <v>118.991176</v>
      </c>
      <c r="AM681" s="42">
        <v>93.081806999999998</v>
      </c>
      <c r="AN681" s="42">
        <v>7.67685</v>
      </c>
      <c r="AO681" s="42">
        <v>245.65920299999999</v>
      </c>
      <c r="AP681" s="42">
        <v>548.93533000000002</v>
      </c>
      <c r="AQ681" s="42">
        <v>152.577395</v>
      </c>
      <c r="AR681" s="42">
        <v>1408.7019909999999</v>
      </c>
      <c r="AS681" s="42">
        <v>11.515275000000001</v>
      </c>
      <c r="AT681" s="42">
        <v>42.222675000000002</v>
      </c>
      <c r="AU681" s="42">
        <v>34.545825000000001</v>
      </c>
      <c r="AV681" s="42">
        <v>199.59810200000001</v>
      </c>
      <c r="AW681" s="42">
        <v>318.58927899999998</v>
      </c>
      <c r="AX681" s="42">
        <v>249.49762799999999</v>
      </c>
      <c r="AY681" s="42">
        <v>441.41888</v>
      </c>
      <c r="AZ681" s="42">
        <v>111.31432599999999</v>
      </c>
      <c r="BA681" s="42">
        <v>694.75493300000005</v>
      </c>
      <c r="BB681" s="42">
        <v>11.515275000000001</v>
      </c>
      <c r="BC681" s="42">
        <v>34.545825000000001</v>
      </c>
      <c r="BD681" s="42">
        <v>19.192125000000001</v>
      </c>
      <c r="BE681" s="42">
        <v>107.47590099999999</v>
      </c>
      <c r="BF681" s="42">
        <v>46.061101000000001</v>
      </c>
      <c r="BG681" s="42">
        <v>207.27495200000001</v>
      </c>
      <c r="BH681" s="42">
        <v>218.79022699999999</v>
      </c>
      <c r="BI681" s="42">
        <v>49.899526000000002</v>
      </c>
      <c r="BJ681" s="42">
        <v>713.94705799999997</v>
      </c>
      <c r="BK681" s="42">
        <v>0</v>
      </c>
      <c r="BL681" s="42">
        <v>7.67685</v>
      </c>
      <c r="BM681" s="42">
        <v>15.3537</v>
      </c>
      <c r="BN681" s="42">
        <v>92.122201000000004</v>
      </c>
      <c r="BO681" s="42">
        <v>272.52817800000003</v>
      </c>
      <c r="BP681" s="42">
        <v>42.222675000000002</v>
      </c>
      <c r="BQ681" s="42">
        <v>222.62865300000001</v>
      </c>
      <c r="BR681" s="42">
        <v>61.414800999999997</v>
      </c>
      <c r="BS681" s="42">
        <v>115.15275099999999</v>
      </c>
      <c r="BT681" s="42">
        <v>0</v>
      </c>
      <c r="BU681" s="42">
        <v>0</v>
      </c>
      <c r="BV681" s="42">
        <v>0</v>
      </c>
      <c r="BW681" s="42">
        <v>7.67685</v>
      </c>
      <c r="BX681" s="42">
        <v>34.545825000000001</v>
      </c>
      <c r="BY681" s="42">
        <v>30.7074</v>
      </c>
      <c r="BZ681" s="42">
        <v>0</v>
      </c>
      <c r="CA681" s="42">
        <v>42.222675000000002</v>
      </c>
      <c r="CB681" s="42">
        <v>775.36185899999998</v>
      </c>
      <c r="CC681" s="42">
        <v>11.515275000000001</v>
      </c>
      <c r="CD681" s="42">
        <v>42.222675000000002</v>
      </c>
      <c r="CE681" s="42">
        <v>30.7074</v>
      </c>
      <c r="CF681" s="42">
        <v>191.92125200000001</v>
      </c>
      <c r="CG681" s="42">
        <v>249.49762799999999</v>
      </c>
      <c r="CH681" s="42">
        <v>203.43652700000001</v>
      </c>
      <c r="CI681" s="42">
        <v>3.838425</v>
      </c>
      <c r="CJ681" s="42">
        <v>42.222675000000002</v>
      </c>
      <c r="CK681" s="42">
        <v>518.18738099999996</v>
      </c>
      <c r="CL681" s="42">
        <v>0</v>
      </c>
      <c r="CM681" s="42">
        <v>0</v>
      </c>
      <c r="CN681" s="42">
        <v>3.838425</v>
      </c>
      <c r="CO681" s="42">
        <v>0</v>
      </c>
      <c r="CP681" s="42">
        <v>34.545825000000001</v>
      </c>
      <c r="CQ681" s="42">
        <v>15.3537</v>
      </c>
      <c r="CR681" s="42">
        <v>437.58045499999997</v>
      </c>
      <c r="CS681" s="42">
        <v>26.868974999999999</v>
      </c>
    </row>
    <row r="682" spans="1:97">
      <c r="A682" s="40" t="s">
        <v>1955</v>
      </c>
      <c r="B682" s="40" t="s">
        <v>289</v>
      </c>
      <c r="C682" s="40" t="s">
        <v>1664</v>
      </c>
      <c r="D682" s="40" t="s">
        <v>1669</v>
      </c>
      <c r="E682" s="40" t="s">
        <v>1692</v>
      </c>
      <c r="F682" s="40" t="s">
        <v>1671</v>
      </c>
      <c r="G682" s="41" t="s">
        <v>294</v>
      </c>
      <c r="H682" s="40" t="s">
        <v>1956</v>
      </c>
      <c r="I682" s="42">
        <v>187</v>
      </c>
      <c r="J682" s="42">
        <v>33.818317999999998</v>
      </c>
      <c r="K682" s="42">
        <v>20.887785000000001</v>
      </c>
      <c r="L682" s="42">
        <v>31.829004999999999</v>
      </c>
      <c r="M682" s="42">
        <v>54.710695999999999</v>
      </c>
      <c r="N682" s="42">
        <v>29.839693</v>
      </c>
      <c r="O682" s="42">
        <v>15.914503</v>
      </c>
      <c r="P682" s="42">
        <v>35</v>
      </c>
      <c r="Q682" s="42">
        <v>30</v>
      </c>
      <c r="R682" s="42">
        <v>41</v>
      </c>
      <c r="S682" s="42">
        <v>29</v>
      </c>
      <c r="T682" s="42">
        <v>20</v>
      </c>
      <c r="U682" s="42">
        <v>14</v>
      </c>
      <c r="V682" s="42">
        <v>84.550388999999996</v>
      </c>
      <c r="W682" s="42">
        <v>13.925190000000001</v>
      </c>
      <c r="X682" s="42">
        <v>6.9625950000000003</v>
      </c>
      <c r="Y682" s="42">
        <v>12.930533</v>
      </c>
      <c r="Z682" s="42">
        <v>28.849629</v>
      </c>
      <c r="AA682" s="42">
        <v>17.903815999999999</v>
      </c>
      <c r="AB682" s="42">
        <v>3.9786260000000002</v>
      </c>
      <c r="AC682" s="42">
        <v>0</v>
      </c>
      <c r="AD682" s="42">
        <v>18.898472000000002</v>
      </c>
      <c r="AE682" s="42">
        <v>53.71604</v>
      </c>
      <c r="AF682" s="42">
        <v>11.935877</v>
      </c>
      <c r="AG682" s="42">
        <v>102.449611</v>
      </c>
      <c r="AH682" s="42">
        <v>19.893128000000001</v>
      </c>
      <c r="AI682" s="42">
        <v>13.925190000000001</v>
      </c>
      <c r="AJ682" s="42">
        <v>18.898472000000002</v>
      </c>
      <c r="AK682" s="42">
        <v>25.861066999999998</v>
      </c>
      <c r="AL682" s="42">
        <v>11.935877</v>
      </c>
      <c r="AM682" s="42">
        <v>9.9465640000000004</v>
      </c>
      <c r="AN682" s="42">
        <v>1.9893130000000001</v>
      </c>
      <c r="AO682" s="42">
        <v>25.861066999999998</v>
      </c>
      <c r="AP682" s="42">
        <v>57.690072000000001</v>
      </c>
      <c r="AQ682" s="42">
        <v>18.898472000000002</v>
      </c>
      <c r="AR682" s="42">
        <v>131.294647</v>
      </c>
      <c r="AS682" s="42">
        <v>3.9786260000000002</v>
      </c>
      <c r="AT682" s="42">
        <v>7.9572510000000003</v>
      </c>
      <c r="AU682" s="42">
        <v>7.9572510000000003</v>
      </c>
      <c r="AV682" s="42">
        <v>0</v>
      </c>
      <c r="AW682" s="42">
        <v>27.850380000000001</v>
      </c>
      <c r="AX682" s="42">
        <v>27.850380000000001</v>
      </c>
      <c r="AY682" s="42">
        <v>35.807631000000001</v>
      </c>
      <c r="AZ682" s="42">
        <v>19.893128000000001</v>
      </c>
      <c r="BA682" s="42">
        <v>47.743507999999999</v>
      </c>
      <c r="BB682" s="42">
        <v>3.9786260000000002</v>
      </c>
      <c r="BC682" s="42">
        <v>3.9786260000000002</v>
      </c>
      <c r="BD682" s="42">
        <v>7.9572510000000003</v>
      </c>
      <c r="BE682" s="42">
        <v>0</v>
      </c>
      <c r="BF682" s="42">
        <v>0</v>
      </c>
      <c r="BG682" s="42">
        <v>19.893128000000001</v>
      </c>
      <c r="BH682" s="42">
        <v>7.9572510000000003</v>
      </c>
      <c r="BI682" s="42">
        <v>3.9786260000000002</v>
      </c>
      <c r="BJ682" s="42">
        <v>83.551139000000006</v>
      </c>
      <c r="BK682" s="42">
        <v>0</v>
      </c>
      <c r="BL682" s="42">
        <v>3.9786260000000002</v>
      </c>
      <c r="BM682" s="42">
        <v>0</v>
      </c>
      <c r="BN682" s="42">
        <v>0</v>
      </c>
      <c r="BO682" s="42">
        <v>27.850380000000001</v>
      </c>
      <c r="BP682" s="42">
        <v>7.9572510000000003</v>
      </c>
      <c r="BQ682" s="42">
        <v>27.850380000000001</v>
      </c>
      <c r="BR682" s="42">
        <v>15.914503</v>
      </c>
      <c r="BS682" s="42">
        <v>7.9572510000000003</v>
      </c>
      <c r="BT682" s="42">
        <v>0</v>
      </c>
      <c r="BU682" s="42">
        <v>0</v>
      </c>
      <c r="BV682" s="42">
        <v>0</v>
      </c>
      <c r="BW682" s="42">
        <v>0</v>
      </c>
      <c r="BX682" s="42">
        <v>3.9786260000000002</v>
      </c>
      <c r="BY682" s="42">
        <v>0</v>
      </c>
      <c r="BZ682" s="42">
        <v>0</v>
      </c>
      <c r="CA682" s="42">
        <v>3.9786260000000002</v>
      </c>
      <c r="CB682" s="42">
        <v>63.658011000000002</v>
      </c>
      <c r="CC682" s="42">
        <v>3.9786260000000002</v>
      </c>
      <c r="CD682" s="42">
        <v>7.9572510000000003</v>
      </c>
      <c r="CE682" s="42">
        <v>3.9786260000000002</v>
      </c>
      <c r="CF682" s="42">
        <v>0</v>
      </c>
      <c r="CG682" s="42">
        <v>15.914503</v>
      </c>
      <c r="CH682" s="42">
        <v>23.871753999999999</v>
      </c>
      <c r="CI682" s="42">
        <v>0</v>
      </c>
      <c r="CJ682" s="42">
        <v>7.9572510000000003</v>
      </c>
      <c r="CK682" s="42">
        <v>59.679385000000003</v>
      </c>
      <c r="CL682" s="42">
        <v>0</v>
      </c>
      <c r="CM682" s="42">
        <v>0</v>
      </c>
      <c r="CN682" s="42">
        <v>3.9786260000000002</v>
      </c>
      <c r="CO682" s="42">
        <v>0</v>
      </c>
      <c r="CP682" s="42">
        <v>7.9572510000000003</v>
      </c>
      <c r="CQ682" s="42">
        <v>3.9786260000000002</v>
      </c>
      <c r="CR682" s="42">
        <v>35.807631000000001</v>
      </c>
      <c r="CS682" s="42">
        <v>7.9572510000000003</v>
      </c>
    </row>
    <row r="683" spans="1:97">
      <c r="A683" s="40" t="s">
        <v>1957</v>
      </c>
      <c r="B683" s="40" t="s">
        <v>289</v>
      </c>
      <c r="C683" s="40" t="s">
        <v>1664</v>
      </c>
      <c r="D683" s="40" t="s">
        <v>1674</v>
      </c>
      <c r="E683" s="40" t="s">
        <v>1888</v>
      </c>
      <c r="F683" s="40" t="s">
        <v>1671</v>
      </c>
      <c r="G683" s="41" t="s">
        <v>294</v>
      </c>
      <c r="H683" s="40" t="s">
        <v>1958</v>
      </c>
      <c r="I683" s="42">
        <v>16353</v>
      </c>
      <c r="J683" s="42">
        <v>2663.5187190000001</v>
      </c>
      <c r="K683" s="42">
        <v>2137.638528</v>
      </c>
      <c r="L683" s="42">
        <v>2784.4532170000002</v>
      </c>
      <c r="M683" s="42">
        <v>4360.8992550000003</v>
      </c>
      <c r="N683" s="42">
        <v>3256.1428420000002</v>
      </c>
      <c r="O683" s="42">
        <v>1150.3474389999999</v>
      </c>
      <c r="P683" s="42">
        <v>2973</v>
      </c>
      <c r="Q683" s="42">
        <v>3282</v>
      </c>
      <c r="R683" s="42">
        <v>3557</v>
      </c>
      <c r="S683" s="42">
        <v>4738</v>
      </c>
      <c r="T683" s="42">
        <v>1693</v>
      </c>
      <c r="U683" s="42">
        <v>693</v>
      </c>
      <c r="V683" s="42">
        <v>7869.0929560000004</v>
      </c>
      <c r="W683" s="42">
        <v>1301.193839</v>
      </c>
      <c r="X683" s="42">
        <v>1104.297317</v>
      </c>
      <c r="Y683" s="42">
        <v>1336.41218</v>
      </c>
      <c r="Z683" s="42">
        <v>2074.4103989999999</v>
      </c>
      <c r="AA683" s="42">
        <v>1637.625536</v>
      </c>
      <c r="AB683" s="42">
        <v>393.92756200000002</v>
      </c>
      <c r="AC683" s="42">
        <v>21.226123000000001</v>
      </c>
      <c r="AD683" s="42">
        <v>1828.802735</v>
      </c>
      <c r="AE683" s="42">
        <v>4810.3463700000002</v>
      </c>
      <c r="AF683" s="42">
        <v>1229.9438520000001</v>
      </c>
      <c r="AG683" s="42">
        <v>8483.9070439999996</v>
      </c>
      <c r="AH683" s="42">
        <v>1362.3248799999999</v>
      </c>
      <c r="AI683" s="42">
        <v>1033.3412109999999</v>
      </c>
      <c r="AJ683" s="42">
        <v>1448.041037</v>
      </c>
      <c r="AK683" s="42">
        <v>2286.4888559999999</v>
      </c>
      <c r="AL683" s="42">
        <v>1618.517306</v>
      </c>
      <c r="AM683" s="42">
        <v>636.13473199999999</v>
      </c>
      <c r="AN683" s="42">
        <v>99.059021000000001</v>
      </c>
      <c r="AO683" s="42">
        <v>1876.2370289999999</v>
      </c>
      <c r="AP683" s="42">
        <v>5051.5619479999996</v>
      </c>
      <c r="AQ683" s="42">
        <v>1556.1080669999999</v>
      </c>
      <c r="AR683" s="42">
        <v>13694.527147999999</v>
      </c>
      <c r="AS683" s="42">
        <v>22.320139999999999</v>
      </c>
      <c r="AT683" s="42">
        <v>443.84697899999998</v>
      </c>
      <c r="AU683" s="42">
        <v>1892.3252150000001</v>
      </c>
      <c r="AV683" s="42">
        <v>2186.7959850000002</v>
      </c>
      <c r="AW683" s="42">
        <v>1875.228255</v>
      </c>
      <c r="AX683" s="42">
        <v>1166.0872549999999</v>
      </c>
      <c r="AY683" s="42">
        <v>4266.6526940000003</v>
      </c>
      <c r="AZ683" s="42">
        <v>1841.270626</v>
      </c>
      <c r="BA683" s="42">
        <v>6582.9690410000003</v>
      </c>
      <c r="BB683" s="42">
        <v>17.430202999999999</v>
      </c>
      <c r="BC683" s="42">
        <v>313.01916399999999</v>
      </c>
      <c r="BD683" s="42">
        <v>1237.4308410000001</v>
      </c>
      <c r="BE683" s="42">
        <v>969.54861400000004</v>
      </c>
      <c r="BF683" s="42">
        <v>389.023256</v>
      </c>
      <c r="BG683" s="42">
        <v>931.18278499999997</v>
      </c>
      <c r="BH683" s="42">
        <v>2049.7911610000001</v>
      </c>
      <c r="BI683" s="42">
        <v>675.54301599999997</v>
      </c>
      <c r="BJ683" s="42">
        <v>7111.5581069999998</v>
      </c>
      <c r="BK683" s="42">
        <v>4.8899369999999998</v>
      </c>
      <c r="BL683" s="42">
        <v>130.82781399999999</v>
      </c>
      <c r="BM683" s="42">
        <v>654.89437299999997</v>
      </c>
      <c r="BN683" s="42">
        <v>1217.24737</v>
      </c>
      <c r="BO683" s="42">
        <v>1486.204999</v>
      </c>
      <c r="BP683" s="42">
        <v>234.904471</v>
      </c>
      <c r="BQ683" s="42">
        <v>2216.8615329999998</v>
      </c>
      <c r="BR683" s="42">
        <v>1165.7276099999999</v>
      </c>
      <c r="BS683" s="42">
        <v>1651.9022</v>
      </c>
      <c r="BT683" s="42">
        <v>0</v>
      </c>
      <c r="BU683" s="42">
        <v>9.8794039999999992</v>
      </c>
      <c r="BV683" s="42">
        <v>27.534071999999998</v>
      </c>
      <c r="BW683" s="42">
        <v>94.826275999999993</v>
      </c>
      <c r="BX683" s="42">
        <v>189.480659</v>
      </c>
      <c r="BY683" s="42">
        <v>169.42362499999999</v>
      </c>
      <c r="BZ683" s="42">
        <v>0</v>
      </c>
      <c r="CA683" s="42">
        <v>1160.758165</v>
      </c>
      <c r="CB683" s="42">
        <v>6019.2056709999997</v>
      </c>
      <c r="CC683" s="42">
        <v>10.240446</v>
      </c>
      <c r="CD683" s="42">
        <v>307.69478299999997</v>
      </c>
      <c r="CE683" s="42">
        <v>1466.1362429999999</v>
      </c>
      <c r="CF683" s="42">
        <v>1736.5388889999999</v>
      </c>
      <c r="CG683" s="42">
        <v>1296.7515800000001</v>
      </c>
      <c r="CH683" s="42">
        <v>835.45565299999998</v>
      </c>
      <c r="CI683" s="42">
        <v>40.753304</v>
      </c>
      <c r="CJ683" s="42">
        <v>325.634771</v>
      </c>
      <c r="CK683" s="42">
        <v>6023.4192780000003</v>
      </c>
      <c r="CL683" s="42">
        <v>12.079694</v>
      </c>
      <c r="CM683" s="42">
        <v>126.272792</v>
      </c>
      <c r="CN683" s="42">
        <v>398.6549</v>
      </c>
      <c r="CO683" s="42">
        <v>355.43081999999998</v>
      </c>
      <c r="CP683" s="42">
        <v>388.996016</v>
      </c>
      <c r="CQ683" s="42">
        <v>161.207977</v>
      </c>
      <c r="CR683" s="42">
        <v>4225.8993899999996</v>
      </c>
      <c r="CS683" s="42">
        <v>354.87768999999997</v>
      </c>
    </row>
    <row r="684" spans="1:97">
      <c r="A684" s="40" t="s">
        <v>1959</v>
      </c>
      <c r="B684" s="40" t="s">
        <v>289</v>
      </c>
      <c r="C684" s="40" t="s">
        <v>1664</v>
      </c>
      <c r="D684" s="40" t="s">
        <v>1685</v>
      </c>
      <c r="E684" s="40" t="s">
        <v>1941</v>
      </c>
      <c r="F684" s="40" t="s">
        <v>1671</v>
      </c>
      <c r="G684" s="41" t="s">
        <v>294</v>
      </c>
      <c r="H684" s="40" t="s">
        <v>1960</v>
      </c>
      <c r="I684" s="42">
        <v>2337</v>
      </c>
      <c r="J684" s="42">
        <v>545.24671799999999</v>
      </c>
      <c r="K684" s="42">
        <v>367.50731400000001</v>
      </c>
      <c r="L684" s="42">
        <v>585.27023399999996</v>
      </c>
      <c r="M684" s="42">
        <v>447.71507200000002</v>
      </c>
      <c r="N684" s="42">
        <v>252.62499399999999</v>
      </c>
      <c r="O684" s="42">
        <v>138.63566800000001</v>
      </c>
      <c r="P684" s="42">
        <v>366</v>
      </c>
      <c r="Q684" s="42">
        <v>321</v>
      </c>
      <c r="R684" s="42">
        <v>389</v>
      </c>
      <c r="S684" s="42">
        <v>353</v>
      </c>
      <c r="T684" s="42">
        <v>222</v>
      </c>
      <c r="U684" s="42">
        <v>113</v>
      </c>
      <c r="V684" s="42">
        <v>1139.6789659999999</v>
      </c>
      <c r="W684" s="42">
        <v>278.24469099999999</v>
      </c>
      <c r="X684" s="42">
        <v>164.228577</v>
      </c>
      <c r="Y684" s="42">
        <v>300.83717000000001</v>
      </c>
      <c r="Z684" s="42">
        <v>234.113451</v>
      </c>
      <c r="AA684" s="42">
        <v>115.01625799999999</v>
      </c>
      <c r="AB684" s="42">
        <v>45.184958000000002</v>
      </c>
      <c r="AC684" s="42">
        <v>2.0538620000000001</v>
      </c>
      <c r="AD684" s="42">
        <v>330.61816499999998</v>
      </c>
      <c r="AE684" s="42">
        <v>704.313852</v>
      </c>
      <c r="AF684" s="42">
        <v>104.746949</v>
      </c>
      <c r="AG684" s="42">
        <v>1197.3210340000001</v>
      </c>
      <c r="AH684" s="42">
        <v>267.002027</v>
      </c>
      <c r="AI684" s="42">
        <v>203.27873700000001</v>
      </c>
      <c r="AJ684" s="42">
        <v>284.433064</v>
      </c>
      <c r="AK684" s="42">
        <v>213.60162099999999</v>
      </c>
      <c r="AL684" s="42">
        <v>137.60873699999999</v>
      </c>
      <c r="AM684" s="42">
        <v>85.235262000000006</v>
      </c>
      <c r="AN684" s="42">
        <v>6.1615849999999996</v>
      </c>
      <c r="AO684" s="42">
        <v>324.48336799999998</v>
      </c>
      <c r="AP684" s="42">
        <v>713.66338099999996</v>
      </c>
      <c r="AQ684" s="42">
        <v>159.174285</v>
      </c>
      <c r="AR684" s="42">
        <v>1765.892497</v>
      </c>
      <c r="AS684" s="42">
        <v>45.184958000000002</v>
      </c>
      <c r="AT684" s="42">
        <v>73.939023000000006</v>
      </c>
      <c r="AU684" s="42">
        <v>73.939023000000006</v>
      </c>
      <c r="AV684" s="42">
        <v>267.002027</v>
      </c>
      <c r="AW684" s="42">
        <v>357.264793</v>
      </c>
      <c r="AX684" s="42">
        <v>394.02000299999997</v>
      </c>
      <c r="AY684" s="42">
        <v>312.18698499999999</v>
      </c>
      <c r="AZ684" s="42">
        <v>242.35568599999999</v>
      </c>
      <c r="BA684" s="42">
        <v>841.76186299999995</v>
      </c>
      <c r="BB684" s="42">
        <v>20.538616999999999</v>
      </c>
      <c r="BC684" s="42">
        <v>65.723575999999994</v>
      </c>
      <c r="BD684" s="42">
        <v>45.184958000000002</v>
      </c>
      <c r="BE684" s="42">
        <v>119.123981</v>
      </c>
      <c r="BF684" s="42">
        <v>73.831872000000004</v>
      </c>
      <c r="BG684" s="42">
        <v>311.97268400000002</v>
      </c>
      <c r="BH684" s="42">
        <v>135.55487500000001</v>
      </c>
      <c r="BI684" s="42">
        <v>69.831299000000001</v>
      </c>
      <c r="BJ684" s="42">
        <v>924.13063399999999</v>
      </c>
      <c r="BK684" s="42">
        <v>24.646341</v>
      </c>
      <c r="BL684" s="42">
        <v>8.2154469999999993</v>
      </c>
      <c r="BM684" s="42">
        <v>28.754064</v>
      </c>
      <c r="BN684" s="42">
        <v>147.87804600000001</v>
      </c>
      <c r="BO684" s="42">
        <v>283.43292100000002</v>
      </c>
      <c r="BP684" s="42">
        <v>82.047319000000002</v>
      </c>
      <c r="BQ684" s="42">
        <v>176.63211000000001</v>
      </c>
      <c r="BR684" s="42">
        <v>172.52438599999999</v>
      </c>
      <c r="BS684" s="42">
        <v>184.84755699999999</v>
      </c>
      <c r="BT684" s="42">
        <v>0</v>
      </c>
      <c r="BU684" s="42">
        <v>4.107723</v>
      </c>
      <c r="BV684" s="42">
        <v>0</v>
      </c>
      <c r="BW684" s="42">
        <v>28.754064</v>
      </c>
      <c r="BX684" s="42">
        <v>28.754064</v>
      </c>
      <c r="BY684" s="42">
        <v>36.969510999999997</v>
      </c>
      <c r="BZ684" s="42">
        <v>0</v>
      </c>
      <c r="CA684" s="42">
        <v>86.262192999999996</v>
      </c>
      <c r="CB684" s="42">
        <v>1038.8254400000001</v>
      </c>
      <c r="CC684" s="42">
        <v>20.538616999999999</v>
      </c>
      <c r="CD684" s="42">
        <v>49.292681999999999</v>
      </c>
      <c r="CE684" s="42">
        <v>61.615851999999997</v>
      </c>
      <c r="CF684" s="42">
        <v>209.493898</v>
      </c>
      <c r="CG684" s="42">
        <v>266.89487600000001</v>
      </c>
      <c r="CH684" s="42">
        <v>328.29642699999999</v>
      </c>
      <c r="CI684" s="42">
        <v>0</v>
      </c>
      <c r="CJ684" s="42">
        <v>102.69308700000001</v>
      </c>
      <c r="CK684" s="42">
        <v>542.21950000000004</v>
      </c>
      <c r="CL684" s="42">
        <v>24.646341</v>
      </c>
      <c r="CM684" s="42">
        <v>20.538616999999999</v>
      </c>
      <c r="CN684" s="42">
        <v>12.323169999999999</v>
      </c>
      <c r="CO684" s="42">
        <v>28.754064</v>
      </c>
      <c r="CP684" s="42">
        <v>61.615851999999997</v>
      </c>
      <c r="CQ684" s="42">
        <v>28.754064</v>
      </c>
      <c r="CR684" s="42">
        <v>312.18698499999999</v>
      </c>
      <c r="CS684" s="42">
        <v>53.400404999999999</v>
      </c>
    </row>
    <row r="685" spans="1:97">
      <c r="A685" s="40" t="s">
        <v>1961</v>
      </c>
      <c r="B685" s="40" t="s">
        <v>289</v>
      </c>
      <c r="C685" s="40" t="s">
        <v>1664</v>
      </c>
      <c r="D685" s="40" t="s">
        <v>1665</v>
      </c>
      <c r="E685" s="40" t="s">
        <v>1666</v>
      </c>
      <c r="F685" s="40" t="s">
        <v>419</v>
      </c>
      <c r="G685" s="41" t="s">
        <v>294</v>
      </c>
      <c r="H685" s="40" t="s">
        <v>1962</v>
      </c>
      <c r="I685" s="42">
        <v>677</v>
      </c>
      <c r="J685" s="42">
        <v>149</v>
      </c>
      <c r="K685" s="42">
        <v>75</v>
      </c>
      <c r="L685" s="42">
        <v>151</v>
      </c>
      <c r="M685" s="42">
        <v>138</v>
      </c>
      <c r="N685" s="42">
        <v>92</v>
      </c>
      <c r="O685" s="42">
        <v>72</v>
      </c>
      <c r="P685" s="42">
        <v>84</v>
      </c>
      <c r="Q685" s="42">
        <v>87</v>
      </c>
      <c r="R685" s="42">
        <v>116</v>
      </c>
      <c r="S685" s="42">
        <v>104</v>
      </c>
      <c r="T685" s="42">
        <v>119</v>
      </c>
      <c r="U685" s="42">
        <v>49</v>
      </c>
      <c r="V685" s="42">
        <v>345</v>
      </c>
      <c r="W685" s="42">
        <v>81</v>
      </c>
      <c r="X685" s="42">
        <v>38</v>
      </c>
      <c r="Y685" s="42">
        <v>74</v>
      </c>
      <c r="Z685" s="42">
        <v>73</v>
      </c>
      <c r="AA685" s="42">
        <v>47</v>
      </c>
      <c r="AB685" s="42">
        <v>30</v>
      </c>
      <c r="AC685" s="42">
        <v>2</v>
      </c>
      <c r="AD685" s="42">
        <v>95</v>
      </c>
      <c r="AE685" s="42">
        <v>195</v>
      </c>
      <c r="AF685" s="42">
        <v>55</v>
      </c>
      <c r="AG685" s="42">
        <v>332</v>
      </c>
      <c r="AH685" s="42">
        <v>68</v>
      </c>
      <c r="AI685" s="42">
        <v>37</v>
      </c>
      <c r="AJ685" s="42">
        <v>77</v>
      </c>
      <c r="AK685" s="42">
        <v>65</v>
      </c>
      <c r="AL685" s="42">
        <v>45</v>
      </c>
      <c r="AM685" s="42">
        <v>34</v>
      </c>
      <c r="AN685" s="42">
        <v>6</v>
      </c>
      <c r="AO685" s="42">
        <v>78</v>
      </c>
      <c r="AP685" s="42">
        <v>187</v>
      </c>
      <c r="AQ685" s="42">
        <v>67</v>
      </c>
      <c r="AR685" s="42">
        <v>520</v>
      </c>
      <c r="AS685" s="42">
        <v>4</v>
      </c>
      <c r="AT685" s="42">
        <v>52</v>
      </c>
      <c r="AU685" s="42">
        <v>8</v>
      </c>
      <c r="AV685" s="42">
        <v>64</v>
      </c>
      <c r="AW685" s="42">
        <v>124</v>
      </c>
      <c r="AX685" s="42">
        <v>64</v>
      </c>
      <c r="AY685" s="42">
        <v>172</v>
      </c>
      <c r="AZ685" s="42">
        <v>32</v>
      </c>
      <c r="BA685" s="42">
        <v>280</v>
      </c>
      <c r="BB685" s="42">
        <v>4</v>
      </c>
      <c r="BC685" s="42">
        <v>36</v>
      </c>
      <c r="BD685" s="42">
        <v>8</v>
      </c>
      <c r="BE685" s="42">
        <v>24</v>
      </c>
      <c r="BF685" s="42">
        <v>32</v>
      </c>
      <c r="BG685" s="42">
        <v>64</v>
      </c>
      <c r="BH685" s="42">
        <v>92</v>
      </c>
      <c r="BI685" s="42">
        <v>20</v>
      </c>
      <c r="BJ685" s="42">
        <v>240</v>
      </c>
      <c r="BK685" s="42">
        <v>0</v>
      </c>
      <c r="BL685" s="42">
        <v>16</v>
      </c>
      <c r="BM685" s="42">
        <v>0</v>
      </c>
      <c r="BN685" s="42">
        <v>40</v>
      </c>
      <c r="BO685" s="42">
        <v>92</v>
      </c>
      <c r="BP685" s="42">
        <v>0</v>
      </c>
      <c r="BQ685" s="42">
        <v>80</v>
      </c>
      <c r="BR685" s="42">
        <v>12</v>
      </c>
      <c r="BS685" s="42">
        <v>40</v>
      </c>
      <c r="BT685" s="42">
        <v>0</v>
      </c>
      <c r="BU685" s="42">
        <v>0</v>
      </c>
      <c r="BV685" s="42">
        <v>0</v>
      </c>
      <c r="BW685" s="42">
        <v>0</v>
      </c>
      <c r="BX685" s="42">
        <v>12</v>
      </c>
      <c r="BY685" s="42">
        <v>16</v>
      </c>
      <c r="BZ685" s="42">
        <v>0</v>
      </c>
      <c r="CA685" s="42">
        <v>12</v>
      </c>
      <c r="CB685" s="42">
        <v>256</v>
      </c>
      <c r="CC685" s="42">
        <v>0</v>
      </c>
      <c r="CD685" s="42">
        <v>36</v>
      </c>
      <c r="CE685" s="42">
        <v>8</v>
      </c>
      <c r="CF685" s="42">
        <v>64</v>
      </c>
      <c r="CG685" s="42">
        <v>88</v>
      </c>
      <c r="CH685" s="42">
        <v>40</v>
      </c>
      <c r="CI685" s="42">
        <v>8</v>
      </c>
      <c r="CJ685" s="42">
        <v>12</v>
      </c>
      <c r="CK685" s="42">
        <v>224</v>
      </c>
      <c r="CL685" s="42">
        <v>4</v>
      </c>
      <c r="CM685" s="42">
        <v>16</v>
      </c>
      <c r="CN685" s="42">
        <v>0</v>
      </c>
      <c r="CO685" s="42">
        <v>0</v>
      </c>
      <c r="CP685" s="42">
        <v>24</v>
      </c>
      <c r="CQ685" s="42">
        <v>8</v>
      </c>
      <c r="CR685" s="42">
        <v>164</v>
      </c>
      <c r="CS685" s="42">
        <v>8</v>
      </c>
    </row>
    <row r="686" spans="1:97">
      <c r="A686" s="40" t="s">
        <v>1963</v>
      </c>
      <c r="B686" s="40" t="s">
        <v>289</v>
      </c>
      <c r="C686" s="40" t="s">
        <v>1664</v>
      </c>
      <c r="D686" s="40" t="s">
        <v>1699</v>
      </c>
      <c r="E686" s="40" t="s">
        <v>1964</v>
      </c>
      <c r="F686" s="40" t="s">
        <v>1773</v>
      </c>
      <c r="G686" s="41" t="s">
        <v>294</v>
      </c>
      <c r="H686" s="40" t="s">
        <v>1965</v>
      </c>
      <c r="I686" s="42">
        <v>1772</v>
      </c>
      <c r="J686" s="42">
        <v>382</v>
      </c>
      <c r="K686" s="42">
        <v>242</v>
      </c>
      <c r="L686" s="42">
        <v>420</v>
      </c>
      <c r="M686" s="42">
        <v>361</v>
      </c>
      <c r="N686" s="42">
        <v>268</v>
      </c>
      <c r="O686" s="42">
        <v>99</v>
      </c>
      <c r="P686" s="42">
        <v>299</v>
      </c>
      <c r="Q686" s="42">
        <v>274</v>
      </c>
      <c r="R686" s="42">
        <v>370</v>
      </c>
      <c r="S686" s="42">
        <v>316</v>
      </c>
      <c r="T686" s="42">
        <v>194</v>
      </c>
      <c r="U686" s="42">
        <v>82</v>
      </c>
      <c r="V686" s="42">
        <v>902</v>
      </c>
      <c r="W686" s="42">
        <v>192</v>
      </c>
      <c r="X686" s="42">
        <v>129</v>
      </c>
      <c r="Y686" s="42">
        <v>210</v>
      </c>
      <c r="Z686" s="42">
        <v>192</v>
      </c>
      <c r="AA686" s="42">
        <v>137</v>
      </c>
      <c r="AB686" s="42">
        <v>41</v>
      </c>
      <c r="AC686" s="42">
        <v>1</v>
      </c>
      <c r="AD686" s="42">
        <v>235</v>
      </c>
      <c r="AE686" s="42">
        <v>553</v>
      </c>
      <c r="AF686" s="42">
        <v>114</v>
      </c>
      <c r="AG686" s="42">
        <v>870</v>
      </c>
      <c r="AH686" s="42">
        <v>190</v>
      </c>
      <c r="AI686" s="42">
        <v>113</v>
      </c>
      <c r="AJ686" s="42">
        <v>210</v>
      </c>
      <c r="AK686" s="42">
        <v>169</v>
      </c>
      <c r="AL686" s="42">
        <v>131</v>
      </c>
      <c r="AM686" s="42">
        <v>51</v>
      </c>
      <c r="AN686" s="42">
        <v>6</v>
      </c>
      <c r="AO686" s="42">
        <v>235</v>
      </c>
      <c r="AP686" s="42">
        <v>507</v>
      </c>
      <c r="AQ686" s="42">
        <v>128</v>
      </c>
      <c r="AR686" s="42">
        <v>1396</v>
      </c>
      <c r="AS686" s="42">
        <v>8</v>
      </c>
      <c r="AT686" s="42">
        <v>72</v>
      </c>
      <c r="AU686" s="42">
        <v>44</v>
      </c>
      <c r="AV686" s="42">
        <v>148</v>
      </c>
      <c r="AW686" s="42">
        <v>244</v>
      </c>
      <c r="AX686" s="42">
        <v>324</v>
      </c>
      <c r="AY686" s="42">
        <v>364</v>
      </c>
      <c r="AZ686" s="42">
        <v>192</v>
      </c>
      <c r="BA686" s="42">
        <v>720</v>
      </c>
      <c r="BB686" s="42">
        <v>8</v>
      </c>
      <c r="BC686" s="42">
        <v>56</v>
      </c>
      <c r="BD686" s="42">
        <v>20</v>
      </c>
      <c r="BE686" s="42">
        <v>76</v>
      </c>
      <c r="BF686" s="42">
        <v>40</v>
      </c>
      <c r="BG686" s="42">
        <v>244</v>
      </c>
      <c r="BH686" s="42">
        <v>208</v>
      </c>
      <c r="BI686" s="42">
        <v>68</v>
      </c>
      <c r="BJ686" s="42">
        <v>676</v>
      </c>
      <c r="BK686" s="42">
        <v>0</v>
      </c>
      <c r="BL686" s="42">
        <v>16</v>
      </c>
      <c r="BM686" s="42">
        <v>24</v>
      </c>
      <c r="BN686" s="42">
        <v>72</v>
      </c>
      <c r="BO686" s="42">
        <v>204</v>
      </c>
      <c r="BP686" s="42">
        <v>80</v>
      </c>
      <c r="BQ686" s="42">
        <v>156</v>
      </c>
      <c r="BR686" s="42">
        <v>124</v>
      </c>
      <c r="BS686" s="42">
        <v>168</v>
      </c>
      <c r="BT686" s="42">
        <v>0</v>
      </c>
      <c r="BU686" s="42">
        <v>4</v>
      </c>
      <c r="BV686" s="42">
        <v>0</v>
      </c>
      <c r="BW686" s="42">
        <v>4</v>
      </c>
      <c r="BX686" s="42">
        <v>32</v>
      </c>
      <c r="BY686" s="42">
        <v>48</v>
      </c>
      <c r="BZ686" s="42">
        <v>0</v>
      </c>
      <c r="CA686" s="42">
        <v>80</v>
      </c>
      <c r="CB686" s="42">
        <v>736</v>
      </c>
      <c r="CC686" s="42">
        <v>8</v>
      </c>
      <c r="CD686" s="42">
        <v>52</v>
      </c>
      <c r="CE686" s="42">
        <v>40</v>
      </c>
      <c r="CF686" s="42">
        <v>140</v>
      </c>
      <c r="CG686" s="42">
        <v>180</v>
      </c>
      <c r="CH686" s="42">
        <v>248</v>
      </c>
      <c r="CI686" s="42">
        <v>0</v>
      </c>
      <c r="CJ686" s="42">
        <v>68</v>
      </c>
      <c r="CK686" s="42">
        <v>492</v>
      </c>
      <c r="CL686" s="42">
        <v>0</v>
      </c>
      <c r="CM686" s="42">
        <v>16</v>
      </c>
      <c r="CN686" s="42">
        <v>4</v>
      </c>
      <c r="CO686" s="42">
        <v>4</v>
      </c>
      <c r="CP686" s="42">
        <v>32</v>
      </c>
      <c r="CQ686" s="42">
        <v>28</v>
      </c>
      <c r="CR686" s="42">
        <v>364</v>
      </c>
      <c r="CS686" s="42">
        <v>44</v>
      </c>
    </row>
    <row r="687" spans="1:97">
      <c r="A687" s="40" t="s">
        <v>1966</v>
      </c>
      <c r="B687" s="40" t="s">
        <v>289</v>
      </c>
      <c r="C687" s="40" t="s">
        <v>1664</v>
      </c>
      <c r="D687" s="40" t="s">
        <v>1685</v>
      </c>
      <c r="E687" s="40" t="s">
        <v>1941</v>
      </c>
      <c r="F687" s="40" t="s">
        <v>1671</v>
      </c>
      <c r="G687" s="41" t="s">
        <v>294</v>
      </c>
      <c r="H687" s="40" t="s">
        <v>1967</v>
      </c>
      <c r="I687" s="42">
        <v>791</v>
      </c>
      <c r="J687" s="42">
        <v>173.89383000000001</v>
      </c>
      <c r="K687" s="42">
        <v>98.386820999999998</v>
      </c>
      <c r="L687" s="42">
        <v>198.735806</v>
      </c>
      <c r="M687" s="42">
        <v>143.42310599999999</v>
      </c>
      <c r="N687" s="42">
        <v>129.184572</v>
      </c>
      <c r="O687" s="42">
        <v>47.375864999999997</v>
      </c>
      <c r="P687" s="42">
        <v>124</v>
      </c>
      <c r="Q687" s="42">
        <v>134</v>
      </c>
      <c r="R687" s="42">
        <v>141</v>
      </c>
      <c r="S687" s="42">
        <v>137</v>
      </c>
      <c r="T687" s="42">
        <v>85</v>
      </c>
      <c r="U687" s="42">
        <v>47</v>
      </c>
      <c r="V687" s="42">
        <v>375.28994399999999</v>
      </c>
      <c r="W687" s="42">
        <v>74.525926999999996</v>
      </c>
      <c r="X687" s="42">
        <v>47.702891999999999</v>
      </c>
      <c r="Y687" s="42">
        <v>98.374223999999998</v>
      </c>
      <c r="Z687" s="42">
        <v>72.871894999999995</v>
      </c>
      <c r="AA687" s="42">
        <v>60.947747</v>
      </c>
      <c r="AB687" s="42">
        <v>19.873581000000001</v>
      </c>
      <c r="AC687" s="42">
        <v>0.99367899999999998</v>
      </c>
      <c r="AD687" s="42">
        <v>101.355261</v>
      </c>
      <c r="AE687" s="42">
        <v>223.25705300000001</v>
      </c>
      <c r="AF687" s="42">
        <v>50.677630999999998</v>
      </c>
      <c r="AG687" s="42">
        <v>415.71005600000001</v>
      </c>
      <c r="AH687" s="42">
        <v>99.367902999999998</v>
      </c>
      <c r="AI687" s="42">
        <v>50.683928999999999</v>
      </c>
      <c r="AJ687" s="42">
        <v>100.361582</v>
      </c>
      <c r="AK687" s="42">
        <v>70.551210999999995</v>
      </c>
      <c r="AL687" s="42">
        <v>68.236825999999994</v>
      </c>
      <c r="AM687" s="42">
        <v>22.533888999999999</v>
      </c>
      <c r="AN687" s="42">
        <v>3.9747159999999999</v>
      </c>
      <c r="AO687" s="42">
        <v>123.2162</v>
      </c>
      <c r="AP687" s="42">
        <v>230.87315899999999</v>
      </c>
      <c r="AQ687" s="42">
        <v>61.620697</v>
      </c>
      <c r="AR687" s="42">
        <v>608.15675999999996</v>
      </c>
      <c r="AS687" s="42">
        <v>11.924148000000001</v>
      </c>
      <c r="AT687" s="42">
        <v>15.898864</v>
      </c>
      <c r="AU687" s="42">
        <v>23.848296999999999</v>
      </c>
      <c r="AV687" s="42">
        <v>39.747160999999998</v>
      </c>
      <c r="AW687" s="42">
        <v>115.266767</v>
      </c>
      <c r="AX687" s="42">
        <v>170.91279299999999</v>
      </c>
      <c r="AY687" s="42">
        <v>169.60468399999999</v>
      </c>
      <c r="AZ687" s="42">
        <v>60.954045000000001</v>
      </c>
      <c r="BA687" s="42">
        <v>307.38644399999998</v>
      </c>
      <c r="BB687" s="42">
        <v>7.9494319999999998</v>
      </c>
      <c r="BC687" s="42">
        <v>11.924148000000001</v>
      </c>
      <c r="BD687" s="42">
        <v>11.924148000000001</v>
      </c>
      <c r="BE687" s="42">
        <v>15.898864</v>
      </c>
      <c r="BF687" s="42">
        <v>0</v>
      </c>
      <c r="BG687" s="42">
        <v>155.01392899999999</v>
      </c>
      <c r="BH687" s="42">
        <v>75.519605999999996</v>
      </c>
      <c r="BI687" s="42">
        <v>29.156316</v>
      </c>
      <c r="BJ687" s="42">
        <v>300.77031599999998</v>
      </c>
      <c r="BK687" s="42">
        <v>3.9747159999999999</v>
      </c>
      <c r="BL687" s="42">
        <v>3.9747159999999999</v>
      </c>
      <c r="BM687" s="42">
        <v>11.924148000000001</v>
      </c>
      <c r="BN687" s="42">
        <v>23.848296999999999</v>
      </c>
      <c r="BO687" s="42">
        <v>115.266767</v>
      </c>
      <c r="BP687" s="42">
        <v>15.898864</v>
      </c>
      <c r="BQ687" s="42">
        <v>94.085076999999998</v>
      </c>
      <c r="BR687" s="42">
        <v>31.797729</v>
      </c>
      <c r="BS687" s="42">
        <v>59.620742</v>
      </c>
      <c r="BT687" s="42">
        <v>0</v>
      </c>
      <c r="BU687" s="42">
        <v>0</v>
      </c>
      <c r="BV687" s="42">
        <v>0</v>
      </c>
      <c r="BW687" s="42">
        <v>0</v>
      </c>
      <c r="BX687" s="42">
        <v>11.924148000000001</v>
      </c>
      <c r="BY687" s="42">
        <v>19.873581000000001</v>
      </c>
      <c r="BZ687" s="42">
        <v>0</v>
      </c>
      <c r="CA687" s="42">
        <v>27.823013</v>
      </c>
      <c r="CB687" s="42">
        <v>333.87615399999999</v>
      </c>
      <c r="CC687" s="42">
        <v>3.9747159999999999</v>
      </c>
      <c r="CD687" s="42">
        <v>15.898864</v>
      </c>
      <c r="CE687" s="42">
        <v>15.898864</v>
      </c>
      <c r="CF687" s="42">
        <v>31.797729</v>
      </c>
      <c r="CG687" s="42">
        <v>99.367902999999998</v>
      </c>
      <c r="CH687" s="42">
        <v>143.08977999999999</v>
      </c>
      <c r="CI687" s="42">
        <v>0</v>
      </c>
      <c r="CJ687" s="42">
        <v>23.848296999999999</v>
      </c>
      <c r="CK687" s="42">
        <v>214.659864</v>
      </c>
      <c r="CL687" s="42">
        <v>7.9494319999999998</v>
      </c>
      <c r="CM687" s="42">
        <v>0</v>
      </c>
      <c r="CN687" s="42">
        <v>7.9494319999999998</v>
      </c>
      <c r="CO687" s="42">
        <v>7.9494319999999998</v>
      </c>
      <c r="CP687" s="42">
        <v>3.9747159999999999</v>
      </c>
      <c r="CQ687" s="42">
        <v>7.9494319999999998</v>
      </c>
      <c r="CR687" s="42">
        <v>169.60468399999999</v>
      </c>
      <c r="CS687" s="42">
        <v>9.2827359999999999</v>
      </c>
    </row>
    <row r="688" spans="1:97">
      <c r="A688" s="40" t="s">
        <v>1968</v>
      </c>
      <c r="B688" s="40" t="s">
        <v>289</v>
      </c>
      <c r="C688" s="40" t="s">
        <v>1664</v>
      </c>
      <c r="D688" s="40" t="s">
        <v>1665</v>
      </c>
      <c r="E688" s="40" t="s">
        <v>1832</v>
      </c>
      <c r="F688" s="40" t="s">
        <v>1671</v>
      </c>
      <c r="G688" s="41" t="s">
        <v>294</v>
      </c>
      <c r="H688" s="40" t="s">
        <v>1969</v>
      </c>
      <c r="I688" s="42">
        <v>233</v>
      </c>
      <c r="J688" s="42">
        <v>35.169811000000003</v>
      </c>
      <c r="K688" s="42">
        <v>34.070754999999998</v>
      </c>
      <c r="L688" s="42">
        <v>56.051887000000001</v>
      </c>
      <c r="M688" s="42">
        <v>47.259433999999999</v>
      </c>
      <c r="N688" s="42">
        <v>29.674527999999999</v>
      </c>
      <c r="O688" s="42">
        <v>30.773585000000001</v>
      </c>
      <c r="P688" s="42">
        <v>38</v>
      </c>
      <c r="Q688" s="42">
        <v>41</v>
      </c>
      <c r="R688" s="42">
        <v>46</v>
      </c>
      <c r="S688" s="42">
        <v>34</v>
      </c>
      <c r="T688" s="42">
        <v>42</v>
      </c>
      <c r="U688" s="42">
        <v>24</v>
      </c>
      <c r="V688" s="42">
        <v>124.19339600000001</v>
      </c>
      <c r="W688" s="42">
        <v>23.080189000000001</v>
      </c>
      <c r="X688" s="42">
        <v>17.584906</v>
      </c>
      <c r="Y688" s="42">
        <v>27.476414999999999</v>
      </c>
      <c r="Z688" s="42">
        <v>25.278302</v>
      </c>
      <c r="AA688" s="42">
        <v>15.386792</v>
      </c>
      <c r="AB688" s="42">
        <v>13.188679</v>
      </c>
      <c r="AC688" s="42">
        <v>2.1981130000000002</v>
      </c>
      <c r="AD688" s="42">
        <v>28.575472000000001</v>
      </c>
      <c r="AE688" s="42">
        <v>72.537735999999995</v>
      </c>
      <c r="AF688" s="42">
        <v>23.080189000000001</v>
      </c>
      <c r="AG688" s="42">
        <v>108.80660399999999</v>
      </c>
      <c r="AH688" s="42">
        <v>12.089623</v>
      </c>
      <c r="AI688" s="42">
        <v>16.485849000000002</v>
      </c>
      <c r="AJ688" s="42">
        <v>28.575472000000001</v>
      </c>
      <c r="AK688" s="42">
        <v>21.981131999999999</v>
      </c>
      <c r="AL688" s="42">
        <v>14.287736000000001</v>
      </c>
      <c r="AM688" s="42">
        <v>12.089623</v>
      </c>
      <c r="AN688" s="42">
        <v>3.2971699999999999</v>
      </c>
      <c r="AO688" s="42">
        <v>21.981131999999999</v>
      </c>
      <c r="AP688" s="42">
        <v>63.745283000000001</v>
      </c>
      <c r="AQ688" s="42">
        <v>23.080189000000001</v>
      </c>
      <c r="AR688" s="42">
        <v>193.43396200000001</v>
      </c>
      <c r="AS688" s="42">
        <v>13.188679</v>
      </c>
      <c r="AT688" s="42">
        <v>8.7924530000000001</v>
      </c>
      <c r="AU688" s="42">
        <v>8.7924530000000001</v>
      </c>
      <c r="AV688" s="42">
        <v>21.981131999999999</v>
      </c>
      <c r="AW688" s="42">
        <v>13.188679</v>
      </c>
      <c r="AX688" s="42">
        <v>57.150942999999998</v>
      </c>
      <c r="AY688" s="42">
        <v>52.754716999999999</v>
      </c>
      <c r="AZ688" s="42">
        <v>17.584906</v>
      </c>
      <c r="BA688" s="42">
        <v>101.113208</v>
      </c>
      <c r="BB688" s="42">
        <v>8.7924530000000001</v>
      </c>
      <c r="BC688" s="42">
        <v>4.3962260000000004</v>
      </c>
      <c r="BD688" s="42">
        <v>8.7924530000000001</v>
      </c>
      <c r="BE688" s="42">
        <v>4.3962260000000004</v>
      </c>
      <c r="BF688" s="42">
        <v>4.3962260000000004</v>
      </c>
      <c r="BG688" s="42">
        <v>35.169811000000003</v>
      </c>
      <c r="BH688" s="42">
        <v>26.377358000000001</v>
      </c>
      <c r="BI688" s="42">
        <v>8.7924530000000001</v>
      </c>
      <c r="BJ688" s="42">
        <v>92.320755000000005</v>
      </c>
      <c r="BK688" s="42">
        <v>4.3962260000000004</v>
      </c>
      <c r="BL688" s="42">
        <v>4.3962260000000004</v>
      </c>
      <c r="BM688" s="42">
        <v>0</v>
      </c>
      <c r="BN688" s="42">
        <v>17.584906</v>
      </c>
      <c r="BO688" s="42">
        <v>8.7924530000000001</v>
      </c>
      <c r="BP688" s="42">
        <v>21.981131999999999</v>
      </c>
      <c r="BQ688" s="42">
        <v>26.377358000000001</v>
      </c>
      <c r="BR688" s="42">
        <v>8.7924530000000001</v>
      </c>
      <c r="BS688" s="42">
        <v>8.7924530000000001</v>
      </c>
      <c r="BT688" s="42">
        <v>0</v>
      </c>
      <c r="BU688" s="42">
        <v>0</v>
      </c>
      <c r="BV688" s="42">
        <v>0</v>
      </c>
      <c r="BW688" s="42">
        <v>0</v>
      </c>
      <c r="BX688" s="42">
        <v>0</v>
      </c>
      <c r="BY688" s="42">
        <v>0</v>
      </c>
      <c r="BZ688" s="42">
        <v>0</v>
      </c>
      <c r="CA688" s="42">
        <v>8.7924530000000001</v>
      </c>
      <c r="CB688" s="42">
        <v>123.09434</v>
      </c>
      <c r="CC688" s="42">
        <v>13.188679</v>
      </c>
      <c r="CD688" s="42">
        <v>8.7924530000000001</v>
      </c>
      <c r="CE688" s="42">
        <v>4.3962260000000004</v>
      </c>
      <c r="CF688" s="42">
        <v>21.981131999999999</v>
      </c>
      <c r="CG688" s="42">
        <v>13.188679</v>
      </c>
      <c r="CH688" s="42">
        <v>52.754716999999999</v>
      </c>
      <c r="CI688" s="42">
        <v>0</v>
      </c>
      <c r="CJ688" s="42">
        <v>8.7924530000000001</v>
      </c>
      <c r="CK688" s="42">
        <v>61.547170000000001</v>
      </c>
      <c r="CL688" s="42">
        <v>0</v>
      </c>
      <c r="CM688" s="42">
        <v>0</v>
      </c>
      <c r="CN688" s="42">
        <v>4.3962260000000004</v>
      </c>
      <c r="CO688" s="42">
        <v>0</v>
      </c>
      <c r="CP688" s="42">
        <v>0</v>
      </c>
      <c r="CQ688" s="42">
        <v>4.3962260000000004</v>
      </c>
      <c r="CR688" s="42">
        <v>52.754716999999999</v>
      </c>
      <c r="CS688" s="42">
        <v>0</v>
      </c>
    </row>
    <row r="689" spans="1:97">
      <c r="A689" s="40" t="s">
        <v>1970</v>
      </c>
      <c r="B689" s="40" t="s">
        <v>289</v>
      </c>
      <c r="C689" s="40" t="s">
        <v>1664</v>
      </c>
      <c r="D689" s="40" t="s">
        <v>1699</v>
      </c>
      <c r="E689" s="40" t="s">
        <v>1772</v>
      </c>
      <c r="F689" s="40" t="s">
        <v>1773</v>
      </c>
      <c r="G689" s="41" t="s">
        <v>294</v>
      </c>
      <c r="H689" s="40" t="s">
        <v>1971</v>
      </c>
      <c r="I689" s="42">
        <v>584</v>
      </c>
      <c r="J689" s="42">
        <v>101</v>
      </c>
      <c r="K689" s="42">
        <v>73</v>
      </c>
      <c r="L689" s="42">
        <v>120</v>
      </c>
      <c r="M689" s="42">
        <v>115</v>
      </c>
      <c r="N689" s="42">
        <v>123</v>
      </c>
      <c r="O689" s="42">
        <v>52</v>
      </c>
      <c r="P689" s="42">
        <v>77</v>
      </c>
      <c r="Q689" s="42">
        <v>84</v>
      </c>
      <c r="R689" s="42">
        <v>107</v>
      </c>
      <c r="S689" s="42">
        <v>102</v>
      </c>
      <c r="T689" s="42">
        <v>92</v>
      </c>
      <c r="U689" s="42">
        <v>40</v>
      </c>
      <c r="V689" s="42">
        <v>282</v>
      </c>
      <c r="W689" s="42">
        <v>50</v>
      </c>
      <c r="X689" s="42">
        <v>34</v>
      </c>
      <c r="Y689" s="42">
        <v>56</v>
      </c>
      <c r="Z689" s="42">
        <v>58</v>
      </c>
      <c r="AA689" s="42">
        <v>62</v>
      </c>
      <c r="AB689" s="42">
        <v>21</v>
      </c>
      <c r="AC689" s="42">
        <v>1</v>
      </c>
      <c r="AD689" s="42">
        <v>60</v>
      </c>
      <c r="AE689" s="42">
        <v>168</v>
      </c>
      <c r="AF689" s="42">
        <v>54</v>
      </c>
      <c r="AG689" s="42">
        <v>302</v>
      </c>
      <c r="AH689" s="42">
        <v>51</v>
      </c>
      <c r="AI689" s="42">
        <v>39</v>
      </c>
      <c r="AJ689" s="42">
        <v>64</v>
      </c>
      <c r="AK689" s="42">
        <v>57</v>
      </c>
      <c r="AL689" s="42">
        <v>61</v>
      </c>
      <c r="AM689" s="42">
        <v>28</v>
      </c>
      <c r="AN689" s="42">
        <v>2</v>
      </c>
      <c r="AO689" s="42">
        <v>68</v>
      </c>
      <c r="AP689" s="42">
        <v>177</v>
      </c>
      <c r="AQ689" s="42">
        <v>57</v>
      </c>
      <c r="AR689" s="42">
        <v>508</v>
      </c>
      <c r="AS689" s="42">
        <v>20</v>
      </c>
      <c r="AT689" s="42">
        <v>28</v>
      </c>
      <c r="AU689" s="42">
        <v>4</v>
      </c>
      <c r="AV689" s="42">
        <v>64</v>
      </c>
      <c r="AW689" s="42">
        <v>64</v>
      </c>
      <c r="AX689" s="42">
        <v>92</v>
      </c>
      <c r="AY689" s="42">
        <v>172</v>
      </c>
      <c r="AZ689" s="42">
        <v>64</v>
      </c>
      <c r="BA689" s="42">
        <v>248</v>
      </c>
      <c r="BB689" s="42">
        <v>12</v>
      </c>
      <c r="BC689" s="42">
        <v>20</v>
      </c>
      <c r="BD689" s="42">
        <v>4</v>
      </c>
      <c r="BE689" s="42">
        <v>32</v>
      </c>
      <c r="BF689" s="42">
        <v>0</v>
      </c>
      <c r="BG689" s="42">
        <v>76</v>
      </c>
      <c r="BH689" s="42">
        <v>88</v>
      </c>
      <c r="BI689" s="42">
        <v>16</v>
      </c>
      <c r="BJ689" s="42">
        <v>260</v>
      </c>
      <c r="BK689" s="42">
        <v>8</v>
      </c>
      <c r="BL689" s="42">
        <v>8</v>
      </c>
      <c r="BM689" s="42">
        <v>0</v>
      </c>
      <c r="BN689" s="42">
        <v>32</v>
      </c>
      <c r="BO689" s="42">
        <v>64</v>
      </c>
      <c r="BP689" s="42">
        <v>16</v>
      </c>
      <c r="BQ689" s="42">
        <v>84</v>
      </c>
      <c r="BR689" s="42">
        <v>48</v>
      </c>
      <c r="BS689" s="42">
        <v>72</v>
      </c>
      <c r="BT689" s="42">
        <v>0</v>
      </c>
      <c r="BU689" s="42">
        <v>4</v>
      </c>
      <c r="BV689" s="42">
        <v>0</v>
      </c>
      <c r="BW689" s="42">
        <v>4</v>
      </c>
      <c r="BX689" s="42">
        <v>12</v>
      </c>
      <c r="BY689" s="42">
        <v>8</v>
      </c>
      <c r="BZ689" s="42">
        <v>0</v>
      </c>
      <c r="CA689" s="42">
        <v>44</v>
      </c>
      <c r="CB689" s="42">
        <v>212</v>
      </c>
      <c r="CC689" s="42">
        <v>16</v>
      </c>
      <c r="CD689" s="42">
        <v>20</v>
      </c>
      <c r="CE689" s="42">
        <v>0</v>
      </c>
      <c r="CF689" s="42">
        <v>52</v>
      </c>
      <c r="CG689" s="42">
        <v>44</v>
      </c>
      <c r="CH689" s="42">
        <v>68</v>
      </c>
      <c r="CI689" s="42">
        <v>0</v>
      </c>
      <c r="CJ689" s="42">
        <v>12</v>
      </c>
      <c r="CK689" s="42">
        <v>224</v>
      </c>
      <c r="CL689" s="42">
        <v>4</v>
      </c>
      <c r="CM689" s="42">
        <v>4</v>
      </c>
      <c r="CN689" s="42">
        <v>4</v>
      </c>
      <c r="CO689" s="42">
        <v>8</v>
      </c>
      <c r="CP689" s="42">
        <v>8</v>
      </c>
      <c r="CQ689" s="42">
        <v>16</v>
      </c>
      <c r="CR689" s="42">
        <v>172</v>
      </c>
      <c r="CS689" s="42">
        <v>8</v>
      </c>
    </row>
    <row r="690" spans="1:97">
      <c r="A690" s="40" t="s">
        <v>1972</v>
      </c>
      <c r="B690" s="40" t="s">
        <v>289</v>
      </c>
      <c r="C690" s="40" t="s">
        <v>1664</v>
      </c>
      <c r="D690" s="40" t="s">
        <v>1669</v>
      </c>
      <c r="E690" s="40" t="s">
        <v>1816</v>
      </c>
      <c r="F690" s="40" t="s">
        <v>1671</v>
      </c>
      <c r="G690" s="41" t="s">
        <v>294</v>
      </c>
      <c r="H690" s="40" t="s">
        <v>1973</v>
      </c>
      <c r="I690" s="42">
        <v>158</v>
      </c>
      <c r="J690" s="42">
        <v>22</v>
      </c>
      <c r="K690" s="42">
        <v>22</v>
      </c>
      <c r="L690" s="42">
        <v>24</v>
      </c>
      <c r="M690" s="42">
        <v>41</v>
      </c>
      <c r="N690" s="42">
        <v>34</v>
      </c>
      <c r="O690" s="42">
        <v>15</v>
      </c>
      <c r="P690" s="42">
        <v>29</v>
      </c>
      <c r="Q690" s="42">
        <v>25</v>
      </c>
      <c r="R690" s="42">
        <v>36</v>
      </c>
      <c r="S690" s="42">
        <v>23</v>
      </c>
      <c r="T690" s="42">
        <v>23</v>
      </c>
      <c r="U690" s="42">
        <v>13</v>
      </c>
      <c r="V690" s="42">
        <v>85</v>
      </c>
      <c r="W690" s="42">
        <v>14</v>
      </c>
      <c r="X690" s="42">
        <v>12</v>
      </c>
      <c r="Y690" s="42">
        <v>14</v>
      </c>
      <c r="Z690" s="42">
        <v>19</v>
      </c>
      <c r="AA690" s="42">
        <v>18</v>
      </c>
      <c r="AB690" s="42">
        <v>7</v>
      </c>
      <c r="AC690" s="42">
        <v>1</v>
      </c>
      <c r="AD690" s="42">
        <v>16</v>
      </c>
      <c r="AE690" s="42">
        <v>52</v>
      </c>
      <c r="AF690" s="42">
        <v>17</v>
      </c>
      <c r="AG690" s="42">
        <v>73</v>
      </c>
      <c r="AH690" s="42">
        <v>8</v>
      </c>
      <c r="AI690" s="42">
        <v>10</v>
      </c>
      <c r="AJ690" s="42">
        <v>10</v>
      </c>
      <c r="AK690" s="42">
        <v>22</v>
      </c>
      <c r="AL690" s="42">
        <v>16</v>
      </c>
      <c r="AM690" s="42">
        <v>7</v>
      </c>
      <c r="AN690" s="42">
        <v>0</v>
      </c>
      <c r="AO690" s="42">
        <v>12</v>
      </c>
      <c r="AP690" s="42">
        <v>46</v>
      </c>
      <c r="AQ690" s="42">
        <v>15</v>
      </c>
      <c r="AR690" s="42">
        <v>124</v>
      </c>
      <c r="AS690" s="42">
        <v>28</v>
      </c>
      <c r="AT690" s="42">
        <v>0</v>
      </c>
      <c r="AU690" s="42">
        <v>0</v>
      </c>
      <c r="AV690" s="42">
        <v>8</v>
      </c>
      <c r="AW690" s="42">
        <v>12</v>
      </c>
      <c r="AX690" s="42">
        <v>8</v>
      </c>
      <c r="AY690" s="42">
        <v>40</v>
      </c>
      <c r="AZ690" s="42">
        <v>28</v>
      </c>
      <c r="BA690" s="42">
        <v>56</v>
      </c>
      <c r="BB690" s="42">
        <v>20</v>
      </c>
      <c r="BC690" s="42">
        <v>0</v>
      </c>
      <c r="BD690" s="42">
        <v>0</v>
      </c>
      <c r="BE690" s="42">
        <v>0</v>
      </c>
      <c r="BF690" s="42">
        <v>4</v>
      </c>
      <c r="BG690" s="42">
        <v>4</v>
      </c>
      <c r="BH690" s="42">
        <v>24</v>
      </c>
      <c r="BI690" s="42">
        <v>4</v>
      </c>
      <c r="BJ690" s="42">
        <v>68</v>
      </c>
      <c r="BK690" s="42">
        <v>8</v>
      </c>
      <c r="BL690" s="42">
        <v>0</v>
      </c>
      <c r="BM690" s="42">
        <v>0</v>
      </c>
      <c r="BN690" s="42">
        <v>8</v>
      </c>
      <c r="BO690" s="42">
        <v>8</v>
      </c>
      <c r="BP690" s="42">
        <v>4</v>
      </c>
      <c r="BQ690" s="42">
        <v>16</v>
      </c>
      <c r="BR690" s="42">
        <v>24</v>
      </c>
      <c r="BS690" s="42">
        <v>12</v>
      </c>
      <c r="BT690" s="42">
        <v>0</v>
      </c>
      <c r="BU690" s="42">
        <v>0</v>
      </c>
      <c r="BV690" s="42">
        <v>0</v>
      </c>
      <c r="BW690" s="42">
        <v>0</v>
      </c>
      <c r="BX690" s="42">
        <v>0</v>
      </c>
      <c r="BY690" s="42">
        <v>0</v>
      </c>
      <c r="BZ690" s="42">
        <v>0</v>
      </c>
      <c r="CA690" s="42">
        <v>12</v>
      </c>
      <c r="CB690" s="42">
        <v>60</v>
      </c>
      <c r="CC690" s="42">
        <v>20</v>
      </c>
      <c r="CD690" s="42">
        <v>0</v>
      </c>
      <c r="CE690" s="42">
        <v>0</v>
      </c>
      <c r="CF690" s="42">
        <v>8</v>
      </c>
      <c r="CG690" s="42">
        <v>8</v>
      </c>
      <c r="CH690" s="42">
        <v>8</v>
      </c>
      <c r="CI690" s="42">
        <v>4</v>
      </c>
      <c r="CJ690" s="42">
        <v>12</v>
      </c>
      <c r="CK690" s="42">
        <v>52</v>
      </c>
      <c r="CL690" s="42">
        <v>8</v>
      </c>
      <c r="CM690" s="42">
        <v>0</v>
      </c>
      <c r="CN690" s="42">
        <v>0</v>
      </c>
      <c r="CO690" s="42">
        <v>0</v>
      </c>
      <c r="CP690" s="42">
        <v>4</v>
      </c>
      <c r="CQ690" s="42">
        <v>0</v>
      </c>
      <c r="CR690" s="42">
        <v>36</v>
      </c>
      <c r="CS690" s="42">
        <v>4</v>
      </c>
    </row>
    <row r="691" spans="1:97">
      <c r="A691" s="40" t="s">
        <v>1974</v>
      </c>
      <c r="B691" s="40" t="s">
        <v>289</v>
      </c>
      <c r="C691" s="40" t="s">
        <v>1664</v>
      </c>
      <c r="D691" s="40" t="s">
        <v>1669</v>
      </c>
      <c r="E691" s="40" t="s">
        <v>1670</v>
      </c>
      <c r="F691" s="40" t="s">
        <v>1671</v>
      </c>
      <c r="G691" s="41" t="s">
        <v>294</v>
      </c>
      <c r="H691" s="40" t="s">
        <v>1975</v>
      </c>
      <c r="I691" s="42">
        <v>866</v>
      </c>
      <c r="J691" s="42">
        <v>196.266355</v>
      </c>
      <c r="K691" s="42">
        <v>106.226636</v>
      </c>
      <c r="L691" s="42">
        <v>205.37149500000001</v>
      </c>
      <c r="M691" s="42">
        <v>203.348131</v>
      </c>
      <c r="N691" s="42">
        <v>99.144859999999994</v>
      </c>
      <c r="O691" s="42">
        <v>55.642522999999997</v>
      </c>
      <c r="P691" s="42">
        <v>146</v>
      </c>
      <c r="Q691" s="42">
        <v>92</v>
      </c>
      <c r="R691" s="42">
        <v>165</v>
      </c>
      <c r="S691" s="42">
        <v>115</v>
      </c>
      <c r="T691" s="42">
        <v>94</v>
      </c>
      <c r="U691" s="42">
        <v>45</v>
      </c>
      <c r="V691" s="42">
        <v>428.95327099999997</v>
      </c>
      <c r="W691" s="42">
        <v>100.156542</v>
      </c>
      <c r="X691" s="42">
        <v>50.584111999999998</v>
      </c>
      <c r="Y691" s="42">
        <v>94.086449000000002</v>
      </c>
      <c r="Z691" s="42">
        <v>106.226636</v>
      </c>
      <c r="AA691" s="42">
        <v>54.630840999999997</v>
      </c>
      <c r="AB691" s="42">
        <v>23.268692000000001</v>
      </c>
      <c r="AC691" s="42">
        <v>0</v>
      </c>
      <c r="AD691" s="42">
        <v>120.390187</v>
      </c>
      <c r="AE691" s="42">
        <v>252.92056099999999</v>
      </c>
      <c r="AF691" s="42">
        <v>55.642522999999997</v>
      </c>
      <c r="AG691" s="42">
        <v>437.04672900000003</v>
      </c>
      <c r="AH691" s="42">
        <v>96.109813000000003</v>
      </c>
      <c r="AI691" s="42">
        <v>55.642522999999997</v>
      </c>
      <c r="AJ691" s="42">
        <v>111.28504700000001</v>
      </c>
      <c r="AK691" s="42">
        <v>97.121494999999996</v>
      </c>
      <c r="AL691" s="42">
        <v>44.514018999999998</v>
      </c>
      <c r="AM691" s="42">
        <v>30.350466999999998</v>
      </c>
      <c r="AN691" s="42">
        <v>2.0233639999999999</v>
      </c>
      <c r="AO691" s="42">
        <v>119.378505</v>
      </c>
      <c r="AP691" s="42">
        <v>256.96728999999999</v>
      </c>
      <c r="AQ691" s="42">
        <v>60.700935000000001</v>
      </c>
      <c r="AR691" s="42">
        <v>667.71028000000001</v>
      </c>
      <c r="AS691" s="42">
        <v>4.046729</v>
      </c>
      <c r="AT691" s="42">
        <v>28.327103000000001</v>
      </c>
      <c r="AU691" s="42">
        <v>52.607477000000003</v>
      </c>
      <c r="AV691" s="42">
        <v>105.21495299999999</v>
      </c>
      <c r="AW691" s="42">
        <v>161.869159</v>
      </c>
      <c r="AX691" s="42">
        <v>97.121494999999996</v>
      </c>
      <c r="AY691" s="42">
        <v>137.588785</v>
      </c>
      <c r="AZ691" s="42">
        <v>80.934578999999999</v>
      </c>
      <c r="BA691" s="42">
        <v>323.73831799999999</v>
      </c>
      <c r="BB691" s="42">
        <v>4.046729</v>
      </c>
      <c r="BC691" s="42">
        <v>20.233644999999999</v>
      </c>
      <c r="BD691" s="42">
        <v>24.280373999999998</v>
      </c>
      <c r="BE691" s="42">
        <v>44.514018999999998</v>
      </c>
      <c r="BF691" s="42">
        <v>32.373832</v>
      </c>
      <c r="BG691" s="42">
        <v>93.074765999999997</v>
      </c>
      <c r="BH691" s="42">
        <v>89.028036999999998</v>
      </c>
      <c r="BI691" s="42">
        <v>16.186916</v>
      </c>
      <c r="BJ691" s="42">
        <v>343.97196300000002</v>
      </c>
      <c r="BK691" s="42">
        <v>0</v>
      </c>
      <c r="BL691" s="42">
        <v>8.093458</v>
      </c>
      <c r="BM691" s="42">
        <v>28.327103000000001</v>
      </c>
      <c r="BN691" s="42">
        <v>60.700935000000001</v>
      </c>
      <c r="BO691" s="42">
        <v>129.495327</v>
      </c>
      <c r="BP691" s="42">
        <v>4.046729</v>
      </c>
      <c r="BQ691" s="42">
        <v>48.560747999999997</v>
      </c>
      <c r="BR691" s="42">
        <v>64.747664</v>
      </c>
      <c r="BS691" s="42">
        <v>68.794392999999999</v>
      </c>
      <c r="BT691" s="42">
        <v>0</v>
      </c>
      <c r="BU691" s="42">
        <v>0</v>
      </c>
      <c r="BV691" s="42">
        <v>0</v>
      </c>
      <c r="BW691" s="42">
        <v>8.093458</v>
      </c>
      <c r="BX691" s="42">
        <v>8.093458</v>
      </c>
      <c r="BY691" s="42">
        <v>8.093458</v>
      </c>
      <c r="BZ691" s="42">
        <v>0</v>
      </c>
      <c r="CA691" s="42">
        <v>44.514018999999998</v>
      </c>
      <c r="CB691" s="42">
        <v>388.48598099999998</v>
      </c>
      <c r="CC691" s="42">
        <v>0</v>
      </c>
      <c r="CD691" s="42">
        <v>28.327103000000001</v>
      </c>
      <c r="CE691" s="42">
        <v>32.373832</v>
      </c>
      <c r="CF691" s="42">
        <v>93.074765999999997</v>
      </c>
      <c r="CG691" s="42">
        <v>129.495327</v>
      </c>
      <c r="CH691" s="42">
        <v>72.841121000000001</v>
      </c>
      <c r="CI691" s="42">
        <v>4.046729</v>
      </c>
      <c r="CJ691" s="42">
        <v>28.327103000000001</v>
      </c>
      <c r="CK691" s="42">
        <v>210.42990699999999</v>
      </c>
      <c r="CL691" s="42">
        <v>4.046729</v>
      </c>
      <c r="CM691" s="42">
        <v>0</v>
      </c>
      <c r="CN691" s="42">
        <v>20.233644999999999</v>
      </c>
      <c r="CO691" s="42">
        <v>4.046729</v>
      </c>
      <c r="CP691" s="42">
        <v>24.280373999999998</v>
      </c>
      <c r="CQ691" s="42">
        <v>16.186916</v>
      </c>
      <c r="CR691" s="42">
        <v>133.542056</v>
      </c>
      <c r="CS691" s="42">
        <v>8.093458</v>
      </c>
    </row>
    <row r="692" spans="1:97">
      <c r="A692" s="40" t="s">
        <v>1976</v>
      </c>
      <c r="B692" s="40" t="s">
        <v>289</v>
      </c>
      <c r="C692" s="40" t="s">
        <v>1664</v>
      </c>
      <c r="D692" s="40" t="s">
        <v>1669</v>
      </c>
      <c r="E692" s="40" t="s">
        <v>1816</v>
      </c>
      <c r="F692" s="40" t="s">
        <v>1671</v>
      </c>
      <c r="G692" s="41" t="s">
        <v>294</v>
      </c>
      <c r="H692" s="40" t="s">
        <v>1977</v>
      </c>
      <c r="I692" s="42">
        <v>212</v>
      </c>
      <c r="J692" s="42">
        <v>46.438094999999997</v>
      </c>
      <c r="K692" s="42">
        <v>27.257142999999999</v>
      </c>
      <c r="L692" s="42">
        <v>52.495238000000001</v>
      </c>
      <c r="M692" s="42">
        <v>41.390476</v>
      </c>
      <c r="N692" s="42">
        <v>31.295238000000001</v>
      </c>
      <c r="O692" s="42">
        <v>13.123810000000001</v>
      </c>
      <c r="P692" s="42">
        <v>33</v>
      </c>
      <c r="Q692" s="42">
        <v>35</v>
      </c>
      <c r="R692" s="42">
        <v>34</v>
      </c>
      <c r="S692" s="42">
        <v>35</v>
      </c>
      <c r="T692" s="42">
        <v>24</v>
      </c>
      <c r="U692" s="42">
        <v>18</v>
      </c>
      <c r="V692" s="42">
        <v>107.009524</v>
      </c>
      <c r="W692" s="42">
        <v>21.2</v>
      </c>
      <c r="X692" s="42">
        <v>19.180952000000001</v>
      </c>
      <c r="Y692" s="42">
        <v>22.209523999999998</v>
      </c>
      <c r="Z692" s="42">
        <v>23.219048000000001</v>
      </c>
      <c r="AA692" s="42">
        <v>14.133333</v>
      </c>
      <c r="AB692" s="42">
        <v>6.0571429999999999</v>
      </c>
      <c r="AC692" s="42">
        <v>1.0095240000000001</v>
      </c>
      <c r="AD692" s="42">
        <v>31.295238000000001</v>
      </c>
      <c r="AE692" s="42">
        <v>59.561905000000003</v>
      </c>
      <c r="AF692" s="42">
        <v>16.152380999999998</v>
      </c>
      <c r="AG692" s="42">
        <v>104.990476</v>
      </c>
      <c r="AH692" s="42">
        <v>25.238095000000001</v>
      </c>
      <c r="AI692" s="42">
        <v>8.0761900000000004</v>
      </c>
      <c r="AJ692" s="42">
        <v>30.285713999999999</v>
      </c>
      <c r="AK692" s="42">
        <v>18.171429</v>
      </c>
      <c r="AL692" s="42">
        <v>17.161905000000001</v>
      </c>
      <c r="AM692" s="42">
        <v>5.0476190000000001</v>
      </c>
      <c r="AN692" s="42">
        <v>1.0095240000000001</v>
      </c>
      <c r="AO692" s="42">
        <v>29.27619</v>
      </c>
      <c r="AP692" s="42">
        <v>59.561905000000003</v>
      </c>
      <c r="AQ692" s="42">
        <v>16.152380999999998</v>
      </c>
      <c r="AR692" s="42">
        <v>157.485714</v>
      </c>
      <c r="AS692" s="42">
        <v>0</v>
      </c>
      <c r="AT692" s="42">
        <v>8.0761900000000004</v>
      </c>
      <c r="AU692" s="42">
        <v>12.114286</v>
      </c>
      <c r="AV692" s="42">
        <v>12.114286</v>
      </c>
      <c r="AW692" s="42">
        <v>36.342857000000002</v>
      </c>
      <c r="AX692" s="42">
        <v>36.342857000000002</v>
      </c>
      <c r="AY692" s="42">
        <v>32.304761999999997</v>
      </c>
      <c r="AZ692" s="42">
        <v>20.190476</v>
      </c>
      <c r="BA692" s="42">
        <v>84.8</v>
      </c>
      <c r="BB692" s="42">
        <v>0</v>
      </c>
      <c r="BC692" s="42">
        <v>4.0380950000000002</v>
      </c>
      <c r="BD692" s="42">
        <v>8.0761900000000004</v>
      </c>
      <c r="BE692" s="42">
        <v>4.0380950000000002</v>
      </c>
      <c r="BF692" s="42">
        <v>0</v>
      </c>
      <c r="BG692" s="42">
        <v>36.342857000000002</v>
      </c>
      <c r="BH692" s="42">
        <v>20.190476</v>
      </c>
      <c r="BI692" s="42">
        <v>12.114286</v>
      </c>
      <c r="BJ692" s="42">
        <v>72.685714000000004</v>
      </c>
      <c r="BK692" s="42">
        <v>0</v>
      </c>
      <c r="BL692" s="42">
        <v>4.0380950000000002</v>
      </c>
      <c r="BM692" s="42">
        <v>4.0380950000000002</v>
      </c>
      <c r="BN692" s="42">
        <v>8.0761900000000004</v>
      </c>
      <c r="BO692" s="42">
        <v>36.342857000000002</v>
      </c>
      <c r="BP692" s="42">
        <v>0</v>
      </c>
      <c r="BQ692" s="42">
        <v>12.114286</v>
      </c>
      <c r="BR692" s="42">
        <v>8.0761900000000004</v>
      </c>
      <c r="BS692" s="42">
        <v>16.152380999999998</v>
      </c>
      <c r="BT692" s="42">
        <v>0</v>
      </c>
      <c r="BU692" s="42">
        <v>0</v>
      </c>
      <c r="BV692" s="42">
        <v>0</v>
      </c>
      <c r="BW692" s="42">
        <v>0</v>
      </c>
      <c r="BX692" s="42">
        <v>0</v>
      </c>
      <c r="BY692" s="42">
        <v>8.0761900000000004</v>
      </c>
      <c r="BZ692" s="42">
        <v>0</v>
      </c>
      <c r="CA692" s="42">
        <v>8.0761900000000004</v>
      </c>
      <c r="CB692" s="42">
        <v>80.761904999999999</v>
      </c>
      <c r="CC692" s="42">
        <v>0</v>
      </c>
      <c r="CD692" s="42">
        <v>4.0380950000000002</v>
      </c>
      <c r="CE692" s="42">
        <v>8.0761900000000004</v>
      </c>
      <c r="CF692" s="42">
        <v>8.0761900000000004</v>
      </c>
      <c r="CG692" s="42">
        <v>32.304761999999997</v>
      </c>
      <c r="CH692" s="42">
        <v>20.190476</v>
      </c>
      <c r="CI692" s="42">
        <v>0</v>
      </c>
      <c r="CJ692" s="42">
        <v>8.0761900000000004</v>
      </c>
      <c r="CK692" s="42">
        <v>60.571429000000002</v>
      </c>
      <c r="CL692" s="42">
        <v>0</v>
      </c>
      <c r="CM692" s="42">
        <v>4.0380950000000002</v>
      </c>
      <c r="CN692" s="42">
        <v>4.0380950000000002</v>
      </c>
      <c r="CO692" s="42">
        <v>4.0380950000000002</v>
      </c>
      <c r="CP692" s="42">
        <v>4.0380950000000002</v>
      </c>
      <c r="CQ692" s="42">
        <v>8.0761900000000004</v>
      </c>
      <c r="CR692" s="42">
        <v>32.304761999999997</v>
      </c>
      <c r="CS692" s="42">
        <v>4.0380950000000002</v>
      </c>
    </row>
    <row r="693" spans="1:97">
      <c r="A693" s="40" t="s">
        <v>1978</v>
      </c>
      <c r="B693" s="40" t="s">
        <v>289</v>
      </c>
      <c r="C693" s="40" t="s">
        <v>1664</v>
      </c>
      <c r="D693" s="40" t="s">
        <v>1685</v>
      </c>
      <c r="E693" s="40" t="s">
        <v>1765</v>
      </c>
      <c r="F693" s="40" t="s">
        <v>1671</v>
      </c>
      <c r="G693" s="41" t="s">
        <v>294</v>
      </c>
      <c r="H693" s="40" t="s">
        <v>1979</v>
      </c>
      <c r="I693" s="42">
        <v>480</v>
      </c>
      <c r="J693" s="42">
        <v>106.666667</v>
      </c>
      <c r="K693" s="42">
        <v>69.523809999999997</v>
      </c>
      <c r="L693" s="42">
        <v>115.238095</v>
      </c>
      <c r="M693" s="42">
        <v>99.047618999999997</v>
      </c>
      <c r="N693" s="42">
        <v>63.809524000000003</v>
      </c>
      <c r="O693" s="42">
        <v>25.714286000000001</v>
      </c>
      <c r="P693" s="42">
        <v>68</v>
      </c>
      <c r="Q693" s="42">
        <v>69</v>
      </c>
      <c r="R693" s="42">
        <v>89</v>
      </c>
      <c r="S693" s="42">
        <v>69</v>
      </c>
      <c r="T693" s="42">
        <v>57</v>
      </c>
      <c r="U693" s="42">
        <v>37</v>
      </c>
      <c r="V693" s="42">
        <v>232.38095200000001</v>
      </c>
      <c r="W693" s="42">
        <v>43.809524000000003</v>
      </c>
      <c r="X693" s="42">
        <v>34.285713999999999</v>
      </c>
      <c r="Y693" s="42">
        <v>60</v>
      </c>
      <c r="Z693" s="42">
        <v>51.428570999999998</v>
      </c>
      <c r="AA693" s="42">
        <v>31.428571000000002</v>
      </c>
      <c r="AB693" s="42">
        <v>10.476190000000001</v>
      </c>
      <c r="AC693" s="42">
        <v>0.95238100000000003</v>
      </c>
      <c r="AD693" s="42">
        <v>54.285713999999999</v>
      </c>
      <c r="AE693" s="42">
        <v>145.71428599999999</v>
      </c>
      <c r="AF693" s="42">
        <v>32.380952000000001</v>
      </c>
      <c r="AG693" s="42">
        <v>247.61904799999999</v>
      </c>
      <c r="AH693" s="42">
        <v>62.857143000000001</v>
      </c>
      <c r="AI693" s="42">
        <v>35.238095000000001</v>
      </c>
      <c r="AJ693" s="42">
        <v>55.238095000000001</v>
      </c>
      <c r="AK693" s="42">
        <v>47.619047999999999</v>
      </c>
      <c r="AL693" s="42">
        <v>32.380952000000001</v>
      </c>
      <c r="AM693" s="42">
        <v>13.333333</v>
      </c>
      <c r="AN693" s="42">
        <v>0.95238100000000003</v>
      </c>
      <c r="AO693" s="42">
        <v>73.333332999999996</v>
      </c>
      <c r="AP693" s="42">
        <v>143.80952400000001</v>
      </c>
      <c r="AQ693" s="42">
        <v>30.476189999999999</v>
      </c>
      <c r="AR693" s="42">
        <v>384.76190500000001</v>
      </c>
      <c r="AS693" s="42">
        <v>11.428571</v>
      </c>
      <c r="AT693" s="42">
        <v>7.6190480000000003</v>
      </c>
      <c r="AU693" s="42">
        <v>3.8095240000000001</v>
      </c>
      <c r="AV693" s="42">
        <v>60.952381000000003</v>
      </c>
      <c r="AW693" s="42">
        <v>76.190476000000004</v>
      </c>
      <c r="AX693" s="42">
        <v>83.809523999999996</v>
      </c>
      <c r="AY693" s="42">
        <v>95.238095000000001</v>
      </c>
      <c r="AZ693" s="42">
        <v>45.714286000000001</v>
      </c>
      <c r="BA693" s="42">
        <v>205.71428599999999</v>
      </c>
      <c r="BB693" s="42">
        <v>11.428571</v>
      </c>
      <c r="BC693" s="42">
        <v>3.8095240000000001</v>
      </c>
      <c r="BD693" s="42">
        <v>0</v>
      </c>
      <c r="BE693" s="42">
        <v>30.476189999999999</v>
      </c>
      <c r="BF693" s="42">
        <v>7.6190480000000003</v>
      </c>
      <c r="BG693" s="42">
        <v>76.190476000000004</v>
      </c>
      <c r="BH693" s="42">
        <v>53.333333000000003</v>
      </c>
      <c r="BI693" s="42">
        <v>22.857143000000001</v>
      </c>
      <c r="BJ693" s="42">
        <v>179.047619</v>
      </c>
      <c r="BK693" s="42">
        <v>0</v>
      </c>
      <c r="BL693" s="42">
        <v>3.8095240000000001</v>
      </c>
      <c r="BM693" s="42">
        <v>3.8095240000000001</v>
      </c>
      <c r="BN693" s="42">
        <v>30.476189999999999</v>
      </c>
      <c r="BO693" s="42">
        <v>68.571428999999995</v>
      </c>
      <c r="BP693" s="42">
        <v>7.6190480000000003</v>
      </c>
      <c r="BQ693" s="42">
        <v>41.904761999999998</v>
      </c>
      <c r="BR693" s="42">
        <v>22.857143000000001</v>
      </c>
      <c r="BS693" s="42">
        <v>41.904761999999998</v>
      </c>
      <c r="BT693" s="42">
        <v>0</v>
      </c>
      <c r="BU693" s="42">
        <v>0</v>
      </c>
      <c r="BV693" s="42">
        <v>0</v>
      </c>
      <c r="BW693" s="42">
        <v>0</v>
      </c>
      <c r="BX693" s="42">
        <v>7.6190480000000003</v>
      </c>
      <c r="BY693" s="42">
        <v>7.6190480000000003</v>
      </c>
      <c r="BZ693" s="42">
        <v>0</v>
      </c>
      <c r="CA693" s="42">
        <v>26.666667</v>
      </c>
      <c r="CB693" s="42">
        <v>209.52381</v>
      </c>
      <c r="CC693" s="42">
        <v>11.428571</v>
      </c>
      <c r="CD693" s="42">
        <v>7.6190480000000003</v>
      </c>
      <c r="CE693" s="42">
        <v>3.8095240000000001</v>
      </c>
      <c r="CF693" s="42">
        <v>45.714286000000001</v>
      </c>
      <c r="CG693" s="42">
        <v>68.571428999999995</v>
      </c>
      <c r="CH693" s="42">
        <v>60.952381000000003</v>
      </c>
      <c r="CI693" s="42">
        <v>0</v>
      </c>
      <c r="CJ693" s="42">
        <v>11.428571</v>
      </c>
      <c r="CK693" s="42">
        <v>133.33333300000001</v>
      </c>
      <c r="CL693" s="42">
        <v>0</v>
      </c>
      <c r="CM693" s="42">
        <v>0</v>
      </c>
      <c r="CN693" s="42">
        <v>0</v>
      </c>
      <c r="CO693" s="42">
        <v>15.238095</v>
      </c>
      <c r="CP693" s="42">
        <v>0</v>
      </c>
      <c r="CQ693" s="42">
        <v>15.238095</v>
      </c>
      <c r="CR693" s="42">
        <v>95.238095000000001</v>
      </c>
      <c r="CS693" s="42">
        <v>7.6190480000000003</v>
      </c>
    </row>
    <row r="694" spans="1:97">
      <c r="A694" s="40" t="s">
        <v>1980</v>
      </c>
      <c r="B694" s="40" t="s">
        <v>289</v>
      </c>
      <c r="C694" s="40" t="s">
        <v>1664</v>
      </c>
      <c r="D694" s="40" t="s">
        <v>1665</v>
      </c>
      <c r="E694" s="40" t="s">
        <v>1832</v>
      </c>
      <c r="F694" s="40" t="s">
        <v>1671</v>
      </c>
      <c r="G694" s="41" t="s">
        <v>294</v>
      </c>
      <c r="H694" s="40" t="s">
        <v>1981</v>
      </c>
      <c r="I694" s="42">
        <v>105</v>
      </c>
      <c r="J694" s="42">
        <v>10.194175</v>
      </c>
      <c r="K694" s="42">
        <v>13.252427000000001</v>
      </c>
      <c r="L694" s="42">
        <v>18.349515</v>
      </c>
      <c r="M694" s="42">
        <v>29.563106999999999</v>
      </c>
      <c r="N694" s="42">
        <v>24.466018999999999</v>
      </c>
      <c r="O694" s="42">
        <v>9.1747569999999996</v>
      </c>
      <c r="P694" s="42">
        <v>14</v>
      </c>
      <c r="Q694" s="42">
        <v>20</v>
      </c>
      <c r="R694" s="42">
        <v>21</v>
      </c>
      <c r="S694" s="42">
        <v>28</v>
      </c>
      <c r="T694" s="42">
        <v>14</v>
      </c>
      <c r="U694" s="42">
        <v>9</v>
      </c>
      <c r="V694" s="42">
        <v>51.990290999999999</v>
      </c>
      <c r="W694" s="42">
        <v>2.0388350000000002</v>
      </c>
      <c r="X694" s="42">
        <v>6.1165050000000001</v>
      </c>
      <c r="Y694" s="42">
        <v>12.23301</v>
      </c>
      <c r="Z694" s="42">
        <v>14.271845000000001</v>
      </c>
      <c r="AA694" s="42">
        <v>14.271845000000001</v>
      </c>
      <c r="AB694" s="42">
        <v>3.058252</v>
      </c>
      <c r="AC694" s="42">
        <v>0</v>
      </c>
      <c r="AD694" s="42">
        <v>3.058252</v>
      </c>
      <c r="AE694" s="42">
        <v>37.718446999999998</v>
      </c>
      <c r="AF694" s="42">
        <v>11.213592</v>
      </c>
      <c r="AG694" s="42">
        <v>53.009709000000001</v>
      </c>
      <c r="AH694" s="42">
        <v>8.1553400000000007</v>
      </c>
      <c r="AI694" s="42">
        <v>7.1359219999999999</v>
      </c>
      <c r="AJ694" s="42">
        <v>6.1165050000000001</v>
      </c>
      <c r="AK694" s="42">
        <v>15.291262</v>
      </c>
      <c r="AL694" s="42">
        <v>10.194175</v>
      </c>
      <c r="AM694" s="42">
        <v>6.1165050000000001</v>
      </c>
      <c r="AN694" s="42">
        <v>0</v>
      </c>
      <c r="AO694" s="42">
        <v>12.23301</v>
      </c>
      <c r="AP694" s="42">
        <v>31.601942000000001</v>
      </c>
      <c r="AQ694" s="42">
        <v>9.1747569999999996</v>
      </c>
      <c r="AR694" s="42">
        <v>106.019417</v>
      </c>
      <c r="AS694" s="42">
        <v>16.310680000000001</v>
      </c>
      <c r="AT694" s="42">
        <v>0</v>
      </c>
      <c r="AU694" s="42">
        <v>16.310680000000001</v>
      </c>
      <c r="AV694" s="42">
        <v>8.1553400000000007</v>
      </c>
      <c r="AW694" s="42">
        <v>0</v>
      </c>
      <c r="AX694" s="42">
        <v>8.1553400000000007</v>
      </c>
      <c r="AY694" s="42">
        <v>40.776699000000001</v>
      </c>
      <c r="AZ694" s="42">
        <v>16.310680000000001</v>
      </c>
      <c r="BA694" s="42">
        <v>61.165049000000003</v>
      </c>
      <c r="BB694" s="42">
        <v>8.1553400000000007</v>
      </c>
      <c r="BC694" s="42">
        <v>0</v>
      </c>
      <c r="BD694" s="42">
        <v>4.0776700000000003</v>
      </c>
      <c r="BE694" s="42">
        <v>8.1553400000000007</v>
      </c>
      <c r="BF694" s="42">
        <v>0</v>
      </c>
      <c r="BG694" s="42">
        <v>8.1553400000000007</v>
      </c>
      <c r="BH694" s="42">
        <v>20.388349999999999</v>
      </c>
      <c r="BI694" s="42">
        <v>12.23301</v>
      </c>
      <c r="BJ694" s="42">
        <v>44.854368999999998</v>
      </c>
      <c r="BK694" s="42">
        <v>8.1553400000000007</v>
      </c>
      <c r="BL694" s="42">
        <v>0</v>
      </c>
      <c r="BM694" s="42">
        <v>12.23301</v>
      </c>
      <c r="BN694" s="42">
        <v>0</v>
      </c>
      <c r="BO694" s="42">
        <v>0</v>
      </c>
      <c r="BP694" s="42">
        <v>0</v>
      </c>
      <c r="BQ694" s="42">
        <v>20.388349999999999</v>
      </c>
      <c r="BR694" s="42">
        <v>4.0776700000000003</v>
      </c>
      <c r="BS694" s="42">
        <v>4.0776700000000003</v>
      </c>
      <c r="BT694" s="42">
        <v>0</v>
      </c>
      <c r="BU694" s="42">
        <v>0</v>
      </c>
      <c r="BV694" s="42">
        <v>0</v>
      </c>
      <c r="BW694" s="42">
        <v>0</v>
      </c>
      <c r="BX694" s="42">
        <v>0</v>
      </c>
      <c r="BY694" s="42">
        <v>0</v>
      </c>
      <c r="BZ694" s="42">
        <v>0</v>
      </c>
      <c r="CA694" s="42">
        <v>4.0776700000000003</v>
      </c>
      <c r="CB694" s="42">
        <v>36.699029000000003</v>
      </c>
      <c r="CC694" s="42">
        <v>4.0776700000000003</v>
      </c>
      <c r="CD694" s="42">
        <v>0</v>
      </c>
      <c r="CE694" s="42">
        <v>8.1553400000000007</v>
      </c>
      <c r="CF694" s="42">
        <v>4.0776700000000003</v>
      </c>
      <c r="CG694" s="42">
        <v>0</v>
      </c>
      <c r="CH694" s="42">
        <v>8.1553400000000007</v>
      </c>
      <c r="CI694" s="42">
        <v>0</v>
      </c>
      <c r="CJ694" s="42">
        <v>12.23301</v>
      </c>
      <c r="CK694" s="42">
        <v>65.242717999999996</v>
      </c>
      <c r="CL694" s="42">
        <v>12.23301</v>
      </c>
      <c r="CM694" s="42">
        <v>0</v>
      </c>
      <c r="CN694" s="42">
        <v>8.1553400000000007</v>
      </c>
      <c r="CO694" s="42">
        <v>4.0776700000000003</v>
      </c>
      <c r="CP694" s="42">
        <v>0</v>
      </c>
      <c r="CQ694" s="42">
        <v>0</v>
      </c>
      <c r="CR694" s="42">
        <v>40.776699000000001</v>
      </c>
      <c r="CS694" s="42">
        <v>0</v>
      </c>
    </row>
    <row r="695" spans="1:97">
      <c r="A695" s="40" t="s">
        <v>1982</v>
      </c>
      <c r="B695" s="40" t="s">
        <v>289</v>
      </c>
      <c r="C695" s="40" t="s">
        <v>1664</v>
      </c>
      <c r="D695" s="40" t="s">
        <v>1699</v>
      </c>
      <c r="E695" s="40" t="s">
        <v>1772</v>
      </c>
      <c r="F695" s="40" t="s">
        <v>1773</v>
      </c>
      <c r="G695" s="41" t="s">
        <v>294</v>
      </c>
      <c r="H695" s="40" t="s">
        <v>1983</v>
      </c>
      <c r="I695" s="42">
        <v>252</v>
      </c>
      <c r="J695" s="42">
        <v>49.777777999999998</v>
      </c>
      <c r="K695" s="42">
        <v>37.333333000000003</v>
      </c>
      <c r="L695" s="42">
        <v>53.925925999999997</v>
      </c>
      <c r="M695" s="42">
        <v>52.888888999999999</v>
      </c>
      <c r="N695" s="42">
        <v>39.407406999999999</v>
      </c>
      <c r="O695" s="42">
        <v>18.666667</v>
      </c>
      <c r="P695" s="42">
        <v>43</v>
      </c>
      <c r="Q695" s="42">
        <v>32</v>
      </c>
      <c r="R695" s="42">
        <v>52</v>
      </c>
      <c r="S695" s="42">
        <v>29</v>
      </c>
      <c r="T695" s="42">
        <v>40</v>
      </c>
      <c r="U695" s="42">
        <v>13</v>
      </c>
      <c r="V695" s="42">
        <v>125.481481</v>
      </c>
      <c r="W695" s="42">
        <v>25.925926</v>
      </c>
      <c r="X695" s="42">
        <v>21.777778000000001</v>
      </c>
      <c r="Y695" s="42">
        <v>23.851852000000001</v>
      </c>
      <c r="Z695" s="42">
        <v>28</v>
      </c>
      <c r="AA695" s="42">
        <v>19.703703999999998</v>
      </c>
      <c r="AB695" s="42">
        <v>6.2222220000000004</v>
      </c>
      <c r="AC695" s="42">
        <v>0</v>
      </c>
      <c r="AD695" s="42">
        <v>36.296295999999998</v>
      </c>
      <c r="AE695" s="42">
        <v>70.518518999999998</v>
      </c>
      <c r="AF695" s="42">
        <v>18.666667</v>
      </c>
      <c r="AG695" s="42">
        <v>126.518519</v>
      </c>
      <c r="AH695" s="42">
        <v>23.851852000000001</v>
      </c>
      <c r="AI695" s="42">
        <v>15.555555999999999</v>
      </c>
      <c r="AJ695" s="42">
        <v>30.074074</v>
      </c>
      <c r="AK695" s="42">
        <v>24.888888999999999</v>
      </c>
      <c r="AL695" s="42">
        <v>19.703703999999998</v>
      </c>
      <c r="AM695" s="42">
        <v>9.3333329999999997</v>
      </c>
      <c r="AN695" s="42">
        <v>3.1111110000000002</v>
      </c>
      <c r="AO695" s="42">
        <v>31.111111000000001</v>
      </c>
      <c r="AP695" s="42">
        <v>68.444444000000004</v>
      </c>
      <c r="AQ695" s="42">
        <v>26.962962999999998</v>
      </c>
      <c r="AR695" s="42">
        <v>194.962963</v>
      </c>
      <c r="AS695" s="42">
        <v>24.888888999999999</v>
      </c>
      <c r="AT695" s="42">
        <v>0</v>
      </c>
      <c r="AU695" s="42">
        <v>4.1481479999999999</v>
      </c>
      <c r="AV695" s="42">
        <v>20.740741</v>
      </c>
      <c r="AW695" s="42">
        <v>29.037037000000002</v>
      </c>
      <c r="AX695" s="42">
        <v>49.777777999999998</v>
      </c>
      <c r="AY695" s="42">
        <v>58.074074000000003</v>
      </c>
      <c r="AZ695" s="42">
        <v>8.2962959999999999</v>
      </c>
      <c r="BA695" s="42">
        <v>95.407407000000006</v>
      </c>
      <c r="BB695" s="42">
        <v>16.592593000000001</v>
      </c>
      <c r="BC695" s="42">
        <v>0</v>
      </c>
      <c r="BD695" s="42">
        <v>0</v>
      </c>
      <c r="BE695" s="42">
        <v>16.592593000000001</v>
      </c>
      <c r="BF695" s="42">
        <v>0</v>
      </c>
      <c r="BG695" s="42">
        <v>37.333333000000003</v>
      </c>
      <c r="BH695" s="42">
        <v>24.888888999999999</v>
      </c>
      <c r="BI695" s="42">
        <v>0</v>
      </c>
      <c r="BJ695" s="42">
        <v>99.555555999999996</v>
      </c>
      <c r="BK695" s="42">
        <v>8.2962959999999999</v>
      </c>
      <c r="BL695" s="42">
        <v>0</v>
      </c>
      <c r="BM695" s="42">
        <v>4.1481479999999999</v>
      </c>
      <c r="BN695" s="42">
        <v>4.1481479999999999</v>
      </c>
      <c r="BO695" s="42">
        <v>29.037037000000002</v>
      </c>
      <c r="BP695" s="42">
        <v>12.444444000000001</v>
      </c>
      <c r="BQ695" s="42">
        <v>33.185184999999997</v>
      </c>
      <c r="BR695" s="42">
        <v>8.2962959999999999</v>
      </c>
      <c r="BS695" s="42">
        <v>29.037037000000002</v>
      </c>
      <c r="BT695" s="42">
        <v>0</v>
      </c>
      <c r="BU695" s="42">
        <v>0</v>
      </c>
      <c r="BV695" s="42">
        <v>0</v>
      </c>
      <c r="BW695" s="42">
        <v>8.2962959999999999</v>
      </c>
      <c r="BX695" s="42">
        <v>8.2962959999999999</v>
      </c>
      <c r="BY695" s="42">
        <v>8.2962959999999999</v>
      </c>
      <c r="BZ695" s="42">
        <v>0</v>
      </c>
      <c r="CA695" s="42">
        <v>4.1481479999999999</v>
      </c>
      <c r="CB695" s="42">
        <v>99.555555999999996</v>
      </c>
      <c r="CC695" s="42">
        <v>24.888888999999999</v>
      </c>
      <c r="CD695" s="42">
        <v>0</v>
      </c>
      <c r="CE695" s="42">
        <v>4.1481479999999999</v>
      </c>
      <c r="CF695" s="42">
        <v>12.444444000000001</v>
      </c>
      <c r="CG695" s="42">
        <v>20.740741</v>
      </c>
      <c r="CH695" s="42">
        <v>33.185184999999997</v>
      </c>
      <c r="CI695" s="42">
        <v>4.1481479999999999</v>
      </c>
      <c r="CJ695" s="42">
        <v>0</v>
      </c>
      <c r="CK695" s="42">
        <v>66.370369999999994</v>
      </c>
      <c r="CL695" s="42">
        <v>0</v>
      </c>
      <c r="CM695" s="42">
        <v>0</v>
      </c>
      <c r="CN695" s="42">
        <v>0</v>
      </c>
      <c r="CO695" s="42">
        <v>0</v>
      </c>
      <c r="CP695" s="42">
        <v>0</v>
      </c>
      <c r="CQ695" s="42">
        <v>8.2962959999999999</v>
      </c>
      <c r="CR695" s="42">
        <v>53.925925999999997</v>
      </c>
      <c r="CS695" s="42">
        <v>4.1481479999999999</v>
      </c>
    </row>
    <row r="696" spans="1:97">
      <c r="A696" s="40" t="s">
        <v>1984</v>
      </c>
      <c r="B696" s="40" t="s">
        <v>289</v>
      </c>
      <c r="C696" s="40" t="s">
        <v>1664</v>
      </c>
      <c r="D696" s="40" t="s">
        <v>1669</v>
      </c>
      <c r="E696" s="40" t="s">
        <v>1692</v>
      </c>
      <c r="F696" s="40" t="s">
        <v>1671</v>
      </c>
      <c r="G696" s="41" t="s">
        <v>294</v>
      </c>
      <c r="H696" s="40" t="s">
        <v>1985</v>
      </c>
      <c r="I696" s="42">
        <v>106</v>
      </c>
      <c r="J696" s="42">
        <v>12.087719</v>
      </c>
      <c r="K696" s="42">
        <v>12.087719</v>
      </c>
      <c r="L696" s="42">
        <v>26.964912000000002</v>
      </c>
      <c r="M696" s="42">
        <v>22.315788999999999</v>
      </c>
      <c r="N696" s="42">
        <v>19.526316000000001</v>
      </c>
      <c r="O696" s="42">
        <v>13.017543999999999</v>
      </c>
      <c r="P696" s="42">
        <v>11</v>
      </c>
      <c r="Q696" s="42">
        <v>21</v>
      </c>
      <c r="R696" s="42">
        <v>16</v>
      </c>
      <c r="S696" s="42">
        <v>22</v>
      </c>
      <c r="T696" s="42">
        <v>20</v>
      </c>
      <c r="U696" s="42">
        <v>11</v>
      </c>
      <c r="V696" s="42">
        <v>51.140351000000003</v>
      </c>
      <c r="W696" s="42">
        <v>3.7192980000000002</v>
      </c>
      <c r="X696" s="42">
        <v>5.5789470000000003</v>
      </c>
      <c r="Y696" s="42">
        <v>16.736841999999999</v>
      </c>
      <c r="Z696" s="42">
        <v>11.157895</v>
      </c>
      <c r="AA696" s="42">
        <v>7.4385960000000004</v>
      </c>
      <c r="AB696" s="42">
        <v>5.5789470000000003</v>
      </c>
      <c r="AC696" s="42">
        <v>0.92982500000000001</v>
      </c>
      <c r="AD696" s="42">
        <v>5.5789470000000003</v>
      </c>
      <c r="AE696" s="42">
        <v>35.333333000000003</v>
      </c>
      <c r="AF696" s="42">
        <v>10.228070000000001</v>
      </c>
      <c r="AG696" s="42">
        <v>54.859648999999997</v>
      </c>
      <c r="AH696" s="42">
        <v>8.3684209999999997</v>
      </c>
      <c r="AI696" s="42">
        <v>6.5087719999999996</v>
      </c>
      <c r="AJ696" s="42">
        <v>10.228070000000001</v>
      </c>
      <c r="AK696" s="42">
        <v>11.157895</v>
      </c>
      <c r="AL696" s="42">
        <v>12.087719</v>
      </c>
      <c r="AM696" s="42">
        <v>5.5789470000000003</v>
      </c>
      <c r="AN696" s="42">
        <v>0.92982500000000001</v>
      </c>
      <c r="AO696" s="42">
        <v>9.2982460000000007</v>
      </c>
      <c r="AP696" s="42">
        <v>32.543860000000002</v>
      </c>
      <c r="AQ696" s="42">
        <v>13.017543999999999</v>
      </c>
      <c r="AR696" s="42">
        <v>92.982455999999999</v>
      </c>
      <c r="AS696" s="42">
        <v>3.7192980000000002</v>
      </c>
      <c r="AT696" s="42">
        <v>3.7192980000000002</v>
      </c>
      <c r="AU696" s="42">
        <v>7.4385960000000004</v>
      </c>
      <c r="AV696" s="42">
        <v>11.157895</v>
      </c>
      <c r="AW696" s="42">
        <v>11.157895</v>
      </c>
      <c r="AX696" s="42">
        <v>26.035087999999998</v>
      </c>
      <c r="AY696" s="42">
        <v>22.315788999999999</v>
      </c>
      <c r="AZ696" s="42">
        <v>7.4385960000000004</v>
      </c>
      <c r="BA696" s="42">
        <v>52.070174999999999</v>
      </c>
      <c r="BB696" s="42">
        <v>3.7192980000000002</v>
      </c>
      <c r="BC696" s="42">
        <v>0</v>
      </c>
      <c r="BD696" s="42">
        <v>3.7192980000000002</v>
      </c>
      <c r="BE696" s="42">
        <v>7.4385960000000004</v>
      </c>
      <c r="BF696" s="42">
        <v>0</v>
      </c>
      <c r="BG696" s="42">
        <v>22.315788999999999</v>
      </c>
      <c r="BH696" s="42">
        <v>11.157895</v>
      </c>
      <c r="BI696" s="42">
        <v>3.7192980000000002</v>
      </c>
      <c r="BJ696" s="42">
        <v>40.912281</v>
      </c>
      <c r="BK696" s="42">
        <v>0</v>
      </c>
      <c r="BL696" s="42">
        <v>3.7192980000000002</v>
      </c>
      <c r="BM696" s="42">
        <v>3.7192980000000002</v>
      </c>
      <c r="BN696" s="42">
        <v>3.7192980000000002</v>
      </c>
      <c r="BO696" s="42">
        <v>11.157895</v>
      </c>
      <c r="BP696" s="42">
        <v>3.7192980000000002</v>
      </c>
      <c r="BQ696" s="42">
        <v>11.157895</v>
      </c>
      <c r="BR696" s="42">
        <v>3.7192980000000002</v>
      </c>
      <c r="BS696" s="42">
        <v>11.157895</v>
      </c>
      <c r="BT696" s="42">
        <v>0</v>
      </c>
      <c r="BU696" s="42">
        <v>0</v>
      </c>
      <c r="BV696" s="42">
        <v>0</v>
      </c>
      <c r="BW696" s="42">
        <v>0</v>
      </c>
      <c r="BX696" s="42">
        <v>0</v>
      </c>
      <c r="BY696" s="42">
        <v>7.4385960000000004</v>
      </c>
      <c r="BZ696" s="42">
        <v>0</v>
      </c>
      <c r="CA696" s="42">
        <v>3.7192980000000002</v>
      </c>
      <c r="CB696" s="42">
        <v>52.070174999999999</v>
      </c>
      <c r="CC696" s="42">
        <v>3.7192980000000002</v>
      </c>
      <c r="CD696" s="42">
        <v>3.7192980000000002</v>
      </c>
      <c r="CE696" s="42">
        <v>7.4385960000000004</v>
      </c>
      <c r="CF696" s="42">
        <v>7.4385960000000004</v>
      </c>
      <c r="CG696" s="42">
        <v>11.157895</v>
      </c>
      <c r="CH696" s="42">
        <v>18.596491</v>
      </c>
      <c r="CI696" s="42">
        <v>0</v>
      </c>
      <c r="CJ696" s="42">
        <v>0</v>
      </c>
      <c r="CK696" s="42">
        <v>29.754386</v>
      </c>
      <c r="CL696" s="42">
        <v>0</v>
      </c>
      <c r="CM696" s="42">
        <v>0</v>
      </c>
      <c r="CN696" s="42">
        <v>0</v>
      </c>
      <c r="CO696" s="42">
        <v>3.7192980000000002</v>
      </c>
      <c r="CP696" s="42">
        <v>0</v>
      </c>
      <c r="CQ696" s="42">
        <v>0</v>
      </c>
      <c r="CR696" s="42">
        <v>22.315788999999999</v>
      </c>
      <c r="CS696" s="42">
        <v>3.7192980000000002</v>
      </c>
    </row>
    <row r="697" spans="1:97">
      <c r="A697" s="40" t="s">
        <v>1986</v>
      </c>
      <c r="B697" s="40" t="s">
        <v>289</v>
      </c>
      <c r="C697" s="40" t="s">
        <v>1664</v>
      </c>
      <c r="D697" s="40" t="s">
        <v>1669</v>
      </c>
      <c r="E697" s="40" t="s">
        <v>1918</v>
      </c>
      <c r="F697" s="40" t="s">
        <v>1671</v>
      </c>
      <c r="G697" s="41" t="s">
        <v>294</v>
      </c>
      <c r="H697" s="40" t="s">
        <v>1987</v>
      </c>
      <c r="I697" s="42">
        <v>279</v>
      </c>
      <c r="J697" s="42">
        <v>48.478723000000002</v>
      </c>
      <c r="K697" s="42">
        <v>31.659573999999999</v>
      </c>
      <c r="L697" s="42">
        <v>54.414893999999997</v>
      </c>
      <c r="M697" s="42">
        <v>63.319149000000003</v>
      </c>
      <c r="N697" s="42">
        <v>53.425531999999997</v>
      </c>
      <c r="O697" s="42">
        <v>27.702127999999998</v>
      </c>
      <c r="P697" s="42">
        <v>44</v>
      </c>
      <c r="Q697" s="42">
        <v>28</v>
      </c>
      <c r="R697" s="42">
        <v>53</v>
      </c>
      <c r="S697" s="42">
        <v>55</v>
      </c>
      <c r="T697" s="42">
        <v>51</v>
      </c>
      <c r="U697" s="42">
        <v>18</v>
      </c>
      <c r="V697" s="42">
        <v>149.39361700000001</v>
      </c>
      <c r="W697" s="42">
        <v>31.659573999999999</v>
      </c>
      <c r="X697" s="42">
        <v>18.797872000000002</v>
      </c>
      <c r="Y697" s="42">
        <v>25.723403999999999</v>
      </c>
      <c r="Z697" s="42">
        <v>33.638297999999999</v>
      </c>
      <c r="AA697" s="42">
        <v>24.734043</v>
      </c>
      <c r="AB697" s="42">
        <v>13.851063999999999</v>
      </c>
      <c r="AC697" s="42">
        <v>0.98936199999999996</v>
      </c>
      <c r="AD697" s="42">
        <v>42.542552999999998</v>
      </c>
      <c r="AE697" s="42">
        <v>74.202128000000002</v>
      </c>
      <c r="AF697" s="42">
        <v>32.648935999999999</v>
      </c>
      <c r="AG697" s="42">
        <v>129.60638299999999</v>
      </c>
      <c r="AH697" s="42">
        <v>16.819148999999999</v>
      </c>
      <c r="AI697" s="42">
        <v>12.861701999999999</v>
      </c>
      <c r="AJ697" s="42">
        <v>28.691489000000001</v>
      </c>
      <c r="AK697" s="42">
        <v>29.680851000000001</v>
      </c>
      <c r="AL697" s="42">
        <v>28.691489000000001</v>
      </c>
      <c r="AM697" s="42">
        <v>11.872339999999999</v>
      </c>
      <c r="AN697" s="42">
        <v>0.98936199999999996</v>
      </c>
      <c r="AO697" s="42">
        <v>21.765957</v>
      </c>
      <c r="AP697" s="42">
        <v>75.191489000000004</v>
      </c>
      <c r="AQ697" s="42">
        <v>32.648935999999999</v>
      </c>
      <c r="AR697" s="42">
        <v>217.65957399999999</v>
      </c>
      <c r="AS697" s="42">
        <v>15.829787</v>
      </c>
      <c r="AT697" s="42">
        <v>11.872339999999999</v>
      </c>
      <c r="AU697" s="42">
        <v>3.9574470000000002</v>
      </c>
      <c r="AV697" s="42">
        <v>15.829787</v>
      </c>
      <c r="AW697" s="42">
        <v>27.702127999999998</v>
      </c>
      <c r="AX697" s="42">
        <v>27.702127999999998</v>
      </c>
      <c r="AY697" s="42">
        <v>102.89361700000001</v>
      </c>
      <c r="AZ697" s="42">
        <v>11.872339999999999</v>
      </c>
      <c r="BA697" s="42">
        <v>114.765957</v>
      </c>
      <c r="BB697" s="42">
        <v>7.9148940000000003</v>
      </c>
      <c r="BC697" s="42">
        <v>11.872339999999999</v>
      </c>
      <c r="BD697" s="42">
        <v>3.9574470000000002</v>
      </c>
      <c r="BE697" s="42">
        <v>7.9148940000000003</v>
      </c>
      <c r="BF697" s="42">
        <v>0</v>
      </c>
      <c r="BG697" s="42">
        <v>15.829787</v>
      </c>
      <c r="BH697" s="42">
        <v>63.319149000000003</v>
      </c>
      <c r="BI697" s="42">
        <v>3.9574470000000002</v>
      </c>
      <c r="BJ697" s="42">
        <v>102.89361700000001</v>
      </c>
      <c r="BK697" s="42">
        <v>7.9148940000000003</v>
      </c>
      <c r="BL697" s="42">
        <v>0</v>
      </c>
      <c r="BM697" s="42">
        <v>0</v>
      </c>
      <c r="BN697" s="42">
        <v>7.9148940000000003</v>
      </c>
      <c r="BO697" s="42">
        <v>27.702127999999998</v>
      </c>
      <c r="BP697" s="42">
        <v>11.872339999999999</v>
      </c>
      <c r="BQ697" s="42">
        <v>39.574468000000003</v>
      </c>
      <c r="BR697" s="42">
        <v>7.9148940000000003</v>
      </c>
      <c r="BS697" s="42">
        <v>23.744681</v>
      </c>
      <c r="BT697" s="42">
        <v>3.9574470000000002</v>
      </c>
      <c r="BU697" s="42">
        <v>0</v>
      </c>
      <c r="BV697" s="42">
        <v>0</v>
      </c>
      <c r="BW697" s="42">
        <v>3.9574470000000002</v>
      </c>
      <c r="BX697" s="42">
        <v>3.9574470000000002</v>
      </c>
      <c r="BY697" s="42">
        <v>3.9574470000000002</v>
      </c>
      <c r="BZ697" s="42">
        <v>0</v>
      </c>
      <c r="CA697" s="42">
        <v>7.9148940000000003</v>
      </c>
      <c r="CB697" s="42">
        <v>79.148936000000006</v>
      </c>
      <c r="CC697" s="42">
        <v>3.9574470000000002</v>
      </c>
      <c r="CD697" s="42">
        <v>11.872339999999999</v>
      </c>
      <c r="CE697" s="42">
        <v>3.9574470000000002</v>
      </c>
      <c r="CF697" s="42">
        <v>7.9148940000000003</v>
      </c>
      <c r="CG697" s="42">
        <v>23.744681</v>
      </c>
      <c r="CH697" s="42">
        <v>19.787234000000002</v>
      </c>
      <c r="CI697" s="42">
        <v>3.9574470000000002</v>
      </c>
      <c r="CJ697" s="42">
        <v>3.9574470000000002</v>
      </c>
      <c r="CK697" s="42">
        <v>114.765957</v>
      </c>
      <c r="CL697" s="42">
        <v>7.9148940000000003</v>
      </c>
      <c r="CM697" s="42">
        <v>0</v>
      </c>
      <c r="CN697" s="42">
        <v>0</v>
      </c>
      <c r="CO697" s="42">
        <v>3.9574470000000002</v>
      </c>
      <c r="CP697" s="42">
        <v>0</v>
      </c>
      <c r="CQ697" s="42">
        <v>3.9574470000000002</v>
      </c>
      <c r="CR697" s="42">
        <v>98.936170000000004</v>
      </c>
      <c r="CS697" s="42">
        <v>0</v>
      </c>
    </row>
    <row r="698" spans="1:97">
      <c r="A698" s="40" t="s">
        <v>1988</v>
      </c>
      <c r="B698" s="40" t="s">
        <v>289</v>
      </c>
      <c r="C698" s="40" t="s">
        <v>1664</v>
      </c>
      <c r="D698" s="40" t="s">
        <v>1669</v>
      </c>
      <c r="E698" s="40" t="s">
        <v>1938</v>
      </c>
      <c r="F698" s="40" t="s">
        <v>1671</v>
      </c>
      <c r="G698" s="41" t="s">
        <v>294</v>
      </c>
      <c r="H698" s="40" t="s">
        <v>1989</v>
      </c>
      <c r="I698" s="42">
        <v>217</v>
      </c>
      <c r="J698" s="42">
        <v>37.694836000000002</v>
      </c>
      <c r="K698" s="42">
        <v>34.638497999999998</v>
      </c>
      <c r="L698" s="42">
        <v>44.826290999999998</v>
      </c>
      <c r="M698" s="42">
        <v>52.976526</v>
      </c>
      <c r="N698" s="42">
        <v>33.619717999999999</v>
      </c>
      <c r="O698" s="42">
        <v>13.244130999999999</v>
      </c>
      <c r="P698" s="42">
        <v>20</v>
      </c>
      <c r="Q698" s="42">
        <v>22</v>
      </c>
      <c r="R698" s="42">
        <v>35</v>
      </c>
      <c r="S698" s="42">
        <v>30</v>
      </c>
      <c r="T698" s="42">
        <v>32</v>
      </c>
      <c r="U698" s="42">
        <v>19</v>
      </c>
      <c r="V698" s="42">
        <v>106.97183099999999</v>
      </c>
      <c r="W698" s="42">
        <v>16.300469</v>
      </c>
      <c r="X698" s="42">
        <v>16.300469</v>
      </c>
      <c r="Y698" s="42">
        <v>23.431925</v>
      </c>
      <c r="Z698" s="42">
        <v>25.469484000000001</v>
      </c>
      <c r="AA698" s="42">
        <v>18.338028000000001</v>
      </c>
      <c r="AB698" s="42">
        <v>6.1126760000000004</v>
      </c>
      <c r="AC698" s="42">
        <v>1.0187790000000001</v>
      </c>
      <c r="AD698" s="42">
        <v>23.431925</v>
      </c>
      <c r="AE698" s="42">
        <v>65.201877999999994</v>
      </c>
      <c r="AF698" s="42">
        <v>18.338028000000001</v>
      </c>
      <c r="AG698" s="42">
        <v>110.02816900000001</v>
      </c>
      <c r="AH698" s="42">
        <v>21.394366000000002</v>
      </c>
      <c r="AI698" s="42">
        <v>18.338028000000001</v>
      </c>
      <c r="AJ698" s="42">
        <v>21.394366000000002</v>
      </c>
      <c r="AK698" s="42">
        <v>27.507041999999998</v>
      </c>
      <c r="AL698" s="42">
        <v>15.281689999999999</v>
      </c>
      <c r="AM698" s="42">
        <v>5.0938970000000001</v>
      </c>
      <c r="AN698" s="42">
        <v>1.0187790000000001</v>
      </c>
      <c r="AO698" s="42">
        <v>28.525822000000002</v>
      </c>
      <c r="AP698" s="42">
        <v>67.239436999999995</v>
      </c>
      <c r="AQ698" s="42">
        <v>14.262911000000001</v>
      </c>
      <c r="AR698" s="42">
        <v>187.455399</v>
      </c>
      <c r="AS698" s="42">
        <v>8.1502350000000003</v>
      </c>
      <c r="AT698" s="42">
        <v>8.1502350000000003</v>
      </c>
      <c r="AU698" s="42">
        <v>8.1502350000000003</v>
      </c>
      <c r="AV698" s="42">
        <v>8.1502350000000003</v>
      </c>
      <c r="AW698" s="42">
        <v>44.826290999999998</v>
      </c>
      <c r="AX698" s="42">
        <v>40.751173999999999</v>
      </c>
      <c r="AY698" s="42">
        <v>40.751173999999999</v>
      </c>
      <c r="AZ698" s="42">
        <v>28.525822000000002</v>
      </c>
      <c r="BA698" s="42">
        <v>101.877934</v>
      </c>
      <c r="BB698" s="42">
        <v>8.1502350000000003</v>
      </c>
      <c r="BC698" s="42">
        <v>8.1502350000000003</v>
      </c>
      <c r="BD698" s="42">
        <v>4.0751169999999997</v>
      </c>
      <c r="BE698" s="42">
        <v>4.0751169999999997</v>
      </c>
      <c r="BF698" s="42">
        <v>12.225352000000001</v>
      </c>
      <c r="BG698" s="42">
        <v>28.525822000000002</v>
      </c>
      <c r="BH698" s="42">
        <v>20.375586999999999</v>
      </c>
      <c r="BI698" s="42">
        <v>16.300469</v>
      </c>
      <c r="BJ698" s="42">
        <v>85.577465000000004</v>
      </c>
      <c r="BK698" s="42">
        <v>0</v>
      </c>
      <c r="BL698" s="42">
        <v>0</v>
      </c>
      <c r="BM698" s="42">
        <v>4.0751169999999997</v>
      </c>
      <c r="BN698" s="42">
        <v>4.0751169999999997</v>
      </c>
      <c r="BO698" s="42">
        <v>32.600938999999997</v>
      </c>
      <c r="BP698" s="42">
        <v>12.225352000000001</v>
      </c>
      <c r="BQ698" s="42">
        <v>20.375586999999999</v>
      </c>
      <c r="BR698" s="42">
        <v>12.225352000000001</v>
      </c>
      <c r="BS698" s="42">
        <v>36.676056000000003</v>
      </c>
      <c r="BT698" s="42">
        <v>0</v>
      </c>
      <c r="BU698" s="42">
        <v>0</v>
      </c>
      <c r="BV698" s="42">
        <v>0</v>
      </c>
      <c r="BW698" s="42">
        <v>0</v>
      </c>
      <c r="BX698" s="42">
        <v>0</v>
      </c>
      <c r="BY698" s="42">
        <v>8.1502350000000003</v>
      </c>
      <c r="BZ698" s="42">
        <v>0</v>
      </c>
      <c r="CA698" s="42">
        <v>28.525822000000002</v>
      </c>
      <c r="CB698" s="42">
        <v>85.577465000000004</v>
      </c>
      <c r="CC698" s="42">
        <v>4.0751169999999997</v>
      </c>
      <c r="CD698" s="42">
        <v>8.1502350000000003</v>
      </c>
      <c r="CE698" s="42">
        <v>8.1502350000000003</v>
      </c>
      <c r="CF698" s="42">
        <v>4.0751169999999997</v>
      </c>
      <c r="CG698" s="42">
        <v>36.676056000000003</v>
      </c>
      <c r="CH698" s="42">
        <v>24.450704000000002</v>
      </c>
      <c r="CI698" s="42">
        <v>0</v>
      </c>
      <c r="CJ698" s="42">
        <v>0</v>
      </c>
      <c r="CK698" s="42">
        <v>65.201877999999994</v>
      </c>
      <c r="CL698" s="42">
        <v>4.0751169999999997</v>
      </c>
      <c r="CM698" s="42">
        <v>0</v>
      </c>
      <c r="CN698" s="42">
        <v>0</v>
      </c>
      <c r="CO698" s="42">
        <v>4.0751169999999997</v>
      </c>
      <c r="CP698" s="42">
        <v>8.1502350000000003</v>
      </c>
      <c r="CQ698" s="42">
        <v>8.1502350000000003</v>
      </c>
      <c r="CR698" s="42">
        <v>40.751173999999999</v>
      </c>
      <c r="CS698" s="42">
        <v>0</v>
      </c>
    </row>
    <row r="699" spans="1:97">
      <c r="A699" s="40" t="s">
        <v>1990</v>
      </c>
      <c r="B699" s="40" t="s">
        <v>289</v>
      </c>
      <c r="C699" s="40" t="s">
        <v>1664</v>
      </c>
      <c r="D699" s="40" t="s">
        <v>1665</v>
      </c>
      <c r="E699" s="40" t="s">
        <v>1666</v>
      </c>
      <c r="F699" s="40" t="s">
        <v>419</v>
      </c>
      <c r="G699" s="41" t="s">
        <v>294</v>
      </c>
      <c r="H699" s="40" t="s">
        <v>1991</v>
      </c>
      <c r="I699" s="42">
        <v>8045</v>
      </c>
      <c r="J699" s="42">
        <v>1404</v>
      </c>
      <c r="K699" s="42">
        <v>1237</v>
      </c>
      <c r="L699" s="42">
        <v>1489</v>
      </c>
      <c r="M699" s="42">
        <v>1595</v>
      </c>
      <c r="N699" s="42">
        <v>1286</v>
      </c>
      <c r="O699" s="42">
        <v>1034</v>
      </c>
      <c r="P699" s="42">
        <v>1252</v>
      </c>
      <c r="Q699" s="42">
        <v>1154</v>
      </c>
      <c r="R699" s="42">
        <v>1460</v>
      </c>
      <c r="S699" s="42">
        <v>1213</v>
      </c>
      <c r="T699" s="42">
        <v>1209</v>
      </c>
      <c r="U699" s="42">
        <v>739</v>
      </c>
      <c r="V699" s="42">
        <v>3744</v>
      </c>
      <c r="W699" s="42">
        <v>713</v>
      </c>
      <c r="X699" s="42">
        <v>604</v>
      </c>
      <c r="Y699" s="42">
        <v>702</v>
      </c>
      <c r="Z699" s="42">
        <v>755</v>
      </c>
      <c r="AA699" s="42">
        <v>577</v>
      </c>
      <c r="AB699" s="42">
        <v>373</v>
      </c>
      <c r="AC699" s="42">
        <v>20</v>
      </c>
      <c r="AD699" s="42">
        <v>924</v>
      </c>
      <c r="AE699" s="42">
        <v>2098</v>
      </c>
      <c r="AF699" s="42">
        <v>722</v>
      </c>
      <c r="AG699" s="42">
        <v>4301</v>
      </c>
      <c r="AH699" s="42">
        <v>691</v>
      </c>
      <c r="AI699" s="42">
        <v>633</v>
      </c>
      <c r="AJ699" s="42">
        <v>787</v>
      </c>
      <c r="AK699" s="42">
        <v>840</v>
      </c>
      <c r="AL699" s="42">
        <v>709</v>
      </c>
      <c r="AM699" s="42">
        <v>581</v>
      </c>
      <c r="AN699" s="42">
        <v>60</v>
      </c>
      <c r="AO699" s="42">
        <v>944</v>
      </c>
      <c r="AP699" s="42">
        <v>2298</v>
      </c>
      <c r="AQ699" s="42">
        <v>1059</v>
      </c>
      <c r="AR699" s="42">
        <v>6752</v>
      </c>
      <c r="AS699" s="42">
        <v>24</v>
      </c>
      <c r="AT699" s="42">
        <v>224</v>
      </c>
      <c r="AU699" s="42">
        <v>236</v>
      </c>
      <c r="AV699" s="42">
        <v>628</v>
      </c>
      <c r="AW699" s="42">
        <v>1216</v>
      </c>
      <c r="AX699" s="42">
        <v>1200</v>
      </c>
      <c r="AY699" s="42">
        <v>2224</v>
      </c>
      <c r="AZ699" s="42">
        <v>1000</v>
      </c>
      <c r="BA699" s="42">
        <v>3076</v>
      </c>
      <c r="BB699" s="42">
        <v>16</v>
      </c>
      <c r="BC699" s="42">
        <v>180</v>
      </c>
      <c r="BD699" s="42">
        <v>152</v>
      </c>
      <c r="BE699" s="42">
        <v>332</v>
      </c>
      <c r="BF699" s="42">
        <v>224</v>
      </c>
      <c r="BG699" s="42">
        <v>900</v>
      </c>
      <c r="BH699" s="42">
        <v>988</v>
      </c>
      <c r="BI699" s="42">
        <v>284</v>
      </c>
      <c r="BJ699" s="42">
        <v>3676</v>
      </c>
      <c r="BK699" s="42">
        <v>8</v>
      </c>
      <c r="BL699" s="42">
        <v>44</v>
      </c>
      <c r="BM699" s="42">
        <v>84</v>
      </c>
      <c r="BN699" s="42">
        <v>296</v>
      </c>
      <c r="BO699" s="42">
        <v>992</v>
      </c>
      <c r="BP699" s="42">
        <v>300</v>
      </c>
      <c r="BQ699" s="42">
        <v>1236</v>
      </c>
      <c r="BR699" s="42">
        <v>716</v>
      </c>
      <c r="BS699" s="42">
        <v>972</v>
      </c>
      <c r="BT699" s="42">
        <v>4</v>
      </c>
      <c r="BU699" s="42">
        <v>20</v>
      </c>
      <c r="BV699" s="42">
        <v>4</v>
      </c>
      <c r="BW699" s="42">
        <v>40</v>
      </c>
      <c r="BX699" s="42">
        <v>176</v>
      </c>
      <c r="BY699" s="42">
        <v>196</v>
      </c>
      <c r="BZ699" s="42">
        <v>0</v>
      </c>
      <c r="CA699" s="42">
        <v>532</v>
      </c>
      <c r="CB699" s="42">
        <v>2984</v>
      </c>
      <c r="CC699" s="42">
        <v>20</v>
      </c>
      <c r="CD699" s="42">
        <v>156</v>
      </c>
      <c r="CE699" s="42">
        <v>188</v>
      </c>
      <c r="CF699" s="42">
        <v>512</v>
      </c>
      <c r="CG699" s="42">
        <v>892</v>
      </c>
      <c r="CH699" s="42">
        <v>904</v>
      </c>
      <c r="CI699" s="42">
        <v>8</v>
      </c>
      <c r="CJ699" s="42">
        <v>304</v>
      </c>
      <c r="CK699" s="42">
        <v>2796</v>
      </c>
      <c r="CL699" s="42">
        <v>0</v>
      </c>
      <c r="CM699" s="42">
        <v>48</v>
      </c>
      <c r="CN699" s="42">
        <v>44</v>
      </c>
      <c r="CO699" s="42">
        <v>76</v>
      </c>
      <c r="CP699" s="42">
        <v>148</v>
      </c>
      <c r="CQ699" s="42">
        <v>100</v>
      </c>
      <c r="CR699" s="42">
        <v>2216</v>
      </c>
      <c r="CS699" s="42">
        <v>164</v>
      </c>
    </row>
    <row r="700" spans="1:97">
      <c r="A700" s="40" t="s">
        <v>1992</v>
      </c>
      <c r="B700" s="40" t="s">
        <v>289</v>
      </c>
      <c r="C700" s="40" t="s">
        <v>1664</v>
      </c>
      <c r="D700" s="40" t="s">
        <v>1669</v>
      </c>
      <c r="E700" s="40" t="s">
        <v>1918</v>
      </c>
      <c r="F700" s="40" t="s">
        <v>1671</v>
      </c>
      <c r="G700" s="41" t="s">
        <v>294</v>
      </c>
      <c r="H700" s="40" t="s">
        <v>612</v>
      </c>
      <c r="I700" s="42">
        <v>92</v>
      </c>
      <c r="J700" s="42">
        <v>24.125139999999998</v>
      </c>
      <c r="K700" s="42">
        <v>11.134679999999999</v>
      </c>
      <c r="L700" s="42">
        <v>19.485690000000002</v>
      </c>
      <c r="M700" s="42">
        <v>17.768799000000001</v>
      </c>
      <c r="N700" s="42">
        <v>13.91835</v>
      </c>
      <c r="O700" s="42">
        <v>5.5673399999999997</v>
      </c>
      <c r="P700" s="42">
        <v>9</v>
      </c>
      <c r="Q700" s="42">
        <v>5</v>
      </c>
      <c r="R700" s="42">
        <v>16</v>
      </c>
      <c r="S700" s="42">
        <v>12</v>
      </c>
      <c r="T700" s="42">
        <v>18</v>
      </c>
      <c r="U700" s="42">
        <v>5</v>
      </c>
      <c r="V700" s="42">
        <v>40.896605000000001</v>
      </c>
      <c r="W700" s="42">
        <v>10.20679</v>
      </c>
      <c r="X700" s="42">
        <v>4.6394500000000001</v>
      </c>
      <c r="Y700" s="42">
        <v>9.2789000000000001</v>
      </c>
      <c r="Z700" s="42">
        <v>10.276235</v>
      </c>
      <c r="AA700" s="42">
        <v>4.6394500000000001</v>
      </c>
      <c r="AB700" s="42">
        <v>0</v>
      </c>
      <c r="AC700" s="42">
        <v>1.85578</v>
      </c>
      <c r="AD700" s="42">
        <v>12.990460000000001</v>
      </c>
      <c r="AE700" s="42">
        <v>22.338805000000001</v>
      </c>
      <c r="AF700" s="42">
        <v>5.5673399999999997</v>
      </c>
      <c r="AG700" s="42">
        <v>51.103394999999999</v>
      </c>
      <c r="AH700" s="42">
        <v>13.91835</v>
      </c>
      <c r="AI700" s="42">
        <v>6.4952300000000003</v>
      </c>
      <c r="AJ700" s="42">
        <v>10.20679</v>
      </c>
      <c r="AK700" s="42">
        <v>7.4925649999999999</v>
      </c>
      <c r="AL700" s="42">
        <v>9.2789000000000001</v>
      </c>
      <c r="AM700" s="42">
        <v>3.71156</v>
      </c>
      <c r="AN700" s="42">
        <v>0</v>
      </c>
      <c r="AO700" s="42">
        <v>17.629909999999999</v>
      </c>
      <c r="AP700" s="42">
        <v>24.194585</v>
      </c>
      <c r="AQ700" s="42">
        <v>9.2789000000000001</v>
      </c>
      <c r="AR700" s="42">
        <v>70.519640999999993</v>
      </c>
      <c r="AS700" s="42">
        <v>7.4231199999999999</v>
      </c>
      <c r="AT700" s="42">
        <v>3.71156</v>
      </c>
      <c r="AU700" s="42">
        <v>11.134679999999999</v>
      </c>
      <c r="AV700" s="42">
        <v>22.269359999999999</v>
      </c>
      <c r="AW700" s="42">
        <v>7.4231199999999999</v>
      </c>
      <c r="AX700" s="42">
        <v>3.71156</v>
      </c>
      <c r="AY700" s="42">
        <v>14.84624</v>
      </c>
      <c r="AZ700" s="42">
        <v>0</v>
      </c>
      <c r="BA700" s="42">
        <v>29.69248</v>
      </c>
      <c r="BB700" s="42">
        <v>7.4231199999999999</v>
      </c>
      <c r="BC700" s="42">
        <v>3.71156</v>
      </c>
      <c r="BD700" s="42">
        <v>3.71156</v>
      </c>
      <c r="BE700" s="42">
        <v>3.71156</v>
      </c>
      <c r="BF700" s="42">
        <v>0</v>
      </c>
      <c r="BG700" s="42">
        <v>3.71156</v>
      </c>
      <c r="BH700" s="42">
        <v>7.4231199999999999</v>
      </c>
      <c r="BI700" s="42">
        <v>0</v>
      </c>
      <c r="BJ700" s="42">
        <v>40.827159999999999</v>
      </c>
      <c r="BK700" s="42">
        <v>0</v>
      </c>
      <c r="BL700" s="42">
        <v>0</v>
      </c>
      <c r="BM700" s="42">
        <v>7.4231199999999999</v>
      </c>
      <c r="BN700" s="42">
        <v>18.5578</v>
      </c>
      <c r="BO700" s="42">
        <v>7.4231199999999999</v>
      </c>
      <c r="BP700" s="42">
        <v>0</v>
      </c>
      <c r="BQ700" s="42">
        <v>7.4231199999999999</v>
      </c>
      <c r="BR700" s="42">
        <v>0</v>
      </c>
      <c r="BS700" s="42">
        <v>3.71156</v>
      </c>
      <c r="BT700" s="42">
        <v>0</v>
      </c>
      <c r="BU700" s="42">
        <v>0</v>
      </c>
      <c r="BV700" s="42">
        <v>0</v>
      </c>
      <c r="BW700" s="42">
        <v>0</v>
      </c>
      <c r="BX700" s="42">
        <v>3.71156</v>
      </c>
      <c r="BY700" s="42">
        <v>0</v>
      </c>
      <c r="BZ700" s="42">
        <v>0</v>
      </c>
      <c r="CA700" s="42">
        <v>0</v>
      </c>
      <c r="CB700" s="42">
        <v>37.115600000000001</v>
      </c>
      <c r="CC700" s="42">
        <v>0</v>
      </c>
      <c r="CD700" s="42">
        <v>3.71156</v>
      </c>
      <c r="CE700" s="42">
        <v>11.134679999999999</v>
      </c>
      <c r="CF700" s="42">
        <v>14.84624</v>
      </c>
      <c r="CG700" s="42">
        <v>0</v>
      </c>
      <c r="CH700" s="42">
        <v>3.71156</v>
      </c>
      <c r="CI700" s="42">
        <v>3.71156</v>
      </c>
      <c r="CJ700" s="42">
        <v>0</v>
      </c>
      <c r="CK700" s="42">
        <v>29.69248</v>
      </c>
      <c r="CL700" s="42">
        <v>7.4231199999999999</v>
      </c>
      <c r="CM700" s="42">
        <v>0</v>
      </c>
      <c r="CN700" s="42">
        <v>0</v>
      </c>
      <c r="CO700" s="42">
        <v>7.4231199999999999</v>
      </c>
      <c r="CP700" s="42">
        <v>3.71156</v>
      </c>
      <c r="CQ700" s="42">
        <v>0</v>
      </c>
      <c r="CR700" s="42">
        <v>11.134679999999999</v>
      </c>
      <c r="CS700" s="42">
        <v>0</v>
      </c>
    </row>
    <row r="701" spans="1:97">
      <c r="A701" s="40" t="s">
        <v>1993</v>
      </c>
      <c r="B701" s="40" t="s">
        <v>289</v>
      </c>
      <c r="C701" s="40" t="s">
        <v>1664</v>
      </c>
      <c r="D701" s="40" t="s">
        <v>1674</v>
      </c>
      <c r="E701" s="40" t="s">
        <v>1759</v>
      </c>
      <c r="F701" s="40" t="s">
        <v>1671</v>
      </c>
      <c r="G701" s="41" t="s">
        <v>294</v>
      </c>
      <c r="H701" s="40" t="s">
        <v>1994</v>
      </c>
      <c r="I701" s="42">
        <v>4246</v>
      </c>
      <c r="J701" s="42">
        <v>904</v>
      </c>
      <c r="K701" s="42">
        <v>722</v>
      </c>
      <c r="L701" s="42">
        <v>1017</v>
      </c>
      <c r="M701" s="42">
        <v>690</v>
      </c>
      <c r="N701" s="42">
        <v>508</v>
      </c>
      <c r="O701" s="42">
        <v>405</v>
      </c>
      <c r="P701" s="42">
        <v>565</v>
      </c>
      <c r="Q701" s="42">
        <v>558</v>
      </c>
      <c r="R701" s="42">
        <v>598</v>
      </c>
      <c r="S701" s="42">
        <v>516</v>
      </c>
      <c r="T701" s="42">
        <v>359</v>
      </c>
      <c r="U701" s="42">
        <v>260</v>
      </c>
      <c r="V701" s="42">
        <v>1976</v>
      </c>
      <c r="W701" s="42">
        <v>452</v>
      </c>
      <c r="X701" s="42">
        <v>361</v>
      </c>
      <c r="Y701" s="42">
        <v>494</v>
      </c>
      <c r="Z701" s="42">
        <v>308</v>
      </c>
      <c r="AA701" s="42">
        <v>239</v>
      </c>
      <c r="AB701" s="42">
        <v>112</v>
      </c>
      <c r="AC701" s="42">
        <v>10</v>
      </c>
      <c r="AD701" s="42">
        <v>581</v>
      </c>
      <c r="AE701" s="42">
        <v>1153</v>
      </c>
      <c r="AF701" s="42">
        <v>242</v>
      </c>
      <c r="AG701" s="42">
        <v>2270</v>
      </c>
      <c r="AH701" s="42">
        <v>452</v>
      </c>
      <c r="AI701" s="42">
        <v>361</v>
      </c>
      <c r="AJ701" s="42">
        <v>523</v>
      </c>
      <c r="AK701" s="42">
        <v>382</v>
      </c>
      <c r="AL701" s="42">
        <v>269</v>
      </c>
      <c r="AM701" s="42">
        <v>253</v>
      </c>
      <c r="AN701" s="42">
        <v>30</v>
      </c>
      <c r="AO701" s="42">
        <v>563</v>
      </c>
      <c r="AP701" s="42">
        <v>1277</v>
      </c>
      <c r="AQ701" s="42">
        <v>430</v>
      </c>
      <c r="AR701" s="42">
        <v>3376</v>
      </c>
      <c r="AS701" s="42">
        <v>12</v>
      </c>
      <c r="AT701" s="42">
        <v>124</v>
      </c>
      <c r="AU701" s="42">
        <v>196</v>
      </c>
      <c r="AV701" s="42">
        <v>468</v>
      </c>
      <c r="AW701" s="42">
        <v>768</v>
      </c>
      <c r="AX701" s="42">
        <v>468</v>
      </c>
      <c r="AY701" s="42">
        <v>940</v>
      </c>
      <c r="AZ701" s="42">
        <v>400</v>
      </c>
      <c r="BA701" s="42">
        <v>1500</v>
      </c>
      <c r="BB701" s="42">
        <v>4</v>
      </c>
      <c r="BC701" s="42">
        <v>100</v>
      </c>
      <c r="BD701" s="42">
        <v>96</v>
      </c>
      <c r="BE701" s="42">
        <v>252</v>
      </c>
      <c r="BF701" s="42">
        <v>136</v>
      </c>
      <c r="BG701" s="42">
        <v>396</v>
      </c>
      <c r="BH701" s="42">
        <v>364</v>
      </c>
      <c r="BI701" s="42">
        <v>152</v>
      </c>
      <c r="BJ701" s="42">
        <v>1876</v>
      </c>
      <c r="BK701" s="42">
        <v>8</v>
      </c>
      <c r="BL701" s="42">
        <v>24</v>
      </c>
      <c r="BM701" s="42">
        <v>100</v>
      </c>
      <c r="BN701" s="42">
        <v>216</v>
      </c>
      <c r="BO701" s="42">
        <v>632</v>
      </c>
      <c r="BP701" s="42">
        <v>72</v>
      </c>
      <c r="BQ701" s="42">
        <v>576</v>
      </c>
      <c r="BR701" s="42">
        <v>248</v>
      </c>
      <c r="BS701" s="42">
        <v>464</v>
      </c>
      <c r="BT701" s="42">
        <v>0</v>
      </c>
      <c r="BU701" s="42">
        <v>0</v>
      </c>
      <c r="BV701" s="42">
        <v>0</v>
      </c>
      <c r="BW701" s="42">
        <v>36</v>
      </c>
      <c r="BX701" s="42">
        <v>104</v>
      </c>
      <c r="BY701" s="42">
        <v>84</v>
      </c>
      <c r="BZ701" s="42">
        <v>0</v>
      </c>
      <c r="CA701" s="42">
        <v>240</v>
      </c>
      <c r="CB701" s="42">
        <v>1696</v>
      </c>
      <c r="CC701" s="42">
        <v>0</v>
      </c>
      <c r="CD701" s="42">
        <v>112</v>
      </c>
      <c r="CE701" s="42">
        <v>164</v>
      </c>
      <c r="CF701" s="42">
        <v>408</v>
      </c>
      <c r="CG701" s="42">
        <v>580</v>
      </c>
      <c r="CH701" s="42">
        <v>336</v>
      </c>
      <c r="CI701" s="42">
        <v>4</v>
      </c>
      <c r="CJ701" s="42">
        <v>92</v>
      </c>
      <c r="CK701" s="42">
        <v>1216</v>
      </c>
      <c r="CL701" s="42">
        <v>12</v>
      </c>
      <c r="CM701" s="42">
        <v>12</v>
      </c>
      <c r="CN701" s="42">
        <v>32</v>
      </c>
      <c r="CO701" s="42">
        <v>24</v>
      </c>
      <c r="CP701" s="42">
        <v>84</v>
      </c>
      <c r="CQ701" s="42">
        <v>48</v>
      </c>
      <c r="CR701" s="42">
        <v>936</v>
      </c>
      <c r="CS701" s="42">
        <v>68</v>
      </c>
    </row>
    <row r="702" spans="1:97">
      <c r="A702" s="40" t="s">
        <v>1995</v>
      </c>
      <c r="B702" s="40" t="s">
        <v>289</v>
      </c>
      <c r="C702" s="40" t="s">
        <v>1664</v>
      </c>
      <c r="D702" s="40" t="s">
        <v>1674</v>
      </c>
      <c r="E702" s="40" t="s">
        <v>1759</v>
      </c>
      <c r="F702" s="40" t="s">
        <v>1671</v>
      </c>
      <c r="G702" s="41" t="s">
        <v>294</v>
      </c>
      <c r="H702" s="40" t="s">
        <v>1996</v>
      </c>
      <c r="I702" s="42">
        <v>499</v>
      </c>
      <c r="J702" s="42">
        <v>114</v>
      </c>
      <c r="K702" s="42">
        <v>62</v>
      </c>
      <c r="L702" s="42">
        <v>112</v>
      </c>
      <c r="M702" s="42">
        <v>125</v>
      </c>
      <c r="N702" s="42">
        <v>58</v>
      </c>
      <c r="O702" s="42">
        <v>28</v>
      </c>
      <c r="P702" s="42">
        <v>86</v>
      </c>
      <c r="Q702" s="42">
        <v>63</v>
      </c>
      <c r="R702" s="42">
        <v>100</v>
      </c>
      <c r="S702" s="42">
        <v>81</v>
      </c>
      <c r="T702" s="42">
        <v>41</v>
      </c>
      <c r="U702" s="42">
        <v>11</v>
      </c>
      <c r="V702" s="42">
        <v>254</v>
      </c>
      <c r="W702" s="42">
        <v>63</v>
      </c>
      <c r="X702" s="42">
        <v>33</v>
      </c>
      <c r="Y702" s="42">
        <v>53</v>
      </c>
      <c r="Z702" s="42">
        <v>62</v>
      </c>
      <c r="AA702" s="42">
        <v>30</v>
      </c>
      <c r="AB702" s="42">
        <v>13</v>
      </c>
      <c r="AC702" s="42">
        <v>0</v>
      </c>
      <c r="AD702" s="42">
        <v>77</v>
      </c>
      <c r="AE702" s="42">
        <v>147</v>
      </c>
      <c r="AF702" s="42">
        <v>30</v>
      </c>
      <c r="AG702" s="42">
        <v>245</v>
      </c>
      <c r="AH702" s="42">
        <v>51</v>
      </c>
      <c r="AI702" s="42">
        <v>29</v>
      </c>
      <c r="AJ702" s="42">
        <v>59</v>
      </c>
      <c r="AK702" s="42">
        <v>63</v>
      </c>
      <c r="AL702" s="42">
        <v>28</v>
      </c>
      <c r="AM702" s="42">
        <v>15</v>
      </c>
      <c r="AN702" s="42">
        <v>0</v>
      </c>
      <c r="AO702" s="42">
        <v>60</v>
      </c>
      <c r="AP702" s="42">
        <v>153</v>
      </c>
      <c r="AQ702" s="42">
        <v>32</v>
      </c>
      <c r="AR702" s="42">
        <v>380</v>
      </c>
      <c r="AS702" s="42">
        <v>0</v>
      </c>
      <c r="AT702" s="42">
        <v>20</v>
      </c>
      <c r="AU702" s="42">
        <v>36</v>
      </c>
      <c r="AV702" s="42">
        <v>96</v>
      </c>
      <c r="AW702" s="42">
        <v>68</v>
      </c>
      <c r="AX702" s="42">
        <v>44</v>
      </c>
      <c r="AY702" s="42">
        <v>76</v>
      </c>
      <c r="AZ702" s="42">
        <v>40</v>
      </c>
      <c r="BA702" s="42">
        <v>180</v>
      </c>
      <c r="BB702" s="42">
        <v>0</v>
      </c>
      <c r="BC702" s="42">
        <v>20</v>
      </c>
      <c r="BD702" s="42">
        <v>16</v>
      </c>
      <c r="BE702" s="42">
        <v>44</v>
      </c>
      <c r="BF702" s="42">
        <v>20</v>
      </c>
      <c r="BG702" s="42">
        <v>36</v>
      </c>
      <c r="BH702" s="42">
        <v>40</v>
      </c>
      <c r="BI702" s="42">
        <v>4</v>
      </c>
      <c r="BJ702" s="42">
        <v>200</v>
      </c>
      <c r="BK702" s="42">
        <v>0</v>
      </c>
      <c r="BL702" s="42">
        <v>0</v>
      </c>
      <c r="BM702" s="42">
        <v>20</v>
      </c>
      <c r="BN702" s="42">
        <v>52</v>
      </c>
      <c r="BO702" s="42">
        <v>48</v>
      </c>
      <c r="BP702" s="42">
        <v>8</v>
      </c>
      <c r="BQ702" s="42">
        <v>36</v>
      </c>
      <c r="BR702" s="42">
        <v>36</v>
      </c>
      <c r="BS702" s="42">
        <v>36</v>
      </c>
      <c r="BT702" s="42">
        <v>0</v>
      </c>
      <c r="BU702" s="42">
        <v>0</v>
      </c>
      <c r="BV702" s="42">
        <v>0</v>
      </c>
      <c r="BW702" s="42">
        <v>0</v>
      </c>
      <c r="BX702" s="42">
        <v>8</v>
      </c>
      <c r="BY702" s="42">
        <v>20</v>
      </c>
      <c r="BZ702" s="42">
        <v>0</v>
      </c>
      <c r="CA702" s="42">
        <v>8</v>
      </c>
      <c r="CB702" s="42">
        <v>216</v>
      </c>
      <c r="CC702" s="42">
        <v>0</v>
      </c>
      <c r="CD702" s="42">
        <v>20</v>
      </c>
      <c r="CE702" s="42">
        <v>20</v>
      </c>
      <c r="CF702" s="42">
        <v>96</v>
      </c>
      <c r="CG702" s="42">
        <v>48</v>
      </c>
      <c r="CH702" s="42">
        <v>12</v>
      </c>
      <c r="CI702" s="42">
        <v>0</v>
      </c>
      <c r="CJ702" s="42">
        <v>20</v>
      </c>
      <c r="CK702" s="42">
        <v>128</v>
      </c>
      <c r="CL702" s="42">
        <v>0</v>
      </c>
      <c r="CM702" s="42">
        <v>0</v>
      </c>
      <c r="CN702" s="42">
        <v>16</v>
      </c>
      <c r="CO702" s="42">
        <v>0</v>
      </c>
      <c r="CP702" s="42">
        <v>12</v>
      </c>
      <c r="CQ702" s="42">
        <v>12</v>
      </c>
      <c r="CR702" s="42">
        <v>76</v>
      </c>
      <c r="CS702" s="42">
        <v>12</v>
      </c>
    </row>
    <row r="703" spans="1:97">
      <c r="A703" s="40" t="s">
        <v>1997</v>
      </c>
      <c r="B703" s="40" t="s">
        <v>289</v>
      </c>
      <c r="C703" s="40" t="s">
        <v>1664</v>
      </c>
      <c r="D703" s="40" t="s">
        <v>1685</v>
      </c>
      <c r="E703" s="40" t="s">
        <v>1941</v>
      </c>
      <c r="F703" s="40" t="s">
        <v>1671</v>
      </c>
      <c r="G703" s="41" t="s">
        <v>294</v>
      </c>
      <c r="H703" s="40" t="s">
        <v>1998</v>
      </c>
      <c r="I703" s="42">
        <v>1324</v>
      </c>
      <c r="J703" s="42">
        <v>303</v>
      </c>
      <c r="K703" s="42">
        <v>182</v>
      </c>
      <c r="L703" s="42">
        <v>338</v>
      </c>
      <c r="M703" s="42">
        <v>265</v>
      </c>
      <c r="N703" s="42">
        <v>163</v>
      </c>
      <c r="O703" s="42">
        <v>73</v>
      </c>
      <c r="P703" s="42">
        <v>224</v>
      </c>
      <c r="Q703" s="42">
        <v>184</v>
      </c>
      <c r="R703" s="42">
        <v>255</v>
      </c>
      <c r="S703" s="42">
        <v>212</v>
      </c>
      <c r="T703" s="42">
        <v>124</v>
      </c>
      <c r="U703" s="42">
        <v>50</v>
      </c>
      <c r="V703" s="42">
        <v>644</v>
      </c>
      <c r="W703" s="42">
        <v>146</v>
      </c>
      <c r="X703" s="42">
        <v>74</v>
      </c>
      <c r="Y703" s="42">
        <v>175</v>
      </c>
      <c r="Z703" s="42">
        <v>136</v>
      </c>
      <c r="AA703" s="42">
        <v>88</v>
      </c>
      <c r="AB703" s="42">
        <v>24</v>
      </c>
      <c r="AC703" s="42">
        <v>1</v>
      </c>
      <c r="AD703" s="42">
        <v>170</v>
      </c>
      <c r="AE703" s="42">
        <v>406</v>
      </c>
      <c r="AF703" s="42">
        <v>68</v>
      </c>
      <c r="AG703" s="42">
        <v>680</v>
      </c>
      <c r="AH703" s="42">
        <v>157</v>
      </c>
      <c r="AI703" s="42">
        <v>108</v>
      </c>
      <c r="AJ703" s="42">
        <v>163</v>
      </c>
      <c r="AK703" s="42">
        <v>129</v>
      </c>
      <c r="AL703" s="42">
        <v>75</v>
      </c>
      <c r="AM703" s="42">
        <v>45</v>
      </c>
      <c r="AN703" s="42">
        <v>3</v>
      </c>
      <c r="AO703" s="42">
        <v>199</v>
      </c>
      <c r="AP703" s="42">
        <v>396</v>
      </c>
      <c r="AQ703" s="42">
        <v>85</v>
      </c>
      <c r="AR703" s="42">
        <v>1012</v>
      </c>
      <c r="AS703" s="42">
        <v>24</v>
      </c>
      <c r="AT703" s="42">
        <v>48</v>
      </c>
      <c r="AU703" s="42">
        <v>40</v>
      </c>
      <c r="AV703" s="42">
        <v>120</v>
      </c>
      <c r="AW703" s="42">
        <v>200</v>
      </c>
      <c r="AX703" s="42">
        <v>196</v>
      </c>
      <c r="AY703" s="42">
        <v>256</v>
      </c>
      <c r="AZ703" s="42">
        <v>128</v>
      </c>
      <c r="BA703" s="42">
        <v>496</v>
      </c>
      <c r="BB703" s="42">
        <v>16</v>
      </c>
      <c r="BC703" s="42">
        <v>36</v>
      </c>
      <c r="BD703" s="42">
        <v>16</v>
      </c>
      <c r="BE703" s="42">
        <v>76</v>
      </c>
      <c r="BF703" s="42">
        <v>32</v>
      </c>
      <c r="BG703" s="42">
        <v>160</v>
      </c>
      <c r="BH703" s="42">
        <v>112</v>
      </c>
      <c r="BI703" s="42">
        <v>48</v>
      </c>
      <c r="BJ703" s="42">
        <v>516</v>
      </c>
      <c r="BK703" s="42">
        <v>8</v>
      </c>
      <c r="BL703" s="42">
        <v>12</v>
      </c>
      <c r="BM703" s="42">
        <v>24</v>
      </c>
      <c r="BN703" s="42">
        <v>44</v>
      </c>
      <c r="BO703" s="42">
        <v>168</v>
      </c>
      <c r="BP703" s="42">
        <v>36</v>
      </c>
      <c r="BQ703" s="42">
        <v>144</v>
      </c>
      <c r="BR703" s="42">
        <v>80</v>
      </c>
      <c r="BS703" s="42">
        <v>104</v>
      </c>
      <c r="BT703" s="42">
        <v>0</v>
      </c>
      <c r="BU703" s="42">
        <v>0</v>
      </c>
      <c r="BV703" s="42">
        <v>0</v>
      </c>
      <c r="BW703" s="42">
        <v>4</v>
      </c>
      <c r="BX703" s="42">
        <v>12</v>
      </c>
      <c r="BY703" s="42">
        <v>24</v>
      </c>
      <c r="BZ703" s="42">
        <v>0</v>
      </c>
      <c r="CA703" s="42">
        <v>64</v>
      </c>
      <c r="CB703" s="42">
        <v>548</v>
      </c>
      <c r="CC703" s="42">
        <v>12</v>
      </c>
      <c r="CD703" s="42">
        <v>36</v>
      </c>
      <c r="CE703" s="42">
        <v>40</v>
      </c>
      <c r="CF703" s="42">
        <v>100</v>
      </c>
      <c r="CG703" s="42">
        <v>160</v>
      </c>
      <c r="CH703" s="42">
        <v>156</v>
      </c>
      <c r="CI703" s="42">
        <v>0</v>
      </c>
      <c r="CJ703" s="42">
        <v>44</v>
      </c>
      <c r="CK703" s="42">
        <v>360</v>
      </c>
      <c r="CL703" s="42">
        <v>12</v>
      </c>
      <c r="CM703" s="42">
        <v>12</v>
      </c>
      <c r="CN703" s="42">
        <v>0</v>
      </c>
      <c r="CO703" s="42">
        <v>16</v>
      </c>
      <c r="CP703" s="42">
        <v>28</v>
      </c>
      <c r="CQ703" s="42">
        <v>16</v>
      </c>
      <c r="CR703" s="42">
        <v>256</v>
      </c>
      <c r="CS703" s="42">
        <v>20</v>
      </c>
    </row>
    <row r="704" spans="1:97">
      <c r="A704" s="40" t="s">
        <v>1999</v>
      </c>
      <c r="B704" s="40" t="s">
        <v>289</v>
      </c>
      <c r="C704" s="40" t="s">
        <v>1664</v>
      </c>
      <c r="D704" s="40" t="s">
        <v>1685</v>
      </c>
      <c r="E704" s="40" t="s">
        <v>1722</v>
      </c>
      <c r="F704" s="40" t="s">
        <v>1671</v>
      </c>
      <c r="G704" s="41" t="s">
        <v>294</v>
      </c>
      <c r="H704" s="40" t="s">
        <v>2000</v>
      </c>
      <c r="I704" s="42">
        <v>2067</v>
      </c>
      <c r="J704" s="42">
        <v>439.03017399999999</v>
      </c>
      <c r="K704" s="42">
        <v>323.05400300000002</v>
      </c>
      <c r="L704" s="42">
        <v>471.64466900000002</v>
      </c>
      <c r="M704" s="42">
        <v>435.94305900000001</v>
      </c>
      <c r="N704" s="42">
        <v>280.43872599999997</v>
      </c>
      <c r="O704" s="42">
        <v>116.889369</v>
      </c>
      <c r="P704" s="42">
        <v>337</v>
      </c>
      <c r="Q704" s="42">
        <v>339</v>
      </c>
      <c r="R704" s="42">
        <v>426</v>
      </c>
      <c r="S704" s="42">
        <v>395</v>
      </c>
      <c r="T704" s="42">
        <v>207</v>
      </c>
      <c r="U704" s="42">
        <v>83</v>
      </c>
      <c r="V704" s="42">
        <v>1030.477566</v>
      </c>
      <c r="W704" s="42">
        <v>240.69240500000001</v>
      </c>
      <c r="X704" s="42">
        <v>153.76481699999999</v>
      </c>
      <c r="Y704" s="42">
        <v>234.039378</v>
      </c>
      <c r="Z704" s="42">
        <v>221.167723</v>
      </c>
      <c r="AA704" s="42">
        <v>134.24013500000001</v>
      </c>
      <c r="AB704" s="42">
        <v>43.833513000000004</v>
      </c>
      <c r="AC704" s="42">
        <v>2.739595</v>
      </c>
      <c r="AD704" s="42">
        <v>290.00510800000001</v>
      </c>
      <c r="AE704" s="42">
        <v>616.27750400000002</v>
      </c>
      <c r="AF704" s="42">
        <v>124.19495499999999</v>
      </c>
      <c r="AG704" s="42">
        <v>1036.522434</v>
      </c>
      <c r="AH704" s="42">
        <v>198.33776800000001</v>
      </c>
      <c r="AI704" s="42">
        <v>169.289186</v>
      </c>
      <c r="AJ704" s="42">
        <v>237.60529099999999</v>
      </c>
      <c r="AK704" s="42">
        <v>214.77533600000001</v>
      </c>
      <c r="AL704" s="42">
        <v>146.19859099999999</v>
      </c>
      <c r="AM704" s="42">
        <v>64.837072000000006</v>
      </c>
      <c r="AN704" s="42">
        <v>5.4791889999999999</v>
      </c>
      <c r="AO704" s="42">
        <v>242.258162</v>
      </c>
      <c r="AP704" s="42">
        <v>651.71847300000002</v>
      </c>
      <c r="AQ704" s="42">
        <v>142.54579799999999</v>
      </c>
      <c r="AR704" s="42">
        <v>1605.661151</v>
      </c>
      <c r="AS704" s="42">
        <v>10.958378</v>
      </c>
      <c r="AT704" s="42">
        <v>73.055856000000006</v>
      </c>
      <c r="AU704" s="42">
        <v>84.014234000000002</v>
      </c>
      <c r="AV704" s="42">
        <v>284.91783700000002</v>
      </c>
      <c r="AW704" s="42">
        <v>285.26535699999999</v>
      </c>
      <c r="AX704" s="42">
        <v>234.12625800000001</v>
      </c>
      <c r="AY704" s="42">
        <v>361.626485</v>
      </c>
      <c r="AZ704" s="42">
        <v>271.69674600000002</v>
      </c>
      <c r="BA704" s="42">
        <v>797.35138600000005</v>
      </c>
      <c r="BB704" s="42">
        <v>7.3055859999999999</v>
      </c>
      <c r="BC704" s="42">
        <v>58.444684000000002</v>
      </c>
      <c r="BD704" s="42">
        <v>58.444684000000002</v>
      </c>
      <c r="BE704" s="42">
        <v>142.45891800000001</v>
      </c>
      <c r="BF704" s="42">
        <v>51.486618999999997</v>
      </c>
      <c r="BG704" s="42">
        <v>201.25112300000001</v>
      </c>
      <c r="BH704" s="42">
        <v>186.29243199999999</v>
      </c>
      <c r="BI704" s="42">
        <v>91.667339999999996</v>
      </c>
      <c r="BJ704" s="42">
        <v>808.30976499999997</v>
      </c>
      <c r="BK704" s="42">
        <v>3.652793</v>
      </c>
      <c r="BL704" s="42">
        <v>14.611171000000001</v>
      </c>
      <c r="BM704" s="42">
        <v>25.569548999999999</v>
      </c>
      <c r="BN704" s="42">
        <v>142.45891800000001</v>
      </c>
      <c r="BO704" s="42">
        <v>233.778738</v>
      </c>
      <c r="BP704" s="42">
        <v>32.875135</v>
      </c>
      <c r="BQ704" s="42">
        <v>175.33405300000001</v>
      </c>
      <c r="BR704" s="42">
        <v>180.02940599999999</v>
      </c>
      <c r="BS704" s="42">
        <v>168.72350800000001</v>
      </c>
      <c r="BT704" s="42">
        <v>0</v>
      </c>
      <c r="BU704" s="42">
        <v>3.652793</v>
      </c>
      <c r="BV704" s="42">
        <v>3.652793</v>
      </c>
      <c r="BW704" s="42">
        <v>18.263964000000001</v>
      </c>
      <c r="BX704" s="42">
        <v>18.263964000000001</v>
      </c>
      <c r="BY704" s="42">
        <v>14.611171000000001</v>
      </c>
      <c r="BZ704" s="42">
        <v>0</v>
      </c>
      <c r="CA704" s="42">
        <v>110.278824</v>
      </c>
      <c r="CB704" s="42">
        <v>859.79638399999999</v>
      </c>
      <c r="CC704" s="42">
        <v>3.652793</v>
      </c>
      <c r="CD704" s="42">
        <v>51.139099000000002</v>
      </c>
      <c r="CE704" s="42">
        <v>65.75027</v>
      </c>
      <c r="CF704" s="42">
        <v>222.82035999999999</v>
      </c>
      <c r="CG704" s="42">
        <v>212.20950099999999</v>
      </c>
      <c r="CH704" s="42">
        <v>208.55670900000001</v>
      </c>
      <c r="CI704" s="42">
        <v>0</v>
      </c>
      <c r="CJ704" s="42">
        <v>95.667652000000004</v>
      </c>
      <c r="CK704" s="42">
        <v>577.14125899999999</v>
      </c>
      <c r="CL704" s="42">
        <v>7.3055859999999999</v>
      </c>
      <c r="CM704" s="42">
        <v>18.263964000000001</v>
      </c>
      <c r="CN704" s="42">
        <v>14.611171000000001</v>
      </c>
      <c r="CO704" s="42">
        <v>43.833513000000004</v>
      </c>
      <c r="CP704" s="42">
        <v>54.791891999999997</v>
      </c>
      <c r="CQ704" s="42">
        <v>10.958378</v>
      </c>
      <c r="CR704" s="42">
        <v>361.626485</v>
      </c>
      <c r="CS704" s="42">
        <v>65.75027</v>
      </c>
    </row>
    <row r="705" spans="1:97">
      <c r="A705" s="40" t="s">
        <v>2001</v>
      </c>
      <c r="B705" s="40" t="s">
        <v>289</v>
      </c>
      <c r="C705" s="40" t="s">
        <v>1664</v>
      </c>
      <c r="D705" s="40" t="s">
        <v>1669</v>
      </c>
      <c r="E705" s="40" t="s">
        <v>1719</v>
      </c>
      <c r="F705" s="40" t="s">
        <v>1671</v>
      </c>
      <c r="G705" s="41" t="s">
        <v>294</v>
      </c>
      <c r="H705" s="40" t="s">
        <v>2002</v>
      </c>
      <c r="I705" s="42">
        <v>842</v>
      </c>
      <c r="J705" s="42">
        <v>194.712278</v>
      </c>
      <c r="K705" s="42">
        <v>135.421671</v>
      </c>
      <c r="L705" s="42">
        <v>174.638848</v>
      </c>
      <c r="M705" s="42">
        <v>153.55531199999999</v>
      </c>
      <c r="N705" s="42">
        <v>122.447928</v>
      </c>
      <c r="O705" s="42">
        <v>61.223964000000002</v>
      </c>
      <c r="P705" s="42">
        <v>93</v>
      </c>
      <c r="Q705" s="42">
        <v>76</v>
      </c>
      <c r="R705" s="42">
        <v>109</v>
      </c>
      <c r="S705" s="42">
        <v>128</v>
      </c>
      <c r="T705" s="42">
        <v>101</v>
      </c>
      <c r="U705" s="42">
        <v>50</v>
      </c>
      <c r="V705" s="42">
        <v>416.51082100000002</v>
      </c>
      <c r="W705" s="42">
        <v>105.38551200000001</v>
      </c>
      <c r="X705" s="42">
        <v>64.228544999999997</v>
      </c>
      <c r="Y705" s="42">
        <v>78.286379999999994</v>
      </c>
      <c r="Z705" s="42">
        <v>81.290960999999996</v>
      </c>
      <c r="AA705" s="42">
        <v>59.216621000000004</v>
      </c>
      <c r="AB705" s="42">
        <v>28.102803000000002</v>
      </c>
      <c r="AC705" s="42">
        <v>0</v>
      </c>
      <c r="AD705" s="42">
        <v>132.47820899999999</v>
      </c>
      <c r="AE705" s="42">
        <v>224.815991</v>
      </c>
      <c r="AF705" s="42">
        <v>59.216621000000004</v>
      </c>
      <c r="AG705" s="42">
        <v>425.48917899999998</v>
      </c>
      <c r="AH705" s="42">
        <v>89.326767000000004</v>
      </c>
      <c r="AI705" s="42">
        <v>71.193126000000007</v>
      </c>
      <c r="AJ705" s="42">
        <v>96.352468000000002</v>
      </c>
      <c r="AK705" s="42">
        <v>72.264351000000005</v>
      </c>
      <c r="AL705" s="42">
        <v>63.231307000000001</v>
      </c>
      <c r="AM705" s="42">
        <v>31.113817999999998</v>
      </c>
      <c r="AN705" s="42">
        <v>2.0073430000000001</v>
      </c>
      <c r="AO705" s="42">
        <v>123.403347</v>
      </c>
      <c r="AP705" s="42">
        <v>233.83616699999999</v>
      </c>
      <c r="AQ705" s="42">
        <v>68.249664999999993</v>
      </c>
      <c r="AR705" s="42">
        <v>646.28726700000004</v>
      </c>
      <c r="AS705" s="42">
        <v>28.102803000000002</v>
      </c>
      <c r="AT705" s="42">
        <v>28.102803000000002</v>
      </c>
      <c r="AU705" s="42">
        <v>32.117488999999999</v>
      </c>
      <c r="AV705" s="42">
        <v>92.337782000000004</v>
      </c>
      <c r="AW705" s="42">
        <v>112.41121200000001</v>
      </c>
      <c r="AX705" s="42">
        <v>108.39652599999999</v>
      </c>
      <c r="AY705" s="42">
        <v>140.514015</v>
      </c>
      <c r="AZ705" s="42">
        <v>104.304636</v>
      </c>
      <c r="BA705" s="42">
        <v>309.11796700000002</v>
      </c>
      <c r="BB705" s="42">
        <v>16.058744999999998</v>
      </c>
      <c r="BC705" s="42">
        <v>20.073430999999999</v>
      </c>
      <c r="BD705" s="42">
        <v>16.058744999999998</v>
      </c>
      <c r="BE705" s="42">
        <v>56.205606000000003</v>
      </c>
      <c r="BF705" s="42">
        <v>12.044058</v>
      </c>
      <c r="BG705" s="42">
        <v>88.323094999999995</v>
      </c>
      <c r="BH705" s="42">
        <v>76.279037000000002</v>
      </c>
      <c r="BI705" s="42">
        <v>24.07525</v>
      </c>
      <c r="BJ705" s="42">
        <v>337.16930000000002</v>
      </c>
      <c r="BK705" s="42">
        <v>12.044058</v>
      </c>
      <c r="BL705" s="42">
        <v>8.0293720000000004</v>
      </c>
      <c r="BM705" s="42">
        <v>16.058744999999998</v>
      </c>
      <c r="BN705" s="42">
        <v>36.132174999999997</v>
      </c>
      <c r="BO705" s="42">
        <v>100.367154</v>
      </c>
      <c r="BP705" s="42">
        <v>20.073430999999999</v>
      </c>
      <c r="BQ705" s="42">
        <v>64.234977999999998</v>
      </c>
      <c r="BR705" s="42">
        <v>80.229387000000003</v>
      </c>
      <c r="BS705" s="42">
        <v>104.304636</v>
      </c>
      <c r="BT705" s="42">
        <v>0</v>
      </c>
      <c r="BU705" s="42">
        <v>0</v>
      </c>
      <c r="BV705" s="42">
        <v>0</v>
      </c>
      <c r="BW705" s="42">
        <v>8.0293720000000004</v>
      </c>
      <c r="BX705" s="42">
        <v>16.058744999999998</v>
      </c>
      <c r="BY705" s="42">
        <v>20.073430999999999</v>
      </c>
      <c r="BZ705" s="42">
        <v>0</v>
      </c>
      <c r="CA705" s="42">
        <v>60.143087999999999</v>
      </c>
      <c r="CB705" s="42">
        <v>317.16020600000002</v>
      </c>
      <c r="CC705" s="42">
        <v>12.044058</v>
      </c>
      <c r="CD705" s="42">
        <v>24.088117</v>
      </c>
      <c r="CE705" s="42">
        <v>28.102803000000002</v>
      </c>
      <c r="CF705" s="42">
        <v>76.279037000000002</v>
      </c>
      <c r="CG705" s="42">
        <v>68.249664999999993</v>
      </c>
      <c r="CH705" s="42">
        <v>80.293723</v>
      </c>
      <c r="CI705" s="42">
        <v>4.0146860000000002</v>
      </c>
      <c r="CJ705" s="42">
        <v>24.088117</v>
      </c>
      <c r="CK705" s="42">
        <v>224.82242500000001</v>
      </c>
      <c r="CL705" s="42">
        <v>16.058744999999998</v>
      </c>
      <c r="CM705" s="42">
        <v>4.0146860000000002</v>
      </c>
      <c r="CN705" s="42">
        <v>4.0146860000000002</v>
      </c>
      <c r="CO705" s="42">
        <v>8.0293720000000004</v>
      </c>
      <c r="CP705" s="42">
        <v>28.102803000000002</v>
      </c>
      <c r="CQ705" s="42">
        <v>8.0293720000000004</v>
      </c>
      <c r="CR705" s="42">
        <v>136.49932899999999</v>
      </c>
      <c r="CS705" s="42">
        <v>20.073430999999999</v>
      </c>
    </row>
    <row r="706" spans="1:97">
      <c r="A706" s="40" t="s">
        <v>2003</v>
      </c>
      <c r="B706" s="40" t="s">
        <v>289</v>
      </c>
      <c r="C706" s="40" t="s">
        <v>1664</v>
      </c>
      <c r="D706" s="40" t="s">
        <v>1674</v>
      </c>
      <c r="E706" s="40" t="s">
        <v>1759</v>
      </c>
      <c r="F706" s="40" t="s">
        <v>1671</v>
      </c>
      <c r="G706" s="41" t="s">
        <v>294</v>
      </c>
      <c r="H706" s="40" t="s">
        <v>2004</v>
      </c>
      <c r="I706" s="42">
        <v>504</v>
      </c>
      <c r="J706" s="42">
        <v>99.949366999999995</v>
      </c>
      <c r="K706" s="42">
        <v>74.43038</v>
      </c>
      <c r="L706" s="42">
        <v>103.139241</v>
      </c>
      <c r="M706" s="42">
        <v>139.29113899999999</v>
      </c>
      <c r="N706" s="42">
        <v>69.113923999999997</v>
      </c>
      <c r="O706" s="42">
        <v>18.075949000000001</v>
      </c>
      <c r="P706" s="42">
        <v>91</v>
      </c>
      <c r="Q706" s="42">
        <v>85</v>
      </c>
      <c r="R706" s="42">
        <v>96</v>
      </c>
      <c r="S706" s="42">
        <v>119</v>
      </c>
      <c r="T706" s="42">
        <v>25</v>
      </c>
      <c r="U706" s="42">
        <v>21</v>
      </c>
      <c r="V706" s="42">
        <v>248.81012699999999</v>
      </c>
      <c r="W706" s="42">
        <v>46.78481</v>
      </c>
      <c r="X706" s="42">
        <v>36.151899</v>
      </c>
      <c r="Y706" s="42">
        <v>56.354430000000001</v>
      </c>
      <c r="Z706" s="42">
        <v>66.987341999999998</v>
      </c>
      <c r="AA706" s="42">
        <v>34.025315999999997</v>
      </c>
      <c r="AB706" s="42">
        <v>8.5063289999999991</v>
      </c>
      <c r="AC706" s="42">
        <v>0</v>
      </c>
      <c r="AD706" s="42">
        <v>60.607595000000003</v>
      </c>
      <c r="AE706" s="42">
        <v>169.06329099999999</v>
      </c>
      <c r="AF706" s="42">
        <v>19.139240999999998</v>
      </c>
      <c r="AG706" s="42">
        <v>255.18987300000001</v>
      </c>
      <c r="AH706" s="42">
        <v>53.164557000000002</v>
      </c>
      <c r="AI706" s="42">
        <v>38.278480999999999</v>
      </c>
      <c r="AJ706" s="42">
        <v>46.78481</v>
      </c>
      <c r="AK706" s="42">
        <v>72.303797000000003</v>
      </c>
      <c r="AL706" s="42">
        <v>35.088608000000001</v>
      </c>
      <c r="AM706" s="42">
        <v>7.4430379999999996</v>
      </c>
      <c r="AN706" s="42">
        <v>2.126582</v>
      </c>
      <c r="AO706" s="42">
        <v>69.113923999999997</v>
      </c>
      <c r="AP706" s="42">
        <v>160.556962</v>
      </c>
      <c r="AQ706" s="42">
        <v>25.518986999999999</v>
      </c>
      <c r="AR706" s="42">
        <v>404.050633</v>
      </c>
      <c r="AS706" s="42">
        <v>8.5063289999999991</v>
      </c>
      <c r="AT706" s="42">
        <v>21.265823000000001</v>
      </c>
      <c r="AU706" s="42">
        <v>21.265823000000001</v>
      </c>
      <c r="AV706" s="42">
        <v>63.797468000000002</v>
      </c>
      <c r="AW706" s="42">
        <v>93.56962</v>
      </c>
      <c r="AX706" s="42">
        <v>42.531646000000002</v>
      </c>
      <c r="AY706" s="42">
        <v>106.329114</v>
      </c>
      <c r="AZ706" s="42">
        <v>46.78481</v>
      </c>
      <c r="BA706" s="42">
        <v>204.15189899999999</v>
      </c>
      <c r="BB706" s="42">
        <v>4.2531650000000001</v>
      </c>
      <c r="BC706" s="42">
        <v>12.759494</v>
      </c>
      <c r="BD706" s="42">
        <v>12.759494</v>
      </c>
      <c r="BE706" s="42">
        <v>42.531646000000002</v>
      </c>
      <c r="BF706" s="42">
        <v>21.265823000000001</v>
      </c>
      <c r="BG706" s="42">
        <v>38.278480999999999</v>
      </c>
      <c r="BH706" s="42">
        <v>59.544303999999997</v>
      </c>
      <c r="BI706" s="42">
        <v>12.759494</v>
      </c>
      <c r="BJ706" s="42">
        <v>199.89873399999999</v>
      </c>
      <c r="BK706" s="42">
        <v>4.2531650000000001</v>
      </c>
      <c r="BL706" s="42">
        <v>8.5063289999999991</v>
      </c>
      <c r="BM706" s="42">
        <v>8.5063289999999991</v>
      </c>
      <c r="BN706" s="42">
        <v>21.265823000000001</v>
      </c>
      <c r="BO706" s="42">
        <v>72.303797000000003</v>
      </c>
      <c r="BP706" s="42">
        <v>4.2531650000000001</v>
      </c>
      <c r="BQ706" s="42">
        <v>46.78481</v>
      </c>
      <c r="BR706" s="42">
        <v>34.025315999999997</v>
      </c>
      <c r="BS706" s="42">
        <v>51.037975000000003</v>
      </c>
      <c r="BT706" s="42">
        <v>0</v>
      </c>
      <c r="BU706" s="42">
        <v>0</v>
      </c>
      <c r="BV706" s="42">
        <v>0</v>
      </c>
      <c r="BW706" s="42">
        <v>0</v>
      </c>
      <c r="BX706" s="42">
        <v>4.2531650000000001</v>
      </c>
      <c r="BY706" s="42">
        <v>17.012657999999998</v>
      </c>
      <c r="BZ706" s="42">
        <v>0</v>
      </c>
      <c r="CA706" s="42">
        <v>29.772151999999998</v>
      </c>
      <c r="CB706" s="42">
        <v>199.89873399999999</v>
      </c>
      <c r="CC706" s="42">
        <v>0</v>
      </c>
      <c r="CD706" s="42">
        <v>17.012657999999998</v>
      </c>
      <c r="CE706" s="42">
        <v>21.265823000000001</v>
      </c>
      <c r="CF706" s="42">
        <v>59.544303999999997</v>
      </c>
      <c r="CG706" s="42">
        <v>72.303797000000003</v>
      </c>
      <c r="CH706" s="42">
        <v>21.265823000000001</v>
      </c>
      <c r="CI706" s="42">
        <v>0</v>
      </c>
      <c r="CJ706" s="42">
        <v>8.5063289999999991</v>
      </c>
      <c r="CK706" s="42">
        <v>153.113924</v>
      </c>
      <c r="CL706" s="42">
        <v>8.5063289999999991</v>
      </c>
      <c r="CM706" s="42">
        <v>4.2531650000000001</v>
      </c>
      <c r="CN706" s="42">
        <v>0</v>
      </c>
      <c r="CO706" s="42">
        <v>4.2531650000000001</v>
      </c>
      <c r="CP706" s="42">
        <v>17.012657999999998</v>
      </c>
      <c r="CQ706" s="42">
        <v>4.2531650000000001</v>
      </c>
      <c r="CR706" s="42">
        <v>106.329114</v>
      </c>
      <c r="CS706" s="42">
        <v>8.5063289999999991</v>
      </c>
    </row>
    <row r="707" spans="1:97">
      <c r="A707" s="40" t="s">
        <v>2005</v>
      </c>
      <c r="B707" s="40" t="s">
        <v>289</v>
      </c>
      <c r="C707" s="40" t="s">
        <v>1664</v>
      </c>
      <c r="D707" s="40" t="s">
        <v>1699</v>
      </c>
      <c r="E707" s="40" t="s">
        <v>1700</v>
      </c>
      <c r="F707" s="40" t="s">
        <v>1671</v>
      </c>
      <c r="G707" s="41" t="s">
        <v>294</v>
      </c>
      <c r="H707" s="40" t="s">
        <v>2006</v>
      </c>
      <c r="I707" s="42">
        <v>2000</v>
      </c>
      <c r="J707" s="42">
        <v>492.753623</v>
      </c>
      <c r="K707" s="42">
        <v>366.77814899999998</v>
      </c>
      <c r="L707" s="42">
        <v>509.47603099999998</v>
      </c>
      <c r="M707" s="42">
        <v>370.12263100000001</v>
      </c>
      <c r="N707" s="42">
        <v>196.209588</v>
      </c>
      <c r="O707" s="42">
        <v>64.659977999999995</v>
      </c>
      <c r="P707" s="42">
        <v>291</v>
      </c>
      <c r="Q707" s="42">
        <v>298</v>
      </c>
      <c r="R707" s="42">
        <v>301</v>
      </c>
      <c r="S707" s="42">
        <v>264</v>
      </c>
      <c r="T707" s="42">
        <v>130</v>
      </c>
      <c r="U707" s="42">
        <v>68</v>
      </c>
      <c r="V707" s="42">
        <v>1007.80379</v>
      </c>
      <c r="W707" s="42">
        <v>259.75473799999997</v>
      </c>
      <c r="X707" s="42">
        <v>175.027871</v>
      </c>
      <c r="Y707" s="42">
        <v>263.09922</v>
      </c>
      <c r="Z707" s="42">
        <v>185.06131500000001</v>
      </c>
      <c r="AA707" s="42">
        <v>95.875139000000004</v>
      </c>
      <c r="AB707" s="42">
        <v>25.641026</v>
      </c>
      <c r="AC707" s="42">
        <v>3.3444820000000002</v>
      </c>
      <c r="AD707" s="42">
        <v>306.57747999999998</v>
      </c>
      <c r="AE707" s="42">
        <v>620.95875100000001</v>
      </c>
      <c r="AF707" s="42">
        <v>80.267559000000006</v>
      </c>
      <c r="AG707" s="42">
        <v>992.19620999999995</v>
      </c>
      <c r="AH707" s="42">
        <v>232.998885</v>
      </c>
      <c r="AI707" s="42">
        <v>191.75027900000001</v>
      </c>
      <c r="AJ707" s="42">
        <v>246.376812</v>
      </c>
      <c r="AK707" s="42">
        <v>185.06131500000001</v>
      </c>
      <c r="AL707" s="42">
        <v>100.33444799999999</v>
      </c>
      <c r="AM707" s="42">
        <v>31.215161999999999</v>
      </c>
      <c r="AN707" s="42">
        <v>4.4593090000000002</v>
      </c>
      <c r="AO707" s="42">
        <v>284.280936</v>
      </c>
      <c r="AP707" s="42">
        <v>609.81047899999999</v>
      </c>
      <c r="AQ707" s="42">
        <v>98.104793999999998</v>
      </c>
      <c r="AR707" s="42">
        <v>1525.0836119999999</v>
      </c>
      <c r="AS707" s="42">
        <v>26.755852999999998</v>
      </c>
      <c r="AT707" s="42">
        <v>35.674469999999999</v>
      </c>
      <c r="AU707" s="42">
        <v>57.971013999999997</v>
      </c>
      <c r="AV707" s="42">
        <v>151.616499</v>
      </c>
      <c r="AW707" s="42">
        <v>258.63991099999998</v>
      </c>
      <c r="AX707" s="42">
        <v>432.552954</v>
      </c>
      <c r="AY707" s="42">
        <v>321.07023400000003</v>
      </c>
      <c r="AZ707" s="42">
        <v>240.80267599999999</v>
      </c>
      <c r="BA707" s="42">
        <v>753.62318800000003</v>
      </c>
      <c r="BB707" s="42">
        <v>17.837235</v>
      </c>
      <c r="BC707" s="42">
        <v>26.755852999999998</v>
      </c>
      <c r="BD707" s="42">
        <v>31.215161999999999</v>
      </c>
      <c r="BE707" s="42">
        <v>98.104793999999998</v>
      </c>
      <c r="BF707" s="42">
        <v>35.674469999999999</v>
      </c>
      <c r="BG707" s="42">
        <v>343.36677800000001</v>
      </c>
      <c r="BH707" s="42">
        <v>138.238573</v>
      </c>
      <c r="BI707" s="42">
        <v>62.430323000000001</v>
      </c>
      <c r="BJ707" s="42">
        <v>771.46042399999999</v>
      </c>
      <c r="BK707" s="42">
        <v>8.9186180000000004</v>
      </c>
      <c r="BL707" s="42">
        <v>8.9186180000000004</v>
      </c>
      <c r="BM707" s="42">
        <v>26.755852999999998</v>
      </c>
      <c r="BN707" s="42">
        <v>53.511705999999997</v>
      </c>
      <c r="BO707" s="42">
        <v>222.96544</v>
      </c>
      <c r="BP707" s="42">
        <v>89.186176000000003</v>
      </c>
      <c r="BQ707" s="42">
        <v>182.831661</v>
      </c>
      <c r="BR707" s="42">
        <v>178.37235200000001</v>
      </c>
      <c r="BS707" s="42">
        <v>222.96544</v>
      </c>
      <c r="BT707" s="42">
        <v>4.4593090000000002</v>
      </c>
      <c r="BU707" s="42">
        <v>0</v>
      </c>
      <c r="BV707" s="42">
        <v>0</v>
      </c>
      <c r="BW707" s="42">
        <v>4.4593090000000002</v>
      </c>
      <c r="BX707" s="42">
        <v>22.296544000000001</v>
      </c>
      <c r="BY707" s="42">
        <v>84.726866999999999</v>
      </c>
      <c r="BZ707" s="42">
        <v>0</v>
      </c>
      <c r="CA707" s="42">
        <v>107.023411</v>
      </c>
      <c r="CB707" s="42">
        <v>856.18729099999996</v>
      </c>
      <c r="CC707" s="42">
        <v>17.837235</v>
      </c>
      <c r="CD707" s="42">
        <v>35.674469999999999</v>
      </c>
      <c r="CE707" s="42">
        <v>53.511705999999997</v>
      </c>
      <c r="CF707" s="42">
        <v>129.31995499999999</v>
      </c>
      <c r="CG707" s="42">
        <v>227.42474899999999</v>
      </c>
      <c r="CH707" s="42">
        <v>272.01783699999999</v>
      </c>
      <c r="CI707" s="42">
        <v>13.377926</v>
      </c>
      <c r="CJ707" s="42">
        <v>107.023411</v>
      </c>
      <c r="CK707" s="42">
        <v>445.930881</v>
      </c>
      <c r="CL707" s="42">
        <v>4.4593090000000002</v>
      </c>
      <c r="CM707" s="42">
        <v>0</v>
      </c>
      <c r="CN707" s="42">
        <v>4.4593090000000002</v>
      </c>
      <c r="CO707" s="42">
        <v>17.837235</v>
      </c>
      <c r="CP707" s="42">
        <v>8.9186180000000004</v>
      </c>
      <c r="CQ707" s="42">
        <v>75.808250000000001</v>
      </c>
      <c r="CR707" s="42">
        <v>307.69230800000003</v>
      </c>
      <c r="CS707" s="42">
        <v>26.755852999999998</v>
      </c>
    </row>
    <row r="708" spans="1:97">
      <c r="A708" s="40" t="s">
        <v>2007</v>
      </c>
      <c r="B708" s="40" t="s">
        <v>289</v>
      </c>
      <c r="C708" s="40" t="s">
        <v>1664</v>
      </c>
      <c r="D708" s="40" t="s">
        <v>1665</v>
      </c>
      <c r="E708" s="40" t="s">
        <v>1747</v>
      </c>
      <c r="F708" s="40" t="s">
        <v>1671</v>
      </c>
      <c r="G708" s="41" t="s">
        <v>294</v>
      </c>
      <c r="H708" s="40" t="s">
        <v>2008</v>
      </c>
      <c r="I708" s="42">
        <v>480</v>
      </c>
      <c r="J708" s="42">
        <v>87.646880999999993</v>
      </c>
      <c r="K708" s="42">
        <v>70.321335000000005</v>
      </c>
      <c r="L708" s="42">
        <v>107.010727</v>
      </c>
      <c r="M708" s="42">
        <v>108.029877</v>
      </c>
      <c r="N708" s="42">
        <v>68.263489000000007</v>
      </c>
      <c r="O708" s="42">
        <v>38.727691999999998</v>
      </c>
      <c r="P708" s="42">
        <v>92</v>
      </c>
      <c r="Q708" s="42">
        <v>71</v>
      </c>
      <c r="R708" s="42">
        <v>101</v>
      </c>
      <c r="S708" s="42">
        <v>61</v>
      </c>
      <c r="T708" s="42">
        <v>60</v>
      </c>
      <c r="U708" s="42">
        <v>21</v>
      </c>
      <c r="V708" s="42">
        <v>243.576798</v>
      </c>
      <c r="W708" s="42">
        <v>42.804290999999999</v>
      </c>
      <c r="X708" s="42">
        <v>36.689391999999998</v>
      </c>
      <c r="Y708" s="42">
        <v>56.053238</v>
      </c>
      <c r="Z708" s="42">
        <v>56.053238</v>
      </c>
      <c r="AA708" s="42">
        <v>34.651093000000003</v>
      </c>
      <c r="AB708" s="42">
        <v>16.306395999999999</v>
      </c>
      <c r="AC708" s="42">
        <v>1.01915</v>
      </c>
      <c r="AD708" s="42">
        <v>63.187286</v>
      </c>
      <c r="AE708" s="42">
        <v>143.700119</v>
      </c>
      <c r="AF708" s="42">
        <v>36.689391999999998</v>
      </c>
      <c r="AG708" s="42">
        <v>236.423202</v>
      </c>
      <c r="AH708" s="42">
        <v>44.842590000000001</v>
      </c>
      <c r="AI708" s="42">
        <v>33.631943</v>
      </c>
      <c r="AJ708" s="42">
        <v>50.957489000000002</v>
      </c>
      <c r="AK708" s="42">
        <v>51.976638999999999</v>
      </c>
      <c r="AL708" s="42">
        <v>33.612395999999997</v>
      </c>
      <c r="AM708" s="42">
        <v>20.382995999999999</v>
      </c>
      <c r="AN708" s="42">
        <v>1.01915</v>
      </c>
      <c r="AO708" s="42">
        <v>58.091537000000002</v>
      </c>
      <c r="AP708" s="42">
        <v>134.50822400000001</v>
      </c>
      <c r="AQ708" s="42">
        <v>43.823441000000003</v>
      </c>
      <c r="AR708" s="42">
        <v>395.430115</v>
      </c>
      <c r="AS708" s="42">
        <v>16.306395999999999</v>
      </c>
      <c r="AT708" s="42">
        <v>16.306395999999999</v>
      </c>
      <c r="AU708" s="42">
        <v>8.1531979999999997</v>
      </c>
      <c r="AV708" s="42">
        <v>40.765991</v>
      </c>
      <c r="AW708" s="42">
        <v>73.378783999999996</v>
      </c>
      <c r="AX708" s="42">
        <v>85.608581999999998</v>
      </c>
      <c r="AY708" s="42">
        <v>101.914978</v>
      </c>
      <c r="AZ708" s="42">
        <v>52.995789000000002</v>
      </c>
      <c r="BA708" s="42">
        <v>191.60015899999999</v>
      </c>
      <c r="BB708" s="42">
        <v>8.1531979999999997</v>
      </c>
      <c r="BC708" s="42">
        <v>12.229797</v>
      </c>
      <c r="BD708" s="42">
        <v>4.0765989999999999</v>
      </c>
      <c r="BE708" s="42">
        <v>20.382995999999999</v>
      </c>
      <c r="BF708" s="42">
        <v>16.306395999999999</v>
      </c>
      <c r="BG708" s="42">
        <v>69.302184999999994</v>
      </c>
      <c r="BH708" s="42">
        <v>48.919189000000003</v>
      </c>
      <c r="BI708" s="42">
        <v>12.229797</v>
      </c>
      <c r="BJ708" s="42">
        <v>203.82995600000001</v>
      </c>
      <c r="BK708" s="42">
        <v>8.1531979999999997</v>
      </c>
      <c r="BL708" s="42">
        <v>4.0765989999999999</v>
      </c>
      <c r="BM708" s="42">
        <v>4.0765989999999999</v>
      </c>
      <c r="BN708" s="42">
        <v>20.382995999999999</v>
      </c>
      <c r="BO708" s="42">
        <v>57.072387999999997</v>
      </c>
      <c r="BP708" s="42">
        <v>16.306395999999999</v>
      </c>
      <c r="BQ708" s="42">
        <v>52.995789000000002</v>
      </c>
      <c r="BR708" s="42">
        <v>40.765991</v>
      </c>
      <c r="BS708" s="42">
        <v>61.148986999999998</v>
      </c>
      <c r="BT708" s="42">
        <v>0</v>
      </c>
      <c r="BU708" s="42">
        <v>0</v>
      </c>
      <c r="BV708" s="42">
        <v>0</v>
      </c>
      <c r="BW708" s="42">
        <v>8.1531979999999997</v>
      </c>
      <c r="BX708" s="42">
        <v>12.229797</v>
      </c>
      <c r="BY708" s="42">
        <v>16.306395999999999</v>
      </c>
      <c r="BZ708" s="42">
        <v>0</v>
      </c>
      <c r="CA708" s="42">
        <v>24.459595</v>
      </c>
      <c r="CB708" s="42">
        <v>203.82995600000001</v>
      </c>
      <c r="CC708" s="42">
        <v>12.229797</v>
      </c>
      <c r="CD708" s="42">
        <v>16.306395999999999</v>
      </c>
      <c r="CE708" s="42">
        <v>8.1531979999999997</v>
      </c>
      <c r="CF708" s="42">
        <v>28.536193999999998</v>
      </c>
      <c r="CG708" s="42">
        <v>61.148986999999998</v>
      </c>
      <c r="CH708" s="42">
        <v>61.148986999999998</v>
      </c>
      <c r="CI708" s="42">
        <v>0</v>
      </c>
      <c r="CJ708" s="42">
        <v>16.306395999999999</v>
      </c>
      <c r="CK708" s="42">
        <v>130.45117200000001</v>
      </c>
      <c r="CL708" s="42">
        <v>4.0765989999999999</v>
      </c>
      <c r="CM708" s="42">
        <v>0</v>
      </c>
      <c r="CN708" s="42">
        <v>0</v>
      </c>
      <c r="CO708" s="42">
        <v>4.0765989999999999</v>
      </c>
      <c r="CP708" s="42">
        <v>0</v>
      </c>
      <c r="CQ708" s="42">
        <v>8.1531979999999997</v>
      </c>
      <c r="CR708" s="42">
        <v>101.914978</v>
      </c>
      <c r="CS708" s="42">
        <v>12.229797</v>
      </c>
    </row>
    <row r="709" spans="1:97">
      <c r="A709" s="40" t="s">
        <v>2009</v>
      </c>
      <c r="B709" s="40" t="s">
        <v>289</v>
      </c>
      <c r="C709" s="40" t="s">
        <v>1664</v>
      </c>
      <c r="D709" s="40" t="s">
        <v>1665</v>
      </c>
      <c r="E709" s="40" t="s">
        <v>1747</v>
      </c>
      <c r="F709" s="40" t="s">
        <v>1671</v>
      </c>
      <c r="G709" s="41" t="s">
        <v>294</v>
      </c>
      <c r="H709" s="40" t="s">
        <v>2010</v>
      </c>
      <c r="I709" s="42">
        <v>93</v>
      </c>
      <c r="J709" s="42">
        <v>20</v>
      </c>
      <c r="K709" s="42">
        <v>8</v>
      </c>
      <c r="L709" s="42">
        <v>22</v>
      </c>
      <c r="M709" s="42">
        <v>24</v>
      </c>
      <c r="N709" s="42">
        <v>12</v>
      </c>
      <c r="O709" s="42">
        <v>7</v>
      </c>
      <c r="P709" s="42">
        <v>6</v>
      </c>
      <c r="Q709" s="42">
        <v>10</v>
      </c>
      <c r="R709" s="42">
        <v>9</v>
      </c>
      <c r="S709" s="42">
        <v>15</v>
      </c>
      <c r="T709" s="42">
        <v>8</v>
      </c>
      <c r="U709" s="42">
        <v>11</v>
      </c>
      <c r="V709" s="42">
        <v>49</v>
      </c>
      <c r="W709" s="42">
        <v>13</v>
      </c>
      <c r="X709" s="42">
        <v>3</v>
      </c>
      <c r="Y709" s="42">
        <v>13</v>
      </c>
      <c r="Z709" s="42">
        <v>14</v>
      </c>
      <c r="AA709" s="42">
        <v>5</v>
      </c>
      <c r="AB709" s="42">
        <v>1</v>
      </c>
      <c r="AC709" s="42">
        <v>0</v>
      </c>
      <c r="AD709" s="42">
        <v>14</v>
      </c>
      <c r="AE709" s="42">
        <v>30</v>
      </c>
      <c r="AF709" s="42">
        <v>5</v>
      </c>
      <c r="AG709" s="42">
        <v>44</v>
      </c>
      <c r="AH709" s="42">
        <v>7</v>
      </c>
      <c r="AI709" s="42">
        <v>5</v>
      </c>
      <c r="AJ709" s="42">
        <v>9</v>
      </c>
      <c r="AK709" s="42">
        <v>10</v>
      </c>
      <c r="AL709" s="42">
        <v>7</v>
      </c>
      <c r="AM709" s="42">
        <v>5</v>
      </c>
      <c r="AN709" s="42">
        <v>1</v>
      </c>
      <c r="AO709" s="42">
        <v>11</v>
      </c>
      <c r="AP709" s="42">
        <v>23</v>
      </c>
      <c r="AQ709" s="42">
        <v>10</v>
      </c>
      <c r="AR709" s="42">
        <v>80</v>
      </c>
      <c r="AS709" s="42">
        <v>8</v>
      </c>
      <c r="AT709" s="42">
        <v>8</v>
      </c>
      <c r="AU709" s="42">
        <v>8</v>
      </c>
      <c r="AV709" s="42">
        <v>0</v>
      </c>
      <c r="AW709" s="42">
        <v>16</v>
      </c>
      <c r="AX709" s="42">
        <v>12</v>
      </c>
      <c r="AY709" s="42">
        <v>16</v>
      </c>
      <c r="AZ709" s="42">
        <v>12</v>
      </c>
      <c r="BA709" s="42">
        <v>48</v>
      </c>
      <c r="BB709" s="42">
        <v>8</v>
      </c>
      <c r="BC709" s="42">
        <v>8</v>
      </c>
      <c r="BD709" s="42">
        <v>4</v>
      </c>
      <c r="BE709" s="42">
        <v>0</v>
      </c>
      <c r="BF709" s="42">
        <v>4</v>
      </c>
      <c r="BG709" s="42">
        <v>12</v>
      </c>
      <c r="BH709" s="42">
        <v>8</v>
      </c>
      <c r="BI709" s="42">
        <v>4</v>
      </c>
      <c r="BJ709" s="42">
        <v>32</v>
      </c>
      <c r="BK709" s="42">
        <v>0</v>
      </c>
      <c r="BL709" s="42">
        <v>0</v>
      </c>
      <c r="BM709" s="42">
        <v>4</v>
      </c>
      <c r="BN709" s="42">
        <v>0</v>
      </c>
      <c r="BO709" s="42">
        <v>12</v>
      </c>
      <c r="BP709" s="42">
        <v>0</v>
      </c>
      <c r="BQ709" s="42">
        <v>8</v>
      </c>
      <c r="BR709" s="42">
        <v>8</v>
      </c>
      <c r="BS709" s="42">
        <v>12</v>
      </c>
      <c r="BT709" s="42">
        <v>0</v>
      </c>
      <c r="BU709" s="42">
        <v>0</v>
      </c>
      <c r="BV709" s="42">
        <v>0</v>
      </c>
      <c r="BW709" s="42">
        <v>0</v>
      </c>
      <c r="BX709" s="42">
        <v>0</v>
      </c>
      <c r="BY709" s="42">
        <v>4</v>
      </c>
      <c r="BZ709" s="42">
        <v>0</v>
      </c>
      <c r="CA709" s="42">
        <v>8</v>
      </c>
      <c r="CB709" s="42">
        <v>32</v>
      </c>
      <c r="CC709" s="42">
        <v>4</v>
      </c>
      <c r="CD709" s="42">
        <v>8</v>
      </c>
      <c r="CE709" s="42">
        <v>4</v>
      </c>
      <c r="CF709" s="42">
        <v>0</v>
      </c>
      <c r="CG709" s="42">
        <v>12</v>
      </c>
      <c r="CH709" s="42">
        <v>4</v>
      </c>
      <c r="CI709" s="42">
        <v>0</v>
      </c>
      <c r="CJ709" s="42">
        <v>0</v>
      </c>
      <c r="CK709" s="42">
        <v>36</v>
      </c>
      <c r="CL709" s="42">
        <v>4</v>
      </c>
      <c r="CM709" s="42">
        <v>0</v>
      </c>
      <c r="CN709" s="42">
        <v>4</v>
      </c>
      <c r="CO709" s="42">
        <v>0</v>
      </c>
      <c r="CP709" s="42">
        <v>4</v>
      </c>
      <c r="CQ709" s="42">
        <v>4</v>
      </c>
      <c r="CR709" s="42">
        <v>16</v>
      </c>
      <c r="CS709" s="42">
        <v>4</v>
      </c>
    </row>
    <row r="710" spans="1:97">
      <c r="A710" s="40" t="s">
        <v>2011</v>
      </c>
      <c r="B710" s="40" t="s">
        <v>289</v>
      </c>
      <c r="C710" s="40" t="s">
        <v>1664</v>
      </c>
      <c r="D710" s="40" t="s">
        <v>1669</v>
      </c>
      <c r="E710" s="40" t="s">
        <v>1816</v>
      </c>
      <c r="F710" s="40" t="s">
        <v>1671</v>
      </c>
      <c r="G710" s="41" t="s">
        <v>294</v>
      </c>
      <c r="H710" s="40" t="s">
        <v>2012</v>
      </c>
      <c r="I710" s="42">
        <v>152</v>
      </c>
      <c r="J710" s="42">
        <v>30.198675000000001</v>
      </c>
      <c r="K710" s="42">
        <v>17.112583000000001</v>
      </c>
      <c r="L710" s="42">
        <v>37.245032999999999</v>
      </c>
      <c r="M710" s="42">
        <v>32.211920999999997</v>
      </c>
      <c r="N710" s="42">
        <v>27.178808</v>
      </c>
      <c r="O710" s="42">
        <v>8.0529799999999998</v>
      </c>
      <c r="P710" s="42">
        <v>26</v>
      </c>
      <c r="Q710" s="42">
        <v>29</v>
      </c>
      <c r="R710" s="42">
        <v>32</v>
      </c>
      <c r="S710" s="42">
        <v>27</v>
      </c>
      <c r="T710" s="42">
        <v>20</v>
      </c>
      <c r="U710" s="42">
        <v>4</v>
      </c>
      <c r="V710" s="42">
        <v>73.483444000000006</v>
      </c>
      <c r="W710" s="42">
        <v>15.099337999999999</v>
      </c>
      <c r="X710" s="42">
        <v>10.066224999999999</v>
      </c>
      <c r="Y710" s="42">
        <v>19.125827999999998</v>
      </c>
      <c r="Z710" s="42">
        <v>13.086093</v>
      </c>
      <c r="AA710" s="42">
        <v>14.092715</v>
      </c>
      <c r="AB710" s="42">
        <v>2.013245</v>
      </c>
      <c r="AC710" s="42">
        <v>0</v>
      </c>
      <c r="AD710" s="42">
        <v>20.132449999999999</v>
      </c>
      <c r="AE710" s="42">
        <v>44.291390999999997</v>
      </c>
      <c r="AF710" s="42">
        <v>9.0596029999999992</v>
      </c>
      <c r="AG710" s="42">
        <v>78.516555999999994</v>
      </c>
      <c r="AH710" s="42">
        <v>15.099337999999999</v>
      </c>
      <c r="AI710" s="42">
        <v>7.0463579999999997</v>
      </c>
      <c r="AJ710" s="42">
        <v>18.119205000000001</v>
      </c>
      <c r="AK710" s="42">
        <v>19.125827999999998</v>
      </c>
      <c r="AL710" s="42">
        <v>13.086093</v>
      </c>
      <c r="AM710" s="42">
        <v>6.0397350000000003</v>
      </c>
      <c r="AN710" s="42">
        <v>0</v>
      </c>
      <c r="AO710" s="42">
        <v>20.132449999999999</v>
      </c>
      <c r="AP710" s="42">
        <v>42.278146</v>
      </c>
      <c r="AQ710" s="42">
        <v>16.10596</v>
      </c>
      <c r="AR710" s="42">
        <v>128.84768199999999</v>
      </c>
      <c r="AS710" s="42">
        <v>20.132449999999999</v>
      </c>
      <c r="AT710" s="42">
        <v>0</v>
      </c>
      <c r="AU710" s="42">
        <v>12.079470000000001</v>
      </c>
      <c r="AV710" s="42">
        <v>20.132449999999999</v>
      </c>
      <c r="AW710" s="42">
        <v>8.0529799999999998</v>
      </c>
      <c r="AX710" s="42">
        <v>12.079470000000001</v>
      </c>
      <c r="AY710" s="42">
        <v>20.132449999999999</v>
      </c>
      <c r="AZ710" s="42">
        <v>36.238410999999999</v>
      </c>
      <c r="BA710" s="42">
        <v>56.370860999999998</v>
      </c>
      <c r="BB710" s="42">
        <v>16.10596</v>
      </c>
      <c r="BC710" s="42">
        <v>0</v>
      </c>
      <c r="BD710" s="42">
        <v>8.0529799999999998</v>
      </c>
      <c r="BE710" s="42">
        <v>8.0529799999999998</v>
      </c>
      <c r="BF710" s="42">
        <v>0</v>
      </c>
      <c r="BG710" s="42">
        <v>4.0264899999999999</v>
      </c>
      <c r="BH710" s="42">
        <v>4.0264899999999999</v>
      </c>
      <c r="BI710" s="42">
        <v>16.10596</v>
      </c>
      <c r="BJ710" s="42">
        <v>72.476821000000001</v>
      </c>
      <c r="BK710" s="42">
        <v>4.0264899999999999</v>
      </c>
      <c r="BL710" s="42">
        <v>0</v>
      </c>
      <c r="BM710" s="42">
        <v>4.0264899999999999</v>
      </c>
      <c r="BN710" s="42">
        <v>12.079470000000001</v>
      </c>
      <c r="BO710" s="42">
        <v>8.0529799999999998</v>
      </c>
      <c r="BP710" s="42">
        <v>8.0529799999999998</v>
      </c>
      <c r="BQ710" s="42">
        <v>16.10596</v>
      </c>
      <c r="BR710" s="42">
        <v>20.132449999999999</v>
      </c>
      <c r="BS710" s="42">
        <v>20.132449999999999</v>
      </c>
      <c r="BT710" s="42">
        <v>0</v>
      </c>
      <c r="BU710" s="42">
        <v>0</v>
      </c>
      <c r="BV710" s="42">
        <v>0</v>
      </c>
      <c r="BW710" s="42">
        <v>0</v>
      </c>
      <c r="BX710" s="42">
        <v>0</v>
      </c>
      <c r="BY710" s="42">
        <v>0</v>
      </c>
      <c r="BZ710" s="42">
        <v>0</v>
      </c>
      <c r="CA710" s="42">
        <v>20.132449999999999</v>
      </c>
      <c r="CB710" s="42">
        <v>60.397351</v>
      </c>
      <c r="CC710" s="42">
        <v>8.0529799999999998</v>
      </c>
      <c r="CD710" s="42">
        <v>0</v>
      </c>
      <c r="CE710" s="42">
        <v>8.0529799999999998</v>
      </c>
      <c r="CF710" s="42">
        <v>20.132449999999999</v>
      </c>
      <c r="CG710" s="42">
        <v>4.0264899999999999</v>
      </c>
      <c r="CH710" s="42">
        <v>8.0529799999999998</v>
      </c>
      <c r="CI710" s="42">
        <v>4.0264899999999999</v>
      </c>
      <c r="CJ710" s="42">
        <v>8.0529799999999998</v>
      </c>
      <c r="CK710" s="42">
        <v>48.317881</v>
      </c>
      <c r="CL710" s="42">
        <v>12.079470000000001</v>
      </c>
      <c r="CM710" s="42">
        <v>0</v>
      </c>
      <c r="CN710" s="42">
        <v>4.0264899999999999</v>
      </c>
      <c r="CO710" s="42">
        <v>0</v>
      </c>
      <c r="CP710" s="42">
        <v>4.0264899999999999</v>
      </c>
      <c r="CQ710" s="42">
        <v>4.0264899999999999</v>
      </c>
      <c r="CR710" s="42">
        <v>16.10596</v>
      </c>
      <c r="CS710" s="42">
        <v>8.0529799999999998</v>
      </c>
    </row>
    <row r="711" spans="1:97">
      <c r="A711" s="40" t="s">
        <v>2013</v>
      </c>
      <c r="B711" s="40" t="s">
        <v>289</v>
      </c>
      <c r="C711" s="40" t="s">
        <v>1664</v>
      </c>
      <c r="D711" s="40" t="s">
        <v>1669</v>
      </c>
      <c r="E711" s="40" t="s">
        <v>1918</v>
      </c>
      <c r="F711" s="40" t="s">
        <v>1671</v>
      </c>
      <c r="G711" s="41" t="s">
        <v>294</v>
      </c>
      <c r="H711" s="40" t="s">
        <v>2014</v>
      </c>
      <c r="I711" s="42">
        <v>288</v>
      </c>
      <c r="J711" s="42">
        <v>33.253577</v>
      </c>
      <c r="K711" s="42">
        <v>50.993619000000002</v>
      </c>
      <c r="L711" s="42">
        <v>43.064903000000001</v>
      </c>
      <c r="M711" s="42">
        <v>66.345737999999997</v>
      </c>
      <c r="N711" s="42">
        <v>57.656728000000001</v>
      </c>
      <c r="O711" s="42">
        <v>36.685434999999998</v>
      </c>
      <c r="P711" s="42">
        <v>34</v>
      </c>
      <c r="Q711" s="42">
        <v>51</v>
      </c>
      <c r="R711" s="42">
        <v>46</v>
      </c>
      <c r="S711" s="42">
        <v>64</v>
      </c>
      <c r="T711" s="42">
        <v>50</v>
      </c>
      <c r="U711" s="42">
        <v>18</v>
      </c>
      <c r="V711" s="42">
        <v>129.99125599999999</v>
      </c>
      <c r="W711" s="42">
        <v>25.192104</v>
      </c>
      <c r="X711" s="42">
        <v>17.130631000000001</v>
      </c>
      <c r="Y711" s="42">
        <v>15.115262</v>
      </c>
      <c r="Z711" s="42">
        <v>34.261260999999998</v>
      </c>
      <c r="AA711" s="42">
        <v>23.176735000000001</v>
      </c>
      <c r="AB711" s="42">
        <v>15.115262</v>
      </c>
      <c r="AC711" s="42">
        <v>0</v>
      </c>
      <c r="AD711" s="42">
        <v>33.253577</v>
      </c>
      <c r="AE711" s="42">
        <v>67.514837999999997</v>
      </c>
      <c r="AF711" s="42">
        <v>29.222840000000001</v>
      </c>
      <c r="AG711" s="42">
        <v>158.00874400000001</v>
      </c>
      <c r="AH711" s="42">
        <v>8.0614729999999994</v>
      </c>
      <c r="AI711" s="42">
        <v>33.862988000000001</v>
      </c>
      <c r="AJ711" s="42">
        <v>27.949641</v>
      </c>
      <c r="AK711" s="42">
        <v>32.084477</v>
      </c>
      <c r="AL711" s="42">
        <v>34.479993</v>
      </c>
      <c r="AM711" s="42">
        <v>20.562487999999998</v>
      </c>
      <c r="AN711" s="42">
        <v>1.007684</v>
      </c>
      <c r="AO711" s="42">
        <v>12.90982</v>
      </c>
      <c r="AP711" s="42">
        <v>102.557458</v>
      </c>
      <c r="AQ711" s="42">
        <v>42.541466</v>
      </c>
      <c r="AR711" s="42">
        <v>275.30891100000002</v>
      </c>
      <c r="AS711" s="42">
        <v>20.153683000000001</v>
      </c>
      <c r="AT711" s="42">
        <v>0</v>
      </c>
      <c r="AU711" s="42">
        <v>12.09221</v>
      </c>
      <c r="AV711" s="42">
        <v>20.153683000000001</v>
      </c>
      <c r="AW711" s="42">
        <v>36.276629</v>
      </c>
      <c r="AX711" s="42">
        <v>36.276629</v>
      </c>
      <c r="AY711" s="42">
        <v>76.583995999999999</v>
      </c>
      <c r="AZ711" s="42">
        <v>73.772081</v>
      </c>
      <c r="BA711" s="42">
        <v>100.768415</v>
      </c>
      <c r="BB711" s="42">
        <v>16.122945999999999</v>
      </c>
      <c r="BC711" s="42">
        <v>0</v>
      </c>
      <c r="BD711" s="42">
        <v>0</v>
      </c>
      <c r="BE711" s="42">
        <v>8.0614729999999994</v>
      </c>
      <c r="BF711" s="42">
        <v>4.0307370000000002</v>
      </c>
      <c r="BG711" s="42">
        <v>32.245893000000002</v>
      </c>
      <c r="BH711" s="42">
        <v>20.153683000000001</v>
      </c>
      <c r="BI711" s="42">
        <v>20.153683000000001</v>
      </c>
      <c r="BJ711" s="42">
        <v>174.54049599999999</v>
      </c>
      <c r="BK711" s="42">
        <v>4.0307370000000002</v>
      </c>
      <c r="BL711" s="42">
        <v>0</v>
      </c>
      <c r="BM711" s="42">
        <v>12.09221</v>
      </c>
      <c r="BN711" s="42">
        <v>12.09221</v>
      </c>
      <c r="BO711" s="42">
        <v>32.245893000000002</v>
      </c>
      <c r="BP711" s="42">
        <v>4.0307370000000002</v>
      </c>
      <c r="BQ711" s="42">
        <v>56.430312000000001</v>
      </c>
      <c r="BR711" s="42">
        <v>53.618397999999999</v>
      </c>
      <c r="BS711" s="42">
        <v>21.788903999999999</v>
      </c>
      <c r="BT711" s="42">
        <v>0</v>
      </c>
      <c r="BU711" s="42">
        <v>0</v>
      </c>
      <c r="BV711" s="42">
        <v>0</v>
      </c>
      <c r="BW711" s="42">
        <v>0</v>
      </c>
      <c r="BX711" s="42">
        <v>4.0307370000000002</v>
      </c>
      <c r="BY711" s="42">
        <v>4.0307370000000002</v>
      </c>
      <c r="BZ711" s="42">
        <v>0</v>
      </c>
      <c r="CA711" s="42">
        <v>13.727430999999999</v>
      </c>
      <c r="CB711" s="42">
        <v>134.993425</v>
      </c>
      <c r="CC711" s="42">
        <v>0</v>
      </c>
      <c r="CD711" s="42">
        <v>0</v>
      </c>
      <c r="CE711" s="42">
        <v>12.09221</v>
      </c>
      <c r="CF711" s="42">
        <v>16.122945999999999</v>
      </c>
      <c r="CG711" s="42">
        <v>24.184419999999999</v>
      </c>
      <c r="CH711" s="42">
        <v>32.245893000000002</v>
      </c>
      <c r="CI711" s="42">
        <v>0</v>
      </c>
      <c r="CJ711" s="42">
        <v>50.347956000000003</v>
      </c>
      <c r="CK711" s="42">
        <v>118.526583</v>
      </c>
      <c r="CL711" s="42">
        <v>20.153683000000001</v>
      </c>
      <c r="CM711" s="42">
        <v>0</v>
      </c>
      <c r="CN711" s="42">
        <v>0</v>
      </c>
      <c r="CO711" s="42">
        <v>4.0307370000000002</v>
      </c>
      <c r="CP711" s="42">
        <v>8.0614729999999994</v>
      </c>
      <c r="CQ711" s="42">
        <v>0</v>
      </c>
      <c r="CR711" s="42">
        <v>76.583995999999999</v>
      </c>
      <c r="CS711" s="42">
        <v>9.6966940000000008</v>
      </c>
    </row>
    <row r="712" spans="1:97">
      <c r="A712" s="40" t="s">
        <v>2015</v>
      </c>
      <c r="B712" s="40" t="s">
        <v>289</v>
      </c>
      <c r="C712" s="40" t="s">
        <v>1664</v>
      </c>
      <c r="D712" s="40" t="s">
        <v>1685</v>
      </c>
      <c r="E712" s="40" t="s">
        <v>1941</v>
      </c>
      <c r="F712" s="40" t="s">
        <v>1671</v>
      </c>
      <c r="G712" s="41" t="s">
        <v>294</v>
      </c>
      <c r="H712" s="40" t="s">
        <v>2016</v>
      </c>
      <c r="I712" s="42">
        <v>849</v>
      </c>
      <c r="J712" s="42">
        <v>146.447552</v>
      </c>
      <c r="K712" s="42">
        <v>124.67832199999999</v>
      </c>
      <c r="L712" s="42">
        <v>168.21678299999999</v>
      </c>
      <c r="M712" s="42">
        <v>163.26923099999999</v>
      </c>
      <c r="N712" s="42">
        <v>138.53146899999999</v>
      </c>
      <c r="O712" s="42">
        <v>107.85664300000001</v>
      </c>
      <c r="P712" s="42">
        <v>142</v>
      </c>
      <c r="Q712" s="42">
        <v>117</v>
      </c>
      <c r="R712" s="42">
        <v>158</v>
      </c>
      <c r="S712" s="42">
        <v>129</v>
      </c>
      <c r="T712" s="42">
        <v>153</v>
      </c>
      <c r="U712" s="42">
        <v>79</v>
      </c>
      <c r="V712" s="42">
        <v>428.45804199999998</v>
      </c>
      <c r="W712" s="42">
        <v>74.213286999999994</v>
      </c>
      <c r="X712" s="42">
        <v>65.307692000000003</v>
      </c>
      <c r="Y712" s="42">
        <v>87.076922999999994</v>
      </c>
      <c r="Z712" s="42">
        <v>85.097902000000005</v>
      </c>
      <c r="AA712" s="42">
        <v>62.339160999999997</v>
      </c>
      <c r="AB712" s="42">
        <v>49.475524</v>
      </c>
      <c r="AC712" s="42">
        <v>4.9475519999999999</v>
      </c>
      <c r="AD712" s="42">
        <v>104.88811200000001</v>
      </c>
      <c r="AE712" s="42">
        <v>233.52447599999999</v>
      </c>
      <c r="AF712" s="42">
        <v>90.045455000000004</v>
      </c>
      <c r="AG712" s="42">
        <v>420.54195800000002</v>
      </c>
      <c r="AH712" s="42">
        <v>72.234266000000005</v>
      </c>
      <c r="AI712" s="42">
        <v>59.370629000000001</v>
      </c>
      <c r="AJ712" s="42">
        <v>81.139859999999999</v>
      </c>
      <c r="AK712" s="42">
        <v>78.171329</v>
      </c>
      <c r="AL712" s="42">
        <v>76.192307999999997</v>
      </c>
      <c r="AM712" s="42">
        <v>47.496502999999997</v>
      </c>
      <c r="AN712" s="42">
        <v>5.9370630000000002</v>
      </c>
      <c r="AO712" s="42">
        <v>99.940558999999993</v>
      </c>
      <c r="AP712" s="42">
        <v>221.65035</v>
      </c>
      <c r="AQ712" s="42">
        <v>98.951048999999998</v>
      </c>
      <c r="AR712" s="42">
        <v>724.32167800000002</v>
      </c>
      <c r="AS712" s="42">
        <v>15.832167999999999</v>
      </c>
      <c r="AT712" s="42">
        <v>19.790209999999998</v>
      </c>
      <c r="AU712" s="42">
        <v>19.790209999999998</v>
      </c>
      <c r="AV712" s="42">
        <v>63.328671</v>
      </c>
      <c r="AW712" s="42">
        <v>118.741259</v>
      </c>
      <c r="AX712" s="42">
        <v>126.657343</v>
      </c>
      <c r="AY712" s="42">
        <v>277.06293699999998</v>
      </c>
      <c r="AZ712" s="42">
        <v>83.118881000000002</v>
      </c>
      <c r="BA712" s="42">
        <v>352.26573400000001</v>
      </c>
      <c r="BB712" s="42">
        <v>7.9160839999999997</v>
      </c>
      <c r="BC712" s="42">
        <v>11.874126</v>
      </c>
      <c r="BD712" s="42">
        <v>7.9160839999999997</v>
      </c>
      <c r="BE712" s="42">
        <v>23.748252000000001</v>
      </c>
      <c r="BF712" s="42">
        <v>11.874126</v>
      </c>
      <c r="BG712" s="42">
        <v>110.825175</v>
      </c>
      <c r="BH712" s="42">
        <v>150.40559400000001</v>
      </c>
      <c r="BI712" s="42">
        <v>27.706294</v>
      </c>
      <c r="BJ712" s="42">
        <v>372.05594400000001</v>
      </c>
      <c r="BK712" s="42">
        <v>7.9160839999999997</v>
      </c>
      <c r="BL712" s="42">
        <v>7.9160839999999997</v>
      </c>
      <c r="BM712" s="42">
        <v>11.874126</v>
      </c>
      <c r="BN712" s="42">
        <v>39.580419999999997</v>
      </c>
      <c r="BO712" s="42">
        <v>106.867133</v>
      </c>
      <c r="BP712" s="42">
        <v>15.832167999999999</v>
      </c>
      <c r="BQ712" s="42">
        <v>126.657343</v>
      </c>
      <c r="BR712" s="42">
        <v>55.412587000000002</v>
      </c>
      <c r="BS712" s="42">
        <v>102.909091</v>
      </c>
      <c r="BT712" s="42">
        <v>0</v>
      </c>
      <c r="BU712" s="42">
        <v>0</v>
      </c>
      <c r="BV712" s="42">
        <v>3.9580419999999998</v>
      </c>
      <c r="BW712" s="42">
        <v>11.874126</v>
      </c>
      <c r="BX712" s="42">
        <v>11.874126</v>
      </c>
      <c r="BY712" s="42">
        <v>27.706294</v>
      </c>
      <c r="BZ712" s="42">
        <v>0</v>
      </c>
      <c r="CA712" s="42">
        <v>47.496502999999997</v>
      </c>
      <c r="CB712" s="42">
        <v>288.93706300000002</v>
      </c>
      <c r="CC712" s="42">
        <v>7.9160839999999997</v>
      </c>
      <c r="CD712" s="42">
        <v>15.832167999999999</v>
      </c>
      <c r="CE712" s="42">
        <v>15.832167999999999</v>
      </c>
      <c r="CF712" s="42">
        <v>39.580419999999997</v>
      </c>
      <c r="CG712" s="42">
        <v>98.951048999999998</v>
      </c>
      <c r="CH712" s="42">
        <v>91.034965</v>
      </c>
      <c r="CI712" s="42">
        <v>3.9580419999999998</v>
      </c>
      <c r="CJ712" s="42">
        <v>15.832167999999999</v>
      </c>
      <c r="CK712" s="42">
        <v>332.47552400000001</v>
      </c>
      <c r="CL712" s="42">
        <v>7.9160839999999997</v>
      </c>
      <c r="CM712" s="42">
        <v>3.9580419999999998</v>
      </c>
      <c r="CN712" s="42">
        <v>0</v>
      </c>
      <c r="CO712" s="42">
        <v>11.874126</v>
      </c>
      <c r="CP712" s="42">
        <v>7.9160839999999997</v>
      </c>
      <c r="CQ712" s="42">
        <v>7.9160839999999997</v>
      </c>
      <c r="CR712" s="42">
        <v>273.104895</v>
      </c>
      <c r="CS712" s="42">
        <v>19.790209999999998</v>
      </c>
    </row>
    <row r="713" spans="1:97">
      <c r="A713" s="40" t="s">
        <v>2017</v>
      </c>
      <c r="B713" s="40" t="s">
        <v>289</v>
      </c>
      <c r="C713" s="40" t="s">
        <v>1664</v>
      </c>
      <c r="D713" s="40" t="s">
        <v>1669</v>
      </c>
      <c r="E713" s="40" t="s">
        <v>1779</v>
      </c>
      <c r="F713" s="40" t="s">
        <v>1671</v>
      </c>
      <c r="G713" s="41" t="s">
        <v>294</v>
      </c>
      <c r="H713" s="40" t="s">
        <v>2018</v>
      </c>
      <c r="I713" s="42">
        <v>148</v>
      </c>
      <c r="J713" s="42">
        <v>30</v>
      </c>
      <c r="K713" s="42">
        <v>20</v>
      </c>
      <c r="L713" s="42">
        <v>27</v>
      </c>
      <c r="M713" s="42">
        <v>32</v>
      </c>
      <c r="N713" s="42">
        <v>22</v>
      </c>
      <c r="O713" s="42">
        <v>17</v>
      </c>
      <c r="P713" s="42">
        <v>22</v>
      </c>
      <c r="Q713" s="42">
        <v>14</v>
      </c>
      <c r="R713" s="42">
        <v>29</v>
      </c>
      <c r="S713" s="42">
        <v>24</v>
      </c>
      <c r="T713" s="42">
        <v>28</v>
      </c>
      <c r="U713" s="42">
        <v>7</v>
      </c>
      <c r="V713" s="42">
        <v>69</v>
      </c>
      <c r="W713" s="42">
        <v>12</v>
      </c>
      <c r="X713" s="42">
        <v>11</v>
      </c>
      <c r="Y713" s="42">
        <v>10</v>
      </c>
      <c r="Z713" s="42">
        <v>17</v>
      </c>
      <c r="AA713" s="42">
        <v>11</v>
      </c>
      <c r="AB713" s="42">
        <v>8</v>
      </c>
      <c r="AC713" s="42">
        <v>0</v>
      </c>
      <c r="AD713" s="42">
        <v>14</v>
      </c>
      <c r="AE713" s="42">
        <v>40</v>
      </c>
      <c r="AF713" s="42">
        <v>15</v>
      </c>
      <c r="AG713" s="42">
        <v>79</v>
      </c>
      <c r="AH713" s="42">
        <v>18</v>
      </c>
      <c r="AI713" s="42">
        <v>9</v>
      </c>
      <c r="AJ713" s="42">
        <v>17</v>
      </c>
      <c r="AK713" s="42">
        <v>15</v>
      </c>
      <c r="AL713" s="42">
        <v>11</v>
      </c>
      <c r="AM713" s="42">
        <v>9</v>
      </c>
      <c r="AN713" s="42">
        <v>0</v>
      </c>
      <c r="AO713" s="42">
        <v>18</v>
      </c>
      <c r="AP713" s="42">
        <v>45</v>
      </c>
      <c r="AQ713" s="42">
        <v>16</v>
      </c>
      <c r="AR713" s="42">
        <v>128</v>
      </c>
      <c r="AS713" s="42">
        <v>16</v>
      </c>
      <c r="AT713" s="42">
        <v>4</v>
      </c>
      <c r="AU713" s="42">
        <v>0</v>
      </c>
      <c r="AV713" s="42">
        <v>16</v>
      </c>
      <c r="AW713" s="42">
        <v>32</v>
      </c>
      <c r="AX713" s="42">
        <v>12</v>
      </c>
      <c r="AY713" s="42">
        <v>40</v>
      </c>
      <c r="AZ713" s="42">
        <v>8</v>
      </c>
      <c r="BA713" s="42">
        <v>60</v>
      </c>
      <c r="BB713" s="42">
        <v>12</v>
      </c>
      <c r="BC713" s="42">
        <v>4</v>
      </c>
      <c r="BD713" s="42">
        <v>0</v>
      </c>
      <c r="BE713" s="42">
        <v>0</v>
      </c>
      <c r="BF713" s="42">
        <v>4</v>
      </c>
      <c r="BG713" s="42">
        <v>8</v>
      </c>
      <c r="BH713" s="42">
        <v>24</v>
      </c>
      <c r="BI713" s="42">
        <v>8</v>
      </c>
      <c r="BJ713" s="42">
        <v>68</v>
      </c>
      <c r="BK713" s="42">
        <v>4</v>
      </c>
      <c r="BL713" s="42">
        <v>0</v>
      </c>
      <c r="BM713" s="42">
        <v>0</v>
      </c>
      <c r="BN713" s="42">
        <v>16</v>
      </c>
      <c r="BO713" s="42">
        <v>28</v>
      </c>
      <c r="BP713" s="42">
        <v>4</v>
      </c>
      <c r="BQ713" s="42">
        <v>16</v>
      </c>
      <c r="BR713" s="42">
        <v>0</v>
      </c>
      <c r="BS713" s="42">
        <v>16</v>
      </c>
      <c r="BT713" s="42">
        <v>0</v>
      </c>
      <c r="BU713" s="42">
        <v>0</v>
      </c>
      <c r="BV713" s="42">
        <v>0</v>
      </c>
      <c r="BW713" s="42">
        <v>4</v>
      </c>
      <c r="BX713" s="42">
        <v>12</v>
      </c>
      <c r="BY713" s="42">
        <v>0</v>
      </c>
      <c r="BZ713" s="42">
        <v>0</v>
      </c>
      <c r="CA713" s="42">
        <v>0</v>
      </c>
      <c r="CB713" s="42">
        <v>56</v>
      </c>
      <c r="CC713" s="42">
        <v>8</v>
      </c>
      <c r="CD713" s="42">
        <v>4</v>
      </c>
      <c r="CE713" s="42">
        <v>0</v>
      </c>
      <c r="CF713" s="42">
        <v>12</v>
      </c>
      <c r="CG713" s="42">
        <v>16</v>
      </c>
      <c r="CH713" s="42">
        <v>12</v>
      </c>
      <c r="CI713" s="42">
        <v>0</v>
      </c>
      <c r="CJ713" s="42">
        <v>4</v>
      </c>
      <c r="CK713" s="42">
        <v>56</v>
      </c>
      <c r="CL713" s="42">
        <v>8</v>
      </c>
      <c r="CM713" s="42">
        <v>0</v>
      </c>
      <c r="CN713" s="42">
        <v>0</v>
      </c>
      <c r="CO713" s="42">
        <v>0</v>
      </c>
      <c r="CP713" s="42">
        <v>4</v>
      </c>
      <c r="CQ713" s="42">
        <v>0</v>
      </c>
      <c r="CR713" s="42">
        <v>40</v>
      </c>
      <c r="CS713" s="42">
        <v>4</v>
      </c>
    </row>
    <row r="714" spans="1:97">
      <c r="A714" s="40" t="s">
        <v>2019</v>
      </c>
      <c r="B714" s="40" t="s">
        <v>289</v>
      </c>
      <c r="C714" s="40" t="s">
        <v>1664</v>
      </c>
      <c r="D714" s="40" t="s">
        <v>1665</v>
      </c>
      <c r="E714" s="40" t="s">
        <v>1832</v>
      </c>
      <c r="F714" s="40" t="s">
        <v>1671</v>
      </c>
      <c r="G714" s="41" t="s">
        <v>294</v>
      </c>
      <c r="H714" s="40" t="s">
        <v>2020</v>
      </c>
      <c r="I714" s="42">
        <v>265</v>
      </c>
      <c r="J714" s="42">
        <v>36.412213999999999</v>
      </c>
      <c r="K714" s="42">
        <v>39.446565</v>
      </c>
      <c r="L714" s="42">
        <v>52.595419999999997</v>
      </c>
      <c r="M714" s="42">
        <v>60.687023000000003</v>
      </c>
      <c r="N714" s="42">
        <v>40.458015000000003</v>
      </c>
      <c r="O714" s="42">
        <v>35.400762999999998</v>
      </c>
      <c r="P714" s="42">
        <v>38</v>
      </c>
      <c r="Q714" s="42">
        <v>30</v>
      </c>
      <c r="R714" s="42">
        <v>55</v>
      </c>
      <c r="S714" s="42">
        <v>40</v>
      </c>
      <c r="T714" s="42">
        <v>38</v>
      </c>
      <c r="U714" s="42">
        <v>29</v>
      </c>
      <c r="V714" s="42">
        <v>121.37404600000001</v>
      </c>
      <c r="W714" s="42">
        <v>17.194655999999998</v>
      </c>
      <c r="X714" s="42">
        <v>16.183205999999998</v>
      </c>
      <c r="Y714" s="42">
        <v>24.274809000000001</v>
      </c>
      <c r="Z714" s="42">
        <v>31.354962</v>
      </c>
      <c r="AA714" s="42">
        <v>19.217556999999999</v>
      </c>
      <c r="AB714" s="42">
        <v>10.114504</v>
      </c>
      <c r="AC714" s="42">
        <v>3.034351</v>
      </c>
      <c r="AD714" s="42">
        <v>22.251908</v>
      </c>
      <c r="AE714" s="42">
        <v>78.893129999999999</v>
      </c>
      <c r="AF714" s="42">
        <v>20.229008</v>
      </c>
      <c r="AG714" s="42">
        <v>143.62595400000001</v>
      </c>
      <c r="AH714" s="42">
        <v>19.217556999999999</v>
      </c>
      <c r="AI714" s="42">
        <v>23.263359000000001</v>
      </c>
      <c r="AJ714" s="42">
        <v>28.320611</v>
      </c>
      <c r="AK714" s="42">
        <v>29.332060999999999</v>
      </c>
      <c r="AL714" s="42">
        <v>21.240458</v>
      </c>
      <c r="AM714" s="42">
        <v>19.217556999999999</v>
      </c>
      <c r="AN714" s="42">
        <v>3.034351</v>
      </c>
      <c r="AO714" s="42">
        <v>29.332060999999999</v>
      </c>
      <c r="AP714" s="42">
        <v>82.938930999999997</v>
      </c>
      <c r="AQ714" s="42">
        <v>31.354962</v>
      </c>
      <c r="AR714" s="42">
        <v>214.427481</v>
      </c>
      <c r="AS714" s="42">
        <v>8.0916029999999992</v>
      </c>
      <c r="AT714" s="42">
        <v>28.320611</v>
      </c>
      <c r="AU714" s="42">
        <v>20.229008</v>
      </c>
      <c r="AV714" s="42">
        <v>28.320611</v>
      </c>
      <c r="AW714" s="42">
        <v>16.183205999999998</v>
      </c>
      <c r="AX714" s="42">
        <v>36.412213999999999</v>
      </c>
      <c r="AY714" s="42">
        <v>52.595419999999997</v>
      </c>
      <c r="AZ714" s="42">
        <v>24.274809000000001</v>
      </c>
      <c r="BA714" s="42">
        <v>101.145038</v>
      </c>
      <c r="BB714" s="42">
        <v>8.0916029999999992</v>
      </c>
      <c r="BC714" s="42">
        <v>16.183205999999998</v>
      </c>
      <c r="BD714" s="42">
        <v>16.183205999999998</v>
      </c>
      <c r="BE714" s="42">
        <v>12.137404999999999</v>
      </c>
      <c r="BF714" s="42">
        <v>0</v>
      </c>
      <c r="BG714" s="42">
        <v>20.229008</v>
      </c>
      <c r="BH714" s="42">
        <v>20.229008</v>
      </c>
      <c r="BI714" s="42">
        <v>8.0916029999999992</v>
      </c>
      <c r="BJ714" s="42">
        <v>113.282443</v>
      </c>
      <c r="BK714" s="42">
        <v>0</v>
      </c>
      <c r="BL714" s="42">
        <v>12.137404999999999</v>
      </c>
      <c r="BM714" s="42">
        <v>4.0458020000000001</v>
      </c>
      <c r="BN714" s="42">
        <v>16.183205999999998</v>
      </c>
      <c r="BO714" s="42">
        <v>16.183205999999998</v>
      </c>
      <c r="BP714" s="42">
        <v>16.183205999999998</v>
      </c>
      <c r="BQ714" s="42">
        <v>32.366411999999997</v>
      </c>
      <c r="BR714" s="42">
        <v>16.183205999999998</v>
      </c>
      <c r="BS714" s="42">
        <v>20.229008</v>
      </c>
      <c r="BT714" s="42">
        <v>0</v>
      </c>
      <c r="BU714" s="42">
        <v>0</v>
      </c>
      <c r="BV714" s="42">
        <v>0</v>
      </c>
      <c r="BW714" s="42">
        <v>0</v>
      </c>
      <c r="BX714" s="42">
        <v>0</v>
      </c>
      <c r="BY714" s="42">
        <v>8.0916029999999992</v>
      </c>
      <c r="BZ714" s="42">
        <v>0</v>
      </c>
      <c r="CA714" s="42">
        <v>12.137404999999999</v>
      </c>
      <c r="CB714" s="42">
        <v>113.282443</v>
      </c>
      <c r="CC714" s="42">
        <v>4.0458020000000001</v>
      </c>
      <c r="CD714" s="42">
        <v>28.320611</v>
      </c>
      <c r="CE714" s="42">
        <v>20.229008</v>
      </c>
      <c r="CF714" s="42">
        <v>20.229008</v>
      </c>
      <c r="CG714" s="42">
        <v>16.183205999999998</v>
      </c>
      <c r="CH714" s="42">
        <v>20.229008</v>
      </c>
      <c r="CI714" s="42">
        <v>0</v>
      </c>
      <c r="CJ714" s="42">
        <v>4.0458020000000001</v>
      </c>
      <c r="CK714" s="42">
        <v>80.916031000000004</v>
      </c>
      <c r="CL714" s="42">
        <v>4.0458020000000001</v>
      </c>
      <c r="CM714" s="42">
        <v>0</v>
      </c>
      <c r="CN714" s="42">
        <v>0</v>
      </c>
      <c r="CO714" s="42">
        <v>8.0916029999999992</v>
      </c>
      <c r="CP714" s="42">
        <v>0</v>
      </c>
      <c r="CQ714" s="42">
        <v>8.0916029999999992</v>
      </c>
      <c r="CR714" s="42">
        <v>52.595419999999997</v>
      </c>
      <c r="CS714" s="42">
        <v>8.0916029999999992</v>
      </c>
    </row>
    <row r="715" spans="1:97">
      <c r="A715" s="40" t="s">
        <v>2021</v>
      </c>
      <c r="B715" s="40" t="s">
        <v>289</v>
      </c>
      <c r="C715" s="40" t="s">
        <v>1664</v>
      </c>
      <c r="D715" s="40" t="s">
        <v>1665</v>
      </c>
      <c r="E715" s="40" t="s">
        <v>1666</v>
      </c>
      <c r="F715" s="40" t="s">
        <v>419</v>
      </c>
      <c r="G715" s="41" t="s">
        <v>294</v>
      </c>
      <c r="H715" s="40" t="s">
        <v>2022</v>
      </c>
      <c r="I715" s="42">
        <v>2167</v>
      </c>
      <c r="J715" s="42">
        <v>465.54124100000001</v>
      </c>
      <c r="K715" s="42">
        <v>359.72612299999997</v>
      </c>
      <c r="L715" s="42">
        <v>414.73265300000003</v>
      </c>
      <c r="M715" s="42">
        <v>406.567656</v>
      </c>
      <c r="N715" s="42">
        <v>315.09900399999998</v>
      </c>
      <c r="O715" s="42">
        <v>205.33332300000001</v>
      </c>
      <c r="P715" s="42">
        <v>398</v>
      </c>
      <c r="Q715" s="42">
        <v>324</v>
      </c>
      <c r="R715" s="42">
        <v>379</v>
      </c>
      <c r="S715" s="42">
        <v>293</v>
      </c>
      <c r="T715" s="42">
        <v>343</v>
      </c>
      <c r="U715" s="42">
        <v>146</v>
      </c>
      <c r="V715" s="42">
        <v>1073.3762139999999</v>
      </c>
      <c r="W715" s="42">
        <v>241.910889</v>
      </c>
      <c r="X715" s="42">
        <v>180.937285</v>
      </c>
      <c r="Y715" s="42">
        <v>205.33332300000001</v>
      </c>
      <c r="Z715" s="42">
        <v>205.31683100000001</v>
      </c>
      <c r="AA715" s="42">
        <v>153.47524999999999</v>
      </c>
      <c r="AB715" s="42">
        <v>83.353131000000005</v>
      </c>
      <c r="AC715" s="42">
        <v>3.0495049999999999</v>
      </c>
      <c r="AD715" s="42">
        <v>310.01649600000002</v>
      </c>
      <c r="AE715" s="42">
        <v>575.32341399999996</v>
      </c>
      <c r="AF715" s="42">
        <v>188.036304</v>
      </c>
      <c r="AG715" s="42">
        <v>1093.6237860000001</v>
      </c>
      <c r="AH715" s="42">
        <v>223.63035199999999</v>
      </c>
      <c r="AI715" s="42">
        <v>178.788838</v>
      </c>
      <c r="AJ715" s="42">
        <v>209.39932999999999</v>
      </c>
      <c r="AK715" s="42">
        <v>201.25082499999999</v>
      </c>
      <c r="AL715" s="42">
        <v>161.62375399999999</v>
      </c>
      <c r="AM715" s="42">
        <v>110.79867400000001</v>
      </c>
      <c r="AN715" s="42">
        <v>8.1320130000000006</v>
      </c>
      <c r="AO715" s="42">
        <v>305.86802999999998</v>
      </c>
      <c r="AP715" s="42">
        <v>568.19141100000002</v>
      </c>
      <c r="AQ715" s="42">
        <v>219.564346</v>
      </c>
      <c r="AR715" s="42">
        <v>1691.3267269999999</v>
      </c>
      <c r="AS715" s="42">
        <v>4.0660059999999998</v>
      </c>
      <c r="AT715" s="42">
        <v>44.72607</v>
      </c>
      <c r="AU715" s="42">
        <v>20.330031999999999</v>
      </c>
      <c r="AV715" s="42">
        <v>150.44223700000001</v>
      </c>
      <c r="AW715" s="42">
        <v>304.95048000000003</v>
      </c>
      <c r="AX715" s="42">
        <v>317.14849900000002</v>
      </c>
      <c r="AY715" s="42">
        <v>504.18479400000001</v>
      </c>
      <c r="AZ715" s="42">
        <v>345.47860900000001</v>
      </c>
      <c r="BA715" s="42">
        <v>841.66332499999999</v>
      </c>
      <c r="BB715" s="42">
        <v>4.0660059999999998</v>
      </c>
      <c r="BC715" s="42">
        <v>28.462045</v>
      </c>
      <c r="BD715" s="42">
        <v>20.330031999999999</v>
      </c>
      <c r="BE715" s="42">
        <v>69.122108999999995</v>
      </c>
      <c r="BF715" s="42">
        <v>69.122108999999995</v>
      </c>
      <c r="BG715" s="42">
        <v>276.48843499999998</v>
      </c>
      <c r="BH715" s="42">
        <v>248.02638999999999</v>
      </c>
      <c r="BI715" s="42">
        <v>126.046198</v>
      </c>
      <c r="BJ715" s="42">
        <v>849.66340200000002</v>
      </c>
      <c r="BK715" s="42">
        <v>0</v>
      </c>
      <c r="BL715" s="42">
        <v>16.264026000000001</v>
      </c>
      <c r="BM715" s="42">
        <v>0</v>
      </c>
      <c r="BN715" s="42">
        <v>81.320127999999997</v>
      </c>
      <c r="BO715" s="42">
        <v>235.828371</v>
      </c>
      <c r="BP715" s="42">
        <v>40.660063999999998</v>
      </c>
      <c r="BQ715" s="42">
        <v>256.15840300000002</v>
      </c>
      <c r="BR715" s="42">
        <v>219.43241</v>
      </c>
      <c r="BS715" s="42">
        <v>235.69643600000001</v>
      </c>
      <c r="BT715" s="42">
        <v>0</v>
      </c>
      <c r="BU715" s="42">
        <v>4.0660059999999998</v>
      </c>
      <c r="BV715" s="42">
        <v>0</v>
      </c>
      <c r="BW715" s="42">
        <v>4.0660059999999998</v>
      </c>
      <c r="BX715" s="42">
        <v>24.396038000000001</v>
      </c>
      <c r="BY715" s="42">
        <v>73.188114999999996</v>
      </c>
      <c r="BZ715" s="42">
        <v>0</v>
      </c>
      <c r="CA715" s="42">
        <v>129.98026899999999</v>
      </c>
      <c r="CB715" s="42">
        <v>809.13527399999998</v>
      </c>
      <c r="CC715" s="42">
        <v>4.0660059999999998</v>
      </c>
      <c r="CD715" s="42">
        <v>40.660063999999998</v>
      </c>
      <c r="CE715" s="42">
        <v>16.264026000000001</v>
      </c>
      <c r="CF715" s="42">
        <v>117.914186</v>
      </c>
      <c r="CG715" s="42">
        <v>243.960384</v>
      </c>
      <c r="CH715" s="42">
        <v>219.564346</v>
      </c>
      <c r="CI715" s="42">
        <v>0</v>
      </c>
      <c r="CJ715" s="42">
        <v>166.70626200000001</v>
      </c>
      <c r="CK715" s="42">
        <v>646.49501799999996</v>
      </c>
      <c r="CL715" s="42">
        <v>0</v>
      </c>
      <c r="CM715" s="42">
        <v>0</v>
      </c>
      <c r="CN715" s="42">
        <v>4.0660059999999998</v>
      </c>
      <c r="CO715" s="42">
        <v>28.462045</v>
      </c>
      <c r="CP715" s="42">
        <v>36.594057999999997</v>
      </c>
      <c r="CQ715" s="42">
        <v>24.396038000000001</v>
      </c>
      <c r="CR715" s="42">
        <v>504.18479400000001</v>
      </c>
      <c r="CS715" s="42">
        <v>48.792076999999999</v>
      </c>
    </row>
    <row r="716" spans="1:97">
      <c r="A716" s="40" t="s">
        <v>2023</v>
      </c>
      <c r="B716" s="40" t="s">
        <v>289</v>
      </c>
      <c r="C716" s="40" t="s">
        <v>1664</v>
      </c>
      <c r="D716" s="40" t="s">
        <v>1669</v>
      </c>
      <c r="E716" s="40" t="s">
        <v>1900</v>
      </c>
      <c r="F716" s="40" t="s">
        <v>1671</v>
      </c>
      <c r="G716" s="41" t="s">
        <v>294</v>
      </c>
      <c r="H716" s="40" t="s">
        <v>2024</v>
      </c>
      <c r="I716" s="42">
        <v>150</v>
      </c>
      <c r="J716" s="42">
        <v>14</v>
      </c>
      <c r="K716" s="42">
        <v>6</v>
      </c>
      <c r="L716" s="42">
        <v>27</v>
      </c>
      <c r="M716" s="42">
        <v>41</v>
      </c>
      <c r="N716" s="42">
        <v>41</v>
      </c>
      <c r="O716" s="42">
        <v>21</v>
      </c>
      <c r="P716" s="42">
        <v>21</v>
      </c>
      <c r="Q716" s="42">
        <v>18</v>
      </c>
      <c r="R716" s="42">
        <v>35</v>
      </c>
      <c r="S716" s="42">
        <v>31</v>
      </c>
      <c r="T716" s="42">
        <v>39</v>
      </c>
      <c r="U716" s="42">
        <v>23</v>
      </c>
      <c r="V716" s="42">
        <v>72</v>
      </c>
      <c r="W716" s="42">
        <v>7</v>
      </c>
      <c r="X716" s="42">
        <v>5</v>
      </c>
      <c r="Y716" s="42">
        <v>11</v>
      </c>
      <c r="Z716" s="42">
        <v>19</v>
      </c>
      <c r="AA716" s="42">
        <v>20</v>
      </c>
      <c r="AB716" s="42">
        <v>10</v>
      </c>
      <c r="AC716" s="42">
        <v>0</v>
      </c>
      <c r="AD716" s="42">
        <v>9</v>
      </c>
      <c r="AE716" s="42">
        <v>40</v>
      </c>
      <c r="AF716" s="42">
        <v>23</v>
      </c>
      <c r="AG716" s="42">
        <v>78</v>
      </c>
      <c r="AH716" s="42">
        <v>7</v>
      </c>
      <c r="AI716" s="42">
        <v>1</v>
      </c>
      <c r="AJ716" s="42">
        <v>16</v>
      </c>
      <c r="AK716" s="42">
        <v>22</v>
      </c>
      <c r="AL716" s="42">
        <v>21</v>
      </c>
      <c r="AM716" s="42">
        <v>11</v>
      </c>
      <c r="AN716" s="42">
        <v>0</v>
      </c>
      <c r="AO716" s="42">
        <v>7</v>
      </c>
      <c r="AP716" s="42">
        <v>50</v>
      </c>
      <c r="AQ716" s="42">
        <v>21</v>
      </c>
      <c r="AR716" s="42">
        <v>124</v>
      </c>
      <c r="AS716" s="42">
        <v>0</v>
      </c>
      <c r="AT716" s="42">
        <v>0</v>
      </c>
      <c r="AU716" s="42">
        <v>12</v>
      </c>
      <c r="AV716" s="42">
        <v>32</v>
      </c>
      <c r="AW716" s="42">
        <v>8</v>
      </c>
      <c r="AX716" s="42">
        <v>16</v>
      </c>
      <c r="AY716" s="42">
        <v>48</v>
      </c>
      <c r="AZ716" s="42">
        <v>8</v>
      </c>
      <c r="BA716" s="42">
        <v>56</v>
      </c>
      <c r="BB716" s="42">
        <v>0</v>
      </c>
      <c r="BC716" s="42">
        <v>0</v>
      </c>
      <c r="BD716" s="42">
        <v>8</v>
      </c>
      <c r="BE716" s="42">
        <v>12</v>
      </c>
      <c r="BF716" s="42">
        <v>0</v>
      </c>
      <c r="BG716" s="42">
        <v>8</v>
      </c>
      <c r="BH716" s="42">
        <v>28</v>
      </c>
      <c r="BI716" s="42">
        <v>0</v>
      </c>
      <c r="BJ716" s="42">
        <v>68</v>
      </c>
      <c r="BK716" s="42">
        <v>0</v>
      </c>
      <c r="BL716" s="42">
        <v>0</v>
      </c>
      <c r="BM716" s="42">
        <v>4</v>
      </c>
      <c r="BN716" s="42">
        <v>20</v>
      </c>
      <c r="BO716" s="42">
        <v>8</v>
      </c>
      <c r="BP716" s="42">
        <v>8</v>
      </c>
      <c r="BQ716" s="42">
        <v>20</v>
      </c>
      <c r="BR716" s="42">
        <v>8</v>
      </c>
      <c r="BS716" s="42">
        <v>0</v>
      </c>
      <c r="BT716" s="42">
        <v>0</v>
      </c>
      <c r="BU716" s="42">
        <v>0</v>
      </c>
      <c r="BV716" s="42">
        <v>0</v>
      </c>
      <c r="BW716" s="42">
        <v>0</v>
      </c>
      <c r="BX716" s="42">
        <v>0</v>
      </c>
      <c r="BY716" s="42">
        <v>0</v>
      </c>
      <c r="BZ716" s="42">
        <v>0</v>
      </c>
      <c r="CA716" s="42">
        <v>0</v>
      </c>
      <c r="CB716" s="42">
        <v>52</v>
      </c>
      <c r="CC716" s="42">
        <v>0</v>
      </c>
      <c r="CD716" s="42">
        <v>0</v>
      </c>
      <c r="CE716" s="42">
        <v>4</v>
      </c>
      <c r="CF716" s="42">
        <v>24</v>
      </c>
      <c r="CG716" s="42">
        <v>8</v>
      </c>
      <c r="CH716" s="42">
        <v>16</v>
      </c>
      <c r="CI716" s="42">
        <v>0</v>
      </c>
      <c r="CJ716" s="42">
        <v>0</v>
      </c>
      <c r="CK716" s="42">
        <v>72</v>
      </c>
      <c r="CL716" s="42">
        <v>0</v>
      </c>
      <c r="CM716" s="42">
        <v>0</v>
      </c>
      <c r="CN716" s="42">
        <v>8</v>
      </c>
      <c r="CO716" s="42">
        <v>8</v>
      </c>
      <c r="CP716" s="42">
        <v>0</v>
      </c>
      <c r="CQ716" s="42">
        <v>0</v>
      </c>
      <c r="CR716" s="42">
        <v>48</v>
      </c>
      <c r="CS716" s="42">
        <v>8</v>
      </c>
    </row>
    <row r="717" spans="1:97">
      <c r="A717" s="40" t="s">
        <v>2025</v>
      </c>
      <c r="B717" s="40" t="s">
        <v>289</v>
      </c>
      <c r="C717" s="40" t="s">
        <v>1664</v>
      </c>
      <c r="D717" s="40" t="s">
        <v>1669</v>
      </c>
      <c r="E717" s="40" t="s">
        <v>1692</v>
      </c>
      <c r="F717" s="40" t="s">
        <v>1671</v>
      </c>
      <c r="G717" s="41" t="s">
        <v>294</v>
      </c>
      <c r="H717" s="40" t="s">
        <v>2026</v>
      </c>
      <c r="I717" s="42">
        <v>295</v>
      </c>
      <c r="J717" s="42">
        <v>70.984375</v>
      </c>
      <c r="K717" s="42">
        <v>35.03125</v>
      </c>
      <c r="L717" s="42">
        <v>75.59375</v>
      </c>
      <c r="M717" s="42">
        <v>52.546875</v>
      </c>
      <c r="N717" s="42">
        <v>30.421875</v>
      </c>
      <c r="O717" s="42">
        <v>30.421875</v>
      </c>
      <c r="P717" s="42">
        <v>38</v>
      </c>
      <c r="Q717" s="42">
        <v>45</v>
      </c>
      <c r="R717" s="42">
        <v>48</v>
      </c>
      <c r="S717" s="42">
        <v>42</v>
      </c>
      <c r="T717" s="42">
        <v>51</v>
      </c>
      <c r="U717" s="42">
        <v>20</v>
      </c>
      <c r="V717" s="42">
        <v>141.046875</v>
      </c>
      <c r="W717" s="42">
        <v>30.421875</v>
      </c>
      <c r="X717" s="42">
        <v>20.28125</v>
      </c>
      <c r="Y717" s="42">
        <v>35.03125</v>
      </c>
      <c r="Z717" s="42">
        <v>26.734375</v>
      </c>
      <c r="AA717" s="42">
        <v>11.984375</v>
      </c>
      <c r="AB717" s="42">
        <v>15.671875</v>
      </c>
      <c r="AC717" s="42">
        <v>0.921875</v>
      </c>
      <c r="AD717" s="42">
        <v>38.71875</v>
      </c>
      <c r="AE717" s="42">
        <v>80.203125</v>
      </c>
      <c r="AF717" s="42">
        <v>22.125</v>
      </c>
      <c r="AG717" s="42">
        <v>153.953125</v>
      </c>
      <c r="AH717" s="42">
        <v>40.5625</v>
      </c>
      <c r="AI717" s="42">
        <v>14.75</v>
      </c>
      <c r="AJ717" s="42">
        <v>40.5625</v>
      </c>
      <c r="AK717" s="42">
        <v>25.8125</v>
      </c>
      <c r="AL717" s="42">
        <v>18.4375</v>
      </c>
      <c r="AM717" s="42">
        <v>13.828125</v>
      </c>
      <c r="AN717" s="42">
        <v>0</v>
      </c>
      <c r="AO717" s="42">
        <v>47.015625</v>
      </c>
      <c r="AP717" s="42">
        <v>84.8125</v>
      </c>
      <c r="AQ717" s="42">
        <v>22.125</v>
      </c>
      <c r="AR717" s="42">
        <v>224.9375</v>
      </c>
      <c r="AS717" s="42">
        <v>29.5</v>
      </c>
      <c r="AT717" s="42">
        <v>22.125</v>
      </c>
      <c r="AU717" s="42">
        <v>7.375</v>
      </c>
      <c r="AV717" s="42">
        <v>33.1875</v>
      </c>
      <c r="AW717" s="42">
        <v>18.4375</v>
      </c>
      <c r="AX717" s="42">
        <v>18.4375</v>
      </c>
      <c r="AY717" s="42">
        <v>70.0625</v>
      </c>
      <c r="AZ717" s="42">
        <v>25.8125</v>
      </c>
      <c r="BA717" s="42">
        <v>110.625</v>
      </c>
      <c r="BB717" s="42">
        <v>18.4375</v>
      </c>
      <c r="BC717" s="42">
        <v>14.75</v>
      </c>
      <c r="BD717" s="42">
        <v>3.6875</v>
      </c>
      <c r="BE717" s="42">
        <v>14.75</v>
      </c>
      <c r="BF717" s="42">
        <v>0</v>
      </c>
      <c r="BG717" s="42">
        <v>18.4375</v>
      </c>
      <c r="BH717" s="42">
        <v>25.8125</v>
      </c>
      <c r="BI717" s="42">
        <v>14.75</v>
      </c>
      <c r="BJ717" s="42">
        <v>114.3125</v>
      </c>
      <c r="BK717" s="42">
        <v>11.0625</v>
      </c>
      <c r="BL717" s="42">
        <v>7.375</v>
      </c>
      <c r="BM717" s="42">
        <v>3.6875</v>
      </c>
      <c r="BN717" s="42">
        <v>18.4375</v>
      </c>
      <c r="BO717" s="42">
        <v>18.4375</v>
      </c>
      <c r="BP717" s="42">
        <v>0</v>
      </c>
      <c r="BQ717" s="42">
        <v>44.25</v>
      </c>
      <c r="BR717" s="42">
        <v>11.0625</v>
      </c>
      <c r="BS717" s="42">
        <v>18.4375</v>
      </c>
      <c r="BT717" s="42">
        <v>0</v>
      </c>
      <c r="BU717" s="42">
        <v>0</v>
      </c>
      <c r="BV717" s="42">
        <v>0</v>
      </c>
      <c r="BW717" s="42">
        <v>0</v>
      </c>
      <c r="BX717" s="42">
        <v>3.6875</v>
      </c>
      <c r="BY717" s="42">
        <v>3.6875</v>
      </c>
      <c r="BZ717" s="42">
        <v>0</v>
      </c>
      <c r="CA717" s="42">
        <v>11.0625</v>
      </c>
      <c r="CB717" s="42">
        <v>132.75</v>
      </c>
      <c r="CC717" s="42">
        <v>25.8125</v>
      </c>
      <c r="CD717" s="42">
        <v>22.125</v>
      </c>
      <c r="CE717" s="42">
        <v>7.375</v>
      </c>
      <c r="CF717" s="42">
        <v>33.1875</v>
      </c>
      <c r="CG717" s="42">
        <v>14.75</v>
      </c>
      <c r="CH717" s="42">
        <v>14.75</v>
      </c>
      <c r="CI717" s="42">
        <v>0</v>
      </c>
      <c r="CJ717" s="42">
        <v>14.75</v>
      </c>
      <c r="CK717" s="42">
        <v>73.75</v>
      </c>
      <c r="CL717" s="42">
        <v>3.6875</v>
      </c>
      <c r="CM717" s="42">
        <v>0</v>
      </c>
      <c r="CN717" s="42">
        <v>0</v>
      </c>
      <c r="CO717" s="42">
        <v>0</v>
      </c>
      <c r="CP717" s="42">
        <v>0</v>
      </c>
      <c r="CQ717" s="42">
        <v>0</v>
      </c>
      <c r="CR717" s="42">
        <v>70.0625</v>
      </c>
      <c r="CS717" s="42">
        <v>0</v>
      </c>
    </row>
    <row r="718" spans="1:97">
      <c r="A718" s="40" t="s">
        <v>2027</v>
      </c>
      <c r="B718" s="40" t="s">
        <v>289</v>
      </c>
      <c r="C718" s="40" t="s">
        <v>1664</v>
      </c>
      <c r="D718" s="40" t="s">
        <v>1665</v>
      </c>
      <c r="E718" s="40" t="s">
        <v>1747</v>
      </c>
      <c r="F718" s="40" t="s">
        <v>1671</v>
      </c>
      <c r="G718" s="41" t="s">
        <v>294</v>
      </c>
      <c r="H718" s="40" t="s">
        <v>2028</v>
      </c>
      <c r="I718" s="42">
        <v>716</v>
      </c>
      <c r="J718" s="42">
        <v>178.00555600000001</v>
      </c>
      <c r="K718" s="42">
        <v>110.38333299999999</v>
      </c>
      <c r="L718" s="42">
        <v>185.96111099999999</v>
      </c>
      <c r="M718" s="42">
        <v>151.15555599999999</v>
      </c>
      <c r="N718" s="42">
        <v>56.683332999999998</v>
      </c>
      <c r="O718" s="42">
        <v>33.811110999999997</v>
      </c>
      <c r="P718" s="42">
        <v>133</v>
      </c>
      <c r="Q718" s="42">
        <v>74</v>
      </c>
      <c r="R718" s="42">
        <v>159</v>
      </c>
      <c r="S718" s="42">
        <v>76</v>
      </c>
      <c r="T718" s="42">
        <v>57</v>
      </c>
      <c r="U718" s="42">
        <v>33</v>
      </c>
      <c r="V718" s="42">
        <v>369.933333</v>
      </c>
      <c r="W718" s="42">
        <v>92.483333000000002</v>
      </c>
      <c r="X718" s="42">
        <v>58.672221999999998</v>
      </c>
      <c r="Y718" s="42">
        <v>95.466667000000001</v>
      </c>
      <c r="Z718" s="42">
        <v>82.538888999999998</v>
      </c>
      <c r="AA718" s="42">
        <v>24.861111000000001</v>
      </c>
      <c r="AB718" s="42">
        <v>15.911111</v>
      </c>
      <c r="AC718" s="42">
        <v>0</v>
      </c>
      <c r="AD718" s="42">
        <v>123.311111</v>
      </c>
      <c r="AE718" s="42">
        <v>218.77777800000001</v>
      </c>
      <c r="AF718" s="42">
        <v>27.844443999999999</v>
      </c>
      <c r="AG718" s="42">
        <v>346.066667</v>
      </c>
      <c r="AH718" s="42">
        <v>85.522221999999999</v>
      </c>
      <c r="AI718" s="42">
        <v>51.711111000000002</v>
      </c>
      <c r="AJ718" s="42">
        <v>90.494444000000001</v>
      </c>
      <c r="AK718" s="42">
        <v>68.616667000000007</v>
      </c>
      <c r="AL718" s="42">
        <v>31.822222</v>
      </c>
      <c r="AM718" s="42">
        <v>17.899999999999999</v>
      </c>
      <c r="AN718" s="42">
        <v>0</v>
      </c>
      <c r="AO718" s="42">
        <v>103.422222</v>
      </c>
      <c r="AP718" s="42">
        <v>202.86666700000001</v>
      </c>
      <c r="AQ718" s="42">
        <v>39.777777999999998</v>
      </c>
      <c r="AR718" s="42">
        <v>552.91111100000001</v>
      </c>
      <c r="AS718" s="42">
        <v>3.9777779999999998</v>
      </c>
      <c r="AT718" s="42">
        <v>27.844443999999999</v>
      </c>
      <c r="AU718" s="42">
        <v>27.844443999999999</v>
      </c>
      <c r="AV718" s="42">
        <v>107.4</v>
      </c>
      <c r="AW718" s="42">
        <v>111.37777800000001</v>
      </c>
      <c r="AX718" s="42">
        <v>119.333333</v>
      </c>
      <c r="AY718" s="42">
        <v>71.599999999999994</v>
      </c>
      <c r="AZ718" s="42">
        <v>83.533332999999999</v>
      </c>
      <c r="BA718" s="42">
        <v>282.42222199999998</v>
      </c>
      <c r="BB718" s="42">
        <v>3.9777779999999998</v>
      </c>
      <c r="BC718" s="42">
        <v>23.866667</v>
      </c>
      <c r="BD718" s="42">
        <v>23.866667</v>
      </c>
      <c r="BE718" s="42">
        <v>43.755555999999999</v>
      </c>
      <c r="BF718" s="42">
        <v>15.911111</v>
      </c>
      <c r="BG718" s="42">
        <v>107.4</v>
      </c>
      <c r="BH718" s="42">
        <v>23.866667</v>
      </c>
      <c r="BI718" s="42">
        <v>39.777777999999998</v>
      </c>
      <c r="BJ718" s="42">
        <v>270.48888899999997</v>
      </c>
      <c r="BK718" s="42">
        <v>0</v>
      </c>
      <c r="BL718" s="42">
        <v>3.9777779999999998</v>
      </c>
      <c r="BM718" s="42">
        <v>3.9777779999999998</v>
      </c>
      <c r="BN718" s="42">
        <v>63.644444</v>
      </c>
      <c r="BO718" s="42">
        <v>95.466667000000001</v>
      </c>
      <c r="BP718" s="42">
        <v>11.933332999999999</v>
      </c>
      <c r="BQ718" s="42">
        <v>47.733333000000002</v>
      </c>
      <c r="BR718" s="42">
        <v>43.755555999999999</v>
      </c>
      <c r="BS718" s="42">
        <v>71.599999999999994</v>
      </c>
      <c r="BT718" s="42">
        <v>0</v>
      </c>
      <c r="BU718" s="42">
        <v>3.9777779999999998</v>
      </c>
      <c r="BV718" s="42">
        <v>0</v>
      </c>
      <c r="BW718" s="42">
        <v>3.9777779999999998</v>
      </c>
      <c r="BX718" s="42">
        <v>3.9777779999999998</v>
      </c>
      <c r="BY718" s="42">
        <v>15.911111</v>
      </c>
      <c r="BZ718" s="42">
        <v>0</v>
      </c>
      <c r="CA718" s="42">
        <v>43.755555999999999</v>
      </c>
      <c r="CB718" s="42">
        <v>350.044444</v>
      </c>
      <c r="CC718" s="42">
        <v>3.9777779999999998</v>
      </c>
      <c r="CD718" s="42">
        <v>23.866667</v>
      </c>
      <c r="CE718" s="42">
        <v>27.844443999999999</v>
      </c>
      <c r="CF718" s="42">
        <v>87.511111</v>
      </c>
      <c r="CG718" s="42">
        <v>91.488889</v>
      </c>
      <c r="CH718" s="42">
        <v>87.511111</v>
      </c>
      <c r="CI718" s="42">
        <v>0</v>
      </c>
      <c r="CJ718" s="42">
        <v>27.844443999999999</v>
      </c>
      <c r="CK718" s="42">
        <v>131.26666700000001</v>
      </c>
      <c r="CL718" s="42">
        <v>0</v>
      </c>
      <c r="CM718" s="42">
        <v>0</v>
      </c>
      <c r="CN718" s="42">
        <v>0</v>
      </c>
      <c r="CO718" s="42">
        <v>15.911111</v>
      </c>
      <c r="CP718" s="42">
        <v>15.911111</v>
      </c>
      <c r="CQ718" s="42">
        <v>15.911111</v>
      </c>
      <c r="CR718" s="42">
        <v>71.599999999999994</v>
      </c>
      <c r="CS718" s="42">
        <v>11.933332999999999</v>
      </c>
    </row>
    <row r="719" spans="1:97">
      <c r="A719" s="40" t="s">
        <v>2029</v>
      </c>
      <c r="B719" s="40" t="s">
        <v>289</v>
      </c>
      <c r="C719" s="40" t="s">
        <v>1664</v>
      </c>
      <c r="D719" s="40" t="s">
        <v>1669</v>
      </c>
      <c r="E719" s="40" t="s">
        <v>1737</v>
      </c>
      <c r="F719" s="40" t="s">
        <v>1671</v>
      </c>
      <c r="G719" s="41" t="s">
        <v>294</v>
      </c>
      <c r="H719" s="40" t="s">
        <v>2030</v>
      </c>
      <c r="I719" s="42">
        <v>269</v>
      </c>
      <c r="J719" s="42">
        <v>55</v>
      </c>
      <c r="K719" s="42">
        <v>36</v>
      </c>
      <c r="L719" s="42">
        <v>51</v>
      </c>
      <c r="M719" s="42">
        <v>65</v>
      </c>
      <c r="N719" s="42">
        <v>40</v>
      </c>
      <c r="O719" s="42">
        <v>22</v>
      </c>
      <c r="P719" s="42">
        <v>41</v>
      </c>
      <c r="Q719" s="42">
        <v>33</v>
      </c>
      <c r="R719" s="42">
        <v>57</v>
      </c>
      <c r="S719" s="42">
        <v>34</v>
      </c>
      <c r="T719" s="42">
        <v>41</v>
      </c>
      <c r="U719" s="42">
        <v>12</v>
      </c>
      <c r="V719" s="42">
        <v>127</v>
      </c>
      <c r="W719" s="42">
        <v>32</v>
      </c>
      <c r="X719" s="42">
        <v>17</v>
      </c>
      <c r="Y719" s="42">
        <v>25</v>
      </c>
      <c r="Z719" s="42">
        <v>28</v>
      </c>
      <c r="AA719" s="42">
        <v>17</v>
      </c>
      <c r="AB719" s="42">
        <v>8</v>
      </c>
      <c r="AC719" s="42">
        <v>0</v>
      </c>
      <c r="AD719" s="42">
        <v>41</v>
      </c>
      <c r="AE719" s="42">
        <v>69</v>
      </c>
      <c r="AF719" s="42">
        <v>17</v>
      </c>
      <c r="AG719" s="42">
        <v>142</v>
      </c>
      <c r="AH719" s="42">
        <v>23</v>
      </c>
      <c r="AI719" s="42">
        <v>19</v>
      </c>
      <c r="AJ719" s="42">
        <v>26</v>
      </c>
      <c r="AK719" s="42">
        <v>37</v>
      </c>
      <c r="AL719" s="42">
        <v>23</v>
      </c>
      <c r="AM719" s="42">
        <v>13</v>
      </c>
      <c r="AN719" s="42">
        <v>1</v>
      </c>
      <c r="AO719" s="42">
        <v>30</v>
      </c>
      <c r="AP719" s="42">
        <v>85</v>
      </c>
      <c r="AQ719" s="42">
        <v>27</v>
      </c>
      <c r="AR719" s="42">
        <v>208</v>
      </c>
      <c r="AS719" s="42">
        <v>28</v>
      </c>
      <c r="AT719" s="42">
        <v>4</v>
      </c>
      <c r="AU719" s="42">
        <v>16</v>
      </c>
      <c r="AV719" s="42">
        <v>32</v>
      </c>
      <c r="AW719" s="42">
        <v>32</v>
      </c>
      <c r="AX719" s="42">
        <v>28</v>
      </c>
      <c r="AY719" s="42">
        <v>40</v>
      </c>
      <c r="AZ719" s="42">
        <v>28</v>
      </c>
      <c r="BA719" s="42">
        <v>112</v>
      </c>
      <c r="BB719" s="42">
        <v>16</v>
      </c>
      <c r="BC719" s="42">
        <v>0</v>
      </c>
      <c r="BD719" s="42">
        <v>12</v>
      </c>
      <c r="BE719" s="42">
        <v>16</v>
      </c>
      <c r="BF719" s="42">
        <v>12</v>
      </c>
      <c r="BG719" s="42">
        <v>24</v>
      </c>
      <c r="BH719" s="42">
        <v>24</v>
      </c>
      <c r="BI719" s="42">
        <v>8</v>
      </c>
      <c r="BJ719" s="42">
        <v>96</v>
      </c>
      <c r="BK719" s="42">
        <v>12</v>
      </c>
      <c r="BL719" s="42">
        <v>4</v>
      </c>
      <c r="BM719" s="42">
        <v>4</v>
      </c>
      <c r="BN719" s="42">
        <v>16</v>
      </c>
      <c r="BO719" s="42">
        <v>20</v>
      </c>
      <c r="BP719" s="42">
        <v>4</v>
      </c>
      <c r="BQ719" s="42">
        <v>16</v>
      </c>
      <c r="BR719" s="42">
        <v>20</v>
      </c>
      <c r="BS719" s="42">
        <v>20</v>
      </c>
      <c r="BT719" s="42">
        <v>0</v>
      </c>
      <c r="BU719" s="42">
        <v>0</v>
      </c>
      <c r="BV719" s="42">
        <v>0</v>
      </c>
      <c r="BW719" s="42">
        <v>0</v>
      </c>
      <c r="BX719" s="42">
        <v>4</v>
      </c>
      <c r="BY719" s="42">
        <v>8</v>
      </c>
      <c r="BZ719" s="42">
        <v>0</v>
      </c>
      <c r="CA719" s="42">
        <v>8</v>
      </c>
      <c r="CB719" s="42">
        <v>124</v>
      </c>
      <c r="CC719" s="42">
        <v>20</v>
      </c>
      <c r="CD719" s="42">
        <v>4</v>
      </c>
      <c r="CE719" s="42">
        <v>16</v>
      </c>
      <c r="CF719" s="42">
        <v>32</v>
      </c>
      <c r="CG719" s="42">
        <v>24</v>
      </c>
      <c r="CH719" s="42">
        <v>20</v>
      </c>
      <c r="CI719" s="42">
        <v>0</v>
      </c>
      <c r="CJ719" s="42">
        <v>8</v>
      </c>
      <c r="CK719" s="42">
        <v>64</v>
      </c>
      <c r="CL719" s="42">
        <v>8</v>
      </c>
      <c r="CM719" s="42">
        <v>0</v>
      </c>
      <c r="CN719" s="42">
        <v>0</v>
      </c>
      <c r="CO719" s="42">
        <v>0</v>
      </c>
      <c r="CP719" s="42">
        <v>4</v>
      </c>
      <c r="CQ719" s="42">
        <v>0</v>
      </c>
      <c r="CR719" s="42">
        <v>40</v>
      </c>
      <c r="CS719" s="42">
        <v>12</v>
      </c>
    </row>
    <row r="720" spans="1:97">
      <c r="A720" s="40" t="s">
        <v>2031</v>
      </c>
      <c r="B720" s="40" t="s">
        <v>289</v>
      </c>
      <c r="C720" s="40" t="s">
        <v>1664</v>
      </c>
      <c r="D720" s="40" t="s">
        <v>1685</v>
      </c>
      <c r="E720" s="40" t="s">
        <v>1686</v>
      </c>
      <c r="F720" s="40" t="s">
        <v>1671</v>
      </c>
      <c r="G720" s="41" t="s">
        <v>294</v>
      </c>
      <c r="H720" s="40" t="s">
        <v>2032</v>
      </c>
      <c r="I720" s="42">
        <v>1660</v>
      </c>
      <c r="J720" s="42">
        <v>328.74517300000002</v>
      </c>
      <c r="K720" s="42">
        <v>282.51932799999997</v>
      </c>
      <c r="L720" s="42">
        <v>295.49487699999997</v>
      </c>
      <c r="M720" s="42">
        <v>358.67043999999999</v>
      </c>
      <c r="N720" s="42">
        <v>258.243967</v>
      </c>
      <c r="O720" s="42">
        <v>136.32621499999999</v>
      </c>
      <c r="P720" s="42">
        <v>315</v>
      </c>
      <c r="Q720" s="42">
        <v>235</v>
      </c>
      <c r="R720" s="42">
        <v>348</v>
      </c>
      <c r="S720" s="42">
        <v>244</v>
      </c>
      <c r="T720" s="42">
        <v>163</v>
      </c>
      <c r="U720" s="42">
        <v>89</v>
      </c>
      <c r="V720" s="42">
        <v>832.60857299999998</v>
      </c>
      <c r="W720" s="42">
        <v>173.68531400000001</v>
      </c>
      <c r="X720" s="42">
        <v>149.51814300000001</v>
      </c>
      <c r="Y720" s="42">
        <v>157.16835599999999</v>
      </c>
      <c r="Z720" s="42">
        <v>177.11853300000001</v>
      </c>
      <c r="AA720" s="42">
        <v>130.78449800000001</v>
      </c>
      <c r="AB720" s="42">
        <v>42.117041999999998</v>
      </c>
      <c r="AC720" s="42">
        <v>2.2166860000000002</v>
      </c>
      <c r="AD720" s="42">
        <v>207.93576400000001</v>
      </c>
      <c r="AE720" s="42">
        <v>508.29677299999997</v>
      </c>
      <c r="AF720" s="42">
        <v>116.376037</v>
      </c>
      <c r="AG720" s="42">
        <v>827.39142700000002</v>
      </c>
      <c r="AH720" s="42">
        <v>155.05985899999999</v>
      </c>
      <c r="AI720" s="42">
        <v>133.00118499999999</v>
      </c>
      <c r="AJ720" s="42">
        <v>138.32652100000001</v>
      </c>
      <c r="AK720" s="42">
        <v>181.551906</v>
      </c>
      <c r="AL720" s="42">
        <v>127.459469</v>
      </c>
      <c r="AM720" s="42">
        <v>80.909053999999998</v>
      </c>
      <c r="AN720" s="42">
        <v>11.083432</v>
      </c>
      <c r="AO720" s="42">
        <v>192.743528</v>
      </c>
      <c r="AP720" s="42">
        <v>479.479849</v>
      </c>
      <c r="AQ720" s="42">
        <v>155.168049</v>
      </c>
      <c r="AR720" s="42">
        <v>1315.8462119999999</v>
      </c>
      <c r="AS720" s="42">
        <v>17.733491000000001</v>
      </c>
      <c r="AT720" s="42">
        <v>53.200474</v>
      </c>
      <c r="AU720" s="42">
        <v>39.900354999999998</v>
      </c>
      <c r="AV720" s="42">
        <v>158.73590300000001</v>
      </c>
      <c r="AW720" s="42">
        <v>208.36852300000001</v>
      </c>
      <c r="AX720" s="42">
        <v>252.70225099999999</v>
      </c>
      <c r="AY720" s="42">
        <v>390.13680900000003</v>
      </c>
      <c r="AZ720" s="42">
        <v>195.06840500000001</v>
      </c>
      <c r="BA720" s="42">
        <v>651.27304700000002</v>
      </c>
      <c r="BB720" s="42">
        <v>8.8667459999999991</v>
      </c>
      <c r="BC720" s="42">
        <v>35.466982999999999</v>
      </c>
      <c r="BD720" s="42">
        <v>26.600237</v>
      </c>
      <c r="BE720" s="42">
        <v>97.101443000000003</v>
      </c>
      <c r="BF720" s="42">
        <v>31.033609999999999</v>
      </c>
      <c r="BG720" s="42">
        <v>186.20165900000001</v>
      </c>
      <c r="BH720" s="42">
        <v>212.801896</v>
      </c>
      <c r="BI720" s="42">
        <v>53.200474</v>
      </c>
      <c r="BJ720" s="42">
        <v>664.57316500000002</v>
      </c>
      <c r="BK720" s="42">
        <v>8.8667459999999991</v>
      </c>
      <c r="BL720" s="42">
        <v>17.733491000000001</v>
      </c>
      <c r="BM720" s="42">
        <v>13.300117999999999</v>
      </c>
      <c r="BN720" s="42">
        <v>61.634459999999997</v>
      </c>
      <c r="BO720" s="42">
        <v>177.334913</v>
      </c>
      <c r="BP720" s="42">
        <v>66.500591999999997</v>
      </c>
      <c r="BQ720" s="42">
        <v>177.334913</v>
      </c>
      <c r="BR720" s="42">
        <v>141.867931</v>
      </c>
      <c r="BS720" s="42">
        <v>141.867931</v>
      </c>
      <c r="BT720" s="42">
        <v>0</v>
      </c>
      <c r="BU720" s="42">
        <v>0</v>
      </c>
      <c r="BV720" s="42">
        <v>0</v>
      </c>
      <c r="BW720" s="42">
        <v>26.600237</v>
      </c>
      <c r="BX720" s="42">
        <v>17.733491000000001</v>
      </c>
      <c r="BY720" s="42">
        <v>39.900354999999998</v>
      </c>
      <c r="BZ720" s="42">
        <v>0</v>
      </c>
      <c r="CA720" s="42">
        <v>57.633847000000003</v>
      </c>
      <c r="CB720" s="42">
        <v>650.84028699999999</v>
      </c>
      <c r="CC720" s="42">
        <v>13.300117999999999</v>
      </c>
      <c r="CD720" s="42">
        <v>48.767100999999997</v>
      </c>
      <c r="CE720" s="42">
        <v>39.900354999999998</v>
      </c>
      <c r="CF720" s="42">
        <v>127.702293</v>
      </c>
      <c r="CG720" s="42">
        <v>150.73467600000001</v>
      </c>
      <c r="CH720" s="42">
        <v>181.76828599999999</v>
      </c>
      <c r="CI720" s="42">
        <v>4.4333729999999996</v>
      </c>
      <c r="CJ720" s="42">
        <v>84.234083999999996</v>
      </c>
      <c r="CK720" s="42">
        <v>523.13799400000005</v>
      </c>
      <c r="CL720" s="42">
        <v>4.4333729999999996</v>
      </c>
      <c r="CM720" s="42">
        <v>4.4333729999999996</v>
      </c>
      <c r="CN720" s="42">
        <v>0</v>
      </c>
      <c r="CO720" s="42">
        <v>4.4333729999999996</v>
      </c>
      <c r="CP720" s="42">
        <v>39.900354999999998</v>
      </c>
      <c r="CQ720" s="42">
        <v>31.033609999999999</v>
      </c>
      <c r="CR720" s="42">
        <v>385.70343600000001</v>
      </c>
      <c r="CS720" s="42">
        <v>53.200474</v>
      </c>
    </row>
    <row r="721" spans="1:97">
      <c r="A721" s="40" t="s">
        <v>2033</v>
      </c>
      <c r="B721" s="40" t="s">
        <v>289</v>
      </c>
      <c r="C721" s="40" t="s">
        <v>1664</v>
      </c>
      <c r="D721" s="40" t="s">
        <v>1665</v>
      </c>
      <c r="E721" s="40" t="s">
        <v>1897</v>
      </c>
      <c r="F721" s="40" t="s">
        <v>351</v>
      </c>
      <c r="G721" s="41" t="s">
        <v>294</v>
      </c>
      <c r="H721" s="40" t="s">
        <v>2034</v>
      </c>
      <c r="I721" s="42">
        <v>583</v>
      </c>
      <c r="J721" s="42">
        <v>86.115665000000007</v>
      </c>
      <c r="K721" s="42">
        <v>67.611367999999999</v>
      </c>
      <c r="L721" s="42">
        <v>90.063590000000005</v>
      </c>
      <c r="M721" s="42">
        <v>147.499504</v>
      </c>
      <c r="N721" s="42">
        <v>115.846073</v>
      </c>
      <c r="O721" s="42">
        <v>75.863799999999998</v>
      </c>
      <c r="P721" s="42">
        <v>60</v>
      </c>
      <c r="Q721" s="42">
        <v>48</v>
      </c>
      <c r="R721" s="42">
        <v>105</v>
      </c>
      <c r="S721" s="42">
        <v>99</v>
      </c>
      <c r="T721" s="42">
        <v>115</v>
      </c>
      <c r="U721" s="42">
        <v>51</v>
      </c>
      <c r="V721" s="42">
        <v>281.92628500000001</v>
      </c>
      <c r="W721" s="42">
        <v>48.183765000000001</v>
      </c>
      <c r="X721" s="42">
        <v>37.931899999999999</v>
      </c>
      <c r="Y721" s="42">
        <v>33.831153999999998</v>
      </c>
      <c r="Z721" s="42">
        <v>68.687494999999998</v>
      </c>
      <c r="AA721" s="42">
        <v>63.561562000000002</v>
      </c>
      <c r="AB721" s="42">
        <v>28.705221999999999</v>
      </c>
      <c r="AC721" s="42">
        <v>1.0251859999999999</v>
      </c>
      <c r="AD721" s="42">
        <v>69.712681000000003</v>
      </c>
      <c r="AE721" s="42">
        <v>139.425363</v>
      </c>
      <c r="AF721" s="42">
        <v>72.788240999999999</v>
      </c>
      <c r="AG721" s="42">
        <v>301.07371499999999</v>
      </c>
      <c r="AH721" s="42">
        <v>37.931899999999999</v>
      </c>
      <c r="AI721" s="42">
        <v>29.679468</v>
      </c>
      <c r="AJ721" s="42">
        <v>56.232436</v>
      </c>
      <c r="AK721" s="42">
        <v>78.812009000000003</v>
      </c>
      <c r="AL721" s="42">
        <v>52.284511000000002</v>
      </c>
      <c r="AM721" s="42">
        <v>42.032646</v>
      </c>
      <c r="AN721" s="42">
        <v>4.100746</v>
      </c>
      <c r="AO721" s="42">
        <v>54.334884000000002</v>
      </c>
      <c r="AP721" s="42">
        <v>167.79947200000001</v>
      </c>
      <c r="AQ721" s="42">
        <v>78.939359999999994</v>
      </c>
      <c r="AR721" s="42">
        <v>495.78273799999999</v>
      </c>
      <c r="AS721" s="42">
        <v>8.201492</v>
      </c>
      <c r="AT721" s="42">
        <v>28.705221999999999</v>
      </c>
      <c r="AU721" s="42">
        <v>24.604475999999998</v>
      </c>
      <c r="AV721" s="42">
        <v>32.805968</v>
      </c>
      <c r="AW721" s="42">
        <v>57.410443000000001</v>
      </c>
      <c r="AX721" s="42">
        <v>53.309697</v>
      </c>
      <c r="AY721" s="42">
        <v>217.33953600000001</v>
      </c>
      <c r="AZ721" s="42">
        <v>73.405904000000007</v>
      </c>
      <c r="BA721" s="42">
        <v>221.440282</v>
      </c>
      <c r="BB721" s="42">
        <v>4.100746</v>
      </c>
      <c r="BC721" s="42">
        <v>20.503730000000001</v>
      </c>
      <c r="BD721" s="42">
        <v>12.302237999999999</v>
      </c>
      <c r="BE721" s="42">
        <v>20.503730000000001</v>
      </c>
      <c r="BF721" s="42">
        <v>16.402984</v>
      </c>
      <c r="BG721" s="42">
        <v>41.007460000000002</v>
      </c>
      <c r="BH721" s="42">
        <v>90.216410999999994</v>
      </c>
      <c r="BI721" s="42">
        <v>16.402984</v>
      </c>
      <c r="BJ721" s="42">
        <v>274.34245600000003</v>
      </c>
      <c r="BK721" s="42">
        <v>4.100746</v>
      </c>
      <c r="BL721" s="42">
        <v>8.201492</v>
      </c>
      <c r="BM721" s="42">
        <v>12.302237999999999</v>
      </c>
      <c r="BN721" s="42">
        <v>12.302237999999999</v>
      </c>
      <c r="BO721" s="42">
        <v>41.007460000000002</v>
      </c>
      <c r="BP721" s="42">
        <v>12.302237999999999</v>
      </c>
      <c r="BQ721" s="42">
        <v>127.123125</v>
      </c>
      <c r="BR721" s="42">
        <v>57.002920000000003</v>
      </c>
      <c r="BS721" s="42">
        <v>45.108206000000003</v>
      </c>
      <c r="BT721" s="42">
        <v>0</v>
      </c>
      <c r="BU721" s="42">
        <v>0</v>
      </c>
      <c r="BV721" s="42">
        <v>0</v>
      </c>
      <c r="BW721" s="42">
        <v>0</v>
      </c>
      <c r="BX721" s="42">
        <v>4.100746</v>
      </c>
      <c r="BY721" s="42">
        <v>8.201492</v>
      </c>
      <c r="BZ721" s="42">
        <v>0</v>
      </c>
      <c r="CA721" s="42">
        <v>32.805968</v>
      </c>
      <c r="CB721" s="42">
        <v>216.93201300000001</v>
      </c>
      <c r="CC721" s="42">
        <v>8.201492</v>
      </c>
      <c r="CD721" s="42">
        <v>20.503730000000001</v>
      </c>
      <c r="CE721" s="42">
        <v>24.604475999999998</v>
      </c>
      <c r="CF721" s="42">
        <v>24.604475999999998</v>
      </c>
      <c r="CG721" s="42">
        <v>53.309697</v>
      </c>
      <c r="CH721" s="42">
        <v>45.108206000000003</v>
      </c>
      <c r="CI721" s="42">
        <v>0</v>
      </c>
      <c r="CJ721" s="42">
        <v>40.599936999999997</v>
      </c>
      <c r="CK721" s="42">
        <v>233.74252000000001</v>
      </c>
      <c r="CL721" s="42">
        <v>0</v>
      </c>
      <c r="CM721" s="42">
        <v>8.201492</v>
      </c>
      <c r="CN721" s="42">
        <v>0</v>
      </c>
      <c r="CO721" s="42">
        <v>8.201492</v>
      </c>
      <c r="CP721" s="42">
        <v>0</v>
      </c>
      <c r="CQ721" s="42">
        <v>0</v>
      </c>
      <c r="CR721" s="42">
        <v>217.33953600000001</v>
      </c>
      <c r="CS721" s="42">
        <v>0</v>
      </c>
    </row>
    <row r="722" spans="1:97">
      <c r="A722" s="40" t="s">
        <v>2035</v>
      </c>
      <c r="B722" s="40" t="s">
        <v>289</v>
      </c>
      <c r="C722" s="40" t="s">
        <v>1664</v>
      </c>
      <c r="D722" s="40" t="s">
        <v>1685</v>
      </c>
      <c r="E722" s="40" t="s">
        <v>1686</v>
      </c>
      <c r="F722" s="40" t="s">
        <v>1671</v>
      </c>
      <c r="G722" s="41" t="s">
        <v>294</v>
      </c>
      <c r="H722" s="40" t="s">
        <v>2036</v>
      </c>
      <c r="I722" s="42">
        <v>705</v>
      </c>
      <c r="J722" s="42">
        <v>139</v>
      </c>
      <c r="K722" s="42">
        <v>108</v>
      </c>
      <c r="L722" s="42">
        <v>151</v>
      </c>
      <c r="M722" s="42">
        <v>146</v>
      </c>
      <c r="N722" s="42">
        <v>102</v>
      </c>
      <c r="O722" s="42">
        <v>59</v>
      </c>
      <c r="P722" s="42">
        <v>111</v>
      </c>
      <c r="Q722" s="42">
        <v>93</v>
      </c>
      <c r="R722" s="42">
        <v>129</v>
      </c>
      <c r="S722" s="42">
        <v>102</v>
      </c>
      <c r="T722" s="42">
        <v>82</v>
      </c>
      <c r="U722" s="42">
        <v>63</v>
      </c>
      <c r="V722" s="42">
        <v>348</v>
      </c>
      <c r="W722" s="42">
        <v>62</v>
      </c>
      <c r="X722" s="42">
        <v>54</v>
      </c>
      <c r="Y722" s="42">
        <v>77</v>
      </c>
      <c r="Z722" s="42">
        <v>84</v>
      </c>
      <c r="AA722" s="42">
        <v>50</v>
      </c>
      <c r="AB722" s="42">
        <v>18</v>
      </c>
      <c r="AC722" s="42">
        <v>3</v>
      </c>
      <c r="AD722" s="42">
        <v>74</v>
      </c>
      <c r="AE722" s="42">
        <v>225</v>
      </c>
      <c r="AF722" s="42">
        <v>49</v>
      </c>
      <c r="AG722" s="42">
        <v>357</v>
      </c>
      <c r="AH722" s="42">
        <v>77</v>
      </c>
      <c r="AI722" s="42">
        <v>54</v>
      </c>
      <c r="AJ722" s="42">
        <v>74</v>
      </c>
      <c r="AK722" s="42">
        <v>62</v>
      </c>
      <c r="AL722" s="42">
        <v>52</v>
      </c>
      <c r="AM722" s="42">
        <v>33</v>
      </c>
      <c r="AN722" s="42">
        <v>5</v>
      </c>
      <c r="AO722" s="42">
        <v>89</v>
      </c>
      <c r="AP722" s="42">
        <v>206</v>
      </c>
      <c r="AQ722" s="42">
        <v>62</v>
      </c>
      <c r="AR722" s="42">
        <v>556</v>
      </c>
      <c r="AS722" s="42">
        <v>8</v>
      </c>
      <c r="AT722" s="42">
        <v>36</v>
      </c>
      <c r="AU722" s="42">
        <v>12</v>
      </c>
      <c r="AV722" s="42">
        <v>60</v>
      </c>
      <c r="AW722" s="42">
        <v>80</v>
      </c>
      <c r="AX722" s="42">
        <v>120</v>
      </c>
      <c r="AY722" s="42">
        <v>164</v>
      </c>
      <c r="AZ722" s="42">
        <v>76</v>
      </c>
      <c r="BA722" s="42">
        <v>288</v>
      </c>
      <c r="BB722" s="42">
        <v>4</v>
      </c>
      <c r="BC722" s="42">
        <v>24</v>
      </c>
      <c r="BD722" s="42">
        <v>8</v>
      </c>
      <c r="BE722" s="42">
        <v>44</v>
      </c>
      <c r="BF722" s="42">
        <v>16</v>
      </c>
      <c r="BG722" s="42">
        <v>100</v>
      </c>
      <c r="BH722" s="42">
        <v>80</v>
      </c>
      <c r="BI722" s="42">
        <v>12</v>
      </c>
      <c r="BJ722" s="42">
        <v>268</v>
      </c>
      <c r="BK722" s="42">
        <v>4</v>
      </c>
      <c r="BL722" s="42">
        <v>12</v>
      </c>
      <c r="BM722" s="42">
        <v>4</v>
      </c>
      <c r="BN722" s="42">
        <v>16</v>
      </c>
      <c r="BO722" s="42">
        <v>64</v>
      </c>
      <c r="BP722" s="42">
        <v>20</v>
      </c>
      <c r="BQ722" s="42">
        <v>84</v>
      </c>
      <c r="BR722" s="42">
        <v>64</v>
      </c>
      <c r="BS722" s="42">
        <v>56</v>
      </c>
      <c r="BT722" s="42">
        <v>0</v>
      </c>
      <c r="BU722" s="42">
        <v>0</v>
      </c>
      <c r="BV722" s="42">
        <v>0</v>
      </c>
      <c r="BW722" s="42">
        <v>0</v>
      </c>
      <c r="BX722" s="42">
        <v>8</v>
      </c>
      <c r="BY722" s="42">
        <v>24</v>
      </c>
      <c r="BZ722" s="42">
        <v>0</v>
      </c>
      <c r="CA722" s="42">
        <v>24</v>
      </c>
      <c r="CB722" s="42">
        <v>276</v>
      </c>
      <c r="CC722" s="42">
        <v>4</v>
      </c>
      <c r="CD722" s="42">
        <v>32</v>
      </c>
      <c r="CE722" s="42">
        <v>12</v>
      </c>
      <c r="CF722" s="42">
        <v>60</v>
      </c>
      <c r="CG722" s="42">
        <v>64</v>
      </c>
      <c r="CH722" s="42">
        <v>76</v>
      </c>
      <c r="CI722" s="42">
        <v>0</v>
      </c>
      <c r="CJ722" s="42">
        <v>28</v>
      </c>
      <c r="CK722" s="42">
        <v>224</v>
      </c>
      <c r="CL722" s="42">
        <v>4</v>
      </c>
      <c r="CM722" s="42">
        <v>4</v>
      </c>
      <c r="CN722" s="42">
        <v>0</v>
      </c>
      <c r="CO722" s="42">
        <v>0</v>
      </c>
      <c r="CP722" s="42">
        <v>8</v>
      </c>
      <c r="CQ722" s="42">
        <v>20</v>
      </c>
      <c r="CR722" s="42">
        <v>164</v>
      </c>
      <c r="CS722" s="42">
        <v>24</v>
      </c>
    </row>
    <row r="723" spans="1:97">
      <c r="A723" s="40" t="s">
        <v>2037</v>
      </c>
      <c r="B723" s="40" t="s">
        <v>289</v>
      </c>
      <c r="C723" s="40" t="s">
        <v>1664</v>
      </c>
      <c r="D723" s="40" t="s">
        <v>1674</v>
      </c>
      <c r="E723" s="40" t="s">
        <v>1813</v>
      </c>
      <c r="F723" s="40" t="s">
        <v>1671</v>
      </c>
      <c r="G723" s="41" t="s">
        <v>294</v>
      </c>
      <c r="H723" s="40" t="s">
        <v>2038</v>
      </c>
      <c r="I723" s="42">
        <v>19571</v>
      </c>
      <c r="J723" s="42">
        <v>3559.8205739999999</v>
      </c>
      <c r="K723" s="42">
        <v>3483.826333</v>
      </c>
      <c r="L723" s="42">
        <v>4009.4232010000001</v>
      </c>
      <c r="M723" s="42">
        <v>4103.7708210000001</v>
      </c>
      <c r="N723" s="42">
        <v>2706.451853</v>
      </c>
      <c r="O723" s="42">
        <v>1707.7072189999999</v>
      </c>
      <c r="P723" s="42">
        <v>3689</v>
      </c>
      <c r="Q723" s="42">
        <v>3667</v>
      </c>
      <c r="R723" s="42">
        <v>4167</v>
      </c>
      <c r="S723" s="42">
        <v>3673</v>
      </c>
      <c r="T723" s="42">
        <v>2271</v>
      </c>
      <c r="U723" s="42">
        <v>944</v>
      </c>
      <c r="V723" s="42">
        <v>9273.4197690000001</v>
      </c>
      <c r="W723" s="42">
        <v>1844.4237029999999</v>
      </c>
      <c r="X723" s="42">
        <v>1697.1259030000001</v>
      </c>
      <c r="Y723" s="42">
        <v>1942.3366430000001</v>
      </c>
      <c r="Z723" s="42">
        <v>1932.077507</v>
      </c>
      <c r="AA723" s="42">
        <v>1268.276155</v>
      </c>
      <c r="AB723" s="42">
        <v>556.54595700000004</v>
      </c>
      <c r="AC723" s="42">
        <v>32.633899999999997</v>
      </c>
      <c r="AD723" s="42">
        <v>2484.6312389999998</v>
      </c>
      <c r="AE723" s="42">
        <v>5518.8241239999998</v>
      </c>
      <c r="AF723" s="42">
        <v>1269.9644060000001</v>
      </c>
      <c r="AG723" s="42">
        <v>10297.580231</v>
      </c>
      <c r="AH723" s="42">
        <v>1715.3968709999999</v>
      </c>
      <c r="AI723" s="42">
        <v>1786.700429</v>
      </c>
      <c r="AJ723" s="42">
        <v>2067.086558</v>
      </c>
      <c r="AK723" s="42">
        <v>2171.6933140000001</v>
      </c>
      <c r="AL723" s="42">
        <v>1438.175698</v>
      </c>
      <c r="AM723" s="42">
        <v>1020.365602</v>
      </c>
      <c r="AN723" s="42">
        <v>98.161759000000004</v>
      </c>
      <c r="AO723" s="42">
        <v>2332.314273</v>
      </c>
      <c r="AP723" s="42">
        <v>6094.454882</v>
      </c>
      <c r="AQ723" s="42">
        <v>1870.8110770000001</v>
      </c>
      <c r="AR723" s="42">
        <v>16056.178594000001</v>
      </c>
      <c r="AS723" s="42">
        <v>62.516956999999998</v>
      </c>
      <c r="AT723" s="42">
        <v>545.98576200000002</v>
      </c>
      <c r="AU723" s="42">
        <v>1630.598027</v>
      </c>
      <c r="AV723" s="42">
        <v>2539.3020409999999</v>
      </c>
      <c r="AW723" s="42">
        <v>3073.6166050000002</v>
      </c>
      <c r="AX723" s="42">
        <v>1722.7751229999999</v>
      </c>
      <c r="AY723" s="42">
        <v>4089.7408639999999</v>
      </c>
      <c r="AZ723" s="42">
        <v>2391.6432159999999</v>
      </c>
      <c r="BA723" s="42">
        <v>7451.9956400000001</v>
      </c>
      <c r="BB723" s="42">
        <v>41.605086999999997</v>
      </c>
      <c r="BC723" s="42">
        <v>435.44692099999997</v>
      </c>
      <c r="BD723" s="42">
        <v>1023.095818</v>
      </c>
      <c r="BE723" s="42">
        <v>1183.473197</v>
      </c>
      <c r="BF723" s="42">
        <v>659.10903099999996</v>
      </c>
      <c r="BG723" s="42">
        <v>1366.260632</v>
      </c>
      <c r="BH723" s="42">
        <v>1736.264032</v>
      </c>
      <c r="BI723" s="42">
        <v>1006.740923</v>
      </c>
      <c r="BJ723" s="42">
        <v>8604.1829529999995</v>
      </c>
      <c r="BK723" s="42">
        <v>20.91187</v>
      </c>
      <c r="BL723" s="42">
        <v>110.53884100000001</v>
      </c>
      <c r="BM723" s="42">
        <v>607.50220899999999</v>
      </c>
      <c r="BN723" s="42">
        <v>1355.8288439999999</v>
      </c>
      <c r="BO723" s="42">
        <v>2414.5075740000002</v>
      </c>
      <c r="BP723" s="42">
        <v>356.51449100000002</v>
      </c>
      <c r="BQ723" s="42">
        <v>2353.4768319999998</v>
      </c>
      <c r="BR723" s="42">
        <v>1384.9022930000001</v>
      </c>
      <c r="BS723" s="42">
        <v>2342.4512629999999</v>
      </c>
      <c r="BT723" s="42">
        <v>1.027436</v>
      </c>
      <c r="BU723" s="42">
        <v>7.4753930000000004</v>
      </c>
      <c r="BV723" s="42">
        <v>26.706129000000001</v>
      </c>
      <c r="BW723" s="42">
        <v>177.51936499999999</v>
      </c>
      <c r="BX723" s="42">
        <v>462.91836999999998</v>
      </c>
      <c r="BY723" s="42">
        <v>312.76027099999999</v>
      </c>
      <c r="BZ723" s="42">
        <v>0</v>
      </c>
      <c r="CA723" s="42">
        <v>1354.0443</v>
      </c>
      <c r="CB723" s="42">
        <v>7893.0211380000001</v>
      </c>
      <c r="CC723" s="42">
        <v>45.686216000000002</v>
      </c>
      <c r="CD723" s="42">
        <v>384.23414400000001</v>
      </c>
      <c r="CE723" s="42">
        <v>1248.9771940000001</v>
      </c>
      <c r="CF723" s="42">
        <v>2033.147336</v>
      </c>
      <c r="CG723" s="42">
        <v>2252.9760769999998</v>
      </c>
      <c r="CH723" s="42">
        <v>1267.3394390000001</v>
      </c>
      <c r="CI723" s="42">
        <v>16.891403</v>
      </c>
      <c r="CJ723" s="42">
        <v>643.76932899999997</v>
      </c>
      <c r="CK723" s="42">
        <v>5820.7061919999996</v>
      </c>
      <c r="CL723" s="42">
        <v>15.803304000000001</v>
      </c>
      <c r="CM723" s="42">
        <v>154.27622500000001</v>
      </c>
      <c r="CN723" s="42">
        <v>354.91470399999997</v>
      </c>
      <c r="CO723" s="42">
        <v>328.63533899999999</v>
      </c>
      <c r="CP723" s="42">
        <v>357.72215899999998</v>
      </c>
      <c r="CQ723" s="42">
        <v>142.67541399999999</v>
      </c>
      <c r="CR723" s="42">
        <v>4072.8494609999998</v>
      </c>
      <c r="CS723" s="42">
        <v>393.82958600000001</v>
      </c>
    </row>
    <row r="724" spans="1:97">
      <c r="A724" s="40" t="s">
        <v>2039</v>
      </c>
      <c r="B724" s="40" t="s">
        <v>289</v>
      </c>
      <c r="C724" s="40" t="s">
        <v>1664</v>
      </c>
      <c r="D724" s="40" t="s">
        <v>1669</v>
      </c>
      <c r="E724" s="40" t="s">
        <v>1692</v>
      </c>
      <c r="F724" s="40" t="s">
        <v>1671</v>
      </c>
      <c r="G724" s="41" t="s">
        <v>294</v>
      </c>
      <c r="H724" s="40" t="s">
        <v>2040</v>
      </c>
      <c r="I724" s="42">
        <v>397</v>
      </c>
      <c r="J724" s="42">
        <v>80.999978999999996</v>
      </c>
      <c r="K724" s="42">
        <v>47.999986999999997</v>
      </c>
      <c r="L724" s="42">
        <v>83.999977999999999</v>
      </c>
      <c r="M724" s="42">
        <v>90.000080999999994</v>
      </c>
      <c r="N724" s="42">
        <v>55.999985000000002</v>
      </c>
      <c r="O724" s="42">
        <v>37.999989999999997</v>
      </c>
      <c r="P724" s="42">
        <v>59</v>
      </c>
      <c r="Q724" s="42">
        <v>49</v>
      </c>
      <c r="R724" s="42">
        <v>72</v>
      </c>
      <c r="S724" s="42">
        <v>62</v>
      </c>
      <c r="T724" s="42">
        <v>47</v>
      </c>
      <c r="U724" s="42">
        <v>21</v>
      </c>
      <c r="V724" s="42">
        <v>204.00005100000001</v>
      </c>
      <c r="W724" s="42">
        <v>47.999986999999997</v>
      </c>
      <c r="X724" s="42">
        <v>24.999993</v>
      </c>
      <c r="Y724" s="42">
        <v>40.999988999999999</v>
      </c>
      <c r="Z724" s="42">
        <v>46.000093</v>
      </c>
      <c r="AA724" s="42">
        <v>27.999993</v>
      </c>
      <c r="AB724" s="42">
        <v>14.999995999999999</v>
      </c>
      <c r="AC724" s="42">
        <v>1</v>
      </c>
      <c r="AD724" s="42">
        <v>55.999985000000002</v>
      </c>
      <c r="AE724" s="42">
        <v>115.000075</v>
      </c>
      <c r="AF724" s="42">
        <v>32.999991000000001</v>
      </c>
      <c r="AG724" s="42">
        <v>192.99994899999999</v>
      </c>
      <c r="AH724" s="42">
        <v>32.999991000000001</v>
      </c>
      <c r="AI724" s="42">
        <v>22.999994000000001</v>
      </c>
      <c r="AJ724" s="42">
        <v>42.999988999999999</v>
      </c>
      <c r="AK724" s="42">
        <v>43.999988000000002</v>
      </c>
      <c r="AL724" s="42">
        <v>27.999993</v>
      </c>
      <c r="AM724" s="42">
        <v>19.999994999999998</v>
      </c>
      <c r="AN724" s="42">
        <v>1.9999990000000001</v>
      </c>
      <c r="AO724" s="42">
        <v>38.999989999999997</v>
      </c>
      <c r="AP724" s="42">
        <v>112.99997</v>
      </c>
      <c r="AQ724" s="42">
        <v>40.999988999999999</v>
      </c>
      <c r="AR724" s="42">
        <v>340.00033100000002</v>
      </c>
      <c r="AS724" s="42">
        <v>7.9999979999999997</v>
      </c>
      <c r="AT724" s="42">
        <v>11.999997</v>
      </c>
      <c r="AU724" s="42">
        <v>11.999997</v>
      </c>
      <c r="AV724" s="42">
        <v>27.999993</v>
      </c>
      <c r="AW724" s="42">
        <v>63.999983</v>
      </c>
      <c r="AX724" s="42">
        <v>72.000401999999994</v>
      </c>
      <c r="AY724" s="42">
        <v>75.999979999999994</v>
      </c>
      <c r="AZ724" s="42">
        <v>67.999982000000003</v>
      </c>
      <c r="BA724" s="42">
        <v>168.00037699999999</v>
      </c>
      <c r="BB724" s="42">
        <v>3.9999989999999999</v>
      </c>
      <c r="BC724" s="42">
        <v>11.999997</v>
      </c>
      <c r="BD724" s="42">
        <v>7.9999979999999997</v>
      </c>
      <c r="BE724" s="42">
        <v>11.999997</v>
      </c>
      <c r="BF724" s="42">
        <v>7.9999979999999997</v>
      </c>
      <c r="BG724" s="42">
        <v>48.000408999999998</v>
      </c>
      <c r="BH724" s="42">
        <v>35.999989999999997</v>
      </c>
      <c r="BI724" s="42">
        <v>39.999988999999999</v>
      </c>
      <c r="BJ724" s="42">
        <v>171.999954</v>
      </c>
      <c r="BK724" s="42">
        <v>3.9999989999999999</v>
      </c>
      <c r="BL724" s="42">
        <v>0</v>
      </c>
      <c r="BM724" s="42">
        <v>3.9999989999999999</v>
      </c>
      <c r="BN724" s="42">
        <v>15.999995999999999</v>
      </c>
      <c r="BO724" s="42">
        <v>55.999985000000002</v>
      </c>
      <c r="BP724" s="42">
        <v>23.999994000000001</v>
      </c>
      <c r="BQ724" s="42">
        <v>39.999988999999999</v>
      </c>
      <c r="BR724" s="42">
        <v>27.999993</v>
      </c>
      <c r="BS724" s="42">
        <v>59.999983999999998</v>
      </c>
      <c r="BT724" s="42">
        <v>0</v>
      </c>
      <c r="BU724" s="42">
        <v>0</v>
      </c>
      <c r="BV724" s="42">
        <v>0</v>
      </c>
      <c r="BW724" s="42">
        <v>0</v>
      </c>
      <c r="BX724" s="42">
        <v>11.999997</v>
      </c>
      <c r="BY724" s="42">
        <v>7.9999979999999997</v>
      </c>
      <c r="BZ724" s="42">
        <v>0</v>
      </c>
      <c r="CA724" s="42">
        <v>39.999988999999999</v>
      </c>
      <c r="CB724" s="42">
        <v>184.000373</v>
      </c>
      <c r="CC724" s="42">
        <v>3.9999989999999999</v>
      </c>
      <c r="CD724" s="42">
        <v>11.999997</v>
      </c>
      <c r="CE724" s="42">
        <v>11.999997</v>
      </c>
      <c r="CF724" s="42">
        <v>23.999994000000001</v>
      </c>
      <c r="CG724" s="42">
        <v>51.999986</v>
      </c>
      <c r="CH724" s="42">
        <v>64.000404000000003</v>
      </c>
      <c r="CI724" s="42">
        <v>0</v>
      </c>
      <c r="CJ724" s="42">
        <v>15.999995999999999</v>
      </c>
      <c r="CK724" s="42">
        <v>95.999975000000006</v>
      </c>
      <c r="CL724" s="42">
        <v>3.9999989999999999</v>
      </c>
      <c r="CM724" s="42">
        <v>0</v>
      </c>
      <c r="CN724" s="42">
        <v>0</v>
      </c>
      <c r="CO724" s="42">
        <v>3.9999989999999999</v>
      </c>
      <c r="CP724" s="42">
        <v>0</v>
      </c>
      <c r="CQ724" s="42">
        <v>0</v>
      </c>
      <c r="CR724" s="42">
        <v>75.999979999999994</v>
      </c>
      <c r="CS724" s="42">
        <v>11.999997</v>
      </c>
    </row>
    <row r="725" spans="1:97">
      <c r="A725" s="40" t="s">
        <v>2041</v>
      </c>
      <c r="B725" s="40" t="s">
        <v>289</v>
      </c>
      <c r="C725" s="40" t="s">
        <v>1664</v>
      </c>
      <c r="D725" s="40" t="s">
        <v>1669</v>
      </c>
      <c r="E725" s="40" t="s">
        <v>1800</v>
      </c>
      <c r="F725" s="40" t="s">
        <v>1671</v>
      </c>
      <c r="G725" s="41" t="s">
        <v>294</v>
      </c>
      <c r="H725" s="40" t="s">
        <v>2042</v>
      </c>
      <c r="I725" s="42">
        <v>1604</v>
      </c>
      <c r="J725" s="42">
        <v>288.23916400000002</v>
      </c>
      <c r="K725" s="42">
        <v>220.45731599999999</v>
      </c>
      <c r="L725" s="42">
        <v>298.11896400000001</v>
      </c>
      <c r="M725" s="42">
        <v>402.70831299999998</v>
      </c>
      <c r="N725" s="42">
        <v>255.31088399999999</v>
      </c>
      <c r="O725" s="42">
        <v>139.165359</v>
      </c>
      <c r="P725" s="42">
        <v>235</v>
      </c>
      <c r="Q725" s="42">
        <v>180</v>
      </c>
      <c r="R725" s="42">
        <v>297</v>
      </c>
      <c r="S725" s="42">
        <v>248</v>
      </c>
      <c r="T725" s="42">
        <v>199</v>
      </c>
      <c r="U725" s="42">
        <v>57</v>
      </c>
      <c r="V725" s="42">
        <v>784.30446600000005</v>
      </c>
      <c r="W725" s="42">
        <v>144.21210099999999</v>
      </c>
      <c r="X725" s="42">
        <v>114.914131</v>
      </c>
      <c r="Y725" s="42">
        <v>141.258071</v>
      </c>
      <c r="Z725" s="42">
        <v>197.66878</v>
      </c>
      <c r="AA725" s="42">
        <v>130.79451</v>
      </c>
      <c r="AB725" s="42">
        <v>53.364159999999998</v>
      </c>
      <c r="AC725" s="42">
        <v>2.0927120000000001</v>
      </c>
      <c r="AD725" s="42">
        <v>196.48364599999999</v>
      </c>
      <c r="AE725" s="42">
        <v>463.30444599999998</v>
      </c>
      <c r="AF725" s="42">
        <v>124.516374</v>
      </c>
      <c r="AG725" s="42">
        <v>819.69553399999995</v>
      </c>
      <c r="AH725" s="42">
        <v>144.027063</v>
      </c>
      <c r="AI725" s="42">
        <v>105.54318600000001</v>
      </c>
      <c r="AJ725" s="42">
        <v>156.860893</v>
      </c>
      <c r="AK725" s="42">
        <v>205.03953200000001</v>
      </c>
      <c r="AL725" s="42">
        <v>124.516374</v>
      </c>
      <c r="AM725" s="42">
        <v>79.523061999999996</v>
      </c>
      <c r="AN725" s="42">
        <v>4.1854240000000003</v>
      </c>
      <c r="AO725" s="42">
        <v>191.11308600000001</v>
      </c>
      <c r="AP725" s="42">
        <v>484.18530900000002</v>
      </c>
      <c r="AQ725" s="42">
        <v>144.39713900000001</v>
      </c>
      <c r="AR725" s="42">
        <v>1284.7402300000001</v>
      </c>
      <c r="AS725" s="42">
        <v>12.556272999999999</v>
      </c>
      <c r="AT725" s="42">
        <v>41.854242999999997</v>
      </c>
      <c r="AU725" s="42">
        <v>62.781365000000001</v>
      </c>
      <c r="AV725" s="42">
        <v>159.04612399999999</v>
      </c>
      <c r="AW725" s="42">
        <v>209.27121600000001</v>
      </c>
      <c r="AX725" s="42">
        <v>221.64245099999999</v>
      </c>
      <c r="AY725" s="42">
        <v>422.72785699999997</v>
      </c>
      <c r="AZ725" s="42">
        <v>154.86070000000001</v>
      </c>
      <c r="BA725" s="42">
        <v>636.18449799999996</v>
      </c>
      <c r="BB725" s="42">
        <v>12.556272999999999</v>
      </c>
      <c r="BC725" s="42">
        <v>29.297969999999999</v>
      </c>
      <c r="BD725" s="42">
        <v>41.854242999999997</v>
      </c>
      <c r="BE725" s="42">
        <v>75.337637999999998</v>
      </c>
      <c r="BF725" s="42">
        <v>50.225091999999997</v>
      </c>
      <c r="BG725" s="42">
        <v>163.231549</v>
      </c>
      <c r="BH725" s="42">
        <v>188.34409500000001</v>
      </c>
      <c r="BI725" s="42">
        <v>75.337637999999998</v>
      </c>
      <c r="BJ725" s="42">
        <v>648.55573200000003</v>
      </c>
      <c r="BK725" s="42">
        <v>0</v>
      </c>
      <c r="BL725" s="42">
        <v>12.556272999999999</v>
      </c>
      <c r="BM725" s="42">
        <v>20.927122000000001</v>
      </c>
      <c r="BN725" s="42">
        <v>83.708487000000005</v>
      </c>
      <c r="BO725" s="42">
        <v>159.04612399999999</v>
      </c>
      <c r="BP725" s="42">
        <v>58.410902</v>
      </c>
      <c r="BQ725" s="42">
        <v>234.38376199999999</v>
      </c>
      <c r="BR725" s="42">
        <v>79.523061999999996</v>
      </c>
      <c r="BS725" s="42">
        <v>171.602397</v>
      </c>
      <c r="BT725" s="42">
        <v>0</v>
      </c>
      <c r="BU725" s="42">
        <v>0</v>
      </c>
      <c r="BV725" s="42">
        <v>0</v>
      </c>
      <c r="BW725" s="42">
        <v>4.1854240000000003</v>
      </c>
      <c r="BX725" s="42">
        <v>20.927122000000001</v>
      </c>
      <c r="BY725" s="42">
        <v>41.854242999999997</v>
      </c>
      <c r="BZ725" s="42">
        <v>0</v>
      </c>
      <c r="CA725" s="42">
        <v>104.635608</v>
      </c>
      <c r="CB725" s="42">
        <v>573.21809499999995</v>
      </c>
      <c r="CC725" s="42">
        <v>8.3708489999999998</v>
      </c>
      <c r="CD725" s="42">
        <v>25.112545999999998</v>
      </c>
      <c r="CE725" s="42">
        <v>54.410516000000001</v>
      </c>
      <c r="CF725" s="42">
        <v>129.748154</v>
      </c>
      <c r="CG725" s="42">
        <v>159.04612399999999</v>
      </c>
      <c r="CH725" s="42">
        <v>154.67566199999999</v>
      </c>
      <c r="CI725" s="42">
        <v>4.1854240000000003</v>
      </c>
      <c r="CJ725" s="42">
        <v>37.668818999999999</v>
      </c>
      <c r="CK725" s="42">
        <v>539.91973800000005</v>
      </c>
      <c r="CL725" s="42">
        <v>4.1854240000000003</v>
      </c>
      <c r="CM725" s="42">
        <v>16.741696999999998</v>
      </c>
      <c r="CN725" s="42">
        <v>8.3708489999999998</v>
      </c>
      <c r="CO725" s="42">
        <v>25.112545999999998</v>
      </c>
      <c r="CP725" s="42">
        <v>29.297969999999999</v>
      </c>
      <c r="CQ725" s="42">
        <v>25.112545999999998</v>
      </c>
      <c r="CR725" s="42">
        <v>418.54243300000002</v>
      </c>
      <c r="CS725" s="42">
        <v>12.556272999999999</v>
      </c>
    </row>
    <row r="726" spans="1:97">
      <c r="A726" s="40" t="s">
        <v>2043</v>
      </c>
      <c r="B726" s="40" t="s">
        <v>289</v>
      </c>
      <c r="C726" s="40" t="s">
        <v>1664</v>
      </c>
      <c r="D726" s="40" t="s">
        <v>1674</v>
      </c>
      <c r="E726" s="40" t="s">
        <v>1759</v>
      </c>
      <c r="F726" s="40" t="s">
        <v>1671</v>
      </c>
      <c r="G726" s="41" t="s">
        <v>294</v>
      </c>
      <c r="H726" s="40" t="s">
        <v>2044</v>
      </c>
      <c r="I726" s="42">
        <v>2711</v>
      </c>
      <c r="J726" s="42">
        <v>446.34688</v>
      </c>
      <c r="K726" s="42">
        <v>410.07489900000002</v>
      </c>
      <c r="L726" s="42">
        <v>546.094829</v>
      </c>
      <c r="M726" s="42">
        <v>606.54057599999999</v>
      </c>
      <c r="N726" s="42">
        <v>384.79641600000002</v>
      </c>
      <c r="O726" s="42">
        <v>317.14640000000003</v>
      </c>
      <c r="P726" s="42">
        <v>391</v>
      </c>
      <c r="Q726" s="42">
        <v>401</v>
      </c>
      <c r="R726" s="42">
        <v>530</v>
      </c>
      <c r="S726" s="42">
        <v>476</v>
      </c>
      <c r="T726" s="42">
        <v>241</v>
      </c>
      <c r="U726" s="42">
        <v>210</v>
      </c>
      <c r="V726" s="42">
        <v>1316.7507820000001</v>
      </c>
      <c r="W726" s="42">
        <v>237.78298799999999</v>
      </c>
      <c r="X726" s="42">
        <v>209.57144700000001</v>
      </c>
      <c r="Y726" s="42">
        <v>281.10785499999997</v>
      </c>
      <c r="Z726" s="42">
        <v>289.16073999999998</v>
      </c>
      <c r="AA726" s="42">
        <v>192.40029100000001</v>
      </c>
      <c r="AB726" s="42">
        <v>99.721462000000002</v>
      </c>
      <c r="AC726" s="42">
        <v>7.0059979999999999</v>
      </c>
      <c r="AD726" s="42">
        <v>305.289175</v>
      </c>
      <c r="AE726" s="42">
        <v>807.036473</v>
      </c>
      <c r="AF726" s="42">
        <v>204.42513400000001</v>
      </c>
      <c r="AG726" s="42">
        <v>1394.2492179999999</v>
      </c>
      <c r="AH726" s="42">
        <v>208.56389200000001</v>
      </c>
      <c r="AI726" s="42">
        <v>200.50345200000001</v>
      </c>
      <c r="AJ726" s="42">
        <v>264.98697399999998</v>
      </c>
      <c r="AK726" s="42">
        <v>317.37983600000001</v>
      </c>
      <c r="AL726" s="42">
        <v>192.39612500000001</v>
      </c>
      <c r="AM726" s="42">
        <v>166.06177700000001</v>
      </c>
      <c r="AN726" s="42">
        <v>44.357162000000002</v>
      </c>
      <c r="AO726" s="42">
        <v>268.00963899999999</v>
      </c>
      <c r="AP726" s="42">
        <v>811.08180300000004</v>
      </c>
      <c r="AQ726" s="42">
        <v>315.15777600000001</v>
      </c>
      <c r="AR726" s="42">
        <v>2240.431799</v>
      </c>
      <c r="AS726" s="42">
        <v>0</v>
      </c>
      <c r="AT726" s="42">
        <v>149.118145</v>
      </c>
      <c r="AU726" s="42">
        <v>245.84342799999999</v>
      </c>
      <c r="AV726" s="42">
        <v>427.20333499999998</v>
      </c>
      <c r="AW726" s="42">
        <v>358.689592</v>
      </c>
      <c r="AX726" s="42">
        <v>261.96430900000001</v>
      </c>
      <c r="AY726" s="42">
        <v>600.132203</v>
      </c>
      <c r="AZ726" s="42">
        <v>197.48078699999999</v>
      </c>
      <c r="BA726" s="42">
        <v>1027.6845940000001</v>
      </c>
      <c r="BB726" s="42">
        <v>0</v>
      </c>
      <c r="BC726" s="42">
        <v>84.634623000000005</v>
      </c>
      <c r="BD726" s="42">
        <v>165.239026</v>
      </c>
      <c r="BE726" s="42">
        <v>169.26924600000001</v>
      </c>
      <c r="BF726" s="42">
        <v>76.574183000000005</v>
      </c>
      <c r="BG726" s="42">
        <v>229.72254799999999</v>
      </c>
      <c r="BH726" s="42">
        <v>221.640567</v>
      </c>
      <c r="BI726" s="42">
        <v>80.604403000000005</v>
      </c>
      <c r="BJ726" s="42">
        <v>1212.7472049999999</v>
      </c>
      <c r="BK726" s="42">
        <v>0</v>
      </c>
      <c r="BL726" s="42">
        <v>64.483521999999994</v>
      </c>
      <c r="BM726" s="42">
        <v>80.604403000000005</v>
      </c>
      <c r="BN726" s="42">
        <v>257.93408899999997</v>
      </c>
      <c r="BO726" s="42">
        <v>282.11541</v>
      </c>
      <c r="BP726" s="42">
        <v>32.241760999999997</v>
      </c>
      <c r="BQ726" s="42">
        <v>378.49163600000003</v>
      </c>
      <c r="BR726" s="42">
        <v>116.876384</v>
      </c>
      <c r="BS726" s="42">
        <v>233.752768</v>
      </c>
      <c r="BT726" s="42">
        <v>0</v>
      </c>
      <c r="BU726" s="42">
        <v>0</v>
      </c>
      <c r="BV726" s="42">
        <v>0</v>
      </c>
      <c r="BW726" s="42">
        <v>28.211541</v>
      </c>
      <c r="BX726" s="42">
        <v>32.241760999999997</v>
      </c>
      <c r="BY726" s="42">
        <v>44.332422000000001</v>
      </c>
      <c r="BZ726" s="42">
        <v>0</v>
      </c>
      <c r="CA726" s="42">
        <v>128.96704399999999</v>
      </c>
      <c r="CB726" s="42">
        <v>1168.7638400000001</v>
      </c>
      <c r="CC726" s="42">
        <v>0</v>
      </c>
      <c r="CD726" s="42">
        <v>116.876384</v>
      </c>
      <c r="CE726" s="42">
        <v>173.299466</v>
      </c>
      <c r="CF726" s="42">
        <v>358.689592</v>
      </c>
      <c r="CG726" s="42">
        <v>286.14562999999998</v>
      </c>
      <c r="CH726" s="42">
        <v>185.39012600000001</v>
      </c>
      <c r="CI726" s="42">
        <v>4.0302199999999999</v>
      </c>
      <c r="CJ726" s="42">
        <v>44.332422000000001</v>
      </c>
      <c r="CK726" s="42">
        <v>837.91519100000005</v>
      </c>
      <c r="CL726" s="42">
        <v>0</v>
      </c>
      <c r="CM726" s="42">
        <v>32.241760999999997</v>
      </c>
      <c r="CN726" s="42">
        <v>72.543961999999993</v>
      </c>
      <c r="CO726" s="42">
        <v>40.302200999999997</v>
      </c>
      <c r="CP726" s="42">
        <v>40.302200999999997</v>
      </c>
      <c r="CQ726" s="42">
        <v>32.241760999999997</v>
      </c>
      <c r="CR726" s="42">
        <v>596.10198300000002</v>
      </c>
      <c r="CS726" s="42">
        <v>24.181321000000001</v>
      </c>
    </row>
    <row r="727" spans="1:97">
      <c r="A727" s="40" t="s">
        <v>2045</v>
      </c>
      <c r="B727" s="40" t="s">
        <v>289</v>
      </c>
      <c r="C727" s="40" t="s">
        <v>1664</v>
      </c>
      <c r="D727" s="40" t="s">
        <v>1665</v>
      </c>
      <c r="E727" s="40" t="s">
        <v>1666</v>
      </c>
      <c r="F727" s="40" t="s">
        <v>419</v>
      </c>
      <c r="G727" s="41" t="s">
        <v>294</v>
      </c>
      <c r="H727" s="40" t="s">
        <v>2046</v>
      </c>
      <c r="I727" s="42">
        <v>488</v>
      </c>
      <c r="J727" s="42">
        <v>100.864208</v>
      </c>
      <c r="K727" s="42">
        <v>74.374617999999998</v>
      </c>
      <c r="L727" s="42">
        <v>119.203155</v>
      </c>
      <c r="M727" s="42">
        <v>85.561998000000003</v>
      </c>
      <c r="N727" s="42">
        <v>66.223974999999996</v>
      </c>
      <c r="O727" s="42">
        <v>41.772046000000003</v>
      </c>
      <c r="P727" s="42">
        <v>72</v>
      </c>
      <c r="Q727" s="42">
        <v>64</v>
      </c>
      <c r="R727" s="42">
        <v>77</v>
      </c>
      <c r="S727" s="42">
        <v>60</v>
      </c>
      <c r="T727" s="42">
        <v>71</v>
      </c>
      <c r="U727" s="42">
        <v>29</v>
      </c>
      <c r="V727" s="42">
        <v>238.38655600000001</v>
      </c>
      <c r="W727" s="42">
        <v>45.847366999999998</v>
      </c>
      <c r="X727" s="42">
        <v>29.546081000000001</v>
      </c>
      <c r="Y727" s="42">
        <v>60.110993000000001</v>
      </c>
      <c r="Z727" s="42">
        <v>48.884104999999998</v>
      </c>
      <c r="AA727" s="42">
        <v>36.677894000000002</v>
      </c>
      <c r="AB727" s="42">
        <v>15.282456</v>
      </c>
      <c r="AC727" s="42">
        <v>2.0376609999999999</v>
      </c>
      <c r="AD727" s="42">
        <v>59.092162000000002</v>
      </c>
      <c r="AE727" s="42">
        <v>138.541178</v>
      </c>
      <c r="AF727" s="42">
        <v>40.753214999999997</v>
      </c>
      <c r="AG727" s="42">
        <v>249.61344399999999</v>
      </c>
      <c r="AH727" s="42">
        <v>55.016840999999999</v>
      </c>
      <c r="AI727" s="42">
        <v>44.828536999999997</v>
      </c>
      <c r="AJ727" s="42">
        <v>59.092162000000002</v>
      </c>
      <c r="AK727" s="42">
        <v>36.677894000000002</v>
      </c>
      <c r="AL727" s="42">
        <v>29.546081000000001</v>
      </c>
      <c r="AM727" s="42">
        <v>22.414268</v>
      </c>
      <c r="AN727" s="42">
        <v>2.0376609999999999</v>
      </c>
      <c r="AO727" s="42">
        <v>78.449939999999998</v>
      </c>
      <c r="AP727" s="42">
        <v>129.391459</v>
      </c>
      <c r="AQ727" s="42">
        <v>41.772046000000003</v>
      </c>
      <c r="AR727" s="42">
        <v>411.52846</v>
      </c>
      <c r="AS727" s="42">
        <v>4.0753219999999999</v>
      </c>
      <c r="AT727" s="42">
        <v>12.225965</v>
      </c>
      <c r="AU727" s="42">
        <v>8.1506430000000005</v>
      </c>
      <c r="AV727" s="42">
        <v>24.451929</v>
      </c>
      <c r="AW727" s="42">
        <v>69.280466000000004</v>
      </c>
      <c r="AX727" s="42">
        <v>114.02998700000001</v>
      </c>
      <c r="AY727" s="42">
        <v>105.95836</v>
      </c>
      <c r="AZ727" s="42">
        <v>73.355788000000004</v>
      </c>
      <c r="BA727" s="42">
        <v>199.61174</v>
      </c>
      <c r="BB727" s="42">
        <v>4.0753219999999999</v>
      </c>
      <c r="BC727" s="42">
        <v>12.225965</v>
      </c>
      <c r="BD727" s="42">
        <v>8.1506430000000005</v>
      </c>
      <c r="BE727" s="42">
        <v>20.376608000000001</v>
      </c>
      <c r="BF727" s="42">
        <v>0</v>
      </c>
      <c r="BG727" s="42">
        <v>93.653379999999999</v>
      </c>
      <c r="BH727" s="42">
        <v>52.979179999999999</v>
      </c>
      <c r="BI727" s="42">
        <v>8.1506430000000005</v>
      </c>
      <c r="BJ727" s="42">
        <v>211.91672</v>
      </c>
      <c r="BK727" s="42">
        <v>0</v>
      </c>
      <c r="BL727" s="42">
        <v>0</v>
      </c>
      <c r="BM727" s="42">
        <v>0</v>
      </c>
      <c r="BN727" s="42">
        <v>4.0753219999999999</v>
      </c>
      <c r="BO727" s="42">
        <v>69.280466000000004</v>
      </c>
      <c r="BP727" s="42">
        <v>20.376608000000001</v>
      </c>
      <c r="BQ727" s="42">
        <v>52.979179999999999</v>
      </c>
      <c r="BR727" s="42">
        <v>65.205145000000002</v>
      </c>
      <c r="BS727" s="42">
        <v>69.280466000000004</v>
      </c>
      <c r="BT727" s="42">
        <v>0</v>
      </c>
      <c r="BU727" s="42">
        <v>0</v>
      </c>
      <c r="BV727" s="42">
        <v>0</v>
      </c>
      <c r="BW727" s="42">
        <v>0</v>
      </c>
      <c r="BX727" s="42">
        <v>16.301286000000001</v>
      </c>
      <c r="BY727" s="42">
        <v>20.376608000000001</v>
      </c>
      <c r="BZ727" s="42">
        <v>0</v>
      </c>
      <c r="CA727" s="42">
        <v>32.602572000000002</v>
      </c>
      <c r="CB727" s="42">
        <v>203.687061</v>
      </c>
      <c r="CC727" s="42">
        <v>4.0753219999999999</v>
      </c>
      <c r="CD727" s="42">
        <v>12.225965</v>
      </c>
      <c r="CE727" s="42">
        <v>8.1506430000000005</v>
      </c>
      <c r="CF727" s="42">
        <v>20.376608000000001</v>
      </c>
      <c r="CG727" s="42">
        <v>48.903858</v>
      </c>
      <c r="CH727" s="42">
        <v>85.502736999999996</v>
      </c>
      <c r="CI727" s="42">
        <v>0</v>
      </c>
      <c r="CJ727" s="42">
        <v>24.451929</v>
      </c>
      <c r="CK727" s="42">
        <v>138.56093200000001</v>
      </c>
      <c r="CL727" s="42">
        <v>0</v>
      </c>
      <c r="CM727" s="42">
        <v>0</v>
      </c>
      <c r="CN727" s="42">
        <v>0</v>
      </c>
      <c r="CO727" s="42">
        <v>4.0753219999999999</v>
      </c>
      <c r="CP727" s="42">
        <v>4.0753219999999999</v>
      </c>
      <c r="CQ727" s="42">
        <v>8.1506430000000005</v>
      </c>
      <c r="CR727" s="42">
        <v>105.95836</v>
      </c>
      <c r="CS727" s="42">
        <v>16.301286000000001</v>
      </c>
    </row>
    <row r="728" spans="1:97">
      <c r="A728" s="40" t="s">
        <v>2047</v>
      </c>
      <c r="B728" s="40" t="s">
        <v>289</v>
      </c>
      <c r="C728" s="40" t="s">
        <v>1664</v>
      </c>
      <c r="D728" s="40" t="s">
        <v>1674</v>
      </c>
      <c r="E728" s="40" t="s">
        <v>1835</v>
      </c>
      <c r="F728" s="40" t="s">
        <v>1671</v>
      </c>
      <c r="G728" s="41" t="s">
        <v>294</v>
      </c>
      <c r="H728" s="40" t="s">
        <v>2048</v>
      </c>
      <c r="I728" s="42">
        <v>16202</v>
      </c>
      <c r="J728" s="42">
        <v>3264.1742239999999</v>
      </c>
      <c r="K728" s="42">
        <v>2984.8981180000001</v>
      </c>
      <c r="L728" s="42">
        <v>3353.4507210000002</v>
      </c>
      <c r="M728" s="42">
        <v>3278.302463</v>
      </c>
      <c r="N728" s="42">
        <v>2198.5801150000002</v>
      </c>
      <c r="O728" s="42">
        <v>1122.5943600000001</v>
      </c>
      <c r="P728" s="42">
        <v>3264</v>
      </c>
      <c r="Q728" s="42">
        <v>3618</v>
      </c>
      <c r="R728" s="42">
        <v>3533</v>
      </c>
      <c r="S728" s="42">
        <v>3282</v>
      </c>
      <c r="T728" s="42">
        <v>1635</v>
      </c>
      <c r="U728" s="42">
        <v>824</v>
      </c>
      <c r="V728" s="42">
        <v>7663.6364320000002</v>
      </c>
      <c r="W728" s="42">
        <v>1586.8037730000001</v>
      </c>
      <c r="X728" s="42">
        <v>1584.992064</v>
      </c>
      <c r="Y728" s="42">
        <v>1602.1120960000001</v>
      </c>
      <c r="Z728" s="42">
        <v>1445.976684</v>
      </c>
      <c r="AA728" s="42">
        <v>1032.541948</v>
      </c>
      <c r="AB728" s="42">
        <v>396.95452999999998</v>
      </c>
      <c r="AC728" s="42">
        <v>14.255337000000001</v>
      </c>
      <c r="AD728" s="42">
        <v>2185.9149280000001</v>
      </c>
      <c r="AE728" s="42">
        <v>4537.0586640000001</v>
      </c>
      <c r="AF728" s="42">
        <v>940.66283999999996</v>
      </c>
      <c r="AG728" s="42">
        <v>8538.3635680000007</v>
      </c>
      <c r="AH728" s="42">
        <v>1677.370451</v>
      </c>
      <c r="AI728" s="42">
        <v>1399.9060529999999</v>
      </c>
      <c r="AJ728" s="42">
        <v>1751.338624</v>
      </c>
      <c r="AK728" s="42">
        <v>1832.325779</v>
      </c>
      <c r="AL728" s="42">
        <v>1166.0381669999999</v>
      </c>
      <c r="AM728" s="42">
        <v>638.13512400000002</v>
      </c>
      <c r="AN728" s="42">
        <v>73.249369000000002</v>
      </c>
      <c r="AO728" s="42">
        <v>2173.4364850000002</v>
      </c>
      <c r="AP728" s="42">
        <v>5050.027771</v>
      </c>
      <c r="AQ728" s="42">
        <v>1314.899312</v>
      </c>
      <c r="AR728" s="42">
        <v>12938.137951000001</v>
      </c>
      <c r="AS728" s="42">
        <v>6.2929310000000003</v>
      </c>
      <c r="AT728" s="42">
        <v>394.18616100000003</v>
      </c>
      <c r="AU728" s="42">
        <v>780.99774400000001</v>
      </c>
      <c r="AV728" s="42">
        <v>1663.6202270000001</v>
      </c>
      <c r="AW728" s="42">
        <v>2593.3981220000001</v>
      </c>
      <c r="AX728" s="42">
        <v>2073.9048830000002</v>
      </c>
      <c r="AY728" s="42">
        <v>3185.610146</v>
      </c>
      <c r="AZ728" s="42">
        <v>2240.1277369999998</v>
      </c>
      <c r="BA728" s="42">
        <v>6070.5838640000002</v>
      </c>
      <c r="BB728" s="42">
        <v>1.076023</v>
      </c>
      <c r="BC728" s="42">
        <v>305.09752900000001</v>
      </c>
      <c r="BD728" s="42">
        <v>417.40216299999997</v>
      </c>
      <c r="BE728" s="42">
        <v>858.29490699999997</v>
      </c>
      <c r="BF728" s="42">
        <v>570.63474499999995</v>
      </c>
      <c r="BG728" s="42">
        <v>1699.0744569999999</v>
      </c>
      <c r="BH728" s="42">
        <v>1427.86491</v>
      </c>
      <c r="BI728" s="42">
        <v>791.13913000000002</v>
      </c>
      <c r="BJ728" s="42">
        <v>6867.5540870000004</v>
      </c>
      <c r="BK728" s="42">
        <v>5.2169090000000002</v>
      </c>
      <c r="BL728" s="42">
        <v>89.088632000000004</v>
      </c>
      <c r="BM728" s="42">
        <v>363.59558099999998</v>
      </c>
      <c r="BN728" s="42">
        <v>805.32532000000003</v>
      </c>
      <c r="BO728" s="42">
        <v>2022.763377</v>
      </c>
      <c r="BP728" s="42">
        <v>374.83042699999999</v>
      </c>
      <c r="BQ728" s="42">
        <v>1757.745236</v>
      </c>
      <c r="BR728" s="42">
        <v>1448.988607</v>
      </c>
      <c r="BS728" s="42">
        <v>2034.3617770000001</v>
      </c>
      <c r="BT728" s="42">
        <v>4.3712679999999997</v>
      </c>
      <c r="BU728" s="42">
        <v>22.197333</v>
      </c>
      <c r="BV728" s="42">
        <v>20.299817999999998</v>
      </c>
      <c r="BW728" s="42">
        <v>105.73681000000001</v>
      </c>
      <c r="BX728" s="42">
        <v>323.63055300000002</v>
      </c>
      <c r="BY728" s="42">
        <v>363.50447400000002</v>
      </c>
      <c r="BZ728" s="42">
        <v>0</v>
      </c>
      <c r="CA728" s="42">
        <v>1194.6215219999999</v>
      </c>
      <c r="CB728" s="42">
        <v>6485.1046699999997</v>
      </c>
      <c r="CC728" s="42">
        <v>1.076023</v>
      </c>
      <c r="CD728" s="42">
        <v>280.096655</v>
      </c>
      <c r="CE728" s="42">
        <v>601.79841099999999</v>
      </c>
      <c r="CF728" s="42">
        <v>1296.6801780000001</v>
      </c>
      <c r="CG728" s="42">
        <v>1941.7203999999999</v>
      </c>
      <c r="CH728" s="42">
        <v>1555.7773540000001</v>
      </c>
      <c r="CI728" s="42">
        <v>37.182864000000002</v>
      </c>
      <c r="CJ728" s="42">
        <v>770.772785</v>
      </c>
      <c r="CK728" s="42">
        <v>4418.6715039999999</v>
      </c>
      <c r="CL728" s="42">
        <v>0.84563999999999995</v>
      </c>
      <c r="CM728" s="42">
        <v>91.892173</v>
      </c>
      <c r="CN728" s="42">
        <v>158.89951500000001</v>
      </c>
      <c r="CO728" s="42">
        <v>261.203238</v>
      </c>
      <c r="CP728" s="42">
        <v>328.04716999999999</v>
      </c>
      <c r="CQ728" s="42">
        <v>154.62305599999999</v>
      </c>
      <c r="CR728" s="42">
        <v>3148.4272820000001</v>
      </c>
      <c r="CS728" s="42">
        <v>274.73343</v>
      </c>
    </row>
    <row r="729" spans="1:97">
      <c r="A729" s="40" t="s">
        <v>2049</v>
      </c>
      <c r="B729" s="40" t="s">
        <v>289</v>
      </c>
      <c r="C729" s="40" t="s">
        <v>1664</v>
      </c>
      <c r="D729" s="40" t="s">
        <v>1665</v>
      </c>
      <c r="E729" s="40" t="s">
        <v>1832</v>
      </c>
      <c r="F729" s="40" t="s">
        <v>1671</v>
      </c>
      <c r="G729" s="41" t="s">
        <v>294</v>
      </c>
      <c r="H729" s="40" t="s">
        <v>2050</v>
      </c>
      <c r="I729" s="42">
        <v>544</v>
      </c>
      <c r="J729" s="42">
        <v>90.514285999999998</v>
      </c>
      <c r="K729" s="42">
        <v>71.314285999999996</v>
      </c>
      <c r="L729" s="42">
        <v>104.228571</v>
      </c>
      <c r="M729" s="42">
        <v>121.6</v>
      </c>
      <c r="N729" s="42">
        <v>101.485714</v>
      </c>
      <c r="O729" s="42">
        <v>54.857143000000001</v>
      </c>
      <c r="P729" s="42">
        <v>78</v>
      </c>
      <c r="Q729" s="42">
        <v>74</v>
      </c>
      <c r="R729" s="42">
        <v>96</v>
      </c>
      <c r="S729" s="42">
        <v>100</v>
      </c>
      <c r="T729" s="42">
        <v>87</v>
      </c>
      <c r="U729" s="42">
        <v>55</v>
      </c>
      <c r="V729" s="42">
        <v>267.88571400000001</v>
      </c>
      <c r="W729" s="42">
        <v>44.8</v>
      </c>
      <c r="X729" s="42">
        <v>34.742857000000001</v>
      </c>
      <c r="Y729" s="42">
        <v>51.2</v>
      </c>
      <c r="Z729" s="42">
        <v>61.257142999999999</v>
      </c>
      <c r="AA729" s="42">
        <v>53.942856999999997</v>
      </c>
      <c r="AB729" s="42">
        <v>21.028570999999999</v>
      </c>
      <c r="AC729" s="42">
        <v>0.91428600000000004</v>
      </c>
      <c r="AD729" s="42">
        <v>53.942856999999997</v>
      </c>
      <c r="AE729" s="42">
        <v>170.057143</v>
      </c>
      <c r="AF729" s="42">
        <v>43.885714</v>
      </c>
      <c r="AG729" s="42">
        <v>276.11428599999999</v>
      </c>
      <c r="AH729" s="42">
        <v>45.714286000000001</v>
      </c>
      <c r="AI729" s="42">
        <v>36.571429000000002</v>
      </c>
      <c r="AJ729" s="42">
        <v>53.028570999999999</v>
      </c>
      <c r="AK729" s="42">
        <v>60.342857000000002</v>
      </c>
      <c r="AL729" s="42">
        <v>47.542856999999998</v>
      </c>
      <c r="AM729" s="42">
        <v>30.171429</v>
      </c>
      <c r="AN729" s="42">
        <v>2.7428569999999999</v>
      </c>
      <c r="AO729" s="42">
        <v>61.257142999999999</v>
      </c>
      <c r="AP729" s="42">
        <v>159.085714</v>
      </c>
      <c r="AQ729" s="42">
        <v>55.771428999999998</v>
      </c>
      <c r="AR729" s="42">
        <v>464.45714299999997</v>
      </c>
      <c r="AS729" s="42">
        <v>14.628571000000001</v>
      </c>
      <c r="AT729" s="42">
        <v>25.6</v>
      </c>
      <c r="AU729" s="42">
        <v>7.3142860000000001</v>
      </c>
      <c r="AV729" s="42">
        <v>47.542856999999998</v>
      </c>
      <c r="AW729" s="42">
        <v>47.542856999999998</v>
      </c>
      <c r="AX729" s="42">
        <v>113.37142900000001</v>
      </c>
      <c r="AY729" s="42">
        <v>157.25714300000001</v>
      </c>
      <c r="AZ729" s="42">
        <v>51.2</v>
      </c>
      <c r="BA729" s="42">
        <v>226.74285699999999</v>
      </c>
      <c r="BB729" s="42">
        <v>14.628571000000001</v>
      </c>
      <c r="BC729" s="42">
        <v>14.628571000000001</v>
      </c>
      <c r="BD729" s="42">
        <v>3.657143</v>
      </c>
      <c r="BE729" s="42">
        <v>25.6</v>
      </c>
      <c r="BF729" s="42">
        <v>0</v>
      </c>
      <c r="BG729" s="42">
        <v>69.485714000000002</v>
      </c>
      <c r="BH729" s="42">
        <v>87.771428999999998</v>
      </c>
      <c r="BI729" s="42">
        <v>10.971429000000001</v>
      </c>
      <c r="BJ729" s="42">
        <v>237.71428599999999</v>
      </c>
      <c r="BK729" s="42">
        <v>0</v>
      </c>
      <c r="BL729" s="42">
        <v>10.971429000000001</v>
      </c>
      <c r="BM729" s="42">
        <v>3.657143</v>
      </c>
      <c r="BN729" s="42">
        <v>21.942857</v>
      </c>
      <c r="BO729" s="42">
        <v>47.542856999999998</v>
      </c>
      <c r="BP729" s="42">
        <v>43.885714</v>
      </c>
      <c r="BQ729" s="42">
        <v>69.485714000000002</v>
      </c>
      <c r="BR729" s="42">
        <v>40.228571000000002</v>
      </c>
      <c r="BS729" s="42">
        <v>40.228571000000002</v>
      </c>
      <c r="BT729" s="42">
        <v>0</v>
      </c>
      <c r="BU729" s="42">
        <v>0</v>
      </c>
      <c r="BV729" s="42">
        <v>0</v>
      </c>
      <c r="BW729" s="42">
        <v>0</v>
      </c>
      <c r="BX729" s="42">
        <v>0</v>
      </c>
      <c r="BY729" s="42">
        <v>7.3142860000000001</v>
      </c>
      <c r="BZ729" s="42">
        <v>0</v>
      </c>
      <c r="CA729" s="42">
        <v>32.914285999999997</v>
      </c>
      <c r="CB729" s="42">
        <v>171.88571400000001</v>
      </c>
      <c r="CC729" s="42">
        <v>3.657143</v>
      </c>
      <c r="CD729" s="42">
        <v>21.942857</v>
      </c>
      <c r="CE729" s="42">
        <v>3.657143</v>
      </c>
      <c r="CF729" s="42">
        <v>32.914285999999997</v>
      </c>
      <c r="CG729" s="42">
        <v>32.914285999999997</v>
      </c>
      <c r="CH729" s="42">
        <v>76.8</v>
      </c>
      <c r="CI729" s="42">
        <v>0</v>
      </c>
      <c r="CJ729" s="42">
        <v>0</v>
      </c>
      <c r="CK729" s="42">
        <v>252.34285700000001</v>
      </c>
      <c r="CL729" s="42">
        <v>10.971429000000001</v>
      </c>
      <c r="CM729" s="42">
        <v>3.657143</v>
      </c>
      <c r="CN729" s="42">
        <v>3.657143</v>
      </c>
      <c r="CO729" s="42">
        <v>14.628571000000001</v>
      </c>
      <c r="CP729" s="42">
        <v>14.628571000000001</v>
      </c>
      <c r="CQ729" s="42">
        <v>29.257142999999999</v>
      </c>
      <c r="CR729" s="42">
        <v>157.25714300000001</v>
      </c>
      <c r="CS729" s="42">
        <v>18.285713999999999</v>
      </c>
    </row>
    <row r="730" spans="1:97">
      <c r="A730" s="40" t="s">
        <v>2051</v>
      </c>
      <c r="B730" s="40" t="s">
        <v>289</v>
      </c>
      <c r="C730" s="40" t="s">
        <v>1664</v>
      </c>
      <c r="D730" s="40" t="s">
        <v>1669</v>
      </c>
      <c r="E730" s="40" t="s">
        <v>1737</v>
      </c>
      <c r="F730" s="40" t="s">
        <v>1671</v>
      </c>
      <c r="G730" s="41" t="s">
        <v>294</v>
      </c>
      <c r="H730" s="40" t="s">
        <v>2052</v>
      </c>
      <c r="I730" s="42">
        <v>103</v>
      </c>
      <c r="J730" s="42">
        <v>15.505376</v>
      </c>
      <c r="K730" s="42">
        <v>13.290323000000001</v>
      </c>
      <c r="L730" s="42">
        <v>18.827957000000001</v>
      </c>
      <c r="M730" s="42">
        <v>35.440860000000001</v>
      </c>
      <c r="N730" s="42">
        <v>18.827957000000001</v>
      </c>
      <c r="O730" s="42">
        <v>1.1075269999999999</v>
      </c>
      <c r="P730" s="42">
        <v>37</v>
      </c>
      <c r="Q730" s="42">
        <v>16</v>
      </c>
      <c r="R730" s="42">
        <v>36</v>
      </c>
      <c r="S730" s="42">
        <v>17</v>
      </c>
      <c r="T730" s="42">
        <v>6</v>
      </c>
      <c r="U730" s="42">
        <v>4</v>
      </c>
      <c r="V730" s="42">
        <v>52.053762999999996</v>
      </c>
      <c r="W730" s="42">
        <v>7.752688</v>
      </c>
      <c r="X730" s="42">
        <v>3.322581</v>
      </c>
      <c r="Y730" s="42">
        <v>12.182796</v>
      </c>
      <c r="Z730" s="42">
        <v>15.505376</v>
      </c>
      <c r="AA730" s="42">
        <v>12.182796</v>
      </c>
      <c r="AB730" s="42">
        <v>1.1075269999999999</v>
      </c>
      <c r="AC730" s="42">
        <v>0</v>
      </c>
      <c r="AD730" s="42">
        <v>9.9677419999999994</v>
      </c>
      <c r="AE730" s="42">
        <v>34.333333000000003</v>
      </c>
      <c r="AF730" s="42">
        <v>7.752688</v>
      </c>
      <c r="AG730" s="42">
        <v>50.946237000000004</v>
      </c>
      <c r="AH730" s="42">
        <v>7.752688</v>
      </c>
      <c r="AI730" s="42">
        <v>9.9677419999999994</v>
      </c>
      <c r="AJ730" s="42">
        <v>6.6451609999999999</v>
      </c>
      <c r="AK730" s="42">
        <v>19.935483999999999</v>
      </c>
      <c r="AL730" s="42">
        <v>6.6451609999999999</v>
      </c>
      <c r="AM730" s="42">
        <v>0</v>
      </c>
      <c r="AN730" s="42">
        <v>0</v>
      </c>
      <c r="AO730" s="42">
        <v>13.290323000000001</v>
      </c>
      <c r="AP730" s="42">
        <v>33.225805999999999</v>
      </c>
      <c r="AQ730" s="42">
        <v>4.4301079999999997</v>
      </c>
      <c r="AR730" s="42">
        <v>97.462366000000003</v>
      </c>
      <c r="AS730" s="42">
        <v>4.4301079999999997</v>
      </c>
      <c r="AT730" s="42">
        <v>8.8602150000000002</v>
      </c>
      <c r="AU730" s="42">
        <v>4.4301079999999997</v>
      </c>
      <c r="AV730" s="42">
        <v>13.290323000000001</v>
      </c>
      <c r="AW730" s="42">
        <v>8.8602150000000002</v>
      </c>
      <c r="AX730" s="42">
        <v>35.440860000000001</v>
      </c>
      <c r="AY730" s="42">
        <v>13.290323000000001</v>
      </c>
      <c r="AZ730" s="42">
        <v>8.8602150000000002</v>
      </c>
      <c r="BA730" s="42">
        <v>57.591397999999998</v>
      </c>
      <c r="BB730" s="42">
        <v>4.4301079999999997</v>
      </c>
      <c r="BC730" s="42">
        <v>8.8602150000000002</v>
      </c>
      <c r="BD730" s="42">
        <v>4.4301079999999997</v>
      </c>
      <c r="BE730" s="42">
        <v>4.4301079999999997</v>
      </c>
      <c r="BF730" s="42">
        <v>0</v>
      </c>
      <c r="BG730" s="42">
        <v>22.150538000000001</v>
      </c>
      <c r="BH730" s="42">
        <v>13.290323000000001</v>
      </c>
      <c r="BI730" s="42">
        <v>0</v>
      </c>
      <c r="BJ730" s="42">
        <v>39.870967999999998</v>
      </c>
      <c r="BK730" s="42">
        <v>0</v>
      </c>
      <c r="BL730" s="42">
        <v>0</v>
      </c>
      <c r="BM730" s="42">
        <v>0</v>
      </c>
      <c r="BN730" s="42">
        <v>8.8602150000000002</v>
      </c>
      <c r="BO730" s="42">
        <v>8.8602150000000002</v>
      </c>
      <c r="BP730" s="42">
        <v>13.290323000000001</v>
      </c>
      <c r="BQ730" s="42">
        <v>0</v>
      </c>
      <c r="BR730" s="42">
        <v>8.8602150000000002</v>
      </c>
      <c r="BS730" s="42">
        <v>13.290323000000001</v>
      </c>
      <c r="BT730" s="42">
        <v>0</v>
      </c>
      <c r="BU730" s="42">
        <v>0</v>
      </c>
      <c r="BV730" s="42">
        <v>0</v>
      </c>
      <c r="BW730" s="42">
        <v>0</v>
      </c>
      <c r="BX730" s="42">
        <v>0</v>
      </c>
      <c r="BY730" s="42">
        <v>8.8602150000000002</v>
      </c>
      <c r="BZ730" s="42">
        <v>0</v>
      </c>
      <c r="CA730" s="42">
        <v>4.4301079999999997</v>
      </c>
      <c r="CB730" s="42">
        <v>62.021504999999998</v>
      </c>
      <c r="CC730" s="42">
        <v>4.4301079999999997</v>
      </c>
      <c r="CD730" s="42">
        <v>8.8602150000000002</v>
      </c>
      <c r="CE730" s="42">
        <v>4.4301079999999997</v>
      </c>
      <c r="CF730" s="42">
        <v>13.290323000000001</v>
      </c>
      <c r="CG730" s="42">
        <v>4.4301079999999997</v>
      </c>
      <c r="CH730" s="42">
        <v>22.150538000000001</v>
      </c>
      <c r="CI730" s="42">
        <v>0</v>
      </c>
      <c r="CJ730" s="42">
        <v>4.4301079999999997</v>
      </c>
      <c r="CK730" s="42">
        <v>22.150538000000001</v>
      </c>
      <c r="CL730" s="42">
        <v>0</v>
      </c>
      <c r="CM730" s="42">
        <v>0</v>
      </c>
      <c r="CN730" s="42">
        <v>0</v>
      </c>
      <c r="CO730" s="42">
        <v>0</v>
      </c>
      <c r="CP730" s="42">
        <v>4.4301079999999997</v>
      </c>
      <c r="CQ730" s="42">
        <v>4.4301079999999997</v>
      </c>
      <c r="CR730" s="42">
        <v>13.290323000000001</v>
      </c>
      <c r="CS730" s="42">
        <v>0</v>
      </c>
    </row>
    <row r="731" spans="1:97">
      <c r="A731" s="40" t="s">
        <v>2053</v>
      </c>
      <c r="B731" s="40" t="s">
        <v>289</v>
      </c>
      <c r="C731" s="40" t="s">
        <v>1664</v>
      </c>
      <c r="D731" s="40" t="s">
        <v>1669</v>
      </c>
      <c r="E731" s="40" t="s">
        <v>1737</v>
      </c>
      <c r="F731" s="40" t="s">
        <v>1671</v>
      </c>
      <c r="G731" s="41" t="s">
        <v>294</v>
      </c>
      <c r="H731" s="40" t="s">
        <v>2054</v>
      </c>
      <c r="I731" s="42">
        <v>795</v>
      </c>
      <c r="J731" s="42">
        <v>172.605896</v>
      </c>
      <c r="K731" s="42">
        <v>98.489154999999997</v>
      </c>
      <c r="L731" s="42">
        <v>158.85358400000001</v>
      </c>
      <c r="M731" s="42">
        <v>155.801602</v>
      </c>
      <c r="N731" s="42">
        <v>131.42918800000001</v>
      </c>
      <c r="O731" s="42">
        <v>77.820575000000005</v>
      </c>
      <c r="P731" s="42">
        <v>133</v>
      </c>
      <c r="Q731" s="42">
        <v>129</v>
      </c>
      <c r="R731" s="42">
        <v>152</v>
      </c>
      <c r="S731" s="42">
        <v>121</v>
      </c>
      <c r="T731" s="42">
        <v>132</v>
      </c>
      <c r="U731" s="42">
        <v>64</v>
      </c>
      <c r="V731" s="42">
        <v>377.88440400000002</v>
      </c>
      <c r="W731" s="42">
        <v>78.900300000000001</v>
      </c>
      <c r="X731" s="42">
        <v>47.745328000000001</v>
      </c>
      <c r="Y731" s="42">
        <v>75.009271999999996</v>
      </c>
      <c r="Z731" s="42">
        <v>74.982529999999997</v>
      </c>
      <c r="AA731" s="42">
        <v>64.282201000000001</v>
      </c>
      <c r="AB731" s="42">
        <v>35.992016</v>
      </c>
      <c r="AC731" s="42">
        <v>0.97275699999999998</v>
      </c>
      <c r="AD731" s="42">
        <v>92.545642999999998</v>
      </c>
      <c r="AE731" s="42">
        <v>208.464201</v>
      </c>
      <c r="AF731" s="42">
        <v>76.874560000000002</v>
      </c>
      <c r="AG731" s="42">
        <v>417.11559599999998</v>
      </c>
      <c r="AH731" s="42">
        <v>93.705595000000002</v>
      </c>
      <c r="AI731" s="42">
        <v>50.743825999999999</v>
      </c>
      <c r="AJ731" s="42">
        <v>83.844313</v>
      </c>
      <c r="AK731" s="42">
        <v>80.819073000000003</v>
      </c>
      <c r="AL731" s="42">
        <v>67.146987999999993</v>
      </c>
      <c r="AM731" s="42">
        <v>38.910286999999997</v>
      </c>
      <c r="AN731" s="42">
        <v>1.945514</v>
      </c>
      <c r="AO731" s="42">
        <v>112.29495</v>
      </c>
      <c r="AP731" s="42">
        <v>222.13628600000001</v>
      </c>
      <c r="AQ731" s="42">
        <v>82.684360999999996</v>
      </c>
      <c r="AR731" s="42">
        <v>626.88350100000002</v>
      </c>
      <c r="AS731" s="42">
        <v>0</v>
      </c>
      <c r="AT731" s="42">
        <v>35.019258999999998</v>
      </c>
      <c r="AU731" s="42">
        <v>27.237200999999999</v>
      </c>
      <c r="AV731" s="42">
        <v>66.254457000000002</v>
      </c>
      <c r="AW731" s="42">
        <v>124.619888</v>
      </c>
      <c r="AX731" s="42">
        <v>101.380684</v>
      </c>
      <c r="AY731" s="42">
        <v>182.87835100000001</v>
      </c>
      <c r="AZ731" s="42">
        <v>89.493661000000003</v>
      </c>
      <c r="BA731" s="42">
        <v>299.82315</v>
      </c>
      <c r="BB731" s="42">
        <v>0</v>
      </c>
      <c r="BC731" s="42">
        <v>27.237200999999999</v>
      </c>
      <c r="BD731" s="42">
        <v>11.673086</v>
      </c>
      <c r="BE731" s="42">
        <v>39.017256000000003</v>
      </c>
      <c r="BF731" s="42">
        <v>27.237200999999999</v>
      </c>
      <c r="BG731" s="42">
        <v>77.927543</v>
      </c>
      <c r="BH731" s="42">
        <v>81.711602999999997</v>
      </c>
      <c r="BI731" s="42">
        <v>35.019258999999998</v>
      </c>
      <c r="BJ731" s="42">
        <v>327.06035100000003</v>
      </c>
      <c r="BK731" s="42">
        <v>0</v>
      </c>
      <c r="BL731" s="42">
        <v>7.782057</v>
      </c>
      <c r="BM731" s="42">
        <v>15.564114999999999</v>
      </c>
      <c r="BN731" s="42">
        <v>27.237200999999999</v>
      </c>
      <c r="BO731" s="42">
        <v>97.382687000000004</v>
      </c>
      <c r="BP731" s="42">
        <v>23.453140999999999</v>
      </c>
      <c r="BQ731" s="42">
        <v>101.166747</v>
      </c>
      <c r="BR731" s="42">
        <v>54.474401999999998</v>
      </c>
      <c r="BS731" s="42">
        <v>66.147488999999993</v>
      </c>
      <c r="BT731" s="42">
        <v>0</v>
      </c>
      <c r="BU731" s="42">
        <v>0</v>
      </c>
      <c r="BV731" s="42">
        <v>0</v>
      </c>
      <c r="BW731" s="42">
        <v>0</v>
      </c>
      <c r="BX731" s="42">
        <v>19.455144000000001</v>
      </c>
      <c r="BY731" s="42">
        <v>3.8910290000000001</v>
      </c>
      <c r="BZ731" s="42">
        <v>0</v>
      </c>
      <c r="CA731" s="42">
        <v>42.801316</v>
      </c>
      <c r="CB731" s="42">
        <v>303.821147</v>
      </c>
      <c r="CC731" s="42">
        <v>0</v>
      </c>
      <c r="CD731" s="42">
        <v>27.237200999999999</v>
      </c>
      <c r="CE731" s="42">
        <v>23.346171999999999</v>
      </c>
      <c r="CF731" s="42">
        <v>54.581370999999997</v>
      </c>
      <c r="CG731" s="42">
        <v>89.600628999999998</v>
      </c>
      <c r="CH731" s="42">
        <v>77.927543</v>
      </c>
      <c r="CI731" s="42">
        <v>3.8910290000000001</v>
      </c>
      <c r="CJ731" s="42">
        <v>27.237200999999999</v>
      </c>
      <c r="CK731" s="42">
        <v>256.91486500000002</v>
      </c>
      <c r="CL731" s="42">
        <v>0</v>
      </c>
      <c r="CM731" s="42">
        <v>7.782057</v>
      </c>
      <c r="CN731" s="42">
        <v>3.8910290000000001</v>
      </c>
      <c r="CO731" s="42">
        <v>11.673086</v>
      </c>
      <c r="CP731" s="42">
        <v>15.564114999999999</v>
      </c>
      <c r="CQ731" s="42">
        <v>19.562111999999999</v>
      </c>
      <c r="CR731" s="42">
        <v>178.98732200000001</v>
      </c>
      <c r="CS731" s="42">
        <v>19.455144000000001</v>
      </c>
    </row>
    <row r="732" spans="1:97">
      <c r="A732" s="40" t="s">
        <v>2055</v>
      </c>
      <c r="B732" s="40" t="s">
        <v>289</v>
      </c>
      <c r="C732" s="40" t="s">
        <v>1664</v>
      </c>
      <c r="D732" s="40" t="s">
        <v>1669</v>
      </c>
      <c r="E732" s="40" t="s">
        <v>1737</v>
      </c>
      <c r="F732" s="40" t="s">
        <v>1671</v>
      </c>
      <c r="G732" s="41" t="s">
        <v>294</v>
      </c>
      <c r="H732" s="40" t="s">
        <v>2056</v>
      </c>
      <c r="I732" s="42">
        <v>183</v>
      </c>
      <c r="J732" s="42">
        <v>33.737430000000003</v>
      </c>
      <c r="K732" s="42">
        <v>24.536313</v>
      </c>
      <c r="L732" s="42">
        <v>34.759777</v>
      </c>
      <c r="M732" s="42">
        <v>41.916201000000001</v>
      </c>
      <c r="N732" s="42">
        <v>31.692737000000001</v>
      </c>
      <c r="O732" s="42">
        <v>16.357541999999999</v>
      </c>
      <c r="P732" s="42">
        <v>32</v>
      </c>
      <c r="Q732" s="42">
        <v>19</v>
      </c>
      <c r="R732" s="42">
        <v>33</v>
      </c>
      <c r="S732" s="42">
        <v>39</v>
      </c>
      <c r="T732" s="42">
        <v>30</v>
      </c>
      <c r="U732" s="42">
        <v>5</v>
      </c>
      <c r="V732" s="42">
        <v>78.720669999999998</v>
      </c>
      <c r="W732" s="42">
        <v>11.245810000000001</v>
      </c>
      <c r="X732" s="42">
        <v>9.201117</v>
      </c>
      <c r="Y732" s="42">
        <v>14.312849</v>
      </c>
      <c r="Z732" s="42">
        <v>21.469273999999999</v>
      </c>
      <c r="AA732" s="42">
        <v>15.335196</v>
      </c>
      <c r="AB732" s="42">
        <v>7.1564249999999996</v>
      </c>
      <c r="AC732" s="42">
        <v>0</v>
      </c>
      <c r="AD732" s="42">
        <v>14.312849</v>
      </c>
      <c r="AE732" s="42">
        <v>55.206704000000002</v>
      </c>
      <c r="AF732" s="42">
        <v>9.201117</v>
      </c>
      <c r="AG732" s="42">
        <v>104.27933</v>
      </c>
      <c r="AH732" s="42">
        <v>22.491620000000001</v>
      </c>
      <c r="AI732" s="42">
        <v>15.335196</v>
      </c>
      <c r="AJ732" s="42">
        <v>20.446926999999999</v>
      </c>
      <c r="AK732" s="42">
        <v>20.446926999999999</v>
      </c>
      <c r="AL732" s="42">
        <v>16.357541999999999</v>
      </c>
      <c r="AM732" s="42">
        <v>9.201117</v>
      </c>
      <c r="AN732" s="42">
        <v>0</v>
      </c>
      <c r="AO732" s="42">
        <v>29.648045</v>
      </c>
      <c r="AP732" s="42">
        <v>55.206704000000002</v>
      </c>
      <c r="AQ732" s="42">
        <v>19.424581</v>
      </c>
      <c r="AR732" s="42">
        <v>143.12849199999999</v>
      </c>
      <c r="AS732" s="42">
        <v>4.089385</v>
      </c>
      <c r="AT732" s="42">
        <v>8.1787709999999993</v>
      </c>
      <c r="AU732" s="42">
        <v>0</v>
      </c>
      <c r="AV732" s="42">
        <v>28.625698</v>
      </c>
      <c r="AW732" s="42">
        <v>24.536313</v>
      </c>
      <c r="AX732" s="42">
        <v>20.446926999999999</v>
      </c>
      <c r="AY732" s="42">
        <v>40.893855000000002</v>
      </c>
      <c r="AZ732" s="42">
        <v>16.357541999999999</v>
      </c>
      <c r="BA732" s="42">
        <v>61.340781999999997</v>
      </c>
      <c r="BB732" s="42">
        <v>4.089385</v>
      </c>
      <c r="BC732" s="42">
        <v>8.1787709999999993</v>
      </c>
      <c r="BD732" s="42">
        <v>0</v>
      </c>
      <c r="BE732" s="42">
        <v>8.1787709999999993</v>
      </c>
      <c r="BF732" s="42">
        <v>8.1787709999999993</v>
      </c>
      <c r="BG732" s="42">
        <v>8.1787709999999993</v>
      </c>
      <c r="BH732" s="42">
        <v>20.446926999999999</v>
      </c>
      <c r="BI732" s="42">
        <v>4.089385</v>
      </c>
      <c r="BJ732" s="42">
        <v>81.787709000000007</v>
      </c>
      <c r="BK732" s="42">
        <v>0</v>
      </c>
      <c r="BL732" s="42">
        <v>0</v>
      </c>
      <c r="BM732" s="42">
        <v>0</v>
      </c>
      <c r="BN732" s="42">
        <v>20.446926999999999</v>
      </c>
      <c r="BO732" s="42">
        <v>16.357541999999999</v>
      </c>
      <c r="BP732" s="42">
        <v>12.268155999999999</v>
      </c>
      <c r="BQ732" s="42">
        <v>20.446926999999999</v>
      </c>
      <c r="BR732" s="42">
        <v>12.268155999999999</v>
      </c>
      <c r="BS732" s="42">
        <v>16.357541999999999</v>
      </c>
      <c r="BT732" s="42">
        <v>0</v>
      </c>
      <c r="BU732" s="42">
        <v>0</v>
      </c>
      <c r="BV732" s="42">
        <v>0</v>
      </c>
      <c r="BW732" s="42">
        <v>0</v>
      </c>
      <c r="BX732" s="42">
        <v>4.089385</v>
      </c>
      <c r="BY732" s="42">
        <v>4.089385</v>
      </c>
      <c r="BZ732" s="42">
        <v>0</v>
      </c>
      <c r="CA732" s="42">
        <v>8.1787709999999993</v>
      </c>
      <c r="CB732" s="42">
        <v>65.430167999999995</v>
      </c>
      <c r="CC732" s="42">
        <v>4.089385</v>
      </c>
      <c r="CD732" s="42">
        <v>8.1787709999999993</v>
      </c>
      <c r="CE732" s="42">
        <v>0</v>
      </c>
      <c r="CF732" s="42">
        <v>24.536313</v>
      </c>
      <c r="CG732" s="42">
        <v>16.357541999999999</v>
      </c>
      <c r="CH732" s="42">
        <v>12.268155999999999</v>
      </c>
      <c r="CI732" s="42">
        <v>0</v>
      </c>
      <c r="CJ732" s="42">
        <v>0</v>
      </c>
      <c r="CK732" s="42">
        <v>61.340781999999997</v>
      </c>
      <c r="CL732" s="42">
        <v>0</v>
      </c>
      <c r="CM732" s="42">
        <v>0</v>
      </c>
      <c r="CN732" s="42">
        <v>0</v>
      </c>
      <c r="CO732" s="42">
        <v>4.089385</v>
      </c>
      <c r="CP732" s="42">
        <v>4.089385</v>
      </c>
      <c r="CQ732" s="42">
        <v>4.089385</v>
      </c>
      <c r="CR732" s="42">
        <v>40.893855000000002</v>
      </c>
      <c r="CS732" s="42">
        <v>8.1787709999999993</v>
      </c>
    </row>
    <row r="733" spans="1:97">
      <c r="A733" s="40" t="s">
        <v>2057</v>
      </c>
      <c r="B733" s="40" t="s">
        <v>289</v>
      </c>
      <c r="C733" s="40" t="s">
        <v>1664</v>
      </c>
      <c r="D733" s="40" t="s">
        <v>1685</v>
      </c>
      <c r="E733" s="40" t="s">
        <v>1793</v>
      </c>
      <c r="F733" s="40" t="s">
        <v>1671</v>
      </c>
      <c r="G733" s="41" t="s">
        <v>294</v>
      </c>
      <c r="H733" s="40" t="s">
        <v>2058</v>
      </c>
      <c r="I733" s="42">
        <v>283</v>
      </c>
      <c r="J733" s="42">
        <v>53</v>
      </c>
      <c r="K733" s="42">
        <v>30</v>
      </c>
      <c r="L733" s="42">
        <v>55</v>
      </c>
      <c r="M733" s="42">
        <v>64</v>
      </c>
      <c r="N733" s="42">
        <v>48</v>
      </c>
      <c r="O733" s="42">
        <v>33</v>
      </c>
      <c r="P733" s="42">
        <v>45</v>
      </c>
      <c r="Q733" s="42">
        <v>43</v>
      </c>
      <c r="R733" s="42">
        <v>57</v>
      </c>
      <c r="S733" s="42">
        <v>53</v>
      </c>
      <c r="T733" s="42">
        <v>52</v>
      </c>
      <c r="U733" s="42">
        <v>29</v>
      </c>
      <c r="V733" s="42">
        <v>136</v>
      </c>
      <c r="W733" s="42">
        <v>25</v>
      </c>
      <c r="X733" s="42">
        <v>12</v>
      </c>
      <c r="Y733" s="42">
        <v>29</v>
      </c>
      <c r="Z733" s="42">
        <v>32</v>
      </c>
      <c r="AA733" s="42">
        <v>26</v>
      </c>
      <c r="AB733" s="42">
        <v>12</v>
      </c>
      <c r="AC733" s="42">
        <v>0</v>
      </c>
      <c r="AD733" s="42">
        <v>29</v>
      </c>
      <c r="AE733" s="42">
        <v>78</v>
      </c>
      <c r="AF733" s="42">
        <v>29</v>
      </c>
      <c r="AG733" s="42">
        <v>147</v>
      </c>
      <c r="AH733" s="42">
        <v>28</v>
      </c>
      <c r="AI733" s="42">
        <v>18</v>
      </c>
      <c r="AJ733" s="42">
        <v>26</v>
      </c>
      <c r="AK733" s="42">
        <v>32</v>
      </c>
      <c r="AL733" s="42">
        <v>22</v>
      </c>
      <c r="AM733" s="42">
        <v>18</v>
      </c>
      <c r="AN733" s="42">
        <v>3</v>
      </c>
      <c r="AO733" s="42">
        <v>35</v>
      </c>
      <c r="AP733" s="42">
        <v>79</v>
      </c>
      <c r="AQ733" s="42">
        <v>33</v>
      </c>
      <c r="AR733" s="42">
        <v>228</v>
      </c>
      <c r="AS733" s="42">
        <v>12</v>
      </c>
      <c r="AT733" s="42">
        <v>4</v>
      </c>
      <c r="AU733" s="42">
        <v>16</v>
      </c>
      <c r="AV733" s="42">
        <v>20</v>
      </c>
      <c r="AW733" s="42">
        <v>40</v>
      </c>
      <c r="AX733" s="42">
        <v>44</v>
      </c>
      <c r="AY733" s="42">
        <v>64</v>
      </c>
      <c r="AZ733" s="42">
        <v>28</v>
      </c>
      <c r="BA733" s="42">
        <v>116</v>
      </c>
      <c r="BB733" s="42">
        <v>8</v>
      </c>
      <c r="BC733" s="42">
        <v>4</v>
      </c>
      <c r="BD733" s="42">
        <v>12</v>
      </c>
      <c r="BE733" s="42">
        <v>8</v>
      </c>
      <c r="BF733" s="42">
        <v>8</v>
      </c>
      <c r="BG733" s="42">
        <v>36</v>
      </c>
      <c r="BH733" s="42">
        <v>32</v>
      </c>
      <c r="BI733" s="42">
        <v>8</v>
      </c>
      <c r="BJ733" s="42">
        <v>112</v>
      </c>
      <c r="BK733" s="42">
        <v>4</v>
      </c>
      <c r="BL733" s="42">
        <v>0</v>
      </c>
      <c r="BM733" s="42">
        <v>4</v>
      </c>
      <c r="BN733" s="42">
        <v>12</v>
      </c>
      <c r="BO733" s="42">
        <v>32</v>
      </c>
      <c r="BP733" s="42">
        <v>8</v>
      </c>
      <c r="BQ733" s="42">
        <v>32</v>
      </c>
      <c r="BR733" s="42">
        <v>20</v>
      </c>
      <c r="BS733" s="42">
        <v>20</v>
      </c>
      <c r="BT733" s="42">
        <v>0</v>
      </c>
      <c r="BU733" s="42">
        <v>0</v>
      </c>
      <c r="BV733" s="42">
        <v>0</v>
      </c>
      <c r="BW733" s="42">
        <v>0</v>
      </c>
      <c r="BX733" s="42">
        <v>4</v>
      </c>
      <c r="BY733" s="42">
        <v>4</v>
      </c>
      <c r="BZ733" s="42">
        <v>0</v>
      </c>
      <c r="CA733" s="42">
        <v>12</v>
      </c>
      <c r="CB733" s="42">
        <v>116</v>
      </c>
      <c r="CC733" s="42">
        <v>4</v>
      </c>
      <c r="CD733" s="42">
        <v>4</v>
      </c>
      <c r="CE733" s="42">
        <v>12</v>
      </c>
      <c r="CF733" s="42">
        <v>20</v>
      </c>
      <c r="CG733" s="42">
        <v>32</v>
      </c>
      <c r="CH733" s="42">
        <v>32</v>
      </c>
      <c r="CI733" s="42">
        <v>0</v>
      </c>
      <c r="CJ733" s="42">
        <v>12</v>
      </c>
      <c r="CK733" s="42">
        <v>92</v>
      </c>
      <c r="CL733" s="42">
        <v>8</v>
      </c>
      <c r="CM733" s="42">
        <v>0</v>
      </c>
      <c r="CN733" s="42">
        <v>4</v>
      </c>
      <c r="CO733" s="42">
        <v>0</v>
      </c>
      <c r="CP733" s="42">
        <v>4</v>
      </c>
      <c r="CQ733" s="42">
        <v>8</v>
      </c>
      <c r="CR733" s="42">
        <v>64</v>
      </c>
      <c r="CS733" s="42">
        <v>4</v>
      </c>
    </row>
    <row r="734" spans="1:97">
      <c r="A734" s="40" t="s">
        <v>2059</v>
      </c>
      <c r="B734" s="40" t="s">
        <v>289</v>
      </c>
      <c r="C734" s="40" t="s">
        <v>1664</v>
      </c>
      <c r="D734" s="40" t="s">
        <v>1665</v>
      </c>
      <c r="E734" s="40" t="s">
        <v>1710</v>
      </c>
      <c r="F734" s="40" t="s">
        <v>419</v>
      </c>
      <c r="G734" s="41" t="s">
        <v>294</v>
      </c>
      <c r="H734" s="40" t="s">
        <v>2060</v>
      </c>
      <c r="I734" s="42">
        <v>212</v>
      </c>
      <c r="J734" s="42">
        <v>42.4</v>
      </c>
      <c r="K734" s="42">
        <v>31.295238000000001</v>
      </c>
      <c r="L734" s="42">
        <v>50.476190000000003</v>
      </c>
      <c r="M734" s="42">
        <v>35.333333000000003</v>
      </c>
      <c r="N734" s="42">
        <v>35.333333000000003</v>
      </c>
      <c r="O734" s="42">
        <v>17.161905000000001</v>
      </c>
      <c r="P734" s="42">
        <v>41</v>
      </c>
      <c r="Q734" s="42">
        <v>24</v>
      </c>
      <c r="R734" s="42">
        <v>38</v>
      </c>
      <c r="S734" s="42">
        <v>36</v>
      </c>
      <c r="T734" s="42">
        <v>29</v>
      </c>
      <c r="U734" s="42">
        <v>10</v>
      </c>
      <c r="V734" s="42">
        <v>101.961905</v>
      </c>
      <c r="W734" s="42">
        <v>26.247619</v>
      </c>
      <c r="X734" s="42">
        <v>14.133333</v>
      </c>
      <c r="Y734" s="42">
        <v>22.209523999999998</v>
      </c>
      <c r="Z734" s="42">
        <v>17.161905000000001</v>
      </c>
      <c r="AA734" s="42">
        <v>14.133333</v>
      </c>
      <c r="AB734" s="42">
        <v>7.0666669999999998</v>
      </c>
      <c r="AC734" s="42">
        <v>1.0095240000000001</v>
      </c>
      <c r="AD734" s="42">
        <v>35.333333000000003</v>
      </c>
      <c r="AE734" s="42">
        <v>49.466667000000001</v>
      </c>
      <c r="AF734" s="42">
        <v>17.161905000000001</v>
      </c>
      <c r="AG734" s="42">
        <v>110.038095</v>
      </c>
      <c r="AH734" s="42">
        <v>16.152380999999998</v>
      </c>
      <c r="AI734" s="42">
        <v>17.161905000000001</v>
      </c>
      <c r="AJ734" s="42">
        <v>28.266667000000002</v>
      </c>
      <c r="AK734" s="42">
        <v>18.171429</v>
      </c>
      <c r="AL734" s="42">
        <v>21.2</v>
      </c>
      <c r="AM734" s="42">
        <v>8.0761900000000004</v>
      </c>
      <c r="AN734" s="42">
        <v>1.0095240000000001</v>
      </c>
      <c r="AO734" s="42">
        <v>25.238095000000001</v>
      </c>
      <c r="AP734" s="42">
        <v>62.590476000000002</v>
      </c>
      <c r="AQ734" s="42">
        <v>22.209523999999998</v>
      </c>
      <c r="AR734" s="42">
        <v>181.71428599999999</v>
      </c>
      <c r="AS734" s="42">
        <v>4.0380950000000002</v>
      </c>
      <c r="AT734" s="42">
        <v>4.0380950000000002</v>
      </c>
      <c r="AU734" s="42">
        <v>4.0380950000000002</v>
      </c>
      <c r="AV734" s="42">
        <v>8.0761900000000004</v>
      </c>
      <c r="AW734" s="42">
        <v>28.266667000000002</v>
      </c>
      <c r="AX734" s="42">
        <v>24.228570999999999</v>
      </c>
      <c r="AY734" s="42">
        <v>68.647619000000006</v>
      </c>
      <c r="AZ734" s="42">
        <v>40.380952000000001</v>
      </c>
      <c r="BA734" s="42">
        <v>88.838094999999996</v>
      </c>
      <c r="BB734" s="42">
        <v>4.0380950000000002</v>
      </c>
      <c r="BC734" s="42">
        <v>0</v>
      </c>
      <c r="BD734" s="42">
        <v>4.0380950000000002</v>
      </c>
      <c r="BE734" s="42">
        <v>4.0380950000000002</v>
      </c>
      <c r="BF734" s="42">
        <v>4.0380950000000002</v>
      </c>
      <c r="BG734" s="42">
        <v>8.0761900000000004</v>
      </c>
      <c r="BH734" s="42">
        <v>40.380952000000001</v>
      </c>
      <c r="BI734" s="42">
        <v>24.228570999999999</v>
      </c>
      <c r="BJ734" s="42">
        <v>92.876189999999994</v>
      </c>
      <c r="BK734" s="42">
        <v>0</v>
      </c>
      <c r="BL734" s="42">
        <v>4.0380950000000002</v>
      </c>
      <c r="BM734" s="42">
        <v>0</v>
      </c>
      <c r="BN734" s="42">
        <v>4.0380950000000002</v>
      </c>
      <c r="BO734" s="42">
        <v>24.228570999999999</v>
      </c>
      <c r="BP734" s="42">
        <v>16.152380999999998</v>
      </c>
      <c r="BQ734" s="42">
        <v>28.266667000000002</v>
      </c>
      <c r="BR734" s="42">
        <v>16.152380999999998</v>
      </c>
      <c r="BS734" s="42">
        <v>36.342857000000002</v>
      </c>
      <c r="BT734" s="42">
        <v>0</v>
      </c>
      <c r="BU734" s="42">
        <v>0</v>
      </c>
      <c r="BV734" s="42">
        <v>0</v>
      </c>
      <c r="BW734" s="42">
        <v>0</v>
      </c>
      <c r="BX734" s="42">
        <v>0</v>
      </c>
      <c r="BY734" s="42">
        <v>4.0380950000000002</v>
      </c>
      <c r="BZ734" s="42">
        <v>0</v>
      </c>
      <c r="CA734" s="42">
        <v>32.304761999999997</v>
      </c>
      <c r="CB734" s="42">
        <v>64.609523999999993</v>
      </c>
      <c r="CC734" s="42">
        <v>4.0380950000000002</v>
      </c>
      <c r="CD734" s="42">
        <v>4.0380950000000002</v>
      </c>
      <c r="CE734" s="42">
        <v>4.0380950000000002</v>
      </c>
      <c r="CF734" s="42">
        <v>4.0380950000000002</v>
      </c>
      <c r="CG734" s="42">
        <v>28.266667000000002</v>
      </c>
      <c r="CH734" s="42">
        <v>20.190476</v>
      </c>
      <c r="CI734" s="42">
        <v>0</v>
      </c>
      <c r="CJ734" s="42">
        <v>0</v>
      </c>
      <c r="CK734" s="42">
        <v>80.761904999999999</v>
      </c>
      <c r="CL734" s="42">
        <v>0</v>
      </c>
      <c r="CM734" s="42">
        <v>0</v>
      </c>
      <c r="CN734" s="42">
        <v>0</v>
      </c>
      <c r="CO734" s="42">
        <v>4.0380950000000002</v>
      </c>
      <c r="CP734" s="42">
        <v>0</v>
      </c>
      <c r="CQ734" s="42">
        <v>0</v>
      </c>
      <c r="CR734" s="42">
        <v>68.647619000000006</v>
      </c>
      <c r="CS734" s="42">
        <v>8.0761900000000004</v>
      </c>
    </row>
    <row r="735" spans="1:97">
      <c r="A735" s="40" t="s">
        <v>2061</v>
      </c>
      <c r="B735" s="40" t="s">
        <v>289</v>
      </c>
      <c r="C735" s="40" t="s">
        <v>1664</v>
      </c>
      <c r="D735" s="40" t="s">
        <v>1665</v>
      </c>
      <c r="E735" s="40" t="s">
        <v>1716</v>
      </c>
      <c r="F735" s="40" t="s">
        <v>419</v>
      </c>
      <c r="G735" s="41" t="s">
        <v>294</v>
      </c>
      <c r="H735" s="40" t="s">
        <v>2062</v>
      </c>
      <c r="I735" s="42">
        <v>1077</v>
      </c>
      <c r="J735" s="42">
        <v>216.62676400000001</v>
      </c>
      <c r="K735" s="42">
        <v>150.91189399999999</v>
      </c>
      <c r="L735" s="42">
        <v>213.573328</v>
      </c>
      <c r="M735" s="42">
        <v>241.24289200000001</v>
      </c>
      <c r="N735" s="42">
        <v>175.581918</v>
      </c>
      <c r="O735" s="42">
        <v>79.063203000000001</v>
      </c>
      <c r="P735" s="42">
        <v>181</v>
      </c>
      <c r="Q735" s="42">
        <v>191</v>
      </c>
      <c r="R735" s="42">
        <v>202</v>
      </c>
      <c r="S735" s="42">
        <v>238</v>
      </c>
      <c r="T735" s="42">
        <v>152</v>
      </c>
      <c r="U735" s="42">
        <v>80</v>
      </c>
      <c r="V735" s="42">
        <v>537.98660299999995</v>
      </c>
      <c r="W735" s="42">
        <v>114.974075</v>
      </c>
      <c r="X735" s="42">
        <v>78.036407999999994</v>
      </c>
      <c r="Y735" s="42">
        <v>107.81345899999999</v>
      </c>
      <c r="Z735" s="42">
        <v>114.974075</v>
      </c>
      <c r="AA735" s="42">
        <v>87.277562000000003</v>
      </c>
      <c r="AB735" s="42">
        <v>34.911025000000002</v>
      </c>
      <c r="AC735" s="42">
        <v>0</v>
      </c>
      <c r="AD735" s="42">
        <v>152.965484</v>
      </c>
      <c r="AE735" s="42">
        <v>300.82394099999999</v>
      </c>
      <c r="AF735" s="42">
        <v>84.197176999999996</v>
      </c>
      <c r="AG735" s="42">
        <v>539.01339700000005</v>
      </c>
      <c r="AH735" s="42">
        <v>101.65269000000001</v>
      </c>
      <c r="AI735" s="42">
        <v>72.875485999999995</v>
      </c>
      <c r="AJ735" s="42">
        <v>105.75986899999999</v>
      </c>
      <c r="AK735" s="42">
        <v>126.268818</v>
      </c>
      <c r="AL735" s="42">
        <v>88.304356999999996</v>
      </c>
      <c r="AM735" s="42">
        <v>41.071793999999997</v>
      </c>
      <c r="AN735" s="42">
        <v>3.0803850000000002</v>
      </c>
      <c r="AO735" s="42">
        <v>133.45638199999999</v>
      </c>
      <c r="AP735" s="42">
        <v>309.03829999999999</v>
      </c>
      <c r="AQ735" s="42">
        <v>96.518715</v>
      </c>
      <c r="AR735" s="42">
        <v>874.50583099999994</v>
      </c>
      <c r="AS735" s="42">
        <v>45.178972999999999</v>
      </c>
      <c r="AT735" s="42">
        <v>69.822049000000007</v>
      </c>
      <c r="AU735" s="42">
        <v>36.964613999999997</v>
      </c>
      <c r="AV735" s="42">
        <v>106.678872</v>
      </c>
      <c r="AW735" s="42">
        <v>143.75127800000001</v>
      </c>
      <c r="AX735" s="42">
        <v>115.001023</v>
      </c>
      <c r="AY735" s="42">
        <v>238.21640400000001</v>
      </c>
      <c r="AZ735" s="42">
        <v>118.892617</v>
      </c>
      <c r="BA735" s="42">
        <v>431.14604300000002</v>
      </c>
      <c r="BB735" s="42">
        <v>32.857435000000002</v>
      </c>
      <c r="BC735" s="42">
        <v>36.964613999999997</v>
      </c>
      <c r="BD735" s="42">
        <v>32.857435000000002</v>
      </c>
      <c r="BE735" s="42">
        <v>61.499898000000002</v>
      </c>
      <c r="BF735" s="42">
        <v>28.750256</v>
      </c>
      <c r="BG735" s="42">
        <v>78.036407999999994</v>
      </c>
      <c r="BH735" s="42">
        <v>123.21538099999999</v>
      </c>
      <c r="BI735" s="42">
        <v>36.964613999999997</v>
      </c>
      <c r="BJ735" s="42">
        <v>443.35978799999998</v>
      </c>
      <c r="BK735" s="42">
        <v>12.321538</v>
      </c>
      <c r="BL735" s="42">
        <v>32.857435000000002</v>
      </c>
      <c r="BM735" s="42">
        <v>4.1071790000000004</v>
      </c>
      <c r="BN735" s="42">
        <v>45.178972999999999</v>
      </c>
      <c r="BO735" s="42">
        <v>115.001023</v>
      </c>
      <c r="BP735" s="42">
        <v>36.964613999999997</v>
      </c>
      <c r="BQ735" s="42">
        <v>115.001023</v>
      </c>
      <c r="BR735" s="42">
        <v>81.928003000000004</v>
      </c>
      <c r="BS735" s="42">
        <v>123.107589</v>
      </c>
      <c r="BT735" s="42">
        <v>0</v>
      </c>
      <c r="BU735" s="42">
        <v>0</v>
      </c>
      <c r="BV735" s="42">
        <v>0</v>
      </c>
      <c r="BW735" s="42">
        <v>8.214359</v>
      </c>
      <c r="BX735" s="42">
        <v>24.643076000000001</v>
      </c>
      <c r="BY735" s="42">
        <v>24.643076000000001</v>
      </c>
      <c r="BZ735" s="42">
        <v>0</v>
      </c>
      <c r="CA735" s="42">
        <v>65.607078000000001</v>
      </c>
      <c r="CB735" s="42">
        <v>394.07363600000002</v>
      </c>
      <c r="CC735" s="42">
        <v>28.750256</v>
      </c>
      <c r="CD735" s="42">
        <v>49.286152999999999</v>
      </c>
      <c r="CE735" s="42">
        <v>16.428718</v>
      </c>
      <c r="CF735" s="42">
        <v>90.250153999999995</v>
      </c>
      <c r="CG735" s="42">
        <v>102.679484</v>
      </c>
      <c r="CH735" s="42">
        <v>73.929229000000007</v>
      </c>
      <c r="CI735" s="42">
        <v>4.1071790000000004</v>
      </c>
      <c r="CJ735" s="42">
        <v>28.642462999999999</v>
      </c>
      <c r="CK735" s="42">
        <v>357.32460600000002</v>
      </c>
      <c r="CL735" s="42">
        <v>16.428718</v>
      </c>
      <c r="CM735" s="42">
        <v>20.535896999999999</v>
      </c>
      <c r="CN735" s="42">
        <v>20.535896999999999</v>
      </c>
      <c r="CO735" s="42">
        <v>8.214359</v>
      </c>
      <c r="CP735" s="42">
        <v>16.428718</v>
      </c>
      <c r="CQ735" s="42">
        <v>16.428718</v>
      </c>
      <c r="CR735" s="42">
        <v>234.10922500000001</v>
      </c>
      <c r="CS735" s="42">
        <v>24.643076000000001</v>
      </c>
    </row>
    <row r="736" spans="1:97">
      <c r="A736" s="40" t="s">
        <v>2063</v>
      </c>
      <c r="B736" s="40" t="s">
        <v>289</v>
      </c>
      <c r="C736" s="40" t="s">
        <v>1664</v>
      </c>
      <c r="D736" s="40" t="s">
        <v>1669</v>
      </c>
      <c r="E736" s="40" t="s">
        <v>1692</v>
      </c>
      <c r="F736" s="40" t="s">
        <v>1671</v>
      </c>
      <c r="G736" s="41" t="s">
        <v>294</v>
      </c>
      <c r="H736" s="40" t="s">
        <v>2064</v>
      </c>
      <c r="I736" s="42">
        <v>727</v>
      </c>
      <c r="J736" s="42">
        <v>165.11799400000001</v>
      </c>
      <c r="K736" s="42">
        <v>104.384939</v>
      </c>
      <c r="L736" s="42">
        <v>179.40292600000001</v>
      </c>
      <c r="M736" s="42">
        <v>134.802088</v>
      </c>
      <c r="N736" s="42">
        <v>83.507951000000006</v>
      </c>
      <c r="O736" s="42">
        <v>59.784101</v>
      </c>
      <c r="P736" s="42">
        <v>144</v>
      </c>
      <c r="Q736" s="42">
        <v>105</v>
      </c>
      <c r="R736" s="42">
        <v>149</v>
      </c>
      <c r="S736" s="42">
        <v>91</v>
      </c>
      <c r="T736" s="42">
        <v>109</v>
      </c>
      <c r="U736" s="42">
        <v>52</v>
      </c>
      <c r="V736" s="42">
        <v>381.530126</v>
      </c>
      <c r="W736" s="42">
        <v>87.303766999999993</v>
      </c>
      <c r="X736" s="42">
        <v>62.630963000000001</v>
      </c>
      <c r="Y736" s="42">
        <v>90.201250999999999</v>
      </c>
      <c r="Z736" s="42">
        <v>75.916319000000001</v>
      </c>
      <c r="AA736" s="42">
        <v>37.009205999999999</v>
      </c>
      <c r="AB736" s="42">
        <v>28.468620000000001</v>
      </c>
      <c r="AC736" s="42">
        <v>0</v>
      </c>
      <c r="AD736" s="42">
        <v>109.12970900000001</v>
      </c>
      <c r="AE736" s="42">
        <v>224.00376299999999</v>
      </c>
      <c r="AF736" s="42">
        <v>48.396653000000001</v>
      </c>
      <c r="AG736" s="42">
        <v>345.469874</v>
      </c>
      <c r="AH736" s="42">
        <v>77.814227000000002</v>
      </c>
      <c r="AI736" s="42">
        <v>41.753976000000002</v>
      </c>
      <c r="AJ736" s="42">
        <v>89.201674999999994</v>
      </c>
      <c r="AK736" s="42">
        <v>58.885769000000003</v>
      </c>
      <c r="AL736" s="42">
        <v>46.498745999999997</v>
      </c>
      <c r="AM736" s="42">
        <v>30.366527999999999</v>
      </c>
      <c r="AN736" s="42">
        <v>0.94895399999999996</v>
      </c>
      <c r="AO736" s="42">
        <v>89.201674999999994</v>
      </c>
      <c r="AP736" s="42">
        <v>197.433052</v>
      </c>
      <c r="AQ736" s="42">
        <v>58.835146999999999</v>
      </c>
      <c r="AR736" s="42">
        <v>550.39331400000003</v>
      </c>
      <c r="AS736" s="42">
        <v>11.387447999999999</v>
      </c>
      <c r="AT736" s="42">
        <v>64.528870999999995</v>
      </c>
      <c r="AU736" s="42">
        <v>34.162343999999997</v>
      </c>
      <c r="AV736" s="42">
        <v>53.141423000000003</v>
      </c>
      <c r="AW736" s="42">
        <v>121.466111</v>
      </c>
      <c r="AX736" s="42">
        <v>102.487031</v>
      </c>
      <c r="AY736" s="42">
        <v>121.466111</v>
      </c>
      <c r="AZ736" s="42">
        <v>41.753976000000002</v>
      </c>
      <c r="BA736" s="42">
        <v>277.09456499999999</v>
      </c>
      <c r="BB736" s="42">
        <v>7.5916319999999997</v>
      </c>
      <c r="BC736" s="42">
        <v>41.753976000000002</v>
      </c>
      <c r="BD736" s="42">
        <v>30.366527999999999</v>
      </c>
      <c r="BE736" s="42">
        <v>15.183263999999999</v>
      </c>
      <c r="BF736" s="42">
        <v>26.570712</v>
      </c>
      <c r="BG736" s="42">
        <v>91.099582999999996</v>
      </c>
      <c r="BH736" s="42">
        <v>53.141423000000003</v>
      </c>
      <c r="BI736" s="42">
        <v>11.387447999999999</v>
      </c>
      <c r="BJ736" s="42">
        <v>273.29874899999999</v>
      </c>
      <c r="BK736" s="42">
        <v>3.7958159999999999</v>
      </c>
      <c r="BL736" s="42">
        <v>22.774895999999998</v>
      </c>
      <c r="BM736" s="42">
        <v>3.7958159999999999</v>
      </c>
      <c r="BN736" s="42">
        <v>37.958159999999999</v>
      </c>
      <c r="BO736" s="42">
        <v>94.895398999999998</v>
      </c>
      <c r="BP736" s="42">
        <v>11.387447999999999</v>
      </c>
      <c r="BQ736" s="42">
        <v>68.324686999999997</v>
      </c>
      <c r="BR736" s="42">
        <v>30.366527999999999</v>
      </c>
      <c r="BS736" s="42">
        <v>56.937238999999998</v>
      </c>
      <c r="BT736" s="42">
        <v>0</v>
      </c>
      <c r="BU736" s="42">
        <v>7.5916319999999997</v>
      </c>
      <c r="BV736" s="42">
        <v>0</v>
      </c>
      <c r="BW736" s="42">
        <v>0</v>
      </c>
      <c r="BX736" s="42">
        <v>15.183263999999999</v>
      </c>
      <c r="BY736" s="42">
        <v>15.183263999999999</v>
      </c>
      <c r="BZ736" s="42">
        <v>0</v>
      </c>
      <c r="CA736" s="42">
        <v>18.97908</v>
      </c>
      <c r="CB736" s="42">
        <v>345.41925199999997</v>
      </c>
      <c r="CC736" s="42">
        <v>7.5916319999999997</v>
      </c>
      <c r="CD736" s="42">
        <v>56.937238999999998</v>
      </c>
      <c r="CE736" s="42">
        <v>34.162343999999997</v>
      </c>
      <c r="CF736" s="42">
        <v>45.549791999999997</v>
      </c>
      <c r="CG736" s="42">
        <v>98.691215</v>
      </c>
      <c r="CH736" s="42">
        <v>83.507951000000006</v>
      </c>
      <c r="CI736" s="42">
        <v>0</v>
      </c>
      <c r="CJ736" s="42">
        <v>18.97908</v>
      </c>
      <c r="CK736" s="42">
        <v>148.036822</v>
      </c>
      <c r="CL736" s="42">
        <v>3.7958159999999999</v>
      </c>
      <c r="CM736" s="42">
        <v>0</v>
      </c>
      <c r="CN736" s="42">
        <v>0</v>
      </c>
      <c r="CO736" s="42">
        <v>7.5916319999999997</v>
      </c>
      <c r="CP736" s="42">
        <v>7.5916319999999997</v>
      </c>
      <c r="CQ736" s="42">
        <v>3.7958159999999999</v>
      </c>
      <c r="CR736" s="42">
        <v>121.466111</v>
      </c>
      <c r="CS736" s="42">
        <v>3.7958159999999999</v>
      </c>
    </row>
    <row r="737" spans="1:97">
      <c r="A737" s="40" t="s">
        <v>2065</v>
      </c>
      <c r="B737" s="40" t="s">
        <v>289</v>
      </c>
      <c r="C737" s="40" t="s">
        <v>1664</v>
      </c>
      <c r="D737" s="40" t="s">
        <v>1669</v>
      </c>
      <c r="E737" s="40" t="s">
        <v>1779</v>
      </c>
      <c r="F737" s="40" t="s">
        <v>1671</v>
      </c>
      <c r="G737" s="41" t="s">
        <v>294</v>
      </c>
      <c r="H737" s="40" t="s">
        <v>2066</v>
      </c>
      <c r="I737" s="42">
        <v>322</v>
      </c>
      <c r="J737" s="42">
        <v>64</v>
      </c>
      <c r="K737" s="42">
        <v>35</v>
      </c>
      <c r="L737" s="42">
        <v>82</v>
      </c>
      <c r="M737" s="42">
        <v>61</v>
      </c>
      <c r="N737" s="42">
        <v>50</v>
      </c>
      <c r="O737" s="42">
        <v>30</v>
      </c>
      <c r="P737" s="42">
        <v>48</v>
      </c>
      <c r="Q737" s="42">
        <v>47</v>
      </c>
      <c r="R737" s="42">
        <v>56</v>
      </c>
      <c r="S737" s="42">
        <v>45</v>
      </c>
      <c r="T737" s="42">
        <v>48</v>
      </c>
      <c r="U737" s="42">
        <v>21</v>
      </c>
      <c r="V737" s="42">
        <v>157</v>
      </c>
      <c r="W737" s="42">
        <v>31</v>
      </c>
      <c r="X737" s="42">
        <v>17</v>
      </c>
      <c r="Y737" s="42">
        <v>39</v>
      </c>
      <c r="Z737" s="42">
        <v>35</v>
      </c>
      <c r="AA737" s="42">
        <v>26</v>
      </c>
      <c r="AB737" s="42">
        <v>9</v>
      </c>
      <c r="AC737" s="42">
        <v>0</v>
      </c>
      <c r="AD737" s="42">
        <v>39</v>
      </c>
      <c r="AE737" s="42">
        <v>94</v>
      </c>
      <c r="AF737" s="42">
        <v>24</v>
      </c>
      <c r="AG737" s="42">
        <v>165</v>
      </c>
      <c r="AH737" s="42">
        <v>33</v>
      </c>
      <c r="AI737" s="42">
        <v>18</v>
      </c>
      <c r="AJ737" s="42">
        <v>43</v>
      </c>
      <c r="AK737" s="42">
        <v>26</v>
      </c>
      <c r="AL737" s="42">
        <v>24</v>
      </c>
      <c r="AM737" s="42">
        <v>18</v>
      </c>
      <c r="AN737" s="42">
        <v>3</v>
      </c>
      <c r="AO737" s="42">
        <v>38</v>
      </c>
      <c r="AP737" s="42">
        <v>92</v>
      </c>
      <c r="AQ737" s="42">
        <v>35</v>
      </c>
      <c r="AR737" s="42">
        <v>260</v>
      </c>
      <c r="AS737" s="42">
        <v>8</v>
      </c>
      <c r="AT737" s="42">
        <v>28</v>
      </c>
      <c r="AU737" s="42">
        <v>12</v>
      </c>
      <c r="AV737" s="42">
        <v>40</v>
      </c>
      <c r="AW737" s="42">
        <v>44</v>
      </c>
      <c r="AX737" s="42">
        <v>28</v>
      </c>
      <c r="AY737" s="42">
        <v>72</v>
      </c>
      <c r="AZ737" s="42">
        <v>28</v>
      </c>
      <c r="BA737" s="42">
        <v>128</v>
      </c>
      <c r="BB737" s="42">
        <v>8</v>
      </c>
      <c r="BC737" s="42">
        <v>20</v>
      </c>
      <c r="BD737" s="42">
        <v>8</v>
      </c>
      <c r="BE737" s="42">
        <v>24</v>
      </c>
      <c r="BF737" s="42">
        <v>4</v>
      </c>
      <c r="BG737" s="42">
        <v>24</v>
      </c>
      <c r="BH737" s="42">
        <v>32</v>
      </c>
      <c r="BI737" s="42">
        <v>8</v>
      </c>
      <c r="BJ737" s="42">
        <v>132</v>
      </c>
      <c r="BK737" s="42">
        <v>0</v>
      </c>
      <c r="BL737" s="42">
        <v>8</v>
      </c>
      <c r="BM737" s="42">
        <v>4</v>
      </c>
      <c r="BN737" s="42">
        <v>16</v>
      </c>
      <c r="BO737" s="42">
        <v>40</v>
      </c>
      <c r="BP737" s="42">
        <v>4</v>
      </c>
      <c r="BQ737" s="42">
        <v>40</v>
      </c>
      <c r="BR737" s="42">
        <v>20</v>
      </c>
      <c r="BS737" s="42">
        <v>20</v>
      </c>
      <c r="BT737" s="42">
        <v>0</v>
      </c>
      <c r="BU737" s="42">
        <v>0</v>
      </c>
      <c r="BV737" s="42">
        <v>0</v>
      </c>
      <c r="BW737" s="42">
        <v>0</v>
      </c>
      <c r="BX737" s="42">
        <v>0</v>
      </c>
      <c r="BY737" s="42">
        <v>4</v>
      </c>
      <c r="BZ737" s="42">
        <v>0</v>
      </c>
      <c r="CA737" s="42">
        <v>16</v>
      </c>
      <c r="CB737" s="42">
        <v>140</v>
      </c>
      <c r="CC737" s="42">
        <v>0</v>
      </c>
      <c r="CD737" s="42">
        <v>20</v>
      </c>
      <c r="CE737" s="42">
        <v>12</v>
      </c>
      <c r="CF737" s="42">
        <v>36</v>
      </c>
      <c r="CG737" s="42">
        <v>40</v>
      </c>
      <c r="CH737" s="42">
        <v>24</v>
      </c>
      <c r="CI737" s="42">
        <v>0</v>
      </c>
      <c r="CJ737" s="42">
        <v>8</v>
      </c>
      <c r="CK737" s="42">
        <v>100</v>
      </c>
      <c r="CL737" s="42">
        <v>8</v>
      </c>
      <c r="CM737" s="42">
        <v>8</v>
      </c>
      <c r="CN737" s="42">
        <v>0</v>
      </c>
      <c r="CO737" s="42">
        <v>4</v>
      </c>
      <c r="CP737" s="42">
        <v>4</v>
      </c>
      <c r="CQ737" s="42">
        <v>0</v>
      </c>
      <c r="CR737" s="42">
        <v>72</v>
      </c>
      <c r="CS737" s="42">
        <v>4</v>
      </c>
    </row>
    <row r="738" spans="1:97">
      <c r="A738" s="40" t="s">
        <v>2067</v>
      </c>
      <c r="B738" s="40" t="s">
        <v>289</v>
      </c>
      <c r="C738" s="40" t="s">
        <v>1664</v>
      </c>
      <c r="D738" s="40" t="s">
        <v>1699</v>
      </c>
      <c r="E738" s="40" t="s">
        <v>1772</v>
      </c>
      <c r="F738" s="40" t="s">
        <v>1773</v>
      </c>
      <c r="G738" s="41" t="s">
        <v>294</v>
      </c>
      <c r="H738" s="40" t="s">
        <v>2068</v>
      </c>
      <c r="I738" s="42">
        <v>2034</v>
      </c>
      <c r="J738" s="42">
        <v>319</v>
      </c>
      <c r="K738" s="42">
        <v>223</v>
      </c>
      <c r="L738" s="42">
        <v>357</v>
      </c>
      <c r="M738" s="42">
        <v>484</v>
      </c>
      <c r="N738" s="42">
        <v>406</v>
      </c>
      <c r="O738" s="42">
        <v>245</v>
      </c>
      <c r="P738" s="42">
        <v>284</v>
      </c>
      <c r="Q738" s="42">
        <v>329</v>
      </c>
      <c r="R738" s="42">
        <v>376</v>
      </c>
      <c r="S738" s="42">
        <v>406</v>
      </c>
      <c r="T738" s="42">
        <v>329</v>
      </c>
      <c r="U738" s="42">
        <v>192</v>
      </c>
      <c r="V738" s="42">
        <v>986</v>
      </c>
      <c r="W738" s="42">
        <v>155</v>
      </c>
      <c r="X738" s="42">
        <v>109</v>
      </c>
      <c r="Y738" s="42">
        <v>181</v>
      </c>
      <c r="Z738" s="42">
        <v>239</v>
      </c>
      <c r="AA738" s="42">
        <v>203</v>
      </c>
      <c r="AB738" s="42">
        <v>85</v>
      </c>
      <c r="AC738" s="42">
        <v>14</v>
      </c>
      <c r="AD738" s="42">
        <v>200</v>
      </c>
      <c r="AE738" s="42">
        <v>576</v>
      </c>
      <c r="AF738" s="42">
        <v>210</v>
      </c>
      <c r="AG738" s="42">
        <v>1048</v>
      </c>
      <c r="AH738" s="42">
        <v>164</v>
      </c>
      <c r="AI738" s="42">
        <v>114</v>
      </c>
      <c r="AJ738" s="42">
        <v>176</v>
      </c>
      <c r="AK738" s="42">
        <v>245</v>
      </c>
      <c r="AL738" s="42">
        <v>203</v>
      </c>
      <c r="AM738" s="42">
        <v>129</v>
      </c>
      <c r="AN738" s="42">
        <v>17</v>
      </c>
      <c r="AO738" s="42">
        <v>201</v>
      </c>
      <c r="AP738" s="42">
        <v>586</v>
      </c>
      <c r="AQ738" s="42">
        <v>261</v>
      </c>
      <c r="AR738" s="42">
        <v>1708</v>
      </c>
      <c r="AS738" s="42">
        <v>24</v>
      </c>
      <c r="AT738" s="42">
        <v>56</v>
      </c>
      <c r="AU738" s="42">
        <v>72</v>
      </c>
      <c r="AV738" s="42">
        <v>160</v>
      </c>
      <c r="AW738" s="42">
        <v>260</v>
      </c>
      <c r="AX738" s="42">
        <v>320</v>
      </c>
      <c r="AY738" s="42">
        <v>600</v>
      </c>
      <c r="AZ738" s="42">
        <v>216</v>
      </c>
      <c r="BA738" s="42">
        <v>828</v>
      </c>
      <c r="BB738" s="42">
        <v>20</v>
      </c>
      <c r="BC738" s="42">
        <v>36</v>
      </c>
      <c r="BD738" s="42">
        <v>52</v>
      </c>
      <c r="BE738" s="42">
        <v>64</v>
      </c>
      <c r="BF738" s="42">
        <v>44</v>
      </c>
      <c r="BG738" s="42">
        <v>256</v>
      </c>
      <c r="BH738" s="42">
        <v>284</v>
      </c>
      <c r="BI738" s="42">
        <v>72</v>
      </c>
      <c r="BJ738" s="42">
        <v>880</v>
      </c>
      <c r="BK738" s="42">
        <v>4</v>
      </c>
      <c r="BL738" s="42">
        <v>20</v>
      </c>
      <c r="BM738" s="42">
        <v>20</v>
      </c>
      <c r="BN738" s="42">
        <v>96</v>
      </c>
      <c r="BO738" s="42">
        <v>216</v>
      </c>
      <c r="BP738" s="42">
        <v>64</v>
      </c>
      <c r="BQ738" s="42">
        <v>316</v>
      </c>
      <c r="BR738" s="42">
        <v>144</v>
      </c>
      <c r="BS738" s="42">
        <v>160</v>
      </c>
      <c r="BT738" s="42">
        <v>0</v>
      </c>
      <c r="BU738" s="42">
        <v>0</v>
      </c>
      <c r="BV738" s="42">
        <v>0</v>
      </c>
      <c r="BW738" s="42">
        <v>0</v>
      </c>
      <c r="BX738" s="42">
        <v>32</v>
      </c>
      <c r="BY738" s="42">
        <v>64</v>
      </c>
      <c r="BZ738" s="42">
        <v>0</v>
      </c>
      <c r="CA738" s="42">
        <v>64</v>
      </c>
      <c r="CB738" s="42">
        <v>788</v>
      </c>
      <c r="CC738" s="42">
        <v>12</v>
      </c>
      <c r="CD738" s="42">
        <v>52</v>
      </c>
      <c r="CE738" s="42">
        <v>64</v>
      </c>
      <c r="CF738" s="42">
        <v>148</v>
      </c>
      <c r="CG738" s="42">
        <v>204</v>
      </c>
      <c r="CH738" s="42">
        <v>228</v>
      </c>
      <c r="CI738" s="42">
        <v>4</v>
      </c>
      <c r="CJ738" s="42">
        <v>76</v>
      </c>
      <c r="CK738" s="42">
        <v>760</v>
      </c>
      <c r="CL738" s="42">
        <v>12</v>
      </c>
      <c r="CM738" s="42">
        <v>4</v>
      </c>
      <c r="CN738" s="42">
        <v>8</v>
      </c>
      <c r="CO738" s="42">
        <v>12</v>
      </c>
      <c r="CP738" s="42">
        <v>24</v>
      </c>
      <c r="CQ738" s="42">
        <v>28</v>
      </c>
      <c r="CR738" s="42">
        <v>596</v>
      </c>
      <c r="CS738" s="42">
        <v>76</v>
      </c>
    </row>
    <row r="739" spans="1:97">
      <c r="A739" s="40" t="s">
        <v>2069</v>
      </c>
      <c r="B739" s="40" t="s">
        <v>289</v>
      </c>
      <c r="C739" s="40" t="s">
        <v>1664</v>
      </c>
      <c r="D739" s="40" t="s">
        <v>1669</v>
      </c>
      <c r="E739" s="40" t="s">
        <v>1719</v>
      </c>
      <c r="F739" s="40" t="s">
        <v>1671</v>
      </c>
      <c r="G739" s="41" t="s">
        <v>294</v>
      </c>
      <c r="H739" s="40" t="s">
        <v>2070</v>
      </c>
      <c r="I739" s="42">
        <v>388</v>
      </c>
      <c r="J739" s="42">
        <v>65.677082999999996</v>
      </c>
      <c r="K739" s="42">
        <v>53.552083000000003</v>
      </c>
      <c r="L739" s="42">
        <v>64.666667000000004</v>
      </c>
      <c r="M739" s="42">
        <v>97</v>
      </c>
      <c r="N739" s="42">
        <v>65.677082999999996</v>
      </c>
      <c r="O739" s="42">
        <v>41.427083000000003</v>
      </c>
      <c r="P739" s="42">
        <v>47</v>
      </c>
      <c r="Q739" s="42">
        <v>52</v>
      </c>
      <c r="R739" s="42">
        <v>69</v>
      </c>
      <c r="S739" s="42">
        <v>61</v>
      </c>
      <c r="T739" s="42">
        <v>60</v>
      </c>
      <c r="U739" s="42">
        <v>34</v>
      </c>
      <c r="V739" s="42">
        <v>188.94791699999999</v>
      </c>
      <c r="W739" s="42">
        <v>32.333333000000003</v>
      </c>
      <c r="X739" s="42">
        <v>26.270833</v>
      </c>
      <c r="Y739" s="42">
        <v>32.333333000000003</v>
      </c>
      <c r="Z739" s="42">
        <v>51.53125</v>
      </c>
      <c r="AA739" s="42">
        <v>29.302083</v>
      </c>
      <c r="AB739" s="42">
        <v>17.177083</v>
      </c>
      <c r="AC739" s="42">
        <v>0</v>
      </c>
      <c r="AD739" s="42">
        <v>41.427083000000003</v>
      </c>
      <c r="AE739" s="42">
        <v>117.208333</v>
      </c>
      <c r="AF739" s="42">
        <v>30.3125</v>
      </c>
      <c r="AG739" s="42">
        <v>199.05208300000001</v>
      </c>
      <c r="AH739" s="42">
        <v>33.34375</v>
      </c>
      <c r="AI739" s="42">
        <v>27.28125</v>
      </c>
      <c r="AJ739" s="42">
        <v>32.333333000000003</v>
      </c>
      <c r="AK739" s="42">
        <v>45.46875</v>
      </c>
      <c r="AL739" s="42">
        <v>36.375</v>
      </c>
      <c r="AM739" s="42">
        <v>21.21875</v>
      </c>
      <c r="AN739" s="42">
        <v>3.03125</v>
      </c>
      <c r="AO739" s="42">
        <v>46.479166999999997</v>
      </c>
      <c r="AP739" s="42">
        <v>112.15625</v>
      </c>
      <c r="AQ739" s="42">
        <v>40.416666999999997</v>
      </c>
      <c r="AR739" s="42">
        <v>351.625</v>
      </c>
      <c r="AS739" s="42">
        <v>8.0833329999999997</v>
      </c>
      <c r="AT739" s="42">
        <v>12.125</v>
      </c>
      <c r="AU739" s="42">
        <v>8.0833329999999997</v>
      </c>
      <c r="AV739" s="42">
        <v>20.208333</v>
      </c>
      <c r="AW739" s="42">
        <v>28.291667</v>
      </c>
      <c r="AX739" s="42">
        <v>72.75</v>
      </c>
      <c r="AY739" s="42">
        <v>145.5</v>
      </c>
      <c r="AZ739" s="42">
        <v>56.583333000000003</v>
      </c>
      <c r="BA739" s="42">
        <v>181.875</v>
      </c>
      <c r="BB739" s="42">
        <v>8.0833329999999997</v>
      </c>
      <c r="BC739" s="42">
        <v>12.125</v>
      </c>
      <c r="BD739" s="42">
        <v>8.0833329999999997</v>
      </c>
      <c r="BE739" s="42">
        <v>16.166667</v>
      </c>
      <c r="BF739" s="42">
        <v>4.0416670000000003</v>
      </c>
      <c r="BG739" s="42">
        <v>48.5</v>
      </c>
      <c r="BH739" s="42">
        <v>72.75</v>
      </c>
      <c r="BI739" s="42">
        <v>12.125</v>
      </c>
      <c r="BJ739" s="42">
        <v>169.75</v>
      </c>
      <c r="BK739" s="42">
        <v>0</v>
      </c>
      <c r="BL739" s="42">
        <v>0</v>
      </c>
      <c r="BM739" s="42">
        <v>0</v>
      </c>
      <c r="BN739" s="42">
        <v>4.0416670000000003</v>
      </c>
      <c r="BO739" s="42">
        <v>24.25</v>
      </c>
      <c r="BP739" s="42">
        <v>24.25</v>
      </c>
      <c r="BQ739" s="42">
        <v>72.75</v>
      </c>
      <c r="BR739" s="42">
        <v>44.458333000000003</v>
      </c>
      <c r="BS739" s="42">
        <v>56.583333000000003</v>
      </c>
      <c r="BT739" s="42">
        <v>4.0416670000000003</v>
      </c>
      <c r="BU739" s="42">
        <v>0</v>
      </c>
      <c r="BV739" s="42">
        <v>0</v>
      </c>
      <c r="BW739" s="42">
        <v>4.0416670000000003</v>
      </c>
      <c r="BX739" s="42">
        <v>8.0833329999999997</v>
      </c>
      <c r="BY739" s="42">
        <v>16.166667</v>
      </c>
      <c r="BZ739" s="42">
        <v>0</v>
      </c>
      <c r="CA739" s="42">
        <v>24.25</v>
      </c>
      <c r="CB739" s="42">
        <v>105.083333</v>
      </c>
      <c r="CC739" s="42">
        <v>4.0416670000000003</v>
      </c>
      <c r="CD739" s="42">
        <v>8.0833329999999997</v>
      </c>
      <c r="CE739" s="42">
        <v>4.0416670000000003</v>
      </c>
      <c r="CF739" s="42">
        <v>8.0833329999999997</v>
      </c>
      <c r="CG739" s="42">
        <v>16.166667</v>
      </c>
      <c r="CH739" s="42">
        <v>48.5</v>
      </c>
      <c r="CI739" s="42">
        <v>0</v>
      </c>
      <c r="CJ739" s="42">
        <v>16.166667</v>
      </c>
      <c r="CK739" s="42">
        <v>189.95833300000001</v>
      </c>
      <c r="CL739" s="42">
        <v>0</v>
      </c>
      <c r="CM739" s="42">
        <v>4.0416670000000003</v>
      </c>
      <c r="CN739" s="42">
        <v>4.0416670000000003</v>
      </c>
      <c r="CO739" s="42">
        <v>8.0833329999999997</v>
      </c>
      <c r="CP739" s="42">
        <v>4.0416670000000003</v>
      </c>
      <c r="CQ739" s="42">
        <v>8.0833329999999997</v>
      </c>
      <c r="CR739" s="42">
        <v>145.5</v>
      </c>
      <c r="CS739" s="42">
        <v>16.166667</v>
      </c>
    </row>
    <row r="740" spans="1:97">
      <c r="A740" s="40" t="s">
        <v>2071</v>
      </c>
      <c r="B740" s="40" t="s">
        <v>289</v>
      </c>
      <c r="C740" s="40" t="s">
        <v>1664</v>
      </c>
      <c r="D740" s="40" t="s">
        <v>1665</v>
      </c>
      <c r="E740" s="40" t="s">
        <v>1716</v>
      </c>
      <c r="F740" s="40" t="s">
        <v>419</v>
      </c>
      <c r="G740" s="41" t="s">
        <v>294</v>
      </c>
      <c r="H740" s="40" t="s">
        <v>2072</v>
      </c>
      <c r="I740" s="42">
        <v>2836</v>
      </c>
      <c r="J740" s="42">
        <v>489.974109</v>
      </c>
      <c r="K740" s="42">
        <v>417.64571799999999</v>
      </c>
      <c r="L740" s="42">
        <v>543.15282000000002</v>
      </c>
      <c r="M740" s="42">
        <v>688.60472600000003</v>
      </c>
      <c r="N740" s="42">
        <v>482.38481200000001</v>
      </c>
      <c r="O740" s="42">
        <v>214.23781399999999</v>
      </c>
      <c r="P740" s="42">
        <v>454</v>
      </c>
      <c r="Q740" s="42">
        <v>431</v>
      </c>
      <c r="R740" s="42">
        <v>541</v>
      </c>
      <c r="S740" s="42">
        <v>551</v>
      </c>
      <c r="T740" s="42">
        <v>308</v>
      </c>
      <c r="U740" s="42">
        <v>149</v>
      </c>
      <c r="V740" s="42">
        <v>1362.0172560000001</v>
      </c>
      <c r="W740" s="42">
        <v>253.220012</v>
      </c>
      <c r="X740" s="42">
        <v>209.924914</v>
      </c>
      <c r="Y740" s="42">
        <v>253.371678</v>
      </c>
      <c r="Z740" s="42">
        <v>320.58579400000002</v>
      </c>
      <c r="AA740" s="42">
        <v>242.76109199999999</v>
      </c>
      <c r="AB740" s="42">
        <v>79.764703999999995</v>
      </c>
      <c r="AC740" s="42">
        <v>2.389062</v>
      </c>
      <c r="AD740" s="42">
        <v>330.065854</v>
      </c>
      <c r="AE740" s="42">
        <v>826.99621300000001</v>
      </c>
      <c r="AF740" s="42">
        <v>204.95518899999999</v>
      </c>
      <c r="AG740" s="42">
        <v>1473.9827439999999</v>
      </c>
      <c r="AH740" s="42">
        <v>236.754098</v>
      </c>
      <c r="AI740" s="42">
        <v>207.72080500000001</v>
      </c>
      <c r="AJ740" s="42">
        <v>289.78114299999999</v>
      </c>
      <c r="AK740" s="42">
        <v>368.01893100000001</v>
      </c>
      <c r="AL740" s="42">
        <v>239.62371999999999</v>
      </c>
      <c r="AM740" s="42">
        <v>121.351539</v>
      </c>
      <c r="AN740" s="42">
        <v>10.732509</v>
      </c>
      <c r="AO740" s="42">
        <v>320.38408399999997</v>
      </c>
      <c r="AP740" s="42">
        <v>879.99467800000002</v>
      </c>
      <c r="AQ740" s="42">
        <v>273.60398199999997</v>
      </c>
      <c r="AR740" s="42">
        <v>2321.219317</v>
      </c>
      <c r="AS740" s="42">
        <v>67.350207999999995</v>
      </c>
      <c r="AT740" s="42">
        <v>58.237893999999997</v>
      </c>
      <c r="AU740" s="42">
        <v>109.284372</v>
      </c>
      <c r="AV740" s="42">
        <v>333.68215500000002</v>
      </c>
      <c r="AW740" s="42">
        <v>439.194683</v>
      </c>
      <c r="AX740" s="42">
        <v>336.21633100000003</v>
      </c>
      <c r="AY740" s="42">
        <v>690.58110599999998</v>
      </c>
      <c r="AZ740" s="42">
        <v>286.67256700000002</v>
      </c>
      <c r="BA740" s="42">
        <v>1088.7263640000001</v>
      </c>
      <c r="BB740" s="42">
        <v>45.014912000000002</v>
      </c>
      <c r="BC740" s="42">
        <v>44.644542000000001</v>
      </c>
      <c r="BD740" s="42">
        <v>68.300629000000001</v>
      </c>
      <c r="BE740" s="42">
        <v>167.71207999999999</v>
      </c>
      <c r="BF740" s="42">
        <v>88.752466999999996</v>
      </c>
      <c r="BG740" s="42">
        <v>254.000147</v>
      </c>
      <c r="BH740" s="42">
        <v>331.77291000000002</v>
      </c>
      <c r="BI740" s="42">
        <v>88.528676000000004</v>
      </c>
      <c r="BJ740" s="42">
        <v>1232.4929529999999</v>
      </c>
      <c r="BK740" s="42">
        <v>22.335294999999999</v>
      </c>
      <c r="BL740" s="42">
        <v>13.593353</v>
      </c>
      <c r="BM740" s="42">
        <v>40.983742999999997</v>
      </c>
      <c r="BN740" s="42">
        <v>165.97007500000001</v>
      </c>
      <c r="BO740" s="42">
        <v>350.44221599999997</v>
      </c>
      <c r="BP740" s="42">
        <v>82.216183999999998</v>
      </c>
      <c r="BQ740" s="42">
        <v>358.80819600000001</v>
      </c>
      <c r="BR740" s="42">
        <v>198.14389199999999</v>
      </c>
      <c r="BS740" s="42">
        <v>270.04428799999999</v>
      </c>
      <c r="BT740" s="42">
        <v>0</v>
      </c>
      <c r="BU740" s="42">
        <v>4</v>
      </c>
      <c r="BV740" s="42">
        <v>4.8630740000000001</v>
      </c>
      <c r="BW740" s="42">
        <v>13.452308</v>
      </c>
      <c r="BX740" s="42">
        <v>54.390396000000003</v>
      </c>
      <c r="BY740" s="42">
        <v>44.676119</v>
      </c>
      <c r="BZ740" s="42">
        <v>0</v>
      </c>
      <c r="CA740" s="42">
        <v>148.66239200000001</v>
      </c>
      <c r="CB740" s="42">
        <v>1122.155477</v>
      </c>
      <c r="CC740" s="42">
        <v>48.741480000000003</v>
      </c>
      <c r="CD740" s="42">
        <v>40.152439000000001</v>
      </c>
      <c r="CE740" s="42">
        <v>81.101797000000005</v>
      </c>
      <c r="CF740" s="42">
        <v>278.30161800000002</v>
      </c>
      <c r="CG740" s="42">
        <v>347.73340400000001</v>
      </c>
      <c r="CH740" s="42">
        <v>249.12581599999999</v>
      </c>
      <c r="CI740" s="42">
        <v>18.444762999999998</v>
      </c>
      <c r="CJ740" s="42">
        <v>58.554161000000001</v>
      </c>
      <c r="CK740" s="42">
        <v>929.01955199999998</v>
      </c>
      <c r="CL740" s="42">
        <v>18.608727999999999</v>
      </c>
      <c r="CM740" s="42">
        <v>14.085456000000001</v>
      </c>
      <c r="CN740" s="42">
        <v>23.319500999999999</v>
      </c>
      <c r="CO740" s="42">
        <v>41.928229000000002</v>
      </c>
      <c r="CP740" s="42">
        <v>37.070883000000002</v>
      </c>
      <c r="CQ740" s="42">
        <v>42.414396000000004</v>
      </c>
      <c r="CR740" s="42">
        <v>672.13634300000001</v>
      </c>
      <c r="CS740" s="42">
        <v>79.456014999999994</v>
      </c>
    </row>
    <row r="741" spans="1:97">
      <c r="A741" s="40" t="s">
        <v>2073</v>
      </c>
      <c r="B741" s="40" t="s">
        <v>289</v>
      </c>
      <c r="C741" s="40" t="s">
        <v>1664</v>
      </c>
      <c r="D741" s="40" t="s">
        <v>1669</v>
      </c>
      <c r="E741" s="40" t="s">
        <v>1719</v>
      </c>
      <c r="F741" s="40" t="s">
        <v>1671</v>
      </c>
      <c r="G741" s="41" t="s">
        <v>294</v>
      </c>
      <c r="H741" s="40" t="s">
        <v>2074</v>
      </c>
      <c r="I741" s="42">
        <v>188</v>
      </c>
      <c r="J741" s="42">
        <v>26.300518</v>
      </c>
      <c r="K741" s="42">
        <v>24.352332000000001</v>
      </c>
      <c r="L741" s="42">
        <v>38.963731000000003</v>
      </c>
      <c r="M741" s="42">
        <v>51.626942999999997</v>
      </c>
      <c r="N741" s="42">
        <v>28.248705000000001</v>
      </c>
      <c r="O741" s="42">
        <v>18.507771999999999</v>
      </c>
      <c r="P741" s="42">
        <v>24</v>
      </c>
      <c r="Q741" s="42">
        <v>24</v>
      </c>
      <c r="R741" s="42">
        <v>37</v>
      </c>
      <c r="S741" s="42">
        <v>27</v>
      </c>
      <c r="T741" s="42">
        <v>34</v>
      </c>
      <c r="U741" s="42">
        <v>12</v>
      </c>
      <c r="V741" s="42">
        <v>87.668394000000006</v>
      </c>
      <c r="W741" s="42">
        <v>10.715026</v>
      </c>
      <c r="X741" s="42">
        <v>13.637306000000001</v>
      </c>
      <c r="Y741" s="42">
        <v>18.507771999999999</v>
      </c>
      <c r="Z741" s="42">
        <v>23.378238</v>
      </c>
      <c r="AA741" s="42">
        <v>14.611399</v>
      </c>
      <c r="AB741" s="42">
        <v>6.8186530000000003</v>
      </c>
      <c r="AC741" s="42">
        <v>0</v>
      </c>
      <c r="AD741" s="42">
        <v>15.585492</v>
      </c>
      <c r="AE741" s="42">
        <v>59.419688999999998</v>
      </c>
      <c r="AF741" s="42">
        <v>12.663212</v>
      </c>
      <c r="AG741" s="42">
        <v>100.33160599999999</v>
      </c>
      <c r="AH741" s="42">
        <v>15.585492</v>
      </c>
      <c r="AI741" s="42">
        <v>10.715026</v>
      </c>
      <c r="AJ741" s="42">
        <v>20.455959</v>
      </c>
      <c r="AK741" s="42">
        <v>28.248705000000001</v>
      </c>
      <c r="AL741" s="42">
        <v>13.637306000000001</v>
      </c>
      <c r="AM741" s="42">
        <v>11.689119</v>
      </c>
      <c r="AN741" s="42">
        <v>0</v>
      </c>
      <c r="AO741" s="42">
        <v>23.378238</v>
      </c>
      <c r="AP741" s="42">
        <v>58.445596000000002</v>
      </c>
      <c r="AQ741" s="42">
        <v>18.507771999999999</v>
      </c>
      <c r="AR741" s="42">
        <v>159.751295</v>
      </c>
      <c r="AS741" s="42">
        <v>7.7927460000000002</v>
      </c>
      <c r="AT741" s="42">
        <v>3.8963730000000001</v>
      </c>
      <c r="AU741" s="42">
        <v>11.689119</v>
      </c>
      <c r="AV741" s="42">
        <v>23.378238</v>
      </c>
      <c r="AW741" s="42">
        <v>31.170984000000001</v>
      </c>
      <c r="AX741" s="42">
        <v>31.170984000000001</v>
      </c>
      <c r="AY741" s="42">
        <v>19.481864999999999</v>
      </c>
      <c r="AZ741" s="42">
        <v>31.170984000000001</v>
      </c>
      <c r="BA741" s="42">
        <v>77.927460999999994</v>
      </c>
      <c r="BB741" s="42">
        <v>3.8963730000000001</v>
      </c>
      <c r="BC741" s="42">
        <v>0</v>
      </c>
      <c r="BD741" s="42">
        <v>7.7927460000000002</v>
      </c>
      <c r="BE741" s="42">
        <v>11.689119</v>
      </c>
      <c r="BF741" s="42">
        <v>7.7927460000000002</v>
      </c>
      <c r="BG741" s="42">
        <v>23.378238</v>
      </c>
      <c r="BH741" s="42">
        <v>11.689119</v>
      </c>
      <c r="BI741" s="42">
        <v>11.689119</v>
      </c>
      <c r="BJ741" s="42">
        <v>81.823834000000005</v>
      </c>
      <c r="BK741" s="42">
        <v>3.8963730000000001</v>
      </c>
      <c r="BL741" s="42">
        <v>3.8963730000000001</v>
      </c>
      <c r="BM741" s="42">
        <v>3.8963730000000001</v>
      </c>
      <c r="BN741" s="42">
        <v>11.689119</v>
      </c>
      <c r="BO741" s="42">
        <v>23.378238</v>
      </c>
      <c r="BP741" s="42">
        <v>7.7927460000000002</v>
      </c>
      <c r="BQ741" s="42">
        <v>7.7927460000000002</v>
      </c>
      <c r="BR741" s="42">
        <v>19.481864999999999</v>
      </c>
      <c r="BS741" s="42">
        <v>27.274611</v>
      </c>
      <c r="BT741" s="42">
        <v>0</v>
      </c>
      <c r="BU741" s="42">
        <v>0</v>
      </c>
      <c r="BV741" s="42">
        <v>0</v>
      </c>
      <c r="BW741" s="42">
        <v>0</v>
      </c>
      <c r="BX741" s="42">
        <v>0</v>
      </c>
      <c r="BY741" s="42">
        <v>11.689119</v>
      </c>
      <c r="BZ741" s="42">
        <v>0</v>
      </c>
      <c r="CA741" s="42">
        <v>15.585492</v>
      </c>
      <c r="CB741" s="42">
        <v>77.927460999999994</v>
      </c>
      <c r="CC741" s="42">
        <v>3.8963730000000001</v>
      </c>
      <c r="CD741" s="42">
        <v>3.8963730000000001</v>
      </c>
      <c r="CE741" s="42">
        <v>7.7927460000000002</v>
      </c>
      <c r="CF741" s="42">
        <v>15.585492</v>
      </c>
      <c r="CG741" s="42">
        <v>23.378238</v>
      </c>
      <c r="CH741" s="42">
        <v>19.481864999999999</v>
      </c>
      <c r="CI741" s="42">
        <v>0</v>
      </c>
      <c r="CJ741" s="42">
        <v>3.8963730000000001</v>
      </c>
      <c r="CK741" s="42">
        <v>54.549222999999998</v>
      </c>
      <c r="CL741" s="42">
        <v>3.8963730000000001</v>
      </c>
      <c r="CM741" s="42">
        <v>0</v>
      </c>
      <c r="CN741" s="42">
        <v>3.8963730000000001</v>
      </c>
      <c r="CO741" s="42">
        <v>7.7927460000000002</v>
      </c>
      <c r="CP741" s="42">
        <v>7.7927460000000002</v>
      </c>
      <c r="CQ741" s="42">
        <v>0</v>
      </c>
      <c r="CR741" s="42">
        <v>19.481864999999999</v>
      </c>
      <c r="CS741" s="42">
        <v>11.689119</v>
      </c>
    </row>
    <row r="742" spans="1:97">
      <c r="A742" s="40" t="s">
        <v>2075</v>
      </c>
      <c r="B742" s="40" t="s">
        <v>289</v>
      </c>
      <c r="C742" s="40" t="s">
        <v>1664</v>
      </c>
      <c r="D742" s="40" t="s">
        <v>1665</v>
      </c>
      <c r="E742" s="40" t="s">
        <v>1788</v>
      </c>
      <c r="F742" s="40" t="s">
        <v>419</v>
      </c>
      <c r="G742" s="41" t="s">
        <v>294</v>
      </c>
      <c r="H742" s="40" t="s">
        <v>2076</v>
      </c>
      <c r="I742" s="42">
        <v>306</v>
      </c>
      <c r="J742" s="42">
        <v>73</v>
      </c>
      <c r="K742" s="42">
        <v>37</v>
      </c>
      <c r="L742" s="42">
        <v>65</v>
      </c>
      <c r="M742" s="42">
        <v>80</v>
      </c>
      <c r="N742" s="42">
        <v>21</v>
      </c>
      <c r="O742" s="42">
        <v>30</v>
      </c>
      <c r="P742" s="42">
        <v>60</v>
      </c>
      <c r="Q742" s="42">
        <v>43</v>
      </c>
      <c r="R742" s="42">
        <v>71</v>
      </c>
      <c r="S742" s="42">
        <v>51</v>
      </c>
      <c r="T742" s="42">
        <v>39</v>
      </c>
      <c r="U742" s="42">
        <v>18</v>
      </c>
      <c r="V742" s="42">
        <v>156</v>
      </c>
      <c r="W742" s="42">
        <v>36</v>
      </c>
      <c r="X742" s="42">
        <v>22</v>
      </c>
      <c r="Y742" s="42">
        <v>31</v>
      </c>
      <c r="Z742" s="42">
        <v>43</v>
      </c>
      <c r="AA742" s="42">
        <v>10</v>
      </c>
      <c r="AB742" s="42">
        <v>13</v>
      </c>
      <c r="AC742" s="42">
        <v>1</v>
      </c>
      <c r="AD742" s="42">
        <v>45</v>
      </c>
      <c r="AE742" s="42">
        <v>91</v>
      </c>
      <c r="AF742" s="42">
        <v>20</v>
      </c>
      <c r="AG742" s="42">
        <v>150</v>
      </c>
      <c r="AH742" s="42">
        <v>37</v>
      </c>
      <c r="AI742" s="42">
        <v>15</v>
      </c>
      <c r="AJ742" s="42">
        <v>34</v>
      </c>
      <c r="AK742" s="42">
        <v>37</v>
      </c>
      <c r="AL742" s="42">
        <v>11</v>
      </c>
      <c r="AM742" s="42">
        <v>15</v>
      </c>
      <c r="AN742" s="42">
        <v>1</v>
      </c>
      <c r="AO742" s="42">
        <v>41</v>
      </c>
      <c r="AP742" s="42">
        <v>87</v>
      </c>
      <c r="AQ742" s="42">
        <v>22</v>
      </c>
      <c r="AR742" s="42">
        <v>240</v>
      </c>
      <c r="AS742" s="42">
        <v>12</v>
      </c>
      <c r="AT742" s="42">
        <v>8</v>
      </c>
      <c r="AU742" s="42">
        <v>4</v>
      </c>
      <c r="AV742" s="42">
        <v>16</v>
      </c>
      <c r="AW742" s="42">
        <v>44</v>
      </c>
      <c r="AX742" s="42">
        <v>76</v>
      </c>
      <c r="AY742" s="42">
        <v>52</v>
      </c>
      <c r="AZ742" s="42">
        <v>28</v>
      </c>
      <c r="BA742" s="42">
        <v>132</v>
      </c>
      <c r="BB742" s="42">
        <v>4</v>
      </c>
      <c r="BC742" s="42">
        <v>8</v>
      </c>
      <c r="BD742" s="42">
        <v>0</v>
      </c>
      <c r="BE742" s="42">
        <v>12</v>
      </c>
      <c r="BF742" s="42">
        <v>8</v>
      </c>
      <c r="BG742" s="42">
        <v>60</v>
      </c>
      <c r="BH742" s="42">
        <v>28</v>
      </c>
      <c r="BI742" s="42">
        <v>12</v>
      </c>
      <c r="BJ742" s="42">
        <v>108</v>
      </c>
      <c r="BK742" s="42">
        <v>8</v>
      </c>
      <c r="BL742" s="42">
        <v>0</v>
      </c>
      <c r="BM742" s="42">
        <v>4</v>
      </c>
      <c r="BN742" s="42">
        <v>4</v>
      </c>
      <c r="BO742" s="42">
        <v>36</v>
      </c>
      <c r="BP742" s="42">
        <v>16</v>
      </c>
      <c r="BQ742" s="42">
        <v>24</v>
      </c>
      <c r="BR742" s="42">
        <v>16</v>
      </c>
      <c r="BS742" s="42">
        <v>16</v>
      </c>
      <c r="BT742" s="42">
        <v>0</v>
      </c>
      <c r="BU742" s="42">
        <v>0</v>
      </c>
      <c r="BV742" s="42">
        <v>0</v>
      </c>
      <c r="BW742" s="42">
        <v>0</v>
      </c>
      <c r="BX742" s="42">
        <v>0</v>
      </c>
      <c r="BY742" s="42">
        <v>8</v>
      </c>
      <c r="BZ742" s="42">
        <v>0</v>
      </c>
      <c r="CA742" s="42">
        <v>8</v>
      </c>
      <c r="CB742" s="42">
        <v>136</v>
      </c>
      <c r="CC742" s="42">
        <v>12</v>
      </c>
      <c r="CD742" s="42">
        <v>4</v>
      </c>
      <c r="CE742" s="42">
        <v>4</v>
      </c>
      <c r="CF742" s="42">
        <v>16</v>
      </c>
      <c r="CG742" s="42">
        <v>32</v>
      </c>
      <c r="CH742" s="42">
        <v>56</v>
      </c>
      <c r="CI742" s="42">
        <v>0</v>
      </c>
      <c r="CJ742" s="42">
        <v>12</v>
      </c>
      <c r="CK742" s="42">
        <v>88</v>
      </c>
      <c r="CL742" s="42">
        <v>0</v>
      </c>
      <c r="CM742" s="42">
        <v>4</v>
      </c>
      <c r="CN742" s="42">
        <v>0</v>
      </c>
      <c r="CO742" s="42">
        <v>0</v>
      </c>
      <c r="CP742" s="42">
        <v>12</v>
      </c>
      <c r="CQ742" s="42">
        <v>12</v>
      </c>
      <c r="CR742" s="42">
        <v>52</v>
      </c>
      <c r="CS742" s="42">
        <v>8</v>
      </c>
    </row>
    <row r="743" spans="1:97">
      <c r="A743" s="40" t="s">
        <v>2077</v>
      </c>
      <c r="B743" s="40" t="s">
        <v>289</v>
      </c>
      <c r="C743" s="40" t="s">
        <v>1664</v>
      </c>
      <c r="D743" s="40" t="s">
        <v>1685</v>
      </c>
      <c r="E743" s="40" t="s">
        <v>1765</v>
      </c>
      <c r="F743" s="40" t="s">
        <v>1671</v>
      </c>
      <c r="G743" s="41" t="s">
        <v>294</v>
      </c>
      <c r="H743" s="40" t="s">
        <v>2078</v>
      </c>
      <c r="I743" s="42">
        <v>853</v>
      </c>
      <c r="J743" s="42">
        <v>167.77014199999999</v>
      </c>
      <c r="K743" s="42">
        <v>113.19431299999999</v>
      </c>
      <c r="L743" s="42">
        <v>169.79146900000001</v>
      </c>
      <c r="M743" s="42">
        <v>176.86611400000001</v>
      </c>
      <c r="N743" s="42">
        <v>128.354265</v>
      </c>
      <c r="O743" s="42">
        <v>97.023696999999999</v>
      </c>
      <c r="P743" s="42">
        <v>141</v>
      </c>
      <c r="Q743" s="42">
        <v>122</v>
      </c>
      <c r="R743" s="42">
        <v>180</v>
      </c>
      <c r="S743" s="42">
        <v>161</v>
      </c>
      <c r="T743" s="42">
        <v>129</v>
      </c>
      <c r="U743" s="42">
        <v>92</v>
      </c>
      <c r="V743" s="42">
        <v>392.13744100000002</v>
      </c>
      <c r="W743" s="42">
        <v>79.842416999999998</v>
      </c>
      <c r="X743" s="42">
        <v>52.554501999999999</v>
      </c>
      <c r="Y743" s="42">
        <v>82.874408000000003</v>
      </c>
      <c r="Z743" s="42">
        <v>86.917062000000001</v>
      </c>
      <c r="AA743" s="42">
        <v>57.607819999999997</v>
      </c>
      <c r="AB743" s="42">
        <v>31.330569000000001</v>
      </c>
      <c r="AC743" s="42">
        <v>1.010664</v>
      </c>
      <c r="AD743" s="42">
        <v>102.07701400000001</v>
      </c>
      <c r="AE743" s="42">
        <v>222.34597199999999</v>
      </c>
      <c r="AF743" s="42">
        <v>67.714455000000001</v>
      </c>
      <c r="AG743" s="42">
        <v>460.86255899999998</v>
      </c>
      <c r="AH743" s="42">
        <v>87.927724999999995</v>
      </c>
      <c r="AI743" s="42">
        <v>60.639809999999997</v>
      </c>
      <c r="AJ743" s="42">
        <v>86.917062000000001</v>
      </c>
      <c r="AK743" s="42">
        <v>89.949051999999995</v>
      </c>
      <c r="AL743" s="42">
        <v>70.746444999999994</v>
      </c>
      <c r="AM743" s="42">
        <v>58.618482999999998</v>
      </c>
      <c r="AN743" s="42">
        <v>6.0639810000000001</v>
      </c>
      <c r="AO743" s="42">
        <v>117.23696700000001</v>
      </c>
      <c r="AP743" s="42">
        <v>236.495261</v>
      </c>
      <c r="AQ743" s="42">
        <v>107.130332</v>
      </c>
      <c r="AR743" s="42">
        <v>675.12322300000005</v>
      </c>
      <c r="AS743" s="42">
        <v>32.341231999999998</v>
      </c>
      <c r="AT743" s="42">
        <v>28.298577999999999</v>
      </c>
      <c r="AU743" s="42">
        <v>44.469194000000002</v>
      </c>
      <c r="AV743" s="42">
        <v>80.853081000000003</v>
      </c>
      <c r="AW743" s="42">
        <v>92.981043</v>
      </c>
      <c r="AX743" s="42">
        <v>109.151659</v>
      </c>
      <c r="AY743" s="42">
        <v>214.26066399999999</v>
      </c>
      <c r="AZ743" s="42">
        <v>72.767773000000005</v>
      </c>
      <c r="BA743" s="42">
        <v>307.24170600000002</v>
      </c>
      <c r="BB743" s="42">
        <v>28.298577999999999</v>
      </c>
      <c r="BC743" s="42">
        <v>8.0853079999999995</v>
      </c>
      <c r="BD743" s="42">
        <v>28.298577999999999</v>
      </c>
      <c r="BE743" s="42">
        <v>24.255924</v>
      </c>
      <c r="BF743" s="42">
        <v>8.0853079999999995</v>
      </c>
      <c r="BG743" s="42">
        <v>88.938389000000001</v>
      </c>
      <c r="BH743" s="42">
        <v>88.938389000000001</v>
      </c>
      <c r="BI743" s="42">
        <v>32.341231999999998</v>
      </c>
      <c r="BJ743" s="42">
        <v>367.88151699999997</v>
      </c>
      <c r="BK743" s="42">
        <v>4.0426539999999997</v>
      </c>
      <c r="BL743" s="42">
        <v>20.213270000000001</v>
      </c>
      <c r="BM743" s="42">
        <v>16.170615999999999</v>
      </c>
      <c r="BN743" s="42">
        <v>56.597155999999998</v>
      </c>
      <c r="BO743" s="42">
        <v>84.895735000000002</v>
      </c>
      <c r="BP743" s="42">
        <v>20.213270000000001</v>
      </c>
      <c r="BQ743" s="42">
        <v>125.322275</v>
      </c>
      <c r="BR743" s="42">
        <v>40.426540000000003</v>
      </c>
      <c r="BS743" s="42">
        <v>68.725117999999995</v>
      </c>
      <c r="BT743" s="42">
        <v>0</v>
      </c>
      <c r="BU743" s="42">
        <v>0</v>
      </c>
      <c r="BV743" s="42">
        <v>0</v>
      </c>
      <c r="BW743" s="42">
        <v>4.0426539999999997</v>
      </c>
      <c r="BX743" s="42">
        <v>0</v>
      </c>
      <c r="BY743" s="42">
        <v>12.127962</v>
      </c>
      <c r="BZ743" s="42">
        <v>0</v>
      </c>
      <c r="CA743" s="42">
        <v>52.554501999999999</v>
      </c>
      <c r="CB743" s="42">
        <v>335.54028399999999</v>
      </c>
      <c r="CC743" s="42">
        <v>28.298577999999999</v>
      </c>
      <c r="CD743" s="42">
        <v>16.170615999999999</v>
      </c>
      <c r="CE743" s="42">
        <v>28.298577999999999</v>
      </c>
      <c r="CF743" s="42">
        <v>72.767773000000005</v>
      </c>
      <c r="CG743" s="42">
        <v>80.853081000000003</v>
      </c>
      <c r="CH743" s="42">
        <v>97.023696999999999</v>
      </c>
      <c r="CI743" s="42">
        <v>0</v>
      </c>
      <c r="CJ743" s="42">
        <v>12.127962</v>
      </c>
      <c r="CK743" s="42">
        <v>270.85782</v>
      </c>
      <c r="CL743" s="42">
        <v>4.0426539999999997</v>
      </c>
      <c r="CM743" s="42">
        <v>12.127962</v>
      </c>
      <c r="CN743" s="42">
        <v>16.170615999999999</v>
      </c>
      <c r="CO743" s="42">
        <v>4.0426539999999997</v>
      </c>
      <c r="CP743" s="42">
        <v>12.127962</v>
      </c>
      <c r="CQ743" s="42">
        <v>0</v>
      </c>
      <c r="CR743" s="42">
        <v>214.26066399999999</v>
      </c>
      <c r="CS743" s="42">
        <v>8.0853079999999995</v>
      </c>
    </row>
    <row r="744" spans="1:97">
      <c r="A744" s="40" t="s">
        <v>2079</v>
      </c>
      <c r="B744" s="40" t="s">
        <v>289</v>
      </c>
      <c r="C744" s="40" t="s">
        <v>1664</v>
      </c>
      <c r="D744" s="40" t="s">
        <v>1685</v>
      </c>
      <c r="E744" s="40" t="s">
        <v>1722</v>
      </c>
      <c r="F744" s="40" t="s">
        <v>1671</v>
      </c>
      <c r="G744" s="41" t="s">
        <v>294</v>
      </c>
      <c r="H744" s="40" t="s">
        <v>2080</v>
      </c>
      <c r="I744" s="42">
        <v>1166</v>
      </c>
      <c r="J744" s="42">
        <v>268</v>
      </c>
      <c r="K744" s="42">
        <v>164</v>
      </c>
      <c r="L744" s="42">
        <v>310</v>
      </c>
      <c r="M744" s="42">
        <v>237</v>
      </c>
      <c r="N744" s="42">
        <v>124</v>
      </c>
      <c r="O744" s="42">
        <v>63</v>
      </c>
      <c r="P744" s="42">
        <v>199</v>
      </c>
      <c r="Q744" s="42">
        <v>205</v>
      </c>
      <c r="R744" s="42">
        <v>219</v>
      </c>
      <c r="S744" s="42">
        <v>196</v>
      </c>
      <c r="T744" s="42">
        <v>89</v>
      </c>
      <c r="U744" s="42">
        <v>35</v>
      </c>
      <c r="V744" s="42">
        <v>601</v>
      </c>
      <c r="W744" s="42">
        <v>145</v>
      </c>
      <c r="X744" s="42">
        <v>85</v>
      </c>
      <c r="Y744" s="42">
        <v>155</v>
      </c>
      <c r="Z744" s="42">
        <v>120</v>
      </c>
      <c r="AA744" s="42">
        <v>70</v>
      </c>
      <c r="AB744" s="42">
        <v>25</v>
      </c>
      <c r="AC744" s="42">
        <v>1</v>
      </c>
      <c r="AD744" s="42">
        <v>170</v>
      </c>
      <c r="AE744" s="42">
        <v>376</v>
      </c>
      <c r="AF744" s="42">
        <v>55</v>
      </c>
      <c r="AG744" s="42">
        <v>565</v>
      </c>
      <c r="AH744" s="42">
        <v>123</v>
      </c>
      <c r="AI744" s="42">
        <v>79</v>
      </c>
      <c r="AJ744" s="42">
        <v>155</v>
      </c>
      <c r="AK744" s="42">
        <v>117</v>
      </c>
      <c r="AL744" s="42">
        <v>54</v>
      </c>
      <c r="AM744" s="42">
        <v>35</v>
      </c>
      <c r="AN744" s="42">
        <v>2</v>
      </c>
      <c r="AO744" s="42">
        <v>155</v>
      </c>
      <c r="AP744" s="42">
        <v>351</v>
      </c>
      <c r="AQ744" s="42">
        <v>59</v>
      </c>
      <c r="AR744" s="42">
        <v>888</v>
      </c>
      <c r="AS744" s="42">
        <v>0</v>
      </c>
      <c r="AT744" s="42">
        <v>36</v>
      </c>
      <c r="AU744" s="42">
        <v>24</v>
      </c>
      <c r="AV744" s="42">
        <v>176</v>
      </c>
      <c r="AW744" s="42">
        <v>224</v>
      </c>
      <c r="AX744" s="42">
        <v>188</v>
      </c>
      <c r="AY744" s="42">
        <v>136</v>
      </c>
      <c r="AZ744" s="42">
        <v>104</v>
      </c>
      <c r="BA744" s="42">
        <v>440</v>
      </c>
      <c r="BB744" s="42">
        <v>0</v>
      </c>
      <c r="BC744" s="42">
        <v>28</v>
      </c>
      <c r="BD744" s="42">
        <v>24</v>
      </c>
      <c r="BE744" s="42">
        <v>108</v>
      </c>
      <c r="BF744" s="42">
        <v>32</v>
      </c>
      <c r="BG744" s="42">
        <v>148</v>
      </c>
      <c r="BH744" s="42">
        <v>76</v>
      </c>
      <c r="BI744" s="42">
        <v>24</v>
      </c>
      <c r="BJ744" s="42">
        <v>448</v>
      </c>
      <c r="BK744" s="42">
        <v>0</v>
      </c>
      <c r="BL744" s="42">
        <v>8</v>
      </c>
      <c r="BM744" s="42">
        <v>0</v>
      </c>
      <c r="BN744" s="42">
        <v>68</v>
      </c>
      <c r="BO744" s="42">
        <v>192</v>
      </c>
      <c r="BP744" s="42">
        <v>40</v>
      </c>
      <c r="BQ744" s="42">
        <v>60</v>
      </c>
      <c r="BR744" s="42">
        <v>80</v>
      </c>
      <c r="BS744" s="42">
        <v>100</v>
      </c>
      <c r="BT744" s="42">
        <v>0</v>
      </c>
      <c r="BU744" s="42">
        <v>0</v>
      </c>
      <c r="BV744" s="42">
        <v>0</v>
      </c>
      <c r="BW744" s="42">
        <v>16</v>
      </c>
      <c r="BX744" s="42">
        <v>28</v>
      </c>
      <c r="BY744" s="42">
        <v>12</v>
      </c>
      <c r="BZ744" s="42">
        <v>0</v>
      </c>
      <c r="CA744" s="42">
        <v>44</v>
      </c>
      <c r="CB744" s="42">
        <v>568</v>
      </c>
      <c r="CC744" s="42">
        <v>0</v>
      </c>
      <c r="CD744" s="42">
        <v>28</v>
      </c>
      <c r="CE744" s="42">
        <v>16</v>
      </c>
      <c r="CF744" s="42">
        <v>140</v>
      </c>
      <c r="CG744" s="42">
        <v>176</v>
      </c>
      <c r="CH744" s="42">
        <v>160</v>
      </c>
      <c r="CI744" s="42">
        <v>0</v>
      </c>
      <c r="CJ744" s="42">
        <v>48</v>
      </c>
      <c r="CK744" s="42">
        <v>220</v>
      </c>
      <c r="CL744" s="42">
        <v>0</v>
      </c>
      <c r="CM744" s="42">
        <v>8</v>
      </c>
      <c r="CN744" s="42">
        <v>8</v>
      </c>
      <c r="CO744" s="42">
        <v>20</v>
      </c>
      <c r="CP744" s="42">
        <v>20</v>
      </c>
      <c r="CQ744" s="42">
        <v>16</v>
      </c>
      <c r="CR744" s="42">
        <v>136</v>
      </c>
      <c r="CS744" s="42">
        <v>12</v>
      </c>
    </row>
    <row r="745" spans="1:97">
      <c r="A745" s="40" t="s">
        <v>2081</v>
      </c>
      <c r="B745" s="40" t="s">
        <v>289</v>
      </c>
      <c r="C745" s="40" t="s">
        <v>1664</v>
      </c>
      <c r="D745" s="40" t="s">
        <v>1685</v>
      </c>
      <c r="E745" s="40" t="s">
        <v>1941</v>
      </c>
      <c r="F745" s="40" t="s">
        <v>1671</v>
      </c>
      <c r="G745" s="41" t="s">
        <v>294</v>
      </c>
      <c r="H745" s="40" t="s">
        <v>2082</v>
      </c>
      <c r="I745" s="42">
        <v>575</v>
      </c>
      <c r="J745" s="42">
        <v>111.38852300000001</v>
      </c>
      <c r="K745" s="42">
        <v>68.232393000000002</v>
      </c>
      <c r="L745" s="42">
        <v>107.374523</v>
      </c>
      <c r="M745" s="42">
        <v>137.47952900000001</v>
      </c>
      <c r="N745" s="42">
        <v>77.269515999999996</v>
      </c>
      <c r="O745" s="42">
        <v>73.255515000000003</v>
      </c>
      <c r="P745" s="42">
        <v>80</v>
      </c>
      <c r="Q745" s="42">
        <v>74</v>
      </c>
      <c r="R745" s="42">
        <v>117</v>
      </c>
      <c r="S745" s="42">
        <v>89</v>
      </c>
      <c r="T745" s="42">
        <v>99</v>
      </c>
      <c r="U745" s="42">
        <v>34</v>
      </c>
      <c r="V745" s="42">
        <v>284.99124899999998</v>
      </c>
      <c r="W745" s="42">
        <v>57.199511999999999</v>
      </c>
      <c r="X745" s="42">
        <v>36.123196999999998</v>
      </c>
      <c r="Y745" s="42">
        <v>53.185510999999998</v>
      </c>
      <c r="Z745" s="42">
        <v>76.266015999999993</v>
      </c>
      <c r="AA745" s="42">
        <v>34.119007000000003</v>
      </c>
      <c r="AB745" s="42">
        <v>28.098006000000002</v>
      </c>
      <c r="AC745" s="42">
        <v>0</v>
      </c>
      <c r="AD745" s="42">
        <v>76.266015999999993</v>
      </c>
      <c r="AE745" s="42">
        <v>167.58172500000001</v>
      </c>
      <c r="AF745" s="42">
        <v>41.143509000000002</v>
      </c>
      <c r="AG745" s="42">
        <v>290.00875100000002</v>
      </c>
      <c r="AH745" s="42">
        <v>54.189011000000001</v>
      </c>
      <c r="AI745" s="42">
        <v>32.109195999999997</v>
      </c>
      <c r="AJ745" s="42">
        <v>54.189011000000001</v>
      </c>
      <c r="AK745" s="42">
        <v>61.213512999999999</v>
      </c>
      <c r="AL745" s="42">
        <v>43.150509</v>
      </c>
      <c r="AM745" s="42">
        <v>43.150509</v>
      </c>
      <c r="AN745" s="42">
        <v>2.0070000000000001</v>
      </c>
      <c r="AO745" s="42">
        <v>67.234514000000004</v>
      </c>
      <c r="AP745" s="42">
        <v>155.53972200000001</v>
      </c>
      <c r="AQ745" s="42">
        <v>67.234514000000004</v>
      </c>
      <c r="AR745" s="42">
        <v>449.56809500000003</v>
      </c>
      <c r="AS745" s="42">
        <v>12.042002999999999</v>
      </c>
      <c r="AT745" s="42">
        <v>8.0280020000000007</v>
      </c>
      <c r="AU745" s="42">
        <v>12.042002999999999</v>
      </c>
      <c r="AV745" s="42">
        <v>60.210012999999996</v>
      </c>
      <c r="AW745" s="42">
        <v>48.168010000000002</v>
      </c>
      <c r="AX745" s="42">
        <v>124.434026</v>
      </c>
      <c r="AY745" s="42">
        <v>120.420025</v>
      </c>
      <c r="AZ745" s="42">
        <v>64.224013999999997</v>
      </c>
      <c r="BA745" s="42">
        <v>216.756046</v>
      </c>
      <c r="BB745" s="42">
        <v>8.0280020000000007</v>
      </c>
      <c r="BC745" s="42">
        <v>8.0280020000000007</v>
      </c>
      <c r="BD745" s="42">
        <v>4.0140010000000004</v>
      </c>
      <c r="BE745" s="42">
        <v>32.112006999999998</v>
      </c>
      <c r="BF745" s="42">
        <v>8.0280020000000007</v>
      </c>
      <c r="BG745" s="42">
        <v>100.350021</v>
      </c>
      <c r="BH745" s="42">
        <v>40.140008000000002</v>
      </c>
      <c r="BI745" s="42">
        <v>16.056003</v>
      </c>
      <c r="BJ745" s="42">
        <v>232.812049</v>
      </c>
      <c r="BK745" s="42">
        <v>4.0140010000000004</v>
      </c>
      <c r="BL745" s="42">
        <v>0</v>
      </c>
      <c r="BM745" s="42">
        <v>8.0280020000000007</v>
      </c>
      <c r="BN745" s="42">
        <v>28.098006000000002</v>
      </c>
      <c r="BO745" s="42">
        <v>40.140008000000002</v>
      </c>
      <c r="BP745" s="42">
        <v>24.084005000000001</v>
      </c>
      <c r="BQ745" s="42">
        <v>80.280017000000001</v>
      </c>
      <c r="BR745" s="42">
        <v>48.168010000000002</v>
      </c>
      <c r="BS745" s="42">
        <v>20.070004000000001</v>
      </c>
      <c r="BT745" s="42">
        <v>0</v>
      </c>
      <c r="BU745" s="42">
        <v>0</v>
      </c>
      <c r="BV745" s="42">
        <v>0</v>
      </c>
      <c r="BW745" s="42">
        <v>0</v>
      </c>
      <c r="BX745" s="42">
        <v>8.0280020000000007</v>
      </c>
      <c r="BY745" s="42">
        <v>0</v>
      </c>
      <c r="BZ745" s="42">
        <v>0</v>
      </c>
      <c r="CA745" s="42">
        <v>12.042002999999999</v>
      </c>
      <c r="CB745" s="42">
        <v>236.82605000000001</v>
      </c>
      <c r="CC745" s="42">
        <v>4.0140010000000004</v>
      </c>
      <c r="CD745" s="42">
        <v>4.0140010000000004</v>
      </c>
      <c r="CE745" s="42">
        <v>12.042002999999999</v>
      </c>
      <c r="CF745" s="42">
        <v>52.182011000000003</v>
      </c>
      <c r="CG745" s="42">
        <v>32.112006999999998</v>
      </c>
      <c r="CH745" s="42">
        <v>104.36402200000001</v>
      </c>
      <c r="CI745" s="42">
        <v>0</v>
      </c>
      <c r="CJ745" s="42">
        <v>28.098006000000002</v>
      </c>
      <c r="CK745" s="42">
        <v>192.67204100000001</v>
      </c>
      <c r="CL745" s="42">
        <v>8.0280020000000007</v>
      </c>
      <c r="CM745" s="42">
        <v>4.0140010000000004</v>
      </c>
      <c r="CN745" s="42">
        <v>0</v>
      </c>
      <c r="CO745" s="42">
        <v>8.0280020000000007</v>
      </c>
      <c r="CP745" s="42">
        <v>8.0280020000000007</v>
      </c>
      <c r="CQ745" s="42">
        <v>20.070004000000001</v>
      </c>
      <c r="CR745" s="42">
        <v>120.420025</v>
      </c>
      <c r="CS745" s="42">
        <v>24.084005000000001</v>
      </c>
    </row>
    <row r="746" spans="1:97">
      <c r="A746" s="40" t="s">
        <v>2083</v>
      </c>
      <c r="B746" s="40" t="s">
        <v>289</v>
      </c>
      <c r="C746" s="40" t="s">
        <v>1664</v>
      </c>
      <c r="D746" s="40" t="s">
        <v>1665</v>
      </c>
      <c r="E746" s="40" t="s">
        <v>1747</v>
      </c>
      <c r="F746" s="40" t="s">
        <v>1671</v>
      </c>
      <c r="G746" s="41" t="s">
        <v>294</v>
      </c>
      <c r="H746" s="40" t="s">
        <v>2084</v>
      </c>
      <c r="I746" s="42">
        <v>1835</v>
      </c>
      <c r="J746" s="42">
        <v>410.26338700000002</v>
      </c>
      <c r="K746" s="42">
        <v>280.31084800000002</v>
      </c>
      <c r="L746" s="42">
        <v>452.07468899999998</v>
      </c>
      <c r="M746" s="42">
        <v>396.22731700000003</v>
      </c>
      <c r="N746" s="42">
        <v>180.13306399999999</v>
      </c>
      <c r="O746" s="42">
        <v>115.990696</v>
      </c>
      <c r="P746" s="42">
        <v>261</v>
      </c>
      <c r="Q746" s="42">
        <v>250</v>
      </c>
      <c r="R746" s="42">
        <v>298</v>
      </c>
      <c r="S746" s="42">
        <v>275</v>
      </c>
      <c r="T746" s="42">
        <v>147</v>
      </c>
      <c r="U746" s="42">
        <v>88</v>
      </c>
      <c r="V746" s="42">
        <v>917.96276699999999</v>
      </c>
      <c r="W746" s="42">
        <v>197.613778</v>
      </c>
      <c r="X746" s="42">
        <v>147.136346</v>
      </c>
      <c r="Y746" s="42">
        <v>219.093536</v>
      </c>
      <c r="Z746" s="42">
        <v>209.42764500000001</v>
      </c>
      <c r="AA746" s="42">
        <v>95.288017999999994</v>
      </c>
      <c r="AB746" s="42">
        <v>49.403444</v>
      </c>
      <c r="AC746" s="42">
        <v>0</v>
      </c>
      <c r="AD746" s="42">
        <v>256.68311399999999</v>
      </c>
      <c r="AE746" s="42">
        <v>569.06514600000003</v>
      </c>
      <c r="AF746" s="42">
        <v>92.214507999999995</v>
      </c>
      <c r="AG746" s="42">
        <v>917.03723300000001</v>
      </c>
      <c r="AH746" s="42">
        <v>212.649609</v>
      </c>
      <c r="AI746" s="42">
        <v>133.17450299999999</v>
      </c>
      <c r="AJ746" s="42">
        <v>232.98115300000001</v>
      </c>
      <c r="AK746" s="42">
        <v>186.79967199999999</v>
      </c>
      <c r="AL746" s="42">
        <v>84.845045999999996</v>
      </c>
      <c r="AM746" s="42">
        <v>61.217312</v>
      </c>
      <c r="AN746" s="42">
        <v>5.3699399999999997</v>
      </c>
      <c r="AO746" s="42">
        <v>254.53513799999999</v>
      </c>
      <c r="AP746" s="42">
        <v>560.47324200000003</v>
      </c>
      <c r="AQ746" s="42">
        <v>102.028853</v>
      </c>
      <c r="AR746" s="42">
        <v>1447.438813</v>
      </c>
      <c r="AS746" s="42">
        <v>34.367614000000003</v>
      </c>
      <c r="AT746" s="42">
        <v>73.031178999999995</v>
      </c>
      <c r="AU746" s="42">
        <v>98.806888999999998</v>
      </c>
      <c r="AV746" s="42">
        <v>231.981391</v>
      </c>
      <c r="AW746" s="42">
        <v>296.42066699999998</v>
      </c>
      <c r="AX746" s="42">
        <v>244.869247</v>
      </c>
      <c r="AY746" s="42">
        <v>283.235904</v>
      </c>
      <c r="AZ746" s="42">
        <v>184.72592299999999</v>
      </c>
      <c r="BA746" s="42">
        <v>751.49463900000001</v>
      </c>
      <c r="BB746" s="42">
        <v>21.479758</v>
      </c>
      <c r="BC746" s="42">
        <v>51.55142</v>
      </c>
      <c r="BD746" s="42">
        <v>68.735226999999995</v>
      </c>
      <c r="BE746" s="42">
        <v>120.286647</v>
      </c>
      <c r="BF746" s="42">
        <v>38.663564999999998</v>
      </c>
      <c r="BG746" s="42">
        <v>214.797585</v>
      </c>
      <c r="BH746" s="42">
        <v>145.76544999999999</v>
      </c>
      <c r="BI746" s="42">
        <v>90.214985999999996</v>
      </c>
      <c r="BJ746" s="42">
        <v>695.94417399999998</v>
      </c>
      <c r="BK746" s="42">
        <v>12.887855</v>
      </c>
      <c r="BL746" s="42">
        <v>21.479758</v>
      </c>
      <c r="BM746" s="42">
        <v>30.071662</v>
      </c>
      <c r="BN746" s="42">
        <v>111.694744</v>
      </c>
      <c r="BO746" s="42">
        <v>257.75710199999997</v>
      </c>
      <c r="BP746" s="42">
        <v>30.071662</v>
      </c>
      <c r="BQ746" s="42">
        <v>137.47045399999999</v>
      </c>
      <c r="BR746" s="42">
        <v>94.510936999999998</v>
      </c>
      <c r="BS746" s="42">
        <v>197.613778</v>
      </c>
      <c r="BT746" s="42">
        <v>0</v>
      </c>
      <c r="BU746" s="42">
        <v>4.2959519999999998</v>
      </c>
      <c r="BV746" s="42">
        <v>0</v>
      </c>
      <c r="BW746" s="42">
        <v>25.77571</v>
      </c>
      <c r="BX746" s="42">
        <v>34.367614000000003</v>
      </c>
      <c r="BY746" s="42">
        <v>34.367614000000003</v>
      </c>
      <c r="BZ746" s="42">
        <v>0</v>
      </c>
      <c r="CA746" s="42">
        <v>98.806888999999998</v>
      </c>
      <c r="CB746" s="42">
        <v>816.23082199999999</v>
      </c>
      <c r="CC746" s="42">
        <v>25.77571</v>
      </c>
      <c r="CD746" s="42">
        <v>55.847372</v>
      </c>
      <c r="CE746" s="42">
        <v>81.623081999999997</v>
      </c>
      <c r="CF746" s="42">
        <v>184.72592299999999</v>
      </c>
      <c r="CG746" s="42">
        <v>227.68544</v>
      </c>
      <c r="CH746" s="42">
        <v>189.02187499999999</v>
      </c>
      <c r="CI746" s="42">
        <v>0</v>
      </c>
      <c r="CJ746" s="42">
        <v>51.55142</v>
      </c>
      <c r="CK746" s="42">
        <v>433.59421400000002</v>
      </c>
      <c r="CL746" s="42">
        <v>8.5919030000000003</v>
      </c>
      <c r="CM746" s="42">
        <v>12.887855</v>
      </c>
      <c r="CN746" s="42">
        <v>17.183807000000002</v>
      </c>
      <c r="CO746" s="42">
        <v>21.479758</v>
      </c>
      <c r="CP746" s="42">
        <v>34.367614000000003</v>
      </c>
      <c r="CQ746" s="42">
        <v>21.479758</v>
      </c>
      <c r="CR746" s="42">
        <v>283.235904</v>
      </c>
      <c r="CS746" s="42">
        <v>34.367614000000003</v>
      </c>
    </row>
    <row r="747" spans="1:97">
      <c r="A747" s="40" t="s">
        <v>2085</v>
      </c>
      <c r="B747" s="40" t="s">
        <v>289</v>
      </c>
      <c r="C747" s="40" t="s">
        <v>1664</v>
      </c>
      <c r="D747" s="40" t="s">
        <v>1665</v>
      </c>
      <c r="E747" s="40" t="s">
        <v>1832</v>
      </c>
      <c r="F747" s="40" t="s">
        <v>419</v>
      </c>
      <c r="G747" s="41" t="s">
        <v>294</v>
      </c>
      <c r="H747" s="40" t="s">
        <v>2086</v>
      </c>
      <c r="I747" s="42">
        <v>860</v>
      </c>
      <c r="J747" s="42">
        <v>152.41784000000001</v>
      </c>
      <c r="K747" s="42">
        <v>90.845070000000007</v>
      </c>
      <c r="L747" s="42">
        <v>163.52112700000001</v>
      </c>
      <c r="M747" s="42">
        <v>173.61502300000001</v>
      </c>
      <c r="N747" s="42">
        <v>156.455399</v>
      </c>
      <c r="O747" s="42">
        <v>123.14554</v>
      </c>
      <c r="P747" s="42">
        <v>130</v>
      </c>
      <c r="Q747" s="42">
        <v>133</v>
      </c>
      <c r="R747" s="42">
        <v>144</v>
      </c>
      <c r="S747" s="42">
        <v>152</v>
      </c>
      <c r="T747" s="42">
        <v>148</v>
      </c>
      <c r="U747" s="42">
        <v>93</v>
      </c>
      <c r="V747" s="42">
        <v>417.88732399999998</v>
      </c>
      <c r="W747" s="42">
        <v>85.798122000000006</v>
      </c>
      <c r="X747" s="42">
        <v>43.403756000000001</v>
      </c>
      <c r="Y747" s="42">
        <v>74.694835999999995</v>
      </c>
      <c r="Z747" s="42">
        <v>92.863849999999999</v>
      </c>
      <c r="AA747" s="42">
        <v>71.666667000000004</v>
      </c>
      <c r="AB747" s="42">
        <v>48.450704000000002</v>
      </c>
      <c r="AC747" s="42">
        <v>1.00939</v>
      </c>
      <c r="AD747" s="42">
        <v>105.98591500000001</v>
      </c>
      <c r="AE747" s="42">
        <v>220.04694799999999</v>
      </c>
      <c r="AF747" s="42">
        <v>91.854460000000003</v>
      </c>
      <c r="AG747" s="42">
        <v>442.11267600000002</v>
      </c>
      <c r="AH747" s="42">
        <v>66.619718000000006</v>
      </c>
      <c r="AI747" s="42">
        <v>47.441315000000003</v>
      </c>
      <c r="AJ747" s="42">
        <v>88.826290999999998</v>
      </c>
      <c r="AK747" s="42">
        <v>80.751174000000006</v>
      </c>
      <c r="AL747" s="42">
        <v>84.788731999999996</v>
      </c>
      <c r="AM747" s="42">
        <v>71.666667000000004</v>
      </c>
      <c r="AN747" s="42">
        <v>2.0187789999999999</v>
      </c>
      <c r="AO747" s="42">
        <v>88.826290999999998</v>
      </c>
      <c r="AP747" s="42">
        <v>228.12206599999999</v>
      </c>
      <c r="AQ747" s="42">
        <v>125.16431900000001</v>
      </c>
      <c r="AR747" s="42">
        <v>726.76056300000005</v>
      </c>
      <c r="AS747" s="42">
        <v>24.225352000000001</v>
      </c>
      <c r="AT747" s="42">
        <v>44.413145999999998</v>
      </c>
      <c r="AU747" s="42">
        <v>20.187792999999999</v>
      </c>
      <c r="AV747" s="42">
        <v>52.488263000000003</v>
      </c>
      <c r="AW747" s="42">
        <v>76.713615000000004</v>
      </c>
      <c r="AX747" s="42">
        <v>109.01408499999999</v>
      </c>
      <c r="AY747" s="42">
        <v>290.70422500000001</v>
      </c>
      <c r="AZ747" s="42">
        <v>109.01408499999999</v>
      </c>
      <c r="BA747" s="42">
        <v>327.04225400000001</v>
      </c>
      <c r="BB747" s="42">
        <v>12.112676</v>
      </c>
      <c r="BC747" s="42">
        <v>24.225352000000001</v>
      </c>
      <c r="BD747" s="42">
        <v>12.112676</v>
      </c>
      <c r="BE747" s="42">
        <v>24.225352000000001</v>
      </c>
      <c r="BF747" s="42">
        <v>8.0751170000000005</v>
      </c>
      <c r="BG747" s="42">
        <v>60.563380000000002</v>
      </c>
      <c r="BH747" s="42">
        <v>137.276995</v>
      </c>
      <c r="BI747" s="42">
        <v>48.450704000000002</v>
      </c>
      <c r="BJ747" s="42">
        <v>399.71830999999997</v>
      </c>
      <c r="BK747" s="42">
        <v>12.112676</v>
      </c>
      <c r="BL747" s="42">
        <v>20.187792999999999</v>
      </c>
      <c r="BM747" s="42">
        <v>8.0751170000000005</v>
      </c>
      <c r="BN747" s="42">
        <v>28.262910999999999</v>
      </c>
      <c r="BO747" s="42">
        <v>68.638497999999998</v>
      </c>
      <c r="BP747" s="42">
        <v>48.450704000000002</v>
      </c>
      <c r="BQ747" s="42">
        <v>153.42723000000001</v>
      </c>
      <c r="BR747" s="42">
        <v>60.563380000000002</v>
      </c>
      <c r="BS747" s="42">
        <v>80.751174000000006</v>
      </c>
      <c r="BT747" s="42">
        <v>0</v>
      </c>
      <c r="BU747" s="42">
        <v>4.0375589999999999</v>
      </c>
      <c r="BV747" s="42">
        <v>0</v>
      </c>
      <c r="BW747" s="42">
        <v>0</v>
      </c>
      <c r="BX747" s="42">
        <v>12.112676</v>
      </c>
      <c r="BY747" s="42">
        <v>12.112676</v>
      </c>
      <c r="BZ747" s="42">
        <v>0</v>
      </c>
      <c r="CA747" s="42">
        <v>52.488263000000003</v>
      </c>
      <c r="CB747" s="42">
        <v>270.51643200000001</v>
      </c>
      <c r="CC747" s="42">
        <v>16.150234999999999</v>
      </c>
      <c r="CD747" s="42">
        <v>32.300469</v>
      </c>
      <c r="CE747" s="42">
        <v>8.0751170000000005</v>
      </c>
      <c r="CF747" s="42">
        <v>44.413145999999998</v>
      </c>
      <c r="CG747" s="42">
        <v>40.375587000000003</v>
      </c>
      <c r="CH747" s="42">
        <v>92.863849999999999</v>
      </c>
      <c r="CI747" s="42">
        <v>0</v>
      </c>
      <c r="CJ747" s="42">
        <v>36.338028000000001</v>
      </c>
      <c r="CK747" s="42">
        <v>375.49295799999999</v>
      </c>
      <c r="CL747" s="42">
        <v>8.0751170000000005</v>
      </c>
      <c r="CM747" s="42">
        <v>8.0751170000000005</v>
      </c>
      <c r="CN747" s="42">
        <v>12.112676</v>
      </c>
      <c r="CO747" s="42">
        <v>8.0751170000000005</v>
      </c>
      <c r="CP747" s="42">
        <v>24.225352000000001</v>
      </c>
      <c r="CQ747" s="42">
        <v>4.0375589999999999</v>
      </c>
      <c r="CR747" s="42">
        <v>290.70422500000001</v>
      </c>
      <c r="CS747" s="42">
        <v>20.187792999999999</v>
      </c>
    </row>
    <row r="748" spans="1:97">
      <c r="A748" s="40" t="s">
        <v>2087</v>
      </c>
      <c r="B748" s="40" t="s">
        <v>289</v>
      </c>
      <c r="C748" s="40" t="s">
        <v>1664</v>
      </c>
      <c r="D748" s="40" t="s">
        <v>1669</v>
      </c>
      <c r="E748" s="40" t="s">
        <v>1737</v>
      </c>
      <c r="F748" s="40" t="s">
        <v>1671</v>
      </c>
      <c r="G748" s="41" t="s">
        <v>294</v>
      </c>
      <c r="H748" s="40" t="s">
        <v>2088</v>
      </c>
      <c r="I748" s="42">
        <v>1141</v>
      </c>
      <c r="J748" s="42">
        <v>189.662936</v>
      </c>
      <c r="K748" s="42">
        <v>171.81063499999999</v>
      </c>
      <c r="L748" s="42">
        <v>211.52339000000001</v>
      </c>
      <c r="M748" s="42">
        <v>233.35492099999999</v>
      </c>
      <c r="N748" s="42">
        <v>174.775172</v>
      </c>
      <c r="O748" s="42">
        <v>159.87294600000001</v>
      </c>
      <c r="P748" s="42">
        <v>194</v>
      </c>
      <c r="Q748" s="42">
        <v>168</v>
      </c>
      <c r="R748" s="42">
        <v>247</v>
      </c>
      <c r="S748" s="42">
        <v>185</v>
      </c>
      <c r="T748" s="42">
        <v>218</v>
      </c>
      <c r="U748" s="42">
        <v>96</v>
      </c>
      <c r="V748" s="42">
        <v>554.10827500000005</v>
      </c>
      <c r="W748" s="42">
        <v>108.236963</v>
      </c>
      <c r="X748" s="42">
        <v>83.419202999999996</v>
      </c>
      <c r="Y748" s="42">
        <v>109.237194</v>
      </c>
      <c r="Z748" s="42">
        <v>111.215962</v>
      </c>
      <c r="AA748" s="42">
        <v>79.439972999999995</v>
      </c>
      <c r="AB748" s="42">
        <v>62.558979000000001</v>
      </c>
      <c r="AC748" s="42">
        <v>0</v>
      </c>
      <c r="AD748" s="42">
        <v>141.998952</v>
      </c>
      <c r="AE748" s="42">
        <v>303.87235900000002</v>
      </c>
      <c r="AF748" s="42">
        <v>108.236963</v>
      </c>
      <c r="AG748" s="42">
        <v>586.89172499999995</v>
      </c>
      <c r="AH748" s="42">
        <v>81.425972000000002</v>
      </c>
      <c r="AI748" s="42">
        <v>88.391431999999995</v>
      </c>
      <c r="AJ748" s="42">
        <v>102.286196</v>
      </c>
      <c r="AK748" s="42">
        <v>122.138959</v>
      </c>
      <c r="AL748" s="42">
        <v>95.335199000000003</v>
      </c>
      <c r="AM748" s="42">
        <v>90.362969000000007</v>
      </c>
      <c r="AN748" s="42">
        <v>6.9509980000000002</v>
      </c>
      <c r="AO748" s="42">
        <v>108.236963</v>
      </c>
      <c r="AP748" s="42">
        <v>324.73258299999998</v>
      </c>
      <c r="AQ748" s="42">
        <v>153.922179</v>
      </c>
      <c r="AR748" s="42">
        <v>945.42245100000002</v>
      </c>
      <c r="AS748" s="42">
        <v>11.915996</v>
      </c>
      <c r="AT748" s="42">
        <v>47.692906999999998</v>
      </c>
      <c r="AU748" s="42">
        <v>39.719987000000003</v>
      </c>
      <c r="AV748" s="42">
        <v>83.440894999999998</v>
      </c>
      <c r="AW748" s="42">
        <v>154.907948</v>
      </c>
      <c r="AX748" s="42">
        <v>178.73993999999999</v>
      </c>
      <c r="AY748" s="42">
        <v>301.87189799999999</v>
      </c>
      <c r="AZ748" s="42">
        <v>127.132881</v>
      </c>
      <c r="BA748" s="42">
        <v>448.89369599999998</v>
      </c>
      <c r="BB748" s="42">
        <v>7.9439970000000004</v>
      </c>
      <c r="BC748" s="42">
        <v>23.831992</v>
      </c>
      <c r="BD748" s="42">
        <v>31.775988999999999</v>
      </c>
      <c r="BE748" s="42">
        <v>43.720908999999999</v>
      </c>
      <c r="BF748" s="42">
        <v>11.915996</v>
      </c>
      <c r="BG748" s="42">
        <v>127.10395699999999</v>
      </c>
      <c r="BH748" s="42">
        <v>162.851945</v>
      </c>
      <c r="BI748" s="42">
        <v>39.748910000000002</v>
      </c>
      <c r="BJ748" s="42">
        <v>496.52875599999999</v>
      </c>
      <c r="BK748" s="42">
        <v>3.9719989999999998</v>
      </c>
      <c r="BL748" s="42">
        <v>23.860916</v>
      </c>
      <c r="BM748" s="42">
        <v>7.9439970000000004</v>
      </c>
      <c r="BN748" s="42">
        <v>39.719987000000003</v>
      </c>
      <c r="BO748" s="42">
        <v>142.991952</v>
      </c>
      <c r="BP748" s="42">
        <v>51.635983000000003</v>
      </c>
      <c r="BQ748" s="42">
        <v>139.01995299999999</v>
      </c>
      <c r="BR748" s="42">
        <v>87.383970000000005</v>
      </c>
      <c r="BS748" s="42">
        <v>127.10395699999999</v>
      </c>
      <c r="BT748" s="42">
        <v>0</v>
      </c>
      <c r="BU748" s="42">
        <v>0</v>
      </c>
      <c r="BV748" s="42">
        <v>7.9439970000000004</v>
      </c>
      <c r="BW748" s="42">
        <v>7.9439970000000004</v>
      </c>
      <c r="BX748" s="42">
        <v>19.859992999999999</v>
      </c>
      <c r="BY748" s="42">
        <v>31.775988999999999</v>
      </c>
      <c r="BZ748" s="42">
        <v>0</v>
      </c>
      <c r="CA748" s="42">
        <v>59.579979999999999</v>
      </c>
      <c r="CB748" s="42">
        <v>425.06170400000002</v>
      </c>
      <c r="CC748" s="42">
        <v>11.915996</v>
      </c>
      <c r="CD748" s="42">
        <v>35.747987999999999</v>
      </c>
      <c r="CE748" s="42">
        <v>27.803991</v>
      </c>
      <c r="CF748" s="42">
        <v>51.664906000000002</v>
      </c>
      <c r="CG748" s="42">
        <v>115.187961</v>
      </c>
      <c r="CH748" s="42">
        <v>131.07595599999999</v>
      </c>
      <c r="CI748" s="42">
        <v>0</v>
      </c>
      <c r="CJ748" s="42">
        <v>51.664906000000002</v>
      </c>
      <c r="CK748" s="42">
        <v>393.25679100000002</v>
      </c>
      <c r="CL748" s="42">
        <v>0</v>
      </c>
      <c r="CM748" s="42">
        <v>11.94492</v>
      </c>
      <c r="CN748" s="42">
        <v>3.9719989999999998</v>
      </c>
      <c r="CO748" s="42">
        <v>23.831992</v>
      </c>
      <c r="CP748" s="42">
        <v>19.859992999999999</v>
      </c>
      <c r="CQ748" s="42">
        <v>15.887995</v>
      </c>
      <c r="CR748" s="42">
        <v>301.87189799999999</v>
      </c>
      <c r="CS748" s="42">
        <v>15.887995</v>
      </c>
    </row>
    <row r="749" spans="1:97">
      <c r="A749" s="40" t="s">
        <v>2089</v>
      </c>
      <c r="B749" s="40" t="s">
        <v>289</v>
      </c>
      <c r="C749" s="40" t="s">
        <v>1664</v>
      </c>
      <c r="D749" s="40" t="s">
        <v>1669</v>
      </c>
      <c r="E749" s="40" t="s">
        <v>1900</v>
      </c>
      <c r="F749" s="40" t="s">
        <v>1671</v>
      </c>
      <c r="G749" s="41" t="s">
        <v>294</v>
      </c>
      <c r="H749" s="40" t="s">
        <v>2090</v>
      </c>
      <c r="I749" s="42">
        <v>202</v>
      </c>
      <c r="J749" s="42">
        <v>32</v>
      </c>
      <c r="K749" s="42">
        <v>21</v>
      </c>
      <c r="L749" s="42">
        <v>39</v>
      </c>
      <c r="M749" s="42">
        <v>50</v>
      </c>
      <c r="N749" s="42">
        <v>41</v>
      </c>
      <c r="O749" s="42">
        <v>19</v>
      </c>
      <c r="P749" s="42">
        <v>22</v>
      </c>
      <c r="Q749" s="42">
        <v>23</v>
      </c>
      <c r="R749" s="42">
        <v>37</v>
      </c>
      <c r="S749" s="42">
        <v>35</v>
      </c>
      <c r="T749" s="42">
        <v>36</v>
      </c>
      <c r="U749" s="42">
        <v>18</v>
      </c>
      <c r="V749" s="42">
        <v>108</v>
      </c>
      <c r="W749" s="42">
        <v>20</v>
      </c>
      <c r="X749" s="42">
        <v>12</v>
      </c>
      <c r="Y749" s="42">
        <v>19</v>
      </c>
      <c r="Z749" s="42">
        <v>30</v>
      </c>
      <c r="AA749" s="42">
        <v>19</v>
      </c>
      <c r="AB749" s="42">
        <v>7</v>
      </c>
      <c r="AC749" s="42">
        <v>1</v>
      </c>
      <c r="AD749" s="42">
        <v>24</v>
      </c>
      <c r="AE749" s="42">
        <v>63</v>
      </c>
      <c r="AF749" s="42">
        <v>21</v>
      </c>
      <c r="AG749" s="42">
        <v>94</v>
      </c>
      <c r="AH749" s="42">
        <v>12</v>
      </c>
      <c r="AI749" s="42">
        <v>9</v>
      </c>
      <c r="AJ749" s="42">
        <v>20</v>
      </c>
      <c r="AK749" s="42">
        <v>20</v>
      </c>
      <c r="AL749" s="42">
        <v>22</v>
      </c>
      <c r="AM749" s="42">
        <v>9</v>
      </c>
      <c r="AN749" s="42">
        <v>2</v>
      </c>
      <c r="AO749" s="42">
        <v>14</v>
      </c>
      <c r="AP749" s="42">
        <v>53</v>
      </c>
      <c r="AQ749" s="42">
        <v>27</v>
      </c>
      <c r="AR749" s="42">
        <v>156</v>
      </c>
      <c r="AS749" s="42">
        <v>4</v>
      </c>
      <c r="AT749" s="42">
        <v>8</v>
      </c>
      <c r="AU749" s="42">
        <v>0</v>
      </c>
      <c r="AV749" s="42">
        <v>16</v>
      </c>
      <c r="AW749" s="42">
        <v>20</v>
      </c>
      <c r="AX749" s="42">
        <v>24</v>
      </c>
      <c r="AY749" s="42">
        <v>80</v>
      </c>
      <c r="AZ749" s="42">
        <v>4</v>
      </c>
      <c r="BA749" s="42">
        <v>76</v>
      </c>
      <c r="BB749" s="42">
        <v>0</v>
      </c>
      <c r="BC749" s="42">
        <v>4</v>
      </c>
      <c r="BD749" s="42">
        <v>0</v>
      </c>
      <c r="BE749" s="42">
        <v>8</v>
      </c>
      <c r="BF749" s="42">
        <v>4</v>
      </c>
      <c r="BG749" s="42">
        <v>24</v>
      </c>
      <c r="BH749" s="42">
        <v>36</v>
      </c>
      <c r="BI749" s="42">
        <v>0</v>
      </c>
      <c r="BJ749" s="42">
        <v>80</v>
      </c>
      <c r="BK749" s="42">
        <v>4</v>
      </c>
      <c r="BL749" s="42">
        <v>4</v>
      </c>
      <c r="BM749" s="42">
        <v>0</v>
      </c>
      <c r="BN749" s="42">
        <v>8</v>
      </c>
      <c r="BO749" s="42">
        <v>16</v>
      </c>
      <c r="BP749" s="42">
        <v>0</v>
      </c>
      <c r="BQ749" s="42">
        <v>44</v>
      </c>
      <c r="BR749" s="42">
        <v>4</v>
      </c>
      <c r="BS749" s="42">
        <v>0</v>
      </c>
      <c r="BT749" s="42">
        <v>0</v>
      </c>
      <c r="BU749" s="42">
        <v>0</v>
      </c>
      <c r="BV749" s="42">
        <v>0</v>
      </c>
      <c r="BW749" s="42">
        <v>0</v>
      </c>
      <c r="BX749" s="42">
        <v>0</v>
      </c>
      <c r="BY749" s="42">
        <v>0</v>
      </c>
      <c r="BZ749" s="42">
        <v>0</v>
      </c>
      <c r="CA749" s="42">
        <v>0</v>
      </c>
      <c r="CB749" s="42">
        <v>48</v>
      </c>
      <c r="CC749" s="42">
        <v>0</v>
      </c>
      <c r="CD749" s="42">
        <v>4</v>
      </c>
      <c r="CE749" s="42">
        <v>0</v>
      </c>
      <c r="CF749" s="42">
        <v>4</v>
      </c>
      <c r="CG749" s="42">
        <v>16</v>
      </c>
      <c r="CH749" s="42">
        <v>24</v>
      </c>
      <c r="CI749" s="42">
        <v>0</v>
      </c>
      <c r="CJ749" s="42">
        <v>0</v>
      </c>
      <c r="CK749" s="42">
        <v>108</v>
      </c>
      <c r="CL749" s="42">
        <v>4</v>
      </c>
      <c r="CM749" s="42">
        <v>4</v>
      </c>
      <c r="CN749" s="42">
        <v>0</v>
      </c>
      <c r="CO749" s="42">
        <v>12</v>
      </c>
      <c r="CP749" s="42">
        <v>4</v>
      </c>
      <c r="CQ749" s="42">
        <v>0</v>
      </c>
      <c r="CR749" s="42">
        <v>80</v>
      </c>
      <c r="CS749" s="42">
        <v>4</v>
      </c>
    </row>
    <row r="750" spans="1:97">
      <c r="A750" s="40" t="s">
        <v>2091</v>
      </c>
      <c r="B750" s="40" t="s">
        <v>289</v>
      </c>
      <c r="C750" s="40" t="s">
        <v>1664</v>
      </c>
      <c r="D750" s="40" t="s">
        <v>1669</v>
      </c>
      <c r="E750" s="40" t="s">
        <v>1816</v>
      </c>
      <c r="F750" s="40" t="s">
        <v>1671</v>
      </c>
      <c r="G750" s="41" t="s">
        <v>294</v>
      </c>
      <c r="H750" s="40" t="s">
        <v>2092</v>
      </c>
      <c r="I750" s="42">
        <v>385</v>
      </c>
      <c r="J750" s="42">
        <v>66.692913000000004</v>
      </c>
      <c r="K750" s="42">
        <v>47.493437999999998</v>
      </c>
      <c r="L750" s="42">
        <v>76.797899999999998</v>
      </c>
      <c r="M750" s="42">
        <v>82.860892000000007</v>
      </c>
      <c r="N750" s="42">
        <v>64.671915999999996</v>
      </c>
      <c r="O750" s="42">
        <v>46.482939999999999</v>
      </c>
      <c r="P750" s="42">
        <v>76</v>
      </c>
      <c r="Q750" s="42">
        <v>46</v>
      </c>
      <c r="R750" s="42">
        <v>83</v>
      </c>
      <c r="S750" s="42">
        <v>60</v>
      </c>
      <c r="T750" s="42">
        <v>75</v>
      </c>
      <c r="U750" s="42">
        <v>28</v>
      </c>
      <c r="V750" s="42">
        <v>182.900262</v>
      </c>
      <c r="W750" s="42">
        <v>33.346457000000001</v>
      </c>
      <c r="X750" s="42">
        <v>24.251968999999999</v>
      </c>
      <c r="Y750" s="42">
        <v>35.367454000000002</v>
      </c>
      <c r="Z750" s="42">
        <v>42.440944999999999</v>
      </c>
      <c r="AA750" s="42">
        <v>31.325458999999999</v>
      </c>
      <c r="AB750" s="42">
        <v>16.167978999999999</v>
      </c>
      <c r="AC750" s="42">
        <v>0</v>
      </c>
      <c r="AD750" s="42">
        <v>40.419947999999998</v>
      </c>
      <c r="AE750" s="42">
        <v>110.144357</v>
      </c>
      <c r="AF750" s="42">
        <v>32.335957999999998</v>
      </c>
      <c r="AG750" s="42">
        <v>202.099738</v>
      </c>
      <c r="AH750" s="42">
        <v>33.346457000000001</v>
      </c>
      <c r="AI750" s="42">
        <v>23.24147</v>
      </c>
      <c r="AJ750" s="42">
        <v>41.430446000000003</v>
      </c>
      <c r="AK750" s="42">
        <v>40.419947999999998</v>
      </c>
      <c r="AL750" s="42">
        <v>33.346457000000001</v>
      </c>
      <c r="AM750" s="42">
        <v>27.283465</v>
      </c>
      <c r="AN750" s="42">
        <v>3.0314960000000002</v>
      </c>
      <c r="AO750" s="42">
        <v>45.472441000000003</v>
      </c>
      <c r="AP750" s="42">
        <v>109.133858</v>
      </c>
      <c r="AQ750" s="42">
        <v>47.493437999999998</v>
      </c>
      <c r="AR750" s="42">
        <v>319.31758500000001</v>
      </c>
      <c r="AS750" s="42">
        <v>16.167978999999999</v>
      </c>
      <c r="AT750" s="42">
        <v>8.08399</v>
      </c>
      <c r="AU750" s="42">
        <v>4.041995</v>
      </c>
      <c r="AV750" s="42">
        <v>24.251968999999999</v>
      </c>
      <c r="AW750" s="42">
        <v>68.713910999999996</v>
      </c>
      <c r="AX750" s="42">
        <v>68.713910999999996</v>
      </c>
      <c r="AY750" s="42">
        <v>105.091864</v>
      </c>
      <c r="AZ750" s="42">
        <v>24.251968999999999</v>
      </c>
      <c r="BA750" s="42">
        <v>161.67979</v>
      </c>
      <c r="BB750" s="42">
        <v>8.08399</v>
      </c>
      <c r="BC750" s="42">
        <v>4.041995</v>
      </c>
      <c r="BD750" s="42">
        <v>4.041995</v>
      </c>
      <c r="BE750" s="42">
        <v>20.209973999999999</v>
      </c>
      <c r="BF750" s="42">
        <v>16.167978999999999</v>
      </c>
      <c r="BG750" s="42">
        <v>44.461942000000001</v>
      </c>
      <c r="BH750" s="42">
        <v>56.587927000000001</v>
      </c>
      <c r="BI750" s="42">
        <v>8.08399</v>
      </c>
      <c r="BJ750" s="42">
        <v>157.63779500000001</v>
      </c>
      <c r="BK750" s="42">
        <v>8.08399</v>
      </c>
      <c r="BL750" s="42">
        <v>4.041995</v>
      </c>
      <c r="BM750" s="42">
        <v>0</v>
      </c>
      <c r="BN750" s="42">
        <v>4.041995</v>
      </c>
      <c r="BO750" s="42">
        <v>52.545932000000001</v>
      </c>
      <c r="BP750" s="42">
        <v>24.251968999999999</v>
      </c>
      <c r="BQ750" s="42">
        <v>48.503937000000001</v>
      </c>
      <c r="BR750" s="42">
        <v>16.167978999999999</v>
      </c>
      <c r="BS750" s="42">
        <v>32.335957999999998</v>
      </c>
      <c r="BT750" s="42">
        <v>0</v>
      </c>
      <c r="BU750" s="42">
        <v>0</v>
      </c>
      <c r="BV750" s="42">
        <v>0</v>
      </c>
      <c r="BW750" s="42">
        <v>0</v>
      </c>
      <c r="BX750" s="42">
        <v>8.08399</v>
      </c>
      <c r="BY750" s="42">
        <v>0</v>
      </c>
      <c r="BZ750" s="42">
        <v>0</v>
      </c>
      <c r="CA750" s="42">
        <v>24.251968999999999</v>
      </c>
      <c r="CB750" s="42">
        <v>157.63779500000001</v>
      </c>
      <c r="CC750" s="42">
        <v>12.125984000000001</v>
      </c>
      <c r="CD750" s="42">
        <v>4.041995</v>
      </c>
      <c r="CE750" s="42">
        <v>0</v>
      </c>
      <c r="CF750" s="42">
        <v>20.209973999999999</v>
      </c>
      <c r="CG750" s="42">
        <v>56.587927000000001</v>
      </c>
      <c r="CH750" s="42">
        <v>64.671915999999996</v>
      </c>
      <c r="CI750" s="42">
        <v>0</v>
      </c>
      <c r="CJ750" s="42">
        <v>0</v>
      </c>
      <c r="CK750" s="42">
        <v>129.34383199999999</v>
      </c>
      <c r="CL750" s="42">
        <v>4.041995</v>
      </c>
      <c r="CM750" s="42">
        <v>4.041995</v>
      </c>
      <c r="CN750" s="42">
        <v>4.041995</v>
      </c>
      <c r="CO750" s="42">
        <v>4.041995</v>
      </c>
      <c r="CP750" s="42">
        <v>4.041995</v>
      </c>
      <c r="CQ750" s="42">
        <v>4.041995</v>
      </c>
      <c r="CR750" s="42">
        <v>105.091864</v>
      </c>
      <c r="CS750" s="42">
        <v>0</v>
      </c>
    </row>
    <row r="751" spans="1:97">
      <c r="A751" s="40" t="s">
        <v>2093</v>
      </c>
      <c r="B751" s="40" t="s">
        <v>289</v>
      </c>
      <c r="C751" s="40" t="s">
        <v>1664</v>
      </c>
      <c r="D751" s="40" t="s">
        <v>1669</v>
      </c>
      <c r="E751" s="40" t="s">
        <v>1900</v>
      </c>
      <c r="F751" s="40" t="s">
        <v>2094</v>
      </c>
      <c r="G751" s="41" t="s">
        <v>294</v>
      </c>
      <c r="H751" s="40" t="s">
        <v>2095</v>
      </c>
      <c r="I751" s="42">
        <v>87</v>
      </c>
      <c r="J751" s="42">
        <v>14.204082</v>
      </c>
      <c r="K751" s="42">
        <v>7.9897960000000001</v>
      </c>
      <c r="L751" s="42">
        <v>11.540816</v>
      </c>
      <c r="M751" s="42">
        <v>25.744897999999999</v>
      </c>
      <c r="N751" s="42">
        <v>15.091837</v>
      </c>
      <c r="O751" s="42">
        <v>12.428571</v>
      </c>
      <c r="P751" s="42">
        <v>8</v>
      </c>
      <c r="Q751" s="42">
        <v>8</v>
      </c>
      <c r="R751" s="42">
        <v>16</v>
      </c>
      <c r="S751" s="42">
        <v>20</v>
      </c>
      <c r="T751" s="42">
        <v>22</v>
      </c>
      <c r="U751" s="42">
        <v>3</v>
      </c>
      <c r="V751" s="42">
        <v>52.377550999999997</v>
      </c>
      <c r="W751" s="42">
        <v>10.653060999999999</v>
      </c>
      <c r="X751" s="42">
        <v>7.1020409999999998</v>
      </c>
      <c r="Y751" s="42">
        <v>7.1020409999999998</v>
      </c>
      <c r="Z751" s="42">
        <v>12.428571</v>
      </c>
      <c r="AA751" s="42">
        <v>9.7653060000000007</v>
      </c>
      <c r="AB751" s="42">
        <v>5.3265310000000001</v>
      </c>
      <c r="AC751" s="42">
        <v>0</v>
      </c>
      <c r="AD751" s="42">
        <v>15.979592</v>
      </c>
      <c r="AE751" s="42">
        <v>24.857143000000001</v>
      </c>
      <c r="AF751" s="42">
        <v>11.540816</v>
      </c>
      <c r="AG751" s="42">
        <v>34.622449000000003</v>
      </c>
      <c r="AH751" s="42">
        <v>3.5510199999999998</v>
      </c>
      <c r="AI751" s="42">
        <v>0.88775499999999996</v>
      </c>
      <c r="AJ751" s="42">
        <v>4.4387759999999998</v>
      </c>
      <c r="AK751" s="42">
        <v>13.316326999999999</v>
      </c>
      <c r="AL751" s="42">
        <v>5.3265310000000001</v>
      </c>
      <c r="AM751" s="42">
        <v>7.1020409999999998</v>
      </c>
      <c r="AN751" s="42">
        <v>0</v>
      </c>
      <c r="AO751" s="42">
        <v>3.5510199999999998</v>
      </c>
      <c r="AP751" s="42">
        <v>22.193878000000002</v>
      </c>
      <c r="AQ751" s="42">
        <v>8.8775510000000004</v>
      </c>
      <c r="AR751" s="42">
        <v>71.020408000000003</v>
      </c>
      <c r="AS751" s="42">
        <v>0</v>
      </c>
      <c r="AT751" s="42">
        <v>3.5510199999999998</v>
      </c>
      <c r="AU751" s="42">
        <v>7.1020409999999998</v>
      </c>
      <c r="AV751" s="42">
        <v>14.204082</v>
      </c>
      <c r="AW751" s="42">
        <v>3.5510199999999998</v>
      </c>
      <c r="AX751" s="42">
        <v>7.1020409999999998</v>
      </c>
      <c r="AY751" s="42">
        <v>24.857143000000001</v>
      </c>
      <c r="AZ751" s="42">
        <v>10.653060999999999</v>
      </c>
      <c r="BA751" s="42">
        <v>42.612245000000001</v>
      </c>
      <c r="BB751" s="42">
        <v>0</v>
      </c>
      <c r="BC751" s="42">
        <v>3.5510199999999998</v>
      </c>
      <c r="BD751" s="42">
        <v>3.5510199999999998</v>
      </c>
      <c r="BE751" s="42">
        <v>10.653060999999999</v>
      </c>
      <c r="BF751" s="42">
        <v>0</v>
      </c>
      <c r="BG751" s="42">
        <v>7.1020409999999998</v>
      </c>
      <c r="BH751" s="42">
        <v>10.653060999999999</v>
      </c>
      <c r="BI751" s="42">
        <v>7.1020409999999998</v>
      </c>
      <c r="BJ751" s="42">
        <v>28.408162999999998</v>
      </c>
      <c r="BK751" s="42">
        <v>0</v>
      </c>
      <c r="BL751" s="42">
        <v>0</v>
      </c>
      <c r="BM751" s="42">
        <v>3.5510199999999998</v>
      </c>
      <c r="BN751" s="42">
        <v>3.5510199999999998</v>
      </c>
      <c r="BO751" s="42">
        <v>3.5510199999999998</v>
      </c>
      <c r="BP751" s="42">
        <v>0</v>
      </c>
      <c r="BQ751" s="42">
        <v>14.204082</v>
      </c>
      <c r="BR751" s="42">
        <v>3.5510199999999998</v>
      </c>
      <c r="BS751" s="42">
        <v>7.1020409999999998</v>
      </c>
      <c r="BT751" s="42">
        <v>0</v>
      </c>
      <c r="BU751" s="42">
        <v>0</v>
      </c>
      <c r="BV751" s="42">
        <v>0</v>
      </c>
      <c r="BW751" s="42">
        <v>0</v>
      </c>
      <c r="BX751" s="42">
        <v>0</v>
      </c>
      <c r="BY751" s="42">
        <v>3.5510199999999998</v>
      </c>
      <c r="BZ751" s="42">
        <v>0</v>
      </c>
      <c r="CA751" s="42">
        <v>3.5510199999999998</v>
      </c>
      <c r="CB751" s="42">
        <v>28.408162999999998</v>
      </c>
      <c r="CC751" s="42">
        <v>0</v>
      </c>
      <c r="CD751" s="42">
        <v>3.5510199999999998</v>
      </c>
      <c r="CE751" s="42">
        <v>0</v>
      </c>
      <c r="CF751" s="42">
        <v>10.653060999999999</v>
      </c>
      <c r="CG751" s="42">
        <v>3.5510199999999998</v>
      </c>
      <c r="CH751" s="42">
        <v>3.5510199999999998</v>
      </c>
      <c r="CI751" s="42">
        <v>0</v>
      </c>
      <c r="CJ751" s="42">
        <v>7.1020409999999998</v>
      </c>
      <c r="CK751" s="42">
        <v>35.510204000000002</v>
      </c>
      <c r="CL751" s="42">
        <v>0</v>
      </c>
      <c r="CM751" s="42">
        <v>0</v>
      </c>
      <c r="CN751" s="42">
        <v>7.1020409999999998</v>
      </c>
      <c r="CO751" s="42">
        <v>3.5510199999999998</v>
      </c>
      <c r="CP751" s="42">
        <v>0</v>
      </c>
      <c r="CQ751" s="42">
        <v>0</v>
      </c>
      <c r="CR751" s="42">
        <v>24.857143000000001</v>
      </c>
      <c r="CS751" s="42">
        <v>0</v>
      </c>
    </row>
    <row r="752" spans="1:97">
      <c r="A752" s="40" t="s">
        <v>2096</v>
      </c>
      <c r="B752" s="40" t="s">
        <v>289</v>
      </c>
      <c r="C752" s="40" t="s">
        <v>1664</v>
      </c>
      <c r="D752" s="40" t="s">
        <v>1665</v>
      </c>
      <c r="E752" s="40" t="s">
        <v>1710</v>
      </c>
      <c r="F752" s="40" t="s">
        <v>419</v>
      </c>
      <c r="G752" s="41" t="s">
        <v>294</v>
      </c>
      <c r="H752" s="40" t="s">
        <v>2097</v>
      </c>
      <c r="I752" s="42">
        <v>437</v>
      </c>
      <c r="J752" s="42">
        <v>83.888392999999994</v>
      </c>
      <c r="K752" s="42">
        <v>45.845981999999999</v>
      </c>
      <c r="L752" s="42">
        <v>88.765625</v>
      </c>
      <c r="M752" s="42">
        <v>82.912946000000005</v>
      </c>
      <c r="N752" s="42">
        <v>77.060267999999994</v>
      </c>
      <c r="O752" s="42">
        <v>58.526786000000001</v>
      </c>
      <c r="P752" s="42">
        <v>50</v>
      </c>
      <c r="Q752" s="42">
        <v>56</v>
      </c>
      <c r="R752" s="42">
        <v>76</v>
      </c>
      <c r="S752" s="42">
        <v>75</v>
      </c>
      <c r="T752" s="42">
        <v>72</v>
      </c>
      <c r="U752" s="42">
        <v>44</v>
      </c>
      <c r="V752" s="42">
        <v>210.69642899999999</v>
      </c>
      <c r="W752" s="42">
        <v>40.96875</v>
      </c>
      <c r="X752" s="42">
        <v>18.533481999999999</v>
      </c>
      <c r="Y752" s="42">
        <v>48.772320999999998</v>
      </c>
      <c r="Z752" s="42">
        <v>39.993304000000002</v>
      </c>
      <c r="AA752" s="42">
        <v>39.017856999999999</v>
      </c>
      <c r="AB752" s="42">
        <v>21.459821000000002</v>
      </c>
      <c r="AC752" s="42">
        <v>1.950893</v>
      </c>
      <c r="AD752" s="42">
        <v>46.821429000000002</v>
      </c>
      <c r="AE752" s="42">
        <v>119.004464</v>
      </c>
      <c r="AF752" s="42">
        <v>44.870536000000001</v>
      </c>
      <c r="AG752" s="42">
        <v>226.30357100000001</v>
      </c>
      <c r="AH752" s="42">
        <v>42.919643000000001</v>
      </c>
      <c r="AI752" s="42">
        <v>27.3125</v>
      </c>
      <c r="AJ752" s="42">
        <v>39.993304000000002</v>
      </c>
      <c r="AK752" s="42">
        <v>42.919643000000001</v>
      </c>
      <c r="AL752" s="42">
        <v>38.042411000000001</v>
      </c>
      <c r="AM752" s="42">
        <v>33.165179000000002</v>
      </c>
      <c r="AN752" s="42">
        <v>1.950893</v>
      </c>
      <c r="AO752" s="42">
        <v>48.772320999999998</v>
      </c>
      <c r="AP752" s="42">
        <v>121.93080399999999</v>
      </c>
      <c r="AQ752" s="42">
        <v>55.600445999999998</v>
      </c>
      <c r="AR752" s="42">
        <v>351.16071399999998</v>
      </c>
      <c r="AS752" s="42">
        <v>11.705356999999999</v>
      </c>
      <c r="AT752" s="42">
        <v>15.607143000000001</v>
      </c>
      <c r="AU752" s="42">
        <v>15.607143000000001</v>
      </c>
      <c r="AV752" s="42">
        <v>23.410713999999999</v>
      </c>
      <c r="AW752" s="42">
        <v>42.919643000000001</v>
      </c>
      <c r="AX752" s="42">
        <v>50.723213999999999</v>
      </c>
      <c r="AY752" s="42">
        <v>140.46428599999999</v>
      </c>
      <c r="AZ752" s="42">
        <v>50.723213999999999</v>
      </c>
      <c r="BA752" s="42">
        <v>163.875</v>
      </c>
      <c r="BB752" s="42">
        <v>3.901786</v>
      </c>
      <c r="BC752" s="42">
        <v>7.8035709999999998</v>
      </c>
      <c r="BD752" s="42">
        <v>11.705356999999999</v>
      </c>
      <c r="BE752" s="42">
        <v>7.8035709999999998</v>
      </c>
      <c r="BF752" s="42">
        <v>3.901786</v>
      </c>
      <c r="BG752" s="42">
        <v>46.821429000000002</v>
      </c>
      <c r="BH752" s="42">
        <v>70.232142999999994</v>
      </c>
      <c r="BI752" s="42">
        <v>11.705356999999999</v>
      </c>
      <c r="BJ752" s="42">
        <v>187.28571400000001</v>
      </c>
      <c r="BK752" s="42">
        <v>7.8035709999999998</v>
      </c>
      <c r="BL752" s="42">
        <v>7.8035709999999998</v>
      </c>
      <c r="BM752" s="42">
        <v>3.901786</v>
      </c>
      <c r="BN752" s="42">
        <v>15.607143000000001</v>
      </c>
      <c r="BO752" s="42">
        <v>39.017856999999999</v>
      </c>
      <c r="BP752" s="42">
        <v>3.901786</v>
      </c>
      <c r="BQ752" s="42">
        <v>70.232142999999994</v>
      </c>
      <c r="BR752" s="42">
        <v>39.017856999999999</v>
      </c>
      <c r="BS752" s="42">
        <v>27.3125</v>
      </c>
      <c r="BT752" s="42">
        <v>0</v>
      </c>
      <c r="BU752" s="42">
        <v>0</v>
      </c>
      <c r="BV752" s="42">
        <v>0</v>
      </c>
      <c r="BW752" s="42">
        <v>0</v>
      </c>
      <c r="BX752" s="42">
        <v>3.901786</v>
      </c>
      <c r="BY752" s="42">
        <v>3.901786</v>
      </c>
      <c r="BZ752" s="42">
        <v>0</v>
      </c>
      <c r="CA752" s="42">
        <v>19.508928999999998</v>
      </c>
      <c r="CB752" s="42">
        <v>132.66071400000001</v>
      </c>
      <c r="CC752" s="42">
        <v>0</v>
      </c>
      <c r="CD752" s="42">
        <v>11.705356999999999</v>
      </c>
      <c r="CE752" s="42">
        <v>11.705356999999999</v>
      </c>
      <c r="CF752" s="42">
        <v>19.508928999999998</v>
      </c>
      <c r="CG752" s="42">
        <v>31.214286000000001</v>
      </c>
      <c r="CH752" s="42">
        <v>39.017856999999999</v>
      </c>
      <c r="CI752" s="42">
        <v>0</v>
      </c>
      <c r="CJ752" s="42">
        <v>19.508928999999998</v>
      </c>
      <c r="CK752" s="42">
        <v>191.1875</v>
      </c>
      <c r="CL752" s="42">
        <v>11.705356999999999</v>
      </c>
      <c r="CM752" s="42">
        <v>3.901786</v>
      </c>
      <c r="CN752" s="42">
        <v>3.901786</v>
      </c>
      <c r="CO752" s="42">
        <v>3.901786</v>
      </c>
      <c r="CP752" s="42">
        <v>7.8035709999999998</v>
      </c>
      <c r="CQ752" s="42">
        <v>7.8035709999999998</v>
      </c>
      <c r="CR752" s="42">
        <v>140.46428599999999</v>
      </c>
      <c r="CS752" s="42">
        <v>11.705356999999999</v>
      </c>
    </row>
    <row r="753" spans="1:97">
      <c r="A753" s="40" t="s">
        <v>2098</v>
      </c>
      <c r="B753" s="40" t="s">
        <v>289</v>
      </c>
      <c r="C753" s="40" t="s">
        <v>1664</v>
      </c>
      <c r="D753" s="40" t="s">
        <v>1674</v>
      </c>
      <c r="E753" s="40" t="s">
        <v>1888</v>
      </c>
      <c r="F753" s="40" t="s">
        <v>1671</v>
      </c>
      <c r="G753" s="41" t="s">
        <v>294</v>
      </c>
      <c r="H753" s="40" t="s">
        <v>2099</v>
      </c>
      <c r="I753" s="42">
        <v>23063</v>
      </c>
      <c r="J753" s="42">
        <v>3184.6984029999999</v>
      </c>
      <c r="K753" s="42">
        <v>5263.199149</v>
      </c>
      <c r="L753" s="42">
        <v>3969.5978239999999</v>
      </c>
      <c r="M753" s="42">
        <v>4257.2186089999996</v>
      </c>
      <c r="N753" s="42">
        <v>3727.4264910000002</v>
      </c>
      <c r="O753" s="42">
        <v>2660.8595249999998</v>
      </c>
      <c r="P753" s="42">
        <v>3327</v>
      </c>
      <c r="Q753" s="42">
        <v>5700</v>
      </c>
      <c r="R753" s="42">
        <v>4392</v>
      </c>
      <c r="S753" s="42">
        <v>4438</v>
      </c>
      <c r="T753" s="42">
        <v>2794</v>
      </c>
      <c r="U753" s="42">
        <v>1529</v>
      </c>
      <c r="V753" s="42">
        <v>11266.131203999999</v>
      </c>
      <c r="W753" s="42">
        <v>1603.7149440000001</v>
      </c>
      <c r="X753" s="42">
        <v>2983.9013789999999</v>
      </c>
      <c r="Y753" s="42">
        <v>2003.5751869999999</v>
      </c>
      <c r="Z753" s="42">
        <v>1978.094065</v>
      </c>
      <c r="AA753" s="42">
        <v>1692.2786020000001</v>
      </c>
      <c r="AB753" s="42">
        <v>940.11529599999994</v>
      </c>
      <c r="AC753" s="42">
        <v>64.451729999999998</v>
      </c>
      <c r="AD753" s="42">
        <v>2418.4154229999999</v>
      </c>
      <c r="AE753" s="42">
        <v>6827.398929</v>
      </c>
      <c r="AF753" s="42">
        <v>2020.3168519999999</v>
      </c>
      <c r="AG753" s="42">
        <v>11796.868796000001</v>
      </c>
      <c r="AH753" s="42">
        <v>1580.983459</v>
      </c>
      <c r="AI753" s="42">
        <v>2279.2977689999998</v>
      </c>
      <c r="AJ753" s="42">
        <v>1966.0226359999999</v>
      </c>
      <c r="AK753" s="42">
        <v>2279.1245439999998</v>
      </c>
      <c r="AL753" s="42">
        <v>2035.1478890000001</v>
      </c>
      <c r="AM753" s="42">
        <v>1393.9665190000001</v>
      </c>
      <c r="AN753" s="42">
        <v>262.32598000000002</v>
      </c>
      <c r="AO753" s="42">
        <v>2246.36186</v>
      </c>
      <c r="AP753" s="42">
        <v>6657.8819110000004</v>
      </c>
      <c r="AQ753" s="42">
        <v>2892.6250260000002</v>
      </c>
      <c r="AR753" s="42">
        <v>19868.301549</v>
      </c>
      <c r="AS753" s="42">
        <v>9.2821700000000007</v>
      </c>
      <c r="AT753" s="42">
        <v>437.00762900000001</v>
      </c>
      <c r="AU753" s="42">
        <v>2364.162906</v>
      </c>
      <c r="AV753" s="42">
        <v>2749.6045680000002</v>
      </c>
      <c r="AW753" s="42">
        <v>2748.1359309999998</v>
      </c>
      <c r="AX753" s="42">
        <v>1466.1324990000001</v>
      </c>
      <c r="AY753" s="42">
        <v>5780.0369620000001</v>
      </c>
      <c r="AZ753" s="42">
        <v>4313.9388849999996</v>
      </c>
      <c r="BA753" s="42">
        <v>9617.4160439999996</v>
      </c>
      <c r="BB753" s="42">
        <v>9.2821700000000007</v>
      </c>
      <c r="BC753" s="42">
        <v>322.205423</v>
      </c>
      <c r="BD753" s="42">
        <v>1455.4593669999999</v>
      </c>
      <c r="BE753" s="42">
        <v>1288.0989139999999</v>
      </c>
      <c r="BF753" s="42">
        <v>654.13614099999995</v>
      </c>
      <c r="BG753" s="42">
        <v>1222.886608</v>
      </c>
      <c r="BH753" s="42">
        <v>2489.6169490000002</v>
      </c>
      <c r="BI753" s="42">
        <v>2175.7304730000001</v>
      </c>
      <c r="BJ753" s="42">
        <v>10250.885505</v>
      </c>
      <c r="BK753" s="42">
        <v>0</v>
      </c>
      <c r="BL753" s="42">
        <v>114.802205</v>
      </c>
      <c r="BM753" s="42">
        <v>908.70353899999998</v>
      </c>
      <c r="BN753" s="42">
        <v>1461.505654</v>
      </c>
      <c r="BO753" s="42">
        <v>2093.9997899999998</v>
      </c>
      <c r="BP753" s="42">
        <v>243.24589</v>
      </c>
      <c r="BQ753" s="42">
        <v>3290.4200129999999</v>
      </c>
      <c r="BR753" s="42">
        <v>2138.2084129999998</v>
      </c>
      <c r="BS753" s="42">
        <v>3874.3101539999998</v>
      </c>
      <c r="BT753" s="42">
        <v>0</v>
      </c>
      <c r="BU753" s="42">
        <v>25.725951999999999</v>
      </c>
      <c r="BV753" s="42">
        <v>79.937611000000004</v>
      </c>
      <c r="BW753" s="42">
        <v>241.230557</v>
      </c>
      <c r="BX753" s="42">
        <v>438.48441600000001</v>
      </c>
      <c r="BY753" s="42">
        <v>304.50427300000001</v>
      </c>
      <c r="BZ753" s="42">
        <v>0</v>
      </c>
      <c r="CA753" s="42">
        <v>2784.4273459999999</v>
      </c>
      <c r="CB753" s="42">
        <v>8103.6774349999996</v>
      </c>
      <c r="CC753" s="42">
        <v>9.2821700000000007</v>
      </c>
      <c r="CD753" s="42">
        <v>298.740251</v>
      </c>
      <c r="CE753" s="42">
        <v>1680.495441</v>
      </c>
      <c r="CF753" s="42">
        <v>2084.965549</v>
      </c>
      <c r="CG753" s="42">
        <v>1956.531626</v>
      </c>
      <c r="CH753" s="42">
        <v>1034.8078599999999</v>
      </c>
      <c r="CI753" s="42">
        <v>62.962888</v>
      </c>
      <c r="CJ753" s="42">
        <v>975.89165000000003</v>
      </c>
      <c r="CK753" s="42">
        <v>7890.3139590000001</v>
      </c>
      <c r="CL753" s="42">
        <v>0</v>
      </c>
      <c r="CM753" s="42">
        <v>112.541426</v>
      </c>
      <c r="CN753" s="42">
        <v>603.72985300000005</v>
      </c>
      <c r="CO753" s="42">
        <v>423.40846199999999</v>
      </c>
      <c r="CP753" s="42">
        <v>353.119889</v>
      </c>
      <c r="CQ753" s="42">
        <v>126.82036600000001</v>
      </c>
      <c r="CR753" s="42">
        <v>5717.0740729999998</v>
      </c>
      <c r="CS753" s="42">
        <v>553.61988899999994</v>
      </c>
    </row>
    <row r="754" spans="1:97">
      <c r="A754" s="40" t="s">
        <v>2100</v>
      </c>
      <c r="B754" s="40" t="s">
        <v>289</v>
      </c>
      <c r="C754" s="40" t="s">
        <v>1664</v>
      </c>
      <c r="D754" s="40" t="s">
        <v>1699</v>
      </c>
      <c r="E754" s="40" t="s">
        <v>2101</v>
      </c>
      <c r="F754" s="40" t="s">
        <v>1773</v>
      </c>
      <c r="G754" s="41" t="s">
        <v>294</v>
      </c>
      <c r="H754" s="40" t="s">
        <v>2102</v>
      </c>
      <c r="I754" s="42">
        <v>1258</v>
      </c>
      <c r="J754" s="42">
        <v>178</v>
      </c>
      <c r="K754" s="42">
        <v>125</v>
      </c>
      <c r="L754" s="42">
        <v>219</v>
      </c>
      <c r="M754" s="42">
        <v>305</v>
      </c>
      <c r="N754" s="42">
        <v>313</v>
      </c>
      <c r="O754" s="42">
        <v>118</v>
      </c>
      <c r="P754" s="42">
        <v>111</v>
      </c>
      <c r="Q754" s="42">
        <v>78</v>
      </c>
      <c r="R754" s="42">
        <v>150</v>
      </c>
      <c r="S754" s="42">
        <v>133</v>
      </c>
      <c r="T754" s="42">
        <v>176</v>
      </c>
      <c r="U754" s="42">
        <v>80</v>
      </c>
      <c r="V754" s="42">
        <v>635</v>
      </c>
      <c r="W754" s="42">
        <v>96</v>
      </c>
      <c r="X754" s="42">
        <v>67</v>
      </c>
      <c r="Y754" s="42">
        <v>111</v>
      </c>
      <c r="Z754" s="42">
        <v>146</v>
      </c>
      <c r="AA754" s="42">
        <v>157</v>
      </c>
      <c r="AB754" s="42">
        <v>57</v>
      </c>
      <c r="AC754" s="42">
        <v>1</v>
      </c>
      <c r="AD754" s="42">
        <v>119</v>
      </c>
      <c r="AE754" s="42">
        <v>377</v>
      </c>
      <c r="AF754" s="42">
        <v>139</v>
      </c>
      <c r="AG754" s="42">
        <v>623</v>
      </c>
      <c r="AH754" s="42">
        <v>82</v>
      </c>
      <c r="AI754" s="42">
        <v>58</v>
      </c>
      <c r="AJ754" s="42">
        <v>108</v>
      </c>
      <c r="AK754" s="42">
        <v>159</v>
      </c>
      <c r="AL754" s="42">
        <v>156</v>
      </c>
      <c r="AM754" s="42">
        <v>57</v>
      </c>
      <c r="AN754" s="42">
        <v>3</v>
      </c>
      <c r="AO754" s="42">
        <v>102</v>
      </c>
      <c r="AP754" s="42">
        <v>369</v>
      </c>
      <c r="AQ754" s="42">
        <v>152</v>
      </c>
      <c r="AR754" s="42">
        <v>1088</v>
      </c>
      <c r="AS754" s="42">
        <v>24</v>
      </c>
      <c r="AT754" s="42">
        <v>88</v>
      </c>
      <c r="AU754" s="42">
        <v>44</v>
      </c>
      <c r="AV754" s="42">
        <v>64</v>
      </c>
      <c r="AW754" s="42">
        <v>196</v>
      </c>
      <c r="AX754" s="42">
        <v>112</v>
      </c>
      <c r="AY754" s="42">
        <v>432</v>
      </c>
      <c r="AZ754" s="42">
        <v>128</v>
      </c>
      <c r="BA754" s="42">
        <v>584</v>
      </c>
      <c r="BB754" s="42">
        <v>20</v>
      </c>
      <c r="BC754" s="42">
        <v>68</v>
      </c>
      <c r="BD754" s="42">
        <v>28</v>
      </c>
      <c r="BE754" s="42">
        <v>28</v>
      </c>
      <c r="BF754" s="42">
        <v>48</v>
      </c>
      <c r="BG754" s="42">
        <v>108</v>
      </c>
      <c r="BH754" s="42">
        <v>232</v>
      </c>
      <c r="BI754" s="42">
        <v>52</v>
      </c>
      <c r="BJ754" s="42">
        <v>504</v>
      </c>
      <c r="BK754" s="42">
        <v>4</v>
      </c>
      <c r="BL754" s="42">
        <v>20</v>
      </c>
      <c r="BM754" s="42">
        <v>16</v>
      </c>
      <c r="BN754" s="42">
        <v>36</v>
      </c>
      <c r="BO754" s="42">
        <v>148</v>
      </c>
      <c r="BP754" s="42">
        <v>4</v>
      </c>
      <c r="BQ754" s="42">
        <v>200</v>
      </c>
      <c r="BR754" s="42">
        <v>76</v>
      </c>
      <c r="BS754" s="42">
        <v>84</v>
      </c>
      <c r="BT754" s="42">
        <v>0</v>
      </c>
      <c r="BU754" s="42">
        <v>0</v>
      </c>
      <c r="BV754" s="42">
        <v>0</v>
      </c>
      <c r="BW754" s="42">
        <v>4</v>
      </c>
      <c r="BX754" s="42">
        <v>24</v>
      </c>
      <c r="BY754" s="42">
        <v>8</v>
      </c>
      <c r="BZ754" s="42">
        <v>0</v>
      </c>
      <c r="CA754" s="42">
        <v>48</v>
      </c>
      <c r="CB754" s="42">
        <v>472</v>
      </c>
      <c r="CC754" s="42">
        <v>20</v>
      </c>
      <c r="CD754" s="42">
        <v>76</v>
      </c>
      <c r="CE754" s="42">
        <v>24</v>
      </c>
      <c r="CF754" s="42">
        <v>48</v>
      </c>
      <c r="CG754" s="42">
        <v>148</v>
      </c>
      <c r="CH754" s="42">
        <v>104</v>
      </c>
      <c r="CI754" s="42">
        <v>4</v>
      </c>
      <c r="CJ754" s="42">
        <v>48</v>
      </c>
      <c r="CK754" s="42">
        <v>532</v>
      </c>
      <c r="CL754" s="42">
        <v>4</v>
      </c>
      <c r="CM754" s="42">
        <v>12</v>
      </c>
      <c r="CN754" s="42">
        <v>20</v>
      </c>
      <c r="CO754" s="42">
        <v>12</v>
      </c>
      <c r="CP754" s="42">
        <v>24</v>
      </c>
      <c r="CQ754" s="42">
        <v>0</v>
      </c>
      <c r="CR754" s="42">
        <v>428</v>
      </c>
      <c r="CS754" s="42">
        <v>32</v>
      </c>
    </row>
    <row r="755" spans="1:97">
      <c r="A755" s="40" t="s">
        <v>2103</v>
      </c>
      <c r="B755" s="40" t="s">
        <v>289</v>
      </c>
      <c r="C755" s="40" t="s">
        <v>1664</v>
      </c>
      <c r="D755" s="40" t="s">
        <v>1665</v>
      </c>
      <c r="E755" s="40" t="s">
        <v>1747</v>
      </c>
      <c r="F755" s="40" t="s">
        <v>1671</v>
      </c>
      <c r="G755" s="41" t="s">
        <v>294</v>
      </c>
      <c r="H755" s="40" t="s">
        <v>2104</v>
      </c>
      <c r="I755" s="42">
        <v>715</v>
      </c>
      <c r="J755" s="42">
        <v>151.35036500000001</v>
      </c>
      <c r="K755" s="42">
        <v>84.547444999999996</v>
      </c>
      <c r="L755" s="42">
        <v>168.051095</v>
      </c>
      <c r="M755" s="42">
        <v>150.306569</v>
      </c>
      <c r="N755" s="42">
        <v>98.116788</v>
      </c>
      <c r="O755" s="42">
        <v>62.627737000000003</v>
      </c>
      <c r="P755" s="42">
        <v>102</v>
      </c>
      <c r="Q755" s="42">
        <v>100</v>
      </c>
      <c r="R755" s="42">
        <v>143</v>
      </c>
      <c r="S755" s="42">
        <v>100</v>
      </c>
      <c r="T755" s="42">
        <v>127</v>
      </c>
      <c r="U755" s="42">
        <v>38</v>
      </c>
      <c r="V755" s="42">
        <v>335.05839400000002</v>
      </c>
      <c r="W755" s="42">
        <v>70.978102000000007</v>
      </c>
      <c r="X755" s="42">
        <v>38.620438</v>
      </c>
      <c r="Y755" s="42">
        <v>77.240876</v>
      </c>
      <c r="Z755" s="42">
        <v>73.065692999999996</v>
      </c>
      <c r="AA755" s="42">
        <v>45.927007000000003</v>
      </c>
      <c r="AB755" s="42">
        <v>27.138686</v>
      </c>
      <c r="AC755" s="42">
        <v>2.0875910000000002</v>
      </c>
      <c r="AD755" s="42">
        <v>83.503649999999993</v>
      </c>
      <c r="AE755" s="42">
        <v>188.927007</v>
      </c>
      <c r="AF755" s="42">
        <v>62.627737000000003</v>
      </c>
      <c r="AG755" s="42">
        <v>379.94160599999998</v>
      </c>
      <c r="AH755" s="42">
        <v>80.372263000000004</v>
      </c>
      <c r="AI755" s="42">
        <v>45.927007000000003</v>
      </c>
      <c r="AJ755" s="42">
        <v>90.810219000000004</v>
      </c>
      <c r="AK755" s="42">
        <v>77.240876</v>
      </c>
      <c r="AL755" s="42">
        <v>52.189781000000004</v>
      </c>
      <c r="AM755" s="42">
        <v>32.357664</v>
      </c>
      <c r="AN755" s="42">
        <v>1.0437959999999999</v>
      </c>
      <c r="AO755" s="42">
        <v>98.116788</v>
      </c>
      <c r="AP755" s="42">
        <v>208.75912400000001</v>
      </c>
      <c r="AQ755" s="42">
        <v>73.065692999999996</v>
      </c>
      <c r="AR755" s="42">
        <v>601.22627699999998</v>
      </c>
      <c r="AS755" s="42">
        <v>41.751824999999997</v>
      </c>
      <c r="AT755" s="42">
        <v>20.875912</v>
      </c>
      <c r="AU755" s="42">
        <v>33.40146</v>
      </c>
      <c r="AV755" s="42">
        <v>75.153284999999997</v>
      </c>
      <c r="AW755" s="42">
        <v>70.978102000000007</v>
      </c>
      <c r="AX755" s="42">
        <v>83.503649999999993</v>
      </c>
      <c r="AY755" s="42">
        <v>217.109489</v>
      </c>
      <c r="AZ755" s="42">
        <v>58.452554999999997</v>
      </c>
      <c r="BA755" s="42">
        <v>288.08759099999997</v>
      </c>
      <c r="BB755" s="42">
        <v>20.875912</v>
      </c>
      <c r="BC755" s="42">
        <v>8.350365</v>
      </c>
      <c r="BD755" s="42">
        <v>25.051095</v>
      </c>
      <c r="BE755" s="42">
        <v>33.40146</v>
      </c>
      <c r="BF755" s="42">
        <v>0</v>
      </c>
      <c r="BG755" s="42">
        <v>66.80292</v>
      </c>
      <c r="BH755" s="42">
        <v>112.729927</v>
      </c>
      <c r="BI755" s="42">
        <v>20.875912</v>
      </c>
      <c r="BJ755" s="42">
        <v>313.13868600000001</v>
      </c>
      <c r="BK755" s="42">
        <v>20.875912</v>
      </c>
      <c r="BL755" s="42">
        <v>12.525547</v>
      </c>
      <c r="BM755" s="42">
        <v>8.350365</v>
      </c>
      <c r="BN755" s="42">
        <v>41.751824999999997</v>
      </c>
      <c r="BO755" s="42">
        <v>70.978102000000007</v>
      </c>
      <c r="BP755" s="42">
        <v>16.70073</v>
      </c>
      <c r="BQ755" s="42">
        <v>104.37956200000001</v>
      </c>
      <c r="BR755" s="42">
        <v>37.576642</v>
      </c>
      <c r="BS755" s="42">
        <v>58.452554999999997</v>
      </c>
      <c r="BT755" s="42">
        <v>0</v>
      </c>
      <c r="BU755" s="42">
        <v>0</v>
      </c>
      <c r="BV755" s="42">
        <v>0</v>
      </c>
      <c r="BW755" s="42">
        <v>12.525547</v>
      </c>
      <c r="BX755" s="42">
        <v>4.1751820000000004</v>
      </c>
      <c r="BY755" s="42">
        <v>8.350365</v>
      </c>
      <c r="BZ755" s="42">
        <v>0</v>
      </c>
      <c r="CA755" s="42">
        <v>33.40146</v>
      </c>
      <c r="CB755" s="42">
        <v>279.73722600000002</v>
      </c>
      <c r="CC755" s="42">
        <v>25.051095</v>
      </c>
      <c r="CD755" s="42">
        <v>20.875912</v>
      </c>
      <c r="CE755" s="42">
        <v>33.40146</v>
      </c>
      <c r="CF755" s="42">
        <v>54.277372</v>
      </c>
      <c r="CG755" s="42">
        <v>62.627737000000003</v>
      </c>
      <c r="CH755" s="42">
        <v>66.80292</v>
      </c>
      <c r="CI755" s="42">
        <v>4.1751820000000004</v>
      </c>
      <c r="CJ755" s="42">
        <v>12.525547</v>
      </c>
      <c r="CK755" s="42">
        <v>263.036496</v>
      </c>
      <c r="CL755" s="42">
        <v>16.70073</v>
      </c>
      <c r="CM755" s="42">
        <v>0</v>
      </c>
      <c r="CN755" s="42">
        <v>0</v>
      </c>
      <c r="CO755" s="42">
        <v>8.350365</v>
      </c>
      <c r="CP755" s="42">
        <v>4.1751820000000004</v>
      </c>
      <c r="CQ755" s="42">
        <v>8.350365</v>
      </c>
      <c r="CR755" s="42">
        <v>212.93430699999999</v>
      </c>
      <c r="CS755" s="42">
        <v>12.525547</v>
      </c>
    </row>
    <row r="756" spans="1:97">
      <c r="A756" s="40" t="s">
        <v>2105</v>
      </c>
      <c r="B756" s="40" t="s">
        <v>289</v>
      </c>
      <c r="C756" s="40" t="s">
        <v>1664</v>
      </c>
      <c r="D756" s="40" t="s">
        <v>1669</v>
      </c>
      <c r="E756" s="40" t="s">
        <v>1938</v>
      </c>
      <c r="F756" s="40" t="s">
        <v>1671</v>
      </c>
      <c r="G756" s="41" t="s">
        <v>294</v>
      </c>
      <c r="H756" s="40" t="s">
        <v>731</v>
      </c>
      <c r="I756" s="42">
        <v>1124</v>
      </c>
      <c r="J756" s="42">
        <v>147.285661</v>
      </c>
      <c r="K756" s="42">
        <v>141.80117799999999</v>
      </c>
      <c r="L756" s="42">
        <v>131.64918</v>
      </c>
      <c r="M756" s="42">
        <v>233.730243</v>
      </c>
      <c r="N756" s="42">
        <v>228.007012</v>
      </c>
      <c r="O756" s="42">
        <v>241.52672699999999</v>
      </c>
      <c r="P756" s="42">
        <v>139</v>
      </c>
      <c r="Q756" s="42">
        <v>115</v>
      </c>
      <c r="R756" s="42">
        <v>150</v>
      </c>
      <c r="S756" s="42">
        <v>190</v>
      </c>
      <c r="T756" s="42">
        <v>244</v>
      </c>
      <c r="U756" s="42">
        <v>220</v>
      </c>
      <c r="V756" s="42">
        <v>519.35114099999998</v>
      </c>
      <c r="W756" s="42">
        <v>77.570447999999999</v>
      </c>
      <c r="X756" s="42">
        <v>79.885707999999994</v>
      </c>
      <c r="Y756" s="42">
        <v>59.951661000000001</v>
      </c>
      <c r="Z756" s="42">
        <v>109.028384</v>
      </c>
      <c r="AA756" s="42">
        <v>118.913028</v>
      </c>
      <c r="AB756" s="42">
        <v>68.938497999999996</v>
      </c>
      <c r="AC756" s="42">
        <v>5.0634139999999999</v>
      </c>
      <c r="AD756" s="42">
        <v>102.118058</v>
      </c>
      <c r="AE756" s="42">
        <v>286.22941700000001</v>
      </c>
      <c r="AF756" s="42">
        <v>131.00366600000001</v>
      </c>
      <c r="AG756" s="42">
        <v>604.64885900000002</v>
      </c>
      <c r="AH756" s="42">
        <v>69.715213000000006</v>
      </c>
      <c r="AI756" s="42">
        <v>61.915469999999999</v>
      </c>
      <c r="AJ756" s="42">
        <v>71.697519</v>
      </c>
      <c r="AK756" s="42">
        <v>124.701859</v>
      </c>
      <c r="AL756" s="42">
        <v>109.09398400000001</v>
      </c>
      <c r="AM756" s="42">
        <v>141.071945</v>
      </c>
      <c r="AN756" s="42">
        <v>26.452869</v>
      </c>
      <c r="AO756" s="42">
        <v>90.335205000000002</v>
      </c>
      <c r="AP756" s="42">
        <v>279.91674499999999</v>
      </c>
      <c r="AQ756" s="42">
        <v>234.39690899999999</v>
      </c>
      <c r="AR756" s="42">
        <v>969.78971100000001</v>
      </c>
      <c r="AS756" s="42">
        <v>11.782852999999999</v>
      </c>
      <c r="AT756" s="42">
        <v>27.493323</v>
      </c>
      <c r="AU756" s="42">
        <v>62.841881999999998</v>
      </c>
      <c r="AV756" s="42">
        <v>70.697117000000006</v>
      </c>
      <c r="AW756" s="42">
        <v>86.407588000000004</v>
      </c>
      <c r="AX756" s="42">
        <v>109.973293</v>
      </c>
      <c r="AY756" s="42">
        <v>435.11578700000001</v>
      </c>
      <c r="AZ756" s="42">
        <v>165.477868</v>
      </c>
      <c r="BA756" s="42">
        <v>452.53034400000001</v>
      </c>
      <c r="BB756" s="42">
        <v>11.782852999999999</v>
      </c>
      <c r="BC756" s="42">
        <v>19.638088</v>
      </c>
      <c r="BD756" s="42">
        <v>39.276176</v>
      </c>
      <c r="BE756" s="42">
        <v>35.348559000000002</v>
      </c>
      <c r="BF756" s="42">
        <v>19.638088</v>
      </c>
      <c r="BG756" s="42">
        <v>78.552351999999999</v>
      </c>
      <c r="BH756" s="42">
        <v>188.936026</v>
      </c>
      <c r="BI756" s="42">
        <v>59.358201999999999</v>
      </c>
      <c r="BJ756" s="42">
        <v>517.259367</v>
      </c>
      <c r="BK756" s="42">
        <v>0</v>
      </c>
      <c r="BL756" s="42">
        <v>7.8552350000000004</v>
      </c>
      <c r="BM756" s="42">
        <v>23.565705999999999</v>
      </c>
      <c r="BN756" s="42">
        <v>35.348559000000002</v>
      </c>
      <c r="BO756" s="42">
        <v>66.769499999999994</v>
      </c>
      <c r="BP756" s="42">
        <v>31.420940999999999</v>
      </c>
      <c r="BQ756" s="42">
        <v>246.17976100000001</v>
      </c>
      <c r="BR756" s="42">
        <v>106.119665</v>
      </c>
      <c r="BS756" s="42">
        <v>106.489614</v>
      </c>
      <c r="BT756" s="42">
        <v>0</v>
      </c>
      <c r="BU756" s="42">
        <v>3.9276179999999998</v>
      </c>
      <c r="BV756" s="42">
        <v>3.9276179999999998</v>
      </c>
      <c r="BW756" s="42">
        <v>15.710470000000001</v>
      </c>
      <c r="BX756" s="42">
        <v>3.9276179999999998</v>
      </c>
      <c r="BY756" s="42">
        <v>23.565705999999999</v>
      </c>
      <c r="BZ756" s="42">
        <v>0</v>
      </c>
      <c r="CA756" s="42">
        <v>55.430585000000001</v>
      </c>
      <c r="CB756" s="42">
        <v>318.21101700000003</v>
      </c>
      <c r="CC756" s="42">
        <v>0</v>
      </c>
      <c r="CD756" s="42">
        <v>19.638088</v>
      </c>
      <c r="CE756" s="42">
        <v>51.059029000000002</v>
      </c>
      <c r="CF756" s="42">
        <v>47.131411</v>
      </c>
      <c r="CG756" s="42">
        <v>70.697117000000006</v>
      </c>
      <c r="CH756" s="42">
        <v>58.914264000000003</v>
      </c>
      <c r="CI756" s="42">
        <v>3.9276179999999998</v>
      </c>
      <c r="CJ756" s="42">
        <v>66.843489000000005</v>
      </c>
      <c r="CK756" s="42">
        <v>545.08907999999997</v>
      </c>
      <c r="CL756" s="42">
        <v>11.782852999999999</v>
      </c>
      <c r="CM756" s="42">
        <v>3.9276179999999998</v>
      </c>
      <c r="CN756" s="42">
        <v>7.8552350000000004</v>
      </c>
      <c r="CO756" s="42">
        <v>7.8552350000000004</v>
      </c>
      <c r="CP756" s="42">
        <v>11.782852999999999</v>
      </c>
      <c r="CQ756" s="42">
        <v>27.493323</v>
      </c>
      <c r="CR756" s="42">
        <v>431.18816900000002</v>
      </c>
      <c r="CS756" s="42">
        <v>43.203794000000002</v>
      </c>
    </row>
    <row r="757" spans="1:97">
      <c r="A757" s="40" t="s">
        <v>2106</v>
      </c>
      <c r="B757" s="40" t="s">
        <v>289</v>
      </c>
      <c r="C757" s="40" t="s">
        <v>1664</v>
      </c>
      <c r="D757" s="40" t="s">
        <v>1665</v>
      </c>
      <c r="E757" s="40" t="s">
        <v>1747</v>
      </c>
      <c r="F757" s="40" t="s">
        <v>1671</v>
      </c>
      <c r="G757" s="41" t="s">
        <v>294</v>
      </c>
      <c r="H757" s="40" t="s">
        <v>2107</v>
      </c>
      <c r="I757" s="42">
        <v>183</v>
      </c>
      <c r="J757" s="42">
        <v>31.870787</v>
      </c>
      <c r="K757" s="42">
        <v>17.477528</v>
      </c>
      <c r="L757" s="42">
        <v>32.898876000000001</v>
      </c>
      <c r="M757" s="42">
        <v>57.573034</v>
      </c>
      <c r="N757" s="42">
        <v>17.477528</v>
      </c>
      <c r="O757" s="42">
        <v>25.702247</v>
      </c>
      <c r="P757" s="42">
        <v>31</v>
      </c>
      <c r="Q757" s="42">
        <v>15</v>
      </c>
      <c r="R757" s="42">
        <v>44</v>
      </c>
      <c r="S757" s="42">
        <v>33</v>
      </c>
      <c r="T757" s="42">
        <v>18</v>
      </c>
      <c r="U757" s="42">
        <v>15</v>
      </c>
      <c r="V757" s="42">
        <v>92.528090000000006</v>
      </c>
      <c r="W757" s="42">
        <v>17.477528</v>
      </c>
      <c r="X757" s="42">
        <v>9.2528089999999992</v>
      </c>
      <c r="Y757" s="42">
        <v>14.393257999999999</v>
      </c>
      <c r="Z757" s="42">
        <v>31.870787</v>
      </c>
      <c r="AA757" s="42">
        <v>9.2528089999999992</v>
      </c>
      <c r="AB757" s="42">
        <v>8.2247190000000003</v>
      </c>
      <c r="AC757" s="42">
        <v>2.0561799999999999</v>
      </c>
      <c r="AD757" s="42">
        <v>24.674157000000001</v>
      </c>
      <c r="AE757" s="42">
        <v>53.460673999999997</v>
      </c>
      <c r="AF757" s="42">
        <v>14.393257999999999</v>
      </c>
      <c r="AG757" s="42">
        <v>90.471909999999994</v>
      </c>
      <c r="AH757" s="42">
        <v>14.393257999999999</v>
      </c>
      <c r="AI757" s="42">
        <v>8.2247190000000003</v>
      </c>
      <c r="AJ757" s="42">
        <v>18.505617999999998</v>
      </c>
      <c r="AK757" s="42">
        <v>25.702247</v>
      </c>
      <c r="AL757" s="42">
        <v>8.2247190000000003</v>
      </c>
      <c r="AM757" s="42">
        <v>12.337078999999999</v>
      </c>
      <c r="AN757" s="42">
        <v>3.0842700000000001</v>
      </c>
      <c r="AO757" s="42">
        <v>20.561798</v>
      </c>
      <c r="AP757" s="42">
        <v>50.376404000000001</v>
      </c>
      <c r="AQ757" s="42">
        <v>19.533708000000001</v>
      </c>
      <c r="AR757" s="42">
        <v>160.38202200000001</v>
      </c>
      <c r="AS757" s="42">
        <v>16.449438000000001</v>
      </c>
      <c r="AT757" s="42">
        <v>12.337078999999999</v>
      </c>
      <c r="AU757" s="42">
        <v>4.1123599999999998</v>
      </c>
      <c r="AV757" s="42">
        <v>20.561798</v>
      </c>
      <c r="AW757" s="42">
        <v>28.786517</v>
      </c>
      <c r="AX757" s="42">
        <v>24.674157000000001</v>
      </c>
      <c r="AY757" s="42">
        <v>49.348314999999999</v>
      </c>
      <c r="AZ757" s="42">
        <v>4.1123599999999998</v>
      </c>
      <c r="BA757" s="42">
        <v>82.247191000000001</v>
      </c>
      <c r="BB757" s="42">
        <v>12.337078999999999</v>
      </c>
      <c r="BC757" s="42">
        <v>12.337078999999999</v>
      </c>
      <c r="BD757" s="42">
        <v>4.1123599999999998</v>
      </c>
      <c r="BE757" s="42">
        <v>4.1123599999999998</v>
      </c>
      <c r="BF757" s="42">
        <v>0</v>
      </c>
      <c r="BG757" s="42">
        <v>20.561798</v>
      </c>
      <c r="BH757" s="42">
        <v>28.786517</v>
      </c>
      <c r="BI757" s="42">
        <v>0</v>
      </c>
      <c r="BJ757" s="42">
        <v>78.134831000000005</v>
      </c>
      <c r="BK757" s="42">
        <v>4.1123599999999998</v>
      </c>
      <c r="BL757" s="42">
        <v>0</v>
      </c>
      <c r="BM757" s="42">
        <v>0</v>
      </c>
      <c r="BN757" s="42">
        <v>16.449438000000001</v>
      </c>
      <c r="BO757" s="42">
        <v>28.786517</v>
      </c>
      <c r="BP757" s="42">
        <v>4.1123599999999998</v>
      </c>
      <c r="BQ757" s="42">
        <v>20.561798</v>
      </c>
      <c r="BR757" s="42">
        <v>4.1123599999999998</v>
      </c>
      <c r="BS757" s="42">
        <v>8.2247190000000003</v>
      </c>
      <c r="BT757" s="42">
        <v>0</v>
      </c>
      <c r="BU757" s="42">
        <v>0</v>
      </c>
      <c r="BV757" s="42">
        <v>0</v>
      </c>
      <c r="BW757" s="42">
        <v>0</v>
      </c>
      <c r="BX757" s="42">
        <v>0</v>
      </c>
      <c r="BY757" s="42">
        <v>8.2247190000000003</v>
      </c>
      <c r="BZ757" s="42">
        <v>0</v>
      </c>
      <c r="CA757" s="42">
        <v>0</v>
      </c>
      <c r="CB757" s="42">
        <v>74.022471999999993</v>
      </c>
      <c r="CC757" s="42">
        <v>4.1123599999999998</v>
      </c>
      <c r="CD757" s="42">
        <v>12.337078999999999</v>
      </c>
      <c r="CE757" s="42">
        <v>0</v>
      </c>
      <c r="CF757" s="42">
        <v>12.337078999999999</v>
      </c>
      <c r="CG757" s="42">
        <v>28.786517</v>
      </c>
      <c r="CH757" s="42">
        <v>16.449438000000001</v>
      </c>
      <c r="CI757" s="42">
        <v>0</v>
      </c>
      <c r="CJ757" s="42">
        <v>0</v>
      </c>
      <c r="CK757" s="42">
        <v>78.134831000000005</v>
      </c>
      <c r="CL757" s="42">
        <v>12.337078999999999</v>
      </c>
      <c r="CM757" s="42">
        <v>0</v>
      </c>
      <c r="CN757" s="42">
        <v>4.1123599999999998</v>
      </c>
      <c r="CO757" s="42">
        <v>8.2247190000000003</v>
      </c>
      <c r="CP757" s="42">
        <v>0</v>
      </c>
      <c r="CQ757" s="42">
        <v>0</v>
      </c>
      <c r="CR757" s="42">
        <v>49.348314999999999</v>
      </c>
      <c r="CS757" s="42">
        <v>4.1123599999999998</v>
      </c>
    </row>
    <row r="758" spans="1:97">
      <c r="A758" s="40" t="s">
        <v>2108</v>
      </c>
      <c r="B758" s="40" t="s">
        <v>289</v>
      </c>
      <c r="C758" s="40" t="s">
        <v>1664</v>
      </c>
      <c r="D758" s="40" t="s">
        <v>1669</v>
      </c>
      <c r="E758" s="40" t="s">
        <v>1689</v>
      </c>
      <c r="F758" s="40" t="s">
        <v>1671</v>
      </c>
      <c r="G758" s="41" t="s">
        <v>294</v>
      </c>
      <c r="H758" s="40" t="s">
        <v>2109</v>
      </c>
      <c r="I758" s="42">
        <v>412</v>
      </c>
      <c r="J758" s="42">
        <v>86.843136999999999</v>
      </c>
      <c r="K758" s="42">
        <v>48.470587999999999</v>
      </c>
      <c r="L758" s="42">
        <v>112.088235</v>
      </c>
      <c r="M758" s="42">
        <v>82.803922</v>
      </c>
      <c r="N758" s="42">
        <v>60.588234999999997</v>
      </c>
      <c r="O758" s="42">
        <v>21.205881999999999</v>
      </c>
      <c r="P758" s="42">
        <v>63</v>
      </c>
      <c r="Q758" s="42">
        <v>71</v>
      </c>
      <c r="R758" s="42">
        <v>88</v>
      </c>
      <c r="S758" s="42">
        <v>71</v>
      </c>
      <c r="T758" s="42">
        <v>54</v>
      </c>
      <c r="U758" s="42">
        <v>9</v>
      </c>
      <c r="V758" s="42">
        <v>206</v>
      </c>
      <c r="W758" s="42">
        <v>37.362744999999997</v>
      </c>
      <c r="X758" s="42">
        <v>26.254902000000001</v>
      </c>
      <c r="Y758" s="42">
        <v>56.549019999999999</v>
      </c>
      <c r="Z758" s="42">
        <v>44.431373000000001</v>
      </c>
      <c r="AA758" s="42">
        <v>31.303922</v>
      </c>
      <c r="AB758" s="42">
        <v>10.098039</v>
      </c>
      <c r="AC758" s="42">
        <v>0</v>
      </c>
      <c r="AD758" s="42">
        <v>47.460783999999997</v>
      </c>
      <c r="AE758" s="42">
        <v>136.32352900000001</v>
      </c>
      <c r="AF758" s="42">
        <v>22.215686000000002</v>
      </c>
      <c r="AG758" s="42">
        <v>206</v>
      </c>
      <c r="AH758" s="42">
        <v>49.480392000000002</v>
      </c>
      <c r="AI758" s="42">
        <v>22.215686000000002</v>
      </c>
      <c r="AJ758" s="42">
        <v>55.539216000000003</v>
      </c>
      <c r="AK758" s="42">
        <v>38.372548999999999</v>
      </c>
      <c r="AL758" s="42">
        <v>29.284313999999998</v>
      </c>
      <c r="AM758" s="42">
        <v>10.098039</v>
      </c>
      <c r="AN758" s="42">
        <v>1.0098039999999999</v>
      </c>
      <c r="AO758" s="42">
        <v>56.549019999999999</v>
      </c>
      <c r="AP758" s="42">
        <v>123.196078</v>
      </c>
      <c r="AQ758" s="42">
        <v>26.254902000000001</v>
      </c>
      <c r="AR758" s="42">
        <v>339.29411800000003</v>
      </c>
      <c r="AS758" s="42">
        <v>4.0392159999999997</v>
      </c>
      <c r="AT758" s="42">
        <v>8.0784310000000001</v>
      </c>
      <c r="AU758" s="42">
        <v>8.0784310000000001</v>
      </c>
      <c r="AV758" s="42">
        <v>60.588234999999997</v>
      </c>
      <c r="AW758" s="42">
        <v>44.431373000000001</v>
      </c>
      <c r="AX758" s="42">
        <v>80.784313999999995</v>
      </c>
      <c r="AY758" s="42">
        <v>84.823528999999994</v>
      </c>
      <c r="AZ758" s="42">
        <v>48.470587999999999</v>
      </c>
      <c r="BA758" s="42">
        <v>185.803922</v>
      </c>
      <c r="BB758" s="42">
        <v>4.0392159999999997</v>
      </c>
      <c r="BC758" s="42">
        <v>4.0392159999999997</v>
      </c>
      <c r="BD758" s="42">
        <v>4.0392159999999997</v>
      </c>
      <c r="BE758" s="42">
        <v>32.313724999999998</v>
      </c>
      <c r="BF758" s="42">
        <v>0</v>
      </c>
      <c r="BG758" s="42">
        <v>68.666667000000004</v>
      </c>
      <c r="BH758" s="42">
        <v>52.509804000000003</v>
      </c>
      <c r="BI758" s="42">
        <v>20.196078</v>
      </c>
      <c r="BJ758" s="42">
        <v>153.490196</v>
      </c>
      <c r="BK758" s="42">
        <v>0</v>
      </c>
      <c r="BL758" s="42">
        <v>4.0392159999999997</v>
      </c>
      <c r="BM758" s="42">
        <v>4.0392159999999997</v>
      </c>
      <c r="BN758" s="42">
        <v>28.274509999999999</v>
      </c>
      <c r="BO758" s="42">
        <v>44.431373000000001</v>
      </c>
      <c r="BP758" s="42">
        <v>12.117647</v>
      </c>
      <c r="BQ758" s="42">
        <v>32.313724999999998</v>
      </c>
      <c r="BR758" s="42">
        <v>28.274509999999999</v>
      </c>
      <c r="BS758" s="42">
        <v>28.274509999999999</v>
      </c>
      <c r="BT758" s="42">
        <v>0</v>
      </c>
      <c r="BU758" s="42">
        <v>0</v>
      </c>
      <c r="BV758" s="42">
        <v>0</v>
      </c>
      <c r="BW758" s="42">
        <v>4.0392159999999997</v>
      </c>
      <c r="BX758" s="42">
        <v>4.0392159999999997</v>
      </c>
      <c r="BY758" s="42">
        <v>12.117647</v>
      </c>
      <c r="BZ758" s="42">
        <v>0</v>
      </c>
      <c r="CA758" s="42">
        <v>8.0784310000000001</v>
      </c>
      <c r="CB758" s="42">
        <v>193.88235299999999</v>
      </c>
      <c r="CC758" s="42">
        <v>4.0392159999999997</v>
      </c>
      <c r="CD758" s="42">
        <v>4.0392159999999997</v>
      </c>
      <c r="CE758" s="42">
        <v>0</v>
      </c>
      <c r="CF758" s="42">
        <v>56.549019999999999</v>
      </c>
      <c r="CG758" s="42">
        <v>40.392156999999997</v>
      </c>
      <c r="CH758" s="42">
        <v>64.627450999999994</v>
      </c>
      <c r="CI758" s="42">
        <v>0</v>
      </c>
      <c r="CJ758" s="42">
        <v>24.235294</v>
      </c>
      <c r="CK758" s="42">
        <v>117.137255</v>
      </c>
      <c r="CL758" s="42">
        <v>0</v>
      </c>
      <c r="CM758" s="42">
        <v>4.0392159999999997</v>
      </c>
      <c r="CN758" s="42">
        <v>8.0784310000000001</v>
      </c>
      <c r="CO758" s="42">
        <v>0</v>
      </c>
      <c r="CP758" s="42">
        <v>0</v>
      </c>
      <c r="CQ758" s="42">
        <v>4.0392159999999997</v>
      </c>
      <c r="CR758" s="42">
        <v>84.823528999999994</v>
      </c>
      <c r="CS758" s="42">
        <v>16.156863000000001</v>
      </c>
    </row>
    <row r="759" spans="1:97">
      <c r="A759" s="40" t="s">
        <v>2110</v>
      </c>
      <c r="B759" s="40" t="s">
        <v>289</v>
      </c>
      <c r="C759" s="40" t="s">
        <v>1664</v>
      </c>
      <c r="D759" s="40" t="s">
        <v>1665</v>
      </c>
      <c r="E759" s="40" t="s">
        <v>1762</v>
      </c>
      <c r="F759" s="40" t="s">
        <v>419</v>
      </c>
      <c r="G759" s="41" t="s">
        <v>294</v>
      </c>
      <c r="H759" s="40" t="s">
        <v>2111</v>
      </c>
      <c r="I759" s="42">
        <v>1667</v>
      </c>
      <c r="J759" s="42">
        <v>366.10237499999999</v>
      </c>
      <c r="K759" s="42">
        <v>250.59413900000001</v>
      </c>
      <c r="L759" s="42">
        <v>363.16572500000001</v>
      </c>
      <c r="M759" s="42">
        <v>287.79170699999997</v>
      </c>
      <c r="N759" s="42">
        <v>206.94028800000001</v>
      </c>
      <c r="O759" s="42">
        <v>192.405766</v>
      </c>
      <c r="P759" s="42">
        <v>269</v>
      </c>
      <c r="Q759" s="42">
        <v>265</v>
      </c>
      <c r="R759" s="42">
        <v>299</v>
      </c>
      <c r="S759" s="42">
        <v>223</v>
      </c>
      <c r="T759" s="42">
        <v>195</v>
      </c>
      <c r="U759" s="42">
        <v>224</v>
      </c>
      <c r="V759" s="42">
        <v>790.29297499999996</v>
      </c>
      <c r="W759" s="42">
        <v>178.15677099999999</v>
      </c>
      <c r="X759" s="42">
        <v>132.14925299999999</v>
      </c>
      <c r="Y759" s="42">
        <v>177.177887</v>
      </c>
      <c r="Z759" s="42">
        <v>144.87473700000001</v>
      </c>
      <c r="AA759" s="42">
        <v>98.263354000000007</v>
      </c>
      <c r="AB759" s="42">
        <v>54.755674999999997</v>
      </c>
      <c r="AC759" s="42">
        <v>4.9152979999999999</v>
      </c>
      <c r="AD759" s="42">
        <v>226.12205499999999</v>
      </c>
      <c r="AE759" s="42">
        <v>453.57713100000001</v>
      </c>
      <c r="AF759" s="42">
        <v>110.59379</v>
      </c>
      <c r="AG759" s="42">
        <v>876.70702500000004</v>
      </c>
      <c r="AH759" s="42">
        <v>187.945604</v>
      </c>
      <c r="AI759" s="42">
        <v>118.444886</v>
      </c>
      <c r="AJ759" s="42">
        <v>185.98783800000001</v>
      </c>
      <c r="AK759" s="42">
        <v>142.91696999999999</v>
      </c>
      <c r="AL759" s="42">
        <v>108.676934</v>
      </c>
      <c r="AM759" s="42">
        <v>109.30338500000001</v>
      </c>
      <c r="AN759" s="42">
        <v>23.431407</v>
      </c>
      <c r="AO759" s="42">
        <v>224.164289</v>
      </c>
      <c r="AP759" s="42">
        <v>464.01159200000001</v>
      </c>
      <c r="AQ759" s="42">
        <v>188.53114400000001</v>
      </c>
      <c r="AR759" s="42">
        <v>1314.289618</v>
      </c>
      <c r="AS759" s="42">
        <v>3.9155329999999999</v>
      </c>
      <c r="AT759" s="42">
        <v>39.155334000000003</v>
      </c>
      <c r="AU759" s="42">
        <v>46.986401000000001</v>
      </c>
      <c r="AV759" s="42">
        <v>176.199004</v>
      </c>
      <c r="AW759" s="42">
        <v>266.25627300000002</v>
      </c>
      <c r="AX759" s="42">
        <v>238.84753900000001</v>
      </c>
      <c r="AY759" s="42">
        <v>337.98877599999997</v>
      </c>
      <c r="AZ759" s="42">
        <v>204.94075799999999</v>
      </c>
      <c r="BA759" s="42">
        <v>597.99417400000004</v>
      </c>
      <c r="BB759" s="42">
        <v>3.9155329999999999</v>
      </c>
      <c r="BC759" s="42">
        <v>39.155334000000003</v>
      </c>
      <c r="BD759" s="42">
        <v>27.408733999999999</v>
      </c>
      <c r="BE759" s="42">
        <v>70.479602</v>
      </c>
      <c r="BF759" s="42">
        <v>58.733001000000002</v>
      </c>
      <c r="BG759" s="42">
        <v>191.86113800000001</v>
      </c>
      <c r="BH759" s="42">
        <v>132.04569699999999</v>
      </c>
      <c r="BI759" s="42">
        <v>74.395134999999996</v>
      </c>
      <c r="BJ759" s="42">
        <v>716.29544399999997</v>
      </c>
      <c r="BK759" s="42">
        <v>0</v>
      </c>
      <c r="BL759" s="42">
        <v>0</v>
      </c>
      <c r="BM759" s="42">
        <v>19.577667000000002</v>
      </c>
      <c r="BN759" s="42">
        <v>105.719402</v>
      </c>
      <c r="BO759" s="42">
        <v>207.52327099999999</v>
      </c>
      <c r="BP759" s="42">
        <v>46.986401000000001</v>
      </c>
      <c r="BQ759" s="42">
        <v>205.94307900000001</v>
      </c>
      <c r="BR759" s="42">
        <v>130.54562300000001</v>
      </c>
      <c r="BS759" s="42">
        <v>144.87473700000001</v>
      </c>
      <c r="BT759" s="42">
        <v>0</v>
      </c>
      <c r="BU759" s="42">
        <v>0</v>
      </c>
      <c r="BV759" s="42">
        <v>0</v>
      </c>
      <c r="BW759" s="42">
        <v>3.9155329999999999</v>
      </c>
      <c r="BX759" s="42">
        <v>23.493200999999999</v>
      </c>
      <c r="BY759" s="42">
        <v>39.155334000000003</v>
      </c>
      <c r="BZ759" s="42">
        <v>0</v>
      </c>
      <c r="CA759" s="42">
        <v>78.310668000000007</v>
      </c>
      <c r="CB759" s="42">
        <v>696.96495000000004</v>
      </c>
      <c r="CC759" s="42">
        <v>3.9155329999999999</v>
      </c>
      <c r="CD759" s="42">
        <v>23.493200999999999</v>
      </c>
      <c r="CE759" s="42">
        <v>35.239801</v>
      </c>
      <c r="CF759" s="42">
        <v>148.79026999999999</v>
      </c>
      <c r="CG759" s="42">
        <v>207.52327099999999</v>
      </c>
      <c r="CH759" s="42">
        <v>187.945604</v>
      </c>
      <c r="CI759" s="42">
        <v>0</v>
      </c>
      <c r="CJ759" s="42">
        <v>90.057269000000005</v>
      </c>
      <c r="CK759" s="42">
        <v>472.44993199999999</v>
      </c>
      <c r="CL759" s="42">
        <v>0</v>
      </c>
      <c r="CM759" s="42">
        <v>15.662134</v>
      </c>
      <c r="CN759" s="42">
        <v>11.746600000000001</v>
      </c>
      <c r="CO759" s="42">
        <v>23.493200999999999</v>
      </c>
      <c r="CP759" s="42">
        <v>35.239801</v>
      </c>
      <c r="CQ759" s="42">
        <v>11.746600000000001</v>
      </c>
      <c r="CR759" s="42">
        <v>337.98877599999997</v>
      </c>
      <c r="CS759" s="42">
        <v>36.572820999999998</v>
      </c>
    </row>
    <row r="760" spans="1:97">
      <c r="A760" s="40" t="s">
        <v>2112</v>
      </c>
      <c r="B760" s="40" t="s">
        <v>289</v>
      </c>
      <c r="C760" s="40" t="s">
        <v>1664</v>
      </c>
      <c r="D760" s="40" t="s">
        <v>1681</v>
      </c>
      <c r="E760" s="40" t="s">
        <v>2113</v>
      </c>
      <c r="F760" s="40" t="s">
        <v>1696</v>
      </c>
      <c r="G760" s="41" t="s">
        <v>294</v>
      </c>
      <c r="H760" s="40" t="s">
        <v>2114</v>
      </c>
      <c r="I760" s="42">
        <v>19305</v>
      </c>
      <c r="J760" s="42">
        <v>3067.2322330000002</v>
      </c>
      <c r="K760" s="42">
        <v>2916.6349740000001</v>
      </c>
      <c r="L760" s="42">
        <v>3534.7188059999999</v>
      </c>
      <c r="M760" s="42">
        <v>4128.4961750000002</v>
      </c>
      <c r="N760" s="42">
        <v>3779.2672670000002</v>
      </c>
      <c r="O760" s="42">
        <v>1878.6505440000001</v>
      </c>
      <c r="P760" s="42">
        <v>2610</v>
      </c>
      <c r="Q760" s="42">
        <v>2450</v>
      </c>
      <c r="R760" s="42">
        <v>3261</v>
      </c>
      <c r="S760" s="42">
        <v>3055</v>
      </c>
      <c r="T760" s="42">
        <v>2492</v>
      </c>
      <c r="U760" s="42">
        <v>1095</v>
      </c>
      <c r="V760" s="42">
        <v>9530.1207360000008</v>
      </c>
      <c r="W760" s="42">
        <v>1651.396117</v>
      </c>
      <c r="X760" s="42">
        <v>1583.891288</v>
      </c>
      <c r="Y760" s="42">
        <v>1686.9779719999999</v>
      </c>
      <c r="Z760" s="42">
        <v>1977.218736</v>
      </c>
      <c r="AA760" s="42">
        <v>1823.958439</v>
      </c>
      <c r="AB760" s="42">
        <v>787.64118299999996</v>
      </c>
      <c r="AC760" s="42">
        <v>19.037002000000001</v>
      </c>
      <c r="AD760" s="42">
        <v>2244.365804</v>
      </c>
      <c r="AE760" s="42">
        <v>5401.4170590000003</v>
      </c>
      <c r="AF760" s="42">
        <v>1884.3378740000001</v>
      </c>
      <c r="AG760" s="42">
        <v>9774.8792639999992</v>
      </c>
      <c r="AH760" s="42">
        <v>1415.8361159999999</v>
      </c>
      <c r="AI760" s="42">
        <v>1332.743686</v>
      </c>
      <c r="AJ760" s="42">
        <v>1847.7408339999999</v>
      </c>
      <c r="AK760" s="42">
        <v>2151.2774399999998</v>
      </c>
      <c r="AL760" s="42">
        <v>1955.3088290000001</v>
      </c>
      <c r="AM760" s="42">
        <v>957.72460999999998</v>
      </c>
      <c r="AN760" s="42">
        <v>114.24775</v>
      </c>
      <c r="AO760" s="42">
        <v>1959.8047690000001</v>
      </c>
      <c r="AP760" s="42">
        <v>5633.0119500000001</v>
      </c>
      <c r="AQ760" s="42">
        <v>2182.0625449999998</v>
      </c>
      <c r="AR760" s="42">
        <v>16247.767656</v>
      </c>
      <c r="AS760" s="42">
        <v>139.60698300000001</v>
      </c>
      <c r="AT760" s="42">
        <v>799.605097</v>
      </c>
      <c r="AU760" s="42">
        <v>1147.6739230000001</v>
      </c>
      <c r="AV760" s="42">
        <v>2004.7147869999999</v>
      </c>
      <c r="AW760" s="42">
        <v>2965.3467310000001</v>
      </c>
      <c r="AX760" s="42">
        <v>1601.09761</v>
      </c>
      <c r="AY760" s="42">
        <v>5442.0850110000001</v>
      </c>
      <c r="AZ760" s="42">
        <v>2147.637514</v>
      </c>
      <c r="BA760" s="42">
        <v>7877.7246299999997</v>
      </c>
      <c r="BB760" s="42">
        <v>105.46526900000001</v>
      </c>
      <c r="BC760" s="42">
        <v>522.41395499999999</v>
      </c>
      <c r="BD760" s="42">
        <v>748.87286500000005</v>
      </c>
      <c r="BE760" s="42">
        <v>932.31403</v>
      </c>
      <c r="BF760" s="42">
        <v>744.36483199999998</v>
      </c>
      <c r="BG760" s="42">
        <v>1388.465359</v>
      </c>
      <c r="BH760" s="42">
        <v>2680.6304180000002</v>
      </c>
      <c r="BI760" s="42">
        <v>755.197903</v>
      </c>
      <c r="BJ760" s="42">
        <v>8370.0430250000009</v>
      </c>
      <c r="BK760" s="42">
        <v>34.141714</v>
      </c>
      <c r="BL760" s="42">
        <v>277.19114200000001</v>
      </c>
      <c r="BM760" s="42">
        <v>398.80105700000001</v>
      </c>
      <c r="BN760" s="42">
        <v>1072.4007570000001</v>
      </c>
      <c r="BO760" s="42">
        <v>2220.9818989999999</v>
      </c>
      <c r="BP760" s="42">
        <v>212.632251</v>
      </c>
      <c r="BQ760" s="42">
        <v>2761.4545929999999</v>
      </c>
      <c r="BR760" s="42">
        <v>1392.439611</v>
      </c>
      <c r="BS760" s="42">
        <v>2018.84203</v>
      </c>
      <c r="BT760" s="42">
        <v>4.7712649999999996</v>
      </c>
      <c r="BU760" s="42">
        <v>42.308407000000003</v>
      </c>
      <c r="BV760" s="42">
        <v>4.2739349999999998</v>
      </c>
      <c r="BW760" s="42">
        <v>128.416732</v>
      </c>
      <c r="BX760" s="42">
        <v>371.96840700000001</v>
      </c>
      <c r="BY760" s="42">
        <v>364.03253799999999</v>
      </c>
      <c r="BZ760" s="42">
        <v>0</v>
      </c>
      <c r="CA760" s="42">
        <v>1103.0707460000001</v>
      </c>
      <c r="CB760" s="42">
        <v>7124.2582640000001</v>
      </c>
      <c r="CC760" s="42">
        <v>93.829348999999993</v>
      </c>
      <c r="CD760" s="42">
        <v>623.84237900000005</v>
      </c>
      <c r="CE760" s="42">
        <v>863.538095</v>
      </c>
      <c r="CF760" s="42">
        <v>1603.5971669999999</v>
      </c>
      <c r="CG760" s="42">
        <v>2240.8115290000001</v>
      </c>
      <c r="CH760" s="42">
        <v>1074.391515</v>
      </c>
      <c r="CI760" s="42">
        <v>82.993790000000004</v>
      </c>
      <c r="CJ760" s="42">
        <v>541.25444000000005</v>
      </c>
      <c r="CK760" s="42">
        <v>7104.6673620000001</v>
      </c>
      <c r="CL760" s="42">
        <v>41.006368999999999</v>
      </c>
      <c r="CM760" s="42">
        <v>133.45431199999999</v>
      </c>
      <c r="CN760" s="42">
        <v>279.86189200000001</v>
      </c>
      <c r="CO760" s="42">
        <v>272.70088800000002</v>
      </c>
      <c r="CP760" s="42">
        <v>352.56679400000002</v>
      </c>
      <c r="CQ760" s="42">
        <v>162.67355599999999</v>
      </c>
      <c r="CR760" s="42">
        <v>5359.091222</v>
      </c>
      <c r="CS760" s="42">
        <v>503.31232799999998</v>
      </c>
    </row>
    <row r="761" spans="1:97">
      <c r="A761" s="40" t="s">
        <v>2115</v>
      </c>
      <c r="B761" s="40" t="s">
        <v>289</v>
      </c>
      <c r="C761" s="40" t="s">
        <v>1664</v>
      </c>
      <c r="D761" s="40" t="s">
        <v>1674</v>
      </c>
      <c r="E761" s="40" t="s">
        <v>2116</v>
      </c>
      <c r="F761" s="40" t="s">
        <v>1671</v>
      </c>
      <c r="G761" s="41" t="s">
        <v>294</v>
      </c>
      <c r="H761" s="40" t="s">
        <v>2117</v>
      </c>
      <c r="I761" s="42">
        <v>8933</v>
      </c>
      <c r="J761" s="42">
        <v>1594.3350929999999</v>
      </c>
      <c r="K761" s="42">
        <v>1681.5975699999999</v>
      </c>
      <c r="L761" s="42">
        <v>1804.4482439999999</v>
      </c>
      <c r="M761" s="42">
        <v>1967.5155950000001</v>
      </c>
      <c r="N761" s="42">
        <v>1335.8098500000001</v>
      </c>
      <c r="O761" s="42">
        <v>549.29364699999996</v>
      </c>
      <c r="P761" s="42">
        <v>1672</v>
      </c>
      <c r="Q761" s="42">
        <v>1578</v>
      </c>
      <c r="R761" s="42">
        <v>1931</v>
      </c>
      <c r="S761" s="42">
        <v>1828</v>
      </c>
      <c r="T761" s="42">
        <v>798</v>
      </c>
      <c r="U761" s="42">
        <v>327</v>
      </c>
      <c r="V761" s="42">
        <v>4262.686882</v>
      </c>
      <c r="W761" s="42">
        <v>812.92960000000005</v>
      </c>
      <c r="X761" s="42">
        <v>804.69534199999998</v>
      </c>
      <c r="Y761" s="42">
        <v>864.69259599999998</v>
      </c>
      <c r="Z761" s="42">
        <v>944.29357100000004</v>
      </c>
      <c r="AA761" s="42">
        <v>621.82084699999996</v>
      </c>
      <c r="AB761" s="42">
        <v>205.92621600000001</v>
      </c>
      <c r="AC761" s="42">
        <v>8.3287099999999992</v>
      </c>
      <c r="AD761" s="42">
        <v>1093.6177620000001</v>
      </c>
      <c r="AE761" s="42">
        <v>2609.6916110000002</v>
      </c>
      <c r="AF761" s="42">
        <v>559.37750800000003</v>
      </c>
      <c r="AG761" s="42">
        <v>4670.313118</v>
      </c>
      <c r="AH761" s="42">
        <v>781.40549299999998</v>
      </c>
      <c r="AI761" s="42">
        <v>876.90222900000003</v>
      </c>
      <c r="AJ761" s="42">
        <v>939.75564799999995</v>
      </c>
      <c r="AK761" s="42">
        <v>1023.222024</v>
      </c>
      <c r="AL761" s="42">
        <v>713.98900300000003</v>
      </c>
      <c r="AM761" s="42">
        <v>302.75072399999999</v>
      </c>
      <c r="AN761" s="42">
        <v>32.287998000000002</v>
      </c>
      <c r="AO761" s="42">
        <v>1069.4470710000001</v>
      </c>
      <c r="AP761" s="42">
        <v>2891.587704</v>
      </c>
      <c r="AQ761" s="42">
        <v>709.27834299999995</v>
      </c>
      <c r="AR761" s="42">
        <v>7318.833474</v>
      </c>
      <c r="AS761" s="42">
        <v>7.4032980000000004</v>
      </c>
      <c r="AT761" s="42">
        <v>166.574206</v>
      </c>
      <c r="AU761" s="42">
        <v>960.21937700000001</v>
      </c>
      <c r="AV761" s="42">
        <v>1481.853433</v>
      </c>
      <c r="AW761" s="42">
        <v>1386.6842019999999</v>
      </c>
      <c r="AX761" s="42">
        <v>699.910122</v>
      </c>
      <c r="AY761" s="42">
        <v>1653.754334</v>
      </c>
      <c r="AZ761" s="42">
        <v>962.43450299999995</v>
      </c>
      <c r="BA761" s="42">
        <v>3486.9282589999998</v>
      </c>
      <c r="BB761" s="42">
        <v>7.4032980000000004</v>
      </c>
      <c r="BC761" s="42">
        <v>103.646173</v>
      </c>
      <c r="BD761" s="42">
        <v>627.070964</v>
      </c>
      <c r="BE761" s="42">
        <v>703.31331499999999</v>
      </c>
      <c r="BF761" s="42">
        <v>332.13286499999998</v>
      </c>
      <c r="BG761" s="42">
        <v>603.66724699999997</v>
      </c>
      <c r="BH761" s="42">
        <v>755.82261300000005</v>
      </c>
      <c r="BI761" s="42">
        <v>353.87178399999999</v>
      </c>
      <c r="BJ761" s="42">
        <v>3831.9052160000001</v>
      </c>
      <c r="BK761" s="42">
        <v>0</v>
      </c>
      <c r="BL761" s="42">
        <v>62.928032999999999</v>
      </c>
      <c r="BM761" s="42">
        <v>333.14841200000001</v>
      </c>
      <c r="BN761" s="42">
        <v>778.54011800000001</v>
      </c>
      <c r="BO761" s="42">
        <v>1054.5513370000001</v>
      </c>
      <c r="BP761" s="42">
        <v>96.242874999999998</v>
      </c>
      <c r="BQ761" s="42">
        <v>897.93172100000004</v>
      </c>
      <c r="BR761" s="42">
        <v>608.56271900000002</v>
      </c>
      <c r="BS761" s="42">
        <v>1103.097166</v>
      </c>
      <c r="BT761" s="42">
        <v>0</v>
      </c>
      <c r="BU761" s="42">
        <v>0</v>
      </c>
      <c r="BV761" s="42">
        <v>26.508455000000001</v>
      </c>
      <c r="BW761" s="42">
        <v>114.75112</v>
      </c>
      <c r="BX761" s="42">
        <v>218.39729299999999</v>
      </c>
      <c r="BY761" s="42">
        <v>151.76760999999999</v>
      </c>
      <c r="BZ761" s="42">
        <v>0</v>
      </c>
      <c r="CA761" s="42">
        <v>591.67268899999999</v>
      </c>
      <c r="CB761" s="42">
        <v>3850.369995</v>
      </c>
      <c r="CC761" s="42">
        <v>3.7016490000000002</v>
      </c>
      <c r="CD761" s="42">
        <v>136.96101400000001</v>
      </c>
      <c r="CE761" s="42">
        <v>752.03166399999998</v>
      </c>
      <c r="CF761" s="42">
        <v>1174.6165639999999</v>
      </c>
      <c r="CG761" s="42">
        <v>1042.4308430000001</v>
      </c>
      <c r="CH761" s="42">
        <v>503.72272299999997</v>
      </c>
      <c r="CI761" s="42">
        <v>11.104946999999999</v>
      </c>
      <c r="CJ761" s="42">
        <v>225.800591</v>
      </c>
      <c r="CK761" s="42">
        <v>2365.3663139999999</v>
      </c>
      <c r="CL761" s="42">
        <v>3.7016490000000002</v>
      </c>
      <c r="CM761" s="42">
        <v>29.613192000000002</v>
      </c>
      <c r="CN761" s="42">
        <v>181.679258</v>
      </c>
      <c r="CO761" s="42">
        <v>192.485749</v>
      </c>
      <c r="CP761" s="42">
        <v>125.856067</v>
      </c>
      <c r="CQ761" s="42">
        <v>44.419787999999997</v>
      </c>
      <c r="CR761" s="42">
        <v>1642.649386</v>
      </c>
      <c r="CS761" s="42">
        <v>144.96122399999999</v>
      </c>
    </row>
    <row r="762" spans="1:97">
      <c r="A762" s="40" t="s">
        <v>2118</v>
      </c>
      <c r="B762" s="40" t="s">
        <v>289</v>
      </c>
      <c r="C762" s="40" t="s">
        <v>1664</v>
      </c>
      <c r="D762" s="40" t="s">
        <v>1674</v>
      </c>
      <c r="E762" s="40" t="s">
        <v>1759</v>
      </c>
      <c r="F762" s="40" t="s">
        <v>1671</v>
      </c>
      <c r="G762" s="41" t="s">
        <v>294</v>
      </c>
      <c r="H762" s="40" t="s">
        <v>2119</v>
      </c>
      <c r="I762" s="42">
        <v>795</v>
      </c>
      <c r="J762" s="42">
        <v>151</v>
      </c>
      <c r="K762" s="42">
        <v>117</v>
      </c>
      <c r="L762" s="42">
        <v>176</v>
      </c>
      <c r="M762" s="42">
        <v>188</v>
      </c>
      <c r="N762" s="42">
        <v>104</v>
      </c>
      <c r="O762" s="42">
        <v>59</v>
      </c>
      <c r="P762" s="42">
        <v>146</v>
      </c>
      <c r="Q762" s="42">
        <v>121</v>
      </c>
      <c r="R762" s="42">
        <v>177</v>
      </c>
      <c r="S762" s="42">
        <v>151</v>
      </c>
      <c r="T762" s="42">
        <v>99</v>
      </c>
      <c r="U762" s="42">
        <v>38</v>
      </c>
      <c r="V762" s="42">
        <v>400</v>
      </c>
      <c r="W762" s="42">
        <v>77</v>
      </c>
      <c r="X762" s="42">
        <v>59</v>
      </c>
      <c r="Y762" s="42">
        <v>92</v>
      </c>
      <c r="Z762" s="42">
        <v>96</v>
      </c>
      <c r="AA762" s="42">
        <v>55</v>
      </c>
      <c r="AB762" s="42">
        <v>21</v>
      </c>
      <c r="AC762" s="42">
        <v>0</v>
      </c>
      <c r="AD762" s="42">
        <v>98</v>
      </c>
      <c r="AE762" s="42">
        <v>258</v>
      </c>
      <c r="AF762" s="42">
        <v>44</v>
      </c>
      <c r="AG762" s="42">
        <v>395</v>
      </c>
      <c r="AH762" s="42">
        <v>74</v>
      </c>
      <c r="AI762" s="42">
        <v>58</v>
      </c>
      <c r="AJ762" s="42">
        <v>84</v>
      </c>
      <c r="AK762" s="42">
        <v>92</v>
      </c>
      <c r="AL762" s="42">
        <v>49</v>
      </c>
      <c r="AM762" s="42">
        <v>36</v>
      </c>
      <c r="AN762" s="42">
        <v>2</v>
      </c>
      <c r="AO762" s="42">
        <v>93</v>
      </c>
      <c r="AP762" s="42">
        <v>237</v>
      </c>
      <c r="AQ762" s="42">
        <v>65</v>
      </c>
      <c r="AR762" s="42">
        <v>620</v>
      </c>
      <c r="AS762" s="42">
        <v>20</v>
      </c>
      <c r="AT762" s="42">
        <v>32</v>
      </c>
      <c r="AU762" s="42">
        <v>68</v>
      </c>
      <c r="AV762" s="42">
        <v>116</v>
      </c>
      <c r="AW762" s="42">
        <v>84</v>
      </c>
      <c r="AX762" s="42">
        <v>88</v>
      </c>
      <c r="AY762" s="42">
        <v>140</v>
      </c>
      <c r="AZ762" s="42">
        <v>72</v>
      </c>
      <c r="BA762" s="42">
        <v>324</v>
      </c>
      <c r="BB762" s="42">
        <v>16</v>
      </c>
      <c r="BC762" s="42">
        <v>28</v>
      </c>
      <c r="BD762" s="42">
        <v>28</v>
      </c>
      <c r="BE762" s="42">
        <v>52</v>
      </c>
      <c r="BF762" s="42">
        <v>24</v>
      </c>
      <c r="BG762" s="42">
        <v>76</v>
      </c>
      <c r="BH762" s="42">
        <v>72</v>
      </c>
      <c r="BI762" s="42">
        <v>28</v>
      </c>
      <c r="BJ762" s="42">
        <v>296</v>
      </c>
      <c r="BK762" s="42">
        <v>4</v>
      </c>
      <c r="BL762" s="42">
        <v>4</v>
      </c>
      <c r="BM762" s="42">
        <v>40</v>
      </c>
      <c r="BN762" s="42">
        <v>64</v>
      </c>
      <c r="BO762" s="42">
        <v>60</v>
      </c>
      <c r="BP762" s="42">
        <v>12</v>
      </c>
      <c r="BQ762" s="42">
        <v>68</v>
      </c>
      <c r="BR762" s="42">
        <v>44</v>
      </c>
      <c r="BS762" s="42">
        <v>48</v>
      </c>
      <c r="BT762" s="42">
        <v>0</v>
      </c>
      <c r="BU762" s="42">
        <v>0</v>
      </c>
      <c r="BV762" s="42">
        <v>0</v>
      </c>
      <c r="BW762" s="42">
        <v>0</v>
      </c>
      <c r="BX762" s="42">
        <v>4</v>
      </c>
      <c r="BY762" s="42">
        <v>20</v>
      </c>
      <c r="BZ762" s="42">
        <v>0</v>
      </c>
      <c r="CA762" s="42">
        <v>24</v>
      </c>
      <c r="CB762" s="42">
        <v>360</v>
      </c>
      <c r="CC762" s="42">
        <v>16</v>
      </c>
      <c r="CD762" s="42">
        <v>20</v>
      </c>
      <c r="CE762" s="42">
        <v>56</v>
      </c>
      <c r="CF762" s="42">
        <v>104</v>
      </c>
      <c r="CG762" s="42">
        <v>72</v>
      </c>
      <c r="CH762" s="42">
        <v>60</v>
      </c>
      <c r="CI762" s="42">
        <v>0</v>
      </c>
      <c r="CJ762" s="42">
        <v>32</v>
      </c>
      <c r="CK762" s="42">
        <v>212</v>
      </c>
      <c r="CL762" s="42">
        <v>4</v>
      </c>
      <c r="CM762" s="42">
        <v>12</v>
      </c>
      <c r="CN762" s="42">
        <v>12</v>
      </c>
      <c r="CO762" s="42">
        <v>12</v>
      </c>
      <c r="CP762" s="42">
        <v>8</v>
      </c>
      <c r="CQ762" s="42">
        <v>8</v>
      </c>
      <c r="CR762" s="42">
        <v>140</v>
      </c>
      <c r="CS762" s="42">
        <v>16</v>
      </c>
    </row>
    <row r="763" spans="1:97">
      <c r="A763" s="40" t="s">
        <v>2120</v>
      </c>
      <c r="B763" s="40" t="s">
        <v>289</v>
      </c>
      <c r="C763" s="40" t="s">
        <v>1664</v>
      </c>
      <c r="D763" s="40" t="s">
        <v>1669</v>
      </c>
      <c r="E763" s="40" t="s">
        <v>1742</v>
      </c>
      <c r="F763" s="40" t="s">
        <v>1696</v>
      </c>
      <c r="G763" s="41" t="s">
        <v>294</v>
      </c>
      <c r="H763" s="40" t="s">
        <v>2121</v>
      </c>
      <c r="I763" s="42">
        <v>1337</v>
      </c>
      <c r="J763" s="42">
        <v>365</v>
      </c>
      <c r="K763" s="42">
        <v>164</v>
      </c>
      <c r="L763" s="42">
        <v>345</v>
      </c>
      <c r="M763" s="42">
        <v>207</v>
      </c>
      <c r="N763" s="42">
        <v>175</v>
      </c>
      <c r="O763" s="42">
        <v>81</v>
      </c>
      <c r="P763" s="42">
        <v>117</v>
      </c>
      <c r="Q763" s="42">
        <v>86</v>
      </c>
      <c r="R763" s="42">
        <v>146</v>
      </c>
      <c r="S763" s="42">
        <v>147</v>
      </c>
      <c r="T763" s="42">
        <v>143</v>
      </c>
      <c r="U763" s="42">
        <v>102</v>
      </c>
      <c r="V763" s="42">
        <v>660</v>
      </c>
      <c r="W763" s="42">
        <v>182</v>
      </c>
      <c r="X763" s="42">
        <v>84</v>
      </c>
      <c r="Y763" s="42">
        <v>169</v>
      </c>
      <c r="Z763" s="42">
        <v>112</v>
      </c>
      <c r="AA763" s="42">
        <v>83</v>
      </c>
      <c r="AB763" s="42">
        <v>28</v>
      </c>
      <c r="AC763" s="42">
        <v>2</v>
      </c>
      <c r="AD763" s="42">
        <v>217</v>
      </c>
      <c r="AE763" s="42">
        <v>364</v>
      </c>
      <c r="AF763" s="42">
        <v>79</v>
      </c>
      <c r="AG763" s="42">
        <v>677</v>
      </c>
      <c r="AH763" s="42">
        <v>183</v>
      </c>
      <c r="AI763" s="42">
        <v>80</v>
      </c>
      <c r="AJ763" s="42">
        <v>176</v>
      </c>
      <c r="AK763" s="42">
        <v>95</v>
      </c>
      <c r="AL763" s="42">
        <v>92</v>
      </c>
      <c r="AM763" s="42">
        <v>49</v>
      </c>
      <c r="AN763" s="42">
        <v>2</v>
      </c>
      <c r="AO763" s="42">
        <v>208</v>
      </c>
      <c r="AP763" s="42">
        <v>357</v>
      </c>
      <c r="AQ763" s="42">
        <v>112</v>
      </c>
      <c r="AR763" s="42">
        <v>972</v>
      </c>
      <c r="AS763" s="42">
        <v>8</v>
      </c>
      <c r="AT763" s="42">
        <v>40</v>
      </c>
      <c r="AU763" s="42">
        <v>48</v>
      </c>
      <c r="AV763" s="42">
        <v>176</v>
      </c>
      <c r="AW763" s="42">
        <v>140</v>
      </c>
      <c r="AX763" s="42">
        <v>128</v>
      </c>
      <c r="AY763" s="42">
        <v>264</v>
      </c>
      <c r="AZ763" s="42">
        <v>168</v>
      </c>
      <c r="BA763" s="42">
        <v>472</v>
      </c>
      <c r="BB763" s="42">
        <v>4</v>
      </c>
      <c r="BC763" s="42">
        <v>32</v>
      </c>
      <c r="BD763" s="42">
        <v>24</v>
      </c>
      <c r="BE763" s="42">
        <v>84</v>
      </c>
      <c r="BF763" s="42">
        <v>36</v>
      </c>
      <c r="BG763" s="42">
        <v>96</v>
      </c>
      <c r="BH763" s="42">
        <v>120</v>
      </c>
      <c r="BI763" s="42">
        <v>76</v>
      </c>
      <c r="BJ763" s="42">
        <v>500</v>
      </c>
      <c r="BK763" s="42">
        <v>4</v>
      </c>
      <c r="BL763" s="42">
        <v>8</v>
      </c>
      <c r="BM763" s="42">
        <v>24</v>
      </c>
      <c r="BN763" s="42">
        <v>92</v>
      </c>
      <c r="BO763" s="42">
        <v>104</v>
      </c>
      <c r="BP763" s="42">
        <v>32</v>
      </c>
      <c r="BQ763" s="42">
        <v>144</v>
      </c>
      <c r="BR763" s="42">
        <v>92</v>
      </c>
      <c r="BS763" s="42">
        <v>100</v>
      </c>
      <c r="BT763" s="42">
        <v>0</v>
      </c>
      <c r="BU763" s="42">
        <v>4</v>
      </c>
      <c r="BV763" s="42">
        <v>0</v>
      </c>
      <c r="BW763" s="42">
        <v>0</v>
      </c>
      <c r="BX763" s="42">
        <v>4</v>
      </c>
      <c r="BY763" s="42">
        <v>12</v>
      </c>
      <c r="BZ763" s="42">
        <v>0</v>
      </c>
      <c r="CA763" s="42">
        <v>80</v>
      </c>
      <c r="CB763" s="42">
        <v>540</v>
      </c>
      <c r="CC763" s="42">
        <v>4</v>
      </c>
      <c r="CD763" s="42">
        <v>24</v>
      </c>
      <c r="CE763" s="42">
        <v>40</v>
      </c>
      <c r="CF763" s="42">
        <v>164</v>
      </c>
      <c r="CG763" s="42">
        <v>128</v>
      </c>
      <c r="CH763" s="42">
        <v>112</v>
      </c>
      <c r="CI763" s="42">
        <v>8</v>
      </c>
      <c r="CJ763" s="42">
        <v>60</v>
      </c>
      <c r="CK763" s="42">
        <v>332</v>
      </c>
      <c r="CL763" s="42">
        <v>4</v>
      </c>
      <c r="CM763" s="42">
        <v>12</v>
      </c>
      <c r="CN763" s="42">
        <v>8</v>
      </c>
      <c r="CO763" s="42">
        <v>12</v>
      </c>
      <c r="CP763" s="42">
        <v>8</v>
      </c>
      <c r="CQ763" s="42">
        <v>4</v>
      </c>
      <c r="CR763" s="42">
        <v>256</v>
      </c>
      <c r="CS763" s="42">
        <v>28</v>
      </c>
    </row>
    <row r="764" spans="1:97">
      <c r="A764" s="40" t="s">
        <v>2122</v>
      </c>
      <c r="B764" s="40" t="s">
        <v>289</v>
      </c>
      <c r="C764" s="40" t="s">
        <v>1664</v>
      </c>
      <c r="D764" s="40" t="s">
        <v>1699</v>
      </c>
      <c r="E764" s="40" t="s">
        <v>1905</v>
      </c>
      <c r="F764" s="40" t="s">
        <v>1773</v>
      </c>
      <c r="G764" s="41" t="s">
        <v>294</v>
      </c>
      <c r="H764" s="40" t="s">
        <v>2123</v>
      </c>
      <c r="I764" s="42">
        <v>3235</v>
      </c>
      <c r="J764" s="42">
        <v>577</v>
      </c>
      <c r="K764" s="42">
        <v>370</v>
      </c>
      <c r="L764" s="42">
        <v>661</v>
      </c>
      <c r="M764" s="42">
        <v>627</v>
      </c>
      <c r="N764" s="42">
        <v>705</v>
      </c>
      <c r="O764" s="42">
        <v>295</v>
      </c>
      <c r="P764" s="42">
        <v>408</v>
      </c>
      <c r="Q764" s="42">
        <v>392</v>
      </c>
      <c r="R764" s="42">
        <v>508</v>
      </c>
      <c r="S764" s="42">
        <v>429</v>
      </c>
      <c r="T764" s="42">
        <v>420</v>
      </c>
      <c r="U764" s="42">
        <v>168</v>
      </c>
      <c r="V764" s="42">
        <v>1590</v>
      </c>
      <c r="W764" s="42">
        <v>283</v>
      </c>
      <c r="X764" s="42">
        <v>187</v>
      </c>
      <c r="Y764" s="42">
        <v>345</v>
      </c>
      <c r="Z764" s="42">
        <v>305</v>
      </c>
      <c r="AA764" s="42">
        <v>350</v>
      </c>
      <c r="AB764" s="42">
        <v>116</v>
      </c>
      <c r="AC764" s="42">
        <v>4</v>
      </c>
      <c r="AD764" s="42">
        <v>341</v>
      </c>
      <c r="AE764" s="42">
        <v>950</v>
      </c>
      <c r="AF764" s="42">
        <v>299</v>
      </c>
      <c r="AG764" s="42">
        <v>1645</v>
      </c>
      <c r="AH764" s="42">
        <v>294</v>
      </c>
      <c r="AI764" s="42">
        <v>183</v>
      </c>
      <c r="AJ764" s="42">
        <v>316</v>
      </c>
      <c r="AK764" s="42">
        <v>322</v>
      </c>
      <c r="AL764" s="42">
        <v>355</v>
      </c>
      <c r="AM764" s="42">
        <v>166</v>
      </c>
      <c r="AN764" s="42">
        <v>9</v>
      </c>
      <c r="AO764" s="42">
        <v>354</v>
      </c>
      <c r="AP764" s="42">
        <v>918</v>
      </c>
      <c r="AQ764" s="42">
        <v>373</v>
      </c>
      <c r="AR764" s="42">
        <v>2672</v>
      </c>
      <c r="AS764" s="42">
        <v>8</v>
      </c>
      <c r="AT764" s="42">
        <v>108</v>
      </c>
      <c r="AU764" s="42">
        <v>120</v>
      </c>
      <c r="AV764" s="42">
        <v>308</v>
      </c>
      <c r="AW764" s="42">
        <v>444</v>
      </c>
      <c r="AX764" s="42">
        <v>372</v>
      </c>
      <c r="AY764" s="42">
        <v>980</v>
      </c>
      <c r="AZ764" s="42">
        <v>332</v>
      </c>
      <c r="BA764" s="42">
        <v>1320</v>
      </c>
      <c r="BB764" s="42">
        <v>8</v>
      </c>
      <c r="BC764" s="42">
        <v>60</v>
      </c>
      <c r="BD764" s="42">
        <v>80</v>
      </c>
      <c r="BE764" s="42">
        <v>176</v>
      </c>
      <c r="BF764" s="42">
        <v>80</v>
      </c>
      <c r="BG764" s="42">
        <v>320</v>
      </c>
      <c r="BH764" s="42">
        <v>496</v>
      </c>
      <c r="BI764" s="42">
        <v>100</v>
      </c>
      <c r="BJ764" s="42">
        <v>1352</v>
      </c>
      <c r="BK764" s="42">
        <v>0</v>
      </c>
      <c r="BL764" s="42">
        <v>48</v>
      </c>
      <c r="BM764" s="42">
        <v>40</v>
      </c>
      <c r="BN764" s="42">
        <v>132</v>
      </c>
      <c r="BO764" s="42">
        <v>364</v>
      </c>
      <c r="BP764" s="42">
        <v>52</v>
      </c>
      <c r="BQ764" s="42">
        <v>484</v>
      </c>
      <c r="BR764" s="42">
        <v>232</v>
      </c>
      <c r="BS764" s="42">
        <v>268</v>
      </c>
      <c r="BT764" s="42">
        <v>0</v>
      </c>
      <c r="BU764" s="42">
        <v>0</v>
      </c>
      <c r="BV764" s="42">
        <v>0</v>
      </c>
      <c r="BW764" s="42">
        <v>16</v>
      </c>
      <c r="BX764" s="42">
        <v>60</v>
      </c>
      <c r="BY764" s="42">
        <v>68</v>
      </c>
      <c r="BZ764" s="42">
        <v>0</v>
      </c>
      <c r="CA764" s="42">
        <v>124</v>
      </c>
      <c r="CB764" s="42">
        <v>1084</v>
      </c>
      <c r="CC764" s="42">
        <v>4</v>
      </c>
      <c r="CD764" s="42">
        <v>84</v>
      </c>
      <c r="CE764" s="42">
        <v>96</v>
      </c>
      <c r="CF764" s="42">
        <v>256</v>
      </c>
      <c r="CG764" s="42">
        <v>300</v>
      </c>
      <c r="CH764" s="42">
        <v>260</v>
      </c>
      <c r="CI764" s="42">
        <v>4</v>
      </c>
      <c r="CJ764" s="42">
        <v>80</v>
      </c>
      <c r="CK764" s="42">
        <v>1320</v>
      </c>
      <c r="CL764" s="42">
        <v>4</v>
      </c>
      <c r="CM764" s="42">
        <v>24</v>
      </c>
      <c r="CN764" s="42">
        <v>24</v>
      </c>
      <c r="CO764" s="42">
        <v>36</v>
      </c>
      <c r="CP764" s="42">
        <v>84</v>
      </c>
      <c r="CQ764" s="42">
        <v>44</v>
      </c>
      <c r="CR764" s="42">
        <v>976</v>
      </c>
      <c r="CS764" s="42">
        <v>128</v>
      </c>
    </row>
    <row r="765" spans="1:97">
      <c r="A765" s="40" t="s">
        <v>2124</v>
      </c>
      <c r="B765" s="40" t="s">
        <v>289</v>
      </c>
      <c r="C765" s="40" t="s">
        <v>1664</v>
      </c>
      <c r="D765" s="40" t="s">
        <v>1669</v>
      </c>
      <c r="E765" s="40" t="s">
        <v>1737</v>
      </c>
      <c r="F765" s="40" t="s">
        <v>1671</v>
      </c>
      <c r="G765" s="41" t="s">
        <v>294</v>
      </c>
      <c r="H765" s="40" t="s">
        <v>2125</v>
      </c>
      <c r="I765" s="42">
        <v>497</v>
      </c>
      <c r="J765" s="42">
        <v>91</v>
      </c>
      <c r="K765" s="42">
        <v>61</v>
      </c>
      <c r="L765" s="42">
        <v>95</v>
      </c>
      <c r="M765" s="42">
        <v>104</v>
      </c>
      <c r="N765" s="42">
        <v>82</v>
      </c>
      <c r="O765" s="42">
        <v>64</v>
      </c>
      <c r="P765" s="42">
        <v>61</v>
      </c>
      <c r="Q765" s="42">
        <v>68</v>
      </c>
      <c r="R765" s="42">
        <v>81</v>
      </c>
      <c r="S765" s="42">
        <v>93</v>
      </c>
      <c r="T765" s="42">
        <v>93</v>
      </c>
      <c r="U765" s="42">
        <v>42</v>
      </c>
      <c r="V765" s="42">
        <v>231</v>
      </c>
      <c r="W765" s="42">
        <v>37</v>
      </c>
      <c r="X765" s="42">
        <v>30</v>
      </c>
      <c r="Y765" s="42">
        <v>45</v>
      </c>
      <c r="Z765" s="42">
        <v>56</v>
      </c>
      <c r="AA765" s="42">
        <v>34</v>
      </c>
      <c r="AB765" s="42">
        <v>26</v>
      </c>
      <c r="AC765" s="42">
        <v>3</v>
      </c>
      <c r="AD765" s="42">
        <v>48</v>
      </c>
      <c r="AE765" s="42">
        <v>137</v>
      </c>
      <c r="AF765" s="42">
        <v>46</v>
      </c>
      <c r="AG765" s="42">
        <v>266</v>
      </c>
      <c r="AH765" s="42">
        <v>54</v>
      </c>
      <c r="AI765" s="42">
        <v>31</v>
      </c>
      <c r="AJ765" s="42">
        <v>50</v>
      </c>
      <c r="AK765" s="42">
        <v>48</v>
      </c>
      <c r="AL765" s="42">
        <v>48</v>
      </c>
      <c r="AM765" s="42">
        <v>33</v>
      </c>
      <c r="AN765" s="42">
        <v>2</v>
      </c>
      <c r="AO765" s="42">
        <v>65</v>
      </c>
      <c r="AP765" s="42">
        <v>140</v>
      </c>
      <c r="AQ765" s="42">
        <v>61</v>
      </c>
      <c r="AR765" s="42">
        <v>404</v>
      </c>
      <c r="AS765" s="42">
        <v>12</v>
      </c>
      <c r="AT765" s="42">
        <v>24</v>
      </c>
      <c r="AU765" s="42">
        <v>4</v>
      </c>
      <c r="AV765" s="42">
        <v>36</v>
      </c>
      <c r="AW765" s="42">
        <v>56</v>
      </c>
      <c r="AX765" s="42">
        <v>96</v>
      </c>
      <c r="AY765" s="42">
        <v>132</v>
      </c>
      <c r="AZ765" s="42">
        <v>44</v>
      </c>
      <c r="BA765" s="42">
        <v>196</v>
      </c>
      <c r="BB765" s="42">
        <v>8</v>
      </c>
      <c r="BC765" s="42">
        <v>20</v>
      </c>
      <c r="BD765" s="42">
        <v>0</v>
      </c>
      <c r="BE765" s="42">
        <v>16</v>
      </c>
      <c r="BF765" s="42">
        <v>4</v>
      </c>
      <c r="BG765" s="42">
        <v>72</v>
      </c>
      <c r="BH765" s="42">
        <v>64</v>
      </c>
      <c r="BI765" s="42">
        <v>12</v>
      </c>
      <c r="BJ765" s="42">
        <v>208</v>
      </c>
      <c r="BK765" s="42">
        <v>4</v>
      </c>
      <c r="BL765" s="42">
        <v>4</v>
      </c>
      <c r="BM765" s="42">
        <v>4</v>
      </c>
      <c r="BN765" s="42">
        <v>20</v>
      </c>
      <c r="BO765" s="42">
        <v>52</v>
      </c>
      <c r="BP765" s="42">
        <v>24</v>
      </c>
      <c r="BQ765" s="42">
        <v>68</v>
      </c>
      <c r="BR765" s="42">
        <v>32</v>
      </c>
      <c r="BS765" s="42">
        <v>44</v>
      </c>
      <c r="BT765" s="42">
        <v>0</v>
      </c>
      <c r="BU765" s="42">
        <v>0</v>
      </c>
      <c r="BV765" s="42">
        <v>0</v>
      </c>
      <c r="BW765" s="42">
        <v>4</v>
      </c>
      <c r="BX765" s="42">
        <v>0</v>
      </c>
      <c r="BY765" s="42">
        <v>16</v>
      </c>
      <c r="BZ765" s="42">
        <v>0</v>
      </c>
      <c r="CA765" s="42">
        <v>24</v>
      </c>
      <c r="CB765" s="42">
        <v>204</v>
      </c>
      <c r="CC765" s="42">
        <v>4</v>
      </c>
      <c r="CD765" s="42">
        <v>24</v>
      </c>
      <c r="CE765" s="42">
        <v>4</v>
      </c>
      <c r="CF765" s="42">
        <v>28</v>
      </c>
      <c r="CG765" s="42">
        <v>52</v>
      </c>
      <c r="CH765" s="42">
        <v>76</v>
      </c>
      <c r="CI765" s="42">
        <v>0</v>
      </c>
      <c r="CJ765" s="42">
        <v>16</v>
      </c>
      <c r="CK765" s="42">
        <v>156</v>
      </c>
      <c r="CL765" s="42">
        <v>8</v>
      </c>
      <c r="CM765" s="42">
        <v>0</v>
      </c>
      <c r="CN765" s="42">
        <v>0</v>
      </c>
      <c r="CO765" s="42">
        <v>4</v>
      </c>
      <c r="CP765" s="42">
        <v>4</v>
      </c>
      <c r="CQ765" s="42">
        <v>4</v>
      </c>
      <c r="CR765" s="42">
        <v>132</v>
      </c>
      <c r="CS765" s="42">
        <v>4</v>
      </c>
    </row>
    <row r="766" spans="1:97">
      <c r="A766" s="40" t="s">
        <v>2126</v>
      </c>
      <c r="B766" s="40" t="s">
        <v>289</v>
      </c>
      <c r="C766" s="40" t="s">
        <v>1664</v>
      </c>
      <c r="D766" s="40" t="s">
        <v>1669</v>
      </c>
      <c r="E766" s="40" t="s">
        <v>1689</v>
      </c>
      <c r="F766" s="40" t="s">
        <v>1671</v>
      </c>
      <c r="G766" s="41" t="s">
        <v>294</v>
      </c>
      <c r="H766" s="40" t="s">
        <v>2127</v>
      </c>
      <c r="I766" s="42">
        <v>1280</v>
      </c>
      <c r="J766" s="42">
        <v>229.62670600000001</v>
      </c>
      <c r="K766" s="42">
        <v>190.34695500000001</v>
      </c>
      <c r="L766" s="42">
        <v>263.91517599999997</v>
      </c>
      <c r="M766" s="42">
        <v>287.08463599999999</v>
      </c>
      <c r="N766" s="42">
        <v>172.25989300000001</v>
      </c>
      <c r="O766" s="42">
        <v>136.76663400000001</v>
      </c>
      <c r="P766" s="42">
        <v>207</v>
      </c>
      <c r="Q766" s="42">
        <v>181</v>
      </c>
      <c r="R766" s="42">
        <v>270</v>
      </c>
      <c r="S766" s="42">
        <v>230</v>
      </c>
      <c r="T766" s="42">
        <v>164</v>
      </c>
      <c r="U766" s="42">
        <v>109</v>
      </c>
      <c r="V766" s="42">
        <v>624.46172999999999</v>
      </c>
      <c r="W766" s="42">
        <v>118.854214</v>
      </c>
      <c r="X766" s="42">
        <v>96.684528999999998</v>
      </c>
      <c r="Y766" s="42">
        <v>140.008937</v>
      </c>
      <c r="Z766" s="42">
        <v>128.94307800000001</v>
      </c>
      <c r="AA766" s="42">
        <v>89.655733999999995</v>
      </c>
      <c r="AB766" s="42">
        <v>49.315463000000001</v>
      </c>
      <c r="AC766" s="42">
        <v>0.99977499999999997</v>
      </c>
      <c r="AD766" s="42">
        <v>154.10449299999999</v>
      </c>
      <c r="AE766" s="42">
        <v>376.72518300000002</v>
      </c>
      <c r="AF766" s="42">
        <v>93.632052999999999</v>
      </c>
      <c r="AG766" s="42">
        <v>655.53827000000001</v>
      </c>
      <c r="AH766" s="42">
        <v>110.772492</v>
      </c>
      <c r="AI766" s="42">
        <v>93.662425999999996</v>
      </c>
      <c r="AJ766" s="42">
        <v>123.906239</v>
      </c>
      <c r="AK766" s="42">
        <v>158.141558</v>
      </c>
      <c r="AL766" s="42">
        <v>82.604158999999996</v>
      </c>
      <c r="AM766" s="42">
        <v>74.438913999999997</v>
      </c>
      <c r="AN766" s="42">
        <v>12.012483</v>
      </c>
      <c r="AO766" s="42">
        <v>137.963829</v>
      </c>
      <c r="AP766" s="42">
        <v>384.78412600000001</v>
      </c>
      <c r="AQ766" s="42">
        <v>132.79031499999999</v>
      </c>
      <c r="AR766" s="42">
        <v>1039.2998419999999</v>
      </c>
      <c r="AS766" s="42">
        <v>8.058942</v>
      </c>
      <c r="AT766" s="42">
        <v>44.324182999999998</v>
      </c>
      <c r="AU766" s="42">
        <v>16.117885000000001</v>
      </c>
      <c r="AV766" s="42">
        <v>153.11990499999999</v>
      </c>
      <c r="AW766" s="42">
        <v>213.5316</v>
      </c>
      <c r="AX766" s="42">
        <v>213.56197299999999</v>
      </c>
      <c r="AY766" s="42">
        <v>281.82000399999998</v>
      </c>
      <c r="AZ766" s="42">
        <v>108.76535</v>
      </c>
      <c r="BA766" s="42">
        <v>499.56331</v>
      </c>
      <c r="BB766" s="42">
        <v>8.058942</v>
      </c>
      <c r="BC766" s="42">
        <v>32.235768999999998</v>
      </c>
      <c r="BD766" s="42">
        <v>8.058942</v>
      </c>
      <c r="BE766" s="42">
        <v>84.618894999999995</v>
      </c>
      <c r="BF766" s="42">
        <v>36.234867999999999</v>
      </c>
      <c r="BG766" s="42">
        <v>153.11990499999999</v>
      </c>
      <c r="BH766" s="42">
        <v>124.883234</v>
      </c>
      <c r="BI766" s="42">
        <v>52.352753</v>
      </c>
      <c r="BJ766" s="42">
        <v>539.73653200000001</v>
      </c>
      <c r="BK766" s="42">
        <v>0</v>
      </c>
      <c r="BL766" s="42">
        <v>12.088414</v>
      </c>
      <c r="BM766" s="42">
        <v>8.058942</v>
      </c>
      <c r="BN766" s="42">
        <v>68.501009999999994</v>
      </c>
      <c r="BO766" s="42">
        <v>177.29673199999999</v>
      </c>
      <c r="BP766" s="42">
        <v>60.442067999999999</v>
      </c>
      <c r="BQ766" s="42">
        <v>156.93677</v>
      </c>
      <c r="BR766" s="42">
        <v>56.412596999999998</v>
      </c>
      <c r="BS766" s="42">
        <v>137.00201999999999</v>
      </c>
      <c r="BT766" s="42">
        <v>0</v>
      </c>
      <c r="BU766" s="42">
        <v>4.029471</v>
      </c>
      <c r="BV766" s="42">
        <v>0</v>
      </c>
      <c r="BW766" s="42">
        <v>4.029471</v>
      </c>
      <c r="BX766" s="42">
        <v>24.176826999999999</v>
      </c>
      <c r="BY766" s="42">
        <v>36.265241000000003</v>
      </c>
      <c r="BZ766" s="42">
        <v>0</v>
      </c>
      <c r="CA766" s="42">
        <v>68.501009999999994</v>
      </c>
      <c r="CB766" s="42">
        <v>576.15363400000001</v>
      </c>
      <c r="CC766" s="42">
        <v>8.058942</v>
      </c>
      <c r="CD766" s="42">
        <v>36.265241000000003</v>
      </c>
      <c r="CE766" s="42">
        <v>12.088414</v>
      </c>
      <c r="CF766" s="42">
        <v>141.03149099999999</v>
      </c>
      <c r="CG766" s="42">
        <v>165.17794599999999</v>
      </c>
      <c r="CH766" s="42">
        <v>173.26726099999999</v>
      </c>
      <c r="CI766" s="42">
        <v>8.058942</v>
      </c>
      <c r="CJ766" s="42">
        <v>32.205396999999998</v>
      </c>
      <c r="CK766" s="42">
        <v>326.14418699999999</v>
      </c>
      <c r="CL766" s="42">
        <v>0</v>
      </c>
      <c r="CM766" s="42">
        <v>4.029471</v>
      </c>
      <c r="CN766" s="42">
        <v>4.029471</v>
      </c>
      <c r="CO766" s="42">
        <v>8.058942</v>
      </c>
      <c r="CP766" s="42">
        <v>24.176826999999999</v>
      </c>
      <c r="CQ766" s="42">
        <v>4.029471</v>
      </c>
      <c r="CR766" s="42">
        <v>273.76106199999998</v>
      </c>
      <c r="CS766" s="42">
        <v>8.058942</v>
      </c>
    </row>
    <row r="767" spans="1:97">
      <c r="A767" s="40" t="s">
        <v>2128</v>
      </c>
      <c r="B767" s="40" t="s">
        <v>289</v>
      </c>
      <c r="C767" s="40" t="s">
        <v>1664</v>
      </c>
      <c r="D767" s="40" t="s">
        <v>1674</v>
      </c>
      <c r="E767" s="40" t="s">
        <v>1734</v>
      </c>
      <c r="F767" s="40" t="s">
        <v>1671</v>
      </c>
      <c r="G767" s="41" t="s">
        <v>294</v>
      </c>
      <c r="H767" s="40" t="s">
        <v>2129</v>
      </c>
      <c r="I767" s="42">
        <v>536</v>
      </c>
      <c r="J767" s="42">
        <v>107.19275500000001</v>
      </c>
      <c r="K767" s="42">
        <v>77.859827999999993</v>
      </c>
      <c r="L767" s="42">
        <v>128.43384</v>
      </c>
      <c r="M767" s="42">
        <v>126.43503</v>
      </c>
      <c r="N767" s="42">
        <v>57.642297999999997</v>
      </c>
      <c r="O767" s="42">
        <v>38.436248999999997</v>
      </c>
      <c r="P767" s="42">
        <v>118</v>
      </c>
      <c r="Q767" s="42">
        <v>78</v>
      </c>
      <c r="R767" s="42">
        <v>149</v>
      </c>
      <c r="S767" s="42">
        <v>73</v>
      </c>
      <c r="T767" s="42">
        <v>74</v>
      </c>
      <c r="U767" s="42">
        <v>30</v>
      </c>
      <c r="V767" s="42">
        <v>269.017518</v>
      </c>
      <c r="W767" s="42">
        <v>49.562531999999997</v>
      </c>
      <c r="X767" s="42">
        <v>41.458615000000002</v>
      </c>
      <c r="Y767" s="42">
        <v>68.768580999999998</v>
      </c>
      <c r="Z767" s="42">
        <v>62.711775000000003</v>
      </c>
      <c r="AA767" s="42">
        <v>29.320851999999999</v>
      </c>
      <c r="AB767" s="42">
        <v>16.183684</v>
      </c>
      <c r="AC767" s="42">
        <v>1.0114799999999999</v>
      </c>
      <c r="AD767" s="42">
        <v>64.734735000000001</v>
      </c>
      <c r="AE767" s="42">
        <v>168.89304899999999</v>
      </c>
      <c r="AF767" s="42">
        <v>35.389733</v>
      </c>
      <c r="AG767" s="42">
        <v>266.982482</v>
      </c>
      <c r="AH767" s="42">
        <v>57.630223000000001</v>
      </c>
      <c r="AI767" s="42">
        <v>36.401212999999998</v>
      </c>
      <c r="AJ767" s="42">
        <v>59.665258999999999</v>
      </c>
      <c r="AK767" s="42">
        <v>63.723255000000002</v>
      </c>
      <c r="AL767" s="42">
        <v>28.321446999999999</v>
      </c>
      <c r="AM767" s="42">
        <v>20.229604999999999</v>
      </c>
      <c r="AN767" s="42">
        <v>1.0114799999999999</v>
      </c>
      <c r="AO767" s="42">
        <v>70.779465999999999</v>
      </c>
      <c r="AP767" s="42">
        <v>154.732326</v>
      </c>
      <c r="AQ767" s="42">
        <v>41.470689999999998</v>
      </c>
      <c r="AR767" s="42">
        <v>444.85810099999998</v>
      </c>
      <c r="AS767" s="42">
        <v>8.0918419999999998</v>
      </c>
      <c r="AT767" s="42">
        <v>20.229604999999999</v>
      </c>
      <c r="AU767" s="42">
        <v>48.551051999999999</v>
      </c>
      <c r="AV767" s="42">
        <v>89.010261</v>
      </c>
      <c r="AW767" s="42">
        <v>80.918419</v>
      </c>
      <c r="AX767" s="42">
        <v>68.780655999999993</v>
      </c>
      <c r="AY767" s="42">
        <v>84.964340000000007</v>
      </c>
      <c r="AZ767" s="42">
        <v>44.311926</v>
      </c>
      <c r="BA767" s="42">
        <v>230.520892</v>
      </c>
      <c r="BB767" s="42">
        <v>4.0459209999999999</v>
      </c>
      <c r="BC767" s="42">
        <v>20.229604999999999</v>
      </c>
      <c r="BD767" s="42">
        <v>28.321446999999999</v>
      </c>
      <c r="BE767" s="42">
        <v>36.413288999999999</v>
      </c>
      <c r="BF767" s="42">
        <v>16.183684</v>
      </c>
      <c r="BG767" s="42">
        <v>64.734735000000001</v>
      </c>
      <c r="BH767" s="42">
        <v>40.459209999999999</v>
      </c>
      <c r="BI767" s="42">
        <v>20.133002000000001</v>
      </c>
      <c r="BJ767" s="42">
        <v>214.337208</v>
      </c>
      <c r="BK767" s="42">
        <v>4.0459209999999999</v>
      </c>
      <c r="BL767" s="42">
        <v>0</v>
      </c>
      <c r="BM767" s="42">
        <v>20.229604999999999</v>
      </c>
      <c r="BN767" s="42">
        <v>52.596972000000001</v>
      </c>
      <c r="BO767" s="42">
        <v>64.734735000000001</v>
      </c>
      <c r="BP767" s="42">
        <v>4.0459209999999999</v>
      </c>
      <c r="BQ767" s="42">
        <v>44.505130999999999</v>
      </c>
      <c r="BR767" s="42">
        <v>24.178923000000001</v>
      </c>
      <c r="BS767" s="42">
        <v>56.546290999999997</v>
      </c>
      <c r="BT767" s="42">
        <v>0</v>
      </c>
      <c r="BU767" s="42">
        <v>0</v>
      </c>
      <c r="BV767" s="42">
        <v>0</v>
      </c>
      <c r="BW767" s="42">
        <v>0</v>
      </c>
      <c r="BX767" s="42">
        <v>4.0459209999999999</v>
      </c>
      <c r="BY767" s="42">
        <v>28.321446999999999</v>
      </c>
      <c r="BZ767" s="42">
        <v>0</v>
      </c>
      <c r="CA767" s="42">
        <v>24.178923000000001</v>
      </c>
      <c r="CB767" s="42">
        <v>262.88826</v>
      </c>
      <c r="CC767" s="42">
        <v>4.0459209999999999</v>
      </c>
      <c r="CD767" s="42">
        <v>16.183684</v>
      </c>
      <c r="CE767" s="42">
        <v>40.459209999999999</v>
      </c>
      <c r="CF767" s="42">
        <v>80.918419</v>
      </c>
      <c r="CG767" s="42">
        <v>64.734735000000001</v>
      </c>
      <c r="CH767" s="42">
        <v>40.459209999999999</v>
      </c>
      <c r="CI767" s="42">
        <v>0</v>
      </c>
      <c r="CJ767" s="42">
        <v>16.087081000000001</v>
      </c>
      <c r="CK767" s="42">
        <v>125.42355000000001</v>
      </c>
      <c r="CL767" s="42">
        <v>4.0459209999999999</v>
      </c>
      <c r="CM767" s="42">
        <v>4.0459209999999999</v>
      </c>
      <c r="CN767" s="42">
        <v>8.0918419999999998</v>
      </c>
      <c r="CO767" s="42">
        <v>8.0918419999999998</v>
      </c>
      <c r="CP767" s="42">
        <v>12.137763</v>
      </c>
      <c r="CQ767" s="42">
        <v>0</v>
      </c>
      <c r="CR767" s="42">
        <v>84.964340000000007</v>
      </c>
      <c r="CS767" s="42">
        <v>4.0459209999999999</v>
      </c>
    </row>
    <row r="768" spans="1:97">
      <c r="A768" s="40" t="s">
        <v>2130</v>
      </c>
      <c r="B768" s="40" t="s">
        <v>289</v>
      </c>
      <c r="C768" s="40" t="s">
        <v>1664</v>
      </c>
      <c r="D768" s="40" t="s">
        <v>1665</v>
      </c>
      <c r="E768" s="40" t="s">
        <v>1713</v>
      </c>
      <c r="F768" s="40" t="s">
        <v>1671</v>
      </c>
      <c r="G768" s="41" t="s">
        <v>294</v>
      </c>
      <c r="H768" s="40" t="s">
        <v>2131</v>
      </c>
      <c r="I768" s="42">
        <v>5370</v>
      </c>
      <c r="J768" s="42">
        <v>1257.649891</v>
      </c>
      <c r="K768" s="42">
        <v>754.78263200000004</v>
      </c>
      <c r="L768" s="42">
        <v>1342.9624140000001</v>
      </c>
      <c r="M768" s="42">
        <v>1086.0348670000001</v>
      </c>
      <c r="N768" s="42">
        <v>612.31482400000004</v>
      </c>
      <c r="O768" s="42">
        <v>316.25537200000002</v>
      </c>
      <c r="P768" s="42">
        <v>984</v>
      </c>
      <c r="Q768" s="42">
        <v>733</v>
      </c>
      <c r="R768" s="42">
        <v>1036</v>
      </c>
      <c r="S768" s="42">
        <v>729</v>
      </c>
      <c r="T768" s="42">
        <v>332</v>
      </c>
      <c r="U768" s="42">
        <v>144</v>
      </c>
      <c r="V768" s="42">
        <v>2660.0679270000001</v>
      </c>
      <c r="W768" s="42">
        <v>655.42169100000001</v>
      </c>
      <c r="X768" s="42">
        <v>387.42851400000001</v>
      </c>
      <c r="Y768" s="42">
        <v>644.377115</v>
      </c>
      <c r="Z768" s="42">
        <v>545.03722900000002</v>
      </c>
      <c r="AA768" s="42">
        <v>302.14070400000003</v>
      </c>
      <c r="AB768" s="42">
        <v>115.551337</v>
      </c>
      <c r="AC768" s="42">
        <v>10.111336</v>
      </c>
      <c r="AD768" s="42">
        <v>851.14338699999996</v>
      </c>
      <c r="AE768" s="42">
        <v>1525.656808</v>
      </c>
      <c r="AF768" s="42">
        <v>283.26773200000002</v>
      </c>
      <c r="AG768" s="42">
        <v>2709.9320729999999</v>
      </c>
      <c r="AH768" s="42">
        <v>602.22820100000001</v>
      </c>
      <c r="AI768" s="42">
        <v>367.35411800000003</v>
      </c>
      <c r="AJ768" s="42">
        <v>698.58529799999997</v>
      </c>
      <c r="AK768" s="42">
        <v>540.99763700000005</v>
      </c>
      <c r="AL768" s="42">
        <v>310.17412000000002</v>
      </c>
      <c r="AM768" s="42">
        <v>160.0857</v>
      </c>
      <c r="AN768" s="42">
        <v>30.506999</v>
      </c>
      <c r="AO768" s="42">
        <v>773.86428000000001</v>
      </c>
      <c r="AP768" s="42">
        <v>1596.899856</v>
      </c>
      <c r="AQ768" s="42">
        <v>339.16793699999999</v>
      </c>
      <c r="AR768" s="42">
        <v>4140.4276730000001</v>
      </c>
      <c r="AS768" s="42">
        <v>8.0297579999999993</v>
      </c>
      <c r="AT768" s="42">
        <v>160.59516199999999</v>
      </c>
      <c r="AU768" s="42">
        <v>289.07129200000003</v>
      </c>
      <c r="AV768" s="42">
        <v>630.33601199999998</v>
      </c>
      <c r="AW768" s="42">
        <v>883.27339199999994</v>
      </c>
      <c r="AX768" s="42">
        <v>694.57407699999999</v>
      </c>
      <c r="AY768" s="42">
        <v>848.22684700000002</v>
      </c>
      <c r="AZ768" s="42">
        <v>626.32113300000003</v>
      </c>
      <c r="BA768" s="42">
        <v>2011.65211</v>
      </c>
      <c r="BB768" s="42">
        <v>8.0297579999999993</v>
      </c>
      <c r="BC768" s="42">
        <v>120.446372</v>
      </c>
      <c r="BD768" s="42">
        <v>160.59516199999999</v>
      </c>
      <c r="BE768" s="42">
        <v>365.353994</v>
      </c>
      <c r="BF768" s="42">
        <v>136.505888</v>
      </c>
      <c r="BG768" s="42">
        <v>594.20209999999997</v>
      </c>
      <c r="BH768" s="42">
        <v>405.70048800000001</v>
      </c>
      <c r="BI768" s="42">
        <v>220.81834799999999</v>
      </c>
      <c r="BJ768" s="42">
        <v>2128.7755630000001</v>
      </c>
      <c r="BK768" s="42">
        <v>0</v>
      </c>
      <c r="BL768" s="42">
        <v>40.148791000000003</v>
      </c>
      <c r="BM768" s="42">
        <v>128.47613000000001</v>
      </c>
      <c r="BN768" s="42">
        <v>264.98201799999998</v>
      </c>
      <c r="BO768" s="42">
        <v>746.76750400000003</v>
      </c>
      <c r="BP768" s="42">
        <v>100.371976</v>
      </c>
      <c r="BQ768" s="42">
        <v>442.52635900000001</v>
      </c>
      <c r="BR768" s="42">
        <v>405.50278500000002</v>
      </c>
      <c r="BS768" s="42">
        <v>638.36577</v>
      </c>
      <c r="BT768" s="42">
        <v>0</v>
      </c>
      <c r="BU768" s="42">
        <v>4.0148789999999996</v>
      </c>
      <c r="BV768" s="42">
        <v>0</v>
      </c>
      <c r="BW768" s="42">
        <v>32.119031999999997</v>
      </c>
      <c r="BX768" s="42">
        <v>72.267823000000007</v>
      </c>
      <c r="BY768" s="42">
        <v>108.401735</v>
      </c>
      <c r="BZ768" s="42">
        <v>0</v>
      </c>
      <c r="CA768" s="42">
        <v>421.56230099999999</v>
      </c>
      <c r="CB768" s="42">
        <v>2324.6149740000001</v>
      </c>
      <c r="CC768" s="42">
        <v>4.0148789999999996</v>
      </c>
      <c r="CD768" s="42">
        <v>120.446372</v>
      </c>
      <c r="CE768" s="42">
        <v>273.011776</v>
      </c>
      <c r="CF768" s="42">
        <v>554.05331000000001</v>
      </c>
      <c r="CG768" s="42">
        <v>734.72286699999995</v>
      </c>
      <c r="CH768" s="42">
        <v>517.919398</v>
      </c>
      <c r="CI768" s="42">
        <v>8.0297579999999993</v>
      </c>
      <c r="CJ768" s="42">
        <v>112.416614</v>
      </c>
      <c r="CK768" s="42">
        <v>1177.4469300000001</v>
      </c>
      <c r="CL768" s="42">
        <v>4.0148789999999996</v>
      </c>
      <c r="CM768" s="42">
        <v>36.133912000000002</v>
      </c>
      <c r="CN768" s="42">
        <v>16.059515999999999</v>
      </c>
      <c r="CO768" s="42">
        <v>44.163670000000003</v>
      </c>
      <c r="CP768" s="42">
        <v>76.282702</v>
      </c>
      <c r="CQ768" s="42">
        <v>68.252943999999999</v>
      </c>
      <c r="CR768" s="42">
        <v>840.19708900000001</v>
      </c>
      <c r="CS768" s="42">
        <v>92.342218000000003</v>
      </c>
    </row>
    <row r="769" spans="1:97">
      <c r="A769" s="40" t="s">
        <v>2132</v>
      </c>
      <c r="B769" s="40" t="s">
        <v>289</v>
      </c>
      <c r="C769" s="40" t="s">
        <v>1664</v>
      </c>
      <c r="D769" s="40" t="s">
        <v>1699</v>
      </c>
      <c r="E769" s="40" t="s">
        <v>2101</v>
      </c>
      <c r="F769" s="40" t="s">
        <v>1773</v>
      </c>
      <c r="G769" s="41" t="s">
        <v>294</v>
      </c>
      <c r="H769" s="40" t="s">
        <v>2133</v>
      </c>
      <c r="I769" s="42">
        <v>1051</v>
      </c>
      <c r="J769" s="42">
        <v>164.413861</v>
      </c>
      <c r="K769" s="42">
        <v>125.91188099999999</v>
      </c>
      <c r="L769" s="42">
        <v>177.94158400000001</v>
      </c>
      <c r="M769" s="42">
        <v>244.539604</v>
      </c>
      <c r="N769" s="42">
        <v>210.2</v>
      </c>
      <c r="O769" s="42">
        <v>127.99306900000001</v>
      </c>
      <c r="P769" s="42">
        <v>131</v>
      </c>
      <c r="Q769" s="42">
        <v>118</v>
      </c>
      <c r="R769" s="42">
        <v>165</v>
      </c>
      <c r="S769" s="42">
        <v>173</v>
      </c>
      <c r="T769" s="42">
        <v>181</v>
      </c>
      <c r="U769" s="42">
        <v>99</v>
      </c>
      <c r="V769" s="42">
        <v>528.62178200000005</v>
      </c>
      <c r="W769" s="42">
        <v>88.450495000000004</v>
      </c>
      <c r="X769" s="42">
        <v>65.557426000000007</v>
      </c>
      <c r="Y769" s="42">
        <v>87.409901000000005</v>
      </c>
      <c r="Z769" s="42">
        <v>130.07425699999999</v>
      </c>
      <c r="AA769" s="42">
        <v>108.221782</v>
      </c>
      <c r="AB769" s="42">
        <v>46.826732999999997</v>
      </c>
      <c r="AC769" s="42">
        <v>2.081188</v>
      </c>
      <c r="AD769" s="42">
        <v>118.627723</v>
      </c>
      <c r="AE769" s="42">
        <v>291.36633699999999</v>
      </c>
      <c r="AF769" s="42">
        <v>118.627723</v>
      </c>
      <c r="AG769" s="42">
        <v>522.37821799999995</v>
      </c>
      <c r="AH769" s="42">
        <v>75.963365999999994</v>
      </c>
      <c r="AI769" s="42">
        <v>60.354455000000002</v>
      </c>
      <c r="AJ769" s="42">
        <v>90.531683000000001</v>
      </c>
      <c r="AK769" s="42">
        <v>114.46534699999999</v>
      </c>
      <c r="AL769" s="42">
        <v>101.978218</v>
      </c>
      <c r="AM769" s="42">
        <v>73.882177999999996</v>
      </c>
      <c r="AN769" s="42">
        <v>5.2029699999999997</v>
      </c>
      <c r="AO769" s="42">
        <v>105.1</v>
      </c>
      <c r="AP769" s="42">
        <v>284.082178</v>
      </c>
      <c r="AQ769" s="42">
        <v>133.19604000000001</v>
      </c>
      <c r="AR769" s="42">
        <v>886.586139</v>
      </c>
      <c r="AS769" s="42">
        <v>37.461385999999997</v>
      </c>
      <c r="AT769" s="42">
        <v>45.786138999999999</v>
      </c>
      <c r="AU769" s="42">
        <v>16.649505000000001</v>
      </c>
      <c r="AV769" s="42">
        <v>70.760396</v>
      </c>
      <c r="AW769" s="42">
        <v>108.221782</v>
      </c>
      <c r="AX769" s="42">
        <v>133.19604000000001</v>
      </c>
      <c r="AY769" s="42">
        <v>349.63960400000002</v>
      </c>
      <c r="AZ769" s="42">
        <v>124.871287</v>
      </c>
      <c r="BA769" s="42">
        <v>445.374257</v>
      </c>
      <c r="BB769" s="42">
        <v>33.299010000000003</v>
      </c>
      <c r="BC769" s="42">
        <v>37.461385999999997</v>
      </c>
      <c r="BD769" s="42">
        <v>8.3247520000000002</v>
      </c>
      <c r="BE769" s="42">
        <v>37.461385999999997</v>
      </c>
      <c r="BF769" s="42">
        <v>20.811881</v>
      </c>
      <c r="BG769" s="42">
        <v>99.897030000000001</v>
      </c>
      <c r="BH769" s="42">
        <v>166.49504999999999</v>
      </c>
      <c r="BI769" s="42">
        <v>41.623761999999999</v>
      </c>
      <c r="BJ769" s="42">
        <v>441.21188100000001</v>
      </c>
      <c r="BK769" s="42">
        <v>4.1623760000000001</v>
      </c>
      <c r="BL769" s="42">
        <v>8.3247520000000002</v>
      </c>
      <c r="BM769" s="42">
        <v>8.3247520000000002</v>
      </c>
      <c r="BN769" s="42">
        <v>33.299010000000003</v>
      </c>
      <c r="BO769" s="42">
        <v>87.409901000000005</v>
      </c>
      <c r="BP769" s="42">
        <v>33.299010000000003</v>
      </c>
      <c r="BQ769" s="42">
        <v>183.144554</v>
      </c>
      <c r="BR769" s="42">
        <v>83.247524999999996</v>
      </c>
      <c r="BS769" s="42">
        <v>62.435644000000003</v>
      </c>
      <c r="BT769" s="42">
        <v>0</v>
      </c>
      <c r="BU769" s="42">
        <v>8.3247520000000002</v>
      </c>
      <c r="BV769" s="42">
        <v>0</v>
      </c>
      <c r="BW769" s="42">
        <v>0</v>
      </c>
      <c r="BX769" s="42">
        <v>0</v>
      </c>
      <c r="BY769" s="42">
        <v>12.487128999999999</v>
      </c>
      <c r="BZ769" s="42">
        <v>0</v>
      </c>
      <c r="CA769" s="42">
        <v>41.623761999999999</v>
      </c>
      <c r="CB769" s="42">
        <v>366.289109</v>
      </c>
      <c r="CC769" s="42">
        <v>33.299010000000003</v>
      </c>
      <c r="CD769" s="42">
        <v>24.974257000000001</v>
      </c>
      <c r="CE769" s="42">
        <v>12.487128999999999</v>
      </c>
      <c r="CF769" s="42">
        <v>49.948515</v>
      </c>
      <c r="CG769" s="42">
        <v>83.247524999999996</v>
      </c>
      <c r="CH769" s="42">
        <v>120.708911</v>
      </c>
      <c r="CI769" s="42">
        <v>8.3247520000000002</v>
      </c>
      <c r="CJ769" s="42">
        <v>33.299010000000003</v>
      </c>
      <c r="CK769" s="42">
        <v>457.86138599999998</v>
      </c>
      <c r="CL769" s="42">
        <v>4.1623760000000001</v>
      </c>
      <c r="CM769" s="42">
        <v>12.487128999999999</v>
      </c>
      <c r="CN769" s="42">
        <v>4.1623760000000001</v>
      </c>
      <c r="CO769" s="42">
        <v>20.811881</v>
      </c>
      <c r="CP769" s="42">
        <v>24.974257000000001</v>
      </c>
      <c r="CQ769" s="42">
        <v>0</v>
      </c>
      <c r="CR769" s="42">
        <v>341.31485099999998</v>
      </c>
      <c r="CS769" s="42">
        <v>49.948515</v>
      </c>
    </row>
    <row r="770" spans="1:97">
      <c r="A770" s="40" t="s">
        <v>2134</v>
      </c>
      <c r="B770" s="40" t="s">
        <v>289</v>
      </c>
      <c r="C770" s="40" t="s">
        <v>1664</v>
      </c>
      <c r="D770" s="40" t="s">
        <v>1665</v>
      </c>
      <c r="E770" s="40" t="s">
        <v>1747</v>
      </c>
      <c r="F770" s="40" t="s">
        <v>1671</v>
      </c>
      <c r="G770" s="41" t="s">
        <v>294</v>
      </c>
      <c r="H770" s="40" t="s">
        <v>2135</v>
      </c>
      <c r="I770" s="42">
        <v>282</v>
      </c>
      <c r="J770" s="42">
        <v>64</v>
      </c>
      <c r="K770" s="42">
        <v>20</v>
      </c>
      <c r="L770" s="42">
        <v>63</v>
      </c>
      <c r="M770" s="42">
        <v>72</v>
      </c>
      <c r="N770" s="42">
        <v>33</v>
      </c>
      <c r="O770" s="42">
        <v>30</v>
      </c>
      <c r="P770" s="42">
        <v>36</v>
      </c>
      <c r="Q770" s="42">
        <v>26</v>
      </c>
      <c r="R770" s="42">
        <v>60</v>
      </c>
      <c r="S770" s="42">
        <v>41</v>
      </c>
      <c r="T770" s="42">
        <v>41</v>
      </c>
      <c r="U770" s="42">
        <v>17</v>
      </c>
      <c r="V770" s="42">
        <v>135</v>
      </c>
      <c r="W770" s="42">
        <v>32</v>
      </c>
      <c r="X770" s="42">
        <v>8</v>
      </c>
      <c r="Y770" s="42">
        <v>31</v>
      </c>
      <c r="Z770" s="42">
        <v>38</v>
      </c>
      <c r="AA770" s="42">
        <v>13</v>
      </c>
      <c r="AB770" s="42">
        <v>13</v>
      </c>
      <c r="AC770" s="42">
        <v>0</v>
      </c>
      <c r="AD770" s="42">
        <v>36</v>
      </c>
      <c r="AE770" s="42">
        <v>79</v>
      </c>
      <c r="AF770" s="42">
        <v>20</v>
      </c>
      <c r="AG770" s="42">
        <v>147</v>
      </c>
      <c r="AH770" s="42">
        <v>32</v>
      </c>
      <c r="AI770" s="42">
        <v>12</v>
      </c>
      <c r="AJ770" s="42">
        <v>32</v>
      </c>
      <c r="AK770" s="42">
        <v>34</v>
      </c>
      <c r="AL770" s="42">
        <v>20</v>
      </c>
      <c r="AM770" s="42">
        <v>17</v>
      </c>
      <c r="AN770" s="42">
        <v>0</v>
      </c>
      <c r="AO770" s="42">
        <v>36</v>
      </c>
      <c r="AP770" s="42">
        <v>85</v>
      </c>
      <c r="AQ770" s="42">
        <v>26</v>
      </c>
      <c r="AR770" s="42">
        <v>204</v>
      </c>
      <c r="AS770" s="42">
        <v>16</v>
      </c>
      <c r="AT770" s="42">
        <v>4</v>
      </c>
      <c r="AU770" s="42">
        <v>16</v>
      </c>
      <c r="AV770" s="42">
        <v>44</v>
      </c>
      <c r="AW770" s="42">
        <v>24</v>
      </c>
      <c r="AX770" s="42">
        <v>32</v>
      </c>
      <c r="AY770" s="42">
        <v>52</v>
      </c>
      <c r="AZ770" s="42">
        <v>16</v>
      </c>
      <c r="BA770" s="42">
        <v>92</v>
      </c>
      <c r="BB770" s="42">
        <v>12</v>
      </c>
      <c r="BC770" s="42">
        <v>4</v>
      </c>
      <c r="BD770" s="42">
        <v>4</v>
      </c>
      <c r="BE770" s="42">
        <v>16</v>
      </c>
      <c r="BF770" s="42">
        <v>4</v>
      </c>
      <c r="BG770" s="42">
        <v>16</v>
      </c>
      <c r="BH770" s="42">
        <v>28</v>
      </c>
      <c r="BI770" s="42">
        <v>8</v>
      </c>
      <c r="BJ770" s="42">
        <v>112</v>
      </c>
      <c r="BK770" s="42">
        <v>4</v>
      </c>
      <c r="BL770" s="42">
        <v>0</v>
      </c>
      <c r="BM770" s="42">
        <v>12</v>
      </c>
      <c r="BN770" s="42">
        <v>28</v>
      </c>
      <c r="BO770" s="42">
        <v>20</v>
      </c>
      <c r="BP770" s="42">
        <v>16</v>
      </c>
      <c r="BQ770" s="42">
        <v>24</v>
      </c>
      <c r="BR770" s="42">
        <v>8</v>
      </c>
      <c r="BS770" s="42">
        <v>16</v>
      </c>
      <c r="BT770" s="42">
        <v>0</v>
      </c>
      <c r="BU770" s="42">
        <v>0</v>
      </c>
      <c r="BV770" s="42">
        <v>0</v>
      </c>
      <c r="BW770" s="42">
        <v>4</v>
      </c>
      <c r="BX770" s="42">
        <v>4</v>
      </c>
      <c r="BY770" s="42">
        <v>0</v>
      </c>
      <c r="BZ770" s="42">
        <v>0</v>
      </c>
      <c r="CA770" s="42">
        <v>8</v>
      </c>
      <c r="CB770" s="42">
        <v>84</v>
      </c>
      <c r="CC770" s="42">
        <v>4</v>
      </c>
      <c r="CD770" s="42">
        <v>4</v>
      </c>
      <c r="CE770" s="42">
        <v>12</v>
      </c>
      <c r="CF770" s="42">
        <v>28</v>
      </c>
      <c r="CG770" s="42">
        <v>16</v>
      </c>
      <c r="CH770" s="42">
        <v>16</v>
      </c>
      <c r="CI770" s="42">
        <v>0</v>
      </c>
      <c r="CJ770" s="42">
        <v>4</v>
      </c>
      <c r="CK770" s="42">
        <v>104</v>
      </c>
      <c r="CL770" s="42">
        <v>12</v>
      </c>
      <c r="CM770" s="42">
        <v>0</v>
      </c>
      <c r="CN770" s="42">
        <v>4</v>
      </c>
      <c r="CO770" s="42">
        <v>12</v>
      </c>
      <c r="CP770" s="42">
        <v>4</v>
      </c>
      <c r="CQ770" s="42">
        <v>16</v>
      </c>
      <c r="CR770" s="42">
        <v>52</v>
      </c>
      <c r="CS770" s="42">
        <v>4</v>
      </c>
    </row>
    <row r="771" spans="1:97">
      <c r="A771" s="40" t="s">
        <v>2136</v>
      </c>
      <c r="B771" s="40" t="s">
        <v>289</v>
      </c>
      <c r="C771" s="40" t="s">
        <v>1664</v>
      </c>
      <c r="D771" s="40" t="s">
        <v>1665</v>
      </c>
      <c r="E771" s="40" t="s">
        <v>1832</v>
      </c>
      <c r="F771" s="40" t="s">
        <v>419</v>
      </c>
      <c r="G771" s="41" t="s">
        <v>294</v>
      </c>
      <c r="H771" s="40" t="s">
        <v>2137</v>
      </c>
      <c r="I771" s="42">
        <v>261</v>
      </c>
      <c r="J771" s="42">
        <v>54.790075999999999</v>
      </c>
      <c r="K771" s="42">
        <v>39.847327999999997</v>
      </c>
      <c r="L771" s="42">
        <v>49.809159999999999</v>
      </c>
      <c r="M771" s="42">
        <v>48.812976999999997</v>
      </c>
      <c r="N771" s="42">
        <v>42.835878000000001</v>
      </c>
      <c r="O771" s="42">
        <v>24.904579999999999</v>
      </c>
      <c r="P771" s="42">
        <v>38</v>
      </c>
      <c r="Q771" s="42">
        <v>37</v>
      </c>
      <c r="R771" s="42">
        <v>38</v>
      </c>
      <c r="S771" s="42">
        <v>41</v>
      </c>
      <c r="T771" s="42">
        <v>32</v>
      </c>
      <c r="U771" s="42">
        <v>19</v>
      </c>
      <c r="V771" s="42">
        <v>136.47709900000001</v>
      </c>
      <c r="W771" s="42">
        <v>30.881678999999998</v>
      </c>
      <c r="X771" s="42">
        <v>21.916031</v>
      </c>
      <c r="Y771" s="42">
        <v>22.912213999999999</v>
      </c>
      <c r="Z771" s="42">
        <v>26.896947000000001</v>
      </c>
      <c r="AA771" s="42">
        <v>20.919847000000001</v>
      </c>
      <c r="AB771" s="42">
        <v>12.950381999999999</v>
      </c>
      <c r="AC771" s="42">
        <v>0</v>
      </c>
      <c r="AD771" s="42">
        <v>37.854962</v>
      </c>
      <c r="AE771" s="42">
        <v>75.709924000000001</v>
      </c>
      <c r="AF771" s="42">
        <v>22.912213999999999</v>
      </c>
      <c r="AG771" s="42">
        <v>124.522901</v>
      </c>
      <c r="AH771" s="42">
        <v>23.908397000000001</v>
      </c>
      <c r="AI771" s="42">
        <v>17.931298000000002</v>
      </c>
      <c r="AJ771" s="42">
        <v>26.896947000000001</v>
      </c>
      <c r="AK771" s="42">
        <v>21.916031</v>
      </c>
      <c r="AL771" s="42">
        <v>21.916031</v>
      </c>
      <c r="AM771" s="42">
        <v>9.9618319999999994</v>
      </c>
      <c r="AN771" s="42">
        <v>1.9923660000000001</v>
      </c>
      <c r="AO771" s="42">
        <v>29.885496</v>
      </c>
      <c r="AP771" s="42">
        <v>68.736641000000006</v>
      </c>
      <c r="AQ771" s="42">
        <v>25.900763000000001</v>
      </c>
      <c r="AR771" s="42">
        <v>211.19084000000001</v>
      </c>
      <c r="AS771" s="42">
        <v>15.938931</v>
      </c>
      <c r="AT771" s="42">
        <v>11.954198</v>
      </c>
      <c r="AU771" s="42">
        <v>15.938931</v>
      </c>
      <c r="AV771" s="42">
        <v>11.954198</v>
      </c>
      <c r="AW771" s="42">
        <v>27.893129999999999</v>
      </c>
      <c r="AX771" s="42">
        <v>23.908397000000001</v>
      </c>
      <c r="AY771" s="42">
        <v>67.740458000000004</v>
      </c>
      <c r="AZ771" s="42">
        <v>35.862594999999999</v>
      </c>
      <c r="BA771" s="42">
        <v>107.58778599999999</v>
      </c>
      <c r="BB771" s="42">
        <v>7.9694659999999997</v>
      </c>
      <c r="BC771" s="42">
        <v>7.9694659999999997</v>
      </c>
      <c r="BD771" s="42">
        <v>7.9694659999999997</v>
      </c>
      <c r="BE771" s="42">
        <v>3.9847329999999999</v>
      </c>
      <c r="BF771" s="42">
        <v>3.9847329999999999</v>
      </c>
      <c r="BG771" s="42">
        <v>15.938931</v>
      </c>
      <c r="BH771" s="42">
        <v>43.832061000000003</v>
      </c>
      <c r="BI771" s="42">
        <v>15.938931</v>
      </c>
      <c r="BJ771" s="42">
        <v>103.603053</v>
      </c>
      <c r="BK771" s="42">
        <v>7.9694659999999997</v>
      </c>
      <c r="BL771" s="42">
        <v>3.9847329999999999</v>
      </c>
      <c r="BM771" s="42">
        <v>7.9694659999999997</v>
      </c>
      <c r="BN771" s="42">
        <v>7.9694659999999997</v>
      </c>
      <c r="BO771" s="42">
        <v>23.908397000000001</v>
      </c>
      <c r="BP771" s="42">
        <v>7.9694659999999997</v>
      </c>
      <c r="BQ771" s="42">
        <v>23.908397000000001</v>
      </c>
      <c r="BR771" s="42">
        <v>19.923663999999999</v>
      </c>
      <c r="BS771" s="42">
        <v>19.923663999999999</v>
      </c>
      <c r="BT771" s="42">
        <v>0</v>
      </c>
      <c r="BU771" s="42">
        <v>0</v>
      </c>
      <c r="BV771" s="42">
        <v>0</v>
      </c>
      <c r="BW771" s="42">
        <v>0</v>
      </c>
      <c r="BX771" s="42">
        <v>3.9847329999999999</v>
      </c>
      <c r="BY771" s="42">
        <v>3.9847329999999999</v>
      </c>
      <c r="BZ771" s="42">
        <v>0</v>
      </c>
      <c r="CA771" s="42">
        <v>11.954198</v>
      </c>
      <c r="CB771" s="42">
        <v>103.603053</v>
      </c>
      <c r="CC771" s="42">
        <v>15.938931</v>
      </c>
      <c r="CD771" s="42">
        <v>3.9847329999999999</v>
      </c>
      <c r="CE771" s="42">
        <v>15.938931</v>
      </c>
      <c r="CF771" s="42">
        <v>11.954198</v>
      </c>
      <c r="CG771" s="42">
        <v>19.923663999999999</v>
      </c>
      <c r="CH771" s="42">
        <v>19.923663999999999</v>
      </c>
      <c r="CI771" s="42">
        <v>3.9847329999999999</v>
      </c>
      <c r="CJ771" s="42">
        <v>11.954198</v>
      </c>
      <c r="CK771" s="42">
        <v>87.664122000000006</v>
      </c>
      <c r="CL771" s="42">
        <v>0</v>
      </c>
      <c r="CM771" s="42">
        <v>7.9694659999999997</v>
      </c>
      <c r="CN771" s="42">
        <v>0</v>
      </c>
      <c r="CO771" s="42">
        <v>0</v>
      </c>
      <c r="CP771" s="42">
        <v>3.9847329999999999</v>
      </c>
      <c r="CQ771" s="42">
        <v>0</v>
      </c>
      <c r="CR771" s="42">
        <v>63.755724999999998</v>
      </c>
      <c r="CS771" s="42">
        <v>11.954198</v>
      </c>
    </row>
    <row r="772" spans="1:97">
      <c r="A772" s="40" t="s">
        <v>2138</v>
      </c>
      <c r="B772" s="40" t="s">
        <v>289</v>
      </c>
      <c r="C772" s="40" t="s">
        <v>1664</v>
      </c>
      <c r="D772" s="40" t="s">
        <v>1699</v>
      </c>
      <c r="E772" s="40" t="s">
        <v>1700</v>
      </c>
      <c r="F772" s="40" t="s">
        <v>1671</v>
      </c>
      <c r="G772" s="41" t="s">
        <v>294</v>
      </c>
      <c r="H772" s="40" t="s">
        <v>2139</v>
      </c>
      <c r="I772" s="42">
        <v>628</v>
      </c>
      <c r="J772" s="42">
        <v>117.68659100000001</v>
      </c>
      <c r="K772" s="42">
        <v>111.59935400000001</v>
      </c>
      <c r="L772" s="42">
        <v>135.94830400000001</v>
      </c>
      <c r="M772" s="42">
        <v>162.32633300000001</v>
      </c>
      <c r="N772" s="42">
        <v>68.988691000000003</v>
      </c>
      <c r="O772" s="42">
        <v>31.450727000000001</v>
      </c>
      <c r="P772" s="42">
        <v>135</v>
      </c>
      <c r="Q772" s="42">
        <v>118</v>
      </c>
      <c r="R772" s="42">
        <v>166</v>
      </c>
      <c r="S772" s="42">
        <v>116</v>
      </c>
      <c r="T772" s="42">
        <v>66</v>
      </c>
      <c r="U772" s="42">
        <v>33</v>
      </c>
      <c r="V772" s="42">
        <v>317.55088899999998</v>
      </c>
      <c r="W772" s="42">
        <v>70.003231</v>
      </c>
      <c r="X772" s="42">
        <v>51.741518999999997</v>
      </c>
      <c r="Y772" s="42">
        <v>62.901454000000001</v>
      </c>
      <c r="Z772" s="42">
        <v>87.250404000000003</v>
      </c>
      <c r="AA772" s="42">
        <v>36.523425000000003</v>
      </c>
      <c r="AB772" s="42">
        <v>9.1308559999999996</v>
      </c>
      <c r="AC772" s="42">
        <v>0</v>
      </c>
      <c r="AD772" s="42">
        <v>90.294022999999996</v>
      </c>
      <c r="AE772" s="42">
        <v>196.82067900000001</v>
      </c>
      <c r="AF772" s="42">
        <v>30.436187</v>
      </c>
      <c r="AG772" s="42">
        <v>310.44911100000002</v>
      </c>
      <c r="AH772" s="42">
        <v>47.68336</v>
      </c>
      <c r="AI772" s="42">
        <v>59.857835000000001</v>
      </c>
      <c r="AJ772" s="42">
        <v>73.046850000000006</v>
      </c>
      <c r="AK772" s="42">
        <v>75.075929000000002</v>
      </c>
      <c r="AL772" s="42">
        <v>32.465266999999997</v>
      </c>
      <c r="AM772" s="42">
        <v>20.290792</v>
      </c>
      <c r="AN772" s="42">
        <v>2.0290789999999999</v>
      </c>
      <c r="AO772" s="42">
        <v>68.988691000000003</v>
      </c>
      <c r="AP772" s="42">
        <v>201.89337599999999</v>
      </c>
      <c r="AQ772" s="42">
        <v>39.567044000000003</v>
      </c>
      <c r="AR772" s="42">
        <v>491.03715699999998</v>
      </c>
      <c r="AS772" s="42">
        <v>0</v>
      </c>
      <c r="AT772" s="42">
        <v>20.290792</v>
      </c>
      <c r="AU772" s="42">
        <v>4.0581579999999997</v>
      </c>
      <c r="AV772" s="42">
        <v>93.337641000000005</v>
      </c>
      <c r="AW772" s="42">
        <v>113.628433</v>
      </c>
      <c r="AX772" s="42">
        <v>125.802908</v>
      </c>
      <c r="AY772" s="42">
        <v>89.279482999999999</v>
      </c>
      <c r="AZ772" s="42">
        <v>44.639741999999998</v>
      </c>
      <c r="BA772" s="42">
        <v>223.19870800000001</v>
      </c>
      <c r="BB772" s="42">
        <v>0</v>
      </c>
      <c r="BC772" s="42">
        <v>12.174474999999999</v>
      </c>
      <c r="BD772" s="42">
        <v>4.0581579999999997</v>
      </c>
      <c r="BE772" s="42">
        <v>40.581583000000002</v>
      </c>
      <c r="BF772" s="42">
        <v>20.290792</v>
      </c>
      <c r="BG772" s="42">
        <v>89.279482999999999</v>
      </c>
      <c r="BH772" s="42">
        <v>48.697899999999997</v>
      </c>
      <c r="BI772" s="42">
        <v>8.1163170000000004</v>
      </c>
      <c r="BJ772" s="42">
        <v>267.83844900000003</v>
      </c>
      <c r="BK772" s="42">
        <v>0</v>
      </c>
      <c r="BL772" s="42">
        <v>8.1163170000000004</v>
      </c>
      <c r="BM772" s="42">
        <v>0</v>
      </c>
      <c r="BN772" s="42">
        <v>52.756058000000003</v>
      </c>
      <c r="BO772" s="42">
        <v>93.337641000000005</v>
      </c>
      <c r="BP772" s="42">
        <v>36.523425000000003</v>
      </c>
      <c r="BQ772" s="42">
        <v>40.581583000000002</v>
      </c>
      <c r="BR772" s="42">
        <v>36.523425000000003</v>
      </c>
      <c r="BS772" s="42">
        <v>56.814216000000002</v>
      </c>
      <c r="BT772" s="42">
        <v>0</v>
      </c>
      <c r="BU772" s="42">
        <v>0</v>
      </c>
      <c r="BV772" s="42">
        <v>0</v>
      </c>
      <c r="BW772" s="42">
        <v>8.1163170000000004</v>
      </c>
      <c r="BX772" s="42">
        <v>12.174474999999999</v>
      </c>
      <c r="BY772" s="42">
        <v>20.290792</v>
      </c>
      <c r="BZ772" s="42">
        <v>0</v>
      </c>
      <c r="CA772" s="42">
        <v>16.232633</v>
      </c>
      <c r="CB772" s="42">
        <v>284.07108199999999</v>
      </c>
      <c r="CC772" s="42">
        <v>0</v>
      </c>
      <c r="CD772" s="42">
        <v>20.290792</v>
      </c>
      <c r="CE772" s="42">
        <v>4.0581579999999997</v>
      </c>
      <c r="CF772" s="42">
        <v>73.046850000000006</v>
      </c>
      <c r="CG772" s="42">
        <v>89.279482999999999</v>
      </c>
      <c r="CH772" s="42">
        <v>89.279482999999999</v>
      </c>
      <c r="CI772" s="42">
        <v>0</v>
      </c>
      <c r="CJ772" s="42">
        <v>8.1163170000000004</v>
      </c>
      <c r="CK772" s="42">
        <v>150.151858</v>
      </c>
      <c r="CL772" s="42">
        <v>0</v>
      </c>
      <c r="CM772" s="42">
        <v>0</v>
      </c>
      <c r="CN772" s="42">
        <v>0</v>
      </c>
      <c r="CO772" s="42">
        <v>12.174474999999999</v>
      </c>
      <c r="CP772" s="42">
        <v>12.174474999999999</v>
      </c>
      <c r="CQ772" s="42">
        <v>16.232633</v>
      </c>
      <c r="CR772" s="42">
        <v>89.279482999999999</v>
      </c>
      <c r="CS772" s="42">
        <v>20.290792</v>
      </c>
    </row>
    <row r="773" spans="1:97">
      <c r="A773" s="40" t="s">
        <v>2140</v>
      </c>
      <c r="B773" s="40" t="s">
        <v>289</v>
      </c>
      <c r="C773" s="40" t="s">
        <v>1664</v>
      </c>
      <c r="D773" s="40" t="s">
        <v>1669</v>
      </c>
      <c r="E773" s="40" t="s">
        <v>1938</v>
      </c>
      <c r="F773" s="40" t="s">
        <v>1671</v>
      </c>
      <c r="G773" s="41" t="s">
        <v>294</v>
      </c>
      <c r="H773" s="40" t="s">
        <v>2141</v>
      </c>
      <c r="I773" s="42">
        <v>105</v>
      </c>
      <c r="J773" s="42">
        <v>20.799592000000001</v>
      </c>
      <c r="K773" s="42">
        <v>14.559715000000001</v>
      </c>
      <c r="L773" s="42">
        <v>18.681691000000001</v>
      </c>
      <c r="M773" s="42">
        <v>27.039470000000001</v>
      </c>
      <c r="N773" s="42">
        <v>17.679653999999999</v>
      </c>
      <c r="O773" s="42">
        <v>6.239878</v>
      </c>
      <c r="P773" s="42">
        <v>16</v>
      </c>
      <c r="Q773" s="42">
        <v>17</v>
      </c>
      <c r="R773" s="42">
        <v>28</v>
      </c>
      <c r="S773" s="42">
        <v>11</v>
      </c>
      <c r="T773" s="42">
        <v>18</v>
      </c>
      <c r="U773" s="42">
        <v>7</v>
      </c>
      <c r="V773" s="42">
        <v>56.120958000000002</v>
      </c>
      <c r="W773" s="42">
        <v>11.439776</v>
      </c>
      <c r="X773" s="42">
        <v>10.399796</v>
      </c>
      <c r="Y773" s="42">
        <v>8.2818950000000005</v>
      </c>
      <c r="Z773" s="42">
        <v>12.479755000000001</v>
      </c>
      <c r="AA773" s="42">
        <v>9.3598169999999996</v>
      </c>
      <c r="AB773" s="42">
        <v>4.1599180000000002</v>
      </c>
      <c r="AC773" s="42">
        <v>0</v>
      </c>
      <c r="AD773" s="42">
        <v>16.639673999999999</v>
      </c>
      <c r="AE773" s="42">
        <v>29.081488</v>
      </c>
      <c r="AF773" s="42">
        <v>10.399796</v>
      </c>
      <c r="AG773" s="42">
        <v>48.879041999999998</v>
      </c>
      <c r="AH773" s="42">
        <v>9.3598169999999996</v>
      </c>
      <c r="AI773" s="42">
        <v>4.1599180000000002</v>
      </c>
      <c r="AJ773" s="42">
        <v>10.399796</v>
      </c>
      <c r="AK773" s="42">
        <v>14.559715000000001</v>
      </c>
      <c r="AL773" s="42">
        <v>8.3198369999999997</v>
      </c>
      <c r="AM773" s="42">
        <v>2.0799590000000001</v>
      </c>
      <c r="AN773" s="42">
        <v>0</v>
      </c>
      <c r="AO773" s="42">
        <v>11.439776</v>
      </c>
      <c r="AP773" s="42">
        <v>29.119429</v>
      </c>
      <c r="AQ773" s="42">
        <v>8.3198369999999997</v>
      </c>
      <c r="AR773" s="42">
        <v>91.518207000000004</v>
      </c>
      <c r="AS773" s="42">
        <v>8.3198369999999997</v>
      </c>
      <c r="AT773" s="42">
        <v>12.479755000000001</v>
      </c>
      <c r="AU773" s="42">
        <v>0</v>
      </c>
      <c r="AV773" s="42">
        <v>12.479755000000001</v>
      </c>
      <c r="AW773" s="42">
        <v>16.639673999999999</v>
      </c>
      <c r="AX773" s="42">
        <v>8.3198369999999997</v>
      </c>
      <c r="AY773" s="42">
        <v>29.119429</v>
      </c>
      <c r="AZ773" s="42">
        <v>4.1599180000000002</v>
      </c>
      <c r="BA773" s="42">
        <v>54.078940000000003</v>
      </c>
      <c r="BB773" s="42">
        <v>4.1599180000000002</v>
      </c>
      <c r="BC773" s="42">
        <v>8.3198369999999997</v>
      </c>
      <c r="BD773" s="42">
        <v>0</v>
      </c>
      <c r="BE773" s="42">
        <v>8.3198369999999997</v>
      </c>
      <c r="BF773" s="42">
        <v>4.1599180000000002</v>
      </c>
      <c r="BG773" s="42">
        <v>8.3198369999999997</v>
      </c>
      <c r="BH773" s="42">
        <v>16.639673999999999</v>
      </c>
      <c r="BI773" s="42">
        <v>4.1599180000000002</v>
      </c>
      <c r="BJ773" s="42">
        <v>37.439266000000003</v>
      </c>
      <c r="BK773" s="42">
        <v>4.1599180000000002</v>
      </c>
      <c r="BL773" s="42">
        <v>4.1599180000000002</v>
      </c>
      <c r="BM773" s="42">
        <v>0</v>
      </c>
      <c r="BN773" s="42">
        <v>4.1599180000000002</v>
      </c>
      <c r="BO773" s="42">
        <v>12.479755000000001</v>
      </c>
      <c r="BP773" s="42">
        <v>0</v>
      </c>
      <c r="BQ773" s="42">
        <v>12.479755000000001</v>
      </c>
      <c r="BR773" s="42">
        <v>0</v>
      </c>
      <c r="BS773" s="42">
        <v>8.3198369999999997</v>
      </c>
      <c r="BT773" s="42">
        <v>0</v>
      </c>
      <c r="BU773" s="42">
        <v>0</v>
      </c>
      <c r="BV773" s="42">
        <v>0</v>
      </c>
      <c r="BW773" s="42">
        <v>0</v>
      </c>
      <c r="BX773" s="42">
        <v>0</v>
      </c>
      <c r="BY773" s="42">
        <v>4.1599180000000002</v>
      </c>
      <c r="BZ773" s="42">
        <v>0</v>
      </c>
      <c r="CA773" s="42">
        <v>4.1599180000000002</v>
      </c>
      <c r="CB773" s="42">
        <v>45.759103000000003</v>
      </c>
      <c r="CC773" s="42">
        <v>0</v>
      </c>
      <c r="CD773" s="42">
        <v>12.479755000000001</v>
      </c>
      <c r="CE773" s="42">
        <v>0</v>
      </c>
      <c r="CF773" s="42">
        <v>12.479755000000001</v>
      </c>
      <c r="CG773" s="42">
        <v>16.639673999999999</v>
      </c>
      <c r="CH773" s="42">
        <v>4.1599180000000002</v>
      </c>
      <c r="CI773" s="42">
        <v>0</v>
      </c>
      <c r="CJ773" s="42">
        <v>0</v>
      </c>
      <c r="CK773" s="42">
        <v>37.439266000000003</v>
      </c>
      <c r="CL773" s="42">
        <v>8.3198369999999997</v>
      </c>
      <c r="CM773" s="42">
        <v>0</v>
      </c>
      <c r="CN773" s="42">
        <v>0</v>
      </c>
      <c r="CO773" s="42">
        <v>0</v>
      </c>
      <c r="CP773" s="42">
        <v>0</v>
      </c>
      <c r="CQ773" s="42">
        <v>0</v>
      </c>
      <c r="CR773" s="42">
        <v>29.119429</v>
      </c>
      <c r="CS773" s="42">
        <v>0</v>
      </c>
    </row>
    <row r="774" spans="1:97">
      <c r="A774" s="40" t="s">
        <v>2142</v>
      </c>
      <c r="B774" s="40" t="s">
        <v>289</v>
      </c>
      <c r="C774" s="40" t="s">
        <v>1664</v>
      </c>
      <c r="D774" s="40" t="s">
        <v>1674</v>
      </c>
      <c r="E774" s="40" t="s">
        <v>1734</v>
      </c>
      <c r="F774" s="40" t="s">
        <v>1671</v>
      </c>
      <c r="G774" s="41" t="s">
        <v>294</v>
      </c>
      <c r="H774" s="40" t="s">
        <v>2143</v>
      </c>
      <c r="I774" s="42">
        <v>3825</v>
      </c>
      <c r="J774" s="42">
        <v>761.64626099999998</v>
      </c>
      <c r="K774" s="42">
        <v>651.54594399999996</v>
      </c>
      <c r="L774" s="42">
        <v>807.11056699999995</v>
      </c>
      <c r="M774" s="42">
        <v>936.85699699999998</v>
      </c>
      <c r="N774" s="42">
        <v>435.818826</v>
      </c>
      <c r="O774" s="42">
        <v>232.02140499999999</v>
      </c>
      <c r="P774" s="42">
        <v>663</v>
      </c>
      <c r="Q774" s="42">
        <v>522</v>
      </c>
      <c r="R774" s="42">
        <v>790</v>
      </c>
      <c r="S774" s="42">
        <v>642</v>
      </c>
      <c r="T774" s="42">
        <v>336</v>
      </c>
      <c r="U774" s="42">
        <v>176</v>
      </c>
      <c r="V774" s="42">
        <v>1889.2041850000001</v>
      </c>
      <c r="W774" s="42">
        <v>403.307343</v>
      </c>
      <c r="X774" s="42">
        <v>330.384636</v>
      </c>
      <c r="Y774" s="42">
        <v>380.71420499999999</v>
      </c>
      <c r="Z774" s="42">
        <v>463.50851299999999</v>
      </c>
      <c r="AA774" s="42">
        <v>214.14852400000001</v>
      </c>
      <c r="AB774" s="42">
        <v>92.940523999999996</v>
      </c>
      <c r="AC774" s="42">
        <v>4.2004409999999996</v>
      </c>
      <c r="AD774" s="42">
        <v>558.323713</v>
      </c>
      <c r="AE774" s="42">
        <v>1099.856614</v>
      </c>
      <c r="AF774" s="42">
        <v>231.02385799999999</v>
      </c>
      <c r="AG774" s="42">
        <v>1935.7958149999999</v>
      </c>
      <c r="AH774" s="42">
        <v>358.33891799999998</v>
      </c>
      <c r="AI774" s="42">
        <v>321.16130800000002</v>
      </c>
      <c r="AJ774" s="42">
        <v>426.39636200000001</v>
      </c>
      <c r="AK774" s="42">
        <v>473.34848399999998</v>
      </c>
      <c r="AL774" s="42">
        <v>221.67030199999999</v>
      </c>
      <c r="AM774" s="42">
        <v>123.447549</v>
      </c>
      <c r="AN774" s="42">
        <v>11.432891</v>
      </c>
      <c r="AO774" s="42">
        <v>509.57963899999999</v>
      </c>
      <c r="AP774" s="42">
        <v>1178.182141</v>
      </c>
      <c r="AQ774" s="42">
        <v>248.03403499999999</v>
      </c>
      <c r="AR774" s="42">
        <v>3075.899559</v>
      </c>
      <c r="AS774" s="42">
        <v>20.384536000000001</v>
      </c>
      <c r="AT774" s="42">
        <v>98.529304999999994</v>
      </c>
      <c r="AU774" s="42">
        <v>451.42803800000002</v>
      </c>
      <c r="AV774" s="42">
        <v>559.28190099999995</v>
      </c>
      <c r="AW774" s="42">
        <v>512.58902399999999</v>
      </c>
      <c r="AX774" s="42">
        <v>289.24042400000002</v>
      </c>
      <c r="AY774" s="42">
        <v>606.61953200000005</v>
      </c>
      <c r="AZ774" s="42">
        <v>537.82680000000005</v>
      </c>
      <c r="BA774" s="42">
        <v>1507.3819820000001</v>
      </c>
      <c r="BB774" s="42">
        <v>16.26004</v>
      </c>
      <c r="BC774" s="42">
        <v>73.840280000000007</v>
      </c>
      <c r="BD774" s="42">
        <v>328.275373</v>
      </c>
      <c r="BE774" s="42">
        <v>275.54699499999998</v>
      </c>
      <c r="BF774" s="42">
        <v>95.065083000000001</v>
      </c>
      <c r="BG774" s="42">
        <v>214.62727000000001</v>
      </c>
      <c r="BH774" s="42">
        <v>288.16316</v>
      </c>
      <c r="BI774" s="42">
        <v>215.603781</v>
      </c>
      <c r="BJ774" s="42">
        <v>1568.5175770000001</v>
      </c>
      <c r="BK774" s="42">
        <v>4.1244949999999996</v>
      </c>
      <c r="BL774" s="42">
        <v>24.689024</v>
      </c>
      <c r="BM774" s="42">
        <v>123.152665</v>
      </c>
      <c r="BN774" s="42">
        <v>283.73490600000002</v>
      </c>
      <c r="BO774" s="42">
        <v>417.52394099999998</v>
      </c>
      <c r="BP774" s="42">
        <v>74.613153999999994</v>
      </c>
      <c r="BQ774" s="42">
        <v>318.45637199999999</v>
      </c>
      <c r="BR774" s="42">
        <v>322.22301800000002</v>
      </c>
      <c r="BS774" s="42">
        <v>505.13349899999997</v>
      </c>
      <c r="BT774" s="42">
        <v>0</v>
      </c>
      <c r="BU774" s="42">
        <v>0</v>
      </c>
      <c r="BV774" s="42">
        <v>0</v>
      </c>
      <c r="BW774" s="42">
        <v>53.574283000000001</v>
      </c>
      <c r="BX774" s="42">
        <v>61.888249999999999</v>
      </c>
      <c r="BY774" s="42">
        <v>57.216068999999997</v>
      </c>
      <c r="BZ774" s="42">
        <v>0</v>
      </c>
      <c r="CA774" s="42">
        <v>332.45489700000002</v>
      </c>
      <c r="CB774" s="42">
        <v>1639.6896790000001</v>
      </c>
      <c r="CC774" s="42">
        <v>20.384536000000001</v>
      </c>
      <c r="CD774" s="42">
        <v>61.285936999999997</v>
      </c>
      <c r="CE774" s="42">
        <v>368.44388600000002</v>
      </c>
      <c r="CF774" s="42">
        <v>464.33712300000002</v>
      </c>
      <c r="CG774" s="42">
        <v>371.667236</v>
      </c>
      <c r="CH774" s="42">
        <v>202.72795099999999</v>
      </c>
      <c r="CI774" s="42">
        <v>8.3095689999999998</v>
      </c>
      <c r="CJ774" s="42">
        <v>142.53344200000001</v>
      </c>
      <c r="CK774" s="42">
        <v>931.07638099999997</v>
      </c>
      <c r="CL774" s="42">
        <v>0</v>
      </c>
      <c r="CM774" s="42">
        <v>37.243367999999997</v>
      </c>
      <c r="CN774" s="42">
        <v>82.984153000000006</v>
      </c>
      <c r="CO774" s="42">
        <v>41.370494000000001</v>
      </c>
      <c r="CP774" s="42">
        <v>79.033537999999993</v>
      </c>
      <c r="CQ774" s="42">
        <v>29.296403999999999</v>
      </c>
      <c r="CR774" s="42">
        <v>598.30996300000004</v>
      </c>
      <c r="CS774" s="42">
        <v>62.838461000000002</v>
      </c>
    </row>
    <row r="775" spans="1:97">
      <c r="A775" s="40" t="s">
        <v>2144</v>
      </c>
      <c r="B775" s="40" t="s">
        <v>289</v>
      </c>
      <c r="C775" s="40" t="s">
        <v>1664</v>
      </c>
      <c r="D775" s="40" t="s">
        <v>1699</v>
      </c>
      <c r="E775" s="40" t="s">
        <v>1700</v>
      </c>
      <c r="F775" s="40" t="s">
        <v>1671</v>
      </c>
      <c r="G775" s="41" t="s">
        <v>294</v>
      </c>
      <c r="H775" s="40" t="s">
        <v>2145</v>
      </c>
      <c r="I775" s="42">
        <v>4428</v>
      </c>
      <c r="J775" s="42">
        <v>756.40861299999995</v>
      </c>
      <c r="K775" s="42">
        <v>524.16479900000002</v>
      </c>
      <c r="L775" s="42">
        <v>1053.8609309999999</v>
      </c>
      <c r="M775" s="42">
        <v>895.99887000000001</v>
      </c>
      <c r="N775" s="42">
        <v>766.43116599999996</v>
      </c>
      <c r="O775" s="42">
        <v>431.13562100000001</v>
      </c>
      <c r="P775" s="42">
        <v>485</v>
      </c>
      <c r="Q775" s="42">
        <v>475</v>
      </c>
      <c r="R775" s="42">
        <v>691</v>
      </c>
      <c r="S775" s="42">
        <v>655</v>
      </c>
      <c r="T775" s="42">
        <v>545</v>
      </c>
      <c r="U775" s="42">
        <v>278</v>
      </c>
      <c r="V775" s="42">
        <v>2138.516423</v>
      </c>
      <c r="W775" s="42">
        <v>374.66558600000002</v>
      </c>
      <c r="X775" s="42">
        <v>236.86173500000001</v>
      </c>
      <c r="Y775" s="42">
        <v>550.032827</v>
      </c>
      <c r="Z775" s="42">
        <v>461.57473299999998</v>
      </c>
      <c r="AA775" s="42">
        <v>352.30242500000003</v>
      </c>
      <c r="AB775" s="42">
        <v>159.01268899999999</v>
      </c>
      <c r="AC775" s="42">
        <v>4.0664280000000002</v>
      </c>
      <c r="AD775" s="42">
        <v>447.63570299999998</v>
      </c>
      <c r="AE775" s="42">
        <v>1330.196715</v>
      </c>
      <c r="AF775" s="42">
        <v>360.68400500000001</v>
      </c>
      <c r="AG775" s="42">
        <v>2289.483577</v>
      </c>
      <c r="AH775" s="42">
        <v>381.74302699999998</v>
      </c>
      <c r="AI775" s="42">
        <v>287.30306400000001</v>
      </c>
      <c r="AJ775" s="42">
        <v>503.828104</v>
      </c>
      <c r="AK775" s="42">
        <v>434.42413699999997</v>
      </c>
      <c r="AL775" s="42">
        <v>414.12874099999999</v>
      </c>
      <c r="AM775" s="42">
        <v>241.79296199999999</v>
      </c>
      <c r="AN775" s="42">
        <v>26.263542999999999</v>
      </c>
      <c r="AO775" s="42">
        <v>465.72749099999999</v>
      </c>
      <c r="AP775" s="42">
        <v>1332.228212</v>
      </c>
      <c r="AQ775" s="42">
        <v>491.527874</v>
      </c>
      <c r="AR775" s="42">
        <v>3660.2588219999998</v>
      </c>
      <c r="AS775" s="42">
        <v>4.1172490000000002</v>
      </c>
      <c r="AT775" s="42">
        <v>295.519744</v>
      </c>
      <c r="AU775" s="42">
        <v>226.63869700000001</v>
      </c>
      <c r="AV775" s="42">
        <v>449.54553399999998</v>
      </c>
      <c r="AW775" s="42">
        <v>710.86619099999996</v>
      </c>
      <c r="AX775" s="42">
        <v>294.29589399999998</v>
      </c>
      <c r="AY775" s="42">
        <v>1166.3246549999999</v>
      </c>
      <c r="AZ775" s="42">
        <v>512.95085800000004</v>
      </c>
      <c r="BA775" s="42">
        <v>1767.328477</v>
      </c>
      <c r="BB775" s="42">
        <v>4.1172490000000002</v>
      </c>
      <c r="BC775" s="42">
        <v>182.45670000000001</v>
      </c>
      <c r="BD775" s="42">
        <v>178.04368500000001</v>
      </c>
      <c r="BE775" s="42">
        <v>198.59136799999999</v>
      </c>
      <c r="BF775" s="42">
        <v>215.013361</v>
      </c>
      <c r="BG775" s="42">
        <v>257.58390000000003</v>
      </c>
      <c r="BH775" s="42">
        <v>566.42668700000002</v>
      </c>
      <c r="BI775" s="42">
        <v>165.095527</v>
      </c>
      <c r="BJ775" s="42">
        <v>1892.9303460000001</v>
      </c>
      <c r="BK775" s="42">
        <v>0</v>
      </c>
      <c r="BL775" s="42">
        <v>113.063044</v>
      </c>
      <c r="BM775" s="42">
        <v>48.595011999999997</v>
      </c>
      <c r="BN775" s="42">
        <v>250.95416499999999</v>
      </c>
      <c r="BO775" s="42">
        <v>495.85282999999998</v>
      </c>
      <c r="BP775" s="42">
        <v>36.711993999999997</v>
      </c>
      <c r="BQ775" s="42">
        <v>599.89796799999999</v>
      </c>
      <c r="BR775" s="42">
        <v>347.85533199999998</v>
      </c>
      <c r="BS775" s="42">
        <v>292.85117100000002</v>
      </c>
      <c r="BT775" s="42">
        <v>0</v>
      </c>
      <c r="BU775" s="42">
        <v>0</v>
      </c>
      <c r="BV775" s="42">
        <v>0</v>
      </c>
      <c r="BW775" s="42">
        <v>12.010738</v>
      </c>
      <c r="BX775" s="42">
        <v>92.526933999999997</v>
      </c>
      <c r="BY775" s="42">
        <v>23.981113000000001</v>
      </c>
      <c r="BZ775" s="42">
        <v>0</v>
      </c>
      <c r="CA775" s="42">
        <v>164.33238499999999</v>
      </c>
      <c r="CB775" s="42">
        <v>1756.5843480000001</v>
      </c>
      <c r="CC775" s="42">
        <v>4.1172490000000002</v>
      </c>
      <c r="CD775" s="42">
        <v>226.08484999999999</v>
      </c>
      <c r="CE775" s="42">
        <v>153.34376800000001</v>
      </c>
      <c r="CF775" s="42">
        <v>404.89748200000002</v>
      </c>
      <c r="CG775" s="42">
        <v>532.77682400000003</v>
      </c>
      <c r="CH775" s="42">
        <v>249.77155400000001</v>
      </c>
      <c r="CI775" s="42">
        <v>16.084969000000001</v>
      </c>
      <c r="CJ775" s="42">
        <v>169.50765200000001</v>
      </c>
      <c r="CK775" s="42">
        <v>1610.8233029999999</v>
      </c>
      <c r="CL775" s="42">
        <v>0</v>
      </c>
      <c r="CM775" s="42">
        <v>69.434894999999997</v>
      </c>
      <c r="CN775" s="42">
        <v>73.294928999999996</v>
      </c>
      <c r="CO775" s="42">
        <v>32.637314000000003</v>
      </c>
      <c r="CP775" s="42">
        <v>85.562432000000001</v>
      </c>
      <c r="CQ775" s="42">
        <v>20.543226000000001</v>
      </c>
      <c r="CR775" s="42">
        <v>1150.2396859999999</v>
      </c>
      <c r="CS775" s="42">
        <v>179.11082099999999</v>
      </c>
    </row>
    <row r="776" spans="1:97">
      <c r="A776" s="40" t="s">
        <v>2146</v>
      </c>
      <c r="B776" s="40" t="s">
        <v>289</v>
      </c>
      <c r="C776" s="40" t="s">
        <v>1664</v>
      </c>
      <c r="D776" s="40" t="s">
        <v>1669</v>
      </c>
      <c r="E776" s="40" t="s">
        <v>1692</v>
      </c>
      <c r="F776" s="40" t="s">
        <v>1671</v>
      </c>
      <c r="G776" s="41" t="s">
        <v>294</v>
      </c>
      <c r="H776" s="40" t="s">
        <v>2147</v>
      </c>
      <c r="I776" s="42">
        <v>204</v>
      </c>
      <c r="J776" s="42">
        <v>35</v>
      </c>
      <c r="K776" s="42">
        <v>24</v>
      </c>
      <c r="L776" s="42">
        <v>42</v>
      </c>
      <c r="M776" s="42">
        <v>53</v>
      </c>
      <c r="N776" s="42">
        <v>28</v>
      </c>
      <c r="O776" s="42">
        <v>22</v>
      </c>
      <c r="P776" s="42">
        <v>31</v>
      </c>
      <c r="Q776" s="42">
        <v>29</v>
      </c>
      <c r="R776" s="42">
        <v>43</v>
      </c>
      <c r="S776" s="42">
        <v>25</v>
      </c>
      <c r="T776" s="42">
        <v>42</v>
      </c>
      <c r="U776" s="42">
        <v>16</v>
      </c>
      <c r="V776" s="42">
        <v>103</v>
      </c>
      <c r="W776" s="42">
        <v>19</v>
      </c>
      <c r="X776" s="42">
        <v>12</v>
      </c>
      <c r="Y776" s="42">
        <v>21</v>
      </c>
      <c r="Z776" s="42">
        <v>27</v>
      </c>
      <c r="AA776" s="42">
        <v>15</v>
      </c>
      <c r="AB776" s="42">
        <v>9</v>
      </c>
      <c r="AC776" s="42">
        <v>0</v>
      </c>
      <c r="AD776" s="42">
        <v>27</v>
      </c>
      <c r="AE776" s="42">
        <v>55</v>
      </c>
      <c r="AF776" s="42">
        <v>21</v>
      </c>
      <c r="AG776" s="42">
        <v>101</v>
      </c>
      <c r="AH776" s="42">
        <v>16</v>
      </c>
      <c r="AI776" s="42">
        <v>12</v>
      </c>
      <c r="AJ776" s="42">
        <v>21</v>
      </c>
      <c r="AK776" s="42">
        <v>26</v>
      </c>
      <c r="AL776" s="42">
        <v>13</v>
      </c>
      <c r="AM776" s="42">
        <v>13</v>
      </c>
      <c r="AN776" s="42">
        <v>0</v>
      </c>
      <c r="AO776" s="42">
        <v>20</v>
      </c>
      <c r="AP776" s="42">
        <v>58</v>
      </c>
      <c r="AQ776" s="42">
        <v>23</v>
      </c>
      <c r="AR776" s="42">
        <v>148</v>
      </c>
      <c r="AS776" s="42">
        <v>36</v>
      </c>
      <c r="AT776" s="42">
        <v>4</v>
      </c>
      <c r="AU776" s="42">
        <v>8</v>
      </c>
      <c r="AV776" s="42">
        <v>4</v>
      </c>
      <c r="AW776" s="42">
        <v>20</v>
      </c>
      <c r="AX776" s="42">
        <v>28</v>
      </c>
      <c r="AY776" s="42">
        <v>40</v>
      </c>
      <c r="AZ776" s="42">
        <v>8</v>
      </c>
      <c r="BA776" s="42">
        <v>72</v>
      </c>
      <c r="BB776" s="42">
        <v>24</v>
      </c>
      <c r="BC776" s="42">
        <v>4</v>
      </c>
      <c r="BD776" s="42">
        <v>8</v>
      </c>
      <c r="BE776" s="42">
        <v>0</v>
      </c>
      <c r="BF776" s="42">
        <v>4</v>
      </c>
      <c r="BG776" s="42">
        <v>12</v>
      </c>
      <c r="BH776" s="42">
        <v>16</v>
      </c>
      <c r="BI776" s="42">
        <v>4</v>
      </c>
      <c r="BJ776" s="42">
        <v>76</v>
      </c>
      <c r="BK776" s="42">
        <v>12</v>
      </c>
      <c r="BL776" s="42">
        <v>0</v>
      </c>
      <c r="BM776" s="42">
        <v>0</v>
      </c>
      <c r="BN776" s="42">
        <v>4</v>
      </c>
      <c r="BO776" s="42">
        <v>16</v>
      </c>
      <c r="BP776" s="42">
        <v>16</v>
      </c>
      <c r="BQ776" s="42">
        <v>24</v>
      </c>
      <c r="BR776" s="42">
        <v>4</v>
      </c>
      <c r="BS776" s="42">
        <v>4</v>
      </c>
      <c r="BT776" s="42">
        <v>0</v>
      </c>
      <c r="BU776" s="42">
        <v>0</v>
      </c>
      <c r="BV776" s="42">
        <v>0</v>
      </c>
      <c r="BW776" s="42">
        <v>0</v>
      </c>
      <c r="BX776" s="42">
        <v>0</v>
      </c>
      <c r="BY776" s="42">
        <v>0</v>
      </c>
      <c r="BZ776" s="42">
        <v>0</v>
      </c>
      <c r="CA776" s="42">
        <v>4</v>
      </c>
      <c r="CB776" s="42">
        <v>96</v>
      </c>
      <c r="CC776" s="42">
        <v>28</v>
      </c>
      <c r="CD776" s="42">
        <v>4</v>
      </c>
      <c r="CE776" s="42">
        <v>4</v>
      </c>
      <c r="CF776" s="42">
        <v>4</v>
      </c>
      <c r="CG776" s="42">
        <v>20</v>
      </c>
      <c r="CH776" s="42">
        <v>28</v>
      </c>
      <c r="CI776" s="42">
        <v>4</v>
      </c>
      <c r="CJ776" s="42">
        <v>4</v>
      </c>
      <c r="CK776" s="42">
        <v>48</v>
      </c>
      <c r="CL776" s="42">
        <v>8</v>
      </c>
      <c r="CM776" s="42">
        <v>0</v>
      </c>
      <c r="CN776" s="42">
        <v>4</v>
      </c>
      <c r="CO776" s="42">
        <v>0</v>
      </c>
      <c r="CP776" s="42">
        <v>0</v>
      </c>
      <c r="CQ776" s="42">
        <v>0</v>
      </c>
      <c r="CR776" s="42">
        <v>36</v>
      </c>
      <c r="CS776" s="42">
        <v>0</v>
      </c>
    </row>
    <row r="777" spans="1:97">
      <c r="A777" s="40" t="s">
        <v>2148</v>
      </c>
      <c r="B777" s="40" t="s">
        <v>289</v>
      </c>
      <c r="C777" s="40" t="s">
        <v>1664</v>
      </c>
      <c r="D777" s="40" t="s">
        <v>1669</v>
      </c>
      <c r="E777" s="40" t="s">
        <v>1670</v>
      </c>
      <c r="F777" s="40" t="s">
        <v>1671</v>
      </c>
      <c r="G777" s="41" t="s">
        <v>294</v>
      </c>
      <c r="H777" s="40" t="s">
        <v>2149</v>
      </c>
      <c r="I777" s="42">
        <v>148</v>
      </c>
      <c r="J777" s="42">
        <v>31.921569000000002</v>
      </c>
      <c r="K777" s="42">
        <v>11.607843000000001</v>
      </c>
      <c r="L777" s="42">
        <v>32.888888999999999</v>
      </c>
      <c r="M777" s="42">
        <v>30.954248</v>
      </c>
      <c r="N777" s="42">
        <v>25.150327000000001</v>
      </c>
      <c r="O777" s="42">
        <v>15.477124</v>
      </c>
      <c r="P777" s="42">
        <v>15</v>
      </c>
      <c r="Q777" s="42">
        <v>18</v>
      </c>
      <c r="R777" s="42">
        <v>24</v>
      </c>
      <c r="S777" s="42">
        <v>19</v>
      </c>
      <c r="T777" s="42">
        <v>27</v>
      </c>
      <c r="U777" s="42">
        <v>13</v>
      </c>
      <c r="V777" s="42">
        <v>69.647058999999999</v>
      </c>
      <c r="W777" s="42">
        <v>14.509804000000001</v>
      </c>
      <c r="X777" s="42">
        <v>4.8366009999999999</v>
      </c>
      <c r="Y777" s="42">
        <v>14.509804000000001</v>
      </c>
      <c r="Z777" s="42">
        <v>15.477124</v>
      </c>
      <c r="AA777" s="42">
        <v>13.542484</v>
      </c>
      <c r="AB777" s="42">
        <v>6.771242</v>
      </c>
      <c r="AC777" s="42">
        <v>0</v>
      </c>
      <c r="AD777" s="42">
        <v>16.444444000000001</v>
      </c>
      <c r="AE777" s="42">
        <v>40.627451000000001</v>
      </c>
      <c r="AF777" s="42">
        <v>12.575163</v>
      </c>
      <c r="AG777" s="42">
        <v>78.352941000000001</v>
      </c>
      <c r="AH777" s="42">
        <v>17.411764999999999</v>
      </c>
      <c r="AI777" s="42">
        <v>6.771242</v>
      </c>
      <c r="AJ777" s="42">
        <v>18.379085</v>
      </c>
      <c r="AK777" s="42">
        <v>15.477124</v>
      </c>
      <c r="AL777" s="42">
        <v>11.607843000000001</v>
      </c>
      <c r="AM777" s="42">
        <v>8.7058820000000008</v>
      </c>
      <c r="AN777" s="42">
        <v>0</v>
      </c>
      <c r="AO777" s="42">
        <v>21.281046</v>
      </c>
      <c r="AP777" s="42">
        <v>40.627451000000001</v>
      </c>
      <c r="AQ777" s="42">
        <v>16.444444000000001</v>
      </c>
      <c r="AR777" s="42">
        <v>123.816993</v>
      </c>
      <c r="AS777" s="42">
        <v>0</v>
      </c>
      <c r="AT777" s="42">
        <v>0</v>
      </c>
      <c r="AU777" s="42">
        <v>11.607843000000001</v>
      </c>
      <c r="AV777" s="42">
        <v>7.7385619999999999</v>
      </c>
      <c r="AW777" s="42">
        <v>38.692810000000001</v>
      </c>
      <c r="AX777" s="42">
        <v>23.215686000000002</v>
      </c>
      <c r="AY777" s="42">
        <v>23.215686000000002</v>
      </c>
      <c r="AZ777" s="42">
        <v>19.346405000000001</v>
      </c>
      <c r="BA777" s="42">
        <v>65.777777999999998</v>
      </c>
      <c r="BB777" s="42">
        <v>0</v>
      </c>
      <c r="BC777" s="42">
        <v>0</v>
      </c>
      <c r="BD777" s="42">
        <v>7.7385619999999999</v>
      </c>
      <c r="BE777" s="42">
        <v>3.869281</v>
      </c>
      <c r="BF777" s="42">
        <v>11.607843000000001</v>
      </c>
      <c r="BG777" s="42">
        <v>19.346405000000001</v>
      </c>
      <c r="BH777" s="42">
        <v>15.477124</v>
      </c>
      <c r="BI777" s="42">
        <v>7.7385619999999999</v>
      </c>
      <c r="BJ777" s="42">
        <v>58.039216000000003</v>
      </c>
      <c r="BK777" s="42">
        <v>0</v>
      </c>
      <c r="BL777" s="42">
        <v>0</v>
      </c>
      <c r="BM777" s="42">
        <v>3.869281</v>
      </c>
      <c r="BN777" s="42">
        <v>3.869281</v>
      </c>
      <c r="BO777" s="42">
        <v>27.084966999999999</v>
      </c>
      <c r="BP777" s="42">
        <v>3.869281</v>
      </c>
      <c r="BQ777" s="42">
        <v>7.7385619999999999</v>
      </c>
      <c r="BR777" s="42">
        <v>11.607843000000001</v>
      </c>
      <c r="BS777" s="42">
        <v>15.477124</v>
      </c>
      <c r="BT777" s="42">
        <v>0</v>
      </c>
      <c r="BU777" s="42">
        <v>0</v>
      </c>
      <c r="BV777" s="42">
        <v>0</v>
      </c>
      <c r="BW777" s="42">
        <v>0</v>
      </c>
      <c r="BX777" s="42">
        <v>7.7385619999999999</v>
      </c>
      <c r="BY777" s="42">
        <v>0</v>
      </c>
      <c r="BZ777" s="42">
        <v>0</v>
      </c>
      <c r="CA777" s="42">
        <v>7.7385619999999999</v>
      </c>
      <c r="CB777" s="42">
        <v>69.647058999999999</v>
      </c>
      <c r="CC777" s="42">
        <v>0</v>
      </c>
      <c r="CD777" s="42">
        <v>0</v>
      </c>
      <c r="CE777" s="42">
        <v>11.607843000000001</v>
      </c>
      <c r="CF777" s="42">
        <v>7.7385619999999999</v>
      </c>
      <c r="CG777" s="42">
        <v>19.346405000000001</v>
      </c>
      <c r="CH777" s="42">
        <v>19.346405000000001</v>
      </c>
      <c r="CI777" s="42">
        <v>0</v>
      </c>
      <c r="CJ777" s="42">
        <v>11.607843000000001</v>
      </c>
      <c r="CK777" s="42">
        <v>38.692810000000001</v>
      </c>
      <c r="CL777" s="42">
        <v>0</v>
      </c>
      <c r="CM777" s="42">
        <v>0</v>
      </c>
      <c r="CN777" s="42">
        <v>0</v>
      </c>
      <c r="CO777" s="42">
        <v>0</v>
      </c>
      <c r="CP777" s="42">
        <v>11.607843000000001</v>
      </c>
      <c r="CQ777" s="42">
        <v>3.869281</v>
      </c>
      <c r="CR777" s="42">
        <v>23.215686000000002</v>
      </c>
      <c r="CS777" s="42">
        <v>0</v>
      </c>
    </row>
    <row r="778" spans="1:97">
      <c r="A778" s="40" t="s">
        <v>2150</v>
      </c>
      <c r="B778" s="40" t="s">
        <v>289</v>
      </c>
      <c r="C778" s="40" t="s">
        <v>1664</v>
      </c>
      <c r="D778" s="40" t="s">
        <v>1665</v>
      </c>
      <c r="E778" s="40" t="s">
        <v>1762</v>
      </c>
      <c r="F778" s="40" t="s">
        <v>419</v>
      </c>
      <c r="G778" s="41" t="s">
        <v>294</v>
      </c>
      <c r="H778" s="40" t="s">
        <v>2151</v>
      </c>
      <c r="I778" s="42">
        <v>1660</v>
      </c>
      <c r="J778" s="42">
        <v>359.96051499999999</v>
      </c>
      <c r="K778" s="42">
        <v>243.95698300000001</v>
      </c>
      <c r="L778" s="42">
        <v>340.12797999999998</v>
      </c>
      <c r="M778" s="42">
        <v>379.79304999999999</v>
      </c>
      <c r="N778" s="42">
        <v>215.183007</v>
      </c>
      <c r="O778" s="42">
        <v>120.978465</v>
      </c>
      <c r="P778" s="42">
        <v>229</v>
      </c>
      <c r="Q778" s="42">
        <v>240</v>
      </c>
      <c r="R778" s="42">
        <v>286</v>
      </c>
      <c r="S778" s="42">
        <v>249</v>
      </c>
      <c r="T778" s="42">
        <v>206</v>
      </c>
      <c r="U778" s="42">
        <v>84</v>
      </c>
      <c r="V778" s="42">
        <v>817.11725200000001</v>
      </c>
      <c r="W778" s="42">
        <v>164.61004299999999</v>
      </c>
      <c r="X778" s="42">
        <v>123.970145</v>
      </c>
      <c r="Y778" s="42">
        <v>173.534683</v>
      </c>
      <c r="Z778" s="42">
        <v>185.43420499999999</v>
      </c>
      <c r="AA778" s="42">
        <v>111.062197</v>
      </c>
      <c r="AB778" s="42">
        <v>55.531098999999998</v>
      </c>
      <c r="AC778" s="42">
        <v>2.9748800000000002</v>
      </c>
      <c r="AD778" s="42">
        <v>203.29188600000001</v>
      </c>
      <c r="AE778" s="42">
        <v>498.79666099999997</v>
      </c>
      <c r="AF778" s="42">
        <v>115.028704</v>
      </c>
      <c r="AG778" s="42">
        <v>842.88274799999999</v>
      </c>
      <c r="AH778" s="42">
        <v>195.350472</v>
      </c>
      <c r="AI778" s="42">
        <v>119.98683800000001</v>
      </c>
      <c r="AJ778" s="42">
        <v>166.59329600000001</v>
      </c>
      <c r="AK778" s="42">
        <v>194.358845</v>
      </c>
      <c r="AL778" s="42">
        <v>104.12081000000001</v>
      </c>
      <c r="AM778" s="42">
        <v>55.531098999999998</v>
      </c>
      <c r="AN778" s="42">
        <v>6.9413869999999998</v>
      </c>
      <c r="AO778" s="42">
        <v>233.03228899999999</v>
      </c>
      <c r="AP778" s="42">
        <v>490.85524700000002</v>
      </c>
      <c r="AQ778" s="42">
        <v>118.995211</v>
      </c>
      <c r="AR778" s="42">
        <v>1245.516813</v>
      </c>
      <c r="AS778" s="42">
        <v>7.933014</v>
      </c>
      <c r="AT778" s="42">
        <v>91.229662000000005</v>
      </c>
      <c r="AU778" s="42">
        <v>51.564591999999998</v>
      </c>
      <c r="AV778" s="42">
        <v>126.928226</v>
      </c>
      <c r="AW778" s="42">
        <v>289.55501500000003</v>
      </c>
      <c r="AX778" s="42">
        <v>257.82295800000003</v>
      </c>
      <c r="AY778" s="42">
        <v>273.688986</v>
      </c>
      <c r="AZ778" s="42">
        <v>146.79436000000001</v>
      </c>
      <c r="BA778" s="42">
        <v>602.94267100000002</v>
      </c>
      <c r="BB778" s="42">
        <v>7.933014</v>
      </c>
      <c r="BC778" s="42">
        <v>51.564591999999998</v>
      </c>
      <c r="BD778" s="42">
        <v>43.631577999999998</v>
      </c>
      <c r="BE778" s="42">
        <v>67.430620000000005</v>
      </c>
      <c r="BF778" s="42">
        <v>31.732056</v>
      </c>
      <c r="BG778" s="42">
        <v>214.19138100000001</v>
      </c>
      <c r="BH778" s="42">
        <v>134.86124000000001</v>
      </c>
      <c r="BI778" s="42">
        <v>51.598191</v>
      </c>
      <c r="BJ778" s="42">
        <v>642.57414200000005</v>
      </c>
      <c r="BK778" s="42">
        <v>0</v>
      </c>
      <c r="BL778" s="42">
        <v>39.66507</v>
      </c>
      <c r="BM778" s="42">
        <v>7.933014</v>
      </c>
      <c r="BN778" s="42">
        <v>59.497605999999998</v>
      </c>
      <c r="BO778" s="42">
        <v>257.82295800000003</v>
      </c>
      <c r="BP778" s="42">
        <v>43.631577999999998</v>
      </c>
      <c r="BQ778" s="42">
        <v>138.82774699999999</v>
      </c>
      <c r="BR778" s="42">
        <v>95.196168999999998</v>
      </c>
      <c r="BS778" s="42">
        <v>111.095797</v>
      </c>
      <c r="BT778" s="42">
        <v>0</v>
      </c>
      <c r="BU778" s="42">
        <v>0</v>
      </c>
      <c r="BV778" s="42">
        <v>0</v>
      </c>
      <c r="BW778" s="42">
        <v>0</v>
      </c>
      <c r="BX778" s="42">
        <v>23.799042</v>
      </c>
      <c r="BY778" s="42">
        <v>35.698563</v>
      </c>
      <c r="BZ778" s="42">
        <v>0</v>
      </c>
      <c r="CA778" s="42">
        <v>51.598191</v>
      </c>
      <c r="CB778" s="42">
        <v>761.56935399999998</v>
      </c>
      <c r="CC778" s="42">
        <v>7.933014</v>
      </c>
      <c r="CD778" s="42">
        <v>75.363634000000005</v>
      </c>
      <c r="CE778" s="42">
        <v>35.698563</v>
      </c>
      <c r="CF778" s="42">
        <v>122.961719</v>
      </c>
      <c r="CG778" s="42">
        <v>253.85645099999999</v>
      </c>
      <c r="CH778" s="42">
        <v>210.224874</v>
      </c>
      <c r="CI778" s="42">
        <v>0</v>
      </c>
      <c r="CJ778" s="42">
        <v>55.531098999999998</v>
      </c>
      <c r="CK778" s="42">
        <v>372.85166299999997</v>
      </c>
      <c r="CL778" s="42">
        <v>0</v>
      </c>
      <c r="CM778" s="42">
        <v>15.866028</v>
      </c>
      <c r="CN778" s="42">
        <v>15.866028</v>
      </c>
      <c r="CO778" s="42">
        <v>3.966507</v>
      </c>
      <c r="CP778" s="42">
        <v>11.899521</v>
      </c>
      <c r="CQ778" s="42">
        <v>11.899521</v>
      </c>
      <c r="CR778" s="42">
        <v>273.688986</v>
      </c>
      <c r="CS778" s="42">
        <v>39.66507</v>
      </c>
    </row>
    <row r="779" spans="1:97">
      <c r="A779" s="40" t="s">
        <v>2152</v>
      </c>
      <c r="B779" s="40" t="s">
        <v>289</v>
      </c>
      <c r="C779" s="40" t="s">
        <v>1664</v>
      </c>
      <c r="D779" s="40" t="s">
        <v>1665</v>
      </c>
      <c r="E779" s="40" t="s">
        <v>1716</v>
      </c>
      <c r="F779" s="40" t="s">
        <v>1671</v>
      </c>
      <c r="G779" s="41" t="s">
        <v>294</v>
      </c>
      <c r="H779" s="40" t="s">
        <v>2153</v>
      </c>
      <c r="I779" s="42">
        <v>2393</v>
      </c>
      <c r="J779" s="42">
        <v>481.17482200000001</v>
      </c>
      <c r="K779" s="42">
        <v>374.16917899999999</v>
      </c>
      <c r="L779" s="42">
        <v>554.07888700000001</v>
      </c>
      <c r="M779" s="42">
        <v>589.32063500000004</v>
      </c>
      <c r="N779" s="42">
        <v>274.86427400000002</v>
      </c>
      <c r="O779" s="42">
        <v>119.39220400000001</v>
      </c>
      <c r="P779" s="42">
        <v>395</v>
      </c>
      <c r="Q779" s="42">
        <v>351</v>
      </c>
      <c r="R779" s="42">
        <v>457</v>
      </c>
      <c r="S779" s="42">
        <v>407</v>
      </c>
      <c r="T779" s="42">
        <v>150</v>
      </c>
      <c r="U779" s="42">
        <v>107</v>
      </c>
      <c r="V779" s="42">
        <v>1179.150412</v>
      </c>
      <c r="W779" s="42">
        <v>247.04280600000001</v>
      </c>
      <c r="X779" s="42">
        <v>188.18970300000001</v>
      </c>
      <c r="Y779" s="42">
        <v>278.07444299999997</v>
      </c>
      <c r="Z779" s="42">
        <v>287.70495099999999</v>
      </c>
      <c r="AA779" s="42">
        <v>140.177392</v>
      </c>
      <c r="AB779" s="42">
        <v>36.891061000000001</v>
      </c>
      <c r="AC779" s="42">
        <v>1.0700559999999999</v>
      </c>
      <c r="AD779" s="42">
        <v>313.38630499999999</v>
      </c>
      <c r="AE779" s="42">
        <v>756.10920899999996</v>
      </c>
      <c r="AF779" s="42">
        <v>109.654898</v>
      </c>
      <c r="AG779" s="42">
        <v>1213.849588</v>
      </c>
      <c r="AH779" s="42">
        <v>234.132015</v>
      </c>
      <c r="AI779" s="42">
        <v>185.97947600000001</v>
      </c>
      <c r="AJ779" s="42">
        <v>276.00444399999998</v>
      </c>
      <c r="AK779" s="42">
        <v>301.61568399999999</v>
      </c>
      <c r="AL779" s="42">
        <v>134.686881</v>
      </c>
      <c r="AM779" s="42">
        <v>68.151381999999998</v>
      </c>
      <c r="AN779" s="42">
        <v>13.279705</v>
      </c>
      <c r="AO779" s="42">
        <v>306.825738</v>
      </c>
      <c r="AP779" s="42">
        <v>757.24937999999997</v>
      </c>
      <c r="AQ779" s="42">
        <v>149.77447000000001</v>
      </c>
      <c r="AR779" s="42">
        <v>1960.6972029999999</v>
      </c>
      <c r="AS779" s="42">
        <v>21.401129000000001</v>
      </c>
      <c r="AT779" s="42">
        <v>118.724491</v>
      </c>
      <c r="AU779" s="42">
        <v>119.84632000000001</v>
      </c>
      <c r="AV779" s="42">
        <v>291.05534899999998</v>
      </c>
      <c r="AW779" s="42">
        <v>406.621443</v>
      </c>
      <c r="AX779" s="42">
        <v>333.85760599999998</v>
      </c>
      <c r="AY779" s="42">
        <v>442.61935999999997</v>
      </c>
      <c r="AZ779" s="42">
        <v>226.571506</v>
      </c>
      <c r="BA779" s="42">
        <v>978.76940300000001</v>
      </c>
      <c r="BB779" s="42">
        <v>4.2802259999999999</v>
      </c>
      <c r="BC779" s="42">
        <v>84.763142999999999</v>
      </c>
      <c r="BD779" s="42">
        <v>77.044062999999994</v>
      </c>
      <c r="BE779" s="42">
        <v>158.36835099999999</v>
      </c>
      <c r="BF779" s="42">
        <v>85.604513999999995</v>
      </c>
      <c r="BG779" s="42">
        <v>291.05534899999998</v>
      </c>
      <c r="BH779" s="42">
        <v>213.45037099999999</v>
      </c>
      <c r="BI779" s="42">
        <v>64.203385999999995</v>
      </c>
      <c r="BJ779" s="42">
        <v>981.92780000000005</v>
      </c>
      <c r="BK779" s="42">
        <v>17.120902999999998</v>
      </c>
      <c r="BL779" s="42">
        <v>33.961348999999998</v>
      </c>
      <c r="BM779" s="42">
        <v>42.802256999999997</v>
      </c>
      <c r="BN779" s="42">
        <v>132.68699699999999</v>
      </c>
      <c r="BO779" s="42">
        <v>321.016929</v>
      </c>
      <c r="BP779" s="42">
        <v>42.802256999999997</v>
      </c>
      <c r="BQ779" s="42">
        <v>229.16898800000001</v>
      </c>
      <c r="BR779" s="42">
        <v>162.36812</v>
      </c>
      <c r="BS779" s="42">
        <v>265.09353700000003</v>
      </c>
      <c r="BT779" s="42">
        <v>0</v>
      </c>
      <c r="BU779" s="42">
        <v>3.9997690000000001</v>
      </c>
      <c r="BV779" s="42">
        <v>0</v>
      </c>
      <c r="BW779" s="42">
        <v>4.2802259999999999</v>
      </c>
      <c r="BX779" s="42">
        <v>55.642933999999997</v>
      </c>
      <c r="BY779" s="42">
        <v>81.324288999999993</v>
      </c>
      <c r="BZ779" s="42">
        <v>0</v>
      </c>
      <c r="CA779" s="42">
        <v>119.84632000000001</v>
      </c>
      <c r="CB779" s="42">
        <v>1064.9348319999999</v>
      </c>
      <c r="CC779" s="42">
        <v>12.840676999999999</v>
      </c>
      <c r="CD779" s="42">
        <v>89.323825999999997</v>
      </c>
      <c r="CE779" s="42">
        <v>102.72541699999999</v>
      </c>
      <c r="CF779" s="42">
        <v>256.81354299999998</v>
      </c>
      <c r="CG779" s="42">
        <v>295.33557400000001</v>
      </c>
      <c r="CH779" s="42">
        <v>235.41241400000001</v>
      </c>
      <c r="CI779" s="42">
        <v>4.2802259999999999</v>
      </c>
      <c r="CJ779" s="42">
        <v>68.203153999999998</v>
      </c>
      <c r="CK779" s="42">
        <v>630.66883399999995</v>
      </c>
      <c r="CL779" s="42">
        <v>8.5604510000000005</v>
      </c>
      <c r="CM779" s="42">
        <v>25.400897000000001</v>
      </c>
      <c r="CN779" s="42">
        <v>17.120902999999998</v>
      </c>
      <c r="CO779" s="42">
        <v>29.961580000000001</v>
      </c>
      <c r="CP779" s="42">
        <v>55.642933999999997</v>
      </c>
      <c r="CQ779" s="42">
        <v>17.120902999999998</v>
      </c>
      <c r="CR779" s="42">
        <v>438.339134</v>
      </c>
      <c r="CS779" s="42">
        <v>38.522030999999998</v>
      </c>
    </row>
    <row r="780" spans="1:97">
      <c r="A780" s="40" t="s">
        <v>2154</v>
      </c>
      <c r="B780" s="40" t="s">
        <v>289</v>
      </c>
      <c r="C780" s="40" t="s">
        <v>1664</v>
      </c>
      <c r="D780" s="40" t="s">
        <v>1699</v>
      </c>
      <c r="E780" s="40" t="s">
        <v>1700</v>
      </c>
      <c r="F780" s="40" t="s">
        <v>1671</v>
      </c>
      <c r="G780" s="41" t="s">
        <v>294</v>
      </c>
      <c r="H780" s="40" t="s">
        <v>2155</v>
      </c>
      <c r="I780" s="42">
        <v>1188</v>
      </c>
      <c r="J780" s="42">
        <v>227.87305900000001</v>
      </c>
      <c r="K780" s="42">
        <v>218.59316100000001</v>
      </c>
      <c r="L780" s="42">
        <v>274.27255100000002</v>
      </c>
      <c r="M780" s="42">
        <v>201.06446399999999</v>
      </c>
      <c r="N780" s="42">
        <v>129.824117</v>
      </c>
      <c r="O780" s="42">
        <v>136.372648</v>
      </c>
      <c r="P780" s="42">
        <v>187</v>
      </c>
      <c r="Q780" s="42">
        <v>185</v>
      </c>
      <c r="R780" s="42">
        <v>195</v>
      </c>
      <c r="S780" s="42">
        <v>134</v>
      </c>
      <c r="T780" s="42">
        <v>143</v>
      </c>
      <c r="U780" s="42">
        <v>111</v>
      </c>
      <c r="V780" s="42">
        <v>532.73225400000001</v>
      </c>
      <c r="W780" s="42">
        <v>98.985581999999994</v>
      </c>
      <c r="X780" s="42">
        <v>100.016682</v>
      </c>
      <c r="Y780" s="42">
        <v>139.198475</v>
      </c>
      <c r="Z780" s="42">
        <v>102.07888199999999</v>
      </c>
      <c r="AA780" s="42">
        <v>60.771915999999997</v>
      </c>
      <c r="AB780" s="42">
        <v>26.619675999999998</v>
      </c>
      <c r="AC780" s="42">
        <v>5.0610400000000002</v>
      </c>
      <c r="AD780" s="42">
        <v>137.13627500000001</v>
      </c>
      <c r="AE780" s="42">
        <v>328.920841</v>
      </c>
      <c r="AF780" s="42">
        <v>66.675137000000007</v>
      </c>
      <c r="AG780" s="42">
        <v>655.26774599999999</v>
      </c>
      <c r="AH780" s="42">
        <v>128.88747699999999</v>
      </c>
      <c r="AI780" s="42">
        <v>118.57647900000001</v>
      </c>
      <c r="AJ780" s="42">
        <v>135.07407599999999</v>
      </c>
      <c r="AK780" s="42">
        <v>98.985581999999994</v>
      </c>
      <c r="AL780" s="42">
        <v>69.052200999999997</v>
      </c>
      <c r="AM780" s="42">
        <v>86.604431000000005</v>
      </c>
      <c r="AN780" s="42">
        <v>18.087499999999999</v>
      </c>
      <c r="AO780" s="42">
        <v>169.10037</v>
      </c>
      <c r="AP780" s="42">
        <v>337.16964000000002</v>
      </c>
      <c r="AQ780" s="42">
        <v>148.997737</v>
      </c>
      <c r="AR780" s="42">
        <v>930.22504600000002</v>
      </c>
      <c r="AS780" s="42">
        <v>12.373198</v>
      </c>
      <c r="AT780" s="42">
        <v>49.492790999999997</v>
      </c>
      <c r="AU780" s="42">
        <v>32.995193999999998</v>
      </c>
      <c r="AV780" s="42">
        <v>86.612385000000003</v>
      </c>
      <c r="AW780" s="42">
        <v>123.731978</v>
      </c>
      <c r="AX780" s="42">
        <v>255.71275399999999</v>
      </c>
      <c r="AY780" s="42">
        <v>266.19676500000003</v>
      </c>
      <c r="AZ780" s="42">
        <v>103.109982</v>
      </c>
      <c r="BA780" s="42">
        <v>404.06518199999999</v>
      </c>
      <c r="BB780" s="42">
        <v>4.1243990000000004</v>
      </c>
      <c r="BC780" s="42">
        <v>41.243993000000003</v>
      </c>
      <c r="BD780" s="42">
        <v>16.497596999999999</v>
      </c>
      <c r="BE780" s="42">
        <v>37.119593000000002</v>
      </c>
      <c r="BF780" s="42">
        <v>4.1243990000000004</v>
      </c>
      <c r="BG780" s="42">
        <v>164.97596999999999</v>
      </c>
      <c r="BH780" s="42">
        <v>90.610838000000001</v>
      </c>
      <c r="BI780" s="42">
        <v>45.368392</v>
      </c>
      <c r="BJ780" s="42">
        <v>526.15986399999997</v>
      </c>
      <c r="BK780" s="42">
        <v>8.248799</v>
      </c>
      <c r="BL780" s="42">
        <v>8.248799</v>
      </c>
      <c r="BM780" s="42">
        <v>16.497596999999999</v>
      </c>
      <c r="BN780" s="42">
        <v>49.492790999999997</v>
      </c>
      <c r="BO780" s="42">
        <v>119.607579</v>
      </c>
      <c r="BP780" s="42">
        <v>90.736784</v>
      </c>
      <c r="BQ780" s="42">
        <v>175.585927</v>
      </c>
      <c r="BR780" s="42">
        <v>57.741590000000002</v>
      </c>
      <c r="BS780" s="42">
        <v>107.234381</v>
      </c>
      <c r="BT780" s="42">
        <v>0</v>
      </c>
      <c r="BU780" s="42">
        <v>0</v>
      </c>
      <c r="BV780" s="42">
        <v>4.1243990000000004</v>
      </c>
      <c r="BW780" s="42">
        <v>0</v>
      </c>
      <c r="BX780" s="42">
        <v>16.497596999999999</v>
      </c>
      <c r="BY780" s="42">
        <v>32.995193999999998</v>
      </c>
      <c r="BZ780" s="42">
        <v>0</v>
      </c>
      <c r="CA780" s="42">
        <v>53.617190000000001</v>
      </c>
      <c r="CB780" s="42">
        <v>478.43031400000001</v>
      </c>
      <c r="CC780" s="42">
        <v>8.248799</v>
      </c>
      <c r="CD780" s="42">
        <v>45.368392</v>
      </c>
      <c r="CE780" s="42">
        <v>28.870795000000001</v>
      </c>
      <c r="CF780" s="42">
        <v>74.239187000000001</v>
      </c>
      <c r="CG780" s="42">
        <v>94.861182999999997</v>
      </c>
      <c r="CH780" s="42">
        <v>197.97116500000001</v>
      </c>
      <c r="CI780" s="42">
        <v>0</v>
      </c>
      <c r="CJ780" s="42">
        <v>28.870795000000001</v>
      </c>
      <c r="CK780" s="42">
        <v>344.56035100000003</v>
      </c>
      <c r="CL780" s="42">
        <v>4.1243990000000004</v>
      </c>
      <c r="CM780" s="42">
        <v>4.1243990000000004</v>
      </c>
      <c r="CN780" s="42">
        <v>0</v>
      </c>
      <c r="CO780" s="42">
        <v>12.373198</v>
      </c>
      <c r="CP780" s="42">
        <v>12.373198</v>
      </c>
      <c r="CQ780" s="42">
        <v>24.746396000000001</v>
      </c>
      <c r="CR780" s="42">
        <v>266.19676500000003</v>
      </c>
      <c r="CS780" s="42">
        <v>20.621995999999999</v>
      </c>
    </row>
    <row r="781" spans="1:97">
      <c r="A781" s="40" t="s">
        <v>2156</v>
      </c>
      <c r="B781" s="40" t="s">
        <v>289</v>
      </c>
      <c r="C781" s="40" t="s">
        <v>1664</v>
      </c>
      <c r="D781" s="40" t="s">
        <v>1669</v>
      </c>
      <c r="E781" s="40" t="s">
        <v>1737</v>
      </c>
      <c r="F781" s="40" t="s">
        <v>2094</v>
      </c>
      <c r="G781" s="41" t="s">
        <v>294</v>
      </c>
      <c r="H781" s="40" t="s">
        <v>2157</v>
      </c>
      <c r="I781" s="42">
        <v>1122</v>
      </c>
      <c r="J781" s="42">
        <v>192</v>
      </c>
      <c r="K781" s="42">
        <v>208</v>
      </c>
      <c r="L781" s="42">
        <v>185</v>
      </c>
      <c r="M781" s="42">
        <v>245</v>
      </c>
      <c r="N781" s="42">
        <v>157</v>
      </c>
      <c r="O781" s="42">
        <v>135</v>
      </c>
      <c r="P781" s="42">
        <v>169</v>
      </c>
      <c r="Q781" s="42">
        <v>212</v>
      </c>
      <c r="R781" s="42">
        <v>204</v>
      </c>
      <c r="S781" s="42">
        <v>194</v>
      </c>
      <c r="T781" s="42">
        <v>175</v>
      </c>
      <c r="U781" s="42">
        <v>88</v>
      </c>
      <c r="V781" s="42">
        <v>585</v>
      </c>
      <c r="W781" s="42">
        <v>97</v>
      </c>
      <c r="X781" s="42">
        <v>136</v>
      </c>
      <c r="Y781" s="42">
        <v>94</v>
      </c>
      <c r="Z781" s="42">
        <v>120</v>
      </c>
      <c r="AA781" s="42">
        <v>77</v>
      </c>
      <c r="AB781" s="42">
        <v>55</v>
      </c>
      <c r="AC781" s="42">
        <v>6</v>
      </c>
      <c r="AD781" s="42">
        <v>162</v>
      </c>
      <c r="AE781" s="42">
        <v>319</v>
      </c>
      <c r="AF781" s="42">
        <v>104</v>
      </c>
      <c r="AG781" s="42">
        <v>537</v>
      </c>
      <c r="AH781" s="42">
        <v>95</v>
      </c>
      <c r="AI781" s="42">
        <v>72</v>
      </c>
      <c r="AJ781" s="42">
        <v>91</v>
      </c>
      <c r="AK781" s="42">
        <v>125</v>
      </c>
      <c r="AL781" s="42">
        <v>80</v>
      </c>
      <c r="AM781" s="42">
        <v>69</v>
      </c>
      <c r="AN781" s="42">
        <v>5</v>
      </c>
      <c r="AO781" s="42">
        <v>123</v>
      </c>
      <c r="AP781" s="42">
        <v>285</v>
      </c>
      <c r="AQ781" s="42">
        <v>129</v>
      </c>
      <c r="AR781" s="42">
        <v>952</v>
      </c>
      <c r="AS781" s="42">
        <v>24</v>
      </c>
      <c r="AT781" s="42">
        <v>48</v>
      </c>
      <c r="AU781" s="42">
        <v>16</v>
      </c>
      <c r="AV781" s="42">
        <v>60</v>
      </c>
      <c r="AW781" s="42">
        <v>108</v>
      </c>
      <c r="AX781" s="42">
        <v>256</v>
      </c>
      <c r="AY781" s="42">
        <v>260</v>
      </c>
      <c r="AZ781" s="42">
        <v>180</v>
      </c>
      <c r="BA781" s="42">
        <v>524</v>
      </c>
      <c r="BB781" s="42">
        <v>16</v>
      </c>
      <c r="BC781" s="42">
        <v>44</v>
      </c>
      <c r="BD781" s="42">
        <v>12</v>
      </c>
      <c r="BE781" s="42">
        <v>32</v>
      </c>
      <c r="BF781" s="42">
        <v>8</v>
      </c>
      <c r="BG781" s="42">
        <v>208</v>
      </c>
      <c r="BH781" s="42">
        <v>136</v>
      </c>
      <c r="BI781" s="42">
        <v>68</v>
      </c>
      <c r="BJ781" s="42">
        <v>428</v>
      </c>
      <c r="BK781" s="42">
        <v>8</v>
      </c>
      <c r="BL781" s="42">
        <v>4</v>
      </c>
      <c r="BM781" s="42">
        <v>4</v>
      </c>
      <c r="BN781" s="42">
        <v>28</v>
      </c>
      <c r="BO781" s="42">
        <v>100</v>
      </c>
      <c r="BP781" s="42">
        <v>48</v>
      </c>
      <c r="BQ781" s="42">
        <v>124</v>
      </c>
      <c r="BR781" s="42">
        <v>112</v>
      </c>
      <c r="BS781" s="42">
        <v>200</v>
      </c>
      <c r="BT781" s="42">
        <v>0</v>
      </c>
      <c r="BU781" s="42">
        <v>8</v>
      </c>
      <c r="BV781" s="42">
        <v>0</v>
      </c>
      <c r="BW781" s="42">
        <v>4</v>
      </c>
      <c r="BX781" s="42">
        <v>0</v>
      </c>
      <c r="BY781" s="42">
        <v>100</v>
      </c>
      <c r="BZ781" s="42">
        <v>0</v>
      </c>
      <c r="CA781" s="42">
        <v>88</v>
      </c>
      <c r="CB781" s="42">
        <v>372</v>
      </c>
      <c r="CC781" s="42">
        <v>20</v>
      </c>
      <c r="CD781" s="42">
        <v>32</v>
      </c>
      <c r="CE781" s="42">
        <v>8</v>
      </c>
      <c r="CF781" s="42">
        <v>32</v>
      </c>
      <c r="CG781" s="42">
        <v>84</v>
      </c>
      <c r="CH781" s="42">
        <v>132</v>
      </c>
      <c r="CI781" s="42">
        <v>4</v>
      </c>
      <c r="CJ781" s="42">
        <v>60</v>
      </c>
      <c r="CK781" s="42">
        <v>380</v>
      </c>
      <c r="CL781" s="42">
        <v>4</v>
      </c>
      <c r="CM781" s="42">
        <v>8</v>
      </c>
      <c r="CN781" s="42">
        <v>8</v>
      </c>
      <c r="CO781" s="42">
        <v>24</v>
      </c>
      <c r="CP781" s="42">
        <v>24</v>
      </c>
      <c r="CQ781" s="42">
        <v>24</v>
      </c>
      <c r="CR781" s="42">
        <v>256</v>
      </c>
      <c r="CS781" s="42">
        <v>32</v>
      </c>
    </row>
    <row r="782" spans="1:97">
      <c r="A782" s="40" t="s">
        <v>2158</v>
      </c>
      <c r="B782" s="40" t="s">
        <v>289</v>
      </c>
      <c r="C782" s="40" t="s">
        <v>1664</v>
      </c>
      <c r="D782" s="40" t="s">
        <v>1665</v>
      </c>
      <c r="E782" s="40" t="s">
        <v>1713</v>
      </c>
      <c r="F782" s="40" t="s">
        <v>419</v>
      </c>
      <c r="G782" s="41" t="s">
        <v>294</v>
      </c>
      <c r="H782" s="40" t="s">
        <v>2159</v>
      </c>
      <c r="I782" s="42">
        <v>672</v>
      </c>
      <c r="J782" s="42">
        <v>122.73053899999999</v>
      </c>
      <c r="K782" s="42">
        <v>88.526945999999995</v>
      </c>
      <c r="L782" s="42">
        <v>141.844311</v>
      </c>
      <c r="M782" s="42">
        <v>129.77245500000001</v>
      </c>
      <c r="N782" s="42">
        <v>129.77245500000001</v>
      </c>
      <c r="O782" s="42">
        <v>59.353293000000001</v>
      </c>
      <c r="P782" s="42">
        <v>88</v>
      </c>
      <c r="Q782" s="42">
        <v>102</v>
      </c>
      <c r="R782" s="42">
        <v>131</v>
      </c>
      <c r="S782" s="42">
        <v>138</v>
      </c>
      <c r="T782" s="42">
        <v>124</v>
      </c>
      <c r="U782" s="42">
        <v>29</v>
      </c>
      <c r="V782" s="42">
        <v>318.89820400000002</v>
      </c>
      <c r="W782" s="42">
        <v>61.365268999999998</v>
      </c>
      <c r="X782" s="42">
        <v>37.221556999999997</v>
      </c>
      <c r="Y782" s="42">
        <v>70.419162</v>
      </c>
      <c r="Z782" s="42">
        <v>60.359281000000003</v>
      </c>
      <c r="AA782" s="42">
        <v>62.371257</v>
      </c>
      <c r="AB782" s="42">
        <v>25.149701</v>
      </c>
      <c r="AC782" s="42">
        <v>2.0119760000000002</v>
      </c>
      <c r="AD782" s="42">
        <v>75.449101999999996</v>
      </c>
      <c r="AE782" s="42">
        <v>185.10179600000001</v>
      </c>
      <c r="AF782" s="42">
        <v>58.347304999999999</v>
      </c>
      <c r="AG782" s="42">
        <v>353.10179599999998</v>
      </c>
      <c r="AH782" s="42">
        <v>61.365268999999998</v>
      </c>
      <c r="AI782" s="42">
        <v>51.305388999999998</v>
      </c>
      <c r="AJ782" s="42">
        <v>71.425150000000002</v>
      </c>
      <c r="AK782" s="42">
        <v>69.413173999999998</v>
      </c>
      <c r="AL782" s="42">
        <v>67.401197999999994</v>
      </c>
      <c r="AM782" s="42">
        <v>30.179641</v>
      </c>
      <c r="AN782" s="42">
        <v>2.0119760000000002</v>
      </c>
      <c r="AO782" s="42">
        <v>81.485029999999995</v>
      </c>
      <c r="AP782" s="42">
        <v>200.19161700000001</v>
      </c>
      <c r="AQ782" s="42">
        <v>71.425150000000002</v>
      </c>
      <c r="AR782" s="42">
        <v>575.42515000000003</v>
      </c>
      <c r="AS782" s="42">
        <v>8.0479040000000008</v>
      </c>
      <c r="AT782" s="42">
        <v>24.143713000000002</v>
      </c>
      <c r="AU782" s="42">
        <v>36.215569000000002</v>
      </c>
      <c r="AV782" s="42">
        <v>88.526945999999995</v>
      </c>
      <c r="AW782" s="42">
        <v>84.502994000000001</v>
      </c>
      <c r="AX782" s="42">
        <v>96.574849999999998</v>
      </c>
      <c r="AY782" s="42">
        <v>140.838323</v>
      </c>
      <c r="AZ782" s="42">
        <v>96.574849999999998</v>
      </c>
      <c r="BA782" s="42">
        <v>273.62874299999999</v>
      </c>
      <c r="BB782" s="42">
        <v>4.0239520000000004</v>
      </c>
      <c r="BC782" s="42">
        <v>12.071856</v>
      </c>
      <c r="BD782" s="42">
        <v>20.119759999999999</v>
      </c>
      <c r="BE782" s="42">
        <v>32.191617000000001</v>
      </c>
      <c r="BF782" s="42">
        <v>24.143713000000002</v>
      </c>
      <c r="BG782" s="42">
        <v>84.502994000000001</v>
      </c>
      <c r="BH782" s="42">
        <v>68.407185999999996</v>
      </c>
      <c r="BI782" s="42">
        <v>28.167665</v>
      </c>
      <c r="BJ782" s="42">
        <v>301.79640699999999</v>
      </c>
      <c r="BK782" s="42">
        <v>4.0239520000000004</v>
      </c>
      <c r="BL782" s="42">
        <v>12.071856</v>
      </c>
      <c r="BM782" s="42">
        <v>16.095808000000002</v>
      </c>
      <c r="BN782" s="42">
        <v>56.335329000000002</v>
      </c>
      <c r="BO782" s="42">
        <v>60.359281000000003</v>
      </c>
      <c r="BP782" s="42">
        <v>12.071856</v>
      </c>
      <c r="BQ782" s="42">
        <v>72.431138000000004</v>
      </c>
      <c r="BR782" s="42">
        <v>68.407185999999996</v>
      </c>
      <c r="BS782" s="42">
        <v>64.383234000000002</v>
      </c>
      <c r="BT782" s="42">
        <v>0</v>
      </c>
      <c r="BU782" s="42">
        <v>0</v>
      </c>
      <c r="BV782" s="42">
        <v>0</v>
      </c>
      <c r="BW782" s="42">
        <v>0</v>
      </c>
      <c r="BX782" s="42">
        <v>4.0239520000000004</v>
      </c>
      <c r="BY782" s="42">
        <v>4.0239520000000004</v>
      </c>
      <c r="BZ782" s="42">
        <v>0</v>
      </c>
      <c r="CA782" s="42">
        <v>56.335329000000002</v>
      </c>
      <c r="CB782" s="42">
        <v>293.74850300000003</v>
      </c>
      <c r="CC782" s="42">
        <v>0</v>
      </c>
      <c r="CD782" s="42">
        <v>24.143713000000002</v>
      </c>
      <c r="CE782" s="42">
        <v>24.143713000000002</v>
      </c>
      <c r="CF782" s="42">
        <v>80.479042000000007</v>
      </c>
      <c r="CG782" s="42">
        <v>68.407185999999996</v>
      </c>
      <c r="CH782" s="42">
        <v>76.455089999999998</v>
      </c>
      <c r="CI782" s="42">
        <v>0</v>
      </c>
      <c r="CJ782" s="42">
        <v>20.119759999999999</v>
      </c>
      <c r="CK782" s="42">
        <v>217.29341299999999</v>
      </c>
      <c r="CL782" s="42">
        <v>8.0479040000000008</v>
      </c>
      <c r="CM782" s="42">
        <v>0</v>
      </c>
      <c r="CN782" s="42">
        <v>12.071856</v>
      </c>
      <c r="CO782" s="42">
        <v>8.0479040000000008</v>
      </c>
      <c r="CP782" s="42">
        <v>12.071856</v>
      </c>
      <c r="CQ782" s="42">
        <v>16.095808000000002</v>
      </c>
      <c r="CR782" s="42">
        <v>140.838323</v>
      </c>
      <c r="CS782" s="42">
        <v>20.119759999999999</v>
      </c>
    </row>
    <row r="783" spans="1:97">
      <c r="A783" s="40" t="s">
        <v>2160</v>
      </c>
      <c r="B783" s="40" t="s">
        <v>289</v>
      </c>
      <c r="C783" s="40" t="s">
        <v>1664</v>
      </c>
      <c r="D783" s="40" t="s">
        <v>1669</v>
      </c>
      <c r="E783" s="40" t="s">
        <v>1727</v>
      </c>
      <c r="F783" s="40" t="s">
        <v>351</v>
      </c>
      <c r="G783" s="41" t="s">
        <v>294</v>
      </c>
      <c r="H783" s="40" t="s">
        <v>2161</v>
      </c>
      <c r="I783" s="42">
        <v>182</v>
      </c>
      <c r="J783" s="42">
        <v>28</v>
      </c>
      <c r="K783" s="42">
        <v>31</v>
      </c>
      <c r="L783" s="42">
        <v>32</v>
      </c>
      <c r="M783" s="42">
        <v>32</v>
      </c>
      <c r="N783" s="42">
        <v>39</v>
      </c>
      <c r="O783" s="42">
        <v>20</v>
      </c>
      <c r="P783" s="42">
        <v>25</v>
      </c>
      <c r="Q783" s="42">
        <v>26</v>
      </c>
      <c r="R783" s="42">
        <v>33</v>
      </c>
      <c r="S783" s="42">
        <v>32</v>
      </c>
      <c r="T783" s="42">
        <v>31</v>
      </c>
      <c r="U783" s="42">
        <v>14</v>
      </c>
      <c r="V783" s="42">
        <v>86</v>
      </c>
      <c r="W783" s="42">
        <v>14</v>
      </c>
      <c r="X783" s="42">
        <v>15</v>
      </c>
      <c r="Y783" s="42">
        <v>16</v>
      </c>
      <c r="Z783" s="42">
        <v>15</v>
      </c>
      <c r="AA783" s="42">
        <v>19</v>
      </c>
      <c r="AB783" s="42">
        <v>7</v>
      </c>
      <c r="AC783" s="42">
        <v>0</v>
      </c>
      <c r="AD783" s="42">
        <v>19</v>
      </c>
      <c r="AE783" s="42">
        <v>50</v>
      </c>
      <c r="AF783" s="42">
        <v>17</v>
      </c>
      <c r="AG783" s="42">
        <v>96</v>
      </c>
      <c r="AH783" s="42">
        <v>14</v>
      </c>
      <c r="AI783" s="42">
        <v>16</v>
      </c>
      <c r="AJ783" s="42">
        <v>16</v>
      </c>
      <c r="AK783" s="42">
        <v>17</v>
      </c>
      <c r="AL783" s="42">
        <v>20</v>
      </c>
      <c r="AM783" s="42">
        <v>12</v>
      </c>
      <c r="AN783" s="42">
        <v>1</v>
      </c>
      <c r="AO783" s="42">
        <v>19</v>
      </c>
      <c r="AP783" s="42">
        <v>54</v>
      </c>
      <c r="AQ783" s="42">
        <v>23</v>
      </c>
      <c r="AR783" s="42">
        <v>140</v>
      </c>
      <c r="AS783" s="42">
        <v>24</v>
      </c>
      <c r="AT783" s="42">
        <v>8</v>
      </c>
      <c r="AU783" s="42">
        <v>0</v>
      </c>
      <c r="AV783" s="42">
        <v>4</v>
      </c>
      <c r="AW783" s="42">
        <v>12</v>
      </c>
      <c r="AX783" s="42">
        <v>36</v>
      </c>
      <c r="AY783" s="42">
        <v>40</v>
      </c>
      <c r="AZ783" s="42">
        <v>16</v>
      </c>
      <c r="BA783" s="42">
        <v>68</v>
      </c>
      <c r="BB783" s="42">
        <v>16</v>
      </c>
      <c r="BC783" s="42">
        <v>4</v>
      </c>
      <c r="BD783" s="42">
        <v>0</v>
      </c>
      <c r="BE783" s="42">
        <v>0</v>
      </c>
      <c r="BF783" s="42">
        <v>4</v>
      </c>
      <c r="BG783" s="42">
        <v>24</v>
      </c>
      <c r="BH783" s="42">
        <v>20</v>
      </c>
      <c r="BI783" s="42">
        <v>0</v>
      </c>
      <c r="BJ783" s="42">
        <v>72</v>
      </c>
      <c r="BK783" s="42">
        <v>8</v>
      </c>
      <c r="BL783" s="42">
        <v>4</v>
      </c>
      <c r="BM783" s="42">
        <v>0</v>
      </c>
      <c r="BN783" s="42">
        <v>4</v>
      </c>
      <c r="BO783" s="42">
        <v>8</v>
      </c>
      <c r="BP783" s="42">
        <v>12</v>
      </c>
      <c r="BQ783" s="42">
        <v>20</v>
      </c>
      <c r="BR783" s="42">
        <v>16</v>
      </c>
      <c r="BS783" s="42">
        <v>12</v>
      </c>
      <c r="BT783" s="42">
        <v>0</v>
      </c>
      <c r="BU783" s="42">
        <v>0</v>
      </c>
      <c r="BV783" s="42">
        <v>0</v>
      </c>
      <c r="BW783" s="42">
        <v>0</v>
      </c>
      <c r="BX783" s="42">
        <v>0</v>
      </c>
      <c r="BY783" s="42">
        <v>8</v>
      </c>
      <c r="BZ783" s="42">
        <v>0</v>
      </c>
      <c r="CA783" s="42">
        <v>4</v>
      </c>
      <c r="CB783" s="42">
        <v>60</v>
      </c>
      <c r="CC783" s="42">
        <v>12</v>
      </c>
      <c r="CD783" s="42">
        <v>4</v>
      </c>
      <c r="CE783" s="42">
        <v>0</v>
      </c>
      <c r="CF783" s="42">
        <v>4</v>
      </c>
      <c r="CG783" s="42">
        <v>12</v>
      </c>
      <c r="CH783" s="42">
        <v>20</v>
      </c>
      <c r="CI783" s="42">
        <v>4</v>
      </c>
      <c r="CJ783" s="42">
        <v>4</v>
      </c>
      <c r="CK783" s="42">
        <v>68</v>
      </c>
      <c r="CL783" s="42">
        <v>12</v>
      </c>
      <c r="CM783" s="42">
        <v>4</v>
      </c>
      <c r="CN783" s="42">
        <v>0</v>
      </c>
      <c r="CO783" s="42">
        <v>0</v>
      </c>
      <c r="CP783" s="42">
        <v>0</v>
      </c>
      <c r="CQ783" s="42">
        <v>8</v>
      </c>
      <c r="CR783" s="42">
        <v>36</v>
      </c>
      <c r="CS783" s="42">
        <v>8</v>
      </c>
    </row>
    <row r="784" spans="1:97">
      <c r="A784" s="40" t="s">
        <v>2162</v>
      </c>
      <c r="B784" s="40" t="s">
        <v>289</v>
      </c>
      <c r="C784" s="40" t="s">
        <v>1664</v>
      </c>
      <c r="D784" s="40" t="s">
        <v>1669</v>
      </c>
      <c r="E784" s="40" t="s">
        <v>1918</v>
      </c>
      <c r="F784" s="40" t="s">
        <v>1671</v>
      </c>
      <c r="G784" s="41" t="s">
        <v>294</v>
      </c>
      <c r="H784" s="40" t="s">
        <v>2163</v>
      </c>
      <c r="I784" s="42">
        <v>115</v>
      </c>
      <c r="J784" s="42">
        <v>13.401588</v>
      </c>
      <c r="K784" s="42">
        <v>14.488091000000001</v>
      </c>
      <c r="L784" s="42">
        <v>14.518387000000001</v>
      </c>
      <c r="M784" s="42">
        <v>24.569578</v>
      </c>
      <c r="N784" s="42">
        <v>24.569578</v>
      </c>
      <c r="O784" s="42">
        <v>23.452779</v>
      </c>
      <c r="P784" s="42">
        <v>14</v>
      </c>
      <c r="Q784" s="42">
        <v>17</v>
      </c>
      <c r="R784" s="42">
        <v>20</v>
      </c>
      <c r="S784" s="42">
        <v>20</v>
      </c>
      <c r="T784" s="42">
        <v>23</v>
      </c>
      <c r="U784" s="42">
        <v>14</v>
      </c>
      <c r="V784" s="42">
        <v>53.576054999999997</v>
      </c>
      <c r="W784" s="42">
        <v>6.7007940000000001</v>
      </c>
      <c r="X784" s="42">
        <v>8.9040959999999991</v>
      </c>
      <c r="Y784" s="42">
        <v>6.7007940000000001</v>
      </c>
      <c r="Z784" s="42">
        <v>11.16799</v>
      </c>
      <c r="AA784" s="42">
        <v>12.284789</v>
      </c>
      <c r="AB784" s="42">
        <v>6.7007940000000001</v>
      </c>
      <c r="AC784" s="42">
        <v>1.1167990000000001</v>
      </c>
      <c r="AD784" s="42">
        <v>11.137694</v>
      </c>
      <c r="AE784" s="42">
        <v>24.569578</v>
      </c>
      <c r="AF784" s="42">
        <v>17.868784000000002</v>
      </c>
      <c r="AG784" s="42">
        <v>61.423945000000003</v>
      </c>
      <c r="AH784" s="42">
        <v>6.7007940000000001</v>
      </c>
      <c r="AI784" s="42">
        <v>5.5839949999999998</v>
      </c>
      <c r="AJ784" s="42">
        <v>7.8175929999999996</v>
      </c>
      <c r="AK784" s="42">
        <v>13.401588</v>
      </c>
      <c r="AL784" s="42">
        <v>12.284789</v>
      </c>
      <c r="AM784" s="42">
        <v>13.401588</v>
      </c>
      <c r="AN784" s="42">
        <v>2.2335980000000002</v>
      </c>
      <c r="AO784" s="42">
        <v>8.9343920000000008</v>
      </c>
      <c r="AP784" s="42">
        <v>27.919975000000001</v>
      </c>
      <c r="AQ784" s="42">
        <v>24.569578</v>
      </c>
      <c r="AR784" s="42">
        <v>100.451317</v>
      </c>
      <c r="AS784" s="42">
        <v>0</v>
      </c>
      <c r="AT784" s="42">
        <v>4.4671960000000004</v>
      </c>
      <c r="AU784" s="42">
        <v>4.4671960000000004</v>
      </c>
      <c r="AV784" s="42">
        <v>8.9343920000000008</v>
      </c>
      <c r="AW784" s="42">
        <v>17.868784000000002</v>
      </c>
      <c r="AX784" s="42">
        <v>13.401588</v>
      </c>
      <c r="AY784" s="42">
        <v>26.803176000000001</v>
      </c>
      <c r="AZ784" s="42">
        <v>24.508984999999999</v>
      </c>
      <c r="BA784" s="42">
        <v>51.312161000000003</v>
      </c>
      <c r="BB784" s="42">
        <v>0</v>
      </c>
      <c r="BC784" s="42">
        <v>0</v>
      </c>
      <c r="BD784" s="42">
        <v>4.4671960000000004</v>
      </c>
      <c r="BE784" s="42">
        <v>4.4671960000000004</v>
      </c>
      <c r="BF784" s="42">
        <v>8.9343920000000008</v>
      </c>
      <c r="BG784" s="42">
        <v>13.401588</v>
      </c>
      <c r="BH784" s="42">
        <v>13.401588</v>
      </c>
      <c r="BI784" s="42">
        <v>6.6402010000000002</v>
      </c>
      <c r="BJ784" s="42">
        <v>49.139156</v>
      </c>
      <c r="BK784" s="42">
        <v>0</v>
      </c>
      <c r="BL784" s="42">
        <v>4.4671960000000004</v>
      </c>
      <c r="BM784" s="42">
        <v>0</v>
      </c>
      <c r="BN784" s="42">
        <v>4.4671960000000004</v>
      </c>
      <c r="BO784" s="42">
        <v>8.9343920000000008</v>
      </c>
      <c r="BP784" s="42">
        <v>0</v>
      </c>
      <c r="BQ784" s="42">
        <v>13.401588</v>
      </c>
      <c r="BR784" s="42">
        <v>17.868784000000002</v>
      </c>
      <c r="BS784" s="42">
        <v>15.574593</v>
      </c>
      <c r="BT784" s="42">
        <v>0</v>
      </c>
      <c r="BU784" s="42">
        <v>0</v>
      </c>
      <c r="BV784" s="42">
        <v>0</v>
      </c>
      <c r="BW784" s="42">
        <v>0</v>
      </c>
      <c r="BX784" s="42">
        <v>0</v>
      </c>
      <c r="BY784" s="42">
        <v>0</v>
      </c>
      <c r="BZ784" s="42">
        <v>0</v>
      </c>
      <c r="CA784" s="42">
        <v>15.574593</v>
      </c>
      <c r="CB784" s="42">
        <v>44.671959999999999</v>
      </c>
      <c r="CC784" s="42">
        <v>0</v>
      </c>
      <c r="CD784" s="42">
        <v>4.4671960000000004</v>
      </c>
      <c r="CE784" s="42">
        <v>0</v>
      </c>
      <c r="CF784" s="42">
        <v>8.9343920000000008</v>
      </c>
      <c r="CG784" s="42">
        <v>17.868784000000002</v>
      </c>
      <c r="CH784" s="42">
        <v>13.401588</v>
      </c>
      <c r="CI784" s="42">
        <v>0</v>
      </c>
      <c r="CJ784" s="42">
        <v>0</v>
      </c>
      <c r="CK784" s="42">
        <v>40.204763999999997</v>
      </c>
      <c r="CL784" s="42">
        <v>0</v>
      </c>
      <c r="CM784" s="42">
        <v>0</v>
      </c>
      <c r="CN784" s="42">
        <v>4.4671960000000004</v>
      </c>
      <c r="CO784" s="42">
        <v>0</v>
      </c>
      <c r="CP784" s="42">
        <v>0</v>
      </c>
      <c r="CQ784" s="42">
        <v>0</v>
      </c>
      <c r="CR784" s="42">
        <v>26.803176000000001</v>
      </c>
      <c r="CS784" s="42">
        <v>8.9343920000000008</v>
      </c>
    </row>
    <row r="785" spans="1:97">
      <c r="A785" s="40" t="s">
        <v>2164</v>
      </c>
      <c r="B785" s="40" t="s">
        <v>289</v>
      </c>
      <c r="C785" s="40" t="s">
        <v>1664</v>
      </c>
      <c r="D785" s="40" t="s">
        <v>1669</v>
      </c>
      <c r="E785" s="40" t="s">
        <v>1689</v>
      </c>
      <c r="F785" s="40" t="s">
        <v>1671</v>
      </c>
      <c r="G785" s="41" t="s">
        <v>294</v>
      </c>
      <c r="H785" s="40" t="s">
        <v>2165</v>
      </c>
      <c r="I785" s="42">
        <v>2096</v>
      </c>
      <c r="J785" s="42">
        <v>474.74005699999998</v>
      </c>
      <c r="K785" s="42">
        <v>279.829745</v>
      </c>
      <c r="L785" s="42">
        <v>531.30022099999996</v>
      </c>
      <c r="M785" s="42">
        <v>441.73343</v>
      </c>
      <c r="N785" s="42">
        <v>208.687061</v>
      </c>
      <c r="O785" s="42">
        <v>159.709485</v>
      </c>
      <c r="P785" s="42">
        <v>303</v>
      </c>
      <c r="Q785" s="42">
        <v>269</v>
      </c>
      <c r="R785" s="42">
        <v>348</v>
      </c>
      <c r="S785" s="42">
        <v>267</v>
      </c>
      <c r="T785" s="42">
        <v>203</v>
      </c>
      <c r="U785" s="42">
        <v>115</v>
      </c>
      <c r="V785" s="42">
        <v>1037.8526959999999</v>
      </c>
      <c r="W785" s="42">
        <v>243.758408</v>
      </c>
      <c r="X785" s="42">
        <v>138.28540799999999</v>
      </c>
      <c r="Y785" s="42">
        <v>270.441395</v>
      </c>
      <c r="Z785" s="42">
        <v>218.20489000000001</v>
      </c>
      <c r="AA785" s="42">
        <v>96.890421000000003</v>
      </c>
      <c r="AB785" s="42">
        <v>67.077984000000001</v>
      </c>
      <c r="AC785" s="42">
        <v>3.1941899999999999</v>
      </c>
      <c r="AD785" s="42">
        <v>293.80071299999997</v>
      </c>
      <c r="AE785" s="42">
        <v>633.32007299999998</v>
      </c>
      <c r="AF785" s="42">
        <v>110.73191</v>
      </c>
      <c r="AG785" s="42">
        <v>1058.1473040000001</v>
      </c>
      <c r="AH785" s="42">
        <v>230.981649</v>
      </c>
      <c r="AI785" s="42">
        <v>141.54433700000001</v>
      </c>
      <c r="AJ785" s="42">
        <v>260.85882600000002</v>
      </c>
      <c r="AK785" s="42">
        <v>223.52853999999999</v>
      </c>
      <c r="AL785" s="42">
        <v>111.79664</v>
      </c>
      <c r="AM785" s="42">
        <v>83.048931999999994</v>
      </c>
      <c r="AN785" s="42">
        <v>6.3883789999999996</v>
      </c>
      <c r="AO785" s="42">
        <v>287.41233399999999</v>
      </c>
      <c r="AP785" s="42">
        <v>605.70183499999996</v>
      </c>
      <c r="AQ785" s="42">
        <v>165.03313499999999</v>
      </c>
      <c r="AR785" s="42">
        <v>1655.9428519999999</v>
      </c>
      <c r="AS785" s="42">
        <v>38.330275999999998</v>
      </c>
      <c r="AT785" s="42">
        <v>93.696230999999997</v>
      </c>
      <c r="AU785" s="42">
        <v>84.919432999999998</v>
      </c>
      <c r="AV785" s="42">
        <v>238.49949799999999</v>
      </c>
      <c r="AW785" s="42">
        <v>276.82977499999998</v>
      </c>
      <c r="AX785" s="42">
        <v>306.38325300000002</v>
      </c>
      <c r="AY785" s="42">
        <v>434.40980000000002</v>
      </c>
      <c r="AZ785" s="42">
        <v>182.874584</v>
      </c>
      <c r="BA785" s="42">
        <v>817.19464700000003</v>
      </c>
      <c r="BB785" s="42">
        <v>21.294598000000001</v>
      </c>
      <c r="BC785" s="42">
        <v>68.142713999999998</v>
      </c>
      <c r="BD785" s="42">
        <v>50.848077000000004</v>
      </c>
      <c r="BE785" s="42">
        <v>119.24974899999999</v>
      </c>
      <c r="BF785" s="42">
        <v>46.848115999999997</v>
      </c>
      <c r="BG785" s="42">
        <v>216.945941</v>
      </c>
      <c r="BH785" s="42">
        <v>225.72273899999999</v>
      </c>
      <c r="BI785" s="42">
        <v>68.142713999999998</v>
      </c>
      <c r="BJ785" s="42">
        <v>838.74820399999999</v>
      </c>
      <c r="BK785" s="42">
        <v>17.035678000000001</v>
      </c>
      <c r="BL785" s="42">
        <v>25.553518</v>
      </c>
      <c r="BM785" s="42">
        <v>34.071356999999999</v>
      </c>
      <c r="BN785" s="42">
        <v>119.24974899999999</v>
      </c>
      <c r="BO785" s="42">
        <v>229.98165900000001</v>
      </c>
      <c r="BP785" s="42">
        <v>89.437312000000006</v>
      </c>
      <c r="BQ785" s="42">
        <v>208.687061</v>
      </c>
      <c r="BR785" s="42">
        <v>114.731871</v>
      </c>
      <c r="BS785" s="42">
        <v>178.87462400000001</v>
      </c>
      <c r="BT785" s="42">
        <v>0</v>
      </c>
      <c r="BU785" s="42">
        <v>4.2589199999999998</v>
      </c>
      <c r="BV785" s="42">
        <v>0</v>
      </c>
      <c r="BW785" s="42">
        <v>8.5178390000000004</v>
      </c>
      <c r="BX785" s="42">
        <v>38.330275999999998</v>
      </c>
      <c r="BY785" s="42">
        <v>34.071356999999999</v>
      </c>
      <c r="BZ785" s="42">
        <v>0</v>
      </c>
      <c r="CA785" s="42">
        <v>93.696230999999997</v>
      </c>
      <c r="CB785" s="42">
        <v>902.11408100000006</v>
      </c>
      <c r="CC785" s="42">
        <v>21.294598000000001</v>
      </c>
      <c r="CD785" s="42">
        <v>80.919472999999996</v>
      </c>
      <c r="CE785" s="42">
        <v>72.142674999999997</v>
      </c>
      <c r="CF785" s="42">
        <v>217.20490000000001</v>
      </c>
      <c r="CG785" s="42">
        <v>212.94597999999999</v>
      </c>
      <c r="CH785" s="42">
        <v>238.24053900000001</v>
      </c>
      <c r="CI785" s="42">
        <v>0</v>
      </c>
      <c r="CJ785" s="42">
        <v>59.365915999999999</v>
      </c>
      <c r="CK785" s="42">
        <v>574.95414700000003</v>
      </c>
      <c r="CL785" s="42">
        <v>17.035678000000001</v>
      </c>
      <c r="CM785" s="42">
        <v>8.5178390000000004</v>
      </c>
      <c r="CN785" s="42">
        <v>12.776759</v>
      </c>
      <c r="CO785" s="42">
        <v>12.776759</v>
      </c>
      <c r="CP785" s="42">
        <v>25.553518</v>
      </c>
      <c r="CQ785" s="42">
        <v>34.071356999999999</v>
      </c>
      <c r="CR785" s="42">
        <v>434.40980000000002</v>
      </c>
      <c r="CS785" s="42">
        <v>29.812436999999999</v>
      </c>
    </row>
    <row r="786" spans="1:97">
      <c r="A786" s="40" t="s">
        <v>2166</v>
      </c>
      <c r="B786" s="40" t="s">
        <v>289</v>
      </c>
      <c r="C786" s="40" t="s">
        <v>1664</v>
      </c>
      <c r="D786" s="40" t="s">
        <v>1669</v>
      </c>
      <c r="E786" s="40" t="s">
        <v>1779</v>
      </c>
      <c r="F786" s="40" t="s">
        <v>1671</v>
      </c>
      <c r="G786" s="41" t="s">
        <v>294</v>
      </c>
      <c r="H786" s="40" t="s">
        <v>2167</v>
      </c>
      <c r="I786" s="42">
        <v>2230</v>
      </c>
      <c r="J786" s="42">
        <v>454.35075699999999</v>
      </c>
      <c r="K786" s="42">
        <v>348.55063899999999</v>
      </c>
      <c r="L786" s="42">
        <v>553.00771799999995</v>
      </c>
      <c r="M786" s="42">
        <v>364.12832100000003</v>
      </c>
      <c r="N786" s="42">
        <v>317.42172599999998</v>
      </c>
      <c r="O786" s="42">
        <v>192.54083900000001</v>
      </c>
      <c r="P786" s="42">
        <v>334</v>
      </c>
      <c r="Q786" s="42">
        <v>408</v>
      </c>
      <c r="R786" s="42">
        <v>383</v>
      </c>
      <c r="S786" s="42">
        <v>431</v>
      </c>
      <c r="T786" s="42">
        <v>284</v>
      </c>
      <c r="U786" s="42">
        <v>152</v>
      </c>
      <c r="V786" s="42">
        <v>1116.560956</v>
      </c>
      <c r="W786" s="42">
        <v>249.89367899999999</v>
      </c>
      <c r="X786" s="42">
        <v>184.011371</v>
      </c>
      <c r="Y786" s="42">
        <v>282.34548999999998</v>
      </c>
      <c r="Z786" s="42">
        <v>176.22253000000001</v>
      </c>
      <c r="AA786" s="42">
        <v>148.96158600000001</v>
      </c>
      <c r="AB786" s="42">
        <v>71.205430000000007</v>
      </c>
      <c r="AC786" s="42">
        <v>3.9208720000000001</v>
      </c>
      <c r="AD786" s="42">
        <v>315.12522300000001</v>
      </c>
      <c r="AE786" s="42">
        <v>656.20986200000004</v>
      </c>
      <c r="AF786" s="42">
        <v>145.22587100000001</v>
      </c>
      <c r="AG786" s="42">
        <v>1113.439044</v>
      </c>
      <c r="AH786" s="42">
        <v>204.45707899999999</v>
      </c>
      <c r="AI786" s="42">
        <v>164.53926799999999</v>
      </c>
      <c r="AJ786" s="42">
        <v>270.66222800000003</v>
      </c>
      <c r="AK786" s="42">
        <v>187.90579099999999</v>
      </c>
      <c r="AL786" s="42">
        <v>168.46014</v>
      </c>
      <c r="AM786" s="42">
        <v>99.625135999999998</v>
      </c>
      <c r="AN786" s="42">
        <v>17.789401999999999</v>
      </c>
      <c r="AO786" s="42">
        <v>260.926177</v>
      </c>
      <c r="AP786" s="42">
        <v>648.421021</v>
      </c>
      <c r="AQ786" s="42">
        <v>204.091846</v>
      </c>
      <c r="AR786" s="42">
        <v>1784.4910420000001</v>
      </c>
      <c r="AS786" s="42">
        <v>19.472103000000001</v>
      </c>
      <c r="AT786" s="42">
        <v>81.782831000000002</v>
      </c>
      <c r="AU786" s="42">
        <v>159.67124200000001</v>
      </c>
      <c r="AV786" s="42">
        <v>257.03175599999997</v>
      </c>
      <c r="AW786" s="42">
        <v>249.24291500000001</v>
      </c>
      <c r="AX786" s="42">
        <v>268.71501799999999</v>
      </c>
      <c r="AY786" s="42">
        <v>507.12110200000001</v>
      </c>
      <c r="AZ786" s="42">
        <v>241.45407399999999</v>
      </c>
      <c r="BA786" s="42">
        <v>853.08970799999997</v>
      </c>
      <c r="BB786" s="42">
        <v>15.577681999999999</v>
      </c>
      <c r="BC786" s="42">
        <v>54.521887999999997</v>
      </c>
      <c r="BD786" s="42">
        <v>77.888411000000005</v>
      </c>
      <c r="BE786" s="42">
        <v>112.938196</v>
      </c>
      <c r="BF786" s="42">
        <v>50.627467000000003</v>
      </c>
      <c r="BG786" s="42">
        <v>221.98197099999999</v>
      </c>
      <c r="BH786" s="42">
        <v>229.98241999999999</v>
      </c>
      <c r="BI786" s="42">
        <v>89.571673000000004</v>
      </c>
      <c r="BJ786" s="42">
        <v>931.40133400000002</v>
      </c>
      <c r="BK786" s="42">
        <v>3.8944209999999999</v>
      </c>
      <c r="BL786" s="42">
        <v>27.260943999999999</v>
      </c>
      <c r="BM786" s="42">
        <v>81.782831000000002</v>
      </c>
      <c r="BN786" s="42">
        <v>144.09356</v>
      </c>
      <c r="BO786" s="42">
        <v>198.61544799999999</v>
      </c>
      <c r="BP786" s="42">
        <v>46.733046999999999</v>
      </c>
      <c r="BQ786" s="42">
        <v>277.13868200000002</v>
      </c>
      <c r="BR786" s="42">
        <v>151.88240099999999</v>
      </c>
      <c r="BS786" s="42">
        <v>233.665233</v>
      </c>
      <c r="BT786" s="42">
        <v>0</v>
      </c>
      <c r="BU786" s="42">
        <v>0</v>
      </c>
      <c r="BV786" s="42">
        <v>0</v>
      </c>
      <c r="BW786" s="42">
        <v>0</v>
      </c>
      <c r="BX786" s="42">
        <v>54.521887999999997</v>
      </c>
      <c r="BY786" s="42">
        <v>50.627467000000003</v>
      </c>
      <c r="BZ786" s="42">
        <v>0</v>
      </c>
      <c r="CA786" s="42">
        <v>128.51587799999999</v>
      </c>
      <c r="CB786" s="42">
        <v>868.455782</v>
      </c>
      <c r="CC786" s="42">
        <v>15.577681999999999</v>
      </c>
      <c r="CD786" s="42">
        <v>58.416308000000001</v>
      </c>
      <c r="CE786" s="42">
        <v>132.41029900000001</v>
      </c>
      <c r="CF786" s="42">
        <v>245.34849399999999</v>
      </c>
      <c r="CG786" s="42">
        <v>167.46008399999999</v>
      </c>
      <c r="CH786" s="42">
        <v>190.826607</v>
      </c>
      <c r="CI786" s="42">
        <v>0</v>
      </c>
      <c r="CJ786" s="42">
        <v>58.416308000000001</v>
      </c>
      <c r="CK786" s="42">
        <v>682.37002700000005</v>
      </c>
      <c r="CL786" s="42">
        <v>3.8944209999999999</v>
      </c>
      <c r="CM786" s="42">
        <v>23.366523000000001</v>
      </c>
      <c r="CN786" s="42">
        <v>27.260943999999999</v>
      </c>
      <c r="CO786" s="42">
        <v>11.683261999999999</v>
      </c>
      <c r="CP786" s="42">
        <v>27.260943999999999</v>
      </c>
      <c r="CQ786" s="42">
        <v>27.260943999999999</v>
      </c>
      <c r="CR786" s="42">
        <v>507.12110200000001</v>
      </c>
      <c r="CS786" s="42">
        <v>54.521887999999997</v>
      </c>
    </row>
    <row r="787" spans="1:97">
      <c r="A787" s="40" t="s">
        <v>2168</v>
      </c>
      <c r="B787" s="40" t="s">
        <v>289</v>
      </c>
      <c r="C787" s="40" t="s">
        <v>1664</v>
      </c>
      <c r="D787" s="40" t="s">
        <v>1669</v>
      </c>
      <c r="E787" s="40" t="s">
        <v>1800</v>
      </c>
      <c r="F787" s="40" t="s">
        <v>1671</v>
      </c>
      <c r="G787" s="41" t="s">
        <v>294</v>
      </c>
      <c r="H787" s="40" t="s">
        <v>2169</v>
      </c>
      <c r="I787" s="42">
        <v>7391</v>
      </c>
      <c r="J787" s="42">
        <v>1130.2120809999999</v>
      </c>
      <c r="K787" s="42">
        <v>1592.8589099999999</v>
      </c>
      <c r="L787" s="42">
        <v>1346.3830869999999</v>
      </c>
      <c r="M787" s="42">
        <v>1382.7626889999999</v>
      </c>
      <c r="N787" s="42">
        <v>1025.7195999999999</v>
      </c>
      <c r="O787" s="42">
        <v>913.06363299999998</v>
      </c>
      <c r="P787" s="42">
        <v>959</v>
      </c>
      <c r="Q787" s="42">
        <v>1191</v>
      </c>
      <c r="R787" s="42">
        <v>1206</v>
      </c>
      <c r="S787" s="42">
        <v>1061</v>
      </c>
      <c r="T787" s="42">
        <v>1062</v>
      </c>
      <c r="U787" s="42">
        <v>689</v>
      </c>
      <c r="V787" s="42">
        <v>3318.216512</v>
      </c>
      <c r="W787" s="42">
        <v>567.47443599999997</v>
      </c>
      <c r="X787" s="42">
        <v>764.21187699999996</v>
      </c>
      <c r="Y787" s="42">
        <v>658.86087399999997</v>
      </c>
      <c r="Z787" s="42">
        <v>597.825333</v>
      </c>
      <c r="AA787" s="42">
        <v>440.85372799999999</v>
      </c>
      <c r="AB787" s="42">
        <v>276.75471800000003</v>
      </c>
      <c r="AC787" s="42">
        <v>12.235545999999999</v>
      </c>
      <c r="AD787" s="42">
        <v>783.15738299999998</v>
      </c>
      <c r="AE787" s="42">
        <v>1969.1349029999999</v>
      </c>
      <c r="AF787" s="42">
        <v>565.92422699999997</v>
      </c>
      <c r="AG787" s="42">
        <v>4072.783488</v>
      </c>
      <c r="AH787" s="42">
        <v>562.73764500000004</v>
      </c>
      <c r="AI787" s="42">
        <v>828.64703299999996</v>
      </c>
      <c r="AJ787" s="42">
        <v>687.52221299999997</v>
      </c>
      <c r="AK787" s="42">
        <v>784.93735600000002</v>
      </c>
      <c r="AL787" s="42">
        <v>584.86587199999997</v>
      </c>
      <c r="AM787" s="42">
        <v>572.08339000000001</v>
      </c>
      <c r="AN787" s="42">
        <v>51.989978999999998</v>
      </c>
      <c r="AO787" s="42">
        <v>777.11350500000003</v>
      </c>
      <c r="AP787" s="42">
        <v>2289.3527389999999</v>
      </c>
      <c r="AQ787" s="42">
        <v>1006.317244</v>
      </c>
      <c r="AR787" s="42">
        <v>6264.4251320000003</v>
      </c>
      <c r="AS787" s="42">
        <v>19.286584999999999</v>
      </c>
      <c r="AT787" s="42">
        <v>147.108102</v>
      </c>
      <c r="AU787" s="42">
        <v>288.50382100000002</v>
      </c>
      <c r="AV787" s="42">
        <v>831.88847699999997</v>
      </c>
      <c r="AW787" s="42">
        <v>1157.119488</v>
      </c>
      <c r="AX787" s="42">
        <v>1009.622969</v>
      </c>
      <c r="AY787" s="42">
        <v>1960.5729530000001</v>
      </c>
      <c r="AZ787" s="42">
        <v>850.32273699999996</v>
      </c>
      <c r="BA787" s="42">
        <v>2768.9681780000001</v>
      </c>
      <c r="BB787" s="42">
        <v>11.727425</v>
      </c>
      <c r="BC787" s="42">
        <v>87.423058999999995</v>
      </c>
      <c r="BD787" s="42">
        <v>191.86423300000001</v>
      </c>
      <c r="BE787" s="42">
        <v>437.30414200000001</v>
      </c>
      <c r="BF787" s="42">
        <v>199.09363300000001</v>
      </c>
      <c r="BG787" s="42">
        <v>794.90415399999995</v>
      </c>
      <c r="BH787" s="42">
        <v>771.28323</v>
      </c>
      <c r="BI787" s="42">
        <v>275.36830200000003</v>
      </c>
      <c r="BJ787" s="42">
        <v>3495.4569529999999</v>
      </c>
      <c r="BK787" s="42">
        <v>7.5591600000000003</v>
      </c>
      <c r="BL787" s="42">
        <v>59.685042000000003</v>
      </c>
      <c r="BM787" s="42">
        <v>96.639587000000006</v>
      </c>
      <c r="BN787" s="42">
        <v>394.58433500000001</v>
      </c>
      <c r="BO787" s="42">
        <v>958.02585499999998</v>
      </c>
      <c r="BP787" s="42">
        <v>214.718816</v>
      </c>
      <c r="BQ787" s="42">
        <v>1189.2897230000001</v>
      </c>
      <c r="BR787" s="42">
        <v>574.95443599999999</v>
      </c>
      <c r="BS787" s="42">
        <v>956.29023099999995</v>
      </c>
      <c r="BT787" s="42">
        <v>0</v>
      </c>
      <c r="BU787" s="42">
        <v>8.1095559999999995</v>
      </c>
      <c r="BV787" s="42">
        <v>11.624541000000001</v>
      </c>
      <c r="BW787" s="42">
        <v>102.381218</v>
      </c>
      <c r="BX787" s="42">
        <v>214.54629</v>
      </c>
      <c r="BY787" s="42">
        <v>235.72255000000001</v>
      </c>
      <c r="BZ787" s="42">
        <v>0</v>
      </c>
      <c r="CA787" s="42">
        <v>383.90607499999999</v>
      </c>
      <c r="CB787" s="42">
        <v>2844.3961089999998</v>
      </c>
      <c r="CC787" s="42">
        <v>15.454102000000001</v>
      </c>
      <c r="CD787" s="42">
        <v>98.575368999999995</v>
      </c>
      <c r="CE787" s="42">
        <v>216.18380099999999</v>
      </c>
      <c r="CF787" s="42">
        <v>640.09431400000005</v>
      </c>
      <c r="CG787" s="42">
        <v>836.36893999999995</v>
      </c>
      <c r="CH787" s="42">
        <v>701.15409199999999</v>
      </c>
      <c r="CI787" s="42">
        <v>12.162746</v>
      </c>
      <c r="CJ787" s="42">
        <v>324.40274499999998</v>
      </c>
      <c r="CK787" s="42">
        <v>2463.7387910000002</v>
      </c>
      <c r="CL787" s="42">
        <v>3.8324820000000002</v>
      </c>
      <c r="CM787" s="42">
        <v>40.423175999999998</v>
      </c>
      <c r="CN787" s="42">
        <v>60.695478999999999</v>
      </c>
      <c r="CO787" s="42">
        <v>89.412944999999993</v>
      </c>
      <c r="CP787" s="42">
        <v>106.204257</v>
      </c>
      <c r="CQ787" s="42">
        <v>72.746326999999994</v>
      </c>
      <c r="CR787" s="42">
        <v>1948.410206</v>
      </c>
      <c r="CS787" s="42">
        <v>142.01391699999999</v>
      </c>
    </row>
    <row r="788" spans="1:97">
      <c r="A788" s="40" t="s">
        <v>2170</v>
      </c>
      <c r="B788" s="40" t="s">
        <v>289</v>
      </c>
      <c r="C788" s="40" t="s">
        <v>1664</v>
      </c>
      <c r="D788" s="40" t="s">
        <v>1685</v>
      </c>
      <c r="E788" s="40" t="s">
        <v>1765</v>
      </c>
      <c r="F788" s="40" t="s">
        <v>1671</v>
      </c>
      <c r="G788" s="41" t="s">
        <v>294</v>
      </c>
      <c r="H788" s="40" t="s">
        <v>2171</v>
      </c>
      <c r="I788" s="42">
        <v>689</v>
      </c>
      <c r="J788" s="42">
        <v>134</v>
      </c>
      <c r="K788" s="42">
        <v>94</v>
      </c>
      <c r="L788" s="42">
        <v>172</v>
      </c>
      <c r="M788" s="42">
        <v>158</v>
      </c>
      <c r="N788" s="42">
        <v>86</v>
      </c>
      <c r="O788" s="42">
        <v>45</v>
      </c>
      <c r="P788" s="42">
        <v>128</v>
      </c>
      <c r="Q788" s="42">
        <v>133</v>
      </c>
      <c r="R788" s="42">
        <v>147</v>
      </c>
      <c r="S788" s="42">
        <v>118</v>
      </c>
      <c r="T788" s="42">
        <v>78</v>
      </c>
      <c r="U788" s="42">
        <v>36</v>
      </c>
      <c r="V788" s="42">
        <v>346</v>
      </c>
      <c r="W788" s="42">
        <v>60</v>
      </c>
      <c r="X788" s="42">
        <v>56</v>
      </c>
      <c r="Y788" s="42">
        <v>86</v>
      </c>
      <c r="Z788" s="42">
        <v>74</v>
      </c>
      <c r="AA788" s="42">
        <v>49</v>
      </c>
      <c r="AB788" s="42">
        <v>20</v>
      </c>
      <c r="AC788" s="42">
        <v>1</v>
      </c>
      <c r="AD788" s="42">
        <v>81</v>
      </c>
      <c r="AE788" s="42">
        <v>221</v>
      </c>
      <c r="AF788" s="42">
        <v>44</v>
      </c>
      <c r="AG788" s="42">
        <v>343</v>
      </c>
      <c r="AH788" s="42">
        <v>74</v>
      </c>
      <c r="AI788" s="42">
        <v>38</v>
      </c>
      <c r="AJ788" s="42">
        <v>86</v>
      </c>
      <c r="AK788" s="42">
        <v>84</v>
      </c>
      <c r="AL788" s="42">
        <v>37</v>
      </c>
      <c r="AM788" s="42">
        <v>23</v>
      </c>
      <c r="AN788" s="42">
        <v>1</v>
      </c>
      <c r="AO788" s="42">
        <v>88</v>
      </c>
      <c r="AP788" s="42">
        <v>210</v>
      </c>
      <c r="AQ788" s="42">
        <v>45</v>
      </c>
      <c r="AR788" s="42">
        <v>540</v>
      </c>
      <c r="AS788" s="42">
        <v>20</v>
      </c>
      <c r="AT788" s="42">
        <v>20</v>
      </c>
      <c r="AU788" s="42">
        <v>20</v>
      </c>
      <c r="AV788" s="42">
        <v>48</v>
      </c>
      <c r="AW788" s="42">
        <v>124</v>
      </c>
      <c r="AX788" s="42">
        <v>128</v>
      </c>
      <c r="AY788" s="42">
        <v>100</v>
      </c>
      <c r="AZ788" s="42">
        <v>80</v>
      </c>
      <c r="BA788" s="42">
        <v>276</v>
      </c>
      <c r="BB788" s="42">
        <v>12</v>
      </c>
      <c r="BC788" s="42">
        <v>16</v>
      </c>
      <c r="BD788" s="42">
        <v>12</v>
      </c>
      <c r="BE788" s="42">
        <v>24</v>
      </c>
      <c r="BF788" s="42">
        <v>24</v>
      </c>
      <c r="BG788" s="42">
        <v>104</v>
      </c>
      <c r="BH788" s="42">
        <v>56</v>
      </c>
      <c r="BI788" s="42">
        <v>28</v>
      </c>
      <c r="BJ788" s="42">
        <v>264</v>
      </c>
      <c r="BK788" s="42">
        <v>8</v>
      </c>
      <c r="BL788" s="42">
        <v>4</v>
      </c>
      <c r="BM788" s="42">
        <v>8</v>
      </c>
      <c r="BN788" s="42">
        <v>24</v>
      </c>
      <c r="BO788" s="42">
        <v>100</v>
      </c>
      <c r="BP788" s="42">
        <v>24</v>
      </c>
      <c r="BQ788" s="42">
        <v>44</v>
      </c>
      <c r="BR788" s="42">
        <v>52</v>
      </c>
      <c r="BS788" s="42">
        <v>48</v>
      </c>
      <c r="BT788" s="42">
        <v>0</v>
      </c>
      <c r="BU788" s="42">
        <v>0</v>
      </c>
      <c r="BV788" s="42">
        <v>0</v>
      </c>
      <c r="BW788" s="42">
        <v>4</v>
      </c>
      <c r="BX788" s="42">
        <v>12</v>
      </c>
      <c r="BY788" s="42">
        <v>8</v>
      </c>
      <c r="BZ788" s="42">
        <v>0</v>
      </c>
      <c r="CA788" s="42">
        <v>24</v>
      </c>
      <c r="CB788" s="42">
        <v>312</v>
      </c>
      <c r="CC788" s="42">
        <v>20</v>
      </c>
      <c r="CD788" s="42">
        <v>12</v>
      </c>
      <c r="CE788" s="42">
        <v>12</v>
      </c>
      <c r="CF788" s="42">
        <v>40</v>
      </c>
      <c r="CG788" s="42">
        <v>92</v>
      </c>
      <c r="CH788" s="42">
        <v>112</v>
      </c>
      <c r="CI788" s="42">
        <v>4</v>
      </c>
      <c r="CJ788" s="42">
        <v>20</v>
      </c>
      <c r="CK788" s="42">
        <v>180</v>
      </c>
      <c r="CL788" s="42">
        <v>0</v>
      </c>
      <c r="CM788" s="42">
        <v>8</v>
      </c>
      <c r="CN788" s="42">
        <v>8</v>
      </c>
      <c r="CO788" s="42">
        <v>4</v>
      </c>
      <c r="CP788" s="42">
        <v>20</v>
      </c>
      <c r="CQ788" s="42">
        <v>8</v>
      </c>
      <c r="CR788" s="42">
        <v>96</v>
      </c>
      <c r="CS788" s="42">
        <v>36</v>
      </c>
    </row>
    <row r="789" spans="1:97">
      <c r="A789" s="40" t="s">
        <v>2172</v>
      </c>
      <c r="B789" s="40" t="s">
        <v>289</v>
      </c>
      <c r="C789" s="40" t="s">
        <v>1664</v>
      </c>
      <c r="D789" s="40" t="s">
        <v>1681</v>
      </c>
      <c r="E789" s="40" t="s">
        <v>1682</v>
      </c>
      <c r="F789" s="40" t="s">
        <v>1671</v>
      </c>
      <c r="G789" s="41" t="s">
        <v>294</v>
      </c>
      <c r="H789" s="40" t="s">
        <v>2173</v>
      </c>
      <c r="I789" s="42">
        <v>6196</v>
      </c>
      <c r="J789" s="42">
        <v>942.59831099999997</v>
      </c>
      <c r="K789" s="42">
        <v>699.56551200000001</v>
      </c>
      <c r="L789" s="42">
        <v>1151.2442349999999</v>
      </c>
      <c r="M789" s="42">
        <v>1324.3487070000001</v>
      </c>
      <c r="N789" s="42">
        <v>1380.1612729999999</v>
      </c>
      <c r="O789" s="42">
        <v>698.08196199999998</v>
      </c>
      <c r="P789" s="42">
        <v>863</v>
      </c>
      <c r="Q789" s="42">
        <v>740</v>
      </c>
      <c r="R789" s="42">
        <v>1027</v>
      </c>
      <c r="S789" s="42">
        <v>1028</v>
      </c>
      <c r="T789" s="42">
        <v>890</v>
      </c>
      <c r="U789" s="42">
        <v>412</v>
      </c>
      <c r="V789" s="42">
        <v>2979.9358889999999</v>
      </c>
      <c r="W789" s="42">
        <v>491.88196399999998</v>
      </c>
      <c r="X789" s="42">
        <v>362.96981099999999</v>
      </c>
      <c r="Y789" s="42">
        <v>545.82516299999997</v>
      </c>
      <c r="Z789" s="42">
        <v>610.68197799999996</v>
      </c>
      <c r="AA789" s="42">
        <v>668.77252699999997</v>
      </c>
      <c r="AB789" s="42">
        <v>289.51308</v>
      </c>
      <c r="AC789" s="42">
        <v>10.291366999999999</v>
      </c>
      <c r="AD789" s="42">
        <v>648.72223599999995</v>
      </c>
      <c r="AE789" s="42">
        <v>1628.61473</v>
      </c>
      <c r="AF789" s="42">
        <v>702.59892300000001</v>
      </c>
      <c r="AG789" s="42">
        <v>3216.0641110000001</v>
      </c>
      <c r="AH789" s="42">
        <v>450.71634599999999</v>
      </c>
      <c r="AI789" s="42">
        <v>336.59570100000002</v>
      </c>
      <c r="AJ789" s="42">
        <v>605.41907300000003</v>
      </c>
      <c r="AK789" s="42">
        <v>713.66673000000003</v>
      </c>
      <c r="AL789" s="42">
        <v>711.38874499999997</v>
      </c>
      <c r="AM789" s="42">
        <v>365.78887500000002</v>
      </c>
      <c r="AN789" s="42">
        <v>32.488641000000001</v>
      </c>
      <c r="AO789" s="42">
        <v>595.34554800000001</v>
      </c>
      <c r="AP789" s="42">
        <v>1804.297051</v>
      </c>
      <c r="AQ789" s="42">
        <v>816.42151200000001</v>
      </c>
      <c r="AR789" s="42">
        <v>5242.3466850000004</v>
      </c>
      <c r="AS789" s="42">
        <v>16.292017000000001</v>
      </c>
      <c r="AT789" s="42">
        <v>254.28929500000001</v>
      </c>
      <c r="AU789" s="42">
        <v>360.44008200000002</v>
      </c>
      <c r="AV789" s="42">
        <v>617.48214900000005</v>
      </c>
      <c r="AW789" s="42">
        <v>771.31040900000005</v>
      </c>
      <c r="AX789" s="42">
        <v>416.15333800000002</v>
      </c>
      <c r="AY789" s="42">
        <v>2121.5345309999998</v>
      </c>
      <c r="AZ789" s="42">
        <v>684.84486400000003</v>
      </c>
      <c r="BA789" s="42">
        <v>2473.5077040000001</v>
      </c>
      <c r="BB789" s="42">
        <v>16.292017000000001</v>
      </c>
      <c r="BC789" s="42">
        <v>194.73822100000001</v>
      </c>
      <c r="BD789" s="42">
        <v>223.35317000000001</v>
      </c>
      <c r="BE789" s="42">
        <v>304.77561500000002</v>
      </c>
      <c r="BF789" s="42">
        <v>123.579193</v>
      </c>
      <c r="BG789" s="42">
        <v>316.125113</v>
      </c>
      <c r="BH789" s="42">
        <v>1073.839356</v>
      </c>
      <c r="BI789" s="42">
        <v>220.80502000000001</v>
      </c>
      <c r="BJ789" s="42">
        <v>2768.8389809999999</v>
      </c>
      <c r="BK789" s="42">
        <v>0</v>
      </c>
      <c r="BL789" s="42">
        <v>59.551074</v>
      </c>
      <c r="BM789" s="42">
        <v>137.08691200000001</v>
      </c>
      <c r="BN789" s="42">
        <v>312.70653399999998</v>
      </c>
      <c r="BO789" s="42">
        <v>647.73121600000002</v>
      </c>
      <c r="BP789" s="42">
        <v>100.02822500000001</v>
      </c>
      <c r="BQ789" s="42">
        <v>1047.6951750000001</v>
      </c>
      <c r="BR789" s="42">
        <v>464.03984400000002</v>
      </c>
      <c r="BS789" s="42">
        <v>469.99797699999999</v>
      </c>
      <c r="BT789" s="42">
        <v>0</v>
      </c>
      <c r="BU789" s="42">
        <v>11.906663999999999</v>
      </c>
      <c r="BV789" s="42">
        <v>4.1938519999999997</v>
      </c>
      <c r="BW789" s="42">
        <v>15.534860999999999</v>
      </c>
      <c r="BX789" s="42">
        <v>68.205924999999993</v>
      </c>
      <c r="BY789" s="42">
        <v>52.020859000000002</v>
      </c>
      <c r="BZ789" s="42">
        <v>0</v>
      </c>
      <c r="CA789" s="42">
        <v>318.13581599999998</v>
      </c>
      <c r="CB789" s="42">
        <v>2160.5783670000001</v>
      </c>
      <c r="CC789" s="42">
        <v>16.292017000000001</v>
      </c>
      <c r="CD789" s="42">
        <v>209.80312699999999</v>
      </c>
      <c r="CE789" s="42">
        <v>274.22283599999997</v>
      </c>
      <c r="CF789" s="42">
        <v>540.881798</v>
      </c>
      <c r="CG789" s="42">
        <v>617.16558699999996</v>
      </c>
      <c r="CH789" s="42">
        <v>327.459405</v>
      </c>
      <c r="CI789" s="42">
        <v>20.292076000000002</v>
      </c>
      <c r="CJ789" s="42">
        <v>154.461521</v>
      </c>
      <c r="CK789" s="42">
        <v>2611.7703409999999</v>
      </c>
      <c r="CL789" s="42">
        <v>0</v>
      </c>
      <c r="CM789" s="42">
        <v>32.579503000000003</v>
      </c>
      <c r="CN789" s="42">
        <v>82.023394999999994</v>
      </c>
      <c r="CO789" s="42">
        <v>61.065488999999999</v>
      </c>
      <c r="CP789" s="42">
        <v>85.938896999999997</v>
      </c>
      <c r="CQ789" s="42">
        <v>36.673074</v>
      </c>
      <c r="CR789" s="42">
        <v>2101.2424559999999</v>
      </c>
      <c r="CS789" s="42">
        <v>212.24752699999999</v>
      </c>
    </row>
    <row r="790" spans="1:97">
      <c r="A790" s="40" t="s">
        <v>2174</v>
      </c>
      <c r="B790" s="40" t="s">
        <v>289</v>
      </c>
      <c r="C790" s="40" t="s">
        <v>1664</v>
      </c>
      <c r="D790" s="40" t="s">
        <v>1665</v>
      </c>
      <c r="E790" s="40" t="s">
        <v>1762</v>
      </c>
      <c r="F790" s="40" t="s">
        <v>1671</v>
      </c>
      <c r="G790" s="41" t="s">
        <v>294</v>
      </c>
      <c r="H790" s="40" t="s">
        <v>2175</v>
      </c>
      <c r="I790" s="42">
        <v>469</v>
      </c>
      <c r="J790" s="42">
        <v>97.155011999999999</v>
      </c>
      <c r="K790" s="42">
        <v>59.838875000000002</v>
      </c>
      <c r="L790" s="42">
        <v>89.287559999999999</v>
      </c>
      <c r="M790" s="42">
        <v>98.096517000000006</v>
      </c>
      <c r="N790" s="42">
        <v>63.802196000000002</v>
      </c>
      <c r="O790" s="42">
        <v>60.819839999999999</v>
      </c>
      <c r="P790" s="42">
        <v>67</v>
      </c>
      <c r="Q790" s="42">
        <v>60</v>
      </c>
      <c r="R790" s="42">
        <v>92</v>
      </c>
      <c r="S790" s="42">
        <v>74</v>
      </c>
      <c r="T790" s="42">
        <v>91</v>
      </c>
      <c r="U790" s="42">
        <v>45</v>
      </c>
      <c r="V790" s="42">
        <v>233.48944</v>
      </c>
      <c r="W790" s="42">
        <v>46.105362999999997</v>
      </c>
      <c r="X790" s="42">
        <v>31.390885000000001</v>
      </c>
      <c r="Y790" s="42">
        <v>44.143431999999997</v>
      </c>
      <c r="Z790" s="42">
        <v>48.067292999999999</v>
      </c>
      <c r="AA790" s="42">
        <v>32.391581000000002</v>
      </c>
      <c r="AB790" s="42">
        <v>30.40992</v>
      </c>
      <c r="AC790" s="42">
        <v>0.98096499999999998</v>
      </c>
      <c r="AD790" s="42">
        <v>58.857909999999997</v>
      </c>
      <c r="AE790" s="42">
        <v>126.544506</v>
      </c>
      <c r="AF790" s="42">
        <v>48.087023000000002</v>
      </c>
      <c r="AG790" s="42">
        <v>235.51056</v>
      </c>
      <c r="AH790" s="42">
        <v>51.049649000000002</v>
      </c>
      <c r="AI790" s="42">
        <v>28.447990000000001</v>
      </c>
      <c r="AJ790" s="42">
        <v>45.144128000000002</v>
      </c>
      <c r="AK790" s="42">
        <v>50.029223000000002</v>
      </c>
      <c r="AL790" s="42">
        <v>31.410615</v>
      </c>
      <c r="AM790" s="42">
        <v>28.447990000000001</v>
      </c>
      <c r="AN790" s="42">
        <v>0.98096499999999998</v>
      </c>
      <c r="AO790" s="42">
        <v>58.897370000000002</v>
      </c>
      <c r="AP790" s="42">
        <v>127.564932</v>
      </c>
      <c r="AQ790" s="42">
        <v>49.048257999999997</v>
      </c>
      <c r="AR790" s="42">
        <v>376.769544</v>
      </c>
      <c r="AS790" s="42">
        <v>23.543164000000001</v>
      </c>
      <c r="AT790" s="42">
        <v>15.695442999999999</v>
      </c>
      <c r="AU790" s="42">
        <v>27.467025</v>
      </c>
      <c r="AV790" s="42">
        <v>11.771582</v>
      </c>
      <c r="AW790" s="42">
        <v>66.705630999999997</v>
      </c>
      <c r="AX790" s="42">
        <v>62.781770999999999</v>
      </c>
      <c r="AY790" s="42">
        <v>125.563541</v>
      </c>
      <c r="AZ790" s="42">
        <v>43.241388000000001</v>
      </c>
      <c r="BA790" s="42">
        <v>196.19303300000001</v>
      </c>
      <c r="BB790" s="42">
        <v>15.695442999999999</v>
      </c>
      <c r="BC790" s="42">
        <v>11.771582</v>
      </c>
      <c r="BD790" s="42">
        <v>19.619302999999999</v>
      </c>
      <c r="BE790" s="42">
        <v>3.923861</v>
      </c>
      <c r="BF790" s="42">
        <v>7.8477209999999999</v>
      </c>
      <c r="BG790" s="42">
        <v>51.010188999999997</v>
      </c>
      <c r="BH790" s="42">
        <v>58.857909999999997</v>
      </c>
      <c r="BI790" s="42">
        <v>27.467025</v>
      </c>
      <c r="BJ790" s="42">
        <v>180.57651100000001</v>
      </c>
      <c r="BK790" s="42">
        <v>7.8477209999999999</v>
      </c>
      <c r="BL790" s="42">
        <v>3.923861</v>
      </c>
      <c r="BM790" s="42">
        <v>7.8477209999999999</v>
      </c>
      <c r="BN790" s="42">
        <v>7.8477209999999999</v>
      </c>
      <c r="BO790" s="42">
        <v>58.857909999999997</v>
      </c>
      <c r="BP790" s="42">
        <v>11.771582</v>
      </c>
      <c r="BQ790" s="42">
        <v>66.705630999999997</v>
      </c>
      <c r="BR790" s="42">
        <v>15.774362999999999</v>
      </c>
      <c r="BS790" s="42">
        <v>27.467025</v>
      </c>
      <c r="BT790" s="42">
        <v>0</v>
      </c>
      <c r="BU790" s="42">
        <v>0</v>
      </c>
      <c r="BV790" s="42">
        <v>0</v>
      </c>
      <c r="BW790" s="42">
        <v>0</v>
      </c>
      <c r="BX790" s="42">
        <v>3.923861</v>
      </c>
      <c r="BY790" s="42">
        <v>3.923861</v>
      </c>
      <c r="BZ790" s="42">
        <v>0</v>
      </c>
      <c r="CA790" s="42">
        <v>19.619302999999999</v>
      </c>
      <c r="CB790" s="42">
        <v>164.881068</v>
      </c>
      <c r="CC790" s="42">
        <v>15.695442999999999</v>
      </c>
      <c r="CD790" s="42">
        <v>11.771582</v>
      </c>
      <c r="CE790" s="42">
        <v>27.467025</v>
      </c>
      <c r="CF790" s="42">
        <v>11.771582</v>
      </c>
      <c r="CG790" s="42">
        <v>31.390885000000001</v>
      </c>
      <c r="CH790" s="42">
        <v>47.086328000000002</v>
      </c>
      <c r="CI790" s="42">
        <v>0</v>
      </c>
      <c r="CJ790" s="42">
        <v>19.698224</v>
      </c>
      <c r="CK790" s="42">
        <v>184.42145099999999</v>
      </c>
      <c r="CL790" s="42">
        <v>7.8477209999999999</v>
      </c>
      <c r="CM790" s="42">
        <v>3.923861</v>
      </c>
      <c r="CN790" s="42">
        <v>0</v>
      </c>
      <c r="CO790" s="42">
        <v>0</v>
      </c>
      <c r="CP790" s="42">
        <v>31.390885000000001</v>
      </c>
      <c r="CQ790" s="42">
        <v>11.771582</v>
      </c>
      <c r="CR790" s="42">
        <v>125.563541</v>
      </c>
      <c r="CS790" s="42">
        <v>3.923861</v>
      </c>
    </row>
    <row r="791" spans="1:97">
      <c r="A791" s="40" t="s">
        <v>2176</v>
      </c>
      <c r="B791" s="40" t="s">
        <v>289</v>
      </c>
      <c r="C791" s="40" t="s">
        <v>1664</v>
      </c>
      <c r="D791" s="40" t="s">
        <v>1669</v>
      </c>
      <c r="E791" s="40" t="s">
        <v>1779</v>
      </c>
      <c r="F791" s="40" t="s">
        <v>1671</v>
      </c>
      <c r="G791" s="41" t="s">
        <v>294</v>
      </c>
      <c r="H791" s="40" t="s">
        <v>2177</v>
      </c>
      <c r="I791" s="42">
        <v>272</v>
      </c>
      <c r="J791" s="42">
        <v>48</v>
      </c>
      <c r="K791" s="42">
        <v>33</v>
      </c>
      <c r="L791" s="42">
        <v>61</v>
      </c>
      <c r="M791" s="42">
        <v>60</v>
      </c>
      <c r="N791" s="42">
        <v>52</v>
      </c>
      <c r="O791" s="42">
        <v>18</v>
      </c>
      <c r="P791" s="42">
        <v>30</v>
      </c>
      <c r="Q791" s="42">
        <v>32</v>
      </c>
      <c r="R791" s="42">
        <v>46</v>
      </c>
      <c r="S791" s="42">
        <v>60</v>
      </c>
      <c r="T791" s="42">
        <v>42</v>
      </c>
      <c r="U791" s="42">
        <v>20</v>
      </c>
      <c r="V791" s="42">
        <v>136</v>
      </c>
      <c r="W791" s="42">
        <v>29</v>
      </c>
      <c r="X791" s="42">
        <v>16</v>
      </c>
      <c r="Y791" s="42">
        <v>26</v>
      </c>
      <c r="Z791" s="42">
        <v>33</v>
      </c>
      <c r="AA791" s="42">
        <v>24</v>
      </c>
      <c r="AB791" s="42">
        <v>8</v>
      </c>
      <c r="AC791" s="42">
        <v>0</v>
      </c>
      <c r="AD791" s="42">
        <v>36</v>
      </c>
      <c r="AE791" s="42">
        <v>81</v>
      </c>
      <c r="AF791" s="42">
        <v>19</v>
      </c>
      <c r="AG791" s="42">
        <v>136</v>
      </c>
      <c r="AH791" s="42">
        <v>19</v>
      </c>
      <c r="AI791" s="42">
        <v>17</v>
      </c>
      <c r="AJ791" s="42">
        <v>35</v>
      </c>
      <c r="AK791" s="42">
        <v>27</v>
      </c>
      <c r="AL791" s="42">
        <v>28</v>
      </c>
      <c r="AM791" s="42">
        <v>10</v>
      </c>
      <c r="AN791" s="42">
        <v>0</v>
      </c>
      <c r="AO791" s="42">
        <v>26</v>
      </c>
      <c r="AP791" s="42">
        <v>87</v>
      </c>
      <c r="AQ791" s="42">
        <v>23</v>
      </c>
      <c r="AR791" s="42">
        <v>208</v>
      </c>
      <c r="AS791" s="42">
        <v>0</v>
      </c>
      <c r="AT791" s="42">
        <v>16</v>
      </c>
      <c r="AU791" s="42">
        <v>12</v>
      </c>
      <c r="AV791" s="42">
        <v>28</v>
      </c>
      <c r="AW791" s="42">
        <v>52</v>
      </c>
      <c r="AX791" s="42">
        <v>16</v>
      </c>
      <c r="AY791" s="42">
        <v>68</v>
      </c>
      <c r="AZ791" s="42">
        <v>16</v>
      </c>
      <c r="BA791" s="42">
        <v>100</v>
      </c>
      <c r="BB791" s="42">
        <v>0</v>
      </c>
      <c r="BC791" s="42">
        <v>12</v>
      </c>
      <c r="BD791" s="42">
        <v>4</v>
      </c>
      <c r="BE791" s="42">
        <v>12</v>
      </c>
      <c r="BF791" s="42">
        <v>20</v>
      </c>
      <c r="BG791" s="42">
        <v>8</v>
      </c>
      <c r="BH791" s="42">
        <v>36</v>
      </c>
      <c r="BI791" s="42">
        <v>8</v>
      </c>
      <c r="BJ791" s="42">
        <v>108</v>
      </c>
      <c r="BK791" s="42">
        <v>0</v>
      </c>
      <c r="BL791" s="42">
        <v>4</v>
      </c>
      <c r="BM791" s="42">
        <v>8</v>
      </c>
      <c r="BN791" s="42">
        <v>16</v>
      </c>
      <c r="BO791" s="42">
        <v>32</v>
      </c>
      <c r="BP791" s="42">
        <v>8</v>
      </c>
      <c r="BQ791" s="42">
        <v>32</v>
      </c>
      <c r="BR791" s="42">
        <v>8</v>
      </c>
      <c r="BS791" s="42">
        <v>12</v>
      </c>
      <c r="BT791" s="42">
        <v>0</v>
      </c>
      <c r="BU791" s="42">
        <v>0</v>
      </c>
      <c r="BV791" s="42">
        <v>0</v>
      </c>
      <c r="BW791" s="42">
        <v>4</v>
      </c>
      <c r="BX791" s="42">
        <v>0</v>
      </c>
      <c r="BY791" s="42">
        <v>0</v>
      </c>
      <c r="BZ791" s="42">
        <v>0</v>
      </c>
      <c r="CA791" s="42">
        <v>8</v>
      </c>
      <c r="CB791" s="42">
        <v>120</v>
      </c>
      <c r="CC791" s="42">
        <v>0</v>
      </c>
      <c r="CD791" s="42">
        <v>12</v>
      </c>
      <c r="CE791" s="42">
        <v>8</v>
      </c>
      <c r="CF791" s="42">
        <v>24</v>
      </c>
      <c r="CG791" s="42">
        <v>52</v>
      </c>
      <c r="CH791" s="42">
        <v>16</v>
      </c>
      <c r="CI791" s="42">
        <v>4</v>
      </c>
      <c r="CJ791" s="42">
        <v>4</v>
      </c>
      <c r="CK791" s="42">
        <v>76</v>
      </c>
      <c r="CL791" s="42">
        <v>0</v>
      </c>
      <c r="CM791" s="42">
        <v>4</v>
      </c>
      <c r="CN791" s="42">
        <v>4</v>
      </c>
      <c r="CO791" s="42">
        <v>0</v>
      </c>
      <c r="CP791" s="42">
        <v>0</v>
      </c>
      <c r="CQ791" s="42">
        <v>0</v>
      </c>
      <c r="CR791" s="42">
        <v>64</v>
      </c>
      <c r="CS791" s="42">
        <v>4</v>
      </c>
    </row>
    <row r="792" spans="1:97">
      <c r="A792" s="40" t="s">
        <v>2178</v>
      </c>
      <c r="B792" s="40" t="s">
        <v>289</v>
      </c>
      <c r="C792" s="40" t="s">
        <v>1664</v>
      </c>
      <c r="D792" s="40" t="s">
        <v>1669</v>
      </c>
      <c r="E792" s="40" t="s">
        <v>1900</v>
      </c>
      <c r="F792" s="40" t="s">
        <v>2094</v>
      </c>
      <c r="G792" s="41" t="s">
        <v>294</v>
      </c>
      <c r="H792" s="40" t="s">
        <v>2179</v>
      </c>
      <c r="I792" s="42">
        <v>51</v>
      </c>
      <c r="J792" s="42">
        <v>5.4255319999999996</v>
      </c>
      <c r="K792" s="42">
        <v>0</v>
      </c>
      <c r="L792" s="42">
        <v>3.2553190000000001</v>
      </c>
      <c r="M792" s="42">
        <v>18.446808999999998</v>
      </c>
      <c r="N792" s="42">
        <v>10.851063999999999</v>
      </c>
      <c r="O792" s="42">
        <v>13.021277</v>
      </c>
      <c r="P792" s="42">
        <v>2</v>
      </c>
      <c r="Q792" s="42">
        <v>7</v>
      </c>
      <c r="R792" s="42">
        <v>10</v>
      </c>
      <c r="S792" s="42">
        <v>5</v>
      </c>
      <c r="T792" s="42">
        <v>14</v>
      </c>
      <c r="U792" s="42">
        <v>6</v>
      </c>
      <c r="V792" s="42">
        <v>28.212765999999998</v>
      </c>
      <c r="W792" s="42">
        <v>3.2553190000000001</v>
      </c>
      <c r="X792" s="42">
        <v>0</v>
      </c>
      <c r="Y792" s="42">
        <v>2.1702129999999999</v>
      </c>
      <c r="Z792" s="42">
        <v>6.5106380000000001</v>
      </c>
      <c r="AA792" s="42">
        <v>7.595745</v>
      </c>
      <c r="AB792" s="42">
        <v>8.6808510000000005</v>
      </c>
      <c r="AC792" s="42">
        <v>0</v>
      </c>
      <c r="AD792" s="42">
        <v>3.2553190000000001</v>
      </c>
      <c r="AE792" s="42">
        <v>13.021277</v>
      </c>
      <c r="AF792" s="42">
        <v>11.936170000000001</v>
      </c>
      <c r="AG792" s="42">
        <v>22.787234000000002</v>
      </c>
      <c r="AH792" s="42">
        <v>2.1702129999999999</v>
      </c>
      <c r="AI792" s="42">
        <v>0</v>
      </c>
      <c r="AJ792" s="42">
        <v>1.0851059999999999</v>
      </c>
      <c r="AK792" s="42">
        <v>11.936170000000001</v>
      </c>
      <c r="AL792" s="42">
        <v>3.2553190000000001</v>
      </c>
      <c r="AM792" s="42">
        <v>4.3404259999999999</v>
      </c>
      <c r="AN792" s="42">
        <v>0</v>
      </c>
      <c r="AO792" s="42">
        <v>2.1702129999999999</v>
      </c>
      <c r="AP792" s="42">
        <v>14.106382999999999</v>
      </c>
      <c r="AQ792" s="42">
        <v>6.5106380000000001</v>
      </c>
      <c r="AR792" s="42">
        <v>47.744681</v>
      </c>
      <c r="AS792" s="42">
        <v>0</v>
      </c>
      <c r="AT792" s="42">
        <v>0</v>
      </c>
      <c r="AU792" s="42">
        <v>0</v>
      </c>
      <c r="AV792" s="42">
        <v>4.3404259999999999</v>
      </c>
      <c r="AW792" s="42">
        <v>8.6808510000000005</v>
      </c>
      <c r="AX792" s="42">
        <v>4.3404259999999999</v>
      </c>
      <c r="AY792" s="42">
        <v>21.702127999999998</v>
      </c>
      <c r="AZ792" s="42">
        <v>8.6808510000000005</v>
      </c>
      <c r="BA792" s="42">
        <v>26.042553000000002</v>
      </c>
      <c r="BB792" s="42">
        <v>0</v>
      </c>
      <c r="BC792" s="42">
        <v>0</v>
      </c>
      <c r="BD792" s="42">
        <v>0</v>
      </c>
      <c r="BE792" s="42">
        <v>0</v>
      </c>
      <c r="BF792" s="42">
        <v>0</v>
      </c>
      <c r="BG792" s="42">
        <v>4.3404259999999999</v>
      </c>
      <c r="BH792" s="42">
        <v>21.702127999999998</v>
      </c>
      <c r="BI792" s="42">
        <v>0</v>
      </c>
      <c r="BJ792" s="42">
        <v>21.702127999999998</v>
      </c>
      <c r="BK792" s="42">
        <v>0</v>
      </c>
      <c r="BL792" s="42">
        <v>0</v>
      </c>
      <c r="BM792" s="42">
        <v>0</v>
      </c>
      <c r="BN792" s="42">
        <v>4.3404259999999999</v>
      </c>
      <c r="BO792" s="42">
        <v>8.6808510000000005</v>
      </c>
      <c r="BP792" s="42">
        <v>0</v>
      </c>
      <c r="BQ792" s="42">
        <v>0</v>
      </c>
      <c r="BR792" s="42">
        <v>8.6808510000000005</v>
      </c>
      <c r="BS792" s="42">
        <v>0</v>
      </c>
      <c r="BT792" s="42">
        <v>0</v>
      </c>
      <c r="BU792" s="42">
        <v>0</v>
      </c>
      <c r="BV792" s="42">
        <v>0</v>
      </c>
      <c r="BW792" s="42">
        <v>0</v>
      </c>
      <c r="BX792" s="42">
        <v>0</v>
      </c>
      <c r="BY792" s="42">
        <v>0</v>
      </c>
      <c r="BZ792" s="42">
        <v>0</v>
      </c>
      <c r="CA792" s="42">
        <v>0</v>
      </c>
      <c r="CB792" s="42">
        <v>8.6808510000000005</v>
      </c>
      <c r="CC792" s="42">
        <v>0</v>
      </c>
      <c r="CD792" s="42">
        <v>0</v>
      </c>
      <c r="CE792" s="42">
        <v>0</v>
      </c>
      <c r="CF792" s="42">
        <v>4.3404259999999999</v>
      </c>
      <c r="CG792" s="42">
        <v>0</v>
      </c>
      <c r="CH792" s="42">
        <v>0</v>
      </c>
      <c r="CI792" s="42">
        <v>0</v>
      </c>
      <c r="CJ792" s="42">
        <v>4.3404259999999999</v>
      </c>
      <c r="CK792" s="42">
        <v>39.063830000000003</v>
      </c>
      <c r="CL792" s="42">
        <v>0</v>
      </c>
      <c r="CM792" s="42">
        <v>0</v>
      </c>
      <c r="CN792" s="42">
        <v>0</v>
      </c>
      <c r="CO792" s="42">
        <v>0</v>
      </c>
      <c r="CP792" s="42">
        <v>8.6808510000000005</v>
      </c>
      <c r="CQ792" s="42">
        <v>4.3404259999999999</v>
      </c>
      <c r="CR792" s="42">
        <v>21.702127999999998</v>
      </c>
      <c r="CS792" s="42">
        <v>4.3404259999999999</v>
      </c>
    </row>
    <row r="793" spans="1:97">
      <c r="A793" s="40" t="s">
        <v>2180</v>
      </c>
      <c r="B793" s="40" t="s">
        <v>289</v>
      </c>
      <c r="C793" s="40" t="s">
        <v>1664</v>
      </c>
      <c r="D793" s="40" t="s">
        <v>1685</v>
      </c>
      <c r="E793" s="40" t="s">
        <v>1941</v>
      </c>
      <c r="F793" s="40" t="s">
        <v>1671</v>
      </c>
      <c r="G793" s="41" t="s">
        <v>294</v>
      </c>
      <c r="H793" s="40" t="s">
        <v>2181</v>
      </c>
      <c r="I793" s="42">
        <v>2358</v>
      </c>
      <c r="J793" s="42">
        <v>595.50045899999998</v>
      </c>
      <c r="K793" s="42">
        <v>345.45477599999998</v>
      </c>
      <c r="L793" s="42">
        <v>599.30649200000005</v>
      </c>
      <c r="M793" s="42">
        <v>391.31701600000002</v>
      </c>
      <c r="N793" s="42">
        <v>273.221858</v>
      </c>
      <c r="O793" s="42">
        <v>153.199399</v>
      </c>
      <c r="P793" s="42">
        <v>337</v>
      </c>
      <c r="Q793" s="42">
        <v>317</v>
      </c>
      <c r="R793" s="42">
        <v>354</v>
      </c>
      <c r="S793" s="42">
        <v>310</v>
      </c>
      <c r="T793" s="42">
        <v>250</v>
      </c>
      <c r="U793" s="42">
        <v>135</v>
      </c>
      <c r="V793" s="42">
        <v>1173.120962</v>
      </c>
      <c r="W793" s="42">
        <v>292.83484199999998</v>
      </c>
      <c r="X793" s="42">
        <v>175.66690700000001</v>
      </c>
      <c r="Y793" s="42">
        <v>289.88317999999998</v>
      </c>
      <c r="Z793" s="42">
        <v>210.79543200000001</v>
      </c>
      <c r="AA793" s="42">
        <v>136.610929</v>
      </c>
      <c r="AB793" s="42">
        <v>64.402294999999995</v>
      </c>
      <c r="AC793" s="42">
        <v>2.9273769999999999</v>
      </c>
      <c r="AD793" s="42">
        <v>357.26142099999998</v>
      </c>
      <c r="AE793" s="42">
        <v>676.321235</v>
      </c>
      <c r="AF793" s="42">
        <v>139.53830600000001</v>
      </c>
      <c r="AG793" s="42">
        <v>1184.879038</v>
      </c>
      <c r="AH793" s="42">
        <v>302.66561799999999</v>
      </c>
      <c r="AI793" s="42">
        <v>169.787869</v>
      </c>
      <c r="AJ793" s="42">
        <v>309.42331200000001</v>
      </c>
      <c r="AK793" s="42">
        <v>180.52158499999999</v>
      </c>
      <c r="AL793" s="42">
        <v>136.610929</v>
      </c>
      <c r="AM793" s="42">
        <v>80.014972999999998</v>
      </c>
      <c r="AN793" s="42">
        <v>5.8547539999999998</v>
      </c>
      <c r="AO793" s="42">
        <v>365.11632800000001</v>
      </c>
      <c r="AP793" s="42">
        <v>668.51489600000002</v>
      </c>
      <c r="AQ793" s="42">
        <v>151.24781400000001</v>
      </c>
      <c r="AR793" s="42">
        <v>1760.523672</v>
      </c>
      <c r="AS793" s="42">
        <v>31.225355</v>
      </c>
      <c r="AT793" s="42">
        <v>89.772896000000003</v>
      </c>
      <c r="AU793" s="42">
        <v>70.257048999999995</v>
      </c>
      <c r="AV793" s="42">
        <v>187.35213100000001</v>
      </c>
      <c r="AW793" s="42">
        <v>359.09158400000001</v>
      </c>
      <c r="AX793" s="42">
        <v>390.31693999999999</v>
      </c>
      <c r="AY793" s="42">
        <v>429.348634</v>
      </c>
      <c r="AZ793" s="42">
        <v>203.15908200000001</v>
      </c>
      <c r="BA793" s="42">
        <v>858.79440399999999</v>
      </c>
      <c r="BB793" s="42">
        <v>11.709508</v>
      </c>
      <c r="BC793" s="42">
        <v>62.450710000000001</v>
      </c>
      <c r="BD793" s="42">
        <v>42.934863</v>
      </c>
      <c r="BE793" s="42">
        <v>74.160218999999998</v>
      </c>
      <c r="BF793" s="42">
        <v>70.257048999999995</v>
      </c>
      <c r="BG793" s="42">
        <v>343.47890699999999</v>
      </c>
      <c r="BH793" s="42">
        <v>195.15846999999999</v>
      </c>
      <c r="BI793" s="42">
        <v>58.644677999999999</v>
      </c>
      <c r="BJ793" s="42">
        <v>901.72926800000005</v>
      </c>
      <c r="BK793" s="42">
        <v>19.515847000000001</v>
      </c>
      <c r="BL793" s="42">
        <v>27.322185999999999</v>
      </c>
      <c r="BM793" s="42">
        <v>27.322185999999999</v>
      </c>
      <c r="BN793" s="42">
        <v>113.191913</v>
      </c>
      <c r="BO793" s="42">
        <v>288.83453500000002</v>
      </c>
      <c r="BP793" s="42">
        <v>46.838033000000003</v>
      </c>
      <c r="BQ793" s="42">
        <v>234.19016400000001</v>
      </c>
      <c r="BR793" s="42">
        <v>144.51440500000001</v>
      </c>
      <c r="BS793" s="42">
        <v>206.86797799999999</v>
      </c>
      <c r="BT793" s="42">
        <v>0</v>
      </c>
      <c r="BU793" s="42">
        <v>3.9031690000000001</v>
      </c>
      <c r="BV793" s="42">
        <v>0</v>
      </c>
      <c r="BW793" s="42">
        <v>15.612678000000001</v>
      </c>
      <c r="BX793" s="42">
        <v>27.322185999999999</v>
      </c>
      <c r="BY793" s="42">
        <v>62.450710000000001</v>
      </c>
      <c r="BZ793" s="42">
        <v>0</v>
      </c>
      <c r="CA793" s="42">
        <v>97.579234999999997</v>
      </c>
      <c r="CB793" s="42">
        <v>975.98662300000001</v>
      </c>
      <c r="CC793" s="42">
        <v>23.419015999999999</v>
      </c>
      <c r="CD793" s="42">
        <v>78.063388000000003</v>
      </c>
      <c r="CE793" s="42">
        <v>50.741202000000001</v>
      </c>
      <c r="CF793" s="42">
        <v>152.22360599999999</v>
      </c>
      <c r="CG793" s="42">
        <v>277.12502699999999</v>
      </c>
      <c r="CH793" s="42">
        <v>300.54404399999999</v>
      </c>
      <c r="CI793" s="42">
        <v>3.9031690000000001</v>
      </c>
      <c r="CJ793" s="42">
        <v>89.967169999999996</v>
      </c>
      <c r="CK793" s="42">
        <v>577.66907100000003</v>
      </c>
      <c r="CL793" s="42">
        <v>7.8063390000000004</v>
      </c>
      <c r="CM793" s="42">
        <v>7.8063390000000004</v>
      </c>
      <c r="CN793" s="42">
        <v>19.515847000000001</v>
      </c>
      <c r="CO793" s="42">
        <v>19.515847000000001</v>
      </c>
      <c r="CP793" s="42">
        <v>54.644371999999997</v>
      </c>
      <c r="CQ793" s="42">
        <v>27.322185999999999</v>
      </c>
      <c r="CR793" s="42">
        <v>425.44546400000002</v>
      </c>
      <c r="CS793" s="42">
        <v>15.612678000000001</v>
      </c>
    </row>
    <row r="794" spans="1:97">
      <c r="A794" s="40" t="s">
        <v>2182</v>
      </c>
      <c r="B794" s="40" t="s">
        <v>289</v>
      </c>
      <c r="C794" s="40" t="s">
        <v>1664</v>
      </c>
      <c r="D794" s="40" t="s">
        <v>1674</v>
      </c>
      <c r="E794" s="40" t="s">
        <v>1759</v>
      </c>
      <c r="F794" s="40" t="s">
        <v>1671</v>
      </c>
      <c r="G794" s="41" t="s">
        <v>294</v>
      </c>
      <c r="H794" s="40" t="s">
        <v>2183</v>
      </c>
      <c r="I794" s="42">
        <v>3277</v>
      </c>
      <c r="J794" s="42">
        <v>557.44380000000001</v>
      </c>
      <c r="K794" s="42">
        <v>448.388667</v>
      </c>
      <c r="L794" s="42">
        <v>623.14253399999996</v>
      </c>
      <c r="M794" s="42">
        <v>650.78560200000004</v>
      </c>
      <c r="N794" s="42">
        <v>629.76099499999998</v>
      </c>
      <c r="O794" s="42">
        <v>367.47840300000001</v>
      </c>
      <c r="P794" s="42">
        <v>508</v>
      </c>
      <c r="Q794" s="42">
        <v>530</v>
      </c>
      <c r="R794" s="42">
        <v>620</v>
      </c>
      <c r="S794" s="42">
        <v>754</v>
      </c>
      <c r="T794" s="42">
        <v>498</v>
      </c>
      <c r="U794" s="42">
        <v>285</v>
      </c>
      <c r="V794" s="42">
        <v>1591.888514</v>
      </c>
      <c r="W794" s="42">
        <v>300.62147800000002</v>
      </c>
      <c r="X794" s="42">
        <v>241.32508999999999</v>
      </c>
      <c r="Y794" s="42">
        <v>302.61234899999999</v>
      </c>
      <c r="Z794" s="42">
        <v>300.50691699999999</v>
      </c>
      <c r="AA794" s="42">
        <v>297.72897399999999</v>
      </c>
      <c r="AB794" s="42">
        <v>142.021477</v>
      </c>
      <c r="AC794" s="42">
        <v>7.0722290000000001</v>
      </c>
      <c r="AD794" s="42">
        <v>420.46438799999999</v>
      </c>
      <c r="AE794" s="42">
        <v>854.22678499999995</v>
      </c>
      <c r="AF794" s="42">
        <v>317.19734099999999</v>
      </c>
      <c r="AG794" s="42">
        <v>1685.111486</v>
      </c>
      <c r="AH794" s="42">
        <v>256.82232199999999</v>
      </c>
      <c r="AI794" s="42">
        <v>207.06357700000001</v>
      </c>
      <c r="AJ794" s="42">
        <v>320.53018500000002</v>
      </c>
      <c r="AK794" s="42">
        <v>350.278685</v>
      </c>
      <c r="AL794" s="42">
        <v>332.03202099999999</v>
      </c>
      <c r="AM794" s="42">
        <v>189.07796500000001</v>
      </c>
      <c r="AN794" s="42">
        <v>29.306732</v>
      </c>
      <c r="AO794" s="42">
        <v>354.38801000000001</v>
      </c>
      <c r="AP794" s="42">
        <v>911.70422699999995</v>
      </c>
      <c r="AQ794" s="42">
        <v>419.01925</v>
      </c>
      <c r="AR794" s="42">
        <v>2728.765809</v>
      </c>
      <c r="AS794" s="42">
        <v>11.945224</v>
      </c>
      <c r="AT794" s="42">
        <v>199.08707200000001</v>
      </c>
      <c r="AU794" s="42">
        <v>262.79493400000001</v>
      </c>
      <c r="AV794" s="42">
        <v>386.28100799999999</v>
      </c>
      <c r="AW794" s="42">
        <v>346.41150399999998</v>
      </c>
      <c r="AX794" s="42">
        <v>191.175678</v>
      </c>
      <c r="AY794" s="42">
        <v>936.51336500000002</v>
      </c>
      <c r="AZ794" s="42">
        <v>394.55702400000001</v>
      </c>
      <c r="BA794" s="42">
        <v>1240.9464820000001</v>
      </c>
      <c r="BB794" s="42">
        <v>0</v>
      </c>
      <c r="BC794" s="42">
        <v>159.269657</v>
      </c>
      <c r="BD794" s="42">
        <v>131.39746700000001</v>
      </c>
      <c r="BE794" s="42">
        <v>183.16010600000001</v>
      </c>
      <c r="BF794" s="42">
        <v>47.780897000000003</v>
      </c>
      <c r="BG794" s="42">
        <v>175.24871200000001</v>
      </c>
      <c r="BH794" s="42">
        <v>424.27277800000002</v>
      </c>
      <c r="BI794" s="42">
        <v>119.81686500000001</v>
      </c>
      <c r="BJ794" s="42">
        <v>1487.8193269999999</v>
      </c>
      <c r="BK794" s="42">
        <v>11.945224</v>
      </c>
      <c r="BL794" s="42">
        <v>39.817413999999999</v>
      </c>
      <c r="BM794" s="42">
        <v>131.39746700000001</v>
      </c>
      <c r="BN794" s="42">
        <v>203.120902</v>
      </c>
      <c r="BO794" s="42">
        <v>298.630607</v>
      </c>
      <c r="BP794" s="42">
        <v>15.926966</v>
      </c>
      <c r="BQ794" s="42">
        <v>512.240587</v>
      </c>
      <c r="BR794" s="42">
        <v>274.74015900000001</v>
      </c>
      <c r="BS794" s="42">
        <v>398.642943</v>
      </c>
      <c r="BT794" s="42">
        <v>0</v>
      </c>
      <c r="BU794" s="42">
        <v>3.981741</v>
      </c>
      <c r="BV794" s="42">
        <v>0</v>
      </c>
      <c r="BW794" s="42">
        <v>35.887762000000002</v>
      </c>
      <c r="BX794" s="42">
        <v>59.726120999999999</v>
      </c>
      <c r="BY794" s="42">
        <v>27.924278999999999</v>
      </c>
      <c r="BZ794" s="42">
        <v>0</v>
      </c>
      <c r="CA794" s="42">
        <v>271.12304</v>
      </c>
      <c r="CB794" s="42">
        <v>1110.905859</v>
      </c>
      <c r="CC794" s="42">
        <v>3.981741</v>
      </c>
      <c r="CD794" s="42">
        <v>143.342692</v>
      </c>
      <c r="CE794" s="42">
        <v>222.97752</v>
      </c>
      <c r="CF794" s="42">
        <v>294.648866</v>
      </c>
      <c r="CG794" s="42">
        <v>230.94100299999999</v>
      </c>
      <c r="CH794" s="42">
        <v>135.379209</v>
      </c>
      <c r="CI794" s="42">
        <v>7.9634830000000001</v>
      </c>
      <c r="CJ794" s="42">
        <v>71.671346</v>
      </c>
      <c r="CK794" s="42">
        <v>1219.2170060000001</v>
      </c>
      <c r="CL794" s="42">
        <v>7.9634830000000001</v>
      </c>
      <c r="CM794" s="42">
        <v>51.762639</v>
      </c>
      <c r="CN794" s="42">
        <v>39.817413999999999</v>
      </c>
      <c r="CO794" s="42">
        <v>55.74438</v>
      </c>
      <c r="CP794" s="42">
        <v>55.74438</v>
      </c>
      <c r="CQ794" s="42">
        <v>27.87219</v>
      </c>
      <c r="CR794" s="42">
        <v>928.54988200000003</v>
      </c>
      <c r="CS794" s="42">
        <v>51.762639</v>
      </c>
    </row>
    <row r="795" spans="1:97">
      <c r="A795" s="40" t="s">
        <v>2184</v>
      </c>
      <c r="B795" s="40" t="s">
        <v>289</v>
      </c>
      <c r="C795" s="40" t="s">
        <v>1664</v>
      </c>
      <c r="D795" s="40" t="s">
        <v>1669</v>
      </c>
      <c r="E795" s="40" t="s">
        <v>1938</v>
      </c>
      <c r="F795" s="40" t="s">
        <v>1671</v>
      </c>
      <c r="G795" s="41" t="s">
        <v>294</v>
      </c>
      <c r="H795" s="40" t="s">
        <v>2185</v>
      </c>
      <c r="I795" s="42">
        <v>228</v>
      </c>
      <c r="J795" s="42">
        <v>53.97551</v>
      </c>
      <c r="K795" s="42">
        <v>33.502040999999998</v>
      </c>
      <c r="L795" s="42">
        <v>45.6</v>
      </c>
      <c r="M795" s="42">
        <v>38.155101999999999</v>
      </c>
      <c r="N795" s="42">
        <v>28.848980000000001</v>
      </c>
      <c r="O795" s="42">
        <v>27.918367</v>
      </c>
      <c r="P795" s="42">
        <v>32</v>
      </c>
      <c r="Q795" s="42">
        <v>29</v>
      </c>
      <c r="R795" s="42">
        <v>33</v>
      </c>
      <c r="S795" s="42">
        <v>33</v>
      </c>
      <c r="T795" s="42">
        <v>37</v>
      </c>
      <c r="U795" s="42">
        <v>15</v>
      </c>
      <c r="V795" s="42">
        <v>113.534694</v>
      </c>
      <c r="W795" s="42">
        <v>24.195917999999999</v>
      </c>
      <c r="X795" s="42">
        <v>18.612245000000001</v>
      </c>
      <c r="Y795" s="42">
        <v>23.265305999999999</v>
      </c>
      <c r="Z795" s="42">
        <v>17.681633000000001</v>
      </c>
      <c r="AA795" s="42">
        <v>14.889796</v>
      </c>
      <c r="AB795" s="42">
        <v>13.959184</v>
      </c>
      <c r="AC795" s="42">
        <v>0.93061199999999999</v>
      </c>
      <c r="AD795" s="42">
        <v>32.571429000000002</v>
      </c>
      <c r="AE795" s="42">
        <v>55.836734999999997</v>
      </c>
      <c r="AF795" s="42">
        <v>25.126531</v>
      </c>
      <c r="AG795" s="42">
        <v>114.465306</v>
      </c>
      <c r="AH795" s="42">
        <v>29.779592000000001</v>
      </c>
      <c r="AI795" s="42">
        <v>14.889796</v>
      </c>
      <c r="AJ795" s="42">
        <v>22.334693999999999</v>
      </c>
      <c r="AK795" s="42">
        <v>20.473469000000001</v>
      </c>
      <c r="AL795" s="42">
        <v>13.959184</v>
      </c>
      <c r="AM795" s="42">
        <v>12.097958999999999</v>
      </c>
      <c r="AN795" s="42">
        <v>0.93061199999999999</v>
      </c>
      <c r="AO795" s="42">
        <v>38.155101999999999</v>
      </c>
      <c r="AP795" s="42">
        <v>56.767347000000001</v>
      </c>
      <c r="AQ795" s="42">
        <v>19.542857000000001</v>
      </c>
      <c r="AR795" s="42">
        <v>189.844898</v>
      </c>
      <c r="AS795" s="42">
        <v>3.7224490000000001</v>
      </c>
      <c r="AT795" s="42">
        <v>22.334693999999999</v>
      </c>
      <c r="AU795" s="42">
        <v>11.167346999999999</v>
      </c>
      <c r="AV795" s="42">
        <v>18.612245000000001</v>
      </c>
      <c r="AW795" s="42">
        <v>29.779592000000001</v>
      </c>
      <c r="AX795" s="42">
        <v>22.334693999999999</v>
      </c>
      <c r="AY795" s="42">
        <v>59.559184000000002</v>
      </c>
      <c r="AZ795" s="42">
        <v>22.334693999999999</v>
      </c>
      <c r="BA795" s="42">
        <v>100.506122</v>
      </c>
      <c r="BB795" s="42">
        <v>0</v>
      </c>
      <c r="BC795" s="42">
        <v>18.612245000000001</v>
      </c>
      <c r="BD795" s="42">
        <v>3.7224490000000001</v>
      </c>
      <c r="BE795" s="42">
        <v>11.167346999999999</v>
      </c>
      <c r="BF795" s="42">
        <v>3.7224490000000001</v>
      </c>
      <c r="BG795" s="42">
        <v>22.334693999999999</v>
      </c>
      <c r="BH795" s="42">
        <v>29.779592000000001</v>
      </c>
      <c r="BI795" s="42">
        <v>11.167346999999999</v>
      </c>
      <c r="BJ795" s="42">
        <v>89.338775999999996</v>
      </c>
      <c r="BK795" s="42">
        <v>3.7224490000000001</v>
      </c>
      <c r="BL795" s="42">
        <v>3.7224490000000001</v>
      </c>
      <c r="BM795" s="42">
        <v>7.4448980000000002</v>
      </c>
      <c r="BN795" s="42">
        <v>7.4448980000000002</v>
      </c>
      <c r="BO795" s="42">
        <v>26.057143</v>
      </c>
      <c r="BP795" s="42">
        <v>0</v>
      </c>
      <c r="BQ795" s="42">
        <v>29.779592000000001</v>
      </c>
      <c r="BR795" s="42">
        <v>11.167346999999999</v>
      </c>
      <c r="BS795" s="42">
        <v>29.779592000000001</v>
      </c>
      <c r="BT795" s="42">
        <v>0</v>
      </c>
      <c r="BU795" s="42">
        <v>0</v>
      </c>
      <c r="BV795" s="42">
        <v>0</v>
      </c>
      <c r="BW795" s="42">
        <v>0</v>
      </c>
      <c r="BX795" s="42">
        <v>0</v>
      </c>
      <c r="BY795" s="42">
        <v>14.889796</v>
      </c>
      <c r="BZ795" s="42">
        <v>0</v>
      </c>
      <c r="CA795" s="42">
        <v>14.889796</v>
      </c>
      <c r="CB795" s="42">
        <v>78.171429000000003</v>
      </c>
      <c r="CC795" s="42">
        <v>3.7224490000000001</v>
      </c>
      <c r="CD795" s="42">
        <v>11.167346999999999</v>
      </c>
      <c r="CE795" s="42">
        <v>7.4448980000000002</v>
      </c>
      <c r="CF795" s="42">
        <v>18.612245000000001</v>
      </c>
      <c r="CG795" s="42">
        <v>26.057143</v>
      </c>
      <c r="CH795" s="42">
        <v>7.4448980000000002</v>
      </c>
      <c r="CI795" s="42">
        <v>0</v>
      </c>
      <c r="CJ795" s="42">
        <v>3.7224490000000001</v>
      </c>
      <c r="CK795" s="42">
        <v>81.893878000000001</v>
      </c>
      <c r="CL795" s="42">
        <v>0</v>
      </c>
      <c r="CM795" s="42">
        <v>11.167346999999999</v>
      </c>
      <c r="CN795" s="42">
        <v>3.7224490000000001</v>
      </c>
      <c r="CO795" s="42">
        <v>0</v>
      </c>
      <c r="CP795" s="42">
        <v>3.7224490000000001</v>
      </c>
      <c r="CQ795" s="42">
        <v>0</v>
      </c>
      <c r="CR795" s="42">
        <v>59.559184000000002</v>
      </c>
      <c r="CS795" s="42">
        <v>3.7224490000000001</v>
      </c>
    </row>
    <row r="796" spans="1:97">
      <c r="A796" s="40" t="s">
        <v>2186</v>
      </c>
      <c r="B796" s="40" t="s">
        <v>289</v>
      </c>
      <c r="C796" s="40" t="s">
        <v>1664</v>
      </c>
      <c r="D796" s="40" t="s">
        <v>1681</v>
      </c>
      <c r="E796" s="40" t="s">
        <v>1682</v>
      </c>
      <c r="F796" s="40" t="s">
        <v>1671</v>
      </c>
      <c r="G796" s="41" t="s">
        <v>294</v>
      </c>
      <c r="H796" s="40" t="s">
        <v>2187</v>
      </c>
      <c r="I796" s="42">
        <v>7714</v>
      </c>
      <c r="J796" s="42">
        <v>1168.815611</v>
      </c>
      <c r="K796" s="42">
        <v>826.217984</v>
      </c>
      <c r="L796" s="42">
        <v>1383.7420059999999</v>
      </c>
      <c r="M796" s="42">
        <v>1672.090539</v>
      </c>
      <c r="N796" s="42">
        <v>1666.8388749999999</v>
      </c>
      <c r="O796" s="42">
        <v>996.294984</v>
      </c>
      <c r="P796" s="42">
        <v>959</v>
      </c>
      <c r="Q796" s="42">
        <v>897</v>
      </c>
      <c r="R796" s="42">
        <v>1246</v>
      </c>
      <c r="S796" s="42">
        <v>1294</v>
      </c>
      <c r="T796" s="42">
        <v>1297</v>
      </c>
      <c r="U796" s="42">
        <v>611</v>
      </c>
      <c r="V796" s="42">
        <v>3790.8921019999998</v>
      </c>
      <c r="W796" s="42">
        <v>614.86554100000001</v>
      </c>
      <c r="X796" s="42">
        <v>447.30359099999998</v>
      </c>
      <c r="Y796" s="42">
        <v>678.069841</v>
      </c>
      <c r="Z796" s="42">
        <v>826.59945600000003</v>
      </c>
      <c r="AA796" s="42">
        <v>823.44401100000005</v>
      </c>
      <c r="AB796" s="42">
        <v>369.89636200000001</v>
      </c>
      <c r="AC796" s="42">
        <v>30.7133</v>
      </c>
      <c r="AD796" s="42">
        <v>800.80068700000004</v>
      </c>
      <c r="AE796" s="42">
        <v>2108.7354220000002</v>
      </c>
      <c r="AF796" s="42">
        <v>881.35599300000001</v>
      </c>
      <c r="AG796" s="42">
        <v>3923.1078980000002</v>
      </c>
      <c r="AH796" s="42">
        <v>553.95006899999998</v>
      </c>
      <c r="AI796" s="42">
        <v>378.91439400000002</v>
      </c>
      <c r="AJ796" s="42">
        <v>705.67216499999995</v>
      </c>
      <c r="AK796" s="42">
        <v>845.491083</v>
      </c>
      <c r="AL796" s="42">
        <v>843.39486499999998</v>
      </c>
      <c r="AM796" s="42">
        <v>518.17797499999995</v>
      </c>
      <c r="AN796" s="42">
        <v>77.507346999999996</v>
      </c>
      <c r="AO796" s="42">
        <v>692.91348900000003</v>
      </c>
      <c r="AP796" s="42">
        <v>2139.5708800000002</v>
      </c>
      <c r="AQ796" s="42">
        <v>1090.623529</v>
      </c>
      <c r="AR796" s="42">
        <v>6536.877399</v>
      </c>
      <c r="AS796" s="42">
        <v>129.44537700000001</v>
      </c>
      <c r="AT796" s="42">
        <v>492.08279399999998</v>
      </c>
      <c r="AU796" s="42">
        <v>437.82995199999999</v>
      </c>
      <c r="AV796" s="42">
        <v>837.58773399999995</v>
      </c>
      <c r="AW796" s="42">
        <v>947.99702600000001</v>
      </c>
      <c r="AX796" s="42">
        <v>494.93820599999998</v>
      </c>
      <c r="AY796" s="42">
        <v>2406.7836849999999</v>
      </c>
      <c r="AZ796" s="42">
        <v>790.212625</v>
      </c>
      <c r="BA796" s="42">
        <v>3098.5897300000001</v>
      </c>
      <c r="BB796" s="42">
        <v>121.830943</v>
      </c>
      <c r="BC796" s="42">
        <v>328.37246399999998</v>
      </c>
      <c r="BD796" s="42">
        <v>274.11962199999999</v>
      </c>
      <c r="BE796" s="42">
        <v>361.68561199999999</v>
      </c>
      <c r="BF796" s="42">
        <v>201.7825</v>
      </c>
      <c r="BG796" s="42">
        <v>426.40830099999999</v>
      </c>
      <c r="BH796" s="42">
        <v>1120.3440459999999</v>
      </c>
      <c r="BI796" s="42">
        <v>264.04624200000001</v>
      </c>
      <c r="BJ796" s="42">
        <v>3438.2876689999998</v>
      </c>
      <c r="BK796" s="42">
        <v>7.6144340000000001</v>
      </c>
      <c r="BL796" s="42">
        <v>163.71033</v>
      </c>
      <c r="BM796" s="42">
        <v>163.71033</v>
      </c>
      <c r="BN796" s="42">
        <v>475.90212200000002</v>
      </c>
      <c r="BO796" s="42">
        <v>746.21452699999998</v>
      </c>
      <c r="BP796" s="42">
        <v>68.529905999999997</v>
      </c>
      <c r="BQ796" s="42">
        <v>1286.4396389999999</v>
      </c>
      <c r="BR796" s="42">
        <v>526.166383</v>
      </c>
      <c r="BS796" s="42">
        <v>525.58855200000005</v>
      </c>
      <c r="BT796" s="42">
        <v>0</v>
      </c>
      <c r="BU796" s="42">
        <v>3.8072170000000001</v>
      </c>
      <c r="BV796" s="42">
        <v>0</v>
      </c>
      <c r="BW796" s="42">
        <v>26.650518999999999</v>
      </c>
      <c r="BX796" s="42">
        <v>83.758773000000005</v>
      </c>
      <c r="BY796" s="42">
        <v>114.216509</v>
      </c>
      <c r="BZ796" s="42">
        <v>0</v>
      </c>
      <c r="CA796" s="42">
        <v>297.15553399999999</v>
      </c>
      <c r="CB796" s="42">
        <v>2659.9301329999998</v>
      </c>
      <c r="CC796" s="42">
        <v>76.144339000000002</v>
      </c>
      <c r="CD796" s="42">
        <v>374.05906800000002</v>
      </c>
      <c r="CE796" s="42">
        <v>300.77014100000002</v>
      </c>
      <c r="CF796" s="42">
        <v>616.76914999999997</v>
      </c>
      <c r="CG796" s="42">
        <v>742.40731000000005</v>
      </c>
      <c r="CH796" s="42">
        <v>304.577358</v>
      </c>
      <c r="CI796" s="42">
        <v>22.843302000000001</v>
      </c>
      <c r="CJ796" s="42">
        <v>222.359466</v>
      </c>
      <c r="CK796" s="42">
        <v>3351.358714</v>
      </c>
      <c r="CL796" s="42">
        <v>53.301037999999998</v>
      </c>
      <c r="CM796" s="42">
        <v>114.216509</v>
      </c>
      <c r="CN796" s="42">
        <v>137.059811</v>
      </c>
      <c r="CO796" s="42">
        <v>194.16806600000001</v>
      </c>
      <c r="CP796" s="42">
        <v>121.830943</v>
      </c>
      <c r="CQ796" s="42">
        <v>76.144339000000002</v>
      </c>
      <c r="CR796" s="42">
        <v>2383.9403830000001</v>
      </c>
      <c r="CS796" s="42">
        <v>270.69762500000002</v>
      </c>
    </row>
    <row r="797" spans="1:97">
      <c r="A797" s="40" t="s">
        <v>2188</v>
      </c>
      <c r="B797" s="40" t="s">
        <v>289</v>
      </c>
      <c r="C797" s="40" t="s">
        <v>1664</v>
      </c>
      <c r="D797" s="40" t="s">
        <v>1669</v>
      </c>
      <c r="E797" s="40" t="s">
        <v>1800</v>
      </c>
      <c r="F797" s="40" t="s">
        <v>1671</v>
      </c>
      <c r="G797" s="41" t="s">
        <v>294</v>
      </c>
      <c r="H797" s="40" t="s">
        <v>2189</v>
      </c>
      <c r="I797" s="42">
        <v>720</v>
      </c>
      <c r="J797" s="42">
        <v>151.72621699999999</v>
      </c>
      <c r="K797" s="42">
        <v>87.461646999999999</v>
      </c>
      <c r="L797" s="42">
        <v>176.08690100000001</v>
      </c>
      <c r="M797" s="42">
        <v>166.59718799999999</v>
      </c>
      <c r="N797" s="42">
        <v>87.516244</v>
      </c>
      <c r="O797" s="42">
        <v>50.611803999999999</v>
      </c>
      <c r="P797" s="42">
        <v>107</v>
      </c>
      <c r="Q797" s="42">
        <v>83</v>
      </c>
      <c r="R797" s="42">
        <v>140</v>
      </c>
      <c r="S797" s="42">
        <v>106</v>
      </c>
      <c r="T797" s="42">
        <v>77</v>
      </c>
      <c r="U797" s="42">
        <v>34</v>
      </c>
      <c r="V797" s="42">
        <v>362.71792799999997</v>
      </c>
      <c r="W797" s="42">
        <v>84.353005999999993</v>
      </c>
      <c r="X797" s="42">
        <v>40.067678000000001</v>
      </c>
      <c r="Y797" s="42">
        <v>86.461832000000001</v>
      </c>
      <c r="Z797" s="42">
        <v>88.570656999999997</v>
      </c>
      <c r="AA797" s="42">
        <v>46.394154</v>
      </c>
      <c r="AB797" s="42">
        <v>15.816189</v>
      </c>
      <c r="AC797" s="42">
        <v>1.054413</v>
      </c>
      <c r="AD797" s="42">
        <v>104.38684499999999</v>
      </c>
      <c r="AE797" s="42">
        <v>208.77369100000001</v>
      </c>
      <c r="AF797" s="42">
        <v>49.557391000000003</v>
      </c>
      <c r="AG797" s="42">
        <v>357.28207200000003</v>
      </c>
      <c r="AH797" s="42">
        <v>67.37321</v>
      </c>
      <c r="AI797" s="42">
        <v>47.393968999999998</v>
      </c>
      <c r="AJ797" s="42">
        <v>89.625068999999996</v>
      </c>
      <c r="AK797" s="42">
        <v>78.026531000000006</v>
      </c>
      <c r="AL797" s="42">
        <v>41.122090999999998</v>
      </c>
      <c r="AM797" s="42">
        <v>30.577964999999999</v>
      </c>
      <c r="AN797" s="42">
        <v>3.1632380000000002</v>
      </c>
      <c r="AO797" s="42">
        <v>89.515874999999994</v>
      </c>
      <c r="AP797" s="42">
        <v>209.773506</v>
      </c>
      <c r="AQ797" s="42">
        <v>57.992691999999998</v>
      </c>
      <c r="AR797" s="42">
        <v>565.16514299999994</v>
      </c>
      <c r="AS797" s="42">
        <v>4.2176499999999999</v>
      </c>
      <c r="AT797" s="42">
        <v>25.305902</v>
      </c>
      <c r="AU797" s="42">
        <v>54.829453999999998</v>
      </c>
      <c r="AV797" s="42">
        <v>101.223608</v>
      </c>
      <c r="AW797" s="42">
        <v>92.788307000000003</v>
      </c>
      <c r="AX797" s="42">
        <v>75.917705999999995</v>
      </c>
      <c r="AY797" s="42">
        <v>122.311859</v>
      </c>
      <c r="AZ797" s="42">
        <v>88.570656999999997</v>
      </c>
      <c r="BA797" s="42">
        <v>303.67082299999998</v>
      </c>
      <c r="BB797" s="42">
        <v>0</v>
      </c>
      <c r="BC797" s="42">
        <v>21.088252000000001</v>
      </c>
      <c r="BD797" s="42">
        <v>33.741202999999999</v>
      </c>
      <c r="BE797" s="42">
        <v>54.829453999999998</v>
      </c>
      <c r="BF797" s="42">
        <v>21.088252000000001</v>
      </c>
      <c r="BG797" s="42">
        <v>71.700055000000006</v>
      </c>
      <c r="BH797" s="42">
        <v>71.700055000000006</v>
      </c>
      <c r="BI797" s="42">
        <v>29.523551999999999</v>
      </c>
      <c r="BJ797" s="42">
        <v>261.49432000000002</v>
      </c>
      <c r="BK797" s="42">
        <v>4.2176499999999999</v>
      </c>
      <c r="BL797" s="42">
        <v>4.2176499999999999</v>
      </c>
      <c r="BM797" s="42">
        <v>21.088252000000001</v>
      </c>
      <c r="BN797" s="42">
        <v>46.394154</v>
      </c>
      <c r="BO797" s="42">
        <v>71.700055000000006</v>
      </c>
      <c r="BP797" s="42">
        <v>4.2176499999999999</v>
      </c>
      <c r="BQ797" s="42">
        <v>50.611803999999999</v>
      </c>
      <c r="BR797" s="42">
        <v>59.047103999999997</v>
      </c>
      <c r="BS797" s="42">
        <v>71.700055000000006</v>
      </c>
      <c r="BT797" s="42">
        <v>0</v>
      </c>
      <c r="BU797" s="42">
        <v>0</v>
      </c>
      <c r="BV797" s="42">
        <v>0</v>
      </c>
      <c r="BW797" s="42">
        <v>4.2176499999999999</v>
      </c>
      <c r="BX797" s="42">
        <v>0</v>
      </c>
      <c r="BY797" s="42">
        <v>16.870601000000001</v>
      </c>
      <c r="BZ797" s="42">
        <v>0</v>
      </c>
      <c r="CA797" s="42">
        <v>50.611803999999999</v>
      </c>
      <c r="CB797" s="42">
        <v>341.62967600000002</v>
      </c>
      <c r="CC797" s="42">
        <v>0</v>
      </c>
      <c r="CD797" s="42">
        <v>25.305902</v>
      </c>
      <c r="CE797" s="42">
        <v>50.611803999999999</v>
      </c>
      <c r="CF797" s="42">
        <v>92.788307000000003</v>
      </c>
      <c r="CG797" s="42">
        <v>84.353005999999993</v>
      </c>
      <c r="CH797" s="42">
        <v>59.047103999999997</v>
      </c>
      <c r="CI797" s="42">
        <v>4.2176499999999999</v>
      </c>
      <c r="CJ797" s="42">
        <v>25.305902</v>
      </c>
      <c r="CK797" s="42">
        <v>151.83541199999999</v>
      </c>
      <c r="CL797" s="42">
        <v>4.2176499999999999</v>
      </c>
      <c r="CM797" s="42">
        <v>0</v>
      </c>
      <c r="CN797" s="42">
        <v>4.2176499999999999</v>
      </c>
      <c r="CO797" s="42">
        <v>4.2176499999999999</v>
      </c>
      <c r="CP797" s="42">
        <v>8.4353010000000008</v>
      </c>
      <c r="CQ797" s="42">
        <v>0</v>
      </c>
      <c r="CR797" s="42">
        <v>118.09420900000001</v>
      </c>
      <c r="CS797" s="42">
        <v>12.652951</v>
      </c>
    </row>
    <row r="798" spans="1:97">
      <c r="A798" s="40" t="s">
        <v>2190</v>
      </c>
      <c r="B798" s="40" t="s">
        <v>289</v>
      </c>
      <c r="C798" s="40" t="s">
        <v>1664</v>
      </c>
      <c r="D798" s="40" t="s">
        <v>1674</v>
      </c>
      <c r="E798" s="40" t="s">
        <v>1734</v>
      </c>
      <c r="F798" s="40" t="s">
        <v>1671</v>
      </c>
      <c r="G798" s="41" t="s">
        <v>294</v>
      </c>
      <c r="H798" s="40" t="s">
        <v>2191</v>
      </c>
      <c r="I798" s="42">
        <v>9309</v>
      </c>
      <c r="J798" s="42">
        <v>1699.3758270000001</v>
      </c>
      <c r="K798" s="42">
        <v>1314.021911</v>
      </c>
      <c r="L798" s="42">
        <v>1802.745298</v>
      </c>
      <c r="M798" s="42">
        <v>2128.901875</v>
      </c>
      <c r="N798" s="42">
        <v>1666.115581</v>
      </c>
      <c r="O798" s="42">
        <v>697.83950800000002</v>
      </c>
      <c r="P798" s="42">
        <v>1491</v>
      </c>
      <c r="Q798" s="42">
        <v>1449</v>
      </c>
      <c r="R798" s="42">
        <v>1757</v>
      </c>
      <c r="S798" s="42">
        <v>2111</v>
      </c>
      <c r="T798" s="42">
        <v>1061</v>
      </c>
      <c r="U798" s="42">
        <v>398</v>
      </c>
      <c r="V798" s="42">
        <v>4482.6407330000002</v>
      </c>
      <c r="W798" s="42">
        <v>861.39741100000003</v>
      </c>
      <c r="X798" s="42">
        <v>656.29552899999999</v>
      </c>
      <c r="Y798" s="42">
        <v>855.64653999999996</v>
      </c>
      <c r="Z798" s="42">
        <v>1044.336867</v>
      </c>
      <c r="AA798" s="42">
        <v>792.07023300000003</v>
      </c>
      <c r="AB798" s="42">
        <v>264.64317999999997</v>
      </c>
      <c r="AC798" s="42">
        <v>8.2509720000000009</v>
      </c>
      <c r="AD798" s="42">
        <v>1148.518176</v>
      </c>
      <c r="AE798" s="42">
        <v>2624.889999</v>
      </c>
      <c r="AF798" s="42">
        <v>709.23255700000004</v>
      </c>
      <c r="AG798" s="42">
        <v>4826.3592669999998</v>
      </c>
      <c r="AH798" s="42">
        <v>837.97841600000004</v>
      </c>
      <c r="AI798" s="42">
        <v>657.72638199999994</v>
      </c>
      <c r="AJ798" s="42">
        <v>947.09875799999998</v>
      </c>
      <c r="AK798" s="42">
        <v>1084.565008</v>
      </c>
      <c r="AL798" s="42">
        <v>874.04534799999999</v>
      </c>
      <c r="AM798" s="42">
        <v>390.10537499999998</v>
      </c>
      <c r="AN798" s="42">
        <v>34.839981000000002</v>
      </c>
      <c r="AO798" s="42">
        <v>1123.2148529999999</v>
      </c>
      <c r="AP798" s="42">
        <v>2829.8544820000002</v>
      </c>
      <c r="AQ798" s="42">
        <v>873.28993200000002</v>
      </c>
      <c r="AR798" s="42">
        <v>7674.7788790000004</v>
      </c>
      <c r="AS798" s="42">
        <v>37.103940000000001</v>
      </c>
      <c r="AT798" s="42">
        <v>213.83307099999999</v>
      </c>
      <c r="AU798" s="42">
        <v>819.38422400000002</v>
      </c>
      <c r="AV798" s="42">
        <v>1251.2177240000001</v>
      </c>
      <c r="AW798" s="42">
        <v>1203.464712</v>
      </c>
      <c r="AX798" s="42">
        <v>730.23855400000002</v>
      </c>
      <c r="AY798" s="42">
        <v>2308.6876379999999</v>
      </c>
      <c r="AZ798" s="42">
        <v>1110.849015</v>
      </c>
      <c r="BA798" s="42">
        <v>3698.4639590000002</v>
      </c>
      <c r="BB798" s="42">
        <v>16.498494999999998</v>
      </c>
      <c r="BC798" s="42">
        <v>168.731933</v>
      </c>
      <c r="BD798" s="42">
        <v>552.64424499999996</v>
      </c>
      <c r="BE798" s="42">
        <v>558.19847100000004</v>
      </c>
      <c r="BF798" s="42">
        <v>287.35145799999998</v>
      </c>
      <c r="BG798" s="42">
        <v>603.08008299999995</v>
      </c>
      <c r="BH798" s="42">
        <v>1116.763232</v>
      </c>
      <c r="BI798" s="42">
        <v>395.19604099999998</v>
      </c>
      <c r="BJ798" s="42">
        <v>3976.3149199999998</v>
      </c>
      <c r="BK798" s="42">
        <v>20.605445</v>
      </c>
      <c r="BL798" s="42">
        <v>45.101137999999999</v>
      </c>
      <c r="BM798" s="42">
        <v>266.73998</v>
      </c>
      <c r="BN798" s="42">
        <v>693.01925300000005</v>
      </c>
      <c r="BO798" s="42">
        <v>916.11325399999998</v>
      </c>
      <c r="BP798" s="42">
        <v>127.158472</v>
      </c>
      <c r="BQ798" s="42">
        <v>1191.924405</v>
      </c>
      <c r="BR798" s="42">
        <v>715.65297399999997</v>
      </c>
      <c r="BS798" s="42">
        <v>963.91834500000004</v>
      </c>
      <c r="BT798" s="42">
        <v>0</v>
      </c>
      <c r="BU798" s="42">
        <v>0</v>
      </c>
      <c r="BV798" s="42">
        <v>8.2138950000000008</v>
      </c>
      <c r="BW798" s="42">
        <v>37.030667000000001</v>
      </c>
      <c r="BX798" s="42">
        <v>110.656851</v>
      </c>
      <c r="BY798" s="42">
        <v>130.90168</v>
      </c>
      <c r="BZ798" s="42">
        <v>0</v>
      </c>
      <c r="CA798" s="42">
        <v>677.11525200000005</v>
      </c>
      <c r="CB798" s="42">
        <v>3641.8416470000002</v>
      </c>
      <c r="CC798" s="42">
        <v>12.283082</v>
      </c>
      <c r="CD798" s="42">
        <v>143.80357900000001</v>
      </c>
      <c r="CE798" s="42">
        <v>695.42713600000002</v>
      </c>
      <c r="CF798" s="42">
        <v>1024.2334089999999</v>
      </c>
      <c r="CG798" s="42">
        <v>980.84106599999996</v>
      </c>
      <c r="CH798" s="42">
        <v>516.76766899999996</v>
      </c>
      <c r="CI798" s="42">
        <v>37.030343000000002</v>
      </c>
      <c r="CJ798" s="42">
        <v>231.45536300000001</v>
      </c>
      <c r="CK798" s="42">
        <v>3069.0188870000002</v>
      </c>
      <c r="CL798" s="42">
        <v>24.820858000000001</v>
      </c>
      <c r="CM798" s="42">
        <v>70.029492000000005</v>
      </c>
      <c r="CN798" s="42">
        <v>115.74319300000001</v>
      </c>
      <c r="CO798" s="42">
        <v>189.95364799999999</v>
      </c>
      <c r="CP798" s="42">
        <v>111.966795</v>
      </c>
      <c r="CQ798" s="42">
        <v>82.569205999999994</v>
      </c>
      <c r="CR798" s="42">
        <v>2271.657295</v>
      </c>
      <c r="CS798" s="42">
        <v>202.2784</v>
      </c>
    </row>
    <row r="799" spans="1:97">
      <c r="A799" s="40" t="s">
        <v>2192</v>
      </c>
      <c r="B799" s="40" t="s">
        <v>289</v>
      </c>
      <c r="C799" s="40" t="s">
        <v>1664</v>
      </c>
      <c r="D799" s="40" t="s">
        <v>1669</v>
      </c>
      <c r="E799" s="40" t="s">
        <v>1938</v>
      </c>
      <c r="F799" s="40" t="s">
        <v>1671</v>
      </c>
      <c r="G799" s="41" t="s">
        <v>294</v>
      </c>
      <c r="H799" s="40" t="s">
        <v>2193</v>
      </c>
      <c r="I799" s="42">
        <v>469</v>
      </c>
      <c r="J799" s="42">
        <v>81.079121999999998</v>
      </c>
      <c r="K799" s="42">
        <v>67.736987999999997</v>
      </c>
      <c r="L799" s="42">
        <v>81.079121999999998</v>
      </c>
      <c r="M799" s="42">
        <v>118.02657000000001</v>
      </c>
      <c r="N799" s="42">
        <v>70.788617000000002</v>
      </c>
      <c r="O799" s="42">
        <v>50.289582000000003</v>
      </c>
      <c r="P799" s="42">
        <v>65</v>
      </c>
      <c r="Q799" s="42">
        <v>47</v>
      </c>
      <c r="R799" s="42">
        <v>85</v>
      </c>
      <c r="S799" s="42">
        <v>76</v>
      </c>
      <c r="T799" s="42">
        <v>90</v>
      </c>
      <c r="U799" s="42">
        <v>37</v>
      </c>
      <c r="V799" s="42">
        <v>230.92155</v>
      </c>
      <c r="W799" s="42">
        <v>36.947448000000001</v>
      </c>
      <c r="X799" s="42">
        <v>34.894812000000002</v>
      </c>
      <c r="Y799" s="42">
        <v>32.842176000000002</v>
      </c>
      <c r="Z799" s="42">
        <v>60.552762000000001</v>
      </c>
      <c r="AA799" s="42">
        <v>40.026401999999997</v>
      </c>
      <c r="AB799" s="42">
        <v>25.65795</v>
      </c>
      <c r="AC799" s="42">
        <v>0</v>
      </c>
      <c r="AD799" s="42">
        <v>49.263263999999999</v>
      </c>
      <c r="AE799" s="42">
        <v>130.342386</v>
      </c>
      <c r="AF799" s="42">
        <v>51.315899999999999</v>
      </c>
      <c r="AG799" s="42">
        <v>238.07845</v>
      </c>
      <c r="AH799" s="42">
        <v>44.131673999999997</v>
      </c>
      <c r="AI799" s="42">
        <v>32.842176000000002</v>
      </c>
      <c r="AJ799" s="42">
        <v>48.236946000000003</v>
      </c>
      <c r="AK799" s="42">
        <v>57.473807999999998</v>
      </c>
      <c r="AL799" s="42">
        <v>30.762215000000001</v>
      </c>
      <c r="AM799" s="42">
        <v>22.578996</v>
      </c>
      <c r="AN799" s="42">
        <v>2.0526360000000001</v>
      </c>
      <c r="AO799" s="42">
        <v>55.421171999999999</v>
      </c>
      <c r="AP799" s="42">
        <v>136.47296900000001</v>
      </c>
      <c r="AQ799" s="42">
        <v>46.184310000000004</v>
      </c>
      <c r="AR799" s="42">
        <v>381.680995</v>
      </c>
      <c r="AS799" s="42">
        <v>8.2105440000000005</v>
      </c>
      <c r="AT799" s="42">
        <v>8.2105440000000005</v>
      </c>
      <c r="AU799" s="42">
        <v>20.52636</v>
      </c>
      <c r="AV799" s="42">
        <v>49.263263999999999</v>
      </c>
      <c r="AW799" s="42">
        <v>49.263263999999999</v>
      </c>
      <c r="AX799" s="42">
        <v>61.579079999999998</v>
      </c>
      <c r="AY799" s="42">
        <v>123.04886</v>
      </c>
      <c r="AZ799" s="42">
        <v>61.579079999999998</v>
      </c>
      <c r="BA799" s="42">
        <v>188.842512</v>
      </c>
      <c r="BB799" s="42">
        <v>8.2105440000000005</v>
      </c>
      <c r="BC799" s="42">
        <v>8.2105440000000005</v>
      </c>
      <c r="BD799" s="42">
        <v>8.2105440000000005</v>
      </c>
      <c r="BE799" s="42">
        <v>24.631632</v>
      </c>
      <c r="BF799" s="42">
        <v>4.1052720000000003</v>
      </c>
      <c r="BG799" s="42">
        <v>49.263263999999999</v>
      </c>
      <c r="BH799" s="42">
        <v>65.684352000000004</v>
      </c>
      <c r="BI799" s="42">
        <v>20.52636</v>
      </c>
      <c r="BJ799" s="42">
        <v>192.83848399999999</v>
      </c>
      <c r="BK799" s="42">
        <v>0</v>
      </c>
      <c r="BL799" s="42">
        <v>0</v>
      </c>
      <c r="BM799" s="42">
        <v>12.315816</v>
      </c>
      <c r="BN799" s="42">
        <v>24.631632</v>
      </c>
      <c r="BO799" s="42">
        <v>45.157992</v>
      </c>
      <c r="BP799" s="42">
        <v>12.315816</v>
      </c>
      <c r="BQ799" s="42">
        <v>57.364508000000001</v>
      </c>
      <c r="BR799" s="42">
        <v>41.052720000000001</v>
      </c>
      <c r="BS799" s="42">
        <v>49.263263999999999</v>
      </c>
      <c r="BT799" s="42">
        <v>0</v>
      </c>
      <c r="BU799" s="42">
        <v>0</v>
      </c>
      <c r="BV799" s="42">
        <v>0</v>
      </c>
      <c r="BW799" s="42">
        <v>4.1052720000000003</v>
      </c>
      <c r="BX799" s="42">
        <v>8.2105440000000005</v>
      </c>
      <c r="BY799" s="42">
        <v>20.52636</v>
      </c>
      <c r="BZ799" s="42">
        <v>0</v>
      </c>
      <c r="CA799" s="42">
        <v>16.421088000000001</v>
      </c>
      <c r="CB799" s="42">
        <v>164.21088</v>
      </c>
      <c r="CC799" s="42">
        <v>0</v>
      </c>
      <c r="CD799" s="42">
        <v>4.1052720000000003</v>
      </c>
      <c r="CE799" s="42">
        <v>20.52636</v>
      </c>
      <c r="CF799" s="42">
        <v>36.947448000000001</v>
      </c>
      <c r="CG799" s="42">
        <v>41.052720000000001</v>
      </c>
      <c r="CH799" s="42">
        <v>41.052720000000001</v>
      </c>
      <c r="CI799" s="42">
        <v>0</v>
      </c>
      <c r="CJ799" s="42">
        <v>20.52636</v>
      </c>
      <c r="CK799" s="42">
        <v>168.206852</v>
      </c>
      <c r="CL799" s="42">
        <v>8.2105440000000005</v>
      </c>
      <c r="CM799" s="42">
        <v>4.1052720000000003</v>
      </c>
      <c r="CN799" s="42">
        <v>0</v>
      </c>
      <c r="CO799" s="42">
        <v>8.2105440000000005</v>
      </c>
      <c r="CP799" s="42">
        <v>0</v>
      </c>
      <c r="CQ799" s="42">
        <v>0</v>
      </c>
      <c r="CR799" s="42">
        <v>123.04886</v>
      </c>
      <c r="CS799" s="42">
        <v>24.631632</v>
      </c>
    </row>
    <row r="800" spans="1:97">
      <c r="A800" s="40" t="s">
        <v>2194</v>
      </c>
      <c r="B800" s="40" t="s">
        <v>289</v>
      </c>
      <c r="C800" s="40" t="s">
        <v>1664</v>
      </c>
      <c r="D800" s="40" t="s">
        <v>1699</v>
      </c>
      <c r="E800" s="40" t="s">
        <v>1772</v>
      </c>
      <c r="F800" s="40" t="s">
        <v>1773</v>
      </c>
      <c r="G800" s="41" t="s">
        <v>294</v>
      </c>
      <c r="H800" s="40" t="s">
        <v>2195</v>
      </c>
      <c r="I800" s="42">
        <v>5581</v>
      </c>
      <c r="J800" s="42">
        <v>999.21434799999997</v>
      </c>
      <c r="K800" s="42">
        <v>872.57776899999999</v>
      </c>
      <c r="L800" s="42">
        <v>934.867482</v>
      </c>
      <c r="M800" s="42">
        <v>1160.0115679999999</v>
      </c>
      <c r="N800" s="42">
        <v>924.38018699999998</v>
      </c>
      <c r="O800" s="42">
        <v>689.94864600000005</v>
      </c>
      <c r="P800" s="42">
        <v>893</v>
      </c>
      <c r="Q800" s="42">
        <v>856</v>
      </c>
      <c r="R800" s="42">
        <v>1021</v>
      </c>
      <c r="S800" s="42">
        <v>831</v>
      </c>
      <c r="T800" s="42">
        <v>763</v>
      </c>
      <c r="U800" s="42">
        <v>492</v>
      </c>
      <c r="V800" s="42">
        <v>2592.5612820000001</v>
      </c>
      <c r="W800" s="42">
        <v>508.94581899999997</v>
      </c>
      <c r="X800" s="42">
        <v>415.823126</v>
      </c>
      <c r="Y800" s="42">
        <v>429.07147500000002</v>
      </c>
      <c r="Z800" s="42">
        <v>543.117256</v>
      </c>
      <c r="AA800" s="42">
        <v>454.050703</v>
      </c>
      <c r="AB800" s="42">
        <v>223.807063</v>
      </c>
      <c r="AC800" s="42">
        <v>17.745839</v>
      </c>
      <c r="AD800" s="42">
        <v>657.12880500000006</v>
      </c>
      <c r="AE800" s="42">
        <v>1446.4921999999999</v>
      </c>
      <c r="AF800" s="42">
        <v>488.94027699999998</v>
      </c>
      <c r="AG800" s="42">
        <v>2988.4387179999999</v>
      </c>
      <c r="AH800" s="42">
        <v>490.268529</v>
      </c>
      <c r="AI800" s="42">
        <v>456.75464299999999</v>
      </c>
      <c r="AJ800" s="42">
        <v>505.79600699999997</v>
      </c>
      <c r="AK800" s="42">
        <v>616.89431200000001</v>
      </c>
      <c r="AL800" s="42">
        <v>470.32948399999998</v>
      </c>
      <c r="AM800" s="42">
        <v>398.86356699999999</v>
      </c>
      <c r="AN800" s="42">
        <v>49.532176999999997</v>
      </c>
      <c r="AO800" s="42">
        <v>660.32157099999995</v>
      </c>
      <c r="AP800" s="42">
        <v>1598.3088230000001</v>
      </c>
      <c r="AQ800" s="42">
        <v>729.80832499999997</v>
      </c>
      <c r="AR800" s="42">
        <v>4612.7165910000003</v>
      </c>
      <c r="AS800" s="42">
        <v>35.419013999999997</v>
      </c>
      <c r="AT800" s="42">
        <v>125.934273</v>
      </c>
      <c r="AU800" s="42">
        <v>110.19248899999999</v>
      </c>
      <c r="AV800" s="42">
        <v>377.80282</v>
      </c>
      <c r="AW800" s="42">
        <v>826.44132200000001</v>
      </c>
      <c r="AX800" s="42">
        <v>771.66899999999998</v>
      </c>
      <c r="AY800" s="42">
        <v>1596.2015100000001</v>
      </c>
      <c r="AZ800" s="42">
        <v>769.05616199999997</v>
      </c>
      <c r="BA800" s="42">
        <v>2115.2864949999998</v>
      </c>
      <c r="BB800" s="42">
        <v>35.419013999999997</v>
      </c>
      <c r="BC800" s="42">
        <v>94.450704999999999</v>
      </c>
      <c r="BD800" s="42">
        <v>70.838029000000006</v>
      </c>
      <c r="BE800" s="42">
        <v>177.09507199999999</v>
      </c>
      <c r="BF800" s="42">
        <v>184.96596400000001</v>
      </c>
      <c r="BG800" s="42">
        <v>570.83262200000001</v>
      </c>
      <c r="BH800" s="42">
        <v>721.75974699999995</v>
      </c>
      <c r="BI800" s="42">
        <v>259.925341</v>
      </c>
      <c r="BJ800" s="42">
        <v>2497.430096</v>
      </c>
      <c r="BK800" s="42">
        <v>0</v>
      </c>
      <c r="BL800" s="42">
        <v>31.483568000000002</v>
      </c>
      <c r="BM800" s="42">
        <v>39.354460000000003</v>
      </c>
      <c r="BN800" s="42">
        <v>200.70774800000001</v>
      </c>
      <c r="BO800" s="42">
        <v>641.47535800000003</v>
      </c>
      <c r="BP800" s="42">
        <v>200.836378</v>
      </c>
      <c r="BQ800" s="42">
        <v>874.44176200000004</v>
      </c>
      <c r="BR800" s="42">
        <v>509.13082100000003</v>
      </c>
      <c r="BS800" s="42">
        <v>658.68481299999996</v>
      </c>
      <c r="BT800" s="42">
        <v>11.806338</v>
      </c>
      <c r="BU800" s="42">
        <v>7.8708920000000004</v>
      </c>
      <c r="BV800" s="42">
        <v>0</v>
      </c>
      <c r="BW800" s="42">
        <v>27.548121999999999</v>
      </c>
      <c r="BX800" s="42">
        <v>133.80516600000001</v>
      </c>
      <c r="BY800" s="42">
        <v>181.22346300000001</v>
      </c>
      <c r="BZ800" s="42">
        <v>0</v>
      </c>
      <c r="CA800" s="42">
        <v>296.43083200000001</v>
      </c>
      <c r="CB800" s="42">
        <v>1952.348348</v>
      </c>
      <c r="CC800" s="42">
        <v>19.677230000000002</v>
      </c>
      <c r="CD800" s="42">
        <v>70.838029000000006</v>
      </c>
      <c r="CE800" s="42">
        <v>90.515259</v>
      </c>
      <c r="CF800" s="42">
        <v>303.02934499999998</v>
      </c>
      <c r="CG800" s="42">
        <v>613.927235</v>
      </c>
      <c r="CH800" s="42">
        <v>503.865724</v>
      </c>
      <c r="CI800" s="42">
        <v>11.803991</v>
      </c>
      <c r="CJ800" s="42">
        <v>338.69153399999999</v>
      </c>
      <c r="CK800" s="42">
        <v>2001.68343</v>
      </c>
      <c r="CL800" s="42">
        <v>3.9354460000000002</v>
      </c>
      <c r="CM800" s="42">
        <v>47.225352999999998</v>
      </c>
      <c r="CN800" s="42">
        <v>19.677230000000002</v>
      </c>
      <c r="CO800" s="42">
        <v>47.225352999999998</v>
      </c>
      <c r="CP800" s="42">
        <v>78.708921000000004</v>
      </c>
      <c r="CQ800" s="42">
        <v>86.579813000000001</v>
      </c>
      <c r="CR800" s="42">
        <v>1584.3975190000001</v>
      </c>
      <c r="CS800" s="42">
        <v>133.933796</v>
      </c>
    </row>
    <row r="801" spans="1:97">
      <c r="A801" s="40" t="s">
        <v>2196</v>
      </c>
      <c r="B801" s="40" t="s">
        <v>289</v>
      </c>
      <c r="C801" s="40" t="s">
        <v>1664</v>
      </c>
      <c r="D801" s="40" t="s">
        <v>1669</v>
      </c>
      <c r="E801" s="40" t="s">
        <v>1779</v>
      </c>
      <c r="F801" s="40" t="s">
        <v>1671</v>
      </c>
      <c r="G801" s="41" t="s">
        <v>294</v>
      </c>
      <c r="H801" s="40" t="s">
        <v>2197</v>
      </c>
      <c r="I801" s="42">
        <v>620</v>
      </c>
      <c r="J801" s="42">
        <v>143.40160299999999</v>
      </c>
      <c r="K801" s="42">
        <v>98.008289000000005</v>
      </c>
      <c r="L801" s="42">
        <v>145.43354600000001</v>
      </c>
      <c r="M801" s="42">
        <v>119.67328000000001</v>
      </c>
      <c r="N801" s="42">
        <v>69.121635999999995</v>
      </c>
      <c r="O801" s="42">
        <v>44.361646999999998</v>
      </c>
      <c r="P801" s="42">
        <v>137</v>
      </c>
      <c r="Q801" s="42">
        <v>101</v>
      </c>
      <c r="R801" s="42">
        <v>117</v>
      </c>
      <c r="S801" s="42">
        <v>107</v>
      </c>
      <c r="T801" s="42">
        <v>65</v>
      </c>
      <c r="U801" s="42">
        <v>58</v>
      </c>
      <c r="V801" s="42">
        <v>310.50013799999999</v>
      </c>
      <c r="W801" s="42">
        <v>79.438298000000003</v>
      </c>
      <c r="X801" s="42">
        <v>48.488312000000001</v>
      </c>
      <c r="Y801" s="42">
        <v>74.248576999999997</v>
      </c>
      <c r="Z801" s="42">
        <v>53.646642999999997</v>
      </c>
      <c r="AA801" s="42">
        <v>37.139983000000001</v>
      </c>
      <c r="AB801" s="42">
        <v>17.538325</v>
      </c>
      <c r="AC801" s="42">
        <v>0</v>
      </c>
      <c r="AD801" s="42">
        <v>96.976623000000004</v>
      </c>
      <c r="AE801" s="42">
        <v>178.44686400000001</v>
      </c>
      <c r="AF801" s="42">
        <v>35.076650999999998</v>
      </c>
      <c r="AG801" s="42">
        <v>309.49986200000001</v>
      </c>
      <c r="AH801" s="42">
        <v>63.963304999999998</v>
      </c>
      <c r="AI801" s="42">
        <v>49.519978000000002</v>
      </c>
      <c r="AJ801" s="42">
        <v>71.184967999999998</v>
      </c>
      <c r="AK801" s="42">
        <v>66.026636999999994</v>
      </c>
      <c r="AL801" s="42">
        <v>31.981652</v>
      </c>
      <c r="AM801" s="42">
        <v>23.728323</v>
      </c>
      <c r="AN801" s="42">
        <v>3.0949990000000001</v>
      </c>
      <c r="AO801" s="42">
        <v>78.406632000000002</v>
      </c>
      <c r="AP801" s="42">
        <v>183.636585</v>
      </c>
      <c r="AQ801" s="42">
        <v>47.456645000000002</v>
      </c>
      <c r="AR801" s="42">
        <v>515.83310300000005</v>
      </c>
      <c r="AS801" s="42">
        <v>4.126665</v>
      </c>
      <c r="AT801" s="42">
        <v>20.633324000000002</v>
      </c>
      <c r="AU801" s="42">
        <v>37.139983000000001</v>
      </c>
      <c r="AV801" s="42">
        <v>49.519978000000002</v>
      </c>
      <c r="AW801" s="42">
        <v>94.913291000000001</v>
      </c>
      <c r="AX801" s="42">
        <v>103.16662100000001</v>
      </c>
      <c r="AY801" s="42">
        <v>119.67328000000001</v>
      </c>
      <c r="AZ801" s="42">
        <v>86.659960999999996</v>
      </c>
      <c r="BA801" s="42">
        <v>251.72655399999999</v>
      </c>
      <c r="BB801" s="42">
        <v>0</v>
      </c>
      <c r="BC801" s="42">
        <v>12.379994</v>
      </c>
      <c r="BD801" s="42">
        <v>16.506658999999999</v>
      </c>
      <c r="BE801" s="42">
        <v>20.633324000000002</v>
      </c>
      <c r="BF801" s="42">
        <v>12.379994</v>
      </c>
      <c r="BG801" s="42">
        <v>86.659960999999996</v>
      </c>
      <c r="BH801" s="42">
        <v>70.153301999999996</v>
      </c>
      <c r="BI801" s="42">
        <v>33.013319000000003</v>
      </c>
      <c r="BJ801" s="42">
        <v>264.10654899999997</v>
      </c>
      <c r="BK801" s="42">
        <v>4.126665</v>
      </c>
      <c r="BL801" s="42">
        <v>8.2533300000000001</v>
      </c>
      <c r="BM801" s="42">
        <v>20.633324000000002</v>
      </c>
      <c r="BN801" s="42">
        <v>28.886654</v>
      </c>
      <c r="BO801" s="42">
        <v>82.533296000000007</v>
      </c>
      <c r="BP801" s="42">
        <v>16.506658999999999</v>
      </c>
      <c r="BQ801" s="42">
        <v>49.519978000000002</v>
      </c>
      <c r="BR801" s="42">
        <v>53.646642999999997</v>
      </c>
      <c r="BS801" s="42">
        <v>82.533296000000007</v>
      </c>
      <c r="BT801" s="42">
        <v>0</v>
      </c>
      <c r="BU801" s="42">
        <v>4.126665</v>
      </c>
      <c r="BV801" s="42">
        <v>0</v>
      </c>
      <c r="BW801" s="42">
        <v>0</v>
      </c>
      <c r="BX801" s="42">
        <v>12.379994</v>
      </c>
      <c r="BY801" s="42">
        <v>12.379994</v>
      </c>
      <c r="BZ801" s="42">
        <v>0</v>
      </c>
      <c r="CA801" s="42">
        <v>53.646642999999997</v>
      </c>
      <c r="CB801" s="42">
        <v>264.10654899999997</v>
      </c>
      <c r="CC801" s="42">
        <v>4.126665</v>
      </c>
      <c r="CD801" s="42">
        <v>12.379994</v>
      </c>
      <c r="CE801" s="42">
        <v>24.759989000000001</v>
      </c>
      <c r="CF801" s="42">
        <v>49.519978000000002</v>
      </c>
      <c r="CG801" s="42">
        <v>61.899971999999998</v>
      </c>
      <c r="CH801" s="42">
        <v>78.406632000000002</v>
      </c>
      <c r="CI801" s="42">
        <v>4.126665</v>
      </c>
      <c r="CJ801" s="42">
        <v>28.886654</v>
      </c>
      <c r="CK801" s="42">
        <v>169.19325799999999</v>
      </c>
      <c r="CL801" s="42">
        <v>0</v>
      </c>
      <c r="CM801" s="42">
        <v>4.126665</v>
      </c>
      <c r="CN801" s="42">
        <v>12.379994</v>
      </c>
      <c r="CO801" s="42">
        <v>0</v>
      </c>
      <c r="CP801" s="42">
        <v>20.633324000000002</v>
      </c>
      <c r="CQ801" s="42">
        <v>12.379994</v>
      </c>
      <c r="CR801" s="42">
        <v>115.546615</v>
      </c>
      <c r="CS801" s="42">
        <v>4.126665</v>
      </c>
    </row>
    <row r="802" spans="1:97">
      <c r="A802" s="40" t="s">
        <v>2198</v>
      </c>
      <c r="B802" s="40" t="s">
        <v>289</v>
      </c>
      <c r="C802" s="40" t="s">
        <v>1664</v>
      </c>
      <c r="D802" s="40" t="s">
        <v>1665</v>
      </c>
      <c r="E802" s="40" t="s">
        <v>1897</v>
      </c>
      <c r="F802" s="40" t="s">
        <v>351</v>
      </c>
      <c r="G802" s="41" t="s">
        <v>294</v>
      </c>
      <c r="H802" s="40" t="s">
        <v>2199</v>
      </c>
      <c r="I802" s="42">
        <v>548</v>
      </c>
      <c r="J802" s="42">
        <v>79</v>
      </c>
      <c r="K802" s="42">
        <v>72</v>
      </c>
      <c r="L802" s="42">
        <v>100</v>
      </c>
      <c r="M802" s="42">
        <v>124</v>
      </c>
      <c r="N802" s="42">
        <v>90</v>
      </c>
      <c r="O802" s="42">
        <v>83</v>
      </c>
      <c r="P802" s="42">
        <v>83</v>
      </c>
      <c r="Q802" s="42">
        <v>89</v>
      </c>
      <c r="R802" s="42">
        <v>102</v>
      </c>
      <c r="S802" s="42">
        <v>99</v>
      </c>
      <c r="T802" s="42">
        <v>116</v>
      </c>
      <c r="U802" s="42">
        <v>54</v>
      </c>
      <c r="V802" s="42">
        <v>268</v>
      </c>
      <c r="W802" s="42">
        <v>39</v>
      </c>
      <c r="X802" s="42">
        <v>40</v>
      </c>
      <c r="Y802" s="42">
        <v>46</v>
      </c>
      <c r="Z802" s="42">
        <v>59</v>
      </c>
      <c r="AA802" s="42">
        <v>41</v>
      </c>
      <c r="AB802" s="42">
        <v>42</v>
      </c>
      <c r="AC802" s="42">
        <v>1</v>
      </c>
      <c r="AD802" s="42">
        <v>52</v>
      </c>
      <c r="AE802" s="42">
        <v>150</v>
      </c>
      <c r="AF802" s="42">
        <v>66</v>
      </c>
      <c r="AG802" s="42">
        <v>280</v>
      </c>
      <c r="AH802" s="42">
        <v>40</v>
      </c>
      <c r="AI802" s="42">
        <v>32</v>
      </c>
      <c r="AJ802" s="42">
        <v>54</v>
      </c>
      <c r="AK802" s="42">
        <v>65</v>
      </c>
      <c r="AL802" s="42">
        <v>49</v>
      </c>
      <c r="AM802" s="42">
        <v>39</v>
      </c>
      <c r="AN802" s="42">
        <v>1</v>
      </c>
      <c r="AO802" s="42">
        <v>53</v>
      </c>
      <c r="AP802" s="42">
        <v>160</v>
      </c>
      <c r="AQ802" s="42">
        <v>67</v>
      </c>
      <c r="AR802" s="42">
        <v>476</v>
      </c>
      <c r="AS802" s="42">
        <v>64</v>
      </c>
      <c r="AT802" s="42">
        <v>36</v>
      </c>
      <c r="AU802" s="42">
        <v>4</v>
      </c>
      <c r="AV802" s="42">
        <v>36</v>
      </c>
      <c r="AW802" s="42">
        <v>88</v>
      </c>
      <c r="AX802" s="42">
        <v>64</v>
      </c>
      <c r="AY802" s="42">
        <v>148</v>
      </c>
      <c r="AZ802" s="42">
        <v>36</v>
      </c>
      <c r="BA802" s="42">
        <v>232</v>
      </c>
      <c r="BB802" s="42">
        <v>44</v>
      </c>
      <c r="BC802" s="42">
        <v>28</v>
      </c>
      <c r="BD802" s="42">
        <v>4</v>
      </c>
      <c r="BE802" s="42">
        <v>12</v>
      </c>
      <c r="BF802" s="42">
        <v>20</v>
      </c>
      <c r="BG802" s="42">
        <v>40</v>
      </c>
      <c r="BH802" s="42">
        <v>72</v>
      </c>
      <c r="BI802" s="42">
        <v>12</v>
      </c>
      <c r="BJ802" s="42">
        <v>244</v>
      </c>
      <c r="BK802" s="42">
        <v>20</v>
      </c>
      <c r="BL802" s="42">
        <v>8</v>
      </c>
      <c r="BM802" s="42">
        <v>0</v>
      </c>
      <c r="BN802" s="42">
        <v>24</v>
      </c>
      <c r="BO802" s="42">
        <v>68</v>
      </c>
      <c r="BP802" s="42">
        <v>24</v>
      </c>
      <c r="BQ802" s="42">
        <v>76</v>
      </c>
      <c r="BR802" s="42">
        <v>24</v>
      </c>
      <c r="BS802" s="42">
        <v>52</v>
      </c>
      <c r="BT802" s="42">
        <v>0</v>
      </c>
      <c r="BU802" s="42">
        <v>0</v>
      </c>
      <c r="BV802" s="42">
        <v>0</v>
      </c>
      <c r="BW802" s="42">
        <v>0</v>
      </c>
      <c r="BX802" s="42">
        <v>24</v>
      </c>
      <c r="BY802" s="42">
        <v>16</v>
      </c>
      <c r="BZ802" s="42">
        <v>0</v>
      </c>
      <c r="CA802" s="42">
        <v>12</v>
      </c>
      <c r="CB802" s="42">
        <v>228</v>
      </c>
      <c r="CC802" s="42">
        <v>44</v>
      </c>
      <c r="CD802" s="42">
        <v>28</v>
      </c>
      <c r="CE802" s="42">
        <v>4</v>
      </c>
      <c r="CF802" s="42">
        <v>32</v>
      </c>
      <c r="CG802" s="42">
        <v>56</v>
      </c>
      <c r="CH802" s="42">
        <v>44</v>
      </c>
      <c r="CI802" s="42">
        <v>0</v>
      </c>
      <c r="CJ802" s="42">
        <v>20</v>
      </c>
      <c r="CK802" s="42">
        <v>196</v>
      </c>
      <c r="CL802" s="42">
        <v>20</v>
      </c>
      <c r="CM802" s="42">
        <v>8</v>
      </c>
      <c r="CN802" s="42">
        <v>0</v>
      </c>
      <c r="CO802" s="42">
        <v>4</v>
      </c>
      <c r="CP802" s="42">
        <v>8</v>
      </c>
      <c r="CQ802" s="42">
        <v>4</v>
      </c>
      <c r="CR802" s="42">
        <v>148</v>
      </c>
      <c r="CS802" s="42">
        <v>4</v>
      </c>
    </row>
    <row r="803" spans="1:97">
      <c r="A803" s="40" t="s">
        <v>2200</v>
      </c>
      <c r="B803" s="40" t="s">
        <v>289</v>
      </c>
      <c r="C803" s="40" t="s">
        <v>1664</v>
      </c>
      <c r="D803" s="40" t="s">
        <v>1665</v>
      </c>
      <c r="E803" s="40" t="s">
        <v>1713</v>
      </c>
      <c r="F803" s="40" t="s">
        <v>419</v>
      </c>
      <c r="G803" s="41" t="s">
        <v>294</v>
      </c>
      <c r="H803" s="40" t="s">
        <v>2201</v>
      </c>
      <c r="I803" s="42">
        <v>23624</v>
      </c>
      <c r="J803" s="42">
        <v>3892.4336290000001</v>
      </c>
      <c r="K803" s="42">
        <v>4695.9230879999996</v>
      </c>
      <c r="L803" s="42">
        <v>4492.1656419999999</v>
      </c>
      <c r="M803" s="42">
        <v>4689.3519409999999</v>
      </c>
      <c r="N803" s="42">
        <v>3196.0166359999998</v>
      </c>
      <c r="O803" s="42">
        <v>2658.1090650000001</v>
      </c>
      <c r="P803" s="42">
        <v>3498</v>
      </c>
      <c r="Q803" s="42">
        <v>4473</v>
      </c>
      <c r="R803" s="42">
        <v>4566</v>
      </c>
      <c r="S803" s="42">
        <v>3800</v>
      </c>
      <c r="T803" s="42">
        <v>3237</v>
      </c>
      <c r="U803" s="42">
        <v>2190</v>
      </c>
      <c r="V803" s="42">
        <v>10627.378627</v>
      </c>
      <c r="W803" s="42">
        <v>1943.31314</v>
      </c>
      <c r="X803" s="42">
        <v>2197.924763</v>
      </c>
      <c r="Y803" s="42">
        <v>2200.035973</v>
      </c>
      <c r="Z803" s="42">
        <v>2085.7397799999999</v>
      </c>
      <c r="AA803" s="42">
        <v>1327.828278</v>
      </c>
      <c r="AB803" s="42">
        <v>822.82504800000004</v>
      </c>
      <c r="AC803" s="42">
        <v>49.711644999999997</v>
      </c>
      <c r="AD803" s="42">
        <v>2516.3908889999998</v>
      </c>
      <c r="AE803" s="42">
        <v>6455.7992720000002</v>
      </c>
      <c r="AF803" s="42">
        <v>1655.1884660000001</v>
      </c>
      <c r="AG803" s="42">
        <v>12996.621373</v>
      </c>
      <c r="AH803" s="42">
        <v>1949.1204889999999</v>
      </c>
      <c r="AI803" s="42">
        <v>2497.9983240000001</v>
      </c>
      <c r="AJ803" s="42">
        <v>2292.1296689999999</v>
      </c>
      <c r="AK803" s="42">
        <v>2603.612161</v>
      </c>
      <c r="AL803" s="42">
        <v>1868.1883580000001</v>
      </c>
      <c r="AM803" s="42">
        <v>1553.4912429999999</v>
      </c>
      <c r="AN803" s="42">
        <v>232.081129</v>
      </c>
      <c r="AO803" s="42">
        <v>2745.784071</v>
      </c>
      <c r="AP803" s="42">
        <v>7376.0640149999999</v>
      </c>
      <c r="AQ803" s="42">
        <v>2874.7732860000001</v>
      </c>
      <c r="AR803" s="42">
        <v>19738.566508</v>
      </c>
      <c r="AS803" s="42">
        <v>141.75747000000001</v>
      </c>
      <c r="AT803" s="42">
        <v>536.66374099999996</v>
      </c>
      <c r="AU803" s="42">
        <v>1217.6999900000001</v>
      </c>
      <c r="AV803" s="42">
        <v>2742.5259040000001</v>
      </c>
      <c r="AW803" s="42">
        <v>3581.350848</v>
      </c>
      <c r="AX803" s="42">
        <v>2897.0612879999999</v>
      </c>
      <c r="AY803" s="42">
        <v>5293.6440480000001</v>
      </c>
      <c r="AZ803" s="42">
        <v>3327.8632200000002</v>
      </c>
      <c r="BA803" s="42">
        <v>8695.0657030000002</v>
      </c>
      <c r="BB803" s="42">
        <v>94.798850000000002</v>
      </c>
      <c r="BC803" s="42">
        <v>385.57725199999999</v>
      </c>
      <c r="BD803" s="42">
        <v>774.30036500000006</v>
      </c>
      <c r="BE803" s="42">
        <v>1300.999789</v>
      </c>
      <c r="BF803" s="42">
        <v>756.63456599999995</v>
      </c>
      <c r="BG803" s="42">
        <v>2250.0101749999999</v>
      </c>
      <c r="BH803" s="42">
        <v>2033.5152820000001</v>
      </c>
      <c r="BI803" s="42">
        <v>1099.2294240000001</v>
      </c>
      <c r="BJ803" s="42">
        <v>11043.500806</v>
      </c>
      <c r="BK803" s="42">
        <v>46.958620000000003</v>
      </c>
      <c r="BL803" s="42">
        <v>151.086489</v>
      </c>
      <c r="BM803" s="42">
        <v>443.39962500000001</v>
      </c>
      <c r="BN803" s="42">
        <v>1441.5261149999999</v>
      </c>
      <c r="BO803" s="42">
        <v>2824.7162830000002</v>
      </c>
      <c r="BP803" s="42">
        <v>647.05111299999999</v>
      </c>
      <c r="BQ803" s="42">
        <v>3260.1287659999998</v>
      </c>
      <c r="BR803" s="42">
        <v>2228.6337950000002</v>
      </c>
      <c r="BS803" s="42">
        <v>2982.3014800000001</v>
      </c>
      <c r="BT803" s="42">
        <v>5.4260279999999996</v>
      </c>
      <c r="BU803" s="42">
        <v>15.170075000000001</v>
      </c>
      <c r="BV803" s="42">
        <v>37.586562000000001</v>
      </c>
      <c r="BW803" s="42">
        <v>178.14329499999999</v>
      </c>
      <c r="BX803" s="42">
        <v>621.19886699999995</v>
      </c>
      <c r="BY803" s="42">
        <v>559.65581499999996</v>
      </c>
      <c r="BZ803" s="42">
        <v>0</v>
      </c>
      <c r="CA803" s="42">
        <v>1565.1208389999999</v>
      </c>
      <c r="CB803" s="42">
        <v>9411.6681819999994</v>
      </c>
      <c r="CC803" s="42">
        <v>104.270422</v>
      </c>
      <c r="CD803" s="42">
        <v>428.40786300000002</v>
      </c>
      <c r="CE803" s="42">
        <v>914.94361800000001</v>
      </c>
      <c r="CF803" s="42">
        <v>2098.8346940000001</v>
      </c>
      <c r="CG803" s="42">
        <v>2602.5151169999999</v>
      </c>
      <c r="CH803" s="42">
        <v>2117.9312209999998</v>
      </c>
      <c r="CI803" s="42">
        <v>46.385604000000001</v>
      </c>
      <c r="CJ803" s="42">
        <v>1098.3796440000001</v>
      </c>
      <c r="CK803" s="42">
        <v>7344.5968460000004</v>
      </c>
      <c r="CL803" s="42">
        <v>32.061020999999997</v>
      </c>
      <c r="CM803" s="42">
        <v>93.085802999999999</v>
      </c>
      <c r="CN803" s="42">
        <v>265.16980999999998</v>
      </c>
      <c r="CO803" s="42">
        <v>465.54791499999999</v>
      </c>
      <c r="CP803" s="42">
        <v>357.636865</v>
      </c>
      <c r="CQ803" s="42">
        <v>219.47425200000001</v>
      </c>
      <c r="CR803" s="42">
        <v>5247.2584440000001</v>
      </c>
      <c r="CS803" s="42">
        <v>664.36273600000004</v>
      </c>
    </row>
    <row r="804" spans="1:97">
      <c r="A804" s="40" t="s">
        <v>2202</v>
      </c>
      <c r="B804" s="40" t="s">
        <v>289</v>
      </c>
      <c r="C804" s="40" t="s">
        <v>1664</v>
      </c>
      <c r="D804" s="40" t="s">
        <v>1669</v>
      </c>
      <c r="E804" s="40" t="s">
        <v>1719</v>
      </c>
      <c r="F804" s="40" t="s">
        <v>1671</v>
      </c>
      <c r="G804" s="41" t="s">
        <v>294</v>
      </c>
      <c r="H804" s="40" t="s">
        <v>2203</v>
      </c>
      <c r="I804" s="42">
        <v>307</v>
      </c>
      <c r="J804" s="42">
        <v>64.924470999999997</v>
      </c>
      <c r="K804" s="42">
        <v>36.172204999999998</v>
      </c>
      <c r="L804" s="42">
        <v>77.909366000000006</v>
      </c>
      <c r="M804" s="42">
        <v>58.432023999999998</v>
      </c>
      <c r="N804" s="42">
        <v>51.939577</v>
      </c>
      <c r="O804" s="42">
        <v>17.622356</v>
      </c>
      <c r="P804" s="42">
        <v>41</v>
      </c>
      <c r="Q804" s="42">
        <v>45</v>
      </c>
      <c r="R804" s="42">
        <v>51</v>
      </c>
      <c r="S804" s="42">
        <v>56</v>
      </c>
      <c r="T804" s="42">
        <v>37</v>
      </c>
      <c r="U804" s="42">
        <v>13</v>
      </c>
      <c r="V804" s="42">
        <v>156.74622400000001</v>
      </c>
      <c r="W804" s="42">
        <v>36.172204999999998</v>
      </c>
      <c r="X804" s="42">
        <v>15.767372</v>
      </c>
      <c r="Y804" s="42">
        <v>38.954683000000003</v>
      </c>
      <c r="Z804" s="42">
        <v>31.534742999999999</v>
      </c>
      <c r="AA804" s="42">
        <v>27.824773</v>
      </c>
      <c r="AB804" s="42">
        <v>5.5649550000000003</v>
      </c>
      <c r="AC804" s="42">
        <v>0.92749199999999998</v>
      </c>
      <c r="AD804" s="42">
        <v>43.592145000000002</v>
      </c>
      <c r="AE804" s="42">
        <v>96.459215</v>
      </c>
      <c r="AF804" s="42">
        <v>16.694863999999999</v>
      </c>
      <c r="AG804" s="42">
        <v>150.25377599999999</v>
      </c>
      <c r="AH804" s="42">
        <v>28.752265999999999</v>
      </c>
      <c r="AI804" s="42">
        <v>20.404834000000001</v>
      </c>
      <c r="AJ804" s="42">
        <v>38.954683000000003</v>
      </c>
      <c r="AK804" s="42">
        <v>26.897281</v>
      </c>
      <c r="AL804" s="42">
        <v>24.114803999999999</v>
      </c>
      <c r="AM804" s="42">
        <v>8.3474319999999995</v>
      </c>
      <c r="AN804" s="42">
        <v>2.7824770000000001</v>
      </c>
      <c r="AO804" s="42">
        <v>33.389727999999998</v>
      </c>
      <c r="AP804" s="42">
        <v>94.604230000000001</v>
      </c>
      <c r="AQ804" s="42">
        <v>22.259819</v>
      </c>
      <c r="AR804" s="42">
        <v>248.56797599999999</v>
      </c>
      <c r="AS804" s="42">
        <v>0</v>
      </c>
      <c r="AT804" s="42">
        <v>14.839879</v>
      </c>
      <c r="AU804" s="42">
        <v>3.7099700000000002</v>
      </c>
      <c r="AV804" s="42">
        <v>18.549848999999998</v>
      </c>
      <c r="AW804" s="42">
        <v>37.099697999999997</v>
      </c>
      <c r="AX804" s="42">
        <v>51.939577</v>
      </c>
      <c r="AY804" s="42">
        <v>74.199395999999993</v>
      </c>
      <c r="AZ804" s="42">
        <v>48.229607000000001</v>
      </c>
      <c r="BA804" s="42">
        <v>126.13897299999999</v>
      </c>
      <c r="BB804" s="42">
        <v>0</v>
      </c>
      <c r="BC804" s="42">
        <v>11.129909</v>
      </c>
      <c r="BD804" s="42">
        <v>3.7099700000000002</v>
      </c>
      <c r="BE804" s="42">
        <v>7.4199400000000004</v>
      </c>
      <c r="BF804" s="42">
        <v>3.7099700000000002</v>
      </c>
      <c r="BG804" s="42">
        <v>40.809668000000002</v>
      </c>
      <c r="BH804" s="42">
        <v>44.519637000000003</v>
      </c>
      <c r="BI804" s="42">
        <v>14.839879</v>
      </c>
      <c r="BJ804" s="42">
        <v>122.42900299999999</v>
      </c>
      <c r="BK804" s="42">
        <v>0</v>
      </c>
      <c r="BL804" s="42">
        <v>3.7099700000000002</v>
      </c>
      <c r="BM804" s="42">
        <v>0</v>
      </c>
      <c r="BN804" s="42">
        <v>11.129909</v>
      </c>
      <c r="BO804" s="42">
        <v>33.389727999999998</v>
      </c>
      <c r="BP804" s="42">
        <v>11.129909</v>
      </c>
      <c r="BQ804" s="42">
        <v>29.679758</v>
      </c>
      <c r="BR804" s="42">
        <v>33.389727999999998</v>
      </c>
      <c r="BS804" s="42">
        <v>25.969788999999999</v>
      </c>
      <c r="BT804" s="42">
        <v>0</v>
      </c>
      <c r="BU804" s="42">
        <v>0</v>
      </c>
      <c r="BV804" s="42">
        <v>0</v>
      </c>
      <c r="BW804" s="42">
        <v>0</v>
      </c>
      <c r="BX804" s="42">
        <v>0</v>
      </c>
      <c r="BY804" s="42">
        <v>3.7099700000000002</v>
      </c>
      <c r="BZ804" s="42">
        <v>0</v>
      </c>
      <c r="CA804" s="42">
        <v>22.259819</v>
      </c>
      <c r="CB804" s="42">
        <v>122.42900299999999</v>
      </c>
      <c r="CC804" s="42">
        <v>0</v>
      </c>
      <c r="CD804" s="42">
        <v>14.839879</v>
      </c>
      <c r="CE804" s="42">
        <v>3.7099700000000002</v>
      </c>
      <c r="CF804" s="42">
        <v>18.549848999999998</v>
      </c>
      <c r="CG804" s="42">
        <v>25.969788999999999</v>
      </c>
      <c r="CH804" s="42">
        <v>40.809668000000002</v>
      </c>
      <c r="CI804" s="42">
        <v>0</v>
      </c>
      <c r="CJ804" s="42">
        <v>18.549848999999998</v>
      </c>
      <c r="CK804" s="42">
        <v>100.169184</v>
      </c>
      <c r="CL804" s="42">
        <v>0</v>
      </c>
      <c r="CM804" s="42">
        <v>0</v>
      </c>
      <c r="CN804" s="42">
        <v>0</v>
      </c>
      <c r="CO804" s="42">
        <v>0</v>
      </c>
      <c r="CP804" s="42">
        <v>11.129909</v>
      </c>
      <c r="CQ804" s="42">
        <v>7.4199400000000004</v>
      </c>
      <c r="CR804" s="42">
        <v>74.199395999999993</v>
      </c>
      <c r="CS804" s="42">
        <v>7.4199400000000004</v>
      </c>
    </row>
    <row r="805" spans="1:97">
      <c r="A805" s="40" t="s">
        <v>2204</v>
      </c>
      <c r="B805" s="40" t="s">
        <v>289</v>
      </c>
      <c r="C805" s="40" t="s">
        <v>1664</v>
      </c>
      <c r="D805" s="40" t="s">
        <v>1674</v>
      </c>
      <c r="E805" s="40" t="s">
        <v>1759</v>
      </c>
      <c r="F805" s="40" t="s">
        <v>1671</v>
      </c>
      <c r="G805" s="41" t="s">
        <v>294</v>
      </c>
      <c r="H805" s="40" t="s">
        <v>2205</v>
      </c>
      <c r="I805" s="42">
        <v>704</v>
      </c>
      <c r="J805" s="42">
        <v>132.94420600000001</v>
      </c>
      <c r="K805" s="42">
        <v>94.672388999999995</v>
      </c>
      <c r="L805" s="42">
        <v>150.065808</v>
      </c>
      <c r="M805" s="42">
        <v>184.30901299999999</v>
      </c>
      <c r="N805" s="42">
        <v>104.74392</v>
      </c>
      <c r="O805" s="42">
        <v>37.264664000000003</v>
      </c>
      <c r="P805" s="42">
        <v>134</v>
      </c>
      <c r="Q805" s="42">
        <v>104</v>
      </c>
      <c r="R805" s="42">
        <v>151</v>
      </c>
      <c r="S805" s="42">
        <v>167</v>
      </c>
      <c r="T805" s="42">
        <v>74</v>
      </c>
      <c r="U805" s="42">
        <v>46</v>
      </c>
      <c r="V805" s="42">
        <v>363.58226000000002</v>
      </c>
      <c r="W805" s="42">
        <v>72.515021000000004</v>
      </c>
      <c r="X805" s="42">
        <v>52.371960000000001</v>
      </c>
      <c r="Y805" s="42">
        <v>73.522175000000004</v>
      </c>
      <c r="Z805" s="42">
        <v>93.665235999999993</v>
      </c>
      <c r="AA805" s="42">
        <v>57.407724999999999</v>
      </c>
      <c r="AB805" s="42">
        <v>13.09299</v>
      </c>
      <c r="AC805" s="42">
        <v>1.007153</v>
      </c>
      <c r="AD805" s="42">
        <v>94.672388999999995</v>
      </c>
      <c r="AE805" s="42">
        <v>222.58082999999999</v>
      </c>
      <c r="AF805" s="42">
        <v>46.329040999999997</v>
      </c>
      <c r="AG805" s="42">
        <v>340.41773999999998</v>
      </c>
      <c r="AH805" s="42">
        <v>60.429184999999997</v>
      </c>
      <c r="AI805" s="42">
        <v>42.300429000000001</v>
      </c>
      <c r="AJ805" s="42">
        <v>76.543633999999997</v>
      </c>
      <c r="AK805" s="42">
        <v>90.643777</v>
      </c>
      <c r="AL805" s="42">
        <v>47.336194999999996</v>
      </c>
      <c r="AM805" s="42">
        <v>19.135908000000001</v>
      </c>
      <c r="AN805" s="42">
        <v>4.0286119999999999</v>
      </c>
      <c r="AO805" s="42">
        <v>79.565093000000005</v>
      </c>
      <c r="AP805" s="42">
        <v>210.49499299999999</v>
      </c>
      <c r="AQ805" s="42">
        <v>50.357653999999997</v>
      </c>
      <c r="AR805" s="42">
        <v>576.09155899999996</v>
      </c>
      <c r="AS805" s="42">
        <v>4.0286119999999999</v>
      </c>
      <c r="AT805" s="42">
        <v>36.257511000000001</v>
      </c>
      <c r="AU805" s="42">
        <v>84.600858000000002</v>
      </c>
      <c r="AV805" s="42">
        <v>88.629470999999995</v>
      </c>
      <c r="AW805" s="42">
        <v>72.515021000000004</v>
      </c>
      <c r="AX805" s="42">
        <v>48.343347999999999</v>
      </c>
      <c r="AY805" s="42">
        <v>145.03004300000001</v>
      </c>
      <c r="AZ805" s="42">
        <v>96.686695</v>
      </c>
      <c r="BA805" s="42">
        <v>298.11730999999997</v>
      </c>
      <c r="BB805" s="42">
        <v>0</v>
      </c>
      <c r="BC805" s="42">
        <v>28.200285999999998</v>
      </c>
      <c r="BD805" s="42">
        <v>56.400571999999997</v>
      </c>
      <c r="BE805" s="42">
        <v>44.314734999999999</v>
      </c>
      <c r="BF805" s="42">
        <v>12.085837</v>
      </c>
      <c r="BG805" s="42">
        <v>44.314734999999999</v>
      </c>
      <c r="BH805" s="42">
        <v>80.572246000000007</v>
      </c>
      <c r="BI805" s="42">
        <v>32.228898000000001</v>
      </c>
      <c r="BJ805" s="42">
        <v>277.97424899999999</v>
      </c>
      <c r="BK805" s="42">
        <v>4.0286119999999999</v>
      </c>
      <c r="BL805" s="42">
        <v>8.0572250000000007</v>
      </c>
      <c r="BM805" s="42">
        <v>28.200285999999998</v>
      </c>
      <c r="BN805" s="42">
        <v>44.314734999999999</v>
      </c>
      <c r="BO805" s="42">
        <v>60.429184999999997</v>
      </c>
      <c r="BP805" s="42">
        <v>4.0286119999999999</v>
      </c>
      <c r="BQ805" s="42">
        <v>64.457796999999999</v>
      </c>
      <c r="BR805" s="42">
        <v>64.457796999999999</v>
      </c>
      <c r="BS805" s="42">
        <v>60.429184999999997</v>
      </c>
      <c r="BT805" s="42">
        <v>0</v>
      </c>
      <c r="BU805" s="42">
        <v>4.0286119999999999</v>
      </c>
      <c r="BV805" s="42">
        <v>0</v>
      </c>
      <c r="BW805" s="42">
        <v>4.0286119999999999</v>
      </c>
      <c r="BX805" s="42">
        <v>4.0286119999999999</v>
      </c>
      <c r="BY805" s="42">
        <v>12.085837</v>
      </c>
      <c r="BZ805" s="42">
        <v>0</v>
      </c>
      <c r="CA805" s="42">
        <v>36.257511000000001</v>
      </c>
      <c r="CB805" s="42">
        <v>286.031474</v>
      </c>
      <c r="CC805" s="42">
        <v>0</v>
      </c>
      <c r="CD805" s="42">
        <v>28.200285999999998</v>
      </c>
      <c r="CE805" s="42">
        <v>72.515021000000004</v>
      </c>
      <c r="CF805" s="42">
        <v>64.457796999999999</v>
      </c>
      <c r="CG805" s="42">
        <v>60.429184999999997</v>
      </c>
      <c r="CH805" s="42">
        <v>28.200285999999998</v>
      </c>
      <c r="CI805" s="42">
        <v>0</v>
      </c>
      <c r="CJ805" s="42">
        <v>32.228898000000001</v>
      </c>
      <c r="CK805" s="42">
        <v>229.63090099999999</v>
      </c>
      <c r="CL805" s="42">
        <v>4.0286119999999999</v>
      </c>
      <c r="CM805" s="42">
        <v>4.0286119999999999</v>
      </c>
      <c r="CN805" s="42">
        <v>12.085837</v>
      </c>
      <c r="CO805" s="42">
        <v>20.143062</v>
      </c>
      <c r="CP805" s="42">
        <v>8.0572250000000007</v>
      </c>
      <c r="CQ805" s="42">
        <v>8.0572250000000007</v>
      </c>
      <c r="CR805" s="42">
        <v>145.03004300000001</v>
      </c>
      <c r="CS805" s="42">
        <v>28.200285999999998</v>
      </c>
    </row>
    <row r="806" spans="1:97">
      <c r="A806" s="40" t="s">
        <v>2206</v>
      </c>
      <c r="B806" s="40" t="s">
        <v>289</v>
      </c>
      <c r="C806" s="40" t="s">
        <v>1664</v>
      </c>
      <c r="D806" s="40" t="s">
        <v>1665</v>
      </c>
      <c r="E806" s="40" t="s">
        <v>1897</v>
      </c>
      <c r="F806" s="40" t="s">
        <v>351</v>
      </c>
      <c r="G806" s="41" t="s">
        <v>294</v>
      </c>
      <c r="H806" s="40" t="s">
        <v>799</v>
      </c>
      <c r="I806" s="42">
        <v>168</v>
      </c>
      <c r="J806" s="42">
        <v>34</v>
      </c>
      <c r="K806" s="42">
        <v>17</v>
      </c>
      <c r="L806" s="42">
        <v>39</v>
      </c>
      <c r="M806" s="42">
        <v>42</v>
      </c>
      <c r="N806" s="42">
        <v>27</v>
      </c>
      <c r="O806" s="42">
        <v>9</v>
      </c>
      <c r="P806" s="42">
        <v>34</v>
      </c>
      <c r="Q806" s="42">
        <v>27</v>
      </c>
      <c r="R806" s="42">
        <v>35</v>
      </c>
      <c r="S806" s="42">
        <v>34</v>
      </c>
      <c r="T806" s="42">
        <v>17</v>
      </c>
      <c r="U806" s="42">
        <v>8</v>
      </c>
      <c r="V806" s="42">
        <v>85</v>
      </c>
      <c r="W806" s="42">
        <v>20</v>
      </c>
      <c r="X806" s="42">
        <v>6</v>
      </c>
      <c r="Y806" s="42">
        <v>21</v>
      </c>
      <c r="Z806" s="42">
        <v>20</v>
      </c>
      <c r="AA806" s="42">
        <v>13</v>
      </c>
      <c r="AB806" s="42">
        <v>5</v>
      </c>
      <c r="AC806" s="42">
        <v>0</v>
      </c>
      <c r="AD806" s="42">
        <v>24</v>
      </c>
      <c r="AE806" s="42">
        <v>46</v>
      </c>
      <c r="AF806" s="42">
        <v>15</v>
      </c>
      <c r="AG806" s="42">
        <v>83</v>
      </c>
      <c r="AH806" s="42">
        <v>14</v>
      </c>
      <c r="AI806" s="42">
        <v>11</v>
      </c>
      <c r="AJ806" s="42">
        <v>18</v>
      </c>
      <c r="AK806" s="42">
        <v>22</v>
      </c>
      <c r="AL806" s="42">
        <v>14</v>
      </c>
      <c r="AM806" s="42">
        <v>4</v>
      </c>
      <c r="AN806" s="42">
        <v>0</v>
      </c>
      <c r="AO806" s="42">
        <v>19</v>
      </c>
      <c r="AP806" s="42">
        <v>52</v>
      </c>
      <c r="AQ806" s="42">
        <v>12</v>
      </c>
      <c r="AR806" s="42">
        <v>144</v>
      </c>
      <c r="AS806" s="42">
        <v>16</v>
      </c>
      <c r="AT806" s="42">
        <v>4</v>
      </c>
      <c r="AU806" s="42">
        <v>8</v>
      </c>
      <c r="AV806" s="42">
        <v>24</v>
      </c>
      <c r="AW806" s="42">
        <v>4</v>
      </c>
      <c r="AX806" s="42">
        <v>16</v>
      </c>
      <c r="AY806" s="42">
        <v>36</v>
      </c>
      <c r="AZ806" s="42">
        <v>36</v>
      </c>
      <c r="BA806" s="42">
        <v>80</v>
      </c>
      <c r="BB806" s="42">
        <v>12</v>
      </c>
      <c r="BC806" s="42">
        <v>4</v>
      </c>
      <c r="BD806" s="42">
        <v>4</v>
      </c>
      <c r="BE806" s="42">
        <v>8</v>
      </c>
      <c r="BF806" s="42">
        <v>0</v>
      </c>
      <c r="BG806" s="42">
        <v>12</v>
      </c>
      <c r="BH806" s="42">
        <v>24</v>
      </c>
      <c r="BI806" s="42">
        <v>16</v>
      </c>
      <c r="BJ806" s="42">
        <v>64</v>
      </c>
      <c r="BK806" s="42">
        <v>4</v>
      </c>
      <c r="BL806" s="42">
        <v>0</v>
      </c>
      <c r="BM806" s="42">
        <v>4</v>
      </c>
      <c r="BN806" s="42">
        <v>16</v>
      </c>
      <c r="BO806" s="42">
        <v>4</v>
      </c>
      <c r="BP806" s="42">
        <v>4</v>
      </c>
      <c r="BQ806" s="42">
        <v>12</v>
      </c>
      <c r="BR806" s="42">
        <v>20</v>
      </c>
      <c r="BS806" s="42">
        <v>28</v>
      </c>
      <c r="BT806" s="42">
        <v>0</v>
      </c>
      <c r="BU806" s="42">
        <v>0</v>
      </c>
      <c r="BV806" s="42">
        <v>0</v>
      </c>
      <c r="BW806" s="42">
        <v>4</v>
      </c>
      <c r="BX806" s="42">
        <v>0</v>
      </c>
      <c r="BY806" s="42">
        <v>0</v>
      </c>
      <c r="BZ806" s="42">
        <v>0</v>
      </c>
      <c r="CA806" s="42">
        <v>24</v>
      </c>
      <c r="CB806" s="42">
        <v>68</v>
      </c>
      <c r="CC806" s="42">
        <v>8</v>
      </c>
      <c r="CD806" s="42">
        <v>4</v>
      </c>
      <c r="CE806" s="42">
        <v>4</v>
      </c>
      <c r="CF806" s="42">
        <v>20</v>
      </c>
      <c r="CG806" s="42">
        <v>4</v>
      </c>
      <c r="CH806" s="42">
        <v>16</v>
      </c>
      <c r="CI806" s="42">
        <v>0</v>
      </c>
      <c r="CJ806" s="42">
        <v>12</v>
      </c>
      <c r="CK806" s="42">
        <v>48</v>
      </c>
      <c r="CL806" s="42">
        <v>8</v>
      </c>
      <c r="CM806" s="42">
        <v>0</v>
      </c>
      <c r="CN806" s="42">
        <v>4</v>
      </c>
      <c r="CO806" s="42">
        <v>0</v>
      </c>
      <c r="CP806" s="42">
        <v>0</v>
      </c>
      <c r="CQ806" s="42">
        <v>0</v>
      </c>
      <c r="CR806" s="42">
        <v>36</v>
      </c>
      <c r="CS806" s="42">
        <v>0</v>
      </c>
    </row>
    <row r="807" spans="1:97">
      <c r="A807" s="40" t="s">
        <v>2207</v>
      </c>
      <c r="B807" s="40" t="s">
        <v>289</v>
      </c>
      <c r="C807" s="40" t="s">
        <v>1664</v>
      </c>
      <c r="D807" s="40" t="s">
        <v>1669</v>
      </c>
      <c r="E807" s="40" t="s">
        <v>1727</v>
      </c>
      <c r="F807" s="40" t="s">
        <v>1671</v>
      </c>
      <c r="G807" s="41" t="s">
        <v>294</v>
      </c>
      <c r="H807" s="40" t="s">
        <v>2208</v>
      </c>
      <c r="I807" s="42">
        <v>176</v>
      </c>
      <c r="J807" s="42">
        <v>24.137142999999998</v>
      </c>
      <c r="K807" s="42">
        <v>27.154285999999999</v>
      </c>
      <c r="L807" s="42">
        <v>37.211429000000003</v>
      </c>
      <c r="M807" s="42">
        <v>41.234285999999997</v>
      </c>
      <c r="N807" s="42">
        <v>29.165714000000001</v>
      </c>
      <c r="O807" s="42">
        <v>17.097142999999999</v>
      </c>
      <c r="P807" s="42">
        <v>9</v>
      </c>
      <c r="Q807" s="42">
        <v>20</v>
      </c>
      <c r="R807" s="42">
        <v>24</v>
      </c>
      <c r="S807" s="42">
        <v>28</v>
      </c>
      <c r="T807" s="42">
        <v>25</v>
      </c>
      <c r="U807" s="42">
        <v>7</v>
      </c>
      <c r="V807" s="42">
        <v>86.491428999999997</v>
      </c>
      <c r="W807" s="42">
        <v>9.0514290000000006</v>
      </c>
      <c r="X807" s="42">
        <v>13.074286000000001</v>
      </c>
      <c r="Y807" s="42">
        <v>21.12</v>
      </c>
      <c r="Z807" s="42">
        <v>21.12</v>
      </c>
      <c r="AA807" s="42">
        <v>12.068571</v>
      </c>
      <c r="AB807" s="42">
        <v>10.057143</v>
      </c>
      <c r="AC807" s="42">
        <v>0</v>
      </c>
      <c r="AD807" s="42">
        <v>17.097142999999999</v>
      </c>
      <c r="AE807" s="42">
        <v>53.302857000000003</v>
      </c>
      <c r="AF807" s="42">
        <v>16.091429000000002</v>
      </c>
      <c r="AG807" s="42">
        <v>89.508571000000003</v>
      </c>
      <c r="AH807" s="42">
        <v>15.085713999999999</v>
      </c>
      <c r="AI807" s="42">
        <v>14.08</v>
      </c>
      <c r="AJ807" s="42">
        <v>16.091429000000002</v>
      </c>
      <c r="AK807" s="42">
        <v>20.114286</v>
      </c>
      <c r="AL807" s="42">
        <v>17.097142999999999</v>
      </c>
      <c r="AM807" s="42">
        <v>7.04</v>
      </c>
      <c r="AN807" s="42">
        <v>0</v>
      </c>
      <c r="AO807" s="42">
        <v>18.102857</v>
      </c>
      <c r="AP807" s="42">
        <v>53.302857000000003</v>
      </c>
      <c r="AQ807" s="42">
        <v>18.102857</v>
      </c>
      <c r="AR807" s="42">
        <v>136.777143</v>
      </c>
      <c r="AS807" s="42">
        <v>0</v>
      </c>
      <c r="AT807" s="42">
        <v>0</v>
      </c>
      <c r="AU807" s="42">
        <v>8.0457140000000003</v>
      </c>
      <c r="AV807" s="42">
        <v>4.0228570000000001</v>
      </c>
      <c r="AW807" s="42">
        <v>20.114286</v>
      </c>
      <c r="AX807" s="42">
        <v>40.228571000000002</v>
      </c>
      <c r="AY807" s="42">
        <v>28.16</v>
      </c>
      <c r="AZ807" s="42">
        <v>36.205714</v>
      </c>
      <c r="BA807" s="42">
        <v>60.342857000000002</v>
      </c>
      <c r="BB807" s="42">
        <v>0</v>
      </c>
      <c r="BC807" s="42">
        <v>0</v>
      </c>
      <c r="BD807" s="42">
        <v>8.0457140000000003</v>
      </c>
      <c r="BE807" s="42">
        <v>0</v>
      </c>
      <c r="BF807" s="42">
        <v>0</v>
      </c>
      <c r="BG807" s="42">
        <v>20.114286</v>
      </c>
      <c r="BH807" s="42">
        <v>16.091429000000002</v>
      </c>
      <c r="BI807" s="42">
        <v>16.091429000000002</v>
      </c>
      <c r="BJ807" s="42">
        <v>76.434286</v>
      </c>
      <c r="BK807" s="42">
        <v>0</v>
      </c>
      <c r="BL807" s="42">
        <v>0</v>
      </c>
      <c r="BM807" s="42">
        <v>0</v>
      </c>
      <c r="BN807" s="42">
        <v>4.0228570000000001</v>
      </c>
      <c r="BO807" s="42">
        <v>20.114286</v>
      </c>
      <c r="BP807" s="42">
        <v>20.114286</v>
      </c>
      <c r="BQ807" s="42">
        <v>12.068571</v>
      </c>
      <c r="BR807" s="42">
        <v>20.114286</v>
      </c>
      <c r="BS807" s="42">
        <v>20.114286</v>
      </c>
      <c r="BT807" s="42">
        <v>0</v>
      </c>
      <c r="BU807" s="42">
        <v>0</v>
      </c>
      <c r="BV807" s="42">
        <v>0</v>
      </c>
      <c r="BW807" s="42">
        <v>0</v>
      </c>
      <c r="BX807" s="42">
        <v>4.0228570000000001</v>
      </c>
      <c r="BY807" s="42">
        <v>8.0457140000000003</v>
      </c>
      <c r="BZ807" s="42">
        <v>0</v>
      </c>
      <c r="CA807" s="42">
        <v>8.0457140000000003</v>
      </c>
      <c r="CB807" s="42">
        <v>68.388570999999999</v>
      </c>
      <c r="CC807" s="42">
        <v>0</v>
      </c>
      <c r="CD807" s="42">
        <v>0</v>
      </c>
      <c r="CE807" s="42">
        <v>8.0457140000000003</v>
      </c>
      <c r="CF807" s="42">
        <v>4.0228570000000001</v>
      </c>
      <c r="CG807" s="42">
        <v>12.068571</v>
      </c>
      <c r="CH807" s="42">
        <v>24.137142999999998</v>
      </c>
      <c r="CI807" s="42">
        <v>0</v>
      </c>
      <c r="CJ807" s="42">
        <v>20.114286</v>
      </c>
      <c r="CK807" s="42">
        <v>48.274285999999996</v>
      </c>
      <c r="CL807" s="42">
        <v>0</v>
      </c>
      <c r="CM807" s="42">
        <v>0</v>
      </c>
      <c r="CN807" s="42">
        <v>0</v>
      </c>
      <c r="CO807" s="42">
        <v>0</v>
      </c>
      <c r="CP807" s="42">
        <v>4.0228570000000001</v>
      </c>
      <c r="CQ807" s="42">
        <v>8.0457140000000003</v>
      </c>
      <c r="CR807" s="42">
        <v>28.16</v>
      </c>
      <c r="CS807" s="42">
        <v>8.0457140000000003</v>
      </c>
    </row>
    <row r="808" spans="1:97">
      <c r="A808" s="40" t="s">
        <v>2209</v>
      </c>
      <c r="B808" s="40" t="s">
        <v>289</v>
      </c>
      <c r="C808" s="40" t="s">
        <v>1664</v>
      </c>
      <c r="D808" s="40" t="s">
        <v>1699</v>
      </c>
      <c r="E808" s="40" t="s">
        <v>1700</v>
      </c>
      <c r="F808" s="40" t="s">
        <v>1671</v>
      </c>
      <c r="G808" s="41" t="s">
        <v>294</v>
      </c>
      <c r="H808" s="40" t="s">
        <v>2210</v>
      </c>
      <c r="I808" s="42">
        <v>2404</v>
      </c>
      <c r="J808" s="42">
        <v>578.27514099999996</v>
      </c>
      <c r="K808" s="42">
        <v>347.15848799999998</v>
      </c>
      <c r="L808" s="42">
        <v>661.43845499999998</v>
      </c>
      <c r="M808" s="42">
        <v>439.99195500000002</v>
      </c>
      <c r="N808" s="42">
        <v>250.45695900000001</v>
      </c>
      <c r="O808" s="42">
        <v>126.679002</v>
      </c>
      <c r="P808" s="42">
        <v>365</v>
      </c>
      <c r="Q808" s="42">
        <v>363</v>
      </c>
      <c r="R808" s="42">
        <v>396</v>
      </c>
      <c r="S808" s="42">
        <v>372</v>
      </c>
      <c r="T808" s="42">
        <v>214</v>
      </c>
      <c r="U808" s="42">
        <v>148</v>
      </c>
      <c r="V808" s="42">
        <v>1202</v>
      </c>
      <c r="W808" s="42">
        <v>301.70876900000002</v>
      </c>
      <c r="X808" s="42">
        <v>181.79887400000001</v>
      </c>
      <c r="Y808" s="42">
        <v>327.81818199999998</v>
      </c>
      <c r="Z808" s="42">
        <v>225.314562</v>
      </c>
      <c r="AA808" s="42">
        <v>120.87691100000001</v>
      </c>
      <c r="AB808" s="42">
        <v>43.515687999999997</v>
      </c>
      <c r="AC808" s="42">
        <v>0.96701499999999996</v>
      </c>
      <c r="AD808" s="42">
        <v>379.06999200000001</v>
      </c>
      <c r="AE808" s="42">
        <v>712.69026499999995</v>
      </c>
      <c r="AF808" s="42">
        <v>110.239743</v>
      </c>
      <c r="AG808" s="42">
        <v>1202</v>
      </c>
      <c r="AH808" s="42">
        <v>276.566372</v>
      </c>
      <c r="AI808" s="42">
        <v>165.35961399999999</v>
      </c>
      <c r="AJ808" s="42">
        <v>333.62027399999999</v>
      </c>
      <c r="AK808" s="42">
        <v>214.677393</v>
      </c>
      <c r="AL808" s="42">
        <v>129.58004800000001</v>
      </c>
      <c r="AM808" s="42">
        <v>70.592116000000004</v>
      </c>
      <c r="AN808" s="42">
        <v>11.604183000000001</v>
      </c>
      <c r="AO808" s="42">
        <v>327.81818199999998</v>
      </c>
      <c r="AP808" s="42">
        <v>732.99758599999996</v>
      </c>
      <c r="AQ808" s="42">
        <v>141.18423200000001</v>
      </c>
      <c r="AR808" s="42">
        <v>1817.9887369999999</v>
      </c>
      <c r="AS808" s="42">
        <v>15.472244999999999</v>
      </c>
      <c r="AT808" s="42">
        <v>61.888978000000002</v>
      </c>
      <c r="AU808" s="42">
        <v>92.833466999999999</v>
      </c>
      <c r="AV808" s="42">
        <v>321.04907500000002</v>
      </c>
      <c r="AW808" s="42">
        <v>375.201931</v>
      </c>
      <c r="AX808" s="42">
        <v>421.61866500000002</v>
      </c>
      <c r="AY808" s="42">
        <v>317.181014</v>
      </c>
      <c r="AZ808" s="42">
        <v>212.74336299999999</v>
      </c>
      <c r="BA808" s="42">
        <v>881.91794000000004</v>
      </c>
      <c r="BB808" s="42">
        <v>11.604183000000001</v>
      </c>
      <c r="BC808" s="42">
        <v>27.076428</v>
      </c>
      <c r="BD808" s="42">
        <v>58.020916999999997</v>
      </c>
      <c r="BE808" s="42">
        <v>154.72244599999999</v>
      </c>
      <c r="BF808" s="42">
        <v>69.625101000000001</v>
      </c>
      <c r="BG808" s="42">
        <v>344.25744200000003</v>
      </c>
      <c r="BH808" s="42">
        <v>150.85438500000001</v>
      </c>
      <c r="BI808" s="42">
        <v>65.757039000000006</v>
      </c>
      <c r="BJ808" s="42">
        <v>936.07079599999997</v>
      </c>
      <c r="BK808" s="42">
        <v>3.868061</v>
      </c>
      <c r="BL808" s="42">
        <v>34.812550000000002</v>
      </c>
      <c r="BM808" s="42">
        <v>34.812550000000002</v>
      </c>
      <c r="BN808" s="42">
        <v>166.326629</v>
      </c>
      <c r="BO808" s="42">
        <v>305.57682999999997</v>
      </c>
      <c r="BP808" s="42">
        <v>77.361222999999995</v>
      </c>
      <c r="BQ808" s="42">
        <v>166.326629</v>
      </c>
      <c r="BR808" s="42">
        <v>146.986323</v>
      </c>
      <c r="BS808" s="42">
        <v>181.79887400000001</v>
      </c>
      <c r="BT808" s="42">
        <v>0</v>
      </c>
      <c r="BU808" s="42">
        <v>3.868061</v>
      </c>
      <c r="BV808" s="42">
        <v>0</v>
      </c>
      <c r="BW808" s="42">
        <v>23.208366999999999</v>
      </c>
      <c r="BX808" s="42">
        <v>19.340306000000002</v>
      </c>
      <c r="BY808" s="42">
        <v>46.416733999999998</v>
      </c>
      <c r="BZ808" s="42">
        <v>0</v>
      </c>
      <c r="CA808" s="42">
        <v>88.965406000000002</v>
      </c>
      <c r="CB808" s="42">
        <v>1144.9460979999999</v>
      </c>
      <c r="CC808" s="42">
        <v>15.472244999999999</v>
      </c>
      <c r="CD808" s="42">
        <v>42.548673000000001</v>
      </c>
      <c r="CE808" s="42">
        <v>92.833466999999999</v>
      </c>
      <c r="CF808" s="42">
        <v>263.02815800000002</v>
      </c>
      <c r="CG808" s="42">
        <v>332.65325799999999</v>
      </c>
      <c r="CH808" s="42">
        <v>328.78519699999998</v>
      </c>
      <c r="CI808" s="42">
        <v>3.868061</v>
      </c>
      <c r="CJ808" s="42">
        <v>65.757039000000006</v>
      </c>
      <c r="CK808" s="42">
        <v>491.243765</v>
      </c>
      <c r="CL808" s="42">
        <v>0</v>
      </c>
      <c r="CM808" s="42">
        <v>15.472244999999999</v>
      </c>
      <c r="CN808" s="42">
        <v>0</v>
      </c>
      <c r="CO808" s="42">
        <v>34.812550000000002</v>
      </c>
      <c r="CP808" s="42">
        <v>23.208366999999999</v>
      </c>
      <c r="CQ808" s="42">
        <v>46.416733999999998</v>
      </c>
      <c r="CR808" s="42">
        <v>313.31295299999999</v>
      </c>
      <c r="CS808" s="42">
        <v>58.020916999999997</v>
      </c>
    </row>
    <row r="809" spans="1:97">
      <c r="A809" s="40" t="s">
        <v>2211</v>
      </c>
      <c r="B809" s="40" t="s">
        <v>289</v>
      </c>
      <c r="C809" s="40" t="s">
        <v>1664</v>
      </c>
      <c r="D809" s="40" t="s">
        <v>1674</v>
      </c>
      <c r="E809" s="40" t="s">
        <v>1678</v>
      </c>
      <c r="F809" s="40" t="s">
        <v>1671</v>
      </c>
      <c r="G809" s="41" t="s">
        <v>294</v>
      </c>
      <c r="H809" s="40" t="s">
        <v>2212</v>
      </c>
      <c r="I809" s="42">
        <v>19799</v>
      </c>
      <c r="J809" s="42">
        <v>3882.130463</v>
      </c>
      <c r="K809" s="42">
        <v>4066.4558109999998</v>
      </c>
      <c r="L809" s="42">
        <v>3940.9814280000001</v>
      </c>
      <c r="M809" s="42">
        <v>3749.2665630000001</v>
      </c>
      <c r="N809" s="42">
        <v>2601.4525210000002</v>
      </c>
      <c r="O809" s="42">
        <v>1558.7132140000001</v>
      </c>
      <c r="P809" s="42">
        <v>4737</v>
      </c>
      <c r="Q809" s="42">
        <v>5049</v>
      </c>
      <c r="R809" s="42">
        <v>4554</v>
      </c>
      <c r="S809" s="42">
        <v>3702</v>
      </c>
      <c r="T809" s="42">
        <v>2199</v>
      </c>
      <c r="U809" s="42">
        <v>1099</v>
      </c>
      <c r="V809" s="42">
        <v>9389.6189790000008</v>
      </c>
      <c r="W809" s="42">
        <v>2092.5847349999999</v>
      </c>
      <c r="X809" s="42">
        <v>1962.9169019999999</v>
      </c>
      <c r="Y809" s="42">
        <v>1912.1149700000001</v>
      </c>
      <c r="Z809" s="42">
        <v>1742.638285</v>
      </c>
      <c r="AA809" s="42">
        <v>1185.429337</v>
      </c>
      <c r="AB809" s="42">
        <v>472.53486700000002</v>
      </c>
      <c r="AC809" s="42">
        <v>21.399882999999999</v>
      </c>
      <c r="AD809" s="42">
        <v>2758.6821690000002</v>
      </c>
      <c r="AE809" s="42">
        <v>5471.0033709999998</v>
      </c>
      <c r="AF809" s="42">
        <v>1159.9334389999999</v>
      </c>
      <c r="AG809" s="42">
        <v>10409.381020999999</v>
      </c>
      <c r="AH809" s="42">
        <v>1789.5457280000001</v>
      </c>
      <c r="AI809" s="42">
        <v>2103.5389089999999</v>
      </c>
      <c r="AJ809" s="42">
        <v>2028.866458</v>
      </c>
      <c r="AK809" s="42">
        <v>2006.628279</v>
      </c>
      <c r="AL809" s="42">
        <v>1416.0231839999999</v>
      </c>
      <c r="AM809" s="42">
        <v>975.73753599999998</v>
      </c>
      <c r="AN809" s="42">
        <v>89.040926999999996</v>
      </c>
      <c r="AO809" s="42">
        <v>2445.9211789999999</v>
      </c>
      <c r="AP809" s="42">
        <v>6075.8435060000002</v>
      </c>
      <c r="AQ809" s="42">
        <v>1887.616336</v>
      </c>
      <c r="AR809" s="42">
        <v>15908.467075</v>
      </c>
      <c r="AS809" s="42">
        <v>4.9331269999999998</v>
      </c>
      <c r="AT809" s="42">
        <v>409.99501400000003</v>
      </c>
      <c r="AU809" s="42">
        <v>534.25830199999996</v>
      </c>
      <c r="AV809" s="42">
        <v>1619.5670580000001</v>
      </c>
      <c r="AW809" s="42">
        <v>2866.2183230000001</v>
      </c>
      <c r="AX809" s="42">
        <v>2639.5532880000001</v>
      </c>
      <c r="AY809" s="42">
        <v>3929.8184620000002</v>
      </c>
      <c r="AZ809" s="42">
        <v>3904.1235019999999</v>
      </c>
      <c r="BA809" s="42">
        <v>7306.4192069999999</v>
      </c>
      <c r="BB809" s="42">
        <v>3.8239260000000002</v>
      </c>
      <c r="BC809" s="42">
        <v>353.68736100000001</v>
      </c>
      <c r="BD809" s="42">
        <v>299.021702</v>
      </c>
      <c r="BE809" s="42">
        <v>813.24143500000002</v>
      </c>
      <c r="BF809" s="42">
        <v>664.81771600000002</v>
      </c>
      <c r="BG809" s="42">
        <v>2164.9012929999999</v>
      </c>
      <c r="BH809" s="42">
        <v>1677.366538</v>
      </c>
      <c r="BI809" s="42">
        <v>1329.5592360000001</v>
      </c>
      <c r="BJ809" s="42">
        <v>8602.047869</v>
      </c>
      <c r="BK809" s="42">
        <v>1.1092010000000001</v>
      </c>
      <c r="BL809" s="42">
        <v>56.307653000000002</v>
      </c>
      <c r="BM809" s="42">
        <v>235.23660000000001</v>
      </c>
      <c r="BN809" s="42">
        <v>806.32562299999995</v>
      </c>
      <c r="BO809" s="42">
        <v>2201.400607</v>
      </c>
      <c r="BP809" s="42">
        <v>474.651995</v>
      </c>
      <c r="BQ809" s="42">
        <v>2252.4519230000001</v>
      </c>
      <c r="BR809" s="42">
        <v>2574.5642659999999</v>
      </c>
      <c r="BS809" s="42">
        <v>2688.0376000000001</v>
      </c>
      <c r="BT809" s="42">
        <v>0</v>
      </c>
      <c r="BU809" s="42">
        <v>24.406721000000001</v>
      </c>
      <c r="BV809" s="42">
        <v>41.728821000000003</v>
      </c>
      <c r="BW809" s="42">
        <v>142.78171499999999</v>
      </c>
      <c r="BX809" s="42">
        <v>438.93704300000002</v>
      </c>
      <c r="BY809" s="42">
        <v>416.31008200000002</v>
      </c>
      <c r="BZ809" s="42">
        <v>0</v>
      </c>
      <c r="CA809" s="42">
        <v>1623.8732170000001</v>
      </c>
      <c r="CB809" s="42">
        <v>7825.5617990000001</v>
      </c>
      <c r="CC809" s="42">
        <v>2.823861</v>
      </c>
      <c r="CD809" s="42">
        <v>336.80989399999999</v>
      </c>
      <c r="CE809" s="42">
        <v>388.05647399999998</v>
      </c>
      <c r="CF809" s="42">
        <v>1279.9560939999999</v>
      </c>
      <c r="CG809" s="42">
        <v>2091.0318849999999</v>
      </c>
      <c r="CH809" s="42">
        <v>1991.716467</v>
      </c>
      <c r="CI809" s="42">
        <v>40.186033999999999</v>
      </c>
      <c r="CJ809" s="42">
        <v>1694.98109</v>
      </c>
      <c r="CK809" s="42">
        <v>5394.8676770000002</v>
      </c>
      <c r="CL809" s="42">
        <v>2.1092659999999999</v>
      </c>
      <c r="CM809" s="42">
        <v>48.778399</v>
      </c>
      <c r="CN809" s="42">
        <v>104.473007</v>
      </c>
      <c r="CO809" s="42">
        <v>196.82924800000001</v>
      </c>
      <c r="CP809" s="42">
        <v>336.24939499999999</v>
      </c>
      <c r="CQ809" s="42">
        <v>231.52673899999999</v>
      </c>
      <c r="CR809" s="42">
        <v>3889.6324279999999</v>
      </c>
      <c r="CS809" s="42">
        <v>585.26919499999997</v>
      </c>
    </row>
    <row r="810" spans="1:97">
      <c r="A810" s="40" t="s">
        <v>2213</v>
      </c>
      <c r="B810" s="40" t="s">
        <v>289</v>
      </c>
      <c r="C810" s="40" t="s">
        <v>1664</v>
      </c>
      <c r="D810" s="40" t="s">
        <v>1669</v>
      </c>
      <c r="E810" s="40" t="s">
        <v>1737</v>
      </c>
      <c r="F810" s="40" t="s">
        <v>1671</v>
      </c>
      <c r="G810" s="41" t="s">
        <v>294</v>
      </c>
      <c r="H810" s="40" t="s">
        <v>2214</v>
      </c>
      <c r="I810" s="42">
        <v>309</v>
      </c>
      <c r="J810" s="42">
        <v>46.450980000000001</v>
      </c>
      <c r="K810" s="42">
        <v>43.421568999999998</v>
      </c>
      <c r="L810" s="42">
        <v>47.460783999999997</v>
      </c>
      <c r="M810" s="42">
        <v>90.882352999999995</v>
      </c>
      <c r="N810" s="42">
        <v>54.529412000000001</v>
      </c>
      <c r="O810" s="42">
        <v>26.254902000000001</v>
      </c>
      <c r="P810" s="42">
        <v>64</v>
      </c>
      <c r="Q810" s="42">
        <v>51</v>
      </c>
      <c r="R810" s="42">
        <v>75</v>
      </c>
      <c r="S810" s="42">
        <v>59</v>
      </c>
      <c r="T810" s="42">
        <v>45</v>
      </c>
      <c r="U810" s="42">
        <v>16</v>
      </c>
      <c r="V810" s="42">
        <v>154.5</v>
      </c>
      <c r="W810" s="42">
        <v>23.225490000000001</v>
      </c>
      <c r="X810" s="42">
        <v>26.254902000000001</v>
      </c>
      <c r="Y810" s="42">
        <v>25.245097999999999</v>
      </c>
      <c r="Z810" s="42">
        <v>44.431373000000001</v>
      </c>
      <c r="AA810" s="42">
        <v>25.245097999999999</v>
      </c>
      <c r="AB810" s="42">
        <v>10.098039</v>
      </c>
      <c r="AC810" s="42">
        <v>0</v>
      </c>
      <c r="AD810" s="42">
        <v>34.333333000000003</v>
      </c>
      <c r="AE810" s="42">
        <v>98.960784000000004</v>
      </c>
      <c r="AF810" s="42">
        <v>21.205881999999999</v>
      </c>
      <c r="AG810" s="42">
        <v>154.5</v>
      </c>
      <c r="AH810" s="42">
        <v>23.225490000000001</v>
      </c>
      <c r="AI810" s="42">
        <v>17.166667</v>
      </c>
      <c r="AJ810" s="42">
        <v>22.215686000000002</v>
      </c>
      <c r="AK810" s="42">
        <v>46.450980000000001</v>
      </c>
      <c r="AL810" s="42">
        <v>29.284313999999998</v>
      </c>
      <c r="AM810" s="42">
        <v>15.147059</v>
      </c>
      <c r="AN810" s="42">
        <v>1.0098039999999999</v>
      </c>
      <c r="AO810" s="42">
        <v>32.313724999999998</v>
      </c>
      <c r="AP810" s="42">
        <v>93.911765000000003</v>
      </c>
      <c r="AQ810" s="42">
        <v>28.274509999999999</v>
      </c>
      <c r="AR810" s="42">
        <v>266.588235</v>
      </c>
      <c r="AS810" s="42">
        <v>16.156863000000001</v>
      </c>
      <c r="AT810" s="42">
        <v>4.0392159999999997</v>
      </c>
      <c r="AU810" s="42">
        <v>32.313724999999998</v>
      </c>
      <c r="AV810" s="42">
        <v>36.352941000000001</v>
      </c>
      <c r="AW810" s="42">
        <v>28.274509999999999</v>
      </c>
      <c r="AX810" s="42">
        <v>56.549019999999999</v>
      </c>
      <c r="AY810" s="42">
        <v>56.549019999999999</v>
      </c>
      <c r="AZ810" s="42">
        <v>36.352941000000001</v>
      </c>
      <c r="BA810" s="42">
        <v>121.17647100000001</v>
      </c>
      <c r="BB810" s="42">
        <v>12.117647</v>
      </c>
      <c r="BC810" s="42">
        <v>0</v>
      </c>
      <c r="BD810" s="42">
        <v>20.196078</v>
      </c>
      <c r="BE810" s="42">
        <v>16.156863000000001</v>
      </c>
      <c r="BF810" s="42">
        <v>8.0784310000000001</v>
      </c>
      <c r="BG810" s="42">
        <v>44.431373000000001</v>
      </c>
      <c r="BH810" s="42">
        <v>16.156863000000001</v>
      </c>
      <c r="BI810" s="42">
        <v>4.0392159999999997</v>
      </c>
      <c r="BJ810" s="42">
        <v>145.411765</v>
      </c>
      <c r="BK810" s="42">
        <v>4.0392159999999997</v>
      </c>
      <c r="BL810" s="42">
        <v>4.0392159999999997</v>
      </c>
      <c r="BM810" s="42">
        <v>12.117647</v>
      </c>
      <c r="BN810" s="42">
        <v>20.196078</v>
      </c>
      <c r="BO810" s="42">
        <v>20.196078</v>
      </c>
      <c r="BP810" s="42">
        <v>12.117647</v>
      </c>
      <c r="BQ810" s="42">
        <v>40.392156999999997</v>
      </c>
      <c r="BR810" s="42">
        <v>32.313724999999998</v>
      </c>
      <c r="BS810" s="42">
        <v>48.470587999999999</v>
      </c>
      <c r="BT810" s="42">
        <v>0</v>
      </c>
      <c r="BU810" s="42">
        <v>0</v>
      </c>
      <c r="BV810" s="42">
        <v>0</v>
      </c>
      <c r="BW810" s="42">
        <v>0</v>
      </c>
      <c r="BX810" s="42">
        <v>0</v>
      </c>
      <c r="BY810" s="42">
        <v>16.156863000000001</v>
      </c>
      <c r="BZ810" s="42">
        <v>0</v>
      </c>
      <c r="CA810" s="42">
        <v>32.313724999999998</v>
      </c>
      <c r="CB810" s="42">
        <v>117.137255</v>
      </c>
      <c r="CC810" s="42">
        <v>4.0392159999999997</v>
      </c>
      <c r="CD810" s="42">
        <v>4.0392159999999997</v>
      </c>
      <c r="CE810" s="42">
        <v>16.156863000000001</v>
      </c>
      <c r="CF810" s="42">
        <v>36.352941000000001</v>
      </c>
      <c r="CG810" s="42">
        <v>20.196078</v>
      </c>
      <c r="CH810" s="42">
        <v>32.313724999999998</v>
      </c>
      <c r="CI810" s="42">
        <v>0</v>
      </c>
      <c r="CJ810" s="42">
        <v>4.0392159999999997</v>
      </c>
      <c r="CK810" s="42">
        <v>100.98039199999999</v>
      </c>
      <c r="CL810" s="42">
        <v>12.117647</v>
      </c>
      <c r="CM810" s="42">
        <v>0</v>
      </c>
      <c r="CN810" s="42">
        <v>16.156863000000001</v>
      </c>
      <c r="CO810" s="42">
        <v>0</v>
      </c>
      <c r="CP810" s="42">
        <v>8.0784310000000001</v>
      </c>
      <c r="CQ810" s="42">
        <v>8.0784310000000001</v>
      </c>
      <c r="CR810" s="42">
        <v>56.549019999999999</v>
      </c>
      <c r="CS810" s="42">
        <v>0</v>
      </c>
    </row>
    <row r="811" spans="1:97">
      <c r="A811" s="40" t="s">
        <v>2215</v>
      </c>
      <c r="B811" s="40" t="s">
        <v>289</v>
      </c>
      <c r="C811" s="40" t="s">
        <v>1664</v>
      </c>
      <c r="D811" s="40" t="s">
        <v>1669</v>
      </c>
      <c r="E811" s="40" t="s">
        <v>1742</v>
      </c>
      <c r="F811" s="40" t="s">
        <v>1671</v>
      </c>
      <c r="G811" s="41" t="s">
        <v>294</v>
      </c>
      <c r="H811" s="40" t="s">
        <v>2216</v>
      </c>
      <c r="I811" s="42">
        <v>709</v>
      </c>
      <c r="J811" s="42">
        <v>169.19318200000001</v>
      </c>
      <c r="K811" s="42">
        <v>129.91619299999999</v>
      </c>
      <c r="L811" s="42">
        <v>181.27840900000001</v>
      </c>
      <c r="M811" s="42">
        <v>117.830966</v>
      </c>
      <c r="N811" s="42">
        <v>72.511364</v>
      </c>
      <c r="O811" s="42">
        <v>38.269886</v>
      </c>
      <c r="P811" s="42">
        <v>143</v>
      </c>
      <c r="Q811" s="42">
        <v>90</v>
      </c>
      <c r="R811" s="42">
        <v>140</v>
      </c>
      <c r="S811" s="42">
        <v>79</v>
      </c>
      <c r="T811" s="42">
        <v>60</v>
      </c>
      <c r="U811" s="42">
        <v>28</v>
      </c>
      <c r="V811" s="42">
        <v>344.42897699999997</v>
      </c>
      <c r="W811" s="42">
        <v>76.539772999999997</v>
      </c>
      <c r="X811" s="42">
        <v>67.475852000000003</v>
      </c>
      <c r="Y811" s="42">
        <v>97.688919999999996</v>
      </c>
      <c r="Z811" s="42">
        <v>55.390625</v>
      </c>
      <c r="AA811" s="42">
        <v>35.248579999999997</v>
      </c>
      <c r="AB811" s="42">
        <v>10.071023</v>
      </c>
      <c r="AC811" s="42">
        <v>2.014205</v>
      </c>
      <c r="AD811" s="42">
        <v>108.767045</v>
      </c>
      <c r="AE811" s="42">
        <v>204.44176100000001</v>
      </c>
      <c r="AF811" s="42">
        <v>31.22017</v>
      </c>
      <c r="AG811" s="42">
        <v>364.57102300000003</v>
      </c>
      <c r="AH811" s="42">
        <v>92.653408999999996</v>
      </c>
      <c r="AI811" s="42">
        <v>62.440340999999997</v>
      </c>
      <c r="AJ811" s="42">
        <v>83.589489</v>
      </c>
      <c r="AK811" s="42">
        <v>62.440340999999997</v>
      </c>
      <c r="AL811" s="42">
        <v>37.262784000000003</v>
      </c>
      <c r="AM811" s="42">
        <v>22.15625</v>
      </c>
      <c r="AN811" s="42">
        <v>4.0284089999999999</v>
      </c>
      <c r="AO811" s="42">
        <v>117.830966</v>
      </c>
      <c r="AP811" s="42">
        <v>197.392045</v>
      </c>
      <c r="AQ811" s="42">
        <v>49.348011</v>
      </c>
      <c r="AR811" s="42">
        <v>559.94886399999996</v>
      </c>
      <c r="AS811" s="42">
        <v>8.0568179999999998</v>
      </c>
      <c r="AT811" s="42">
        <v>48.340909000000003</v>
      </c>
      <c r="AU811" s="42">
        <v>24.170455</v>
      </c>
      <c r="AV811" s="42">
        <v>52.369318</v>
      </c>
      <c r="AW811" s="42">
        <v>92.653408999999996</v>
      </c>
      <c r="AX811" s="42">
        <v>120.852273</v>
      </c>
      <c r="AY811" s="42">
        <v>116.823864</v>
      </c>
      <c r="AZ811" s="42">
        <v>96.681818000000007</v>
      </c>
      <c r="BA811" s="42">
        <v>265.875</v>
      </c>
      <c r="BB811" s="42">
        <v>8.0568179999999998</v>
      </c>
      <c r="BC811" s="42">
        <v>28.198864</v>
      </c>
      <c r="BD811" s="42">
        <v>16.113636</v>
      </c>
      <c r="BE811" s="42">
        <v>20.142045</v>
      </c>
      <c r="BF811" s="42">
        <v>16.113636</v>
      </c>
      <c r="BG811" s="42">
        <v>92.653408999999996</v>
      </c>
      <c r="BH811" s="42">
        <v>48.340909000000003</v>
      </c>
      <c r="BI811" s="42">
        <v>36.255682</v>
      </c>
      <c r="BJ811" s="42">
        <v>294.07386400000001</v>
      </c>
      <c r="BK811" s="42">
        <v>0</v>
      </c>
      <c r="BL811" s="42">
        <v>20.142045</v>
      </c>
      <c r="BM811" s="42">
        <v>8.0568179999999998</v>
      </c>
      <c r="BN811" s="42">
        <v>32.227272999999997</v>
      </c>
      <c r="BO811" s="42">
        <v>76.539772999999997</v>
      </c>
      <c r="BP811" s="42">
        <v>28.198864</v>
      </c>
      <c r="BQ811" s="42">
        <v>68.482955000000004</v>
      </c>
      <c r="BR811" s="42">
        <v>60.426136</v>
      </c>
      <c r="BS811" s="42">
        <v>92.653408999999996</v>
      </c>
      <c r="BT811" s="42">
        <v>0</v>
      </c>
      <c r="BU811" s="42">
        <v>0</v>
      </c>
      <c r="BV811" s="42">
        <v>0</v>
      </c>
      <c r="BW811" s="42">
        <v>4.0284089999999999</v>
      </c>
      <c r="BX811" s="42">
        <v>20.142045</v>
      </c>
      <c r="BY811" s="42">
        <v>20.142045</v>
      </c>
      <c r="BZ811" s="42">
        <v>0</v>
      </c>
      <c r="CA811" s="42">
        <v>48.340909000000003</v>
      </c>
      <c r="CB811" s="42">
        <v>314.21590900000001</v>
      </c>
      <c r="CC811" s="42">
        <v>8.0568179999999998</v>
      </c>
      <c r="CD811" s="42">
        <v>44.3125</v>
      </c>
      <c r="CE811" s="42">
        <v>12.085227</v>
      </c>
      <c r="CF811" s="42">
        <v>44.3125</v>
      </c>
      <c r="CG811" s="42">
        <v>68.482955000000004</v>
      </c>
      <c r="CH811" s="42">
        <v>96.681818000000007</v>
      </c>
      <c r="CI811" s="42">
        <v>0</v>
      </c>
      <c r="CJ811" s="42">
        <v>40.284090999999997</v>
      </c>
      <c r="CK811" s="42">
        <v>153.079545</v>
      </c>
      <c r="CL811" s="42">
        <v>0</v>
      </c>
      <c r="CM811" s="42">
        <v>4.0284089999999999</v>
      </c>
      <c r="CN811" s="42">
        <v>12.085227</v>
      </c>
      <c r="CO811" s="42">
        <v>4.0284089999999999</v>
      </c>
      <c r="CP811" s="42">
        <v>4.0284089999999999</v>
      </c>
      <c r="CQ811" s="42">
        <v>4.0284089999999999</v>
      </c>
      <c r="CR811" s="42">
        <v>116.823864</v>
      </c>
      <c r="CS811" s="42">
        <v>8.0568179999999998</v>
      </c>
    </row>
    <row r="812" spans="1:97">
      <c r="A812" s="40" t="s">
        <v>2217</v>
      </c>
      <c r="B812" s="40" t="s">
        <v>289</v>
      </c>
      <c r="C812" s="40" t="s">
        <v>1664</v>
      </c>
      <c r="D812" s="40" t="s">
        <v>1674</v>
      </c>
      <c r="E812" s="40" t="s">
        <v>1759</v>
      </c>
      <c r="F812" s="40" t="s">
        <v>1671</v>
      </c>
      <c r="G812" s="41" t="s">
        <v>294</v>
      </c>
      <c r="H812" s="40" t="s">
        <v>2218</v>
      </c>
      <c r="I812" s="42">
        <v>655</v>
      </c>
      <c r="J812" s="42">
        <v>154.596273</v>
      </c>
      <c r="K812" s="42">
        <v>73.229814000000005</v>
      </c>
      <c r="L812" s="42">
        <v>179.00621100000001</v>
      </c>
      <c r="M812" s="42">
        <v>139.34006199999999</v>
      </c>
      <c r="N812" s="42">
        <v>73.229814000000005</v>
      </c>
      <c r="O812" s="42">
        <v>35.597825999999998</v>
      </c>
      <c r="P812" s="42">
        <v>100</v>
      </c>
      <c r="Q812" s="42">
        <v>63</v>
      </c>
      <c r="R812" s="42">
        <v>129</v>
      </c>
      <c r="S812" s="42">
        <v>89</v>
      </c>
      <c r="T812" s="42">
        <v>47</v>
      </c>
      <c r="U812" s="42">
        <v>14</v>
      </c>
      <c r="V812" s="42">
        <v>329.53416099999998</v>
      </c>
      <c r="W812" s="42">
        <v>78.315217000000004</v>
      </c>
      <c r="X812" s="42">
        <v>33.563665</v>
      </c>
      <c r="Y812" s="42">
        <v>83.400621000000001</v>
      </c>
      <c r="Z812" s="42">
        <v>79.332297999999994</v>
      </c>
      <c r="AA812" s="42">
        <v>36.614907000000002</v>
      </c>
      <c r="AB812" s="42">
        <v>17.290372999999999</v>
      </c>
      <c r="AC812" s="42">
        <v>1.0170809999999999</v>
      </c>
      <c r="AD812" s="42">
        <v>96.622670999999997</v>
      </c>
      <c r="AE812" s="42">
        <v>197.31366499999999</v>
      </c>
      <c r="AF812" s="42">
        <v>35.597825999999998</v>
      </c>
      <c r="AG812" s="42">
        <v>325.46583900000002</v>
      </c>
      <c r="AH812" s="42">
        <v>76.281056000000007</v>
      </c>
      <c r="AI812" s="42">
        <v>39.666148999999997</v>
      </c>
      <c r="AJ812" s="42">
        <v>95.605590000000007</v>
      </c>
      <c r="AK812" s="42">
        <v>60.007764000000002</v>
      </c>
      <c r="AL812" s="42">
        <v>36.614907000000002</v>
      </c>
      <c r="AM812" s="42">
        <v>17.290372999999999</v>
      </c>
      <c r="AN812" s="42">
        <v>0</v>
      </c>
      <c r="AO812" s="42">
        <v>99.673912999999999</v>
      </c>
      <c r="AP812" s="42">
        <v>193.24534199999999</v>
      </c>
      <c r="AQ812" s="42">
        <v>32.546584000000003</v>
      </c>
      <c r="AR812" s="42">
        <v>504.47205000000002</v>
      </c>
      <c r="AS812" s="42">
        <v>0</v>
      </c>
      <c r="AT812" s="42">
        <v>20.341615000000001</v>
      </c>
      <c r="AU812" s="42">
        <v>36.614907000000002</v>
      </c>
      <c r="AV812" s="42">
        <v>117.98136599999999</v>
      </c>
      <c r="AW812" s="42">
        <v>89.503106000000002</v>
      </c>
      <c r="AX812" s="42">
        <v>65.093168000000006</v>
      </c>
      <c r="AY812" s="42">
        <v>109.84472</v>
      </c>
      <c r="AZ812" s="42">
        <v>65.093168000000006</v>
      </c>
      <c r="BA812" s="42">
        <v>256.304348</v>
      </c>
      <c r="BB812" s="42">
        <v>0</v>
      </c>
      <c r="BC812" s="42">
        <v>20.341615000000001</v>
      </c>
      <c r="BD812" s="42">
        <v>16.273292000000001</v>
      </c>
      <c r="BE812" s="42">
        <v>73.229814000000005</v>
      </c>
      <c r="BF812" s="42">
        <v>16.273292000000001</v>
      </c>
      <c r="BG812" s="42">
        <v>56.956522</v>
      </c>
      <c r="BH812" s="42">
        <v>52.888199</v>
      </c>
      <c r="BI812" s="42">
        <v>20.341615000000001</v>
      </c>
      <c r="BJ812" s="42">
        <v>248.16770199999999</v>
      </c>
      <c r="BK812" s="42">
        <v>0</v>
      </c>
      <c r="BL812" s="42">
        <v>0</v>
      </c>
      <c r="BM812" s="42">
        <v>20.341615000000001</v>
      </c>
      <c r="BN812" s="42">
        <v>44.751553000000001</v>
      </c>
      <c r="BO812" s="42">
        <v>73.229814000000005</v>
      </c>
      <c r="BP812" s="42">
        <v>8.1366460000000007</v>
      </c>
      <c r="BQ812" s="42">
        <v>56.956522</v>
      </c>
      <c r="BR812" s="42">
        <v>44.751553000000001</v>
      </c>
      <c r="BS812" s="42">
        <v>56.956522</v>
      </c>
      <c r="BT812" s="42">
        <v>0</v>
      </c>
      <c r="BU812" s="42">
        <v>0</v>
      </c>
      <c r="BV812" s="42">
        <v>0</v>
      </c>
      <c r="BW812" s="42">
        <v>0</v>
      </c>
      <c r="BX812" s="42">
        <v>0</v>
      </c>
      <c r="BY812" s="42">
        <v>12.204969</v>
      </c>
      <c r="BZ812" s="42">
        <v>0</v>
      </c>
      <c r="CA812" s="42">
        <v>44.751553000000001</v>
      </c>
      <c r="CB812" s="42">
        <v>288.850932</v>
      </c>
      <c r="CC812" s="42">
        <v>0</v>
      </c>
      <c r="CD812" s="42">
        <v>12.204969</v>
      </c>
      <c r="CE812" s="42">
        <v>28.478261</v>
      </c>
      <c r="CF812" s="42">
        <v>105.776398</v>
      </c>
      <c r="CG812" s="42">
        <v>73.229814000000005</v>
      </c>
      <c r="CH812" s="42">
        <v>48.819876000000001</v>
      </c>
      <c r="CI812" s="42">
        <v>0</v>
      </c>
      <c r="CJ812" s="42">
        <v>20.341615000000001</v>
      </c>
      <c r="CK812" s="42">
        <v>158.66459599999999</v>
      </c>
      <c r="CL812" s="42">
        <v>0</v>
      </c>
      <c r="CM812" s="42">
        <v>8.1366460000000007</v>
      </c>
      <c r="CN812" s="42">
        <v>8.1366460000000007</v>
      </c>
      <c r="CO812" s="42">
        <v>12.204969</v>
      </c>
      <c r="CP812" s="42">
        <v>16.273292000000001</v>
      </c>
      <c r="CQ812" s="42">
        <v>4.0683230000000004</v>
      </c>
      <c r="CR812" s="42">
        <v>109.84472</v>
      </c>
      <c r="CS812" s="42">
        <v>0</v>
      </c>
    </row>
    <row r="813" spans="1:97">
      <c r="A813" s="40" t="s">
        <v>2219</v>
      </c>
      <c r="B813" s="40" t="s">
        <v>289</v>
      </c>
      <c r="C813" s="40" t="s">
        <v>1664</v>
      </c>
      <c r="D813" s="40" t="s">
        <v>1669</v>
      </c>
      <c r="E813" s="40" t="s">
        <v>1779</v>
      </c>
      <c r="F813" s="40" t="s">
        <v>1671</v>
      </c>
      <c r="G813" s="41" t="s">
        <v>294</v>
      </c>
      <c r="H813" s="40" t="s">
        <v>2220</v>
      </c>
      <c r="I813" s="42">
        <v>1099</v>
      </c>
      <c r="J813" s="42">
        <v>240.286585</v>
      </c>
      <c r="K813" s="42">
        <v>132.109756</v>
      </c>
      <c r="L813" s="42">
        <v>246.03048799999999</v>
      </c>
      <c r="M813" s="42">
        <v>203.908537</v>
      </c>
      <c r="N813" s="42">
        <v>169.445122</v>
      </c>
      <c r="O813" s="42">
        <v>107.21951199999999</v>
      </c>
      <c r="P813" s="42">
        <v>156</v>
      </c>
      <c r="Q813" s="42">
        <v>154</v>
      </c>
      <c r="R813" s="42">
        <v>183</v>
      </c>
      <c r="S813" s="42">
        <v>200</v>
      </c>
      <c r="T813" s="42">
        <v>184</v>
      </c>
      <c r="U813" s="42">
        <v>62</v>
      </c>
      <c r="V813" s="42">
        <v>542.79877999999997</v>
      </c>
      <c r="W813" s="42">
        <v>135.93902399999999</v>
      </c>
      <c r="X813" s="42">
        <v>65.097560999999999</v>
      </c>
      <c r="Y813" s="42">
        <v>125.408537</v>
      </c>
      <c r="Z813" s="42">
        <v>89.987804999999994</v>
      </c>
      <c r="AA813" s="42">
        <v>85.201220000000006</v>
      </c>
      <c r="AB813" s="42">
        <v>40.207317000000003</v>
      </c>
      <c r="AC813" s="42">
        <v>0.95731699999999997</v>
      </c>
      <c r="AD813" s="42">
        <v>151.25609800000001</v>
      </c>
      <c r="AE813" s="42">
        <v>298.68292700000001</v>
      </c>
      <c r="AF813" s="42">
        <v>92.859756000000004</v>
      </c>
      <c r="AG813" s="42">
        <v>556.20122000000003</v>
      </c>
      <c r="AH813" s="42">
        <v>104.347561</v>
      </c>
      <c r="AI813" s="42">
        <v>67.012195000000006</v>
      </c>
      <c r="AJ813" s="42">
        <v>120.621951</v>
      </c>
      <c r="AK813" s="42">
        <v>113.920732</v>
      </c>
      <c r="AL813" s="42">
        <v>84.243902000000006</v>
      </c>
      <c r="AM813" s="42">
        <v>63.182926999999999</v>
      </c>
      <c r="AN813" s="42">
        <v>2.8719510000000001</v>
      </c>
      <c r="AO813" s="42">
        <v>128.28048799999999</v>
      </c>
      <c r="AP813" s="42">
        <v>314.95731699999999</v>
      </c>
      <c r="AQ813" s="42">
        <v>112.963415</v>
      </c>
      <c r="AR813" s="42">
        <v>857.75609799999995</v>
      </c>
      <c r="AS813" s="42">
        <v>22.97561</v>
      </c>
      <c r="AT813" s="42">
        <v>34.463414999999998</v>
      </c>
      <c r="AU813" s="42">
        <v>57.439024000000003</v>
      </c>
      <c r="AV813" s="42">
        <v>137.85365899999999</v>
      </c>
      <c r="AW813" s="42">
        <v>126.365854</v>
      </c>
      <c r="AX813" s="42">
        <v>103.390244</v>
      </c>
      <c r="AY813" s="42">
        <v>275.70731699999999</v>
      </c>
      <c r="AZ813" s="42">
        <v>99.560975999999997</v>
      </c>
      <c r="BA813" s="42">
        <v>413.56097599999998</v>
      </c>
      <c r="BB813" s="42">
        <v>19.146341</v>
      </c>
      <c r="BC813" s="42">
        <v>22.97561</v>
      </c>
      <c r="BD813" s="42">
        <v>34.463414999999998</v>
      </c>
      <c r="BE813" s="42">
        <v>53.609755999999997</v>
      </c>
      <c r="BF813" s="42">
        <v>26.804877999999999</v>
      </c>
      <c r="BG813" s="42">
        <v>72.756097999999994</v>
      </c>
      <c r="BH813" s="42">
        <v>145.51219499999999</v>
      </c>
      <c r="BI813" s="42">
        <v>38.292682999999997</v>
      </c>
      <c r="BJ813" s="42">
        <v>444.19512200000003</v>
      </c>
      <c r="BK813" s="42">
        <v>3.8292679999999999</v>
      </c>
      <c r="BL813" s="42">
        <v>11.487805</v>
      </c>
      <c r="BM813" s="42">
        <v>22.97561</v>
      </c>
      <c r="BN813" s="42">
        <v>84.243902000000006</v>
      </c>
      <c r="BO813" s="42">
        <v>99.560975999999997</v>
      </c>
      <c r="BP813" s="42">
        <v>30.634146000000001</v>
      </c>
      <c r="BQ813" s="42">
        <v>130.195122</v>
      </c>
      <c r="BR813" s="42">
        <v>61.268293</v>
      </c>
      <c r="BS813" s="42">
        <v>65.097560999999999</v>
      </c>
      <c r="BT813" s="42">
        <v>0</v>
      </c>
      <c r="BU813" s="42">
        <v>0</v>
      </c>
      <c r="BV813" s="42">
        <v>0</v>
      </c>
      <c r="BW813" s="42">
        <v>3.8292679999999999</v>
      </c>
      <c r="BX813" s="42">
        <v>11.487805</v>
      </c>
      <c r="BY813" s="42">
        <v>11.487805</v>
      </c>
      <c r="BZ813" s="42">
        <v>0</v>
      </c>
      <c r="CA813" s="42">
        <v>38.292682999999997</v>
      </c>
      <c r="CB813" s="42">
        <v>425.04878000000002</v>
      </c>
      <c r="CC813" s="42">
        <v>3.8292679999999999</v>
      </c>
      <c r="CD813" s="42">
        <v>30.634146000000001</v>
      </c>
      <c r="CE813" s="42">
        <v>53.609755999999997</v>
      </c>
      <c r="CF813" s="42">
        <v>114.878049</v>
      </c>
      <c r="CG813" s="42">
        <v>91.902439000000001</v>
      </c>
      <c r="CH813" s="42">
        <v>84.243902000000006</v>
      </c>
      <c r="CI813" s="42">
        <v>3.8292679999999999</v>
      </c>
      <c r="CJ813" s="42">
        <v>42.121951000000003</v>
      </c>
      <c r="CK813" s="42">
        <v>367.609756</v>
      </c>
      <c r="CL813" s="42">
        <v>19.146341</v>
      </c>
      <c r="CM813" s="42">
        <v>3.8292679999999999</v>
      </c>
      <c r="CN813" s="42">
        <v>3.8292679999999999</v>
      </c>
      <c r="CO813" s="42">
        <v>19.146341</v>
      </c>
      <c r="CP813" s="42">
        <v>22.97561</v>
      </c>
      <c r="CQ813" s="42">
        <v>7.6585369999999999</v>
      </c>
      <c r="CR813" s="42">
        <v>271.87804899999998</v>
      </c>
      <c r="CS813" s="42">
        <v>19.146341</v>
      </c>
    </row>
    <row r="814" spans="1:97">
      <c r="A814" s="40" t="s">
        <v>2221</v>
      </c>
      <c r="B814" s="40" t="s">
        <v>289</v>
      </c>
      <c r="C814" s="40" t="s">
        <v>1664</v>
      </c>
      <c r="D814" s="40" t="s">
        <v>1669</v>
      </c>
      <c r="E814" s="40" t="s">
        <v>1737</v>
      </c>
      <c r="F814" s="40" t="s">
        <v>1671</v>
      </c>
      <c r="G814" s="41" t="s">
        <v>294</v>
      </c>
      <c r="H814" s="40" t="s">
        <v>2222</v>
      </c>
      <c r="I814" s="42">
        <v>471</v>
      </c>
      <c r="J814" s="42">
        <v>105.245575</v>
      </c>
      <c r="K814" s="42">
        <v>58.353982000000002</v>
      </c>
      <c r="L814" s="42">
        <v>98.993363000000002</v>
      </c>
      <c r="M814" s="42">
        <v>96.909291999999994</v>
      </c>
      <c r="N814" s="42">
        <v>51.059735000000003</v>
      </c>
      <c r="O814" s="42">
        <v>60.438052999999996</v>
      </c>
      <c r="P814" s="42">
        <v>55</v>
      </c>
      <c r="Q814" s="42">
        <v>58</v>
      </c>
      <c r="R814" s="42">
        <v>60</v>
      </c>
      <c r="S814" s="42">
        <v>65</v>
      </c>
      <c r="T814" s="42">
        <v>67</v>
      </c>
      <c r="U814" s="42">
        <v>30</v>
      </c>
      <c r="V814" s="42">
        <v>232.37389400000001</v>
      </c>
      <c r="W814" s="42">
        <v>51.059735000000003</v>
      </c>
      <c r="X814" s="42">
        <v>30.219027000000001</v>
      </c>
      <c r="Y814" s="42">
        <v>47.933627999999999</v>
      </c>
      <c r="Z814" s="42">
        <v>50.017699</v>
      </c>
      <c r="AA814" s="42">
        <v>23.966813999999999</v>
      </c>
      <c r="AB814" s="42">
        <v>27.092919999999999</v>
      </c>
      <c r="AC814" s="42">
        <v>2.0840709999999998</v>
      </c>
      <c r="AD814" s="42">
        <v>65.648229999999998</v>
      </c>
      <c r="AE814" s="42">
        <v>125.044248</v>
      </c>
      <c r="AF814" s="42">
        <v>41.681415999999999</v>
      </c>
      <c r="AG814" s="42">
        <v>238.62610599999999</v>
      </c>
      <c r="AH814" s="42">
        <v>54.185841000000003</v>
      </c>
      <c r="AI814" s="42">
        <v>28.134955999999999</v>
      </c>
      <c r="AJ814" s="42">
        <v>51.059735000000003</v>
      </c>
      <c r="AK814" s="42">
        <v>46.891593</v>
      </c>
      <c r="AL814" s="42">
        <v>27.092919999999999</v>
      </c>
      <c r="AM814" s="42">
        <v>31.261061999999999</v>
      </c>
      <c r="AN814" s="42">
        <v>0</v>
      </c>
      <c r="AO814" s="42">
        <v>64.606195</v>
      </c>
      <c r="AP814" s="42">
        <v>127.128319</v>
      </c>
      <c r="AQ814" s="42">
        <v>46.891593</v>
      </c>
      <c r="AR814" s="42">
        <v>370.96460200000001</v>
      </c>
      <c r="AS814" s="42">
        <v>29.176991000000001</v>
      </c>
      <c r="AT814" s="42">
        <v>25.008849999999999</v>
      </c>
      <c r="AU814" s="42">
        <v>29.176991000000001</v>
      </c>
      <c r="AV814" s="42">
        <v>29.176991000000001</v>
      </c>
      <c r="AW814" s="42">
        <v>37.513274000000003</v>
      </c>
      <c r="AX814" s="42">
        <v>58.353982000000002</v>
      </c>
      <c r="AY814" s="42">
        <v>104.20354</v>
      </c>
      <c r="AZ814" s="42">
        <v>58.353982000000002</v>
      </c>
      <c r="BA814" s="42">
        <v>200.070796</v>
      </c>
      <c r="BB814" s="42">
        <v>8.3362829999999999</v>
      </c>
      <c r="BC814" s="42">
        <v>16.672566</v>
      </c>
      <c r="BD814" s="42">
        <v>20.840707999999999</v>
      </c>
      <c r="BE814" s="42">
        <v>16.672566</v>
      </c>
      <c r="BF814" s="42">
        <v>8.3362829999999999</v>
      </c>
      <c r="BG814" s="42">
        <v>37.513274000000003</v>
      </c>
      <c r="BH814" s="42">
        <v>66.690264999999997</v>
      </c>
      <c r="BI814" s="42">
        <v>25.008849999999999</v>
      </c>
      <c r="BJ814" s="42">
        <v>170.89380499999999</v>
      </c>
      <c r="BK814" s="42">
        <v>20.840707999999999</v>
      </c>
      <c r="BL814" s="42">
        <v>8.3362829999999999</v>
      </c>
      <c r="BM814" s="42">
        <v>8.3362829999999999</v>
      </c>
      <c r="BN814" s="42">
        <v>12.504424999999999</v>
      </c>
      <c r="BO814" s="42">
        <v>29.176991000000001</v>
      </c>
      <c r="BP814" s="42">
        <v>20.840707999999999</v>
      </c>
      <c r="BQ814" s="42">
        <v>37.513274000000003</v>
      </c>
      <c r="BR814" s="42">
        <v>33.345132999999997</v>
      </c>
      <c r="BS814" s="42">
        <v>41.681415999999999</v>
      </c>
      <c r="BT814" s="42">
        <v>4.1681419999999996</v>
      </c>
      <c r="BU814" s="42">
        <v>0</v>
      </c>
      <c r="BV814" s="42">
        <v>0</v>
      </c>
      <c r="BW814" s="42">
        <v>0</v>
      </c>
      <c r="BX814" s="42">
        <v>0</v>
      </c>
      <c r="BY814" s="42">
        <v>4.1681419999999996</v>
      </c>
      <c r="BZ814" s="42">
        <v>0</v>
      </c>
      <c r="CA814" s="42">
        <v>33.345132999999997</v>
      </c>
      <c r="CB814" s="42">
        <v>183.39823000000001</v>
      </c>
      <c r="CC814" s="42">
        <v>16.672566</v>
      </c>
      <c r="CD814" s="42">
        <v>20.840707999999999</v>
      </c>
      <c r="CE814" s="42">
        <v>20.840707999999999</v>
      </c>
      <c r="CF814" s="42">
        <v>29.176991000000001</v>
      </c>
      <c r="CG814" s="42">
        <v>29.176991000000001</v>
      </c>
      <c r="CH814" s="42">
        <v>45.849558000000002</v>
      </c>
      <c r="CI814" s="42">
        <v>4.1681419999999996</v>
      </c>
      <c r="CJ814" s="42">
        <v>16.672566</v>
      </c>
      <c r="CK814" s="42">
        <v>145.88495599999999</v>
      </c>
      <c r="CL814" s="42">
        <v>8.3362829999999999</v>
      </c>
      <c r="CM814" s="42">
        <v>4.1681419999999996</v>
      </c>
      <c r="CN814" s="42">
        <v>8.3362829999999999</v>
      </c>
      <c r="CO814" s="42">
        <v>0</v>
      </c>
      <c r="CP814" s="42">
        <v>8.3362829999999999</v>
      </c>
      <c r="CQ814" s="42">
        <v>8.3362829999999999</v>
      </c>
      <c r="CR814" s="42">
        <v>100.035398</v>
      </c>
      <c r="CS814" s="42">
        <v>8.3362829999999999</v>
      </c>
    </row>
    <row r="815" spans="1:97">
      <c r="A815" s="40" t="s">
        <v>2223</v>
      </c>
      <c r="B815" s="40" t="s">
        <v>289</v>
      </c>
      <c r="C815" s="40" t="s">
        <v>1664</v>
      </c>
      <c r="D815" s="40" t="s">
        <v>1669</v>
      </c>
      <c r="E815" s="40" t="s">
        <v>1842</v>
      </c>
      <c r="F815" s="40" t="s">
        <v>1671</v>
      </c>
      <c r="G815" s="41" t="s">
        <v>294</v>
      </c>
      <c r="H815" s="40" t="s">
        <v>2224</v>
      </c>
      <c r="I815" s="42">
        <v>215</v>
      </c>
      <c r="J815" s="42">
        <v>39</v>
      </c>
      <c r="K815" s="42">
        <v>31</v>
      </c>
      <c r="L815" s="42">
        <v>38</v>
      </c>
      <c r="M815" s="42">
        <v>58</v>
      </c>
      <c r="N815" s="42">
        <v>28</v>
      </c>
      <c r="O815" s="42">
        <v>21</v>
      </c>
      <c r="P815" s="42">
        <v>50</v>
      </c>
      <c r="Q815" s="42">
        <v>23</v>
      </c>
      <c r="R815" s="42">
        <v>56</v>
      </c>
      <c r="S815" s="42">
        <v>30</v>
      </c>
      <c r="T815" s="42">
        <v>36</v>
      </c>
      <c r="U815" s="42">
        <v>14</v>
      </c>
      <c r="V815" s="42">
        <v>104</v>
      </c>
      <c r="W815" s="42">
        <v>17</v>
      </c>
      <c r="X815" s="42">
        <v>14</v>
      </c>
      <c r="Y815" s="42">
        <v>20</v>
      </c>
      <c r="Z815" s="42">
        <v>30</v>
      </c>
      <c r="AA815" s="42">
        <v>14</v>
      </c>
      <c r="AB815" s="42">
        <v>9</v>
      </c>
      <c r="AC815" s="42">
        <v>0</v>
      </c>
      <c r="AD815" s="42">
        <v>23</v>
      </c>
      <c r="AE815" s="42">
        <v>66</v>
      </c>
      <c r="AF815" s="42">
        <v>15</v>
      </c>
      <c r="AG815" s="42">
        <v>111</v>
      </c>
      <c r="AH815" s="42">
        <v>22</v>
      </c>
      <c r="AI815" s="42">
        <v>17</v>
      </c>
      <c r="AJ815" s="42">
        <v>18</v>
      </c>
      <c r="AK815" s="42">
        <v>28</v>
      </c>
      <c r="AL815" s="42">
        <v>14</v>
      </c>
      <c r="AM815" s="42">
        <v>12</v>
      </c>
      <c r="AN815" s="42">
        <v>0</v>
      </c>
      <c r="AO815" s="42">
        <v>28</v>
      </c>
      <c r="AP815" s="42">
        <v>63</v>
      </c>
      <c r="AQ815" s="42">
        <v>20</v>
      </c>
      <c r="AR815" s="42">
        <v>188</v>
      </c>
      <c r="AS815" s="42">
        <v>0</v>
      </c>
      <c r="AT815" s="42">
        <v>8</v>
      </c>
      <c r="AU815" s="42">
        <v>0</v>
      </c>
      <c r="AV815" s="42">
        <v>16</v>
      </c>
      <c r="AW815" s="42">
        <v>40</v>
      </c>
      <c r="AX815" s="42">
        <v>48</v>
      </c>
      <c r="AY815" s="42">
        <v>52</v>
      </c>
      <c r="AZ815" s="42">
        <v>24</v>
      </c>
      <c r="BA815" s="42">
        <v>96</v>
      </c>
      <c r="BB815" s="42">
        <v>0</v>
      </c>
      <c r="BC815" s="42">
        <v>8</v>
      </c>
      <c r="BD815" s="42">
        <v>0</v>
      </c>
      <c r="BE815" s="42">
        <v>12</v>
      </c>
      <c r="BF815" s="42">
        <v>4</v>
      </c>
      <c r="BG815" s="42">
        <v>40</v>
      </c>
      <c r="BH815" s="42">
        <v>28</v>
      </c>
      <c r="BI815" s="42">
        <v>4</v>
      </c>
      <c r="BJ815" s="42">
        <v>92</v>
      </c>
      <c r="BK815" s="42">
        <v>0</v>
      </c>
      <c r="BL815" s="42">
        <v>0</v>
      </c>
      <c r="BM815" s="42">
        <v>0</v>
      </c>
      <c r="BN815" s="42">
        <v>4</v>
      </c>
      <c r="BO815" s="42">
        <v>36</v>
      </c>
      <c r="BP815" s="42">
        <v>8</v>
      </c>
      <c r="BQ815" s="42">
        <v>24</v>
      </c>
      <c r="BR815" s="42">
        <v>20</v>
      </c>
      <c r="BS815" s="42">
        <v>40</v>
      </c>
      <c r="BT815" s="42">
        <v>0</v>
      </c>
      <c r="BU815" s="42">
        <v>0</v>
      </c>
      <c r="BV815" s="42">
        <v>0</v>
      </c>
      <c r="BW815" s="42">
        <v>0</v>
      </c>
      <c r="BX815" s="42">
        <v>12</v>
      </c>
      <c r="BY815" s="42">
        <v>12</v>
      </c>
      <c r="BZ815" s="42">
        <v>0</v>
      </c>
      <c r="CA815" s="42">
        <v>16</v>
      </c>
      <c r="CB815" s="42">
        <v>76</v>
      </c>
      <c r="CC815" s="42">
        <v>0</v>
      </c>
      <c r="CD815" s="42">
        <v>4</v>
      </c>
      <c r="CE815" s="42">
        <v>0</v>
      </c>
      <c r="CF815" s="42">
        <v>12</v>
      </c>
      <c r="CG815" s="42">
        <v>20</v>
      </c>
      <c r="CH815" s="42">
        <v>32</v>
      </c>
      <c r="CI815" s="42">
        <v>0</v>
      </c>
      <c r="CJ815" s="42">
        <v>8</v>
      </c>
      <c r="CK815" s="42">
        <v>72</v>
      </c>
      <c r="CL815" s="42">
        <v>0</v>
      </c>
      <c r="CM815" s="42">
        <v>4</v>
      </c>
      <c r="CN815" s="42">
        <v>0</v>
      </c>
      <c r="CO815" s="42">
        <v>4</v>
      </c>
      <c r="CP815" s="42">
        <v>8</v>
      </c>
      <c r="CQ815" s="42">
        <v>4</v>
      </c>
      <c r="CR815" s="42">
        <v>52</v>
      </c>
      <c r="CS815" s="42">
        <v>0</v>
      </c>
    </row>
    <row r="816" spans="1:97">
      <c r="A816" s="40" t="s">
        <v>2225</v>
      </c>
      <c r="B816" s="40" t="s">
        <v>289</v>
      </c>
      <c r="C816" s="40" t="s">
        <v>1664</v>
      </c>
      <c r="D816" s="40" t="s">
        <v>1674</v>
      </c>
      <c r="E816" s="40" t="s">
        <v>1813</v>
      </c>
      <c r="F816" s="40" t="s">
        <v>1671</v>
      </c>
      <c r="G816" s="41" t="s">
        <v>294</v>
      </c>
      <c r="H816" s="40" t="s">
        <v>2226</v>
      </c>
      <c r="I816" s="42">
        <v>4160</v>
      </c>
      <c r="J816" s="42">
        <v>868.52681299999995</v>
      </c>
      <c r="K816" s="42">
        <v>656.76407500000005</v>
      </c>
      <c r="L816" s="42">
        <v>1024.920347</v>
      </c>
      <c r="M816" s="42">
        <v>977.21545600000002</v>
      </c>
      <c r="N816" s="42">
        <v>430.77249499999999</v>
      </c>
      <c r="O816" s="42">
        <v>201.800814</v>
      </c>
      <c r="P816" s="42">
        <v>735</v>
      </c>
      <c r="Q816" s="42">
        <v>564</v>
      </c>
      <c r="R816" s="42">
        <v>916</v>
      </c>
      <c r="S816" s="42">
        <v>667</v>
      </c>
      <c r="T816" s="42">
        <v>312</v>
      </c>
      <c r="U816" s="42">
        <v>132</v>
      </c>
      <c r="V816" s="42">
        <v>2065.415755</v>
      </c>
      <c r="W816" s="42">
        <v>433.343817</v>
      </c>
      <c r="X816" s="42">
        <v>343.04906499999998</v>
      </c>
      <c r="Y816" s="42">
        <v>489.47094399999997</v>
      </c>
      <c r="Z816" s="42">
        <v>504.177212</v>
      </c>
      <c r="AA816" s="42">
        <v>207.04179600000001</v>
      </c>
      <c r="AB816" s="42">
        <v>83.987047000000004</v>
      </c>
      <c r="AC816" s="42">
        <v>4.3458740000000002</v>
      </c>
      <c r="AD816" s="42">
        <v>564.95197299999995</v>
      </c>
      <c r="AE816" s="42">
        <v>1318.7372909999999</v>
      </c>
      <c r="AF816" s="42">
        <v>181.72649100000001</v>
      </c>
      <c r="AG816" s="42">
        <v>2094.584245</v>
      </c>
      <c r="AH816" s="42">
        <v>435.182996</v>
      </c>
      <c r="AI816" s="42">
        <v>313.71501000000001</v>
      </c>
      <c r="AJ816" s="42">
        <v>535.44940299999996</v>
      </c>
      <c r="AK816" s="42">
        <v>473.03824400000002</v>
      </c>
      <c r="AL816" s="42">
        <v>223.73069899999999</v>
      </c>
      <c r="AM816" s="42">
        <v>103.903387</v>
      </c>
      <c r="AN816" s="42">
        <v>9.5645070000000008</v>
      </c>
      <c r="AO816" s="42">
        <v>568.92131400000005</v>
      </c>
      <c r="AP816" s="42">
        <v>1303.421683</v>
      </c>
      <c r="AQ816" s="42">
        <v>222.24124800000001</v>
      </c>
      <c r="AR816" s="42">
        <v>3263.007431</v>
      </c>
      <c r="AS816" s="42">
        <v>29.292424</v>
      </c>
      <c r="AT816" s="42">
        <v>147.70931400000001</v>
      </c>
      <c r="AU816" s="42">
        <v>255.78616</v>
      </c>
      <c r="AV816" s="42">
        <v>631.56598199999996</v>
      </c>
      <c r="AW816" s="42">
        <v>734.02010399999995</v>
      </c>
      <c r="AX816" s="42">
        <v>498.02461199999999</v>
      </c>
      <c r="AY816" s="42">
        <v>546.07685400000003</v>
      </c>
      <c r="AZ816" s="42">
        <v>420.53197999999998</v>
      </c>
      <c r="BA816" s="42">
        <v>1595.870793</v>
      </c>
      <c r="BB816" s="42">
        <v>25.235741000000001</v>
      </c>
      <c r="BC816" s="42">
        <v>105.839213</v>
      </c>
      <c r="BD816" s="42">
        <v>150.36103600000001</v>
      </c>
      <c r="BE816" s="42">
        <v>362.95903299999998</v>
      </c>
      <c r="BF816" s="42">
        <v>105.60237100000001</v>
      </c>
      <c r="BG816" s="42">
        <v>421.63910800000002</v>
      </c>
      <c r="BH816" s="42">
        <v>278.97732999999999</v>
      </c>
      <c r="BI816" s="42">
        <v>145.25696099999999</v>
      </c>
      <c r="BJ816" s="42">
        <v>1667.1366370000001</v>
      </c>
      <c r="BK816" s="42">
        <v>4.0566829999999996</v>
      </c>
      <c r="BL816" s="42">
        <v>41.870100999999998</v>
      </c>
      <c r="BM816" s="42">
        <v>105.425123</v>
      </c>
      <c r="BN816" s="42">
        <v>268.60694899999999</v>
      </c>
      <c r="BO816" s="42">
        <v>628.417734</v>
      </c>
      <c r="BP816" s="42">
        <v>76.385503999999997</v>
      </c>
      <c r="BQ816" s="42">
        <v>267.09952399999997</v>
      </c>
      <c r="BR816" s="42">
        <v>275.27501899999999</v>
      </c>
      <c r="BS816" s="42">
        <v>492.19412799999998</v>
      </c>
      <c r="BT816" s="42">
        <v>0</v>
      </c>
      <c r="BU816" s="42">
        <v>0</v>
      </c>
      <c r="BV816" s="42">
        <v>8.2744599999999995</v>
      </c>
      <c r="BW816" s="42">
        <v>67.943489</v>
      </c>
      <c r="BX816" s="42">
        <v>92.362629999999996</v>
      </c>
      <c r="BY816" s="42">
        <v>75.154656000000003</v>
      </c>
      <c r="BZ816" s="42">
        <v>0</v>
      </c>
      <c r="CA816" s="42">
        <v>248.45889299999999</v>
      </c>
      <c r="CB816" s="42">
        <v>1933.204279</v>
      </c>
      <c r="CC816" s="42">
        <v>16.550519000000001</v>
      </c>
      <c r="CD816" s="42">
        <v>122.225503</v>
      </c>
      <c r="CE816" s="42">
        <v>234.43135799999999</v>
      </c>
      <c r="CF816" s="42">
        <v>529.36152700000002</v>
      </c>
      <c r="CG816" s="42">
        <v>538.87630100000001</v>
      </c>
      <c r="CH816" s="42">
        <v>388.61228299999999</v>
      </c>
      <c r="CI816" s="42">
        <v>8.0343870000000006</v>
      </c>
      <c r="CJ816" s="42">
        <v>95.112401000000006</v>
      </c>
      <c r="CK816" s="42">
        <v>837.60902299999998</v>
      </c>
      <c r="CL816" s="42">
        <v>12.741906</v>
      </c>
      <c r="CM816" s="42">
        <v>25.483810999999999</v>
      </c>
      <c r="CN816" s="42">
        <v>13.080342</v>
      </c>
      <c r="CO816" s="42">
        <v>34.260967000000001</v>
      </c>
      <c r="CP816" s="42">
        <v>102.781173</v>
      </c>
      <c r="CQ816" s="42">
        <v>34.257671999999999</v>
      </c>
      <c r="CR816" s="42">
        <v>538.04246699999999</v>
      </c>
      <c r="CS816" s="42">
        <v>76.960685999999995</v>
      </c>
    </row>
    <row r="817" spans="1:97">
      <c r="A817" s="40" t="s">
        <v>2227</v>
      </c>
      <c r="B817" s="40" t="s">
        <v>289</v>
      </c>
      <c r="C817" s="40" t="s">
        <v>1664</v>
      </c>
      <c r="D817" s="40" t="s">
        <v>1665</v>
      </c>
      <c r="E817" s="40" t="s">
        <v>1747</v>
      </c>
      <c r="F817" s="40" t="s">
        <v>1671</v>
      </c>
      <c r="G817" s="41" t="s">
        <v>294</v>
      </c>
      <c r="H817" s="40" t="s">
        <v>2228</v>
      </c>
      <c r="I817" s="42">
        <v>394</v>
      </c>
      <c r="J817" s="42">
        <v>76.854320999999999</v>
      </c>
      <c r="K817" s="42">
        <v>50.587654000000001</v>
      </c>
      <c r="L817" s="42">
        <v>115.76790099999999</v>
      </c>
      <c r="M817" s="42">
        <v>73.935801999999995</v>
      </c>
      <c r="N817" s="42">
        <v>43.777777999999998</v>
      </c>
      <c r="O817" s="42">
        <v>33.076543000000001</v>
      </c>
      <c r="P817" s="42">
        <v>44</v>
      </c>
      <c r="Q817" s="42">
        <v>56</v>
      </c>
      <c r="R817" s="42">
        <v>66</v>
      </c>
      <c r="S817" s="42">
        <v>52</v>
      </c>
      <c r="T817" s="42">
        <v>45</v>
      </c>
      <c r="U817" s="42">
        <v>37</v>
      </c>
      <c r="V817" s="42">
        <v>182.89382699999999</v>
      </c>
      <c r="W817" s="42">
        <v>34.049382999999999</v>
      </c>
      <c r="X817" s="42">
        <v>22.375309000000001</v>
      </c>
      <c r="Y817" s="42">
        <v>58.370370000000001</v>
      </c>
      <c r="Z817" s="42">
        <v>33.076543000000001</v>
      </c>
      <c r="AA817" s="42">
        <v>24.320988</v>
      </c>
      <c r="AB817" s="42">
        <v>9.7283950000000008</v>
      </c>
      <c r="AC817" s="42">
        <v>0.97284000000000004</v>
      </c>
      <c r="AD817" s="42">
        <v>43.777777999999998</v>
      </c>
      <c r="AE817" s="42">
        <v>119.65925900000001</v>
      </c>
      <c r="AF817" s="42">
        <v>19.456790000000002</v>
      </c>
      <c r="AG817" s="42">
        <v>211.10617300000001</v>
      </c>
      <c r="AH817" s="42">
        <v>42.804938</v>
      </c>
      <c r="AI817" s="42">
        <v>28.212346</v>
      </c>
      <c r="AJ817" s="42">
        <v>57.397531000000001</v>
      </c>
      <c r="AK817" s="42">
        <v>40.859259000000002</v>
      </c>
      <c r="AL817" s="42">
        <v>19.456790000000002</v>
      </c>
      <c r="AM817" s="42">
        <v>20.42963</v>
      </c>
      <c r="AN817" s="42">
        <v>1.9456789999999999</v>
      </c>
      <c r="AO817" s="42">
        <v>56.424691000000003</v>
      </c>
      <c r="AP817" s="42">
        <v>121.604938</v>
      </c>
      <c r="AQ817" s="42">
        <v>33.076543000000001</v>
      </c>
      <c r="AR817" s="42">
        <v>338.54814800000003</v>
      </c>
      <c r="AS817" s="42">
        <v>3.8913579999999999</v>
      </c>
      <c r="AT817" s="42">
        <v>3.8913579999999999</v>
      </c>
      <c r="AU817" s="42">
        <v>23.348147999999998</v>
      </c>
      <c r="AV817" s="42">
        <v>50.587654000000001</v>
      </c>
      <c r="AW817" s="42">
        <v>50.587654000000001</v>
      </c>
      <c r="AX817" s="42">
        <v>66.153086000000002</v>
      </c>
      <c r="AY817" s="42">
        <v>93.392593000000005</v>
      </c>
      <c r="AZ817" s="42">
        <v>46.696295999999997</v>
      </c>
      <c r="BA817" s="42">
        <v>140.08888899999999</v>
      </c>
      <c r="BB817" s="42">
        <v>3.8913579999999999</v>
      </c>
      <c r="BC817" s="42">
        <v>3.8913579999999999</v>
      </c>
      <c r="BD817" s="42">
        <v>15.565431999999999</v>
      </c>
      <c r="BE817" s="42">
        <v>19.456790000000002</v>
      </c>
      <c r="BF817" s="42">
        <v>3.8913579999999999</v>
      </c>
      <c r="BG817" s="42">
        <v>46.696295999999997</v>
      </c>
      <c r="BH817" s="42">
        <v>31.130863999999999</v>
      </c>
      <c r="BI817" s="42">
        <v>15.565431999999999</v>
      </c>
      <c r="BJ817" s="42">
        <v>198.459259</v>
      </c>
      <c r="BK817" s="42">
        <v>0</v>
      </c>
      <c r="BL817" s="42">
        <v>0</v>
      </c>
      <c r="BM817" s="42">
        <v>7.7827159999999997</v>
      </c>
      <c r="BN817" s="42">
        <v>31.130863999999999</v>
      </c>
      <c r="BO817" s="42">
        <v>46.696295999999997</v>
      </c>
      <c r="BP817" s="42">
        <v>19.456790000000002</v>
      </c>
      <c r="BQ817" s="42">
        <v>62.261727999999998</v>
      </c>
      <c r="BR817" s="42">
        <v>31.130863999999999</v>
      </c>
      <c r="BS817" s="42">
        <v>46.696295999999997</v>
      </c>
      <c r="BT817" s="42">
        <v>0</v>
      </c>
      <c r="BU817" s="42">
        <v>0</v>
      </c>
      <c r="BV817" s="42">
        <v>0</v>
      </c>
      <c r="BW817" s="42">
        <v>0</v>
      </c>
      <c r="BX817" s="42">
        <v>0</v>
      </c>
      <c r="BY817" s="42">
        <v>15.565431999999999</v>
      </c>
      <c r="BZ817" s="42">
        <v>0</v>
      </c>
      <c r="CA817" s="42">
        <v>31.130863999999999</v>
      </c>
      <c r="CB817" s="42">
        <v>171.219753</v>
      </c>
      <c r="CC817" s="42">
        <v>0</v>
      </c>
      <c r="CD817" s="42">
        <v>3.8913579999999999</v>
      </c>
      <c r="CE817" s="42">
        <v>23.348147999999998</v>
      </c>
      <c r="CF817" s="42">
        <v>42.804938</v>
      </c>
      <c r="CG817" s="42">
        <v>46.696295999999997</v>
      </c>
      <c r="CH817" s="42">
        <v>46.696295999999997</v>
      </c>
      <c r="CI817" s="42">
        <v>0</v>
      </c>
      <c r="CJ817" s="42">
        <v>7.7827159999999997</v>
      </c>
      <c r="CK817" s="42">
        <v>120.632099</v>
      </c>
      <c r="CL817" s="42">
        <v>3.8913579999999999</v>
      </c>
      <c r="CM817" s="42">
        <v>0</v>
      </c>
      <c r="CN817" s="42">
        <v>0</v>
      </c>
      <c r="CO817" s="42">
        <v>7.7827159999999997</v>
      </c>
      <c r="CP817" s="42">
        <v>3.8913579999999999</v>
      </c>
      <c r="CQ817" s="42">
        <v>3.8913579999999999</v>
      </c>
      <c r="CR817" s="42">
        <v>93.392593000000005</v>
      </c>
      <c r="CS817" s="42">
        <v>7.7827159999999997</v>
      </c>
    </row>
    <row r="818" spans="1:97">
      <c r="A818" s="40" t="s">
        <v>2229</v>
      </c>
      <c r="B818" s="40" t="s">
        <v>289</v>
      </c>
      <c r="C818" s="40" t="s">
        <v>1664</v>
      </c>
      <c r="D818" s="40" t="s">
        <v>1669</v>
      </c>
      <c r="E818" s="40" t="s">
        <v>1692</v>
      </c>
      <c r="F818" s="40" t="s">
        <v>1671</v>
      </c>
      <c r="G818" s="41" t="s">
        <v>294</v>
      </c>
      <c r="H818" s="40" t="s">
        <v>2230</v>
      </c>
      <c r="I818" s="42">
        <v>269</v>
      </c>
      <c r="J818" s="42">
        <v>43.19708</v>
      </c>
      <c r="K818" s="42">
        <v>36.324818</v>
      </c>
      <c r="L818" s="42">
        <v>60.868613000000003</v>
      </c>
      <c r="M818" s="42">
        <v>62.832116999999997</v>
      </c>
      <c r="N818" s="42">
        <v>42.215328</v>
      </c>
      <c r="O818" s="42">
        <v>23.562044</v>
      </c>
      <c r="P818" s="42">
        <v>41</v>
      </c>
      <c r="Q818" s="42">
        <v>34</v>
      </c>
      <c r="R818" s="42">
        <v>57</v>
      </c>
      <c r="S818" s="42">
        <v>47</v>
      </c>
      <c r="T818" s="42">
        <v>44</v>
      </c>
      <c r="U818" s="42">
        <v>14</v>
      </c>
      <c r="V818" s="42">
        <v>133.518248</v>
      </c>
      <c r="W818" s="42">
        <v>18.653285</v>
      </c>
      <c r="X818" s="42">
        <v>17.671533</v>
      </c>
      <c r="Y818" s="42">
        <v>38.288321000000003</v>
      </c>
      <c r="Z818" s="42">
        <v>26.507299</v>
      </c>
      <c r="AA818" s="42">
        <v>23.562044</v>
      </c>
      <c r="AB818" s="42">
        <v>8.8357659999999996</v>
      </c>
      <c r="AC818" s="42">
        <v>0</v>
      </c>
      <c r="AD818" s="42">
        <v>26.507299</v>
      </c>
      <c r="AE818" s="42">
        <v>86.394160999999997</v>
      </c>
      <c r="AF818" s="42">
        <v>20.616788</v>
      </c>
      <c r="AG818" s="42">
        <v>135.481752</v>
      </c>
      <c r="AH818" s="42">
        <v>24.543796</v>
      </c>
      <c r="AI818" s="42">
        <v>18.653285</v>
      </c>
      <c r="AJ818" s="42">
        <v>22.580292</v>
      </c>
      <c r="AK818" s="42">
        <v>36.324818</v>
      </c>
      <c r="AL818" s="42">
        <v>18.653285</v>
      </c>
      <c r="AM818" s="42">
        <v>13.744526</v>
      </c>
      <c r="AN818" s="42">
        <v>0.98175199999999996</v>
      </c>
      <c r="AO818" s="42">
        <v>31.416058</v>
      </c>
      <c r="AP818" s="42">
        <v>77.558394000000007</v>
      </c>
      <c r="AQ818" s="42">
        <v>26.507299</v>
      </c>
      <c r="AR818" s="42">
        <v>239.54744500000001</v>
      </c>
      <c r="AS818" s="42">
        <v>7.8540150000000004</v>
      </c>
      <c r="AT818" s="42">
        <v>15.708029</v>
      </c>
      <c r="AU818" s="42">
        <v>11.781022</v>
      </c>
      <c r="AV818" s="42">
        <v>15.708029</v>
      </c>
      <c r="AW818" s="42">
        <v>47.124088</v>
      </c>
      <c r="AX818" s="42">
        <v>54.978102</v>
      </c>
      <c r="AY818" s="42">
        <v>54.978102</v>
      </c>
      <c r="AZ818" s="42">
        <v>31.416058</v>
      </c>
      <c r="BA818" s="42">
        <v>113.883212</v>
      </c>
      <c r="BB818" s="42">
        <v>3.9270070000000001</v>
      </c>
      <c r="BC818" s="42">
        <v>11.781022</v>
      </c>
      <c r="BD818" s="42">
        <v>7.8540150000000004</v>
      </c>
      <c r="BE818" s="42">
        <v>15.708029</v>
      </c>
      <c r="BF818" s="42">
        <v>7.8540150000000004</v>
      </c>
      <c r="BG818" s="42">
        <v>35.343066</v>
      </c>
      <c r="BH818" s="42">
        <v>23.562044</v>
      </c>
      <c r="BI818" s="42">
        <v>7.8540150000000004</v>
      </c>
      <c r="BJ818" s="42">
        <v>125.66423399999999</v>
      </c>
      <c r="BK818" s="42">
        <v>3.9270070000000001</v>
      </c>
      <c r="BL818" s="42">
        <v>3.9270070000000001</v>
      </c>
      <c r="BM818" s="42">
        <v>3.9270070000000001</v>
      </c>
      <c r="BN818" s="42">
        <v>0</v>
      </c>
      <c r="BO818" s="42">
        <v>39.270072999999996</v>
      </c>
      <c r="BP818" s="42">
        <v>19.635035999999999</v>
      </c>
      <c r="BQ818" s="42">
        <v>31.416058</v>
      </c>
      <c r="BR818" s="42">
        <v>23.562044</v>
      </c>
      <c r="BS818" s="42">
        <v>27.489051</v>
      </c>
      <c r="BT818" s="42">
        <v>0</v>
      </c>
      <c r="BU818" s="42">
        <v>0</v>
      </c>
      <c r="BV818" s="42">
        <v>0</v>
      </c>
      <c r="BW818" s="42">
        <v>0</v>
      </c>
      <c r="BX818" s="42">
        <v>3.9270070000000001</v>
      </c>
      <c r="BY818" s="42">
        <v>3.9270070000000001</v>
      </c>
      <c r="BZ818" s="42">
        <v>0</v>
      </c>
      <c r="CA818" s="42">
        <v>19.635035999999999</v>
      </c>
      <c r="CB818" s="42">
        <v>121.73722600000001</v>
      </c>
      <c r="CC818" s="42">
        <v>7.8540150000000004</v>
      </c>
      <c r="CD818" s="42">
        <v>11.781022</v>
      </c>
      <c r="CE818" s="42">
        <v>7.8540150000000004</v>
      </c>
      <c r="CF818" s="42">
        <v>15.708029</v>
      </c>
      <c r="CG818" s="42">
        <v>23.562044</v>
      </c>
      <c r="CH818" s="42">
        <v>43.19708</v>
      </c>
      <c r="CI818" s="42">
        <v>0</v>
      </c>
      <c r="CJ818" s="42">
        <v>11.781022</v>
      </c>
      <c r="CK818" s="42">
        <v>90.321168</v>
      </c>
      <c r="CL818" s="42">
        <v>0</v>
      </c>
      <c r="CM818" s="42">
        <v>3.9270070000000001</v>
      </c>
      <c r="CN818" s="42">
        <v>3.9270070000000001</v>
      </c>
      <c r="CO818" s="42">
        <v>0</v>
      </c>
      <c r="CP818" s="42">
        <v>19.635035999999999</v>
      </c>
      <c r="CQ818" s="42">
        <v>7.8540150000000004</v>
      </c>
      <c r="CR818" s="42">
        <v>54.978102</v>
      </c>
      <c r="CS818" s="42">
        <v>0</v>
      </c>
    </row>
    <row r="819" spans="1:97">
      <c r="A819" s="40" t="s">
        <v>2231</v>
      </c>
      <c r="B819" s="40" t="s">
        <v>289</v>
      </c>
      <c r="C819" s="40" t="s">
        <v>1664</v>
      </c>
      <c r="D819" s="40" t="s">
        <v>1665</v>
      </c>
      <c r="E819" s="40" t="s">
        <v>1716</v>
      </c>
      <c r="F819" s="40" t="s">
        <v>1671</v>
      </c>
      <c r="G819" s="41" t="s">
        <v>294</v>
      </c>
      <c r="H819" s="40" t="s">
        <v>2232</v>
      </c>
      <c r="I819" s="42">
        <v>1128</v>
      </c>
      <c r="J819" s="42">
        <v>218.45429899999999</v>
      </c>
      <c r="K819" s="42">
        <v>192.93393699999999</v>
      </c>
      <c r="L819" s="42">
        <v>232.745701</v>
      </c>
      <c r="M819" s="42">
        <v>229.683258</v>
      </c>
      <c r="N819" s="42">
        <v>165.37194600000001</v>
      </c>
      <c r="O819" s="42">
        <v>88.810860000000005</v>
      </c>
      <c r="P819" s="42">
        <v>155</v>
      </c>
      <c r="Q819" s="42">
        <v>190</v>
      </c>
      <c r="R819" s="42">
        <v>221</v>
      </c>
      <c r="S819" s="42">
        <v>204</v>
      </c>
      <c r="T819" s="42">
        <v>166</v>
      </c>
      <c r="U819" s="42">
        <v>63</v>
      </c>
      <c r="V819" s="42">
        <v>556.34389099999999</v>
      </c>
      <c r="W819" s="42">
        <v>100.03981899999999</v>
      </c>
      <c r="X819" s="42">
        <v>103.102262</v>
      </c>
      <c r="Y819" s="42">
        <v>113.310407</v>
      </c>
      <c r="Z819" s="42">
        <v>118.41448</v>
      </c>
      <c r="AA819" s="42">
        <v>81.665158000000005</v>
      </c>
      <c r="AB819" s="42">
        <v>36.749321000000002</v>
      </c>
      <c r="AC819" s="42">
        <v>3.062443</v>
      </c>
      <c r="AD819" s="42">
        <v>132.705882</v>
      </c>
      <c r="AE819" s="42">
        <v>327.68144799999999</v>
      </c>
      <c r="AF819" s="42">
        <v>95.956560999999994</v>
      </c>
      <c r="AG819" s="42">
        <v>571.65610900000001</v>
      </c>
      <c r="AH819" s="42">
        <v>118.41448</v>
      </c>
      <c r="AI819" s="42">
        <v>89.831674000000007</v>
      </c>
      <c r="AJ819" s="42">
        <v>119.435294</v>
      </c>
      <c r="AK819" s="42">
        <v>111.268778</v>
      </c>
      <c r="AL819" s="42">
        <v>83.706787000000006</v>
      </c>
      <c r="AM819" s="42">
        <v>46.957465999999997</v>
      </c>
      <c r="AN819" s="42">
        <v>2.0416289999999999</v>
      </c>
      <c r="AO819" s="42">
        <v>138.830769</v>
      </c>
      <c r="AP819" s="42">
        <v>338.91040700000002</v>
      </c>
      <c r="AQ819" s="42">
        <v>93.914931999999993</v>
      </c>
      <c r="AR819" s="42">
        <v>906.48325799999998</v>
      </c>
      <c r="AS819" s="42">
        <v>28.582805</v>
      </c>
      <c r="AT819" s="42">
        <v>53.082352999999998</v>
      </c>
      <c r="AU819" s="42">
        <v>36.749321000000002</v>
      </c>
      <c r="AV819" s="42">
        <v>85.748416000000006</v>
      </c>
      <c r="AW819" s="42">
        <v>171.49683300000001</v>
      </c>
      <c r="AX819" s="42">
        <v>118.41448</v>
      </c>
      <c r="AY819" s="42">
        <v>257.245249</v>
      </c>
      <c r="AZ819" s="42">
        <v>155.16380100000001</v>
      </c>
      <c r="BA819" s="42">
        <v>440.99185499999999</v>
      </c>
      <c r="BB819" s="42">
        <v>16.333031999999999</v>
      </c>
      <c r="BC819" s="42">
        <v>40.832579000000003</v>
      </c>
      <c r="BD819" s="42">
        <v>32.666063000000001</v>
      </c>
      <c r="BE819" s="42">
        <v>53.082352999999998</v>
      </c>
      <c r="BF819" s="42">
        <v>24.499548000000001</v>
      </c>
      <c r="BG819" s="42">
        <v>85.748416000000006</v>
      </c>
      <c r="BH819" s="42">
        <v>134.747511</v>
      </c>
      <c r="BI819" s="42">
        <v>53.082352999999998</v>
      </c>
      <c r="BJ819" s="42">
        <v>465.49140299999999</v>
      </c>
      <c r="BK819" s="42">
        <v>12.249774</v>
      </c>
      <c r="BL819" s="42">
        <v>12.249774</v>
      </c>
      <c r="BM819" s="42">
        <v>4.0832579999999998</v>
      </c>
      <c r="BN819" s="42">
        <v>32.666063000000001</v>
      </c>
      <c r="BO819" s="42">
        <v>146.99728500000001</v>
      </c>
      <c r="BP819" s="42">
        <v>32.666063000000001</v>
      </c>
      <c r="BQ819" s="42">
        <v>122.497738</v>
      </c>
      <c r="BR819" s="42">
        <v>102.08144799999999</v>
      </c>
      <c r="BS819" s="42">
        <v>130.664253</v>
      </c>
      <c r="BT819" s="42">
        <v>0</v>
      </c>
      <c r="BU819" s="42">
        <v>0</v>
      </c>
      <c r="BV819" s="42">
        <v>0</v>
      </c>
      <c r="BW819" s="42">
        <v>12.249774</v>
      </c>
      <c r="BX819" s="42">
        <v>20.41629</v>
      </c>
      <c r="BY819" s="42">
        <v>8.1665159999999997</v>
      </c>
      <c r="BZ819" s="42">
        <v>0</v>
      </c>
      <c r="CA819" s="42">
        <v>89.831674000000007</v>
      </c>
      <c r="CB819" s="42">
        <v>469.57466099999999</v>
      </c>
      <c r="CC819" s="42">
        <v>16.333031999999999</v>
      </c>
      <c r="CD819" s="42">
        <v>48.999094999999997</v>
      </c>
      <c r="CE819" s="42">
        <v>36.749321000000002</v>
      </c>
      <c r="CF819" s="42">
        <v>73.498643000000001</v>
      </c>
      <c r="CG819" s="42">
        <v>138.830769</v>
      </c>
      <c r="CH819" s="42">
        <v>106.164706</v>
      </c>
      <c r="CI819" s="42">
        <v>0</v>
      </c>
      <c r="CJ819" s="42">
        <v>48.999094999999997</v>
      </c>
      <c r="CK819" s="42">
        <v>306.24434400000001</v>
      </c>
      <c r="CL819" s="42">
        <v>12.249774</v>
      </c>
      <c r="CM819" s="42">
        <v>4.0832579999999998</v>
      </c>
      <c r="CN819" s="42">
        <v>0</v>
      </c>
      <c r="CO819" s="42">
        <v>0</v>
      </c>
      <c r="CP819" s="42">
        <v>12.249774</v>
      </c>
      <c r="CQ819" s="42">
        <v>4.0832579999999998</v>
      </c>
      <c r="CR819" s="42">
        <v>257.245249</v>
      </c>
      <c r="CS819" s="42">
        <v>16.333031999999999</v>
      </c>
    </row>
    <row r="820" spans="1:97">
      <c r="A820" s="40" t="s">
        <v>2233</v>
      </c>
      <c r="B820" s="40" t="s">
        <v>289</v>
      </c>
      <c r="C820" s="40" t="s">
        <v>1664</v>
      </c>
      <c r="D820" s="40" t="s">
        <v>1681</v>
      </c>
      <c r="E820" s="40" t="s">
        <v>1750</v>
      </c>
      <c r="F820" s="40" t="s">
        <v>1696</v>
      </c>
      <c r="G820" s="41" t="s">
        <v>294</v>
      </c>
      <c r="H820" s="40" t="s">
        <v>2234</v>
      </c>
      <c r="I820" s="42">
        <v>840</v>
      </c>
      <c r="J820" s="42">
        <v>191.88811200000001</v>
      </c>
      <c r="K820" s="42">
        <v>97.902097999999995</v>
      </c>
      <c r="L820" s="42">
        <v>206.57342700000001</v>
      </c>
      <c r="M820" s="42">
        <v>156.64335700000001</v>
      </c>
      <c r="N820" s="42">
        <v>136.08391599999999</v>
      </c>
      <c r="O820" s="42">
        <v>50.909090999999997</v>
      </c>
      <c r="P820" s="42">
        <v>117</v>
      </c>
      <c r="Q820" s="42">
        <v>99</v>
      </c>
      <c r="R820" s="42">
        <v>114</v>
      </c>
      <c r="S820" s="42">
        <v>108</v>
      </c>
      <c r="T820" s="42">
        <v>82</v>
      </c>
      <c r="U820" s="42">
        <v>39</v>
      </c>
      <c r="V820" s="42">
        <v>410.20979</v>
      </c>
      <c r="W820" s="42">
        <v>95.944056000000003</v>
      </c>
      <c r="X820" s="42">
        <v>47.972028000000002</v>
      </c>
      <c r="Y820" s="42">
        <v>98.881118999999998</v>
      </c>
      <c r="Z820" s="42">
        <v>80.279719999999998</v>
      </c>
      <c r="AA820" s="42">
        <v>69.510490000000004</v>
      </c>
      <c r="AB820" s="42">
        <v>16.643357000000002</v>
      </c>
      <c r="AC820" s="42">
        <v>0.97902100000000003</v>
      </c>
      <c r="AD820" s="42">
        <v>121.398601</v>
      </c>
      <c r="AE820" s="42">
        <v>225.174825</v>
      </c>
      <c r="AF820" s="42">
        <v>63.636364</v>
      </c>
      <c r="AG820" s="42">
        <v>429.79021</v>
      </c>
      <c r="AH820" s="42">
        <v>95.944056000000003</v>
      </c>
      <c r="AI820" s="42">
        <v>49.930070000000001</v>
      </c>
      <c r="AJ820" s="42">
        <v>107.692308</v>
      </c>
      <c r="AK820" s="42">
        <v>76.363636</v>
      </c>
      <c r="AL820" s="42">
        <v>66.573426999999995</v>
      </c>
      <c r="AM820" s="42">
        <v>31.328671</v>
      </c>
      <c r="AN820" s="42">
        <v>1.9580420000000001</v>
      </c>
      <c r="AO820" s="42">
        <v>122.377622</v>
      </c>
      <c r="AP820" s="42">
        <v>234.965035</v>
      </c>
      <c r="AQ820" s="42">
        <v>72.447552000000002</v>
      </c>
      <c r="AR820" s="42">
        <v>657.90209800000002</v>
      </c>
      <c r="AS820" s="42">
        <v>19.58042</v>
      </c>
      <c r="AT820" s="42">
        <v>39.160839000000003</v>
      </c>
      <c r="AU820" s="42">
        <v>27.412586999999998</v>
      </c>
      <c r="AV820" s="42">
        <v>82.237762000000004</v>
      </c>
      <c r="AW820" s="42">
        <v>152.727273</v>
      </c>
      <c r="AX820" s="42">
        <v>101.81818199999999</v>
      </c>
      <c r="AY820" s="42">
        <v>156.64335700000001</v>
      </c>
      <c r="AZ820" s="42">
        <v>78.321678000000006</v>
      </c>
      <c r="BA820" s="42">
        <v>328.95104900000001</v>
      </c>
      <c r="BB820" s="42">
        <v>19.58042</v>
      </c>
      <c r="BC820" s="42">
        <v>31.328671</v>
      </c>
      <c r="BD820" s="42">
        <v>23.496503000000001</v>
      </c>
      <c r="BE820" s="42">
        <v>19.58042</v>
      </c>
      <c r="BF820" s="42">
        <v>35.244754999999998</v>
      </c>
      <c r="BG820" s="42">
        <v>97.902097999999995</v>
      </c>
      <c r="BH820" s="42">
        <v>86.153846000000001</v>
      </c>
      <c r="BI820" s="42">
        <v>15.664336</v>
      </c>
      <c r="BJ820" s="42">
        <v>328.95104900000001</v>
      </c>
      <c r="BK820" s="42">
        <v>0</v>
      </c>
      <c r="BL820" s="42">
        <v>7.8321680000000002</v>
      </c>
      <c r="BM820" s="42">
        <v>3.9160840000000001</v>
      </c>
      <c r="BN820" s="42">
        <v>62.657342999999997</v>
      </c>
      <c r="BO820" s="42">
        <v>117.482517</v>
      </c>
      <c r="BP820" s="42">
        <v>3.9160840000000001</v>
      </c>
      <c r="BQ820" s="42">
        <v>70.489509999999996</v>
      </c>
      <c r="BR820" s="42">
        <v>62.657342999999997</v>
      </c>
      <c r="BS820" s="42">
        <v>66.573426999999995</v>
      </c>
      <c r="BT820" s="42">
        <v>0</v>
      </c>
      <c r="BU820" s="42">
        <v>3.9160840000000001</v>
      </c>
      <c r="BV820" s="42">
        <v>0</v>
      </c>
      <c r="BW820" s="42">
        <v>0</v>
      </c>
      <c r="BX820" s="42">
        <v>7.8321680000000002</v>
      </c>
      <c r="BY820" s="42">
        <v>7.8321680000000002</v>
      </c>
      <c r="BZ820" s="42">
        <v>0</v>
      </c>
      <c r="CA820" s="42">
        <v>46.993006999999999</v>
      </c>
      <c r="CB820" s="42">
        <v>336.78321699999998</v>
      </c>
      <c r="CC820" s="42">
        <v>0</v>
      </c>
      <c r="CD820" s="42">
        <v>27.412586999999998</v>
      </c>
      <c r="CE820" s="42">
        <v>27.412586999999998</v>
      </c>
      <c r="CF820" s="42">
        <v>62.657342999999997</v>
      </c>
      <c r="CG820" s="42">
        <v>129.23076900000001</v>
      </c>
      <c r="CH820" s="42">
        <v>78.321678000000006</v>
      </c>
      <c r="CI820" s="42">
        <v>0</v>
      </c>
      <c r="CJ820" s="42">
        <v>11.748252000000001</v>
      </c>
      <c r="CK820" s="42">
        <v>254.545455</v>
      </c>
      <c r="CL820" s="42">
        <v>19.58042</v>
      </c>
      <c r="CM820" s="42">
        <v>7.8321680000000002</v>
      </c>
      <c r="CN820" s="42">
        <v>0</v>
      </c>
      <c r="CO820" s="42">
        <v>19.58042</v>
      </c>
      <c r="CP820" s="42">
        <v>15.664336</v>
      </c>
      <c r="CQ820" s="42">
        <v>15.664336</v>
      </c>
      <c r="CR820" s="42">
        <v>156.64335700000001</v>
      </c>
      <c r="CS820" s="42">
        <v>19.58042</v>
      </c>
    </row>
    <row r="821" spans="1:97">
      <c r="A821" s="40" t="s">
        <v>2235</v>
      </c>
      <c r="B821" s="40" t="s">
        <v>289</v>
      </c>
      <c r="C821" s="40" t="s">
        <v>1664</v>
      </c>
      <c r="D821" s="40" t="s">
        <v>1665</v>
      </c>
      <c r="E821" s="40" t="s">
        <v>1710</v>
      </c>
      <c r="F821" s="40" t="s">
        <v>419</v>
      </c>
      <c r="G821" s="41" t="s">
        <v>294</v>
      </c>
      <c r="H821" s="40" t="s">
        <v>2236</v>
      </c>
      <c r="I821" s="42">
        <v>1308</v>
      </c>
      <c r="J821" s="42">
        <v>226.95845</v>
      </c>
      <c r="K821" s="42">
        <v>216.39010999999999</v>
      </c>
      <c r="L821" s="42">
        <v>264.115364</v>
      </c>
      <c r="M821" s="42">
        <v>293.23835100000002</v>
      </c>
      <c r="N821" s="42">
        <v>208.882113</v>
      </c>
      <c r="O821" s="42">
        <v>98.415610999999998</v>
      </c>
      <c r="P821" s="42">
        <v>255</v>
      </c>
      <c r="Q821" s="42">
        <v>240</v>
      </c>
      <c r="R821" s="42">
        <v>315</v>
      </c>
      <c r="S821" s="42">
        <v>238</v>
      </c>
      <c r="T821" s="42">
        <v>198</v>
      </c>
      <c r="U821" s="42">
        <v>86</v>
      </c>
      <c r="V821" s="42">
        <v>658.99463200000002</v>
      </c>
      <c r="W821" s="42">
        <v>113.479225</v>
      </c>
      <c r="X821" s="42">
        <v>126.746939</v>
      </c>
      <c r="Y821" s="42">
        <v>127.53859799999999</v>
      </c>
      <c r="Z821" s="42">
        <v>151.64037999999999</v>
      </c>
      <c r="AA821" s="42">
        <v>100.424093</v>
      </c>
      <c r="AB821" s="42">
        <v>36.152673</v>
      </c>
      <c r="AC821" s="42">
        <v>3.0127229999999998</v>
      </c>
      <c r="AD821" s="42">
        <v>156.874167</v>
      </c>
      <c r="AE821" s="42">
        <v>408.72605800000002</v>
      </c>
      <c r="AF821" s="42">
        <v>93.394406000000004</v>
      </c>
      <c r="AG821" s="42">
        <v>649.00536799999998</v>
      </c>
      <c r="AH821" s="42">
        <v>113.479225</v>
      </c>
      <c r="AI821" s="42">
        <v>89.643170999999995</v>
      </c>
      <c r="AJ821" s="42">
        <v>136.57676599999999</v>
      </c>
      <c r="AK821" s="42">
        <v>141.597971</v>
      </c>
      <c r="AL821" s="42">
        <v>108.45802</v>
      </c>
      <c r="AM821" s="42">
        <v>53.224769000000002</v>
      </c>
      <c r="AN821" s="42">
        <v>6.0254459999999996</v>
      </c>
      <c r="AO821" s="42">
        <v>146.88490400000001</v>
      </c>
      <c r="AP821" s="42">
        <v>385.62851699999999</v>
      </c>
      <c r="AQ821" s="42">
        <v>116.49194799999999</v>
      </c>
      <c r="AR821" s="42">
        <v>1064.92055</v>
      </c>
      <c r="AS821" s="42">
        <v>104.441057</v>
      </c>
      <c r="AT821" s="42">
        <v>40.169637000000002</v>
      </c>
      <c r="AU821" s="42">
        <v>28.118746000000002</v>
      </c>
      <c r="AV821" s="42">
        <v>112.47498400000001</v>
      </c>
      <c r="AW821" s="42">
        <v>168.71247600000001</v>
      </c>
      <c r="AX821" s="42">
        <v>249.05175</v>
      </c>
      <c r="AY821" s="42">
        <v>220.93300400000001</v>
      </c>
      <c r="AZ821" s="42">
        <v>141.01889499999999</v>
      </c>
      <c r="BA821" s="42">
        <v>534.25617399999999</v>
      </c>
      <c r="BB821" s="42">
        <v>68.288382999999996</v>
      </c>
      <c r="BC821" s="42">
        <v>24.101782</v>
      </c>
      <c r="BD821" s="42">
        <v>4.0169639999999998</v>
      </c>
      <c r="BE821" s="42">
        <v>60.254455999999998</v>
      </c>
      <c r="BF821" s="42">
        <v>28.118746000000002</v>
      </c>
      <c r="BG821" s="42">
        <v>188.79729499999999</v>
      </c>
      <c r="BH821" s="42">
        <v>100.424093</v>
      </c>
      <c r="BI821" s="42">
        <v>60.254455999999998</v>
      </c>
      <c r="BJ821" s="42">
        <v>530.66437499999995</v>
      </c>
      <c r="BK821" s="42">
        <v>36.152673</v>
      </c>
      <c r="BL821" s="42">
        <v>16.067855000000002</v>
      </c>
      <c r="BM821" s="42">
        <v>24.101782</v>
      </c>
      <c r="BN821" s="42">
        <v>52.220528000000002</v>
      </c>
      <c r="BO821" s="42">
        <v>140.59372999999999</v>
      </c>
      <c r="BP821" s="42">
        <v>60.254455999999998</v>
      </c>
      <c r="BQ821" s="42">
        <v>120.508911</v>
      </c>
      <c r="BR821" s="42">
        <v>80.764438999999996</v>
      </c>
      <c r="BS821" s="42">
        <v>161.103713</v>
      </c>
      <c r="BT821" s="42">
        <v>4.0169639999999998</v>
      </c>
      <c r="BU821" s="42">
        <v>0</v>
      </c>
      <c r="BV821" s="42">
        <v>0</v>
      </c>
      <c r="BW821" s="42">
        <v>4.0169639999999998</v>
      </c>
      <c r="BX821" s="42">
        <v>28.118746000000002</v>
      </c>
      <c r="BY821" s="42">
        <v>40.169637000000002</v>
      </c>
      <c r="BZ821" s="42">
        <v>0</v>
      </c>
      <c r="CA821" s="42">
        <v>84.781402999999997</v>
      </c>
      <c r="CB821" s="42">
        <v>558.35795700000006</v>
      </c>
      <c r="CC821" s="42">
        <v>64.271418999999995</v>
      </c>
      <c r="CD821" s="42">
        <v>32.135710000000003</v>
      </c>
      <c r="CE821" s="42">
        <v>24.101782</v>
      </c>
      <c r="CF821" s="42">
        <v>108.45802</v>
      </c>
      <c r="CG821" s="42">
        <v>128.54283899999999</v>
      </c>
      <c r="CH821" s="42">
        <v>168.71247600000001</v>
      </c>
      <c r="CI821" s="42">
        <v>0</v>
      </c>
      <c r="CJ821" s="42">
        <v>32.135710000000003</v>
      </c>
      <c r="CK821" s="42">
        <v>345.45888000000002</v>
      </c>
      <c r="CL821" s="42">
        <v>36.152673</v>
      </c>
      <c r="CM821" s="42">
        <v>8.0339270000000003</v>
      </c>
      <c r="CN821" s="42">
        <v>4.0169639999999998</v>
      </c>
      <c r="CO821" s="42">
        <v>0</v>
      </c>
      <c r="CP821" s="42">
        <v>12.050891</v>
      </c>
      <c r="CQ821" s="42">
        <v>40.169637000000002</v>
      </c>
      <c r="CR821" s="42">
        <v>220.93300400000001</v>
      </c>
      <c r="CS821" s="42">
        <v>24.101782</v>
      </c>
    </row>
    <row r="822" spans="1:97">
      <c r="A822" s="40" t="s">
        <v>2237</v>
      </c>
      <c r="B822" s="40" t="s">
        <v>289</v>
      </c>
      <c r="C822" s="40" t="s">
        <v>1664</v>
      </c>
      <c r="D822" s="40" t="s">
        <v>1674</v>
      </c>
      <c r="E822" s="40" t="s">
        <v>1813</v>
      </c>
      <c r="F822" s="40" t="s">
        <v>1671</v>
      </c>
      <c r="G822" s="41" t="s">
        <v>294</v>
      </c>
      <c r="H822" s="40" t="s">
        <v>2238</v>
      </c>
      <c r="I822" s="42">
        <v>3486</v>
      </c>
      <c r="J822" s="42">
        <v>728.27164400000004</v>
      </c>
      <c r="K822" s="42">
        <v>587.80553799999996</v>
      </c>
      <c r="L822" s="42">
        <v>844.05606499999999</v>
      </c>
      <c r="M822" s="42">
        <v>678.56219799999997</v>
      </c>
      <c r="N822" s="42">
        <v>428.56163700000002</v>
      </c>
      <c r="O822" s="42">
        <v>218.742918</v>
      </c>
      <c r="P822" s="42">
        <v>573</v>
      </c>
      <c r="Q822" s="42">
        <v>621</v>
      </c>
      <c r="R822" s="42">
        <v>667</v>
      </c>
      <c r="S822" s="42">
        <v>578</v>
      </c>
      <c r="T822" s="42">
        <v>293</v>
      </c>
      <c r="U822" s="42">
        <v>152</v>
      </c>
      <c r="V822" s="42">
        <v>1719.729697</v>
      </c>
      <c r="W822" s="42">
        <v>368.30084199999999</v>
      </c>
      <c r="X822" s="42">
        <v>294.934304</v>
      </c>
      <c r="Y822" s="42">
        <v>431.36840999999998</v>
      </c>
      <c r="Z822" s="42">
        <v>341.78949699999998</v>
      </c>
      <c r="AA822" s="42">
        <v>208.551007</v>
      </c>
      <c r="AB822" s="42">
        <v>74.785636999999994</v>
      </c>
      <c r="AC822" s="42">
        <v>0</v>
      </c>
      <c r="AD822" s="42">
        <v>473.70463799999999</v>
      </c>
      <c r="AE822" s="42">
        <v>1075.2933800000001</v>
      </c>
      <c r="AF822" s="42">
        <v>170.73168000000001</v>
      </c>
      <c r="AG822" s="42">
        <v>1766.270303</v>
      </c>
      <c r="AH822" s="42">
        <v>359.97080299999999</v>
      </c>
      <c r="AI822" s="42">
        <v>292.87123300000002</v>
      </c>
      <c r="AJ822" s="42">
        <v>412.68765500000001</v>
      </c>
      <c r="AK822" s="42">
        <v>336.77270199999998</v>
      </c>
      <c r="AL822" s="42">
        <v>220.01062999999999</v>
      </c>
      <c r="AM822" s="42">
        <v>133.764104</v>
      </c>
      <c r="AN822" s="42">
        <v>10.193177</v>
      </c>
      <c r="AO822" s="42">
        <v>446.04623500000002</v>
      </c>
      <c r="AP822" s="42">
        <v>1072.9704389999999</v>
      </c>
      <c r="AQ822" s="42">
        <v>247.25362899999999</v>
      </c>
      <c r="AR822" s="42">
        <v>2829.6360180000001</v>
      </c>
      <c r="AS822" s="42">
        <v>15.957112</v>
      </c>
      <c r="AT822" s="42">
        <v>80.228763999999998</v>
      </c>
      <c r="AU822" s="42">
        <v>195.10152600000001</v>
      </c>
      <c r="AV822" s="42">
        <v>380.975819</v>
      </c>
      <c r="AW822" s="42">
        <v>595.20402200000001</v>
      </c>
      <c r="AX822" s="42">
        <v>586.235186</v>
      </c>
      <c r="AY822" s="42">
        <v>641.68908099999999</v>
      </c>
      <c r="AZ822" s="42">
        <v>334.244508</v>
      </c>
      <c r="BA822" s="42">
        <v>1417.7283070000001</v>
      </c>
      <c r="BB822" s="42">
        <v>15.957112</v>
      </c>
      <c r="BC822" s="42">
        <v>60.079391999999999</v>
      </c>
      <c r="BD822" s="42">
        <v>121.843592</v>
      </c>
      <c r="BE822" s="42">
        <v>198.10705200000001</v>
      </c>
      <c r="BF822" s="42">
        <v>125.459771</v>
      </c>
      <c r="BG822" s="42">
        <v>477.05929800000001</v>
      </c>
      <c r="BH822" s="42">
        <v>306.09421400000002</v>
      </c>
      <c r="BI822" s="42">
        <v>113.127875</v>
      </c>
      <c r="BJ822" s="42">
        <v>1411.9077110000001</v>
      </c>
      <c r="BK822" s="42">
        <v>0</v>
      </c>
      <c r="BL822" s="42">
        <v>20.149372</v>
      </c>
      <c r="BM822" s="42">
        <v>73.257934000000006</v>
      </c>
      <c r="BN822" s="42">
        <v>182.86876699999999</v>
      </c>
      <c r="BO822" s="42">
        <v>469.74425100000002</v>
      </c>
      <c r="BP822" s="42">
        <v>109.175887</v>
      </c>
      <c r="BQ822" s="42">
        <v>335.59486700000002</v>
      </c>
      <c r="BR822" s="42">
        <v>221.11663300000001</v>
      </c>
      <c r="BS822" s="42">
        <v>366.72741100000002</v>
      </c>
      <c r="BT822" s="42">
        <v>0</v>
      </c>
      <c r="BU822" s="42">
        <v>0</v>
      </c>
      <c r="BV822" s="42">
        <v>4.0483830000000003</v>
      </c>
      <c r="BW822" s="42">
        <v>40.727572000000002</v>
      </c>
      <c r="BX822" s="42">
        <v>77.067081999999999</v>
      </c>
      <c r="BY822" s="42">
        <v>100.510372</v>
      </c>
      <c r="BZ822" s="42">
        <v>0</v>
      </c>
      <c r="CA822" s="42">
        <v>144.37400199999999</v>
      </c>
      <c r="CB822" s="42">
        <v>1604.156782</v>
      </c>
      <c r="CC822" s="42">
        <v>15.957112</v>
      </c>
      <c r="CD822" s="42">
        <v>71.987560000000002</v>
      </c>
      <c r="CE822" s="42">
        <v>162.33023900000001</v>
      </c>
      <c r="CF822" s="42">
        <v>303.33209499999998</v>
      </c>
      <c r="CG822" s="42">
        <v>468.88381199999998</v>
      </c>
      <c r="CH822" s="42">
        <v>461.14563800000002</v>
      </c>
      <c r="CI822" s="42">
        <v>4.0009880000000004</v>
      </c>
      <c r="CJ822" s="42">
        <v>116.519338</v>
      </c>
      <c r="CK822" s="42">
        <v>858.75182500000005</v>
      </c>
      <c r="CL822" s="42">
        <v>0</v>
      </c>
      <c r="CM822" s="42">
        <v>8.2412039999999998</v>
      </c>
      <c r="CN822" s="42">
        <v>28.722904</v>
      </c>
      <c r="CO822" s="42">
        <v>36.916151999999997</v>
      </c>
      <c r="CP822" s="42">
        <v>49.253127999999997</v>
      </c>
      <c r="CQ822" s="42">
        <v>24.579176</v>
      </c>
      <c r="CR822" s="42">
        <v>637.68809299999998</v>
      </c>
      <c r="CS822" s="42">
        <v>73.351168000000001</v>
      </c>
    </row>
    <row r="823" spans="1:97">
      <c r="A823" s="40" t="s">
        <v>2239</v>
      </c>
      <c r="B823" s="40" t="s">
        <v>289</v>
      </c>
      <c r="C823" s="40" t="s">
        <v>1664</v>
      </c>
      <c r="D823" s="40" t="s">
        <v>1674</v>
      </c>
      <c r="E823" s="40" t="s">
        <v>1759</v>
      </c>
      <c r="F823" s="40" t="s">
        <v>1671</v>
      </c>
      <c r="G823" s="41" t="s">
        <v>294</v>
      </c>
      <c r="H823" s="40" t="s">
        <v>2240</v>
      </c>
      <c r="I823" s="42">
        <v>184</v>
      </c>
      <c r="J823" s="42">
        <v>39</v>
      </c>
      <c r="K823" s="42">
        <v>24</v>
      </c>
      <c r="L823" s="42">
        <v>59</v>
      </c>
      <c r="M823" s="42">
        <v>34</v>
      </c>
      <c r="N823" s="42">
        <v>26</v>
      </c>
      <c r="O823" s="42">
        <v>2</v>
      </c>
      <c r="P823" s="42">
        <v>32</v>
      </c>
      <c r="Q823" s="42">
        <v>30</v>
      </c>
      <c r="R823" s="42">
        <v>43</v>
      </c>
      <c r="S823" s="42">
        <v>31</v>
      </c>
      <c r="T823" s="42">
        <v>11</v>
      </c>
      <c r="U823" s="42">
        <v>9</v>
      </c>
      <c r="V823" s="42">
        <v>85</v>
      </c>
      <c r="W823" s="42">
        <v>19</v>
      </c>
      <c r="X823" s="42">
        <v>7</v>
      </c>
      <c r="Y823" s="42">
        <v>30</v>
      </c>
      <c r="Z823" s="42">
        <v>18</v>
      </c>
      <c r="AA823" s="42">
        <v>11</v>
      </c>
      <c r="AB823" s="42">
        <v>0</v>
      </c>
      <c r="AC823" s="42">
        <v>0</v>
      </c>
      <c r="AD823" s="42">
        <v>23</v>
      </c>
      <c r="AE823" s="42">
        <v>55</v>
      </c>
      <c r="AF823" s="42">
        <v>7</v>
      </c>
      <c r="AG823" s="42">
        <v>99</v>
      </c>
      <c r="AH823" s="42">
        <v>20</v>
      </c>
      <c r="AI823" s="42">
        <v>17</v>
      </c>
      <c r="AJ823" s="42">
        <v>29</v>
      </c>
      <c r="AK823" s="42">
        <v>16</v>
      </c>
      <c r="AL823" s="42">
        <v>15</v>
      </c>
      <c r="AM823" s="42">
        <v>2</v>
      </c>
      <c r="AN823" s="42">
        <v>0</v>
      </c>
      <c r="AO823" s="42">
        <v>30</v>
      </c>
      <c r="AP823" s="42">
        <v>59</v>
      </c>
      <c r="AQ823" s="42">
        <v>10</v>
      </c>
      <c r="AR823" s="42">
        <v>160</v>
      </c>
      <c r="AS823" s="42">
        <v>0</v>
      </c>
      <c r="AT823" s="42">
        <v>12</v>
      </c>
      <c r="AU823" s="42">
        <v>16</v>
      </c>
      <c r="AV823" s="42">
        <v>24</v>
      </c>
      <c r="AW823" s="42">
        <v>24</v>
      </c>
      <c r="AX823" s="42">
        <v>40</v>
      </c>
      <c r="AY823" s="42">
        <v>16</v>
      </c>
      <c r="AZ823" s="42">
        <v>28</v>
      </c>
      <c r="BA823" s="42">
        <v>76</v>
      </c>
      <c r="BB823" s="42">
        <v>0</v>
      </c>
      <c r="BC823" s="42">
        <v>8</v>
      </c>
      <c r="BD823" s="42">
        <v>12</v>
      </c>
      <c r="BE823" s="42">
        <v>8</v>
      </c>
      <c r="BF823" s="42">
        <v>0</v>
      </c>
      <c r="BG823" s="42">
        <v>36</v>
      </c>
      <c r="BH823" s="42">
        <v>4</v>
      </c>
      <c r="BI823" s="42">
        <v>8</v>
      </c>
      <c r="BJ823" s="42">
        <v>84</v>
      </c>
      <c r="BK823" s="42">
        <v>0</v>
      </c>
      <c r="BL823" s="42">
        <v>4</v>
      </c>
      <c r="BM823" s="42">
        <v>4</v>
      </c>
      <c r="BN823" s="42">
        <v>16</v>
      </c>
      <c r="BO823" s="42">
        <v>24</v>
      </c>
      <c r="BP823" s="42">
        <v>4</v>
      </c>
      <c r="BQ823" s="42">
        <v>12</v>
      </c>
      <c r="BR823" s="42">
        <v>20</v>
      </c>
      <c r="BS823" s="42">
        <v>32</v>
      </c>
      <c r="BT823" s="42">
        <v>0</v>
      </c>
      <c r="BU823" s="42">
        <v>4</v>
      </c>
      <c r="BV823" s="42">
        <v>0</v>
      </c>
      <c r="BW823" s="42">
        <v>4</v>
      </c>
      <c r="BX823" s="42">
        <v>0</v>
      </c>
      <c r="BY823" s="42">
        <v>4</v>
      </c>
      <c r="BZ823" s="42">
        <v>0</v>
      </c>
      <c r="CA823" s="42">
        <v>20</v>
      </c>
      <c r="CB823" s="42">
        <v>92</v>
      </c>
      <c r="CC823" s="42">
        <v>0</v>
      </c>
      <c r="CD823" s="42">
        <v>4</v>
      </c>
      <c r="CE823" s="42">
        <v>16</v>
      </c>
      <c r="CF823" s="42">
        <v>20</v>
      </c>
      <c r="CG823" s="42">
        <v>20</v>
      </c>
      <c r="CH823" s="42">
        <v>32</v>
      </c>
      <c r="CI823" s="42">
        <v>0</v>
      </c>
      <c r="CJ823" s="42">
        <v>0</v>
      </c>
      <c r="CK823" s="42">
        <v>36</v>
      </c>
      <c r="CL823" s="42">
        <v>0</v>
      </c>
      <c r="CM823" s="42">
        <v>4</v>
      </c>
      <c r="CN823" s="42">
        <v>0</v>
      </c>
      <c r="CO823" s="42">
        <v>0</v>
      </c>
      <c r="CP823" s="42">
        <v>4</v>
      </c>
      <c r="CQ823" s="42">
        <v>4</v>
      </c>
      <c r="CR823" s="42">
        <v>16</v>
      </c>
      <c r="CS823" s="42">
        <v>8</v>
      </c>
    </row>
    <row r="824" spans="1:97">
      <c r="A824" s="40" t="s">
        <v>2241</v>
      </c>
      <c r="B824" s="40" t="s">
        <v>289</v>
      </c>
      <c r="C824" s="40" t="s">
        <v>1664</v>
      </c>
      <c r="D824" s="40" t="s">
        <v>1665</v>
      </c>
      <c r="E824" s="40" t="s">
        <v>1762</v>
      </c>
      <c r="F824" s="40" t="s">
        <v>1671</v>
      </c>
      <c r="G824" s="41" t="s">
        <v>294</v>
      </c>
      <c r="H824" s="40" t="s">
        <v>2242</v>
      </c>
      <c r="I824" s="42">
        <v>1055</v>
      </c>
      <c r="J824" s="42">
        <v>219.07655500000001</v>
      </c>
      <c r="K824" s="42">
        <v>142.34928199999999</v>
      </c>
      <c r="L824" s="42">
        <v>227.15311</v>
      </c>
      <c r="M824" s="42">
        <v>230.18181799999999</v>
      </c>
      <c r="N824" s="42">
        <v>139.32057399999999</v>
      </c>
      <c r="O824" s="42">
        <v>96.918660000000003</v>
      </c>
      <c r="P824" s="42">
        <v>185</v>
      </c>
      <c r="Q824" s="42">
        <v>143</v>
      </c>
      <c r="R824" s="42">
        <v>193</v>
      </c>
      <c r="S824" s="42">
        <v>157</v>
      </c>
      <c r="T824" s="42">
        <v>130</v>
      </c>
      <c r="U824" s="42">
        <v>61</v>
      </c>
      <c r="V824" s="42">
        <v>532.04306199999996</v>
      </c>
      <c r="W824" s="42">
        <v>112.062201</v>
      </c>
      <c r="X824" s="42">
        <v>70.669855999999996</v>
      </c>
      <c r="Y824" s="42">
        <v>117.11004800000001</v>
      </c>
      <c r="Z824" s="42">
        <v>119.129187</v>
      </c>
      <c r="AA824" s="42">
        <v>71.679426000000007</v>
      </c>
      <c r="AB824" s="42">
        <v>39.373206000000003</v>
      </c>
      <c r="AC824" s="42">
        <v>2.019139</v>
      </c>
      <c r="AD824" s="42">
        <v>143.35885200000001</v>
      </c>
      <c r="AE824" s="42">
        <v>307.91865999999999</v>
      </c>
      <c r="AF824" s="42">
        <v>80.765550000000005</v>
      </c>
      <c r="AG824" s="42">
        <v>522.95693800000004</v>
      </c>
      <c r="AH824" s="42">
        <v>107.014354</v>
      </c>
      <c r="AI824" s="42">
        <v>71.679426000000007</v>
      </c>
      <c r="AJ824" s="42">
        <v>110.04306200000001</v>
      </c>
      <c r="AK824" s="42">
        <v>111.052632</v>
      </c>
      <c r="AL824" s="42">
        <v>67.641148000000001</v>
      </c>
      <c r="AM824" s="42">
        <v>47.449761000000002</v>
      </c>
      <c r="AN824" s="42">
        <v>8.0765550000000008</v>
      </c>
      <c r="AO824" s="42">
        <v>136.291866</v>
      </c>
      <c r="AP824" s="42">
        <v>297.82296700000001</v>
      </c>
      <c r="AQ824" s="42">
        <v>88.842105000000004</v>
      </c>
      <c r="AR824" s="42">
        <v>827.84689000000003</v>
      </c>
      <c r="AS824" s="42">
        <v>28.267942999999999</v>
      </c>
      <c r="AT824" s="42">
        <v>40.382775000000002</v>
      </c>
      <c r="AU824" s="42">
        <v>36.344498000000002</v>
      </c>
      <c r="AV824" s="42">
        <v>64.612440000000007</v>
      </c>
      <c r="AW824" s="42">
        <v>157.49282299999999</v>
      </c>
      <c r="AX824" s="42">
        <v>157.49282299999999</v>
      </c>
      <c r="AY824" s="42">
        <v>189.79904300000001</v>
      </c>
      <c r="AZ824" s="42">
        <v>153.454545</v>
      </c>
      <c r="BA824" s="42">
        <v>428.05741599999999</v>
      </c>
      <c r="BB824" s="42">
        <v>20.191388</v>
      </c>
      <c r="BC824" s="42">
        <v>32.306220000000003</v>
      </c>
      <c r="BD824" s="42">
        <v>20.191388</v>
      </c>
      <c r="BE824" s="42">
        <v>32.306220000000003</v>
      </c>
      <c r="BF824" s="42">
        <v>20.191388</v>
      </c>
      <c r="BG824" s="42">
        <v>137.301435</v>
      </c>
      <c r="BH824" s="42">
        <v>92.880382999999995</v>
      </c>
      <c r="BI824" s="42">
        <v>72.688995000000006</v>
      </c>
      <c r="BJ824" s="42">
        <v>399.78947399999998</v>
      </c>
      <c r="BK824" s="42">
        <v>8.0765550000000008</v>
      </c>
      <c r="BL824" s="42">
        <v>8.0765550000000008</v>
      </c>
      <c r="BM824" s="42">
        <v>16.153110000000002</v>
      </c>
      <c r="BN824" s="42">
        <v>32.306220000000003</v>
      </c>
      <c r="BO824" s="42">
        <v>137.301435</v>
      </c>
      <c r="BP824" s="42">
        <v>20.191388</v>
      </c>
      <c r="BQ824" s="42">
        <v>96.918660000000003</v>
      </c>
      <c r="BR824" s="42">
        <v>80.765550000000005</v>
      </c>
      <c r="BS824" s="42">
        <v>109.03349300000001</v>
      </c>
      <c r="BT824" s="42">
        <v>0</v>
      </c>
      <c r="BU824" s="42">
        <v>4.038278</v>
      </c>
      <c r="BV824" s="42">
        <v>0</v>
      </c>
      <c r="BW824" s="42">
        <v>4.038278</v>
      </c>
      <c r="BX824" s="42">
        <v>16.153110000000002</v>
      </c>
      <c r="BY824" s="42">
        <v>24.229665000000001</v>
      </c>
      <c r="BZ824" s="42">
        <v>0</v>
      </c>
      <c r="CA824" s="42">
        <v>60.574162999999999</v>
      </c>
      <c r="CB824" s="42">
        <v>432.09569399999998</v>
      </c>
      <c r="CC824" s="42">
        <v>20.191388</v>
      </c>
      <c r="CD824" s="42">
        <v>28.267942999999999</v>
      </c>
      <c r="CE824" s="42">
        <v>32.306220000000003</v>
      </c>
      <c r="CF824" s="42">
        <v>44.421053000000001</v>
      </c>
      <c r="CG824" s="42">
        <v>129.22488000000001</v>
      </c>
      <c r="CH824" s="42">
        <v>117.11004800000001</v>
      </c>
      <c r="CI824" s="42">
        <v>0</v>
      </c>
      <c r="CJ824" s="42">
        <v>60.574162999999999</v>
      </c>
      <c r="CK824" s="42">
        <v>286.71770299999997</v>
      </c>
      <c r="CL824" s="42">
        <v>8.0765550000000008</v>
      </c>
      <c r="CM824" s="42">
        <v>8.0765550000000008</v>
      </c>
      <c r="CN824" s="42">
        <v>4.038278</v>
      </c>
      <c r="CO824" s="42">
        <v>16.153110000000002</v>
      </c>
      <c r="CP824" s="42">
        <v>12.114833000000001</v>
      </c>
      <c r="CQ824" s="42">
        <v>16.153110000000002</v>
      </c>
      <c r="CR824" s="42">
        <v>189.79904300000001</v>
      </c>
      <c r="CS824" s="42">
        <v>32.306220000000003</v>
      </c>
    </row>
    <row r="825" spans="1:97">
      <c r="A825" s="40" t="s">
        <v>2243</v>
      </c>
      <c r="B825" s="40" t="s">
        <v>289</v>
      </c>
      <c r="C825" s="40" t="s">
        <v>1664</v>
      </c>
      <c r="D825" s="40" t="s">
        <v>1685</v>
      </c>
      <c r="E825" s="40" t="s">
        <v>1941</v>
      </c>
      <c r="F825" s="40" t="s">
        <v>1671</v>
      </c>
      <c r="G825" s="41" t="s">
        <v>294</v>
      </c>
      <c r="H825" s="40" t="s">
        <v>2244</v>
      </c>
      <c r="I825" s="42">
        <v>709</v>
      </c>
      <c r="J825" s="42">
        <v>156.74816999999999</v>
      </c>
      <c r="K825" s="42">
        <v>72.664714000000004</v>
      </c>
      <c r="L825" s="42">
        <v>172.31917999999999</v>
      </c>
      <c r="M825" s="42">
        <v>172.31917999999999</v>
      </c>
      <c r="N825" s="42">
        <v>85.121522999999996</v>
      </c>
      <c r="O825" s="42">
        <v>49.827233</v>
      </c>
      <c r="P825" s="42">
        <v>134</v>
      </c>
      <c r="Q825" s="42">
        <v>69</v>
      </c>
      <c r="R825" s="42">
        <v>163</v>
      </c>
      <c r="S825" s="42">
        <v>115</v>
      </c>
      <c r="T825" s="42">
        <v>80</v>
      </c>
      <c r="U825" s="42">
        <v>35</v>
      </c>
      <c r="V825" s="42">
        <v>342.56222500000001</v>
      </c>
      <c r="W825" s="42">
        <v>73.702781999999999</v>
      </c>
      <c r="X825" s="42">
        <v>35.294289999999997</v>
      </c>
      <c r="Y825" s="42">
        <v>82.007321000000005</v>
      </c>
      <c r="Z825" s="42">
        <v>88.235725000000002</v>
      </c>
      <c r="AA825" s="42">
        <v>44.636896</v>
      </c>
      <c r="AB825" s="42">
        <v>18.685212</v>
      </c>
      <c r="AC825" s="42">
        <v>0</v>
      </c>
      <c r="AD825" s="42">
        <v>88.235725000000002</v>
      </c>
      <c r="AE825" s="42">
        <v>220.070278</v>
      </c>
      <c r="AF825" s="42">
        <v>34.256222999999999</v>
      </c>
      <c r="AG825" s="42">
        <v>366.43777499999999</v>
      </c>
      <c r="AH825" s="42">
        <v>83.045388000000003</v>
      </c>
      <c r="AI825" s="42">
        <v>37.370424999999997</v>
      </c>
      <c r="AJ825" s="42">
        <v>90.311858999999998</v>
      </c>
      <c r="AK825" s="42">
        <v>84.083455000000001</v>
      </c>
      <c r="AL825" s="42">
        <v>40.484627000000003</v>
      </c>
      <c r="AM825" s="42">
        <v>29.065885999999999</v>
      </c>
      <c r="AN825" s="42">
        <v>2.0761349999999998</v>
      </c>
      <c r="AO825" s="42">
        <v>98.616398000000004</v>
      </c>
      <c r="AP825" s="42">
        <v>214.879941</v>
      </c>
      <c r="AQ825" s="42">
        <v>52.941434999999998</v>
      </c>
      <c r="AR825" s="42">
        <v>543.94729099999995</v>
      </c>
      <c r="AS825" s="42">
        <v>8.3045390000000001</v>
      </c>
      <c r="AT825" s="42">
        <v>20.761347000000001</v>
      </c>
      <c r="AU825" s="42">
        <v>37.370424999999997</v>
      </c>
      <c r="AV825" s="42">
        <v>70.588579999999993</v>
      </c>
      <c r="AW825" s="42">
        <v>103.806735</v>
      </c>
      <c r="AX825" s="42">
        <v>116.263543</v>
      </c>
      <c r="AY825" s="42">
        <v>132.87262100000001</v>
      </c>
      <c r="AZ825" s="42">
        <v>53.979501999999997</v>
      </c>
      <c r="BA825" s="42">
        <v>261.59297199999997</v>
      </c>
      <c r="BB825" s="42">
        <v>4.1522690000000004</v>
      </c>
      <c r="BC825" s="42">
        <v>16.609078</v>
      </c>
      <c r="BD825" s="42">
        <v>20.761347000000001</v>
      </c>
      <c r="BE825" s="42">
        <v>41.522694000000001</v>
      </c>
      <c r="BF825" s="42">
        <v>20.761347000000001</v>
      </c>
      <c r="BG825" s="42">
        <v>91.349926999999994</v>
      </c>
      <c r="BH825" s="42">
        <v>53.979501999999997</v>
      </c>
      <c r="BI825" s="42">
        <v>12.456808000000001</v>
      </c>
      <c r="BJ825" s="42">
        <v>282.35431899999998</v>
      </c>
      <c r="BK825" s="42">
        <v>4.1522690000000004</v>
      </c>
      <c r="BL825" s="42">
        <v>4.1522690000000004</v>
      </c>
      <c r="BM825" s="42">
        <v>16.609078</v>
      </c>
      <c r="BN825" s="42">
        <v>29.065885999999999</v>
      </c>
      <c r="BO825" s="42">
        <v>83.045388000000003</v>
      </c>
      <c r="BP825" s="42">
        <v>24.913616000000001</v>
      </c>
      <c r="BQ825" s="42">
        <v>78.893118999999999</v>
      </c>
      <c r="BR825" s="42">
        <v>41.522694000000001</v>
      </c>
      <c r="BS825" s="42">
        <v>45.674962999999998</v>
      </c>
      <c r="BT825" s="42">
        <v>0</v>
      </c>
      <c r="BU825" s="42">
        <v>0</v>
      </c>
      <c r="BV825" s="42">
        <v>0</v>
      </c>
      <c r="BW825" s="42">
        <v>0</v>
      </c>
      <c r="BX825" s="42">
        <v>0</v>
      </c>
      <c r="BY825" s="42">
        <v>20.761347000000001</v>
      </c>
      <c r="BZ825" s="42">
        <v>0</v>
      </c>
      <c r="CA825" s="42">
        <v>24.913616000000001</v>
      </c>
      <c r="CB825" s="42">
        <v>311.42020500000001</v>
      </c>
      <c r="CC825" s="42">
        <v>8.3045390000000001</v>
      </c>
      <c r="CD825" s="42">
        <v>8.3045390000000001</v>
      </c>
      <c r="CE825" s="42">
        <v>33.218155000000003</v>
      </c>
      <c r="CF825" s="42">
        <v>66.436310000000006</v>
      </c>
      <c r="CG825" s="42">
        <v>87.197657000000007</v>
      </c>
      <c r="CH825" s="42">
        <v>87.197657000000007</v>
      </c>
      <c r="CI825" s="42">
        <v>0</v>
      </c>
      <c r="CJ825" s="42">
        <v>20.761347000000001</v>
      </c>
      <c r="CK825" s="42">
        <v>186.85212300000001</v>
      </c>
      <c r="CL825" s="42">
        <v>0</v>
      </c>
      <c r="CM825" s="42">
        <v>12.456808000000001</v>
      </c>
      <c r="CN825" s="42">
        <v>4.1522690000000004</v>
      </c>
      <c r="CO825" s="42">
        <v>4.1522690000000004</v>
      </c>
      <c r="CP825" s="42">
        <v>16.609078</v>
      </c>
      <c r="CQ825" s="42">
        <v>8.3045390000000001</v>
      </c>
      <c r="CR825" s="42">
        <v>132.87262100000001</v>
      </c>
      <c r="CS825" s="42">
        <v>8.3045390000000001</v>
      </c>
    </row>
    <row r="826" spans="1:97">
      <c r="A826" s="40" t="s">
        <v>2245</v>
      </c>
      <c r="B826" s="40" t="s">
        <v>289</v>
      </c>
      <c r="C826" s="40" t="s">
        <v>1664</v>
      </c>
      <c r="D826" s="40" t="s">
        <v>1685</v>
      </c>
      <c r="E826" s="40" t="s">
        <v>1686</v>
      </c>
      <c r="F826" s="40" t="s">
        <v>1671</v>
      </c>
      <c r="G826" s="41" t="s">
        <v>294</v>
      </c>
      <c r="H826" s="40" t="s">
        <v>2246</v>
      </c>
      <c r="I826" s="42">
        <v>1168</v>
      </c>
      <c r="J826" s="42">
        <v>224.976741</v>
      </c>
      <c r="K826" s="42">
        <v>131.22713999999999</v>
      </c>
      <c r="L826" s="42">
        <v>236.78387799999999</v>
      </c>
      <c r="M826" s="42">
        <v>224.879178</v>
      </c>
      <c r="N826" s="42">
        <v>202.195404</v>
      </c>
      <c r="O826" s="42">
        <v>147.937658</v>
      </c>
      <c r="P826" s="42">
        <v>141</v>
      </c>
      <c r="Q826" s="42">
        <v>146</v>
      </c>
      <c r="R826" s="42">
        <v>188</v>
      </c>
      <c r="S826" s="42">
        <v>207</v>
      </c>
      <c r="T826" s="42">
        <v>196</v>
      </c>
      <c r="U826" s="42">
        <v>117</v>
      </c>
      <c r="V826" s="42">
        <v>577.08230500000002</v>
      </c>
      <c r="W826" s="42">
        <v>104.61229899999999</v>
      </c>
      <c r="X826" s="42">
        <v>68.079198000000005</v>
      </c>
      <c r="Y826" s="42">
        <v>114.432997</v>
      </c>
      <c r="Z826" s="42">
        <v>114.405123</v>
      </c>
      <c r="AA826" s="42">
        <v>109.473867</v>
      </c>
      <c r="AB826" s="42">
        <v>61.147565</v>
      </c>
      <c r="AC826" s="42">
        <v>4.9312550000000002</v>
      </c>
      <c r="AD826" s="42">
        <v>127.310011</v>
      </c>
      <c r="AE826" s="42">
        <v>325.504661</v>
      </c>
      <c r="AF826" s="42">
        <v>124.267633</v>
      </c>
      <c r="AG826" s="42">
        <v>590.91769499999998</v>
      </c>
      <c r="AH826" s="42">
        <v>120.364441</v>
      </c>
      <c r="AI826" s="42">
        <v>63.147942999999998</v>
      </c>
      <c r="AJ826" s="42">
        <v>122.350881</v>
      </c>
      <c r="AK826" s="42">
        <v>110.474056</v>
      </c>
      <c r="AL826" s="42">
        <v>92.721536999999998</v>
      </c>
      <c r="AM826" s="42">
        <v>73.968828999999999</v>
      </c>
      <c r="AN826" s="42">
        <v>7.8900079999999999</v>
      </c>
      <c r="AO826" s="42">
        <v>142.07590200000001</v>
      </c>
      <c r="AP826" s="42">
        <v>311.73895900000002</v>
      </c>
      <c r="AQ826" s="42">
        <v>137.102834</v>
      </c>
      <c r="AR826" s="42">
        <v>950.96901800000001</v>
      </c>
      <c r="AS826" s="42">
        <v>51.285055</v>
      </c>
      <c r="AT826" s="42">
        <v>11.835013</v>
      </c>
      <c r="AU826" s="42">
        <v>27.615030000000001</v>
      </c>
      <c r="AV826" s="42">
        <v>82.845089000000002</v>
      </c>
      <c r="AW826" s="42">
        <v>118.350127</v>
      </c>
      <c r="AX826" s="42">
        <v>193.36095700000001</v>
      </c>
      <c r="AY826" s="42">
        <v>311.65533399999998</v>
      </c>
      <c r="AZ826" s="42">
        <v>154.022414</v>
      </c>
      <c r="BA826" s="42">
        <v>473.45625699999999</v>
      </c>
      <c r="BB826" s="42">
        <v>35.505037999999999</v>
      </c>
      <c r="BC826" s="42">
        <v>3.945004</v>
      </c>
      <c r="BD826" s="42">
        <v>11.835013</v>
      </c>
      <c r="BE826" s="42">
        <v>43.395046000000001</v>
      </c>
      <c r="BF826" s="42">
        <v>23.670024999999999</v>
      </c>
      <c r="BG826" s="42">
        <v>161.80092300000001</v>
      </c>
      <c r="BH826" s="42">
        <v>161.74517299999999</v>
      </c>
      <c r="BI826" s="42">
        <v>31.560034000000002</v>
      </c>
      <c r="BJ826" s="42">
        <v>477.51276100000001</v>
      </c>
      <c r="BK826" s="42">
        <v>15.780017000000001</v>
      </c>
      <c r="BL826" s="42">
        <v>7.8900079999999999</v>
      </c>
      <c r="BM826" s="42">
        <v>15.780017000000001</v>
      </c>
      <c r="BN826" s="42">
        <v>39.450042000000003</v>
      </c>
      <c r="BO826" s="42">
        <v>94.680100999999993</v>
      </c>
      <c r="BP826" s="42">
        <v>31.560034000000002</v>
      </c>
      <c r="BQ826" s="42">
        <v>149.91016099999999</v>
      </c>
      <c r="BR826" s="42">
        <v>122.46238099999999</v>
      </c>
      <c r="BS826" s="42">
        <v>94.791601</v>
      </c>
      <c r="BT826" s="42">
        <v>3.945004</v>
      </c>
      <c r="BU826" s="42">
        <v>0</v>
      </c>
      <c r="BV826" s="42">
        <v>0</v>
      </c>
      <c r="BW826" s="42">
        <v>0</v>
      </c>
      <c r="BX826" s="42">
        <v>19.725021000000002</v>
      </c>
      <c r="BY826" s="42">
        <v>23.670024999999999</v>
      </c>
      <c r="BZ826" s="42">
        <v>0</v>
      </c>
      <c r="CA826" s="42">
        <v>47.451549999999997</v>
      </c>
      <c r="CB826" s="42">
        <v>445.89697699999999</v>
      </c>
      <c r="CC826" s="42">
        <v>39.450042000000003</v>
      </c>
      <c r="CD826" s="42">
        <v>3.945004</v>
      </c>
      <c r="CE826" s="42">
        <v>19.725021000000002</v>
      </c>
      <c r="CF826" s="42">
        <v>74.955079999999995</v>
      </c>
      <c r="CG826" s="42">
        <v>90.735096999999996</v>
      </c>
      <c r="CH826" s="42">
        <v>146.020906</v>
      </c>
      <c r="CI826" s="42">
        <v>0</v>
      </c>
      <c r="CJ826" s="42">
        <v>71.065826000000001</v>
      </c>
      <c r="CK826" s="42">
        <v>410.280439</v>
      </c>
      <c r="CL826" s="42">
        <v>7.8900079999999999</v>
      </c>
      <c r="CM826" s="42">
        <v>7.8900079999999999</v>
      </c>
      <c r="CN826" s="42">
        <v>7.8900079999999999</v>
      </c>
      <c r="CO826" s="42">
        <v>7.8900079999999999</v>
      </c>
      <c r="CP826" s="42">
        <v>7.8900079999999999</v>
      </c>
      <c r="CQ826" s="42">
        <v>23.670024999999999</v>
      </c>
      <c r="CR826" s="42">
        <v>311.65533399999998</v>
      </c>
      <c r="CS826" s="42">
        <v>35.505037999999999</v>
      </c>
    </row>
    <row r="827" spans="1:97">
      <c r="A827" s="40" t="s">
        <v>2247</v>
      </c>
      <c r="B827" s="40" t="s">
        <v>289</v>
      </c>
      <c r="C827" s="40" t="s">
        <v>1664</v>
      </c>
      <c r="D827" s="40" t="s">
        <v>1699</v>
      </c>
      <c r="E827" s="40" t="s">
        <v>1700</v>
      </c>
      <c r="F827" s="40" t="s">
        <v>1671</v>
      </c>
      <c r="G827" s="41" t="s">
        <v>294</v>
      </c>
      <c r="H827" s="40" t="s">
        <v>2248</v>
      </c>
      <c r="I827" s="42">
        <v>1506</v>
      </c>
      <c r="J827" s="42">
        <v>317.257834</v>
      </c>
      <c r="K827" s="42">
        <v>246.866252</v>
      </c>
      <c r="L827" s="42">
        <v>331.13786399999998</v>
      </c>
      <c r="M827" s="42">
        <v>296.44614899999999</v>
      </c>
      <c r="N827" s="42">
        <v>182.43161499999999</v>
      </c>
      <c r="O827" s="42">
        <v>131.860287</v>
      </c>
      <c r="P827" s="42">
        <v>258</v>
      </c>
      <c r="Q827" s="42">
        <v>250</v>
      </c>
      <c r="R827" s="42">
        <v>311</v>
      </c>
      <c r="S827" s="42">
        <v>233</v>
      </c>
      <c r="T827" s="42">
        <v>192</v>
      </c>
      <c r="U827" s="42">
        <v>100</v>
      </c>
      <c r="V827" s="42">
        <v>736.64139299999999</v>
      </c>
      <c r="W827" s="42">
        <v>158.628917</v>
      </c>
      <c r="X827" s="42">
        <v>132.85171800000001</v>
      </c>
      <c r="Y827" s="42">
        <v>154.663194</v>
      </c>
      <c r="Z827" s="42">
        <v>153.671763</v>
      </c>
      <c r="AA827" s="42">
        <v>89.237126000000004</v>
      </c>
      <c r="AB827" s="42">
        <v>44.614382999999997</v>
      </c>
      <c r="AC827" s="42">
        <v>2.9742920000000002</v>
      </c>
      <c r="AD827" s="42">
        <v>204.23473000000001</v>
      </c>
      <c r="AE827" s="42">
        <v>439.20381300000003</v>
      </c>
      <c r="AF827" s="42">
        <v>93.202849000000001</v>
      </c>
      <c r="AG827" s="42">
        <v>769.35860700000001</v>
      </c>
      <c r="AH827" s="42">
        <v>158.628917</v>
      </c>
      <c r="AI827" s="42">
        <v>114.014534</v>
      </c>
      <c r="AJ827" s="42">
        <v>176.47467</v>
      </c>
      <c r="AK827" s="42">
        <v>142.77438599999999</v>
      </c>
      <c r="AL827" s="42">
        <v>93.194489000000004</v>
      </c>
      <c r="AM827" s="42">
        <v>70.391582</v>
      </c>
      <c r="AN827" s="42">
        <v>13.88003</v>
      </c>
      <c r="AO827" s="42">
        <v>192.33756199999999</v>
      </c>
      <c r="AP827" s="42">
        <v>438.22074300000003</v>
      </c>
      <c r="AQ827" s="42">
        <v>138.80030199999999</v>
      </c>
      <c r="AR827" s="42">
        <v>1185.7511529999999</v>
      </c>
      <c r="AS827" s="42">
        <v>7.9314460000000002</v>
      </c>
      <c r="AT827" s="42">
        <v>43.622951999999998</v>
      </c>
      <c r="AU827" s="42">
        <v>55.520121000000003</v>
      </c>
      <c r="AV827" s="42">
        <v>182.42325399999999</v>
      </c>
      <c r="AW827" s="42">
        <v>257.77199000000002</v>
      </c>
      <c r="AX827" s="42">
        <v>233.97765200000001</v>
      </c>
      <c r="AY827" s="42">
        <v>289.497773</v>
      </c>
      <c r="AZ827" s="42">
        <v>115.005965</v>
      </c>
      <c r="BA827" s="42">
        <v>586.92699200000004</v>
      </c>
      <c r="BB827" s="42">
        <v>7.9314460000000002</v>
      </c>
      <c r="BC827" s="42">
        <v>27.760059999999999</v>
      </c>
      <c r="BD827" s="42">
        <v>27.760059999999999</v>
      </c>
      <c r="BE827" s="42">
        <v>118.971688</v>
      </c>
      <c r="BF827" s="42">
        <v>63.451566999999997</v>
      </c>
      <c r="BG827" s="42">
        <v>162.59464</v>
      </c>
      <c r="BH827" s="42">
        <v>134.83457899999999</v>
      </c>
      <c r="BI827" s="42">
        <v>43.622951999999998</v>
      </c>
      <c r="BJ827" s="42">
        <v>598.824161</v>
      </c>
      <c r="BK827" s="42">
        <v>0</v>
      </c>
      <c r="BL827" s="42">
        <v>15.862892</v>
      </c>
      <c r="BM827" s="42">
        <v>27.760059999999999</v>
      </c>
      <c r="BN827" s="42">
        <v>63.451566999999997</v>
      </c>
      <c r="BO827" s="42">
        <v>194.32042300000001</v>
      </c>
      <c r="BP827" s="42">
        <v>71.383013000000005</v>
      </c>
      <c r="BQ827" s="42">
        <v>154.663194</v>
      </c>
      <c r="BR827" s="42">
        <v>71.383013000000005</v>
      </c>
      <c r="BS827" s="42">
        <v>146.73174800000001</v>
      </c>
      <c r="BT827" s="42">
        <v>0</v>
      </c>
      <c r="BU827" s="42">
        <v>0</v>
      </c>
      <c r="BV827" s="42">
        <v>3.9657230000000001</v>
      </c>
      <c r="BW827" s="42">
        <v>3.9657230000000001</v>
      </c>
      <c r="BX827" s="42">
        <v>31.725783</v>
      </c>
      <c r="BY827" s="42">
        <v>51.554397999999999</v>
      </c>
      <c r="BZ827" s="42">
        <v>0</v>
      </c>
      <c r="CA827" s="42">
        <v>55.520121000000003</v>
      </c>
      <c r="CB827" s="42">
        <v>674.17289700000003</v>
      </c>
      <c r="CC827" s="42">
        <v>7.9314460000000002</v>
      </c>
      <c r="CD827" s="42">
        <v>39.657229000000001</v>
      </c>
      <c r="CE827" s="42">
        <v>51.554397999999999</v>
      </c>
      <c r="CF827" s="42">
        <v>162.59464</v>
      </c>
      <c r="CG827" s="42">
        <v>202.251869</v>
      </c>
      <c r="CH827" s="42">
        <v>170.52608599999999</v>
      </c>
      <c r="CI827" s="42">
        <v>7.9314460000000002</v>
      </c>
      <c r="CJ827" s="42">
        <v>31.725783</v>
      </c>
      <c r="CK827" s="42">
        <v>364.84650900000003</v>
      </c>
      <c r="CL827" s="42">
        <v>0</v>
      </c>
      <c r="CM827" s="42">
        <v>3.9657230000000001</v>
      </c>
      <c r="CN827" s="42">
        <v>0</v>
      </c>
      <c r="CO827" s="42">
        <v>15.862892</v>
      </c>
      <c r="CP827" s="42">
        <v>23.794338</v>
      </c>
      <c r="CQ827" s="42">
        <v>11.897169</v>
      </c>
      <c r="CR827" s="42">
        <v>281.566327</v>
      </c>
      <c r="CS827" s="42">
        <v>27.760059999999999</v>
      </c>
    </row>
    <row r="828" spans="1:97">
      <c r="A828" s="40" t="s">
        <v>2249</v>
      </c>
      <c r="B828" s="40" t="s">
        <v>289</v>
      </c>
      <c r="C828" s="40" t="s">
        <v>1664</v>
      </c>
      <c r="D828" s="40" t="s">
        <v>1665</v>
      </c>
      <c r="E828" s="40" t="s">
        <v>1897</v>
      </c>
      <c r="F828" s="40" t="s">
        <v>351</v>
      </c>
      <c r="G828" s="41" t="s">
        <v>294</v>
      </c>
      <c r="H828" s="40" t="s">
        <v>2250</v>
      </c>
      <c r="I828" s="42">
        <v>385</v>
      </c>
      <c r="J828" s="42">
        <v>59.985835999999999</v>
      </c>
      <c r="K828" s="42">
        <v>40.354107999999997</v>
      </c>
      <c r="L828" s="42">
        <v>67.620396999999997</v>
      </c>
      <c r="M828" s="42">
        <v>91.614731000000006</v>
      </c>
      <c r="N828" s="42">
        <v>90.524079</v>
      </c>
      <c r="O828" s="42">
        <v>34.900849999999998</v>
      </c>
      <c r="P828" s="42">
        <v>72</v>
      </c>
      <c r="Q828" s="42">
        <v>59</v>
      </c>
      <c r="R828" s="42">
        <v>91</v>
      </c>
      <c r="S828" s="42">
        <v>85</v>
      </c>
      <c r="T828" s="42">
        <v>58</v>
      </c>
      <c r="U828" s="42">
        <v>35</v>
      </c>
      <c r="V828" s="42">
        <v>202.86118999999999</v>
      </c>
      <c r="W828" s="42">
        <v>30.538243999999999</v>
      </c>
      <c r="X828" s="42">
        <v>20.722380000000001</v>
      </c>
      <c r="Y828" s="42">
        <v>34.900849999999998</v>
      </c>
      <c r="Z828" s="42">
        <v>49.079320000000003</v>
      </c>
      <c r="AA828" s="42">
        <v>51.260623000000002</v>
      </c>
      <c r="AB828" s="42">
        <v>15.269121999999999</v>
      </c>
      <c r="AC828" s="42">
        <v>1.090652</v>
      </c>
      <c r="AD828" s="42">
        <v>40.354107999999997</v>
      </c>
      <c r="AE828" s="42">
        <v>114.51841400000001</v>
      </c>
      <c r="AF828" s="42">
        <v>47.988669000000002</v>
      </c>
      <c r="AG828" s="42">
        <v>182.13881000000001</v>
      </c>
      <c r="AH828" s="42">
        <v>29.447592</v>
      </c>
      <c r="AI828" s="42">
        <v>19.631727999999999</v>
      </c>
      <c r="AJ828" s="42">
        <v>32.719546999999999</v>
      </c>
      <c r="AK828" s="42">
        <v>42.535411000000003</v>
      </c>
      <c r="AL828" s="42">
        <v>39.263455999999998</v>
      </c>
      <c r="AM828" s="42">
        <v>17.450424999999999</v>
      </c>
      <c r="AN828" s="42">
        <v>1.090652</v>
      </c>
      <c r="AO828" s="42">
        <v>37.082152999999998</v>
      </c>
      <c r="AP828" s="42">
        <v>101.430595</v>
      </c>
      <c r="AQ828" s="42">
        <v>43.626061999999997</v>
      </c>
      <c r="AR828" s="42">
        <v>292.29461800000001</v>
      </c>
      <c r="AS828" s="42">
        <v>13.087819</v>
      </c>
      <c r="AT828" s="42">
        <v>26.175636999999998</v>
      </c>
      <c r="AU828" s="42">
        <v>21.813030999999999</v>
      </c>
      <c r="AV828" s="42">
        <v>21.813030999999999</v>
      </c>
      <c r="AW828" s="42">
        <v>26.175636999999998</v>
      </c>
      <c r="AX828" s="42">
        <v>47.988669000000002</v>
      </c>
      <c r="AY828" s="42">
        <v>91.614731000000006</v>
      </c>
      <c r="AZ828" s="42">
        <v>43.626061999999997</v>
      </c>
      <c r="BA828" s="42">
        <v>152.69121799999999</v>
      </c>
      <c r="BB828" s="42">
        <v>4.3626060000000004</v>
      </c>
      <c r="BC828" s="42">
        <v>21.813030999999999</v>
      </c>
      <c r="BD828" s="42">
        <v>8.7252120000000009</v>
      </c>
      <c r="BE828" s="42">
        <v>13.087819</v>
      </c>
      <c r="BF828" s="42">
        <v>4.3626060000000004</v>
      </c>
      <c r="BG828" s="42">
        <v>39.263455999999998</v>
      </c>
      <c r="BH828" s="42">
        <v>52.351275000000001</v>
      </c>
      <c r="BI828" s="42">
        <v>8.7252120000000009</v>
      </c>
      <c r="BJ828" s="42">
        <v>139.603399</v>
      </c>
      <c r="BK828" s="42">
        <v>8.7252120000000009</v>
      </c>
      <c r="BL828" s="42">
        <v>4.3626060000000004</v>
      </c>
      <c r="BM828" s="42">
        <v>13.087819</v>
      </c>
      <c r="BN828" s="42">
        <v>8.7252120000000009</v>
      </c>
      <c r="BO828" s="42">
        <v>21.813030999999999</v>
      </c>
      <c r="BP828" s="42">
        <v>8.7252120000000009</v>
      </c>
      <c r="BQ828" s="42">
        <v>39.263455999999998</v>
      </c>
      <c r="BR828" s="42">
        <v>34.900849999999998</v>
      </c>
      <c r="BS828" s="42">
        <v>21.813030999999999</v>
      </c>
      <c r="BT828" s="42">
        <v>0</v>
      </c>
      <c r="BU828" s="42">
        <v>0</v>
      </c>
      <c r="BV828" s="42">
        <v>0</v>
      </c>
      <c r="BW828" s="42">
        <v>0</v>
      </c>
      <c r="BX828" s="42">
        <v>0</v>
      </c>
      <c r="BY828" s="42">
        <v>13.087819</v>
      </c>
      <c r="BZ828" s="42">
        <v>0</v>
      </c>
      <c r="CA828" s="42">
        <v>8.7252120000000009</v>
      </c>
      <c r="CB828" s="42">
        <v>122.152975</v>
      </c>
      <c r="CC828" s="42">
        <v>8.7252120000000009</v>
      </c>
      <c r="CD828" s="42">
        <v>13.087819</v>
      </c>
      <c r="CE828" s="42">
        <v>13.087819</v>
      </c>
      <c r="CF828" s="42">
        <v>17.450424999999999</v>
      </c>
      <c r="CG828" s="42">
        <v>21.813030999999999</v>
      </c>
      <c r="CH828" s="42">
        <v>30.538243999999999</v>
      </c>
      <c r="CI828" s="42">
        <v>0</v>
      </c>
      <c r="CJ828" s="42">
        <v>17.450424999999999</v>
      </c>
      <c r="CK828" s="42">
        <v>148.32861199999999</v>
      </c>
      <c r="CL828" s="42">
        <v>4.3626060000000004</v>
      </c>
      <c r="CM828" s="42">
        <v>13.087819</v>
      </c>
      <c r="CN828" s="42">
        <v>8.7252120000000009</v>
      </c>
      <c r="CO828" s="42">
        <v>4.3626060000000004</v>
      </c>
      <c r="CP828" s="42">
        <v>4.3626060000000004</v>
      </c>
      <c r="CQ828" s="42">
        <v>4.3626060000000004</v>
      </c>
      <c r="CR828" s="42">
        <v>91.614731000000006</v>
      </c>
      <c r="CS828" s="42">
        <v>17.450424999999999</v>
      </c>
    </row>
    <row r="829" spans="1:97">
      <c r="A829" s="40" t="s">
        <v>2251</v>
      </c>
      <c r="B829" s="40" t="s">
        <v>289</v>
      </c>
      <c r="C829" s="40" t="s">
        <v>1664</v>
      </c>
      <c r="D829" s="40" t="s">
        <v>1669</v>
      </c>
      <c r="E829" s="40" t="s">
        <v>1719</v>
      </c>
      <c r="F829" s="40" t="s">
        <v>1671</v>
      </c>
      <c r="G829" s="41" t="s">
        <v>294</v>
      </c>
      <c r="H829" s="40" t="s">
        <v>2252</v>
      </c>
      <c r="I829" s="42">
        <v>163</v>
      </c>
      <c r="J829" s="42">
        <v>43.226519000000003</v>
      </c>
      <c r="K829" s="42">
        <v>17.110496999999999</v>
      </c>
      <c r="L829" s="42">
        <v>36.022098999999997</v>
      </c>
      <c r="M829" s="42">
        <v>38.723756999999999</v>
      </c>
      <c r="N829" s="42">
        <v>15.309392000000001</v>
      </c>
      <c r="O829" s="42">
        <v>12.607735</v>
      </c>
      <c r="P829" s="42">
        <v>14</v>
      </c>
      <c r="Q829" s="42">
        <v>9</v>
      </c>
      <c r="R829" s="42">
        <v>24</v>
      </c>
      <c r="S829" s="42">
        <v>17</v>
      </c>
      <c r="T829" s="42">
        <v>24</v>
      </c>
      <c r="U829" s="42">
        <v>8</v>
      </c>
      <c r="V829" s="42">
        <v>78.348066000000003</v>
      </c>
      <c r="W829" s="42">
        <v>20.712707000000002</v>
      </c>
      <c r="X829" s="42">
        <v>7.2044199999999998</v>
      </c>
      <c r="Y829" s="42">
        <v>17.110496999999999</v>
      </c>
      <c r="Z829" s="42">
        <v>19.812155000000001</v>
      </c>
      <c r="AA829" s="42">
        <v>8.1049720000000001</v>
      </c>
      <c r="AB829" s="42">
        <v>4.5027619999999997</v>
      </c>
      <c r="AC829" s="42">
        <v>0.90055200000000002</v>
      </c>
      <c r="AD829" s="42">
        <v>24.314917000000001</v>
      </c>
      <c r="AE829" s="42">
        <v>45.027624000000003</v>
      </c>
      <c r="AF829" s="42">
        <v>9.0055250000000004</v>
      </c>
      <c r="AG829" s="42">
        <v>84.651933999999997</v>
      </c>
      <c r="AH829" s="42">
        <v>22.513812000000001</v>
      </c>
      <c r="AI829" s="42">
        <v>9.9060769999999998</v>
      </c>
      <c r="AJ829" s="42">
        <v>18.911601999999998</v>
      </c>
      <c r="AK829" s="42">
        <v>18.911601999999998</v>
      </c>
      <c r="AL829" s="42">
        <v>7.2044199999999998</v>
      </c>
      <c r="AM829" s="42">
        <v>7.2044199999999998</v>
      </c>
      <c r="AN829" s="42">
        <v>0</v>
      </c>
      <c r="AO829" s="42">
        <v>27.016575</v>
      </c>
      <c r="AP829" s="42">
        <v>48.629834000000002</v>
      </c>
      <c r="AQ829" s="42">
        <v>9.0055250000000004</v>
      </c>
      <c r="AR829" s="42">
        <v>115.270718</v>
      </c>
      <c r="AS829" s="42">
        <v>0</v>
      </c>
      <c r="AT829" s="42">
        <v>14.40884</v>
      </c>
      <c r="AU829" s="42">
        <v>14.40884</v>
      </c>
      <c r="AV829" s="42">
        <v>14.40884</v>
      </c>
      <c r="AW829" s="42">
        <v>25.21547</v>
      </c>
      <c r="AX829" s="42">
        <v>14.40884</v>
      </c>
      <c r="AY829" s="42">
        <v>25.21547</v>
      </c>
      <c r="AZ829" s="42">
        <v>7.2044199999999998</v>
      </c>
      <c r="BA829" s="42">
        <v>57.635359000000001</v>
      </c>
      <c r="BB829" s="42">
        <v>0</v>
      </c>
      <c r="BC829" s="42">
        <v>14.40884</v>
      </c>
      <c r="BD829" s="42">
        <v>10.80663</v>
      </c>
      <c r="BE829" s="42">
        <v>3.6022099999999999</v>
      </c>
      <c r="BF829" s="42">
        <v>3.6022099999999999</v>
      </c>
      <c r="BG829" s="42">
        <v>10.80663</v>
      </c>
      <c r="BH829" s="42">
        <v>14.40884</v>
      </c>
      <c r="BI829" s="42">
        <v>0</v>
      </c>
      <c r="BJ829" s="42">
        <v>57.635359000000001</v>
      </c>
      <c r="BK829" s="42">
        <v>0</v>
      </c>
      <c r="BL829" s="42">
        <v>0</v>
      </c>
      <c r="BM829" s="42">
        <v>3.6022099999999999</v>
      </c>
      <c r="BN829" s="42">
        <v>10.80663</v>
      </c>
      <c r="BO829" s="42">
        <v>21.61326</v>
      </c>
      <c r="BP829" s="42">
        <v>3.6022099999999999</v>
      </c>
      <c r="BQ829" s="42">
        <v>10.80663</v>
      </c>
      <c r="BR829" s="42">
        <v>7.2044199999999998</v>
      </c>
      <c r="BS829" s="42">
        <v>3.6022099999999999</v>
      </c>
      <c r="BT829" s="42">
        <v>0</v>
      </c>
      <c r="BU829" s="42">
        <v>0</v>
      </c>
      <c r="BV829" s="42">
        <v>0</v>
      </c>
      <c r="BW829" s="42">
        <v>0</v>
      </c>
      <c r="BX829" s="42">
        <v>0</v>
      </c>
      <c r="BY829" s="42">
        <v>0</v>
      </c>
      <c r="BZ829" s="42">
        <v>0</v>
      </c>
      <c r="CA829" s="42">
        <v>3.6022099999999999</v>
      </c>
      <c r="CB829" s="42">
        <v>72.044199000000006</v>
      </c>
      <c r="CC829" s="42">
        <v>0</v>
      </c>
      <c r="CD829" s="42">
        <v>10.80663</v>
      </c>
      <c r="CE829" s="42">
        <v>10.80663</v>
      </c>
      <c r="CF829" s="42">
        <v>14.40884</v>
      </c>
      <c r="CG829" s="42">
        <v>21.61326</v>
      </c>
      <c r="CH829" s="42">
        <v>14.40884</v>
      </c>
      <c r="CI829" s="42">
        <v>0</v>
      </c>
      <c r="CJ829" s="42">
        <v>0</v>
      </c>
      <c r="CK829" s="42">
        <v>39.624308999999997</v>
      </c>
      <c r="CL829" s="42">
        <v>0</v>
      </c>
      <c r="CM829" s="42">
        <v>3.6022099999999999</v>
      </c>
      <c r="CN829" s="42">
        <v>3.6022099999999999</v>
      </c>
      <c r="CO829" s="42">
        <v>0</v>
      </c>
      <c r="CP829" s="42">
        <v>3.6022099999999999</v>
      </c>
      <c r="CQ829" s="42">
        <v>0</v>
      </c>
      <c r="CR829" s="42">
        <v>25.21547</v>
      </c>
      <c r="CS829" s="42">
        <v>3.6022099999999999</v>
      </c>
    </row>
    <row r="830" spans="1:97">
      <c r="A830" s="40" t="s">
        <v>2253</v>
      </c>
      <c r="B830" s="40" t="s">
        <v>289</v>
      </c>
      <c r="C830" s="40" t="s">
        <v>1664</v>
      </c>
      <c r="D830" s="40" t="s">
        <v>1669</v>
      </c>
      <c r="E830" s="40" t="s">
        <v>1938</v>
      </c>
      <c r="F830" s="40" t="s">
        <v>1671</v>
      </c>
      <c r="G830" s="41" t="s">
        <v>294</v>
      </c>
      <c r="H830" s="40" t="s">
        <v>2254</v>
      </c>
      <c r="I830" s="42">
        <v>187</v>
      </c>
      <c r="J830" s="42">
        <v>25.828728999999999</v>
      </c>
      <c r="K830" s="42">
        <v>15.497237999999999</v>
      </c>
      <c r="L830" s="42">
        <v>21.696133</v>
      </c>
      <c r="M830" s="42">
        <v>49.591160000000002</v>
      </c>
      <c r="N830" s="42">
        <v>44.425414000000004</v>
      </c>
      <c r="O830" s="42">
        <v>29.961326</v>
      </c>
      <c r="P830" s="42">
        <v>18</v>
      </c>
      <c r="Q830" s="42">
        <v>26</v>
      </c>
      <c r="R830" s="42">
        <v>43</v>
      </c>
      <c r="S830" s="42">
        <v>35</v>
      </c>
      <c r="T830" s="42">
        <v>34</v>
      </c>
      <c r="U830" s="42">
        <v>15</v>
      </c>
      <c r="V830" s="42">
        <v>91.950276000000002</v>
      </c>
      <c r="W830" s="42">
        <v>10.331492000000001</v>
      </c>
      <c r="X830" s="42">
        <v>6.1988950000000003</v>
      </c>
      <c r="Y830" s="42">
        <v>10.331492000000001</v>
      </c>
      <c r="Z830" s="42">
        <v>25.828728999999999</v>
      </c>
      <c r="AA830" s="42">
        <v>23.762430999999999</v>
      </c>
      <c r="AB830" s="42">
        <v>14.464088</v>
      </c>
      <c r="AC830" s="42">
        <v>1.0331490000000001</v>
      </c>
      <c r="AD830" s="42">
        <v>12.397790000000001</v>
      </c>
      <c r="AE830" s="42">
        <v>47.524861999999999</v>
      </c>
      <c r="AF830" s="42">
        <v>32.027624000000003</v>
      </c>
      <c r="AG830" s="42">
        <v>95.049723999999998</v>
      </c>
      <c r="AH830" s="42">
        <v>15.497237999999999</v>
      </c>
      <c r="AI830" s="42">
        <v>9.2983429999999991</v>
      </c>
      <c r="AJ830" s="42">
        <v>11.364641000000001</v>
      </c>
      <c r="AK830" s="42">
        <v>23.762430999999999</v>
      </c>
      <c r="AL830" s="42">
        <v>20.662983000000001</v>
      </c>
      <c r="AM830" s="42">
        <v>13.430939</v>
      </c>
      <c r="AN830" s="42">
        <v>1.0331490000000001</v>
      </c>
      <c r="AO830" s="42">
        <v>17.563535999999999</v>
      </c>
      <c r="AP830" s="42">
        <v>50.624308999999997</v>
      </c>
      <c r="AQ830" s="42">
        <v>26.861878000000001</v>
      </c>
      <c r="AR830" s="42">
        <v>157.03867399999999</v>
      </c>
      <c r="AS830" s="42">
        <v>0</v>
      </c>
      <c r="AT830" s="42">
        <v>16.530387000000001</v>
      </c>
      <c r="AU830" s="42">
        <v>0</v>
      </c>
      <c r="AV830" s="42">
        <v>8.265193</v>
      </c>
      <c r="AW830" s="42">
        <v>41.325966999999999</v>
      </c>
      <c r="AX830" s="42">
        <v>37.193370000000002</v>
      </c>
      <c r="AY830" s="42">
        <v>45.458564000000003</v>
      </c>
      <c r="AZ830" s="42">
        <v>8.265193</v>
      </c>
      <c r="BA830" s="42">
        <v>82.651933999999997</v>
      </c>
      <c r="BB830" s="42">
        <v>0</v>
      </c>
      <c r="BC830" s="42">
        <v>16.530387000000001</v>
      </c>
      <c r="BD830" s="42">
        <v>0</v>
      </c>
      <c r="BE830" s="42">
        <v>4.1325969999999996</v>
      </c>
      <c r="BF830" s="42">
        <v>8.265193</v>
      </c>
      <c r="BG830" s="42">
        <v>24.795580000000001</v>
      </c>
      <c r="BH830" s="42">
        <v>28.928177000000002</v>
      </c>
      <c r="BI830" s="42">
        <v>0</v>
      </c>
      <c r="BJ830" s="42">
        <v>74.386740000000003</v>
      </c>
      <c r="BK830" s="42">
        <v>0</v>
      </c>
      <c r="BL830" s="42">
        <v>0</v>
      </c>
      <c r="BM830" s="42">
        <v>0</v>
      </c>
      <c r="BN830" s="42">
        <v>4.1325969999999996</v>
      </c>
      <c r="BO830" s="42">
        <v>33.060772999999998</v>
      </c>
      <c r="BP830" s="42">
        <v>12.397790000000001</v>
      </c>
      <c r="BQ830" s="42">
        <v>16.530387000000001</v>
      </c>
      <c r="BR830" s="42">
        <v>8.265193</v>
      </c>
      <c r="BS830" s="42">
        <v>0</v>
      </c>
      <c r="BT830" s="42">
        <v>0</v>
      </c>
      <c r="BU830" s="42">
        <v>0</v>
      </c>
      <c r="BV830" s="42">
        <v>0</v>
      </c>
      <c r="BW830" s="42">
        <v>0</v>
      </c>
      <c r="BX830" s="42">
        <v>0</v>
      </c>
      <c r="BY830" s="42">
        <v>0</v>
      </c>
      <c r="BZ830" s="42">
        <v>0</v>
      </c>
      <c r="CA830" s="42">
        <v>0</v>
      </c>
      <c r="CB830" s="42">
        <v>90.917126999999994</v>
      </c>
      <c r="CC830" s="42">
        <v>0</v>
      </c>
      <c r="CD830" s="42">
        <v>16.530387000000001</v>
      </c>
      <c r="CE830" s="42">
        <v>0</v>
      </c>
      <c r="CF830" s="42">
        <v>4.1325969999999996</v>
      </c>
      <c r="CG830" s="42">
        <v>33.060772999999998</v>
      </c>
      <c r="CH830" s="42">
        <v>28.928177000000002</v>
      </c>
      <c r="CI830" s="42">
        <v>0</v>
      </c>
      <c r="CJ830" s="42">
        <v>8.265193</v>
      </c>
      <c r="CK830" s="42">
        <v>66.121547000000007</v>
      </c>
      <c r="CL830" s="42">
        <v>0</v>
      </c>
      <c r="CM830" s="42">
        <v>0</v>
      </c>
      <c r="CN830" s="42">
        <v>0</v>
      </c>
      <c r="CO830" s="42">
        <v>4.1325969999999996</v>
      </c>
      <c r="CP830" s="42">
        <v>8.265193</v>
      </c>
      <c r="CQ830" s="42">
        <v>8.265193</v>
      </c>
      <c r="CR830" s="42">
        <v>45.458564000000003</v>
      </c>
      <c r="CS830" s="42">
        <v>0</v>
      </c>
    </row>
    <row r="831" spans="1:97">
      <c r="A831" s="40" t="s">
        <v>2255</v>
      </c>
      <c r="B831" s="40" t="s">
        <v>289</v>
      </c>
      <c r="C831" s="40" t="s">
        <v>1664</v>
      </c>
      <c r="D831" s="40" t="s">
        <v>1685</v>
      </c>
      <c r="E831" s="40" t="s">
        <v>1941</v>
      </c>
      <c r="F831" s="40" t="s">
        <v>1671</v>
      </c>
      <c r="G831" s="41" t="s">
        <v>294</v>
      </c>
      <c r="H831" s="40" t="s">
        <v>2256</v>
      </c>
      <c r="I831" s="42">
        <v>1092</v>
      </c>
      <c r="J831" s="42">
        <v>254.566622</v>
      </c>
      <c r="K831" s="42">
        <v>155.55849900000001</v>
      </c>
      <c r="L831" s="42">
        <v>275.780507</v>
      </c>
      <c r="M831" s="42">
        <v>222.240701</v>
      </c>
      <c r="N831" s="42">
        <v>121.222201</v>
      </c>
      <c r="O831" s="42">
        <v>62.63147</v>
      </c>
      <c r="P831" s="42">
        <v>171</v>
      </c>
      <c r="Q831" s="42">
        <v>169</v>
      </c>
      <c r="R831" s="42">
        <v>212</v>
      </c>
      <c r="S831" s="42">
        <v>176</v>
      </c>
      <c r="T831" s="42">
        <v>91</v>
      </c>
      <c r="U831" s="42">
        <v>45</v>
      </c>
      <c r="V831" s="42">
        <v>559.63250200000004</v>
      </c>
      <c r="W831" s="42">
        <v>139.405531</v>
      </c>
      <c r="X831" s="42">
        <v>77.774253000000002</v>
      </c>
      <c r="Y831" s="42">
        <v>137.38516100000001</v>
      </c>
      <c r="Z831" s="42">
        <v>114.15090600000001</v>
      </c>
      <c r="AA831" s="42">
        <v>62.63147</v>
      </c>
      <c r="AB831" s="42">
        <v>26.264810000000001</v>
      </c>
      <c r="AC831" s="42">
        <v>2.0203700000000002</v>
      </c>
      <c r="AD831" s="42">
        <v>169.71108100000001</v>
      </c>
      <c r="AE831" s="42">
        <v>336.38161500000001</v>
      </c>
      <c r="AF831" s="42">
        <v>53.539805000000001</v>
      </c>
      <c r="AG831" s="42">
        <v>532.36749799999996</v>
      </c>
      <c r="AH831" s="42">
        <v>115.161091</v>
      </c>
      <c r="AI831" s="42">
        <v>77.784245999999996</v>
      </c>
      <c r="AJ831" s="42">
        <v>138.39534599999999</v>
      </c>
      <c r="AK831" s="42">
        <v>108.08979600000001</v>
      </c>
      <c r="AL831" s="42">
        <v>58.590730000000001</v>
      </c>
      <c r="AM831" s="42">
        <v>31.315735</v>
      </c>
      <c r="AN831" s="42">
        <v>3.0305550000000001</v>
      </c>
      <c r="AO831" s="42">
        <v>149.50738100000001</v>
      </c>
      <c r="AP831" s="42">
        <v>316.187907</v>
      </c>
      <c r="AQ831" s="42">
        <v>66.672210000000007</v>
      </c>
      <c r="AR831" s="42">
        <v>816.22948499999995</v>
      </c>
      <c r="AS831" s="42">
        <v>0</v>
      </c>
      <c r="AT831" s="42">
        <v>36.366660000000003</v>
      </c>
      <c r="AU831" s="42">
        <v>32.325920000000004</v>
      </c>
      <c r="AV831" s="42">
        <v>129.30368100000001</v>
      </c>
      <c r="AW831" s="42">
        <v>165.67034100000001</v>
      </c>
      <c r="AX831" s="42">
        <v>189.914781</v>
      </c>
      <c r="AY831" s="42">
        <v>165.67034100000001</v>
      </c>
      <c r="AZ831" s="42">
        <v>96.977761000000001</v>
      </c>
      <c r="BA831" s="42">
        <v>420.236963</v>
      </c>
      <c r="BB831" s="42">
        <v>0</v>
      </c>
      <c r="BC831" s="42">
        <v>32.325920000000004</v>
      </c>
      <c r="BD831" s="42">
        <v>16.162960000000002</v>
      </c>
      <c r="BE831" s="42">
        <v>64.651840000000007</v>
      </c>
      <c r="BF831" s="42">
        <v>12.12222</v>
      </c>
      <c r="BG831" s="42">
        <v>153.54812100000001</v>
      </c>
      <c r="BH831" s="42">
        <v>92.937021000000001</v>
      </c>
      <c r="BI831" s="42">
        <v>48.488880000000002</v>
      </c>
      <c r="BJ831" s="42">
        <v>395.99252300000001</v>
      </c>
      <c r="BK831" s="42">
        <v>0</v>
      </c>
      <c r="BL831" s="42">
        <v>4.0407400000000004</v>
      </c>
      <c r="BM831" s="42">
        <v>16.162960000000002</v>
      </c>
      <c r="BN831" s="42">
        <v>64.651840000000007</v>
      </c>
      <c r="BO831" s="42">
        <v>153.54812100000001</v>
      </c>
      <c r="BP831" s="42">
        <v>36.366660000000003</v>
      </c>
      <c r="BQ831" s="42">
        <v>72.733320000000006</v>
      </c>
      <c r="BR831" s="42">
        <v>48.488880000000002</v>
      </c>
      <c r="BS831" s="42">
        <v>101.018501</v>
      </c>
      <c r="BT831" s="42">
        <v>0</v>
      </c>
      <c r="BU831" s="42">
        <v>0</v>
      </c>
      <c r="BV831" s="42">
        <v>0</v>
      </c>
      <c r="BW831" s="42">
        <v>4.0407400000000004</v>
      </c>
      <c r="BX831" s="42">
        <v>8.0814800000000009</v>
      </c>
      <c r="BY831" s="42">
        <v>24.244440000000001</v>
      </c>
      <c r="BZ831" s="42">
        <v>0</v>
      </c>
      <c r="CA831" s="42">
        <v>64.651840000000007</v>
      </c>
      <c r="CB831" s="42">
        <v>484.888803</v>
      </c>
      <c r="CC831" s="42">
        <v>0</v>
      </c>
      <c r="CD831" s="42">
        <v>24.244440000000001</v>
      </c>
      <c r="CE831" s="42">
        <v>28.28518</v>
      </c>
      <c r="CF831" s="42">
        <v>117.181461</v>
      </c>
      <c r="CG831" s="42">
        <v>141.42590100000001</v>
      </c>
      <c r="CH831" s="42">
        <v>149.50738100000001</v>
      </c>
      <c r="CI831" s="42">
        <v>0</v>
      </c>
      <c r="CJ831" s="42">
        <v>24.244440000000001</v>
      </c>
      <c r="CK831" s="42">
        <v>230.322181</v>
      </c>
      <c r="CL831" s="42">
        <v>0</v>
      </c>
      <c r="CM831" s="42">
        <v>12.12222</v>
      </c>
      <c r="CN831" s="42">
        <v>4.0407400000000004</v>
      </c>
      <c r="CO831" s="42">
        <v>8.0814800000000009</v>
      </c>
      <c r="CP831" s="42">
        <v>16.162960000000002</v>
      </c>
      <c r="CQ831" s="42">
        <v>16.162960000000002</v>
      </c>
      <c r="CR831" s="42">
        <v>165.67034100000001</v>
      </c>
      <c r="CS831" s="42">
        <v>8.0814800000000009</v>
      </c>
    </row>
    <row r="832" spans="1:97">
      <c r="A832" s="40" t="s">
        <v>2257</v>
      </c>
      <c r="B832" s="40" t="s">
        <v>289</v>
      </c>
      <c r="C832" s="40" t="s">
        <v>1664</v>
      </c>
      <c r="D832" s="40" t="s">
        <v>1674</v>
      </c>
      <c r="E832" s="40" t="s">
        <v>2258</v>
      </c>
      <c r="F832" s="40" t="s">
        <v>1671</v>
      </c>
      <c r="G832" s="41" t="s">
        <v>294</v>
      </c>
      <c r="H832" s="40" t="s">
        <v>2259</v>
      </c>
      <c r="I832" s="42">
        <v>7227</v>
      </c>
      <c r="J832" s="42">
        <v>1335.7761459999999</v>
      </c>
      <c r="K832" s="42">
        <v>1554.3658949999999</v>
      </c>
      <c r="L832" s="42">
        <v>1450.5353319999999</v>
      </c>
      <c r="M832" s="42">
        <v>1530.458345</v>
      </c>
      <c r="N832" s="42">
        <v>984.26545099999998</v>
      </c>
      <c r="O832" s="42">
        <v>371.59883100000002</v>
      </c>
      <c r="P832" s="42">
        <v>1127</v>
      </c>
      <c r="Q832" s="42">
        <v>1066</v>
      </c>
      <c r="R832" s="42">
        <v>1364</v>
      </c>
      <c r="S832" s="42">
        <v>1389</v>
      </c>
      <c r="T832" s="42">
        <v>433</v>
      </c>
      <c r="U832" s="42">
        <v>202</v>
      </c>
      <c r="V832" s="42">
        <v>3802.0665560000002</v>
      </c>
      <c r="W832" s="42">
        <v>679.13061800000003</v>
      </c>
      <c r="X832" s="42">
        <v>987.23104999999998</v>
      </c>
      <c r="Y832" s="42">
        <v>740.70088599999997</v>
      </c>
      <c r="Z832" s="42">
        <v>761.32313199999999</v>
      </c>
      <c r="AA832" s="42">
        <v>488.07175000000001</v>
      </c>
      <c r="AB832" s="42">
        <v>131.44320999999999</v>
      </c>
      <c r="AC832" s="42">
        <v>14.16591</v>
      </c>
      <c r="AD832" s="42">
        <v>915.52205200000003</v>
      </c>
      <c r="AE832" s="42">
        <v>2517.091797</v>
      </c>
      <c r="AF832" s="42">
        <v>369.45270699999998</v>
      </c>
      <c r="AG832" s="42">
        <v>3424.9334439999998</v>
      </c>
      <c r="AH832" s="42">
        <v>656.64552800000001</v>
      </c>
      <c r="AI832" s="42">
        <v>567.13484500000004</v>
      </c>
      <c r="AJ832" s="42">
        <v>709.83444599999996</v>
      </c>
      <c r="AK832" s="42">
        <v>769.13521200000002</v>
      </c>
      <c r="AL832" s="42">
        <v>496.19370099999998</v>
      </c>
      <c r="AM832" s="42">
        <v>184.181995</v>
      </c>
      <c r="AN832" s="42">
        <v>41.807715999999999</v>
      </c>
      <c r="AO832" s="42">
        <v>860.57297000000005</v>
      </c>
      <c r="AP832" s="42">
        <v>2108.4130329999998</v>
      </c>
      <c r="AQ832" s="42">
        <v>455.94743999999997</v>
      </c>
      <c r="AR832" s="42">
        <v>5919.4266250000001</v>
      </c>
      <c r="AS832" s="42">
        <v>3.914174</v>
      </c>
      <c r="AT832" s="42">
        <v>164.39531299999999</v>
      </c>
      <c r="AU832" s="42">
        <v>771.09230000000002</v>
      </c>
      <c r="AV832" s="42">
        <v>967.57149900000002</v>
      </c>
      <c r="AW832" s="42">
        <v>1307.0667570000001</v>
      </c>
      <c r="AX832" s="42">
        <v>674.61438299999998</v>
      </c>
      <c r="AY832" s="42">
        <v>1334.049209</v>
      </c>
      <c r="AZ832" s="42">
        <v>696.72299099999998</v>
      </c>
      <c r="BA832" s="42">
        <v>3097.3699700000002</v>
      </c>
      <c r="BB832" s="42">
        <v>3.914174</v>
      </c>
      <c r="BC832" s="42">
        <v>117.425223</v>
      </c>
      <c r="BD832" s="42">
        <v>516.67098199999998</v>
      </c>
      <c r="BE832" s="42">
        <v>482.213909</v>
      </c>
      <c r="BF832" s="42">
        <v>510.96899500000001</v>
      </c>
      <c r="BG832" s="42">
        <v>578.34215500000005</v>
      </c>
      <c r="BH832" s="42">
        <v>602.09982200000002</v>
      </c>
      <c r="BI832" s="42">
        <v>285.73471000000001</v>
      </c>
      <c r="BJ832" s="42">
        <v>2822.0566549999999</v>
      </c>
      <c r="BK832" s="42">
        <v>0</v>
      </c>
      <c r="BL832" s="42">
        <v>46.970089000000002</v>
      </c>
      <c r="BM832" s="42">
        <v>254.42131699999999</v>
      </c>
      <c r="BN832" s="42">
        <v>485.35759000000002</v>
      </c>
      <c r="BO832" s="42">
        <v>796.09776199999999</v>
      </c>
      <c r="BP832" s="42">
        <v>96.272227999999998</v>
      </c>
      <c r="BQ832" s="42">
        <v>731.949387</v>
      </c>
      <c r="BR832" s="42">
        <v>410.98828099999997</v>
      </c>
      <c r="BS832" s="42">
        <v>1040.1118550000001</v>
      </c>
      <c r="BT832" s="42">
        <v>0</v>
      </c>
      <c r="BU832" s="42">
        <v>7.8283480000000001</v>
      </c>
      <c r="BV832" s="42">
        <v>15.656696</v>
      </c>
      <c r="BW832" s="42">
        <v>35.227567000000001</v>
      </c>
      <c r="BX832" s="42">
        <v>273.057143</v>
      </c>
      <c r="BY832" s="42">
        <v>254.29790399999999</v>
      </c>
      <c r="BZ832" s="42">
        <v>0</v>
      </c>
      <c r="CA832" s="42">
        <v>454.044197</v>
      </c>
      <c r="CB832" s="42">
        <v>2958.1394439999999</v>
      </c>
      <c r="CC832" s="42">
        <v>3.914174</v>
      </c>
      <c r="CD832" s="42">
        <v>121.33939700000001</v>
      </c>
      <c r="CE832" s="42">
        <v>602.78281300000003</v>
      </c>
      <c r="CF832" s="42">
        <v>818.83288200000004</v>
      </c>
      <c r="CG832" s="42">
        <v>877.44264999999996</v>
      </c>
      <c r="CH832" s="42">
        <v>369.43221499999999</v>
      </c>
      <c r="CI832" s="42">
        <v>15.656696</v>
      </c>
      <c r="CJ832" s="42">
        <v>148.73861600000001</v>
      </c>
      <c r="CK832" s="42">
        <v>1921.1753249999999</v>
      </c>
      <c r="CL832" s="42">
        <v>0</v>
      </c>
      <c r="CM832" s="42">
        <v>35.227567000000001</v>
      </c>
      <c r="CN832" s="42">
        <v>152.65279000000001</v>
      </c>
      <c r="CO832" s="42">
        <v>113.511049</v>
      </c>
      <c r="CP832" s="42">
        <v>156.56696400000001</v>
      </c>
      <c r="CQ832" s="42">
        <v>50.884262999999997</v>
      </c>
      <c r="CR832" s="42">
        <v>1318.392513</v>
      </c>
      <c r="CS832" s="42">
        <v>93.940179000000001</v>
      </c>
    </row>
    <row r="833" spans="1:97">
      <c r="A833" s="40" t="s">
        <v>2260</v>
      </c>
      <c r="B833" s="40" t="s">
        <v>289</v>
      </c>
      <c r="C833" s="40" t="s">
        <v>1664</v>
      </c>
      <c r="D833" s="40" t="s">
        <v>1674</v>
      </c>
      <c r="E833" s="40" t="s">
        <v>1734</v>
      </c>
      <c r="F833" s="40" t="s">
        <v>1671</v>
      </c>
      <c r="G833" s="41" t="s">
        <v>294</v>
      </c>
      <c r="H833" s="40" t="s">
        <v>2261</v>
      </c>
      <c r="I833" s="42">
        <v>2487</v>
      </c>
      <c r="J833" s="42">
        <v>507.34677399999998</v>
      </c>
      <c r="K833" s="42">
        <v>435.05806200000001</v>
      </c>
      <c r="L833" s="42">
        <v>571.15303400000005</v>
      </c>
      <c r="M833" s="42">
        <v>576.16135699999995</v>
      </c>
      <c r="N833" s="42">
        <v>269.22862500000002</v>
      </c>
      <c r="O833" s="42">
        <v>128.05214799999999</v>
      </c>
      <c r="P833" s="42">
        <v>485</v>
      </c>
      <c r="Q833" s="42">
        <v>319</v>
      </c>
      <c r="R833" s="42">
        <v>570</v>
      </c>
      <c r="S833" s="42">
        <v>356</v>
      </c>
      <c r="T833" s="42">
        <v>184</v>
      </c>
      <c r="U833" s="42">
        <v>103</v>
      </c>
      <c r="V833" s="42">
        <v>1220.344679</v>
      </c>
      <c r="W833" s="42">
        <v>265.88890099999998</v>
      </c>
      <c r="X833" s="42">
        <v>215.285955</v>
      </c>
      <c r="Y833" s="42">
        <v>282.73047000000003</v>
      </c>
      <c r="Z833" s="42">
        <v>286.83391</v>
      </c>
      <c r="AA833" s="42">
        <v>126.023867</v>
      </c>
      <c r="AB833" s="42">
        <v>40.684078</v>
      </c>
      <c r="AC833" s="42">
        <v>2.8974980000000001</v>
      </c>
      <c r="AD833" s="42">
        <v>368.81525199999999</v>
      </c>
      <c r="AE833" s="42">
        <v>736.75794099999996</v>
      </c>
      <c r="AF833" s="42">
        <v>114.771486</v>
      </c>
      <c r="AG833" s="42">
        <v>1266.655321</v>
      </c>
      <c r="AH833" s="42">
        <v>241.45787300000001</v>
      </c>
      <c r="AI833" s="42">
        <v>219.77210700000001</v>
      </c>
      <c r="AJ833" s="42">
        <v>288.42256400000002</v>
      </c>
      <c r="AK833" s="42">
        <v>289.32744700000001</v>
      </c>
      <c r="AL833" s="42">
        <v>143.204759</v>
      </c>
      <c r="AM833" s="42">
        <v>67.188484000000003</v>
      </c>
      <c r="AN833" s="42">
        <v>17.282087000000001</v>
      </c>
      <c r="AO833" s="42">
        <v>316.26137199999999</v>
      </c>
      <c r="AP833" s="42">
        <v>789.22422300000005</v>
      </c>
      <c r="AQ833" s="42">
        <v>161.169726</v>
      </c>
      <c r="AR833" s="42">
        <v>1984.013516</v>
      </c>
      <c r="AS833" s="42">
        <v>7.1778430000000002</v>
      </c>
      <c r="AT833" s="42">
        <v>130.43601799999999</v>
      </c>
      <c r="AU833" s="42">
        <v>233.27989600000001</v>
      </c>
      <c r="AV833" s="42">
        <v>355.30322699999999</v>
      </c>
      <c r="AW833" s="42">
        <v>358.89214800000002</v>
      </c>
      <c r="AX833" s="42">
        <v>257.48044900000002</v>
      </c>
      <c r="AY833" s="42">
        <v>370.21674999999999</v>
      </c>
      <c r="AZ833" s="42">
        <v>271.22718500000002</v>
      </c>
      <c r="BA833" s="42">
        <v>988.50119900000004</v>
      </c>
      <c r="BB833" s="42">
        <v>3.588921</v>
      </c>
      <c r="BC833" s="42">
        <v>90.546266000000003</v>
      </c>
      <c r="BD833" s="42">
        <v>139.967938</v>
      </c>
      <c r="BE833" s="42">
        <v>186.62391700000001</v>
      </c>
      <c r="BF833" s="42">
        <v>71.77843</v>
      </c>
      <c r="BG833" s="42">
        <v>221.59123500000001</v>
      </c>
      <c r="BH833" s="42">
        <v>188.270376</v>
      </c>
      <c r="BI833" s="42">
        <v>86.134116000000006</v>
      </c>
      <c r="BJ833" s="42">
        <v>995.51231700000005</v>
      </c>
      <c r="BK833" s="42">
        <v>3.588921</v>
      </c>
      <c r="BL833" s="42">
        <v>39.889750999999997</v>
      </c>
      <c r="BM833" s="42">
        <v>93.311959000000002</v>
      </c>
      <c r="BN833" s="42">
        <v>168.67930999999999</v>
      </c>
      <c r="BO833" s="42">
        <v>287.113719</v>
      </c>
      <c r="BP833" s="42">
        <v>35.889215</v>
      </c>
      <c r="BQ833" s="42">
        <v>181.94637399999999</v>
      </c>
      <c r="BR833" s="42">
        <v>185.09306900000001</v>
      </c>
      <c r="BS833" s="42">
        <v>282.60289999999998</v>
      </c>
      <c r="BT833" s="42">
        <v>0</v>
      </c>
      <c r="BU833" s="42">
        <v>3.588921</v>
      </c>
      <c r="BV833" s="42">
        <v>0</v>
      </c>
      <c r="BW833" s="42">
        <v>21.533529000000001</v>
      </c>
      <c r="BX833" s="42">
        <v>46.655979000000002</v>
      </c>
      <c r="BY833" s="42">
        <v>42.145159999999997</v>
      </c>
      <c r="BZ833" s="42">
        <v>0</v>
      </c>
      <c r="CA833" s="42">
        <v>168.67930999999999</v>
      </c>
      <c r="CB833" s="42">
        <v>1160.8680979999999</v>
      </c>
      <c r="CC833" s="42">
        <v>7.1778430000000002</v>
      </c>
      <c r="CD833" s="42">
        <v>116.080332</v>
      </c>
      <c r="CE833" s="42">
        <v>200.979603</v>
      </c>
      <c r="CF833" s="42">
        <v>315.82508999999999</v>
      </c>
      <c r="CG833" s="42">
        <v>265.58019000000002</v>
      </c>
      <c r="CH833" s="42">
        <v>190.212839</v>
      </c>
      <c r="CI833" s="42">
        <v>3.588921</v>
      </c>
      <c r="CJ833" s="42">
        <v>61.423279999999998</v>
      </c>
      <c r="CK833" s="42">
        <v>540.54251799999997</v>
      </c>
      <c r="CL833" s="42">
        <v>0</v>
      </c>
      <c r="CM833" s="42">
        <v>10.766764</v>
      </c>
      <c r="CN833" s="42">
        <v>32.300293000000003</v>
      </c>
      <c r="CO833" s="42">
        <v>17.944607000000001</v>
      </c>
      <c r="CP833" s="42">
        <v>46.655979000000002</v>
      </c>
      <c r="CQ833" s="42">
        <v>25.122450000000001</v>
      </c>
      <c r="CR833" s="42">
        <v>366.62782800000002</v>
      </c>
      <c r="CS833" s="42">
        <v>41.124594999999999</v>
      </c>
    </row>
    <row r="834" spans="1:97">
      <c r="A834" s="40" t="s">
        <v>2262</v>
      </c>
      <c r="B834" s="40" t="s">
        <v>289</v>
      </c>
      <c r="C834" s="40" t="s">
        <v>1664</v>
      </c>
      <c r="D834" s="40" t="s">
        <v>1669</v>
      </c>
      <c r="E834" s="40" t="s">
        <v>1692</v>
      </c>
      <c r="F834" s="40" t="s">
        <v>1671</v>
      </c>
      <c r="G834" s="41" t="s">
        <v>294</v>
      </c>
      <c r="H834" s="40" t="s">
        <v>2263</v>
      </c>
      <c r="I834" s="42">
        <v>132</v>
      </c>
      <c r="J834" s="42">
        <v>27.206106999999999</v>
      </c>
      <c r="K834" s="42">
        <v>18.137405000000001</v>
      </c>
      <c r="L834" s="42">
        <v>23.175573</v>
      </c>
      <c r="M834" s="42">
        <v>27.206106999999999</v>
      </c>
      <c r="N834" s="42">
        <v>24.183205999999998</v>
      </c>
      <c r="O834" s="42">
        <v>12.091602999999999</v>
      </c>
      <c r="P834" s="42">
        <v>22</v>
      </c>
      <c r="Q834" s="42">
        <v>10</v>
      </c>
      <c r="R834" s="42">
        <v>21</v>
      </c>
      <c r="S834" s="42">
        <v>19</v>
      </c>
      <c r="T834" s="42">
        <v>23</v>
      </c>
      <c r="U834" s="42">
        <v>10</v>
      </c>
      <c r="V834" s="42">
        <v>69.526718000000002</v>
      </c>
      <c r="W834" s="42">
        <v>15.114504</v>
      </c>
      <c r="X834" s="42">
        <v>11.083969</v>
      </c>
      <c r="Y834" s="42">
        <v>10.076336</v>
      </c>
      <c r="Z834" s="42">
        <v>14.106870000000001</v>
      </c>
      <c r="AA834" s="42">
        <v>13.099237</v>
      </c>
      <c r="AB834" s="42">
        <v>6.0458020000000001</v>
      </c>
      <c r="AC834" s="42">
        <v>0</v>
      </c>
      <c r="AD834" s="42">
        <v>23.175573</v>
      </c>
      <c r="AE834" s="42">
        <v>34.259542000000003</v>
      </c>
      <c r="AF834" s="42">
        <v>12.091602999999999</v>
      </c>
      <c r="AG834" s="42">
        <v>62.473281999999998</v>
      </c>
      <c r="AH834" s="42">
        <v>12.091602999999999</v>
      </c>
      <c r="AI834" s="42">
        <v>7.0534350000000003</v>
      </c>
      <c r="AJ834" s="42">
        <v>13.099237</v>
      </c>
      <c r="AK834" s="42">
        <v>13.099237</v>
      </c>
      <c r="AL834" s="42">
        <v>11.083969</v>
      </c>
      <c r="AM834" s="42">
        <v>5.0381679999999998</v>
      </c>
      <c r="AN834" s="42">
        <v>1.0076339999999999</v>
      </c>
      <c r="AO834" s="42">
        <v>14.106870000000001</v>
      </c>
      <c r="AP834" s="42">
        <v>35.267175999999999</v>
      </c>
      <c r="AQ834" s="42">
        <v>13.099237</v>
      </c>
      <c r="AR834" s="42">
        <v>100.76335899999999</v>
      </c>
      <c r="AS834" s="42">
        <v>0</v>
      </c>
      <c r="AT834" s="42">
        <v>8.0610689999999998</v>
      </c>
      <c r="AU834" s="42">
        <v>16.122136999999999</v>
      </c>
      <c r="AV834" s="42">
        <v>8.0610689999999998</v>
      </c>
      <c r="AW834" s="42">
        <v>12.091602999999999</v>
      </c>
      <c r="AX834" s="42">
        <v>16.122136999999999</v>
      </c>
      <c r="AY834" s="42">
        <v>20.152671999999999</v>
      </c>
      <c r="AZ834" s="42">
        <v>20.152671999999999</v>
      </c>
      <c r="BA834" s="42">
        <v>52.396946999999997</v>
      </c>
      <c r="BB834" s="42">
        <v>0</v>
      </c>
      <c r="BC834" s="42">
        <v>8.0610689999999998</v>
      </c>
      <c r="BD834" s="42">
        <v>8.0610689999999998</v>
      </c>
      <c r="BE834" s="42">
        <v>0</v>
      </c>
      <c r="BF834" s="42">
        <v>0</v>
      </c>
      <c r="BG834" s="42">
        <v>12.091602999999999</v>
      </c>
      <c r="BH834" s="42">
        <v>16.122136999999999</v>
      </c>
      <c r="BI834" s="42">
        <v>8.0610689999999998</v>
      </c>
      <c r="BJ834" s="42">
        <v>48.366411999999997</v>
      </c>
      <c r="BK834" s="42">
        <v>0</v>
      </c>
      <c r="BL834" s="42">
        <v>0</v>
      </c>
      <c r="BM834" s="42">
        <v>8.0610689999999998</v>
      </c>
      <c r="BN834" s="42">
        <v>8.0610689999999998</v>
      </c>
      <c r="BO834" s="42">
        <v>12.091602999999999</v>
      </c>
      <c r="BP834" s="42">
        <v>4.0305340000000003</v>
      </c>
      <c r="BQ834" s="42">
        <v>4.0305340000000003</v>
      </c>
      <c r="BR834" s="42">
        <v>12.091602999999999</v>
      </c>
      <c r="BS834" s="42">
        <v>12.091602999999999</v>
      </c>
      <c r="BT834" s="42">
        <v>0</v>
      </c>
      <c r="BU834" s="42">
        <v>0</v>
      </c>
      <c r="BV834" s="42">
        <v>0</v>
      </c>
      <c r="BW834" s="42">
        <v>0</v>
      </c>
      <c r="BX834" s="42">
        <v>0</v>
      </c>
      <c r="BY834" s="42">
        <v>0</v>
      </c>
      <c r="BZ834" s="42">
        <v>0</v>
      </c>
      <c r="CA834" s="42">
        <v>12.091602999999999</v>
      </c>
      <c r="CB834" s="42">
        <v>52.396946999999997</v>
      </c>
      <c r="CC834" s="42">
        <v>0</v>
      </c>
      <c r="CD834" s="42">
        <v>4.0305340000000003</v>
      </c>
      <c r="CE834" s="42">
        <v>16.122136999999999</v>
      </c>
      <c r="CF834" s="42">
        <v>8.0610689999999998</v>
      </c>
      <c r="CG834" s="42">
        <v>8.0610689999999998</v>
      </c>
      <c r="CH834" s="42">
        <v>16.122136999999999</v>
      </c>
      <c r="CI834" s="42">
        <v>0</v>
      </c>
      <c r="CJ834" s="42">
        <v>0</v>
      </c>
      <c r="CK834" s="42">
        <v>36.274808999999998</v>
      </c>
      <c r="CL834" s="42">
        <v>0</v>
      </c>
      <c r="CM834" s="42">
        <v>4.0305340000000003</v>
      </c>
      <c r="CN834" s="42">
        <v>0</v>
      </c>
      <c r="CO834" s="42">
        <v>0</v>
      </c>
      <c r="CP834" s="42">
        <v>4.0305340000000003</v>
      </c>
      <c r="CQ834" s="42">
        <v>0</v>
      </c>
      <c r="CR834" s="42">
        <v>20.152671999999999</v>
      </c>
      <c r="CS834" s="42">
        <v>8.0610689999999998</v>
      </c>
    </row>
    <row r="835" spans="1:97">
      <c r="A835" s="40" t="s">
        <v>2264</v>
      </c>
      <c r="B835" s="40" t="s">
        <v>289</v>
      </c>
      <c r="C835" s="40" t="s">
        <v>1664</v>
      </c>
      <c r="D835" s="40" t="s">
        <v>1669</v>
      </c>
      <c r="E835" s="40" t="s">
        <v>1938</v>
      </c>
      <c r="F835" s="40" t="s">
        <v>1671</v>
      </c>
      <c r="G835" s="41" t="s">
        <v>294</v>
      </c>
      <c r="H835" s="40" t="s">
        <v>2265</v>
      </c>
      <c r="I835" s="42">
        <v>127</v>
      </c>
      <c r="J835" s="42">
        <v>18.737704999999998</v>
      </c>
      <c r="K835" s="42">
        <v>5.2049180000000002</v>
      </c>
      <c r="L835" s="42">
        <v>28.106556999999999</v>
      </c>
      <c r="M835" s="42">
        <v>24.983606999999999</v>
      </c>
      <c r="N835" s="42">
        <v>31.229507999999999</v>
      </c>
      <c r="O835" s="42">
        <v>18.737704999999998</v>
      </c>
      <c r="P835" s="42">
        <v>4</v>
      </c>
      <c r="Q835" s="42">
        <v>21</v>
      </c>
      <c r="R835" s="42">
        <v>22</v>
      </c>
      <c r="S835" s="42">
        <v>24</v>
      </c>
      <c r="T835" s="42">
        <v>36</v>
      </c>
      <c r="U835" s="42">
        <v>13</v>
      </c>
      <c r="V835" s="42">
        <v>63.5</v>
      </c>
      <c r="W835" s="42">
        <v>9.3688520000000004</v>
      </c>
      <c r="X835" s="42">
        <v>3.122951</v>
      </c>
      <c r="Y835" s="42">
        <v>17.696721</v>
      </c>
      <c r="Z835" s="42">
        <v>11.45082</v>
      </c>
      <c r="AA835" s="42">
        <v>13.532787000000001</v>
      </c>
      <c r="AB835" s="42">
        <v>8.3278689999999997</v>
      </c>
      <c r="AC835" s="42">
        <v>0</v>
      </c>
      <c r="AD835" s="42">
        <v>10.409836</v>
      </c>
      <c r="AE835" s="42">
        <v>35.393442999999998</v>
      </c>
      <c r="AF835" s="42">
        <v>17.696721</v>
      </c>
      <c r="AG835" s="42">
        <v>63.5</v>
      </c>
      <c r="AH835" s="42">
        <v>9.3688520000000004</v>
      </c>
      <c r="AI835" s="42">
        <v>2.0819670000000001</v>
      </c>
      <c r="AJ835" s="42">
        <v>10.409836</v>
      </c>
      <c r="AK835" s="42">
        <v>13.532787000000001</v>
      </c>
      <c r="AL835" s="42">
        <v>17.696721</v>
      </c>
      <c r="AM835" s="42">
        <v>8.3278689999999997</v>
      </c>
      <c r="AN835" s="42">
        <v>2.0819670000000001</v>
      </c>
      <c r="AO835" s="42">
        <v>9.3688520000000004</v>
      </c>
      <c r="AP835" s="42">
        <v>31.229507999999999</v>
      </c>
      <c r="AQ835" s="42">
        <v>22.901638999999999</v>
      </c>
      <c r="AR835" s="42">
        <v>112.42623</v>
      </c>
      <c r="AS835" s="42">
        <v>4.1639340000000002</v>
      </c>
      <c r="AT835" s="42">
        <v>8.3278689999999997</v>
      </c>
      <c r="AU835" s="42">
        <v>0</v>
      </c>
      <c r="AV835" s="42">
        <v>16.655737999999999</v>
      </c>
      <c r="AW835" s="42">
        <v>12.491803000000001</v>
      </c>
      <c r="AX835" s="42">
        <v>16.655737999999999</v>
      </c>
      <c r="AY835" s="42">
        <v>49.967213000000001</v>
      </c>
      <c r="AZ835" s="42">
        <v>4.1639340000000002</v>
      </c>
      <c r="BA835" s="42">
        <v>54.131148000000003</v>
      </c>
      <c r="BB835" s="42">
        <v>4.1639340000000002</v>
      </c>
      <c r="BC835" s="42">
        <v>4.1639340000000002</v>
      </c>
      <c r="BD835" s="42">
        <v>0</v>
      </c>
      <c r="BE835" s="42">
        <v>4.1639340000000002</v>
      </c>
      <c r="BF835" s="42">
        <v>4.1639340000000002</v>
      </c>
      <c r="BG835" s="42">
        <v>16.655737999999999</v>
      </c>
      <c r="BH835" s="42">
        <v>16.655737999999999</v>
      </c>
      <c r="BI835" s="42">
        <v>4.1639340000000002</v>
      </c>
      <c r="BJ835" s="42">
        <v>58.295082000000001</v>
      </c>
      <c r="BK835" s="42">
        <v>0</v>
      </c>
      <c r="BL835" s="42">
        <v>4.1639340000000002</v>
      </c>
      <c r="BM835" s="42">
        <v>0</v>
      </c>
      <c r="BN835" s="42">
        <v>12.491803000000001</v>
      </c>
      <c r="BO835" s="42">
        <v>8.3278689999999997</v>
      </c>
      <c r="BP835" s="42">
        <v>0</v>
      </c>
      <c r="BQ835" s="42">
        <v>33.311475000000002</v>
      </c>
      <c r="BR835" s="42">
        <v>0</v>
      </c>
      <c r="BS835" s="42">
        <v>4.1639340000000002</v>
      </c>
      <c r="BT835" s="42">
        <v>0</v>
      </c>
      <c r="BU835" s="42">
        <v>0</v>
      </c>
      <c r="BV835" s="42">
        <v>0</v>
      </c>
      <c r="BW835" s="42">
        <v>4.1639340000000002</v>
      </c>
      <c r="BX835" s="42">
        <v>0</v>
      </c>
      <c r="BY835" s="42">
        <v>0</v>
      </c>
      <c r="BZ835" s="42">
        <v>0</v>
      </c>
      <c r="CA835" s="42">
        <v>0</v>
      </c>
      <c r="CB835" s="42">
        <v>45.803279000000003</v>
      </c>
      <c r="CC835" s="42">
        <v>4.1639340000000002</v>
      </c>
      <c r="CD835" s="42">
        <v>8.3278689999999997</v>
      </c>
      <c r="CE835" s="42">
        <v>0</v>
      </c>
      <c r="CF835" s="42">
        <v>8.3278689999999997</v>
      </c>
      <c r="CG835" s="42">
        <v>12.491803000000001</v>
      </c>
      <c r="CH835" s="42">
        <v>8.3278689999999997</v>
      </c>
      <c r="CI835" s="42">
        <v>0</v>
      </c>
      <c r="CJ835" s="42">
        <v>4.1639340000000002</v>
      </c>
      <c r="CK835" s="42">
        <v>62.459015999999998</v>
      </c>
      <c r="CL835" s="42">
        <v>0</v>
      </c>
      <c r="CM835" s="42">
        <v>0</v>
      </c>
      <c r="CN835" s="42">
        <v>0</v>
      </c>
      <c r="CO835" s="42">
        <v>4.1639340000000002</v>
      </c>
      <c r="CP835" s="42">
        <v>0</v>
      </c>
      <c r="CQ835" s="42">
        <v>8.3278689999999997</v>
      </c>
      <c r="CR835" s="42">
        <v>49.967213000000001</v>
      </c>
      <c r="CS835" s="42">
        <v>0</v>
      </c>
    </row>
    <row r="836" spans="1:97">
      <c r="A836" s="40" t="s">
        <v>2266</v>
      </c>
      <c r="B836" s="40" t="s">
        <v>289</v>
      </c>
      <c r="C836" s="40" t="s">
        <v>1664</v>
      </c>
      <c r="D836" s="40" t="s">
        <v>1669</v>
      </c>
      <c r="E836" s="40" t="s">
        <v>1727</v>
      </c>
      <c r="F836" s="40" t="s">
        <v>351</v>
      </c>
      <c r="G836" s="41" t="s">
        <v>294</v>
      </c>
      <c r="H836" s="40" t="s">
        <v>2267</v>
      </c>
      <c r="I836" s="42">
        <v>279</v>
      </c>
      <c r="J836" s="42">
        <v>54.222614999999998</v>
      </c>
      <c r="K836" s="42">
        <v>33.519435000000001</v>
      </c>
      <c r="L836" s="42">
        <v>67.038869000000005</v>
      </c>
      <c r="M836" s="42">
        <v>62.109541</v>
      </c>
      <c r="N836" s="42">
        <v>34.505299999999998</v>
      </c>
      <c r="O836" s="42">
        <v>27.604240000000001</v>
      </c>
      <c r="P836" s="42">
        <v>55</v>
      </c>
      <c r="Q836" s="42">
        <v>36</v>
      </c>
      <c r="R836" s="42">
        <v>58</v>
      </c>
      <c r="S836" s="42">
        <v>50</v>
      </c>
      <c r="T836" s="42">
        <v>37</v>
      </c>
      <c r="U836" s="42">
        <v>22</v>
      </c>
      <c r="V836" s="42">
        <v>129.14841000000001</v>
      </c>
      <c r="W836" s="42">
        <v>23.660777</v>
      </c>
      <c r="X836" s="42">
        <v>17.745583</v>
      </c>
      <c r="Y836" s="42">
        <v>35.491166</v>
      </c>
      <c r="Z836" s="42">
        <v>27.604240000000001</v>
      </c>
      <c r="AA836" s="42">
        <v>14.787986</v>
      </c>
      <c r="AB836" s="42">
        <v>9.8586569999999991</v>
      </c>
      <c r="AC836" s="42">
        <v>0</v>
      </c>
      <c r="AD836" s="42">
        <v>28.590105999999999</v>
      </c>
      <c r="AE836" s="42">
        <v>82.812720999999996</v>
      </c>
      <c r="AF836" s="42">
        <v>17.745583</v>
      </c>
      <c r="AG836" s="42">
        <v>149.85158999999999</v>
      </c>
      <c r="AH836" s="42">
        <v>30.561837000000001</v>
      </c>
      <c r="AI836" s="42">
        <v>15.773852</v>
      </c>
      <c r="AJ836" s="42">
        <v>31.547702999999998</v>
      </c>
      <c r="AK836" s="42">
        <v>34.505299999999998</v>
      </c>
      <c r="AL836" s="42">
        <v>19.717313999999998</v>
      </c>
      <c r="AM836" s="42">
        <v>15.773852</v>
      </c>
      <c r="AN836" s="42">
        <v>1.9717309999999999</v>
      </c>
      <c r="AO836" s="42">
        <v>36.477032000000001</v>
      </c>
      <c r="AP836" s="42">
        <v>83.798586999999998</v>
      </c>
      <c r="AQ836" s="42">
        <v>29.575972</v>
      </c>
      <c r="AR836" s="42">
        <v>244.49469999999999</v>
      </c>
      <c r="AS836" s="42">
        <v>7.8869259999999999</v>
      </c>
      <c r="AT836" s="42">
        <v>7.8869259999999999</v>
      </c>
      <c r="AU836" s="42">
        <v>11.830389</v>
      </c>
      <c r="AV836" s="42">
        <v>27.604240000000001</v>
      </c>
      <c r="AW836" s="42">
        <v>23.660777</v>
      </c>
      <c r="AX836" s="42">
        <v>51.265017999999998</v>
      </c>
      <c r="AY836" s="42">
        <v>70.982332</v>
      </c>
      <c r="AZ836" s="42">
        <v>43.378092000000002</v>
      </c>
      <c r="BA836" s="42">
        <v>110.416961</v>
      </c>
      <c r="BB836" s="42">
        <v>7.8869259999999999</v>
      </c>
      <c r="BC836" s="42">
        <v>7.8869259999999999</v>
      </c>
      <c r="BD836" s="42">
        <v>7.8869259999999999</v>
      </c>
      <c r="BE836" s="42">
        <v>11.830389</v>
      </c>
      <c r="BF836" s="42">
        <v>0</v>
      </c>
      <c r="BG836" s="42">
        <v>31.547702999999998</v>
      </c>
      <c r="BH836" s="42">
        <v>31.547702999999998</v>
      </c>
      <c r="BI836" s="42">
        <v>11.830389</v>
      </c>
      <c r="BJ836" s="42">
        <v>134.07773900000001</v>
      </c>
      <c r="BK836" s="42">
        <v>0</v>
      </c>
      <c r="BL836" s="42">
        <v>0</v>
      </c>
      <c r="BM836" s="42">
        <v>3.9434629999999999</v>
      </c>
      <c r="BN836" s="42">
        <v>15.773852</v>
      </c>
      <c r="BO836" s="42">
        <v>23.660777</v>
      </c>
      <c r="BP836" s="42">
        <v>19.717313999999998</v>
      </c>
      <c r="BQ836" s="42">
        <v>39.434629000000001</v>
      </c>
      <c r="BR836" s="42">
        <v>31.547702999999998</v>
      </c>
      <c r="BS836" s="42">
        <v>35.491166</v>
      </c>
      <c r="BT836" s="42">
        <v>0</v>
      </c>
      <c r="BU836" s="42">
        <v>0</v>
      </c>
      <c r="BV836" s="42">
        <v>0</v>
      </c>
      <c r="BW836" s="42">
        <v>0</v>
      </c>
      <c r="BX836" s="42">
        <v>3.9434629999999999</v>
      </c>
      <c r="BY836" s="42">
        <v>0</v>
      </c>
      <c r="BZ836" s="42">
        <v>0</v>
      </c>
      <c r="CA836" s="42">
        <v>31.547702999999998</v>
      </c>
      <c r="CB836" s="42">
        <v>122.24735</v>
      </c>
      <c r="CC836" s="42">
        <v>7.8869259999999999</v>
      </c>
      <c r="CD836" s="42">
        <v>7.8869259999999999</v>
      </c>
      <c r="CE836" s="42">
        <v>11.830389</v>
      </c>
      <c r="CF836" s="42">
        <v>27.604240000000001</v>
      </c>
      <c r="CG836" s="42">
        <v>19.717313999999998</v>
      </c>
      <c r="CH836" s="42">
        <v>39.434629000000001</v>
      </c>
      <c r="CI836" s="42">
        <v>0</v>
      </c>
      <c r="CJ836" s="42">
        <v>7.8869259999999999</v>
      </c>
      <c r="CK836" s="42">
        <v>86.756184000000005</v>
      </c>
      <c r="CL836" s="42">
        <v>0</v>
      </c>
      <c r="CM836" s="42">
        <v>0</v>
      </c>
      <c r="CN836" s="42">
        <v>0</v>
      </c>
      <c r="CO836" s="42">
        <v>0</v>
      </c>
      <c r="CP836" s="42">
        <v>0</v>
      </c>
      <c r="CQ836" s="42">
        <v>11.830389</v>
      </c>
      <c r="CR836" s="42">
        <v>70.982332</v>
      </c>
      <c r="CS836" s="42">
        <v>3.9434629999999999</v>
      </c>
    </row>
    <row r="837" spans="1:97">
      <c r="A837" s="40" t="s">
        <v>2268</v>
      </c>
      <c r="B837" s="40" t="s">
        <v>289</v>
      </c>
      <c r="C837" s="40" t="s">
        <v>1664</v>
      </c>
      <c r="D837" s="40" t="s">
        <v>1669</v>
      </c>
      <c r="E837" s="40" t="s">
        <v>1816</v>
      </c>
      <c r="F837" s="40" t="s">
        <v>1671</v>
      </c>
      <c r="G837" s="41" t="s">
        <v>294</v>
      </c>
      <c r="H837" s="40" t="s">
        <v>2269</v>
      </c>
      <c r="I837" s="42">
        <v>270</v>
      </c>
      <c r="J837" s="42">
        <v>45</v>
      </c>
      <c r="K837" s="42">
        <v>50</v>
      </c>
      <c r="L837" s="42">
        <v>61</v>
      </c>
      <c r="M837" s="42">
        <v>57</v>
      </c>
      <c r="N837" s="42">
        <v>36</v>
      </c>
      <c r="O837" s="42">
        <v>21</v>
      </c>
      <c r="P837" s="42">
        <v>45</v>
      </c>
      <c r="Q837" s="42">
        <v>31</v>
      </c>
      <c r="R837" s="42">
        <v>56</v>
      </c>
      <c r="S837" s="42">
        <v>43</v>
      </c>
      <c r="T837" s="42">
        <v>31</v>
      </c>
      <c r="U837" s="42">
        <v>19</v>
      </c>
      <c r="V837" s="42">
        <v>132</v>
      </c>
      <c r="W837" s="42">
        <v>23</v>
      </c>
      <c r="X837" s="42">
        <v>24</v>
      </c>
      <c r="Y837" s="42">
        <v>30</v>
      </c>
      <c r="Z837" s="42">
        <v>28</v>
      </c>
      <c r="AA837" s="42">
        <v>18</v>
      </c>
      <c r="AB837" s="42">
        <v>9</v>
      </c>
      <c r="AC837" s="42">
        <v>0</v>
      </c>
      <c r="AD837" s="42">
        <v>32</v>
      </c>
      <c r="AE837" s="42">
        <v>82</v>
      </c>
      <c r="AF837" s="42">
        <v>18</v>
      </c>
      <c r="AG837" s="42">
        <v>138</v>
      </c>
      <c r="AH837" s="42">
        <v>22</v>
      </c>
      <c r="AI837" s="42">
        <v>26</v>
      </c>
      <c r="AJ837" s="42">
        <v>31</v>
      </c>
      <c r="AK837" s="42">
        <v>29</v>
      </c>
      <c r="AL837" s="42">
        <v>18</v>
      </c>
      <c r="AM837" s="42">
        <v>11</v>
      </c>
      <c r="AN837" s="42">
        <v>1</v>
      </c>
      <c r="AO837" s="42">
        <v>33</v>
      </c>
      <c r="AP837" s="42">
        <v>83</v>
      </c>
      <c r="AQ837" s="42">
        <v>22</v>
      </c>
      <c r="AR837" s="42">
        <v>224</v>
      </c>
      <c r="AS837" s="42">
        <v>12</v>
      </c>
      <c r="AT837" s="42">
        <v>0</v>
      </c>
      <c r="AU837" s="42">
        <v>4</v>
      </c>
      <c r="AV837" s="42">
        <v>24</v>
      </c>
      <c r="AW837" s="42">
        <v>40</v>
      </c>
      <c r="AX837" s="42">
        <v>48</v>
      </c>
      <c r="AY837" s="42">
        <v>68</v>
      </c>
      <c r="AZ837" s="42">
        <v>28</v>
      </c>
      <c r="BA837" s="42">
        <v>100</v>
      </c>
      <c r="BB837" s="42">
        <v>8</v>
      </c>
      <c r="BC837" s="42">
        <v>0</v>
      </c>
      <c r="BD837" s="42">
        <v>0</v>
      </c>
      <c r="BE837" s="42">
        <v>8</v>
      </c>
      <c r="BF837" s="42">
        <v>4</v>
      </c>
      <c r="BG837" s="42">
        <v>36</v>
      </c>
      <c r="BH837" s="42">
        <v>32</v>
      </c>
      <c r="BI837" s="42">
        <v>12</v>
      </c>
      <c r="BJ837" s="42">
        <v>124</v>
      </c>
      <c r="BK837" s="42">
        <v>4</v>
      </c>
      <c r="BL837" s="42">
        <v>0</v>
      </c>
      <c r="BM837" s="42">
        <v>4</v>
      </c>
      <c r="BN837" s="42">
        <v>16</v>
      </c>
      <c r="BO837" s="42">
        <v>36</v>
      </c>
      <c r="BP837" s="42">
        <v>12</v>
      </c>
      <c r="BQ837" s="42">
        <v>36</v>
      </c>
      <c r="BR837" s="42">
        <v>16</v>
      </c>
      <c r="BS837" s="42">
        <v>24</v>
      </c>
      <c r="BT837" s="42">
        <v>0</v>
      </c>
      <c r="BU837" s="42">
        <v>0</v>
      </c>
      <c r="BV837" s="42">
        <v>0</v>
      </c>
      <c r="BW837" s="42">
        <v>0</v>
      </c>
      <c r="BX837" s="42">
        <v>8</v>
      </c>
      <c r="BY837" s="42">
        <v>0</v>
      </c>
      <c r="BZ837" s="42">
        <v>0</v>
      </c>
      <c r="CA837" s="42">
        <v>16</v>
      </c>
      <c r="CB837" s="42">
        <v>120</v>
      </c>
      <c r="CC837" s="42">
        <v>12</v>
      </c>
      <c r="CD837" s="42">
        <v>0</v>
      </c>
      <c r="CE837" s="42">
        <v>4</v>
      </c>
      <c r="CF837" s="42">
        <v>24</v>
      </c>
      <c r="CG837" s="42">
        <v>24</v>
      </c>
      <c r="CH837" s="42">
        <v>48</v>
      </c>
      <c r="CI837" s="42">
        <v>0</v>
      </c>
      <c r="CJ837" s="42">
        <v>8</v>
      </c>
      <c r="CK837" s="42">
        <v>80</v>
      </c>
      <c r="CL837" s="42">
        <v>0</v>
      </c>
      <c r="CM837" s="42">
        <v>0</v>
      </c>
      <c r="CN837" s="42">
        <v>0</v>
      </c>
      <c r="CO837" s="42">
        <v>0</v>
      </c>
      <c r="CP837" s="42">
        <v>8</v>
      </c>
      <c r="CQ837" s="42">
        <v>0</v>
      </c>
      <c r="CR837" s="42">
        <v>68</v>
      </c>
      <c r="CS837" s="42">
        <v>4</v>
      </c>
    </row>
    <row r="838" spans="1:97">
      <c r="A838" s="40" t="s">
        <v>2270</v>
      </c>
      <c r="B838" s="40" t="s">
        <v>289</v>
      </c>
      <c r="C838" s="40" t="s">
        <v>1664</v>
      </c>
      <c r="D838" s="40" t="s">
        <v>1669</v>
      </c>
      <c r="E838" s="40" t="s">
        <v>1800</v>
      </c>
      <c r="F838" s="40" t="s">
        <v>1671</v>
      </c>
      <c r="G838" s="41" t="s">
        <v>294</v>
      </c>
      <c r="H838" s="40" t="s">
        <v>2271</v>
      </c>
      <c r="I838" s="42">
        <v>669</v>
      </c>
      <c r="J838" s="42">
        <v>135.29788600000001</v>
      </c>
      <c r="K838" s="42">
        <v>94.344645999999997</v>
      </c>
      <c r="L838" s="42">
        <v>163.51759200000001</v>
      </c>
      <c r="M838" s="42">
        <v>147.883736</v>
      </c>
      <c r="N838" s="42">
        <v>71.319816000000003</v>
      </c>
      <c r="O838" s="42">
        <v>56.636324000000002</v>
      </c>
      <c r="P838" s="42">
        <v>117</v>
      </c>
      <c r="Q838" s="42">
        <v>79</v>
      </c>
      <c r="R838" s="42">
        <v>141</v>
      </c>
      <c r="S838" s="42">
        <v>98</v>
      </c>
      <c r="T838" s="42">
        <v>80</v>
      </c>
      <c r="U838" s="42">
        <v>32</v>
      </c>
      <c r="V838" s="42">
        <v>319.84112199999998</v>
      </c>
      <c r="W838" s="42">
        <v>68.173353000000006</v>
      </c>
      <c r="X838" s="42">
        <v>47.196936999999998</v>
      </c>
      <c r="Y838" s="42">
        <v>74.417050000000003</v>
      </c>
      <c r="Z838" s="42">
        <v>74.466278000000003</v>
      </c>
      <c r="AA838" s="42">
        <v>29.366983000000001</v>
      </c>
      <c r="AB838" s="42">
        <v>26.220521000000002</v>
      </c>
      <c r="AC838" s="42">
        <v>0</v>
      </c>
      <c r="AD838" s="42">
        <v>89.149770000000004</v>
      </c>
      <c r="AE838" s="42">
        <v>187.68969899999999</v>
      </c>
      <c r="AF838" s="42">
        <v>43.001654000000002</v>
      </c>
      <c r="AG838" s="42">
        <v>349.15887800000002</v>
      </c>
      <c r="AH838" s="42">
        <v>67.124532000000002</v>
      </c>
      <c r="AI838" s="42">
        <v>47.147708999999999</v>
      </c>
      <c r="AJ838" s="42">
        <v>89.100542000000004</v>
      </c>
      <c r="AK838" s="42">
        <v>73.417456999999999</v>
      </c>
      <c r="AL838" s="42">
        <v>41.952832999999998</v>
      </c>
      <c r="AM838" s="42">
        <v>29.366983000000001</v>
      </c>
      <c r="AN838" s="42">
        <v>1.048821</v>
      </c>
      <c r="AO838" s="42">
        <v>83.856437999999997</v>
      </c>
      <c r="AP838" s="42">
        <v>208.66611499999999</v>
      </c>
      <c r="AQ838" s="42">
        <v>56.636324000000002</v>
      </c>
      <c r="AR838" s="42">
        <v>557.97267599999998</v>
      </c>
      <c r="AS838" s="42">
        <v>12.585850000000001</v>
      </c>
      <c r="AT838" s="42">
        <v>29.366983000000001</v>
      </c>
      <c r="AU838" s="42">
        <v>46.148116000000002</v>
      </c>
      <c r="AV838" s="42">
        <v>46.148116000000002</v>
      </c>
      <c r="AW838" s="42">
        <v>142.63963200000001</v>
      </c>
      <c r="AX838" s="42">
        <v>71.319816000000003</v>
      </c>
      <c r="AY838" s="42">
        <v>146.834915</v>
      </c>
      <c r="AZ838" s="42">
        <v>62.929248999999999</v>
      </c>
      <c r="BA838" s="42">
        <v>251.71699699999999</v>
      </c>
      <c r="BB838" s="42">
        <v>12.585850000000001</v>
      </c>
      <c r="BC838" s="42">
        <v>16.781133000000001</v>
      </c>
      <c r="BD838" s="42">
        <v>12.585850000000001</v>
      </c>
      <c r="BE838" s="42">
        <v>16.781133000000001</v>
      </c>
      <c r="BF838" s="42">
        <v>33.562266000000001</v>
      </c>
      <c r="BG838" s="42">
        <v>58.733966000000002</v>
      </c>
      <c r="BH838" s="42">
        <v>71.319816000000003</v>
      </c>
      <c r="BI838" s="42">
        <v>29.366983000000001</v>
      </c>
      <c r="BJ838" s="42">
        <v>306.25567899999999</v>
      </c>
      <c r="BK838" s="42">
        <v>0</v>
      </c>
      <c r="BL838" s="42">
        <v>12.585850000000001</v>
      </c>
      <c r="BM838" s="42">
        <v>33.562266000000001</v>
      </c>
      <c r="BN838" s="42">
        <v>29.366983000000001</v>
      </c>
      <c r="BO838" s="42">
        <v>109.077365</v>
      </c>
      <c r="BP838" s="42">
        <v>12.585850000000001</v>
      </c>
      <c r="BQ838" s="42">
        <v>75.515099000000006</v>
      </c>
      <c r="BR838" s="42">
        <v>33.562266000000001</v>
      </c>
      <c r="BS838" s="42">
        <v>83.905665999999997</v>
      </c>
      <c r="BT838" s="42">
        <v>0</v>
      </c>
      <c r="BU838" s="42">
        <v>0</v>
      </c>
      <c r="BV838" s="42">
        <v>0</v>
      </c>
      <c r="BW838" s="42">
        <v>0</v>
      </c>
      <c r="BX838" s="42">
        <v>33.562266000000001</v>
      </c>
      <c r="BY838" s="42">
        <v>12.585850000000001</v>
      </c>
      <c r="BZ838" s="42">
        <v>0</v>
      </c>
      <c r="CA838" s="42">
        <v>37.757550000000002</v>
      </c>
      <c r="CB838" s="42">
        <v>264.30284699999999</v>
      </c>
      <c r="CC838" s="42">
        <v>12.585850000000001</v>
      </c>
      <c r="CD838" s="42">
        <v>25.171700000000001</v>
      </c>
      <c r="CE838" s="42">
        <v>29.366983000000001</v>
      </c>
      <c r="CF838" s="42">
        <v>33.562266000000001</v>
      </c>
      <c r="CG838" s="42">
        <v>96.491515000000007</v>
      </c>
      <c r="CH838" s="42">
        <v>54.538682999999999</v>
      </c>
      <c r="CI838" s="42">
        <v>0</v>
      </c>
      <c r="CJ838" s="42">
        <v>12.585850000000001</v>
      </c>
      <c r="CK838" s="42">
        <v>209.76416399999999</v>
      </c>
      <c r="CL838" s="42">
        <v>0</v>
      </c>
      <c r="CM838" s="42">
        <v>4.1952829999999999</v>
      </c>
      <c r="CN838" s="42">
        <v>16.781133000000001</v>
      </c>
      <c r="CO838" s="42">
        <v>12.585850000000001</v>
      </c>
      <c r="CP838" s="42">
        <v>12.585850000000001</v>
      </c>
      <c r="CQ838" s="42">
        <v>4.1952829999999999</v>
      </c>
      <c r="CR838" s="42">
        <v>146.834915</v>
      </c>
      <c r="CS838" s="42">
        <v>12.585850000000001</v>
      </c>
    </row>
    <row r="839" spans="1:97">
      <c r="A839" s="40" t="s">
        <v>2272</v>
      </c>
      <c r="B839" s="40" t="s">
        <v>289</v>
      </c>
      <c r="C839" s="40" t="s">
        <v>1664</v>
      </c>
      <c r="D839" s="40" t="s">
        <v>1685</v>
      </c>
      <c r="E839" s="40" t="s">
        <v>1793</v>
      </c>
      <c r="F839" s="40" t="s">
        <v>1671</v>
      </c>
      <c r="G839" s="41" t="s">
        <v>294</v>
      </c>
      <c r="H839" s="40" t="s">
        <v>2273</v>
      </c>
      <c r="I839" s="42">
        <v>515</v>
      </c>
      <c r="J839" s="42">
        <v>100.09399500000001</v>
      </c>
      <c r="K839" s="42">
        <v>54.890255000000003</v>
      </c>
      <c r="L839" s="42">
        <v>119.467026</v>
      </c>
      <c r="M839" s="42">
        <v>103.322833</v>
      </c>
      <c r="N839" s="42">
        <v>77.492125000000001</v>
      </c>
      <c r="O839" s="42">
        <v>59.733766000000003</v>
      </c>
      <c r="P839" s="42">
        <v>63</v>
      </c>
      <c r="Q839" s="42">
        <v>60</v>
      </c>
      <c r="R839" s="42">
        <v>100</v>
      </c>
      <c r="S839" s="42">
        <v>67</v>
      </c>
      <c r="T839" s="42">
        <v>60</v>
      </c>
      <c r="U839" s="42">
        <v>52</v>
      </c>
      <c r="V839" s="42">
        <v>244.16172</v>
      </c>
      <c r="W839" s="42">
        <v>43.051181</v>
      </c>
      <c r="X839" s="42">
        <v>30.135826000000002</v>
      </c>
      <c r="Y839" s="42">
        <v>63.500490999999997</v>
      </c>
      <c r="Z839" s="42">
        <v>54.890255000000003</v>
      </c>
      <c r="AA839" s="42">
        <v>35.517223999999999</v>
      </c>
      <c r="AB839" s="42">
        <v>15.990463</v>
      </c>
      <c r="AC839" s="42">
        <v>1.0762799999999999</v>
      </c>
      <c r="AD839" s="42">
        <v>53.813975999999997</v>
      </c>
      <c r="AE839" s="42">
        <v>151.75541100000001</v>
      </c>
      <c r="AF839" s="42">
        <v>38.592331999999999</v>
      </c>
      <c r="AG839" s="42">
        <v>270.83828</v>
      </c>
      <c r="AH839" s="42">
        <v>57.042814</v>
      </c>
      <c r="AI839" s="42">
        <v>24.754428999999998</v>
      </c>
      <c r="AJ839" s="42">
        <v>55.966535</v>
      </c>
      <c r="AK839" s="42">
        <v>48.432577999999999</v>
      </c>
      <c r="AL839" s="42">
        <v>41.974901000000003</v>
      </c>
      <c r="AM839" s="42">
        <v>34.517977999999999</v>
      </c>
      <c r="AN839" s="42">
        <v>8.1490460000000002</v>
      </c>
      <c r="AO839" s="42">
        <v>68.881889000000001</v>
      </c>
      <c r="AP839" s="42">
        <v>129.15354199999999</v>
      </c>
      <c r="AQ839" s="42">
        <v>72.802850000000007</v>
      </c>
      <c r="AR839" s="42">
        <v>398.83867800000002</v>
      </c>
      <c r="AS839" s="42">
        <v>8.6102360000000004</v>
      </c>
      <c r="AT839" s="42">
        <v>8.6102360000000004</v>
      </c>
      <c r="AU839" s="42">
        <v>12.915354000000001</v>
      </c>
      <c r="AV839" s="42">
        <v>34.440944000000002</v>
      </c>
      <c r="AW839" s="42">
        <v>60.271653000000001</v>
      </c>
      <c r="AX839" s="42">
        <v>73.187006999999994</v>
      </c>
      <c r="AY839" s="42">
        <v>133.45866000000001</v>
      </c>
      <c r="AZ839" s="42">
        <v>67.344587000000004</v>
      </c>
      <c r="BA839" s="42">
        <v>189.425194</v>
      </c>
      <c r="BB839" s="42">
        <v>8.6102360000000004</v>
      </c>
      <c r="BC839" s="42">
        <v>8.6102360000000004</v>
      </c>
      <c r="BD839" s="42">
        <v>4.3051180000000002</v>
      </c>
      <c r="BE839" s="42">
        <v>30.135826000000002</v>
      </c>
      <c r="BF839" s="42">
        <v>12.915354000000001</v>
      </c>
      <c r="BG839" s="42">
        <v>43.051181</v>
      </c>
      <c r="BH839" s="42">
        <v>64.576770999999994</v>
      </c>
      <c r="BI839" s="42">
        <v>17.220472000000001</v>
      </c>
      <c r="BJ839" s="42">
        <v>209.41348300000001</v>
      </c>
      <c r="BK839" s="42">
        <v>0</v>
      </c>
      <c r="BL839" s="42">
        <v>0</v>
      </c>
      <c r="BM839" s="42">
        <v>8.6102360000000004</v>
      </c>
      <c r="BN839" s="42">
        <v>4.3051180000000002</v>
      </c>
      <c r="BO839" s="42">
        <v>47.356299</v>
      </c>
      <c r="BP839" s="42">
        <v>30.135826000000002</v>
      </c>
      <c r="BQ839" s="42">
        <v>68.881889000000001</v>
      </c>
      <c r="BR839" s="42">
        <v>50.124115000000003</v>
      </c>
      <c r="BS839" s="42">
        <v>30.135826000000002</v>
      </c>
      <c r="BT839" s="42">
        <v>0</v>
      </c>
      <c r="BU839" s="42">
        <v>0</v>
      </c>
      <c r="BV839" s="42">
        <v>0</v>
      </c>
      <c r="BW839" s="42">
        <v>4.3051180000000002</v>
      </c>
      <c r="BX839" s="42">
        <v>17.220472000000001</v>
      </c>
      <c r="BY839" s="42">
        <v>0</v>
      </c>
      <c r="BZ839" s="42">
        <v>0</v>
      </c>
      <c r="CA839" s="42">
        <v>8.6102360000000004</v>
      </c>
      <c r="CB839" s="42">
        <v>176.50984</v>
      </c>
      <c r="CC839" s="42">
        <v>8.6102360000000004</v>
      </c>
      <c r="CD839" s="42">
        <v>8.6102360000000004</v>
      </c>
      <c r="CE839" s="42">
        <v>8.6102360000000004</v>
      </c>
      <c r="CF839" s="42">
        <v>21.525590000000001</v>
      </c>
      <c r="CG839" s="42">
        <v>34.440944000000002</v>
      </c>
      <c r="CH839" s="42">
        <v>64.576770999999994</v>
      </c>
      <c r="CI839" s="42">
        <v>0</v>
      </c>
      <c r="CJ839" s="42">
        <v>30.135826000000002</v>
      </c>
      <c r="CK839" s="42">
        <v>192.19301100000001</v>
      </c>
      <c r="CL839" s="42">
        <v>0</v>
      </c>
      <c r="CM839" s="42">
        <v>0</v>
      </c>
      <c r="CN839" s="42">
        <v>4.3051180000000002</v>
      </c>
      <c r="CO839" s="42">
        <v>8.6102360000000004</v>
      </c>
      <c r="CP839" s="42">
        <v>8.6102360000000004</v>
      </c>
      <c r="CQ839" s="42">
        <v>8.6102360000000004</v>
      </c>
      <c r="CR839" s="42">
        <v>133.45866000000001</v>
      </c>
      <c r="CS839" s="42">
        <v>28.598524999999999</v>
      </c>
    </row>
    <row r="840" spans="1:97">
      <c r="A840" s="40" t="s">
        <v>2274</v>
      </c>
      <c r="B840" s="40" t="s">
        <v>289</v>
      </c>
      <c r="C840" s="40" t="s">
        <v>1664</v>
      </c>
      <c r="D840" s="40" t="s">
        <v>1674</v>
      </c>
      <c r="E840" s="40" t="s">
        <v>2275</v>
      </c>
      <c r="F840" s="40" t="s">
        <v>1671</v>
      </c>
      <c r="G840" s="41" t="s">
        <v>294</v>
      </c>
      <c r="H840" s="40" t="s">
        <v>2276</v>
      </c>
      <c r="I840" s="42">
        <v>66142</v>
      </c>
      <c r="J840" s="42">
        <v>10473.931911</v>
      </c>
      <c r="K840" s="42">
        <v>14553.845512</v>
      </c>
      <c r="L840" s="42">
        <v>13586.363585999999</v>
      </c>
      <c r="M840" s="42">
        <v>13500.660470000001</v>
      </c>
      <c r="N840" s="42">
        <v>8233.3900639999993</v>
      </c>
      <c r="O840" s="42">
        <v>5793.8084570000001</v>
      </c>
      <c r="P840" s="42">
        <v>10651</v>
      </c>
      <c r="Q840" s="42">
        <v>14771</v>
      </c>
      <c r="R840" s="42">
        <v>14091</v>
      </c>
      <c r="S840" s="42">
        <v>10701</v>
      </c>
      <c r="T840" s="42">
        <v>7649</v>
      </c>
      <c r="U840" s="42">
        <v>4127</v>
      </c>
      <c r="V840" s="42">
        <v>30703.654165</v>
      </c>
      <c r="W840" s="42">
        <v>5154.8510779999997</v>
      </c>
      <c r="X840" s="42">
        <v>7161.4332709999999</v>
      </c>
      <c r="Y840" s="42">
        <v>6665.9988009999997</v>
      </c>
      <c r="Z840" s="42">
        <v>6117.464489</v>
      </c>
      <c r="AA840" s="42">
        <v>3588.229116</v>
      </c>
      <c r="AB840" s="42">
        <v>1895.603445</v>
      </c>
      <c r="AC840" s="42">
        <v>120.073966</v>
      </c>
      <c r="AD840" s="42">
        <v>7254.893908</v>
      </c>
      <c r="AE840" s="42">
        <v>19447.145827</v>
      </c>
      <c r="AF840" s="42">
        <v>4001.6144300000001</v>
      </c>
      <c r="AG840" s="42">
        <v>35438.345835</v>
      </c>
      <c r="AH840" s="42">
        <v>5319.0808319999996</v>
      </c>
      <c r="AI840" s="42">
        <v>7392.412241</v>
      </c>
      <c r="AJ840" s="42">
        <v>6920.3647849999998</v>
      </c>
      <c r="AK840" s="42">
        <v>7383.1959809999998</v>
      </c>
      <c r="AL840" s="42">
        <v>4645.1609479999997</v>
      </c>
      <c r="AM840" s="42">
        <v>3403.2483739999998</v>
      </c>
      <c r="AN840" s="42">
        <v>374.88267300000001</v>
      </c>
      <c r="AO840" s="42">
        <v>7367.4272090000004</v>
      </c>
      <c r="AP840" s="42">
        <v>21513.551645</v>
      </c>
      <c r="AQ840" s="42">
        <v>6557.3669810000001</v>
      </c>
      <c r="AR840" s="42">
        <v>55657.380382000003</v>
      </c>
      <c r="AS840" s="42">
        <v>28.443480999999998</v>
      </c>
      <c r="AT840" s="42">
        <v>1499.686933</v>
      </c>
      <c r="AU840" s="42">
        <v>6330.717251</v>
      </c>
      <c r="AV840" s="42">
        <v>9776.0375170000007</v>
      </c>
      <c r="AW840" s="42">
        <v>10950.379727</v>
      </c>
      <c r="AX840" s="42">
        <v>5502.8802230000001</v>
      </c>
      <c r="AY840" s="42">
        <v>12962.924133</v>
      </c>
      <c r="AZ840" s="42">
        <v>8606.3111169999993</v>
      </c>
      <c r="BA840" s="42">
        <v>25521.488483000001</v>
      </c>
      <c r="BB840" s="42">
        <v>23.326426999999999</v>
      </c>
      <c r="BC840" s="42">
        <v>1051.4984730000001</v>
      </c>
      <c r="BD840" s="42">
        <v>4004.301661</v>
      </c>
      <c r="BE840" s="42">
        <v>4332.1726790000002</v>
      </c>
      <c r="BF840" s="42">
        <v>2787.8888769999999</v>
      </c>
      <c r="BG840" s="42">
        <v>4526.2377479999996</v>
      </c>
      <c r="BH840" s="42">
        <v>5398.5334709999997</v>
      </c>
      <c r="BI840" s="42">
        <v>3397.5291470000002</v>
      </c>
      <c r="BJ840" s="42">
        <v>30135.891898999998</v>
      </c>
      <c r="BK840" s="42">
        <v>5.1170530000000003</v>
      </c>
      <c r="BL840" s="42">
        <v>448.18846000000002</v>
      </c>
      <c r="BM840" s="42">
        <v>2326.4155900000001</v>
      </c>
      <c r="BN840" s="42">
        <v>5443.8648389999998</v>
      </c>
      <c r="BO840" s="42">
        <v>8162.4908500000001</v>
      </c>
      <c r="BP840" s="42">
        <v>976.64247499999999</v>
      </c>
      <c r="BQ840" s="42">
        <v>7564.3906619999998</v>
      </c>
      <c r="BR840" s="42">
        <v>5208.7819689999997</v>
      </c>
      <c r="BS840" s="42">
        <v>9433.8944489999994</v>
      </c>
      <c r="BT840" s="42">
        <v>1.9999979999999999</v>
      </c>
      <c r="BU840" s="42">
        <v>67.998851000000002</v>
      </c>
      <c r="BV840" s="42">
        <v>297.756123</v>
      </c>
      <c r="BW840" s="42">
        <v>851.59270200000003</v>
      </c>
      <c r="BX840" s="42">
        <v>1742.694686</v>
      </c>
      <c r="BY840" s="42">
        <v>1081.28307</v>
      </c>
      <c r="BZ840" s="42">
        <v>0</v>
      </c>
      <c r="CA840" s="42">
        <v>5390.5690180000001</v>
      </c>
      <c r="CB840" s="42">
        <v>27911.351954000002</v>
      </c>
      <c r="CC840" s="42">
        <v>25.465389999999999</v>
      </c>
      <c r="CD840" s="42">
        <v>1176.50342</v>
      </c>
      <c r="CE840" s="42">
        <v>5091.3677729999999</v>
      </c>
      <c r="CF840" s="42">
        <v>7810.8877270000003</v>
      </c>
      <c r="CG840" s="42">
        <v>7908.3055009999998</v>
      </c>
      <c r="CH840" s="42">
        <v>3896.2702469999999</v>
      </c>
      <c r="CI840" s="42">
        <v>95.218914999999996</v>
      </c>
      <c r="CJ840" s="42">
        <v>1907.3329799999999</v>
      </c>
      <c r="CK840" s="42">
        <v>18312.133978999998</v>
      </c>
      <c r="CL840" s="42">
        <v>0.97809299999999999</v>
      </c>
      <c r="CM840" s="42">
        <v>255.18466100000001</v>
      </c>
      <c r="CN840" s="42">
        <v>941.59335499999997</v>
      </c>
      <c r="CO840" s="42">
        <v>1113.5570869999999</v>
      </c>
      <c r="CP840" s="42">
        <v>1299.3795399999999</v>
      </c>
      <c r="CQ840" s="42">
        <v>525.32690600000001</v>
      </c>
      <c r="CR840" s="42">
        <v>12867.705217999999</v>
      </c>
      <c r="CS840" s="42">
        <v>1308.4091189999999</v>
      </c>
    </row>
    <row r="841" spans="1:97">
      <c r="A841" s="40" t="s">
        <v>2277</v>
      </c>
      <c r="B841" s="40" t="s">
        <v>289</v>
      </c>
      <c r="C841" s="40" t="s">
        <v>1664</v>
      </c>
      <c r="D841" s="40" t="s">
        <v>1669</v>
      </c>
      <c r="E841" s="40" t="s">
        <v>1816</v>
      </c>
      <c r="F841" s="40" t="s">
        <v>1671</v>
      </c>
      <c r="G841" s="41" t="s">
        <v>294</v>
      </c>
      <c r="H841" s="40" t="s">
        <v>2278</v>
      </c>
      <c r="I841" s="42">
        <v>290</v>
      </c>
      <c r="J841" s="42">
        <v>47.845117999999999</v>
      </c>
      <c r="K841" s="42">
        <v>27.340067000000001</v>
      </c>
      <c r="L841" s="42">
        <v>57.609428000000001</v>
      </c>
      <c r="M841" s="42">
        <v>69.326599000000002</v>
      </c>
      <c r="N841" s="42">
        <v>61.515152</v>
      </c>
      <c r="O841" s="42">
        <v>26.363636</v>
      </c>
      <c r="P841" s="42">
        <v>38</v>
      </c>
      <c r="Q841" s="42">
        <v>45</v>
      </c>
      <c r="R841" s="42">
        <v>54</v>
      </c>
      <c r="S841" s="42">
        <v>65</v>
      </c>
      <c r="T841" s="42">
        <v>53</v>
      </c>
      <c r="U841" s="42">
        <v>22</v>
      </c>
      <c r="V841" s="42">
        <v>135.723906</v>
      </c>
      <c r="W841" s="42">
        <v>23.434342999999998</v>
      </c>
      <c r="X841" s="42">
        <v>10.740741</v>
      </c>
      <c r="Y841" s="42">
        <v>26.363636</v>
      </c>
      <c r="Z841" s="42">
        <v>34.175083999999998</v>
      </c>
      <c r="AA841" s="42">
        <v>27.340067000000001</v>
      </c>
      <c r="AB841" s="42">
        <v>13.670033999999999</v>
      </c>
      <c r="AC841" s="42">
        <v>0</v>
      </c>
      <c r="AD841" s="42">
        <v>25.387205000000002</v>
      </c>
      <c r="AE841" s="42">
        <v>83.973063999999994</v>
      </c>
      <c r="AF841" s="42">
        <v>26.363636</v>
      </c>
      <c r="AG841" s="42">
        <v>154.276094</v>
      </c>
      <c r="AH841" s="42">
        <v>24.410774</v>
      </c>
      <c r="AI841" s="42">
        <v>16.599326999999999</v>
      </c>
      <c r="AJ841" s="42">
        <v>31.245791000000001</v>
      </c>
      <c r="AK841" s="42">
        <v>35.151515000000003</v>
      </c>
      <c r="AL841" s="42">
        <v>34.175083999999998</v>
      </c>
      <c r="AM841" s="42">
        <v>10.740741</v>
      </c>
      <c r="AN841" s="42">
        <v>1.9528620000000001</v>
      </c>
      <c r="AO841" s="42">
        <v>32.222222000000002</v>
      </c>
      <c r="AP841" s="42">
        <v>91.784512000000007</v>
      </c>
      <c r="AQ841" s="42">
        <v>30.269359999999999</v>
      </c>
      <c r="AR841" s="42">
        <v>246.06060600000001</v>
      </c>
      <c r="AS841" s="42">
        <v>39.057239000000003</v>
      </c>
      <c r="AT841" s="42">
        <v>23.434342999999998</v>
      </c>
      <c r="AU841" s="42">
        <v>7.8114480000000004</v>
      </c>
      <c r="AV841" s="42">
        <v>15.622896000000001</v>
      </c>
      <c r="AW841" s="42">
        <v>35.151515000000003</v>
      </c>
      <c r="AX841" s="42">
        <v>39.057239000000003</v>
      </c>
      <c r="AY841" s="42">
        <v>74.208753999999999</v>
      </c>
      <c r="AZ841" s="42">
        <v>11.717172</v>
      </c>
      <c r="BA841" s="42">
        <v>117.171717</v>
      </c>
      <c r="BB841" s="42">
        <v>35.151515000000003</v>
      </c>
      <c r="BC841" s="42">
        <v>15.622896000000001</v>
      </c>
      <c r="BD841" s="42">
        <v>3.9057240000000002</v>
      </c>
      <c r="BE841" s="42">
        <v>7.8114480000000004</v>
      </c>
      <c r="BF841" s="42">
        <v>0</v>
      </c>
      <c r="BG841" s="42">
        <v>23.434342999999998</v>
      </c>
      <c r="BH841" s="42">
        <v>27.340067000000001</v>
      </c>
      <c r="BI841" s="42">
        <v>3.9057240000000002</v>
      </c>
      <c r="BJ841" s="42">
        <v>128.88888900000001</v>
      </c>
      <c r="BK841" s="42">
        <v>3.9057240000000002</v>
      </c>
      <c r="BL841" s="42">
        <v>7.8114480000000004</v>
      </c>
      <c r="BM841" s="42">
        <v>3.9057240000000002</v>
      </c>
      <c r="BN841" s="42">
        <v>7.8114480000000004</v>
      </c>
      <c r="BO841" s="42">
        <v>35.151515000000003</v>
      </c>
      <c r="BP841" s="42">
        <v>15.622896000000001</v>
      </c>
      <c r="BQ841" s="42">
        <v>46.868687000000001</v>
      </c>
      <c r="BR841" s="42">
        <v>7.8114480000000004</v>
      </c>
      <c r="BS841" s="42">
        <v>15.622896000000001</v>
      </c>
      <c r="BT841" s="42">
        <v>0</v>
      </c>
      <c r="BU841" s="42">
        <v>0</v>
      </c>
      <c r="BV841" s="42">
        <v>0</v>
      </c>
      <c r="BW841" s="42">
        <v>3.9057240000000002</v>
      </c>
      <c r="BX841" s="42">
        <v>3.9057240000000002</v>
      </c>
      <c r="BY841" s="42">
        <v>3.9057240000000002</v>
      </c>
      <c r="BZ841" s="42">
        <v>0</v>
      </c>
      <c r="CA841" s="42">
        <v>3.9057240000000002</v>
      </c>
      <c r="CB841" s="42">
        <v>109.360269</v>
      </c>
      <c r="CC841" s="42">
        <v>31.245791000000001</v>
      </c>
      <c r="CD841" s="42">
        <v>15.622896000000001</v>
      </c>
      <c r="CE841" s="42">
        <v>0</v>
      </c>
      <c r="CF841" s="42">
        <v>7.8114480000000004</v>
      </c>
      <c r="CG841" s="42">
        <v>27.340067000000001</v>
      </c>
      <c r="CH841" s="42">
        <v>23.434342999999998</v>
      </c>
      <c r="CI841" s="42">
        <v>0</v>
      </c>
      <c r="CJ841" s="42">
        <v>3.9057240000000002</v>
      </c>
      <c r="CK841" s="42">
        <v>121.07744099999999</v>
      </c>
      <c r="CL841" s="42">
        <v>7.8114480000000004</v>
      </c>
      <c r="CM841" s="42">
        <v>7.8114480000000004</v>
      </c>
      <c r="CN841" s="42">
        <v>7.8114480000000004</v>
      </c>
      <c r="CO841" s="42">
        <v>3.9057240000000002</v>
      </c>
      <c r="CP841" s="42">
        <v>3.9057240000000002</v>
      </c>
      <c r="CQ841" s="42">
        <v>11.717172</v>
      </c>
      <c r="CR841" s="42">
        <v>74.208753999999999</v>
      </c>
      <c r="CS841" s="42">
        <v>3.9057240000000002</v>
      </c>
    </row>
    <row r="842" spans="1:97">
      <c r="A842" s="40" t="s">
        <v>2279</v>
      </c>
      <c r="B842" s="40" t="s">
        <v>289</v>
      </c>
      <c r="C842" s="40" t="s">
        <v>1664</v>
      </c>
      <c r="D842" s="40" t="s">
        <v>1669</v>
      </c>
      <c r="E842" s="40" t="s">
        <v>1918</v>
      </c>
      <c r="F842" s="40" t="s">
        <v>1671</v>
      </c>
      <c r="G842" s="41" t="s">
        <v>294</v>
      </c>
      <c r="H842" s="40" t="s">
        <v>2280</v>
      </c>
      <c r="I842" s="42">
        <v>202</v>
      </c>
      <c r="J842" s="42">
        <v>26.525252999999999</v>
      </c>
      <c r="K842" s="42">
        <v>25.505051000000002</v>
      </c>
      <c r="L842" s="42">
        <v>29.585858999999999</v>
      </c>
      <c r="M842" s="42">
        <v>59.171717000000001</v>
      </c>
      <c r="N842" s="42">
        <v>32.646464999999999</v>
      </c>
      <c r="O842" s="42">
        <v>28.565657000000002</v>
      </c>
      <c r="P842" s="42">
        <v>30</v>
      </c>
      <c r="Q842" s="42">
        <v>21</v>
      </c>
      <c r="R842" s="42">
        <v>37</v>
      </c>
      <c r="S842" s="42">
        <v>38</v>
      </c>
      <c r="T842" s="42">
        <v>27</v>
      </c>
      <c r="U842" s="42">
        <v>26</v>
      </c>
      <c r="V842" s="42">
        <v>99.979798000000002</v>
      </c>
      <c r="W842" s="42">
        <v>14.282828</v>
      </c>
      <c r="X842" s="42">
        <v>12.242424</v>
      </c>
      <c r="Y842" s="42">
        <v>10.202019999999999</v>
      </c>
      <c r="Z842" s="42">
        <v>32.646464999999999</v>
      </c>
      <c r="AA842" s="42">
        <v>17.343433999999998</v>
      </c>
      <c r="AB842" s="42">
        <v>12.242424</v>
      </c>
      <c r="AC842" s="42">
        <v>1.0202020000000001</v>
      </c>
      <c r="AD842" s="42">
        <v>18.363636</v>
      </c>
      <c r="AE842" s="42">
        <v>60.191918999999999</v>
      </c>
      <c r="AF842" s="42">
        <v>21.424242</v>
      </c>
      <c r="AG842" s="42">
        <v>102.020202</v>
      </c>
      <c r="AH842" s="42">
        <v>12.242424</v>
      </c>
      <c r="AI842" s="42">
        <v>13.262625999999999</v>
      </c>
      <c r="AJ842" s="42">
        <v>19.383838000000001</v>
      </c>
      <c r="AK842" s="42">
        <v>26.525252999999999</v>
      </c>
      <c r="AL842" s="42">
        <v>15.30303</v>
      </c>
      <c r="AM842" s="42">
        <v>13.262625999999999</v>
      </c>
      <c r="AN842" s="42">
        <v>2.0404040000000001</v>
      </c>
      <c r="AO842" s="42">
        <v>16.323232000000001</v>
      </c>
      <c r="AP842" s="42">
        <v>64.272727000000003</v>
      </c>
      <c r="AQ842" s="42">
        <v>21.424242</v>
      </c>
      <c r="AR842" s="42">
        <v>175.47474700000001</v>
      </c>
      <c r="AS842" s="42">
        <v>4.0808080000000002</v>
      </c>
      <c r="AT842" s="42">
        <v>16.323232000000001</v>
      </c>
      <c r="AU842" s="42">
        <v>4.0808080000000002</v>
      </c>
      <c r="AV842" s="42">
        <v>8.1616160000000004</v>
      </c>
      <c r="AW842" s="42">
        <v>16.323232000000001</v>
      </c>
      <c r="AX842" s="42">
        <v>16.323232000000001</v>
      </c>
      <c r="AY842" s="42">
        <v>81.616162000000003</v>
      </c>
      <c r="AZ842" s="42">
        <v>28.565657000000002</v>
      </c>
      <c r="BA842" s="42">
        <v>93.858586000000003</v>
      </c>
      <c r="BB842" s="42">
        <v>4.0808080000000002</v>
      </c>
      <c r="BC842" s="42">
        <v>12.242424</v>
      </c>
      <c r="BD842" s="42">
        <v>4.0808080000000002</v>
      </c>
      <c r="BE842" s="42">
        <v>0</v>
      </c>
      <c r="BF842" s="42">
        <v>0</v>
      </c>
      <c r="BG842" s="42">
        <v>8.1616160000000004</v>
      </c>
      <c r="BH842" s="42">
        <v>48.969696999999996</v>
      </c>
      <c r="BI842" s="42">
        <v>16.323232000000001</v>
      </c>
      <c r="BJ842" s="42">
        <v>81.616162000000003</v>
      </c>
      <c r="BK842" s="42">
        <v>0</v>
      </c>
      <c r="BL842" s="42">
        <v>4.0808080000000002</v>
      </c>
      <c r="BM842" s="42">
        <v>0</v>
      </c>
      <c r="BN842" s="42">
        <v>8.1616160000000004</v>
      </c>
      <c r="BO842" s="42">
        <v>16.323232000000001</v>
      </c>
      <c r="BP842" s="42">
        <v>8.1616160000000004</v>
      </c>
      <c r="BQ842" s="42">
        <v>32.646464999999999</v>
      </c>
      <c r="BR842" s="42">
        <v>12.242424</v>
      </c>
      <c r="BS842" s="42">
        <v>12.242424</v>
      </c>
      <c r="BT842" s="42">
        <v>0</v>
      </c>
      <c r="BU842" s="42">
        <v>0</v>
      </c>
      <c r="BV842" s="42">
        <v>0</v>
      </c>
      <c r="BW842" s="42">
        <v>0</v>
      </c>
      <c r="BX842" s="42">
        <v>0</v>
      </c>
      <c r="BY842" s="42">
        <v>0</v>
      </c>
      <c r="BZ842" s="42">
        <v>0</v>
      </c>
      <c r="CA842" s="42">
        <v>12.242424</v>
      </c>
      <c r="CB842" s="42">
        <v>69.373737000000006</v>
      </c>
      <c r="CC842" s="42">
        <v>4.0808080000000002</v>
      </c>
      <c r="CD842" s="42">
        <v>12.242424</v>
      </c>
      <c r="CE842" s="42">
        <v>0</v>
      </c>
      <c r="CF842" s="42">
        <v>4.0808080000000002</v>
      </c>
      <c r="CG842" s="42">
        <v>16.323232000000001</v>
      </c>
      <c r="CH842" s="42">
        <v>16.323232000000001</v>
      </c>
      <c r="CI842" s="42">
        <v>4.0808080000000002</v>
      </c>
      <c r="CJ842" s="42">
        <v>12.242424</v>
      </c>
      <c r="CK842" s="42">
        <v>93.858586000000003</v>
      </c>
      <c r="CL842" s="42">
        <v>0</v>
      </c>
      <c r="CM842" s="42">
        <v>4.0808080000000002</v>
      </c>
      <c r="CN842" s="42">
        <v>4.0808080000000002</v>
      </c>
      <c r="CO842" s="42">
        <v>4.0808080000000002</v>
      </c>
      <c r="CP842" s="42">
        <v>0</v>
      </c>
      <c r="CQ842" s="42">
        <v>0</v>
      </c>
      <c r="CR842" s="42">
        <v>77.535353999999998</v>
      </c>
      <c r="CS842" s="42">
        <v>4.0808080000000002</v>
      </c>
    </row>
    <row r="843" spans="1:97">
      <c r="A843" s="40" t="s">
        <v>2281</v>
      </c>
      <c r="B843" s="40" t="s">
        <v>289</v>
      </c>
      <c r="C843" s="40" t="s">
        <v>1664</v>
      </c>
      <c r="D843" s="40" t="s">
        <v>1681</v>
      </c>
      <c r="E843" s="40" t="s">
        <v>1682</v>
      </c>
      <c r="F843" s="40" t="s">
        <v>1671</v>
      </c>
      <c r="G843" s="41" t="s">
        <v>294</v>
      </c>
      <c r="H843" s="40" t="s">
        <v>2282</v>
      </c>
      <c r="I843" s="42">
        <v>7219</v>
      </c>
      <c r="J843" s="42">
        <v>1728.433389</v>
      </c>
      <c r="K843" s="42">
        <v>1065.8947499999999</v>
      </c>
      <c r="L843" s="42">
        <v>1860.9407329999999</v>
      </c>
      <c r="M843" s="42">
        <v>1383.579512</v>
      </c>
      <c r="N843" s="42">
        <v>825.38101900000004</v>
      </c>
      <c r="O843" s="42">
        <v>354.77059700000001</v>
      </c>
      <c r="P843" s="42">
        <v>949</v>
      </c>
      <c r="Q843" s="42">
        <v>828</v>
      </c>
      <c r="R843" s="42">
        <v>1161</v>
      </c>
      <c r="S843" s="42">
        <v>884</v>
      </c>
      <c r="T843" s="42">
        <v>559</v>
      </c>
      <c r="U843" s="42">
        <v>244</v>
      </c>
      <c r="V843" s="42">
        <v>3563.2882869999999</v>
      </c>
      <c r="W843" s="42">
        <v>856.46621500000003</v>
      </c>
      <c r="X843" s="42">
        <v>527.69689600000004</v>
      </c>
      <c r="Y843" s="42">
        <v>908.96908900000005</v>
      </c>
      <c r="Z843" s="42">
        <v>707.87367500000005</v>
      </c>
      <c r="AA843" s="42">
        <v>425.691148</v>
      </c>
      <c r="AB843" s="42">
        <v>123.75718500000001</v>
      </c>
      <c r="AC843" s="42">
        <v>12.834078</v>
      </c>
      <c r="AD843" s="42">
        <v>1045.5603530000001</v>
      </c>
      <c r="AE843" s="42">
        <v>2155.4570189999999</v>
      </c>
      <c r="AF843" s="42">
        <v>362.270916</v>
      </c>
      <c r="AG843" s="42">
        <v>3655.7117130000001</v>
      </c>
      <c r="AH843" s="42">
        <v>871.967173</v>
      </c>
      <c r="AI843" s="42">
        <v>538.19785400000001</v>
      </c>
      <c r="AJ843" s="42">
        <v>951.97164399999997</v>
      </c>
      <c r="AK843" s="42">
        <v>675.70583699999997</v>
      </c>
      <c r="AL843" s="42">
        <v>399.68987099999998</v>
      </c>
      <c r="AM843" s="42">
        <v>201.67837499999999</v>
      </c>
      <c r="AN843" s="42">
        <v>16.500958000000001</v>
      </c>
      <c r="AO843" s="42">
        <v>1073.7288289999999</v>
      </c>
      <c r="AP843" s="42">
        <v>2151.1245370000001</v>
      </c>
      <c r="AQ843" s="42">
        <v>430.85834699999998</v>
      </c>
      <c r="AR843" s="42">
        <v>5510.6511689999998</v>
      </c>
      <c r="AS843" s="42">
        <v>36.668796</v>
      </c>
      <c r="AT843" s="42">
        <v>322.68540000000002</v>
      </c>
      <c r="AU843" s="42">
        <v>458.69306399999999</v>
      </c>
      <c r="AV843" s="42">
        <v>975.38995999999997</v>
      </c>
      <c r="AW843" s="42">
        <v>1118.398263</v>
      </c>
      <c r="AX843" s="42">
        <v>838.04726000000005</v>
      </c>
      <c r="AY843" s="42">
        <v>1104.0638650000001</v>
      </c>
      <c r="AZ843" s="42">
        <v>656.70456000000001</v>
      </c>
      <c r="BA843" s="42">
        <v>2767.159024</v>
      </c>
      <c r="BB843" s="42">
        <v>22.001277000000002</v>
      </c>
      <c r="BC843" s="42">
        <v>198.01149599999999</v>
      </c>
      <c r="BD843" s="42">
        <v>286.34972499999998</v>
      </c>
      <c r="BE843" s="42">
        <v>473.02746200000001</v>
      </c>
      <c r="BF843" s="42">
        <v>278.68284599999998</v>
      </c>
      <c r="BG843" s="42">
        <v>720.37399400000004</v>
      </c>
      <c r="BH843" s="42">
        <v>561.36569199999997</v>
      </c>
      <c r="BI843" s="42">
        <v>227.346532</v>
      </c>
      <c r="BJ843" s="42">
        <v>2743.4921450000002</v>
      </c>
      <c r="BK843" s="42">
        <v>14.667517999999999</v>
      </c>
      <c r="BL843" s="42">
        <v>124.673905</v>
      </c>
      <c r="BM843" s="42">
        <v>172.34333899999999</v>
      </c>
      <c r="BN843" s="42">
        <v>502.36249800000002</v>
      </c>
      <c r="BO843" s="42">
        <v>839.715417</v>
      </c>
      <c r="BP843" s="42">
        <v>117.673266</v>
      </c>
      <c r="BQ843" s="42">
        <v>542.698173</v>
      </c>
      <c r="BR843" s="42">
        <v>429.35802799999999</v>
      </c>
      <c r="BS843" s="42">
        <v>678.37271699999997</v>
      </c>
      <c r="BT843" s="42">
        <v>0</v>
      </c>
      <c r="BU843" s="42">
        <v>11.000639</v>
      </c>
      <c r="BV843" s="42">
        <v>0</v>
      </c>
      <c r="BW843" s="42">
        <v>33.001916000000001</v>
      </c>
      <c r="BX843" s="42">
        <v>113.673266</v>
      </c>
      <c r="BY843" s="42">
        <v>135.674543</v>
      </c>
      <c r="BZ843" s="42">
        <v>0</v>
      </c>
      <c r="CA843" s="42">
        <v>385.02235300000001</v>
      </c>
      <c r="CB843" s="42">
        <v>3206.518329</v>
      </c>
      <c r="CC843" s="42">
        <v>25.668157000000001</v>
      </c>
      <c r="CD843" s="42">
        <v>286.01660500000003</v>
      </c>
      <c r="CE843" s="42">
        <v>392.356112</v>
      </c>
      <c r="CF843" s="42">
        <v>861.71669399999996</v>
      </c>
      <c r="CG843" s="42">
        <v>880.05109200000004</v>
      </c>
      <c r="CH843" s="42">
        <v>606.36760800000002</v>
      </c>
      <c r="CI843" s="42">
        <v>7.3337589999999997</v>
      </c>
      <c r="CJ843" s="42">
        <v>147.00830199999999</v>
      </c>
      <c r="CK843" s="42">
        <v>1625.760123</v>
      </c>
      <c r="CL843" s="42">
        <v>11.000639</v>
      </c>
      <c r="CM843" s="42">
        <v>25.668157000000001</v>
      </c>
      <c r="CN843" s="42">
        <v>66.336951999999997</v>
      </c>
      <c r="CO843" s="42">
        <v>80.671350000000004</v>
      </c>
      <c r="CP843" s="42">
        <v>124.673905</v>
      </c>
      <c r="CQ843" s="42">
        <v>96.005109000000004</v>
      </c>
      <c r="CR843" s="42">
        <v>1096.730106</v>
      </c>
      <c r="CS843" s="42">
        <v>124.673905</v>
      </c>
    </row>
    <row r="844" spans="1:97">
      <c r="A844" s="40" t="s">
        <v>2283</v>
      </c>
      <c r="B844" s="40" t="s">
        <v>289</v>
      </c>
      <c r="C844" s="40" t="s">
        <v>1664</v>
      </c>
      <c r="D844" s="40" t="s">
        <v>1685</v>
      </c>
      <c r="E844" s="40" t="s">
        <v>1765</v>
      </c>
      <c r="F844" s="40" t="s">
        <v>1671</v>
      </c>
      <c r="G844" s="41" t="s">
        <v>294</v>
      </c>
      <c r="H844" s="40" t="s">
        <v>2284</v>
      </c>
      <c r="I844" s="42">
        <v>362</v>
      </c>
      <c r="J844" s="42">
        <v>66.335078999999993</v>
      </c>
      <c r="K844" s="42">
        <v>38.853403</v>
      </c>
      <c r="L844" s="42">
        <v>86.235602</v>
      </c>
      <c r="M844" s="42">
        <v>73.916229999999999</v>
      </c>
      <c r="N844" s="42">
        <v>57.806283000000001</v>
      </c>
      <c r="O844" s="42">
        <v>38.853403</v>
      </c>
      <c r="P844" s="42">
        <v>57</v>
      </c>
      <c r="Q844" s="42">
        <v>45</v>
      </c>
      <c r="R844" s="42">
        <v>94</v>
      </c>
      <c r="S844" s="42">
        <v>55</v>
      </c>
      <c r="T844" s="42">
        <v>58</v>
      </c>
      <c r="U844" s="42">
        <v>34</v>
      </c>
      <c r="V844" s="42">
        <v>183.84293199999999</v>
      </c>
      <c r="W844" s="42">
        <v>34.115183000000002</v>
      </c>
      <c r="X844" s="42">
        <v>25.586386999999998</v>
      </c>
      <c r="Y844" s="42">
        <v>43.591622999999998</v>
      </c>
      <c r="Z844" s="42">
        <v>36.958114999999999</v>
      </c>
      <c r="AA844" s="42">
        <v>26.534030999999999</v>
      </c>
      <c r="AB844" s="42">
        <v>16.109947999999999</v>
      </c>
      <c r="AC844" s="42">
        <v>0.94764400000000004</v>
      </c>
      <c r="AD844" s="42">
        <v>42.643979000000002</v>
      </c>
      <c r="AE844" s="42">
        <v>112.769634</v>
      </c>
      <c r="AF844" s="42">
        <v>28.429319</v>
      </c>
      <c r="AG844" s="42">
        <v>178.15706800000001</v>
      </c>
      <c r="AH844" s="42">
        <v>32.219895000000001</v>
      </c>
      <c r="AI844" s="42">
        <v>13.267016</v>
      </c>
      <c r="AJ844" s="42">
        <v>42.643979000000002</v>
      </c>
      <c r="AK844" s="42">
        <v>36.958114999999999</v>
      </c>
      <c r="AL844" s="42">
        <v>31.272251000000001</v>
      </c>
      <c r="AM844" s="42">
        <v>18.005236</v>
      </c>
      <c r="AN844" s="42">
        <v>3.7905760000000002</v>
      </c>
      <c r="AO844" s="42">
        <v>38.853403</v>
      </c>
      <c r="AP844" s="42">
        <v>94.764398</v>
      </c>
      <c r="AQ844" s="42">
        <v>44.539267000000002</v>
      </c>
      <c r="AR844" s="42">
        <v>291.874346</v>
      </c>
      <c r="AS844" s="42">
        <v>11.371727999999999</v>
      </c>
      <c r="AT844" s="42">
        <v>18.95288</v>
      </c>
      <c r="AU844" s="42">
        <v>41.696334999999998</v>
      </c>
      <c r="AV844" s="42">
        <v>56.858638999999997</v>
      </c>
      <c r="AW844" s="42">
        <v>30.324607</v>
      </c>
      <c r="AX844" s="42">
        <v>22.743455000000001</v>
      </c>
      <c r="AY844" s="42">
        <v>87.183245999999997</v>
      </c>
      <c r="AZ844" s="42">
        <v>22.743455000000001</v>
      </c>
      <c r="BA844" s="42">
        <v>144.04188500000001</v>
      </c>
      <c r="BB844" s="42">
        <v>7.5811520000000003</v>
      </c>
      <c r="BC844" s="42">
        <v>11.371727999999999</v>
      </c>
      <c r="BD844" s="42">
        <v>26.534030999999999</v>
      </c>
      <c r="BE844" s="42">
        <v>30.324607</v>
      </c>
      <c r="BF844" s="42">
        <v>0</v>
      </c>
      <c r="BG844" s="42">
        <v>18.95288</v>
      </c>
      <c r="BH844" s="42">
        <v>37.905759000000003</v>
      </c>
      <c r="BI844" s="42">
        <v>11.371727999999999</v>
      </c>
      <c r="BJ844" s="42">
        <v>147.832461</v>
      </c>
      <c r="BK844" s="42">
        <v>3.7905760000000002</v>
      </c>
      <c r="BL844" s="42">
        <v>7.5811520000000003</v>
      </c>
      <c r="BM844" s="42">
        <v>15.162304000000001</v>
      </c>
      <c r="BN844" s="42">
        <v>26.534030999999999</v>
      </c>
      <c r="BO844" s="42">
        <v>30.324607</v>
      </c>
      <c r="BP844" s="42">
        <v>3.7905760000000002</v>
      </c>
      <c r="BQ844" s="42">
        <v>49.277487000000001</v>
      </c>
      <c r="BR844" s="42">
        <v>11.371727999999999</v>
      </c>
      <c r="BS844" s="42">
        <v>26.534030999999999</v>
      </c>
      <c r="BT844" s="42">
        <v>0</v>
      </c>
      <c r="BU844" s="42">
        <v>0</v>
      </c>
      <c r="BV844" s="42">
        <v>0</v>
      </c>
      <c r="BW844" s="42">
        <v>7.5811520000000003</v>
      </c>
      <c r="BX844" s="42">
        <v>3.7905760000000002</v>
      </c>
      <c r="BY844" s="42">
        <v>3.7905760000000002</v>
      </c>
      <c r="BZ844" s="42">
        <v>0</v>
      </c>
      <c r="CA844" s="42">
        <v>11.371727999999999</v>
      </c>
      <c r="CB844" s="42">
        <v>159.20418799999999</v>
      </c>
      <c r="CC844" s="42">
        <v>3.7905760000000002</v>
      </c>
      <c r="CD844" s="42">
        <v>15.162304000000001</v>
      </c>
      <c r="CE844" s="42">
        <v>37.905759000000003</v>
      </c>
      <c r="CF844" s="42">
        <v>49.277487000000001</v>
      </c>
      <c r="CG844" s="42">
        <v>22.743455000000001</v>
      </c>
      <c r="CH844" s="42">
        <v>18.95288</v>
      </c>
      <c r="CI844" s="42">
        <v>0</v>
      </c>
      <c r="CJ844" s="42">
        <v>11.371727999999999</v>
      </c>
      <c r="CK844" s="42">
        <v>106.136126</v>
      </c>
      <c r="CL844" s="42">
        <v>7.5811520000000003</v>
      </c>
      <c r="CM844" s="42">
        <v>3.7905760000000002</v>
      </c>
      <c r="CN844" s="42">
        <v>3.7905760000000002</v>
      </c>
      <c r="CO844" s="42">
        <v>0</v>
      </c>
      <c r="CP844" s="42">
        <v>3.7905760000000002</v>
      </c>
      <c r="CQ844" s="42">
        <v>0</v>
      </c>
      <c r="CR844" s="42">
        <v>87.183245999999997</v>
      </c>
      <c r="CS844" s="42">
        <v>0</v>
      </c>
    </row>
    <row r="845" spans="1:97">
      <c r="A845" s="40" t="s">
        <v>2285</v>
      </c>
      <c r="B845" s="40" t="s">
        <v>289</v>
      </c>
      <c r="C845" s="40" t="s">
        <v>1664</v>
      </c>
      <c r="D845" s="40" t="s">
        <v>1669</v>
      </c>
      <c r="E845" s="40" t="s">
        <v>1737</v>
      </c>
      <c r="F845" s="40" t="s">
        <v>2094</v>
      </c>
      <c r="G845" s="41" t="s">
        <v>294</v>
      </c>
      <c r="H845" s="40" t="s">
        <v>2286</v>
      </c>
      <c r="I845" s="42">
        <v>582</v>
      </c>
      <c r="J845" s="42">
        <v>102.139073</v>
      </c>
      <c r="K845" s="42">
        <v>82.867549999999994</v>
      </c>
      <c r="L845" s="42">
        <v>106.956954</v>
      </c>
      <c r="M845" s="42">
        <v>116.592715</v>
      </c>
      <c r="N845" s="42">
        <v>113.701987</v>
      </c>
      <c r="O845" s="42">
        <v>59.741722000000003</v>
      </c>
      <c r="P845" s="42">
        <v>96</v>
      </c>
      <c r="Q845" s="42">
        <v>86</v>
      </c>
      <c r="R845" s="42">
        <v>117</v>
      </c>
      <c r="S845" s="42">
        <v>94</v>
      </c>
      <c r="T845" s="42">
        <v>127</v>
      </c>
      <c r="U845" s="42">
        <v>50</v>
      </c>
      <c r="V845" s="42">
        <v>278.47350999999998</v>
      </c>
      <c r="W845" s="42">
        <v>50.105960000000003</v>
      </c>
      <c r="X845" s="42">
        <v>34.688741999999998</v>
      </c>
      <c r="Y845" s="42">
        <v>53.960265</v>
      </c>
      <c r="Z845" s="42">
        <v>52.033113</v>
      </c>
      <c r="AA845" s="42">
        <v>62.632449999999999</v>
      </c>
      <c r="AB845" s="42">
        <v>24.089403999999998</v>
      </c>
      <c r="AC845" s="42">
        <v>0.96357599999999999</v>
      </c>
      <c r="AD845" s="42">
        <v>60.705297999999999</v>
      </c>
      <c r="AE845" s="42">
        <v>158.02649</v>
      </c>
      <c r="AF845" s="42">
        <v>59.741722000000003</v>
      </c>
      <c r="AG845" s="42">
        <v>303.52649000000002</v>
      </c>
      <c r="AH845" s="42">
        <v>52.033113</v>
      </c>
      <c r="AI845" s="42">
        <v>48.178807999999997</v>
      </c>
      <c r="AJ845" s="42">
        <v>52.996689000000003</v>
      </c>
      <c r="AK845" s="42">
        <v>64.559602999999996</v>
      </c>
      <c r="AL845" s="42">
        <v>51.069535999999999</v>
      </c>
      <c r="AM845" s="42">
        <v>34.688741999999998</v>
      </c>
      <c r="AN845" s="42">
        <v>0</v>
      </c>
      <c r="AO845" s="42">
        <v>80.940397000000004</v>
      </c>
      <c r="AP845" s="42">
        <v>157.06291400000001</v>
      </c>
      <c r="AQ845" s="42">
        <v>65.523178999999999</v>
      </c>
      <c r="AR845" s="42">
        <v>501.05960299999998</v>
      </c>
      <c r="AS845" s="42">
        <v>3.8543050000000001</v>
      </c>
      <c r="AT845" s="42">
        <v>15.417218999999999</v>
      </c>
      <c r="AU845" s="42">
        <v>15.417218999999999</v>
      </c>
      <c r="AV845" s="42">
        <v>73.231787999999995</v>
      </c>
      <c r="AW845" s="42">
        <v>50.105960000000003</v>
      </c>
      <c r="AX845" s="42">
        <v>96.357615999999993</v>
      </c>
      <c r="AY845" s="42">
        <v>165.73509899999999</v>
      </c>
      <c r="AZ845" s="42">
        <v>80.940397000000004</v>
      </c>
      <c r="BA845" s="42">
        <v>231.25827799999999</v>
      </c>
      <c r="BB845" s="42">
        <v>3.8543050000000001</v>
      </c>
      <c r="BC845" s="42">
        <v>15.417218999999999</v>
      </c>
      <c r="BD845" s="42">
        <v>15.417218999999999</v>
      </c>
      <c r="BE845" s="42">
        <v>23.125827999999998</v>
      </c>
      <c r="BF845" s="42">
        <v>3.8543050000000001</v>
      </c>
      <c r="BG845" s="42">
        <v>73.231787999999995</v>
      </c>
      <c r="BH845" s="42">
        <v>80.940397000000004</v>
      </c>
      <c r="BI845" s="42">
        <v>15.417218999999999</v>
      </c>
      <c r="BJ845" s="42">
        <v>269.80132500000002</v>
      </c>
      <c r="BK845" s="42">
        <v>0</v>
      </c>
      <c r="BL845" s="42">
        <v>0</v>
      </c>
      <c r="BM845" s="42">
        <v>0</v>
      </c>
      <c r="BN845" s="42">
        <v>50.105960000000003</v>
      </c>
      <c r="BO845" s="42">
        <v>46.251655999999997</v>
      </c>
      <c r="BP845" s="42">
        <v>23.125827999999998</v>
      </c>
      <c r="BQ845" s="42">
        <v>84.794702000000001</v>
      </c>
      <c r="BR845" s="42">
        <v>65.523178999999999</v>
      </c>
      <c r="BS845" s="42">
        <v>80.940397000000004</v>
      </c>
      <c r="BT845" s="42">
        <v>0</v>
      </c>
      <c r="BU845" s="42">
        <v>0</v>
      </c>
      <c r="BV845" s="42">
        <v>0</v>
      </c>
      <c r="BW845" s="42">
        <v>11.562913999999999</v>
      </c>
      <c r="BX845" s="42">
        <v>3.8543050000000001</v>
      </c>
      <c r="BY845" s="42">
        <v>19.271522999999998</v>
      </c>
      <c r="BZ845" s="42">
        <v>0</v>
      </c>
      <c r="CA845" s="42">
        <v>46.251655999999997</v>
      </c>
      <c r="CB845" s="42">
        <v>200.42384100000001</v>
      </c>
      <c r="CC845" s="42">
        <v>0</v>
      </c>
      <c r="CD845" s="42">
        <v>11.562913999999999</v>
      </c>
      <c r="CE845" s="42">
        <v>11.562913999999999</v>
      </c>
      <c r="CF845" s="42">
        <v>46.251655999999997</v>
      </c>
      <c r="CG845" s="42">
        <v>38.543045999999997</v>
      </c>
      <c r="CH845" s="42">
        <v>61.668874000000002</v>
      </c>
      <c r="CI845" s="42">
        <v>7.708609</v>
      </c>
      <c r="CJ845" s="42">
        <v>23.125827999999998</v>
      </c>
      <c r="CK845" s="42">
        <v>219.69536400000001</v>
      </c>
      <c r="CL845" s="42">
        <v>3.8543050000000001</v>
      </c>
      <c r="CM845" s="42">
        <v>3.8543050000000001</v>
      </c>
      <c r="CN845" s="42">
        <v>3.8543050000000001</v>
      </c>
      <c r="CO845" s="42">
        <v>15.417218999999999</v>
      </c>
      <c r="CP845" s="42">
        <v>7.708609</v>
      </c>
      <c r="CQ845" s="42">
        <v>15.417218999999999</v>
      </c>
      <c r="CR845" s="42">
        <v>158.02649</v>
      </c>
      <c r="CS845" s="42">
        <v>11.562913999999999</v>
      </c>
    </row>
    <row r="846" spans="1:97">
      <c r="A846" s="40" t="s">
        <v>2287</v>
      </c>
      <c r="B846" s="40" t="s">
        <v>289</v>
      </c>
      <c r="C846" s="40" t="s">
        <v>1664</v>
      </c>
      <c r="D846" s="40" t="s">
        <v>1669</v>
      </c>
      <c r="E846" s="40" t="s">
        <v>1779</v>
      </c>
      <c r="F846" s="40" t="s">
        <v>1671</v>
      </c>
      <c r="G846" s="41" t="s">
        <v>294</v>
      </c>
      <c r="H846" s="40" t="s">
        <v>2288</v>
      </c>
      <c r="I846" s="42">
        <v>278</v>
      </c>
      <c r="J846" s="42">
        <v>49</v>
      </c>
      <c r="K846" s="42">
        <v>41</v>
      </c>
      <c r="L846" s="42">
        <v>60</v>
      </c>
      <c r="M846" s="42">
        <v>63</v>
      </c>
      <c r="N846" s="42">
        <v>36</v>
      </c>
      <c r="O846" s="42">
        <v>29</v>
      </c>
      <c r="P846" s="42">
        <v>57</v>
      </c>
      <c r="Q846" s="42">
        <v>51</v>
      </c>
      <c r="R846" s="42">
        <v>59</v>
      </c>
      <c r="S846" s="42">
        <v>42</v>
      </c>
      <c r="T846" s="42">
        <v>46</v>
      </c>
      <c r="U846" s="42">
        <v>21</v>
      </c>
      <c r="V846" s="42">
        <v>128</v>
      </c>
      <c r="W846" s="42">
        <v>18</v>
      </c>
      <c r="X846" s="42">
        <v>26</v>
      </c>
      <c r="Y846" s="42">
        <v>29</v>
      </c>
      <c r="Z846" s="42">
        <v>29</v>
      </c>
      <c r="AA846" s="42">
        <v>16</v>
      </c>
      <c r="AB846" s="42">
        <v>9</v>
      </c>
      <c r="AC846" s="42">
        <v>1</v>
      </c>
      <c r="AD846" s="42">
        <v>30</v>
      </c>
      <c r="AE846" s="42">
        <v>80</v>
      </c>
      <c r="AF846" s="42">
        <v>18</v>
      </c>
      <c r="AG846" s="42">
        <v>150</v>
      </c>
      <c r="AH846" s="42">
        <v>31</v>
      </c>
      <c r="AI846" s="42">
        <v>15</v>
      </c>
      <c r="AJ846" s="42">
        <v>31</v>
      </c>
      <c r="AK846" s="42">
        <v>34</v>
      </c>
      <c r="AL846" s="42">
        <v>20</v>
      </c>
      <c r="AM846" s="42">
        <v>18</v>
      </c>
      <c r="AN846" s="42">
        <v>1</v>
      </c>
      <c r="AO846" s="42">
        <v>36</v>
      </c>
      <c r="AP846" s="42">
        <v>84</v>
      </c>
      <c r="AQ846" s="42">
        <v>30</v>
      </c>
      <c r="AR846" s="42">
        <v>232</v>
      </c>
      <c r="AS846" s="42">
        <v>16</v>
      </c>
      <c r="AT846" s="42">
        <v>0</v>
      </c>
      <c r="AU846" s="42">
        <v>12</v>
      </c>
      <c r="AV846" s="42">
        <v>16</v>
      </c>
      <c r="AW846" s="42">
        <v>48</v>
      </c>
      <c r="AX846" s="42">
        <v>48</v>
      </c>
      <c r="AY846" s="42">
        <v>72</v>
      </c>
      <c r="AZ846" s="42">
        <v>20</v>
      </c>
      <c r="BA846" s="42">
        <v>108</v>
      </c>
      <c r="BB846" s="42">
        <v>8</v>
      </c>
      <c r="BC846" s="42">
        <v>0</v>
      </c>
      <c r="BD846" s="42">
        <v>4</v>
      </c>
      <c r="BE846" s="42">
        <v>0</v>
      </c>
      <c r="BF846" s="42">
        <v>16</v>
      </c>
      <c r="BG846" s="42">
        <v>40</v>
      </c>
      <c r="BH846" s="42">
        <v>28</v>
      </c>
      <c r="BI846" s="42">
        <v>12</v>
      </c>
      <c r="BJ846" s="42">
        <v>124</v>
      </c>
      <c r="BK846" s="42">
        <v>8</v>
      </c>
      <c r="BL846" s="42">
        <v>0</v>
      </c>
      <c r="BM846" s="42">
        <v>8</v>
      </c>
      <c r="BN846" s="42">
        <v>16</v>
      </c>
      <c r="BO846" s="42">
        <v>32</v>
      </c>
      <c r="BP846" s="42">
        <v>8</v>
      </c>
      <c r="BQ846" s="42">
        <v>44</v>
      </c>
      <c r="BR846" s="42">
        <v>8</v>
      </c>
      <c r="BS846" s="42">
        <v>24</v>
      </c>
      <c r="BT846" s="42">
        <v>0</v>
      </c>
      <c r="BU846" s="42">
        <v>0</v>
      </c>
      <c r="BV846" s="42">
        <v>0</v>
      </c>
      <c r="BW846" s="42">
        <v>0</v>
      </c>
      <c r="BX846" s="42">
        <v>4</v>
      </c>
      <c r="BY846" s="42">
        <v>8</v>
      </c>
      <c r="BZ846" s="42">
        <v>0</v>
      </c>
      <c r="CA846" s="42">
        <v>12</v>
      </c>
      <c r="CB846" s="42">
        <v>128</v>
      </c>
      <c r="CC846" s="42">
        <v>12</v>
      </c>
      <c r="CD846" s="42">
        <v>0</v>
      </c>
      <c r="CE846" s="42">
        <v>8</v>
      </c>
      <c r="CF846" s="42">
        <v>16</v>
      </c>
      <c r="CG846" s="42">
        <v>44</v>
      </c>
      <c r="CH846" s="42">
        <v>36</v>
      </c>
      <c r="CI846" s="42">
        <v>4</v>
      </c>
      <c r="CJ846" s="42">
        <v>8</v>
      </c>
      <c r="CK846" s="42">
        <v>80</v>
      </c>
      <c r="CL846" s="42">
        <v>4</v>
      </c>
      <c r="CM846" s="42">
        <v>0</v>
      </c>
      <c r="CN846" s="42">
        <v>4</v>
      </c>
      <c r="CO846" s="42">
        <v>0</v>
      </c>
      <c r="CP846" s="42">
        <v>0</v>
      </c>
      <c r="CQ846" s="42">
        <v>4</v>
      </c>
      <c r="CR846" s="42">
        <v>68</v>
      </c>
      <c r="CS846" s="42">
        <v>0</v>
      </c>
    </row>
    <row r="847" spans="1:97">
      <c r="A847" s="40" t="s">
        <v>2289</v>
      </c>
      <c r="B847" s="40" t="s">
        <v>289</v>
      </c>
      <c r="C847" s="40" t="s">
        <v>1664</v>
      </c>
      <c r="D847" s="40" t="s">
        <v>1669</v>
      </c>
      <c r="E847" s="40" t="s">
        <v>1918</v>
      </c>
      <c r="F847" s="40" t="s">
        <v>1671</v>
      </c>
      <c r="G847" s="41" t="s">
        <v>294</v>
      </c>
      <c r="H847" s="40" t="s">
        <v>2290</v>
      </c>
      <c r="I847" s="42">
        <v>1525</v>
      </c>
      <c r="J847" s="42">
        <v>216.48259300000001</v>
      </c>
      <c r="K847" s="42">
        <v>164.127511</v>
      </c>
      <c r="L847" s="42">
        <v>225.51733100000001</v>
      </c>
      <c r="M847" s="42">
        <v>287.48447700000003</v>
      </c>
      <c r="N847" s="42">
        <v>287.75455799999997</v>
      </c>
      <c r="O847" s="42">
        <v>343.63353000000001</v>
      </c>
      <c r="P847" s="42">
        <v>180</v>
      </c>
      <c r="Q847" s="42">
        <v>191</v>
      </c>
      <c r="R847" s="42">
        <v>257</v>
      </c>
      <c r="S847" s="42">
        <v>262</v>
      </c>
      <c r="T847" s="42">
        <v>289</v>
      </c>
      <c r="U847" s="42">
        <v>252</v>
      </c>
      <c r="V847" s="42">
        <v>672.20050300000003</v>
      </c>
      <c r="W847" s="42">
        <v>106.13952399999999</v>
      </c>
      <c r="X847" s="42">
        <v>80.186357000000001</v>
      </c>
      <c r="Y847" s="42">
        <v>116.15136099999999</v>
      </c>
      <c r="Z847" s="42">
        <v>133.76290599999999</v>
      </c>
      <c r="AA847" s="42">
        <v>119.970782</v>
      </c>
      <c r="AB847" s="42">
        <v>105.36966700000001</v>
      </c>
      <c r="AC847" s="42">
        <v>10.619907</v>
      </c>
      <c r="AD847" s="42">
        <v>139.767888</v>
      </c>
      <c r="AE847" s="42">
        <v>343.51673199999999</v>
      </c>
      <c r="AF847" s="42">
        <v>188.91588400000001</v>
      </c>
      <c r="AG847" s="42">
        <v>852.79949699999997</v>
      </c>
      <c r="AH847" s="42">
        <v>110.343069</v>
      </c>
      <c r="AI847" s="42">
        <v>83.941153999999997</v>
      </c>
      <c r="AJ847" s="42">
        <v>109.36597</v>
      </c>
      <c r="AK847" s="42">
        <v>153.72157100000001</v>
      </c>
      <c r="AL847" s="42">
        <v>167.78377599999999</v>
      </c>
      <c r="AM847" s="42">
        <v>189.32605599999999</v>
      </c>
      <c r="AN847" s="42">
        <v>38.317900000000002</v>
      </c>
      <c r="AO847" s="42">
        <v>148.17497900000001</v>
      </c>
      <c r="AP847" s="42">
        <v>375.67114600000002</v>
      </c>
      <c r="AQ847" s="42">
        <v>328.953372</v>
      </c>
      <c r="AR847" s="42">
        <v>1314.8669689999999</v>
      </c>
      <c r="AS847" s="42">
        <v>8.4070909999999994</v>
      </c>
      <c r="AT847" s="42">
        <v>21.017727000000001</v>
      </c>
      <c r="AU847" s="42">
        <v>33.628363999999998</v>
      </c>
      <c r="AV847" s="42">
        <v>92.206536</v>
      </c>
      <c r="AW847" s="42">
        <v>163.678763</v>
      </c>
      <c r="AX847" s="42">
        <v>179.21530000000001</v>
      </c>
      <c r="AY847" s="42">
        <v>594.53967299999999</v>
      </c>
      <c r="AZ847" s="42">
        <v>222.17351400000001</v>
      </c>
      <c r="BA847" s="42">
        <v>610.432413</v>
      </c>
      <c r="BB847" s="42">
        <v>8.4070909999999994</v>
      </c>
      <c r="BC847" s="42">
        <v>21.017727000000001</v>
      </c>
      <c r="BD847" s="42">
        <v>16.814181999999999</v>
      </c>
      <c r="BE847" s="42">
        <v>41.76399</v>
      </c>
      <c r="BF847" s="42">
        <v>41.775944000000003</v>
      </c>
      <c r="BG847" s="42">
        <v>149.790482</v>
      </c>
      <c r="BH847" s="42">
        <v>233.49829199999999</v>
      </c>
      <c r="BI847" s="42">
        <v>97.364705999999998</v>
      </c>
      <c r="BJ847" s="42">
        <v>704.43455500000005</v>
      </c>
      <c r="BK847" s="42">
        <v>0</v>
      </c>
      <c r="BL847" s="42">
        <v>0</v>
      </c>
      <c r="BM847" s="42">
        <v>16.814181999999999</v>
      </c>
      <c r="BN847" s="42">
        <v>50.442546</v>
      </c>
      <c r="BO847" s="42">
        <v>121.90281899999999</v>
      </c>
      <c r="BP847" s="42">
        <v>29.424817999999998</v>
      </c>
      <c r="BQ847" s="42">
        <v>361.041382</v>
      </c>
      <c r="BR847" s="42">
        <v>124.808808</v>
      </c>
      <c r="BS847" s="42">
        <v>128.77275399999999</v>
      </c>
      <c r="BT847" s="42">
        <v>0</v>
      </c>
      <c r="BU847" s="42">
        <v>0</v>
      </c>
      <c r="BV847" s="42">
        <v>0</v>
      </c>
      <c r="BW847" s="42">
        <v>4.2035450000000001</v>
      </c>
      <c r="BX847" s="42">
        <v>16.814181999999999</v>
      </c>
      <c r="BY847" s="42">
        <v>40.498299000000003</v>
      </c>
      <c r="BZ847" s="42">
        <v>0</v>
      </c>
      <c r="CA847" s="42">
        <v>67.256727999999995</v>
      </c>
      <c r="CB847" s="42">
        <v>430.37007199999999</v>
      </c>
      <c r="CC847" s="42">
        <v>4.2035450000000001</v>
      </c>
      <c r="CD847" s="42">
        <v>16.814181999999999</v>
      </c>
      <c r="CE847" s="42">
        <v>29.424817999999998</v>
      </c>
      <c r="CF847" s="42">
        <v>54.646090999999998</v>
      </c>
      <c r="CG847" s="42">
        <v>130.050399</v>
      </c>
      <c r="CH847" s="42">
        <v>105.08863700000001</v>
      </c>
      <c r="CI847" s="42">
        <v>0</v>
      </c>
      <c r="CJ847" s="42">
        <v>90.142398</v>
      </c>
      <c r="CK847" s="42">
        <v>755.72414300000003</v>
      </c>
      <c r="CL847" s="42">
        <v>4.2035450000000001</v>
      </c>
      <c r="CM847" s="42">
        <v>4.2035450000000001</v>
      </c>
      <c r="CN847" s="42">
        <v>4.2035450000000001</v>
      </c>
      <c r="CO847" s="42">
        <v>33.356898999999999</v>
      </c>
      <c r="CP847" s="42">
        <v>16.814181999999999</v>
      </c>
      <c r="CQ847" s="42">
        <v>33.628363999999998</v>
      </c>
      <c r="CR847" s="42">
        <v>594.53967299999999</v>
      </c>
      <c r="CS847" s="42">
        <v>64.774388000000002</v>
      </c>
    </row>
    <row r="848" spans="1:97">
      <c r="A848" s="40" t="s">
        <v>2291</v>
      </c>
      <c r="B848" s="40" t="s">
        <v>289</v>
      </c>
      <c r="C848" s="40" t="s">
        <v>1664</v>
      </c>
      <c r="D848" s="40" t="s">
        <v>1665</v>
      </c>
      <c r="E848" s="40" t="s">
        <v>1710</v>
      </c>
      <c r="F848" s="40" t="s">
        <v>419</v>
      </c>
      <c r="G848" s="41" t="s">
        <v>294</v>
      </c>
      <c r="H848" s="40" t="s">
        <v>2292</v>
      </c>
      <c r="I848" s="42">
        <v>1619</v>
      </c>
      <c r="J848" s="42">
        <v>327</v>
      </c>
      <c r="K848" s="42">
        <v>253</v>
      </c>
      <c r="L848" s="42">
        <v>340</v>
      </c>
      <c r="M848" s="42">
        <v>318</v>
      </c>
      <c r="N848" s="42">
        <v>227</v>
      </c>
      <c r="O848" s="42">
        <v>154</v>
      </c>
      <c r="P848" s="42">
        <v>255</v>
      </c>
      <c r="Q848" s="42">
        <v>364</v>
      </c>
      <c r="R848" s="42">
        <v>327</v>
      </c>
      <c r="S848" s="42">
        <v>292</v>
      </c>
      <c r="T848" s="42">
        <v>242</v>
      </c>
      <c r="U848" s="42">
        <v>105</v>
      </c>
      <c r="V848" s="42">
        <v>818</v>
      </c>
      <c r="W848" s="42">
        <v>175</v>
      </c>
      <c r="X848" s="42">
        <v>128</v>
      </c>
      <c r="Y848" s="42">
        <v>164</v>
      </c>
      <c r="Z848" s="42">
        <v>172</v>
      </c>
      <c r="AA848" s="42">
        <v>106</v>
      </c>
      <c r="AB848" s="42">
        <v>72</v>
      </c>
      <c r="AC848" s="42">
        <v>1</v>
      </c>
      <c r="AD848" s="42">
        <v>232</v>
      </c>
      <c r="AE848" s="42">
        <v>456</v>
      </c>
      <c r="AF848" s="42">
        <v>130</v>
      </c>
      <c r="AG848" s="42">
        <v>801</v>
      </c>
      <c r="AH848" s="42">
        <v>152</v>
      </c>
      <c r="AI848" s="42">
        <v>125</v>
      </c>
      <c r="AJ848" s="42">
        <v>176</v>
      </c>
      <c r="AK848" s="42">
        <v>146</v>
      </c>
      <c r="AL848" s="42">
        <v>121</v>
      </c>
      <c r="AM848" s="42">
        <v>74</v>
      </c>
      <c r="AN848" s="42">
        <v>7</v>
      </c>
      <c r="AO848" s="42">
        <v>205</v>
      </c>
      <c r="AP848" s="42">
        <v>450</v>
      </c>
      <c r="AQ848" s="42">
        <v>146</v>
      </c>
      <c r="AR848" s="42">
        <v>1296</v>
      </c>
      <c r="AS848" s="42">
        <v>108</v>
      </c>
      <c r="AT848" s="42">
        <v>48</v>
      </c>
      <c r="AU848" s="42">
        <v>112</v>
      </c>
      <c r="AV848" s="42">
        <v>140</v>
      </c>
      <c r="AW848" s="42">
        <v>176</v>
      </c>
      <c r="AX848" s="42">
        <v>204</v>
      </c>
      <c r="AY848" s="42">
        <v>288</v>
      </c>
      <c r="AZ848" s="42">
        <v>220</v>
      </c>
      <c r="BA848" s="42">
        <v>640</v>
      </c>
      <c r="BB848" s="42">
        <v>72</v>
      </c>
      <c r="BC848" s="42">
        <v>28</v>
      </c>
      <c r="BD848" s="42">
        <v>76</v>
      </c>
      <c r="BE848" s="42">
        <v>56</v>
      </c>
      <c r="BF848" s="42">
        <v>24</v>
      </c>
      <c r="BG848" s="42">
        <v>152</v>
      </c>
      <c r="BH848" s="42">
        <v>156</v>
      </c>
      <c r="BI848" s="42">
        <v>76</v>
      </c>
      <c r="BJ848" s="42">
        <v>656</v>
      </c>
      <c r="BK848" s="42">
        <v>36</v>
      </c>
      <c r="BL848" s="42">
        <v>20</v>
      </c>
      <c r="BM848" s="42">
        <v>36</v>
      </c>
      <c r="BN848" s="42">
        <v>84</v>
      </c>
      <c r="BO848" s="42">
        <v>152</v>
      </c>
      <c r="BP848" s="42">
        <v>52</v>
      </c>
      <c r="BQ848" s="42">
        <v>132</v>
      </c>
      <c r="BR848" s="42">
        <v>144</v>
      </c>
      <c r="BS848" s="42">
        <v>196</v>
      </c>
      <c r="BT848" s="42">
        <v>4</v>
      </c>
      <c r="BU848" s="42">
        <v>0</v>
      </c>
      <c r="BV848" s="42">
        <v>0</v>
      </c>
      <c r="BW848" s="42">
        <v>4</v>
      </c>
      <c r="BX848" s="42">
        <v>28</v>
      </c>
      <c r="BY848" s="42">
        <v>44</v>
      </c>
      <c r="BZ848" s="42">
        <v>0</v>
      </c>
      <c r="CA848" s="42">
        <v>116</v>
      </c>
      <c r="CB848" s="42">
        <v>632</v>
      </c>
      <c r="CC848" s="42">
        <v>64</v>
      </c>
      <c r="CD848" s="42">
        <v>44</v>
      </c>
      <c r="CE848" s="42">
        <v>92</v>
      </c>
      <c r="CF848" s="42">
        <v>104</v>
      </c>
      <c r="CG848" s="42">
        <v>120</v>
      </c>
      <c r="CH848" s="42">
        <v>140</v>
      </c>
      <c r="CI848" s="42">
        <v>0</v>
      </c>
      <c r="CJ848" s="42">
        <v>68</v>
      </c>
      <c r="CK848" s="42">
        <v>468</v>
      </c>
      <c r="CL848" s="42">
        <v>40</v>
      </c>
      <c r="CM848" s="42">
        <v>4</v>
      </c>
      <c r="CN848" s="42">
        <v>20</v>
      </c>
      <c r="CO848" s="42">
        <v>32</v>
      </c>
      <c r="CP848" s="42">
        <v>28</v>
      </c>
      <c r="CQ848" s="42">
        <v>20</v>
      </c>
      <c r="CR848" s="42">
        <v>288</v>
      </c>
      <c r="CS848" s="42">
        <v>36</v>
      </c>
    </row>
    <row r="849" spans="1:97">
      <c r="A849" s="40" t="s">
        <v>2293</v>
      </c>
      <c r="B849" s="40" t="s">
        <v>289</v>
      </c>
      <c r="C849" s="40" t="s">
        <v>1664</v>
      </c>
      <c r="D849" s="40" t="s">
        <v>1669</v>
      </c>
      <c r="E849" s="40" t="s">
        <v>1737</v>
      </c>
      <c r="F849" s="40" t="s">
        <v>1671</v>
      </c>
      <c r="G849" s="41" t="s">
        <v>294</v>
      </c>
      <c r="H849" s="40" t="s">
        <v>2294</v>
      </c>
      <c r="I849" s="42">
        <v>164</v>
      </c>
      <c r="J849" s="42">
        <v>27</v>
      </c>
      <c r="K849" s="42">
        <v>13</v>
      </c>
      <c r="L849" s="42">
        <v>31</v>
      </c>
      <c r="M849" s="42">
        <v>41</v>
      </c>
      <c r="N849" s="42">
        <v>31</v>
      </c>
      <c r="O849" s="42">
        <v>21</v>
      </c>
      <c r="P849" s="42">
        <v>21</v>
      </c>
      <c r="Q849" s="42">
        <v>17</v>
      </c>
      <c r="R849" s="42">
        <v>34</v>
      </c>
      <c r="S849" s="42">
        <v>32</v>
      </c>
      <c r="T849" s="42">
        <v>31</v>
      </c>
      <c r="U849" s="42">
        <v>10</v>
      </c>
      <c r="V849" s="42">
        <v>77</v>
      </c>
      <c r="W849" s="42">
        <v>11</v>
      </c>
      <c r="X849" s="42">
        <v>5</v>
      </c>
      <c r="Y849" s="42">
        <v>16</v>
      </c>
      <c r="Z849" s="42">
        <v>23</v>
      </c>
      <c r="AA849" s="42">
        <v>12</v>
      </c>
      <c r="AB849" s="42">
        <v>10</v>
      </c>
      <c r="AC849" s="42">
        <v>0</v>
      </c>
      <c r="AD849" s="42">
        <v>14</v>
      </c>
      <c r="AE849" s="42">
        <v>44</v>
      </c>
      <c r="AF849" s="42">
        <v>19</v>
      </c>
      <c r="AG849" s="42">
        <v>87</v>
      </c>
      <c r="AH849" s="42">
        <v>16</v>
      </c>
      <c r="AI849" s="42">
        <v>8</v>
      </c>
      <c r="AJ849" s="42">
        <v>15</v>
      </c>
      <c r="AK849" s="42">
        <v>18</v>
      </c>
      <c r="AL849" s="42">
        <v>19</v>
      </c>
      <c r="AM849" s="42">
        <v>11</v>
      </c>
      <c r="AN849" s="42">
        <v>0</v>
      </c>
      <c r="AO849" s="42">
        <v>21</v>
      </c>
      <c r="AP849" s="42">
        <v>44</v>
      </c>
      <c r="AQ849" s="42">
        <v>22</v>
      </c>
      <c r="AR849" s="42">
        <v>136</v>
      </c>
      <c r="AS849" s="42">
        <v>12</v>
      </c>
      <c r="AT849" s="42">
        <v>4</v>
      </c>
      <c r="AU849" s="42">
        <v>0</v>
      </c>
      <c r="AV849" s="42">
        <v>20</v>
      </c>
      <c r="AW849" s="42">
        <v>28</v>
      </c>
      <c r="AX849" s="42">
        <v>24</v>
      </c>
      <c r="AY849" s="42">
        <v>40</v>
      </c>
      <c r="AZ849" s="42">
        <v>8</v>
      </c>
      <c r="BA849" s="42">
        <v>64</v>
      </c>
      <c r="BB849" s="42">
        <v>12</v>
      </c>
      <c r="BC849" s="42">
        <v>4</v>
      </c>
      <c r="BD849" s="42">
        <v>0</v>
      </c>
      <c r="BE849" s="42">
        <v>4</v>
      </c>
      <c r="BF849" s="42">
        <v>4</v>
      </c>
      <c r="BG849" s="42">
        <v>20</v>
      </c>
      <c r="BH849" s="42">
        <v>16</v>
      </c>
      <c r="BI849" s="42">
        <v>4</v>
      </c>
      <c r="BJ849" s="42">
        <v>72</v>
      </c>
      <c r="BK849" s="42">
        <v>0</v>
      </c>
      <c r="BL849" s="42">
        <v>0</v>
      </c>
      <c r="BM849" s="42">
        <v>0</v>
      </c>
      <c r="BN849" s="42">
        <v>16</v>
      </c>
      <c r="BO849" s="42">
        <v>24</v>
      </c>
      <c r="BP849" s="42">
        <v>4</v>
      </c>
      <c r="BQ849" s="42">
        <v>24</v>
      </c>
      <c r="BR849" s="42">
        <v>4</v>
      </c>
      <c r="BS849" s="42">
        <v>12</v>
      </c>
      <c r="BT849" s="42">
        <v>0</v>
      </c>
      <c r="BU849" s="42">
        <v>0</v>
      </c>
      <c r="BV849" s="42">
        <v>0</v>
      </c>
      <c r="BW849" s="42">
        <v>0</v>
      </c>
      <c r="BX849" s="42">
        <v>4</v>
      </c>
      <c r="BY849" s="42">
        <v>4</v>
      </c>
      <c r="BZ849" s="42">
        <v>0</v>
      </c>
      <c r="CA849" s="42">
        <v>4</v>
      </c>
      <c r="CB849" s="42">
        <v>72</v>
      </c>
      <c r="CC849" s="42">
        <v>4</v>
      </c>
      <c r="CD849" s="42">
        <v>4</v>
      </c>
      <c r="CE849" s="42">
        <v>0</v>
      </c>
      <c r="CF849" s="42">
        <v>16</v>
      </c>
      <c r="CG849" s="42">
        <v>24</v>
      </c>
      <c r="CH849" s="42">
        <v>20</v>
      </c>
      <c r="CI849" s="42">
        <v>0</v>
      </c>
      <c r="CJ849" s="42">
        <v>4</v>
      </c>
      <c r="CK849" s="42">
        <v>52</v>
      </c>
      <c r="CL849" s="42">
        <v>8</v>
      </c>
      <c r="CM849" s="42">
        <v>0</v>
      </c>
      <c r="CN849" s="42">
        <v>0</v>
      </c>
      <c r="CO849" s="42">
        <v>4</v>
      </c>
      <c r="CP849" s="42">
        <v>0</v>
      </c>
      <c r="CQ849" s="42">
        <v>0</v>
      </c>
      <c r="CR849" s="42">
        <v>40</v>
      </c>
      <c r="CS849" s="42">
        <v>0</v>
      </c>
    </row>
    <row r="850" spans="1:97">
      <c r="A850" s="40" t="s">
        <v>2295</v>
      </c>
      <c r="B850" s="40" t="s">
        <v>289</v>
      </c>
      <c r="C850" s="40" t="s">
        <v>1664</v>
      </c>
      <c r="D850" s="40" t="s">
        <v>1669</v>
      </c>
      <c r="E850" s="40" t="s">
        <v>1692</v>
      </c>
      <c r="F850" s="40" t="s">
        <v>1671</v>
      </c>
      <c r="G850" s="41" t="s">
        <v>294</v>
      </c>
      <c r="H850" s="40" t="s">
        <v>898</v>
      </c>
      <c r="I850" s="42">
        <v>141</v>
      </c>
      <c r="J850" s="42">
        <v>38.206451999999999</v>
      </c>
      <c r="K850" s="42">
        <v>10.006451999999999</v>
      </c>
      <c r="L850" s="42">
        <v>34.567742000000003</v>
      </c>
      <c r="M850" s="42">
        <v>24.56129</v>
      </c>
      <c r="N850" s="42">
        <v>25.470967999999999</v>
      </c>
      <c r="O850" s="42">
        <v>8.1870969999999996</v>
      </c>
      <c r="P850" s="42">
        <v>20</v>
      </c>
      <c r="Q850" s="42">
        <v>20</v>
      </c>
      <c r="R850" s="42">
        <v>17</v>
      </c>
      <c r="S850" s="42">
        <v>33</v>
      </c>
      <c r="T850" s="42">
        <v>13</v>
      </c>
      <c r="U850" s="42">
        <v>7</v>
      </c>
      <c r="V850" s="42">
        <v>78.232258000000002</v>
      </c>
      <c r="W850" s="42">
        <v>21.832257999999999</v>
      </c>
      <c r="X850" s="42">
        <v>5.4580650000000004</v>
      </c>
      <c r="Y850" s="42">
        <v>18.193548</v>
      </c>
      <c r="Z850" s="42">
        <v>14.554838999999999</v>
      </c>
      <c r="AA850" s="42">
        <v>14.554838999999999</v>
      </c>
      <c r="AB850" s="42">
        <v>2.7290320000000001</v>
      </c>
      <c r="AC850" s="42">
        <v>0.90967699999999996</v>
      </c>
      <c r="AD850" s="42">
        <v>26.380645000000001</v>
      </c>
      <c r="AE850" s="42">
        <v>40.935484000000002</v>
      </c>
      <c r="AF850" s="42">
        <v>10.916129</v>
      </c>
      <c r="AG850" s="42">
        <v>62.767741999999998</v>
      </c>
      <c r="AH850" s="42">
        <v>16.374193999999999</v>
      </c>
      <c r="AI850" s="42">
        <v>4.548387</v>
      </c>
      <c r="AJ850" s="42">
        <v>16.374193999999999</v>
      </c>
      <c r="AK850" s="42">
        <v>10.006451999999999</v>
      </c>
      <c r="AL850" s="42">
        <v>10.916129</v>
      </c>
      <c r="AM850" s="42">
        <v>4.548387</v>
      </c>
      <c r="AN850" s="42">
        <v>0</v>
      </c>
      <c r="AO850" s="42">
        <v>18.193548</v>
      </c>
      <c r="AP850" s="42">
        <v>36.387096999999997</v>
      </c>
      <c r="AQ850" s="42">
        <v>8.1870969999999996</v>
      </c>
      <c r="AR850" s="42">
        <v>105.522581</v>
      </c>
      <c r="AS850" s="42">
        <v>7.2774190000000001</v>
      </c>
      <c r="AT850" s="42">
        <v>10.916129</v>
      </c>
      <c r="AU850" s="42">
        <v>3.6387100000000001</v>
      </c>
      <c r="AV850" s="42">
        <v>21.832257999999999</v>
      </c>
      <c r="AW850" s="42">
        <v>14.554838999999999</v>
      </c>
      <c r="AX850" s="42">
        <v>14.554838999999999</v>
      </c>
      <c r="AY850" s="42">
        <v>25.470967999999999</v>
      </c>
      <c r="AZ850" s="42">
        <v>7.2774190000000001</v>
      </c>
      <c r="BA850" s="42">
        <v>61.858065000000003</v>
      </c>
      <c r="BB850" s="42">
        <v>7.2774190000000001</v>
      </c>
      <c r="BC850" s="42">
        <v>7.2774190000000001</v>
      </c>
      <c r="BD850" s="42">
        <v>0</v>
      </c>
      <c r="BE850" s="42">
        <v>10.916129</v>
      </c>
      <c r="BF850" s="42">
        <v>0</v>
      </c>
      <c r="BG850" s="42">
        <v>10.916129</v>
      </c>
      <c r="BH850" s="42">
        <v>18.193548</v>
      </c>
      <c r="BI850" s="42">
        <v>7.2774190000000001</v>
      </c>
      <c r="BJ850" s="42">
        <v>43.664515999999999</v>
      </c>
      <c r="BK850" s="42">
        <v>0</v>
      </c>
      <c r="BL850" s="42">
        <v>3.6387100000000001</v>
      </c>
      <c r="BM850" s="42">
        <v>3.6387100000000001</v>
      </c>
      <c r="BN850" s="42">
        <v>10.916129</v>
      </c>
      <c r="BO850" s="42">
        <v>14.554838999999999</v>
      </c>
      <c r="BP850" s="42">
        <v>3.6387100000000001</v>
      </c>
      <c r="BQ850" s="42">
        <v>7.2774190000000001</v>
      </c>
      <c r="BR850" s="42">
        <v>0</v>
      </c>
      <c r="BS850" s="42">
        <v>7.2774190000000001</v>
      </c>
      <c r="BT850" s="42">
        <v>0</v>
      </c>
      <c r="BU850" s="42">
        <v>0</v>
      </c>
      <c r="BV850" s="42">
        <v>0</v>
      </c>
      <c r="BW850" s="42">
        <v>0</v>
      </c>
      <c r="BX850" s="42">
        <v>0</v>
      </c>
      <c r="BY850" s="42">
        <v>0</v>
      </c>
      <c r="BZ850" s="42">
        <v>0</v>
      </c>
      <c r="CA850" s="42">
        <v>7.2774190000000001</v>
      </c>
      <c r="CB850" s="42">
        <v>50.941935000000001</v>
      </c>
      <c r="CC850" s="42">
        <v>3.6387100000000001</v>
      </c>
      <c r="CD850" s="42">
        <v>7.2774190000000001</v>
      </c>
      <c r="CE850" s="42">
        <v>0</v>
      </c>
      <c r="CF850" s="42">
        <v>18.193548</v>
      </c>
      <c r="CG850" s="42">
        <v>10.916129</v>
      </c>
      <c r="CH850" s="42">
        <v>10.916129</v>
      </c>
      <c r="CI850" s="42">
        <v>0</v>
      </c>
      <c r="CJ850" s="42">
        <v>0</v>
      </c>
      <c r="CK850" s="42">
        <v>47.303226000000002</v>
      </c>
      <c r="CL850" s="42">
        <v>3.6387100000000001</v>
      </c>
      <c r="CM850" s="42">
        <v>3.6387100000000001</v>
      </c>
      <c r="CN850" s="42">
        <v>3.6387100000000001</v>
      </c>
      <c r="CO850" s="42">
        <v>3.6387100000000001</v>
      </c>
      <c r="CP850" s="42">
        <v>3.6387100000000001</v>
      </c>
      <c r="CQ850" s="42">
        <v>3.6387100000000001</v>
      </c>
      <c r="CR850" s="42">
        <v>25.470967999999999</v>
      </c>
      <c r="CS850" s="42">
        <v>0</v>
      </c>
    </row>
    <row r="851" spans="1:97">
      <c r="A851" s="40" t="s">
        <v>2296</v>
      </c>
      <c r="B851" s="40" t="s">
        <v>289</v>
      </c>
      <c r="C851" s="40" t="s">
        <v>1664</v>
      </c>
      <c r="D851" s="40" t="s">
        <v>1674</v>
      </c>
      <c r="E851" s="40" t="s">
        <v>1707</v>
      </c>
      <c r="F851" s="40" t="s">
        <v>1671</v>
      </c>
      <c r="G851" s="41" t="s">
        <v>294</v>
      </c>
      <c r="H851" s="40" t="s">
        <v>2297</v>
      </c>
      <c r="I851" s="42">
        <v>2778</v>
      </c>
      <c r="J851" s="42">
        <v>624.1739</v>
      </c>
      <c r="K851" s="42">
        <v>390.24370599999997</v>
      </c>
      <c r="L851" s="42">
        <v>682.03014700000006</v>
      </c>
      <c r="M851" s="42">
        <v>587.82928000000004</v>
      </c>
      <c r="N851" s="42">
        <v>353.04891099999998</v>
      </c>
      <c r="O851" s="42">
        <v>140.674057</v>
      </c>
      <c r="P851" s="42">
        <v>462</v>
      </c>
      <c r="Q851" s="42">
        <v>391</v>
      </c>
      <c r="R851" s="42">
        <v>533</v>
      </c>
      <c r="S851" s="42">
        <v>493</v>
      </c>
      <c r="T851" s="42">
        <v>239</v>
      </c>
      <c r="U851" s="42">
        <v>90</v>
      </c>
      <c r="V851" s="42">
        <v>1381.776654</v>
      </c>
      <c r="W851" s="42">
        <v>311.08662900000002</v>
      </c>
      <c r="X851" s="42">
        <v>212.827068</v>
      </c>
      <c r="Y851" s="42">
        <v>331.65234299999997</v>
      </c>
      <c r="Z851" s="42">
        <v>288.466565</v>
      </c>
      <c r="AA851" s="42">
        <v>179.621002</v>
      </c>
      <c r="AB851" s="42">
        <v>54.959839000000002</v>
      </c>
      <c r="AC851" s="42">
        <v>3.1632060000000002</v>
      </c>
      <c r="AD851" s="42">
        <v>402.10228599999999</v>
      </c>
      <c r="AE851" s="42">
        <v>835.92769199999998</v>
      </c>
      <c r="AF851" s="42">
        <v>143.74667700000001</v>
      </c>
      <c r="AG851" s="42">
        <v>1396.223346</v>
      </c>
      <c r="AH851" s="42">
        <v>313.08727099999999</v>
      </c>
      <c r="AI851" s="42">
        <v>177.41663700000001</v>
      </c>
      <c r="AJ851" s="42">
        <v>350.37780299999997</v>
      </c>
      <c r="AK851" s="42">
        <v>299.36271399999998</v>
      </c>
      <c r="AL851" s="42">
        <v>173.427909</v>
      </c>
      <c r="AM851" s="42">
        <v>74.092757000000006</v>
      </c>
      <c r="AN851" s="42">
        <v>8.4582540000000002</v>
      </c>
      <c r="AO851" s="42">
        <v>397.86078900000001</v>
      </c>
      <c r="AP851" s="42">
        <v>829.08120699999995</v>
      </c>
      <c r="AQ851" s="42">
        <v>169.28135</v>
      </c>
      <c r="AR851" s="42">
        <v>2112.993226</v>
      </c>
      <c r="AS851" s="42">
        <v>20.926334000000001</v>
      </c>
      <c r="AT851" s="42">
        <v>96.885063000000002</v>
      </c>
      <c r="AU851" s="42">
        <v>252.57074499999999</v>
      </c>
      <c r="AV851" s="42">
        <v>395.24296399999997</v>
      </c>
      <c r="AW851" s="42">
        <v>340.82335999999998</v>
      </c>
      <c r="AX851" s="42">
        <v>243.66566900000001</v>
      </c>
      <c r="AY851" s="42">
        <v>456.56304999999998</v>
      </c>
      <c r="AZ851" s="42">
        <v>306.31604199999998</v>
      </c>
      <c r="BA851" s="42">
        <v>1026.725649</v>
      </c>
      <c r="BB851" s="42">
        <v>16.736930999999998</v>
      </c>
      <c r="BC851" s="42">
        <v>63.116095999999999</v>
      </c>
      <c r="BD851" s="42">
        <v>159.89607799999999</v>
      </c>
      <c r="BE851" s="42">
        <v>176.44150400000001</v>
      </c>
      <c r="BF851" s="42">
        <v>37.873645000000003</v>
      </c>
      <c r="BG851" s="42">
        <v>222.717918</v>
      </c>
      <c r="BH851" s="42">
        <v>232.406612</v>
      </c>
      <c r="BI851" s="42">
        <v>117.53686500000001</v>
      </c>
      <c r="BJ851" s="42">
        <v>1086.267578</v>
      </c>
      <c r="BK851" s="42">
        <v>4.1894020000000003</v>
      </c>
      <c r="BL851" s="42">
        <v>33.768967000000004</v>
      </c>
      <c r="BM851" s="42">
        <v>92.674666000000002</v>
      </c>
      <c r="BN851" s="42">
        <v>218.80145999999999</v>
      </c>
      <c r="BO851" s="42">
        <v>302.94971500000003</v>
      </c>
      <c r="BP851" s="42">
        <v>20.947751</v>
      </c>
      <c r="BQ851" s="42">
        <v>224.15643800000001</v>
      </c>
      <c r="BR851" s="42">
        <v>188.779177</v>
      </c>
      <c r="BS851" s="42">
        <v>234.71510499999999</v>
      </c>
      <c r="BT851" s="42">
        <v>0</v>
      </c>
      <c r="BU851" s="42">
        <v>4.2105040000000002</v>
      </c>
      <c r="BV851" s="42">
        <v>0</v>
      </c>
      <c r="BW851" s="42">
        <v>8.3789099999999994</v>
      </c>
      <c r="BX851" s="42">
        <v>12.526427</v>
      </c>
      <c r="BY851" s="42">
        <v>33.558163999999998</v>
      </c>
      <c r="BZ851" s="42">
        <v>0</v>
      </c>
      <c r="CA851" s="42">
        <v>176.0411</v>
      </c>
      <c r="CB851" s="42">
        <v>1201.9190799999999</v>
      </c>
      <c r="CC851" s="42">
        <v>16.694621999999999</v>
      </c>
      <c r="CD851" s="42">
        <v>75.768922000000003</v>
      </c>
      <c r="CE851" s="42">
        <v>197.558176</v>
      </c>
      <c r="CF851" s="42">
        <v>331.91500200000002</v>
      </c>
      <c r="CG851" s="42">
        <v>294.443242</v>
      </c>
      <c r="CH851" s="42">
        <v>193.32847699999999</v>
      </c>
      <c r="CI851" s="42">
        <v>12.589308000000001</v>
      </c>
      <c r="CJ851" s="42">
        <v>79.621330999999998</v>
      </c>
      <c r="CK851" s="42">
        <v>676.35904200000004</v>
      </c>
      <c r="CL851" s="42">
        <v>4.2317109999999998</v>
      </c>
      <c r="CM851" s="42">
        <v>16.905638</v>
      </c>
      <c r="CN851" s="42">
        <v>55.012568999999999</v>
      </c>
      <c r="CO851" s="42">
        <v>54.949052000000002</v>
      </c>
      <c r="CP851" s="42">
        <v>33.853690999999998</v>
      </c>
      <c r="CQ851" s="42">
        <v>16.779028</v>
      </c>
      <c r="CR851" s="42">
        <v>443.97374100000002</v>
      </c>
      <c r="CS851" s="42">
        <v>50.65361</v>
      </c>
    </row>
    <row r="852" spans="1:97">
      <c r="A852" s="40" t="s">
        <v>2298</v>
      </c>
      <c r="B852" s="40" t="s">
        <v>289</v>
      </c>
      <c r="C852" s="40" t="s">
        <v>1664</v>
      </c>
      <c r="D852" s="40" t="s">
        <v>1669</v>
      </c>
      <c r="E852" s="40" t="s">
        <v>1737</v>
      </c>
      <c r="F852" s="40" t="s">
        <v>1671</v>
      </c>
      <c r="G852" s="41" t="s">
        <v>294</v>
      </c>
      <c r="H852" s="40" t="s">
        <v>2299</v>
      </c>
      <c r="I852" s="42">
        <v>532</v>
      </c>
      <c r="J852" s="42">
        <v>105.186312</v>
      </c>
      <c r="K852" s="42">
        <v>53.604562999999999</v>
      </c>
      <c r="L852" s="42">
        <v>135.52851699999999</v>
      </c>
      <c r="M852" s="42">
        <v>93.049430000000001</v>
      </c>
      <c r="N852" s="42">
        <v>92.038022999999995</v>
      </c>
      <c r="O852" s="42">
        <v>52.593156</v>
      </c>
      <c r="P852" s="42">
        <v>91</v>
      </c>
      <c r="Q852" s="42">
        <v>80</v>
      </c>
      <c r="R852" s="42">
        <v>105</v>
      </c>
      <c r="S852" s="42">
        <v>106</v>
      </c>
      <c r="T852" s="42">
        <v>89</v>
      </c>
      <c r="U852" s="42">
        <v>37</v>
      </c>
      <c r="V852" s="42">
        <v>273.07984800000003</v>
      </c>
      <c r="W852" s="42">
        <v>60.684410999999997</v>
      </c>
      <c r="X852" s="42">
        <v>29.330798000000001</v>
      </c>
      <c r="Y852" s="42">
        <v>65.741444999999999</v>
      </c>
      <c r="Z852" s="42">
        <v>47.536121999999999</v>
      </c>
      <c r="AA852" s="42">
        <v>44.501900999999997</v>
      </c>
      <c r="AB852" s="42">
        <v>24.273764</v>
      </c>
      <c r="AC852" s="42">
        <v>1.0114069999999999</v>
      </c>
      <c r="AD852" s="42">
        <v>71.809886000000006</v>
      </c>
      <c r="AE852" s="42">
        <v>146.65399199999999</v>
      </c>
      <c r="AF852" s="42">
        <v>54.615969999999997</v>
      </c>
      <c r="AG852" s="42">
        <v>258.92015199999997</v>
      </c>
      <c r="AH852" s="42">
        <v>44.501900999999997</v>
      </c>
      <c r="AI852" s="42">
        <v>24.273764</v>
      </c>
      <c r="AJ852" s="42">
        <v>69.787071999999995</v>
      </c>
      <c r="AK852" s="42">
        <v>45.513308000000002</v>
      </c>
      <c r="AL852" s="42">
        <v>47.536121999999999</v>
      </c>
      <c r="AM852" s="42">
        <v>26.296578</v>
      </c>
      <c r="AN852" s="42">
        <v>1.0114069999999999</v>
      </c>
      <c r="AO852" s="42">
        <v>57.650190000000002</v>
      </c>
      <c r="AP852" s="42">
        <v>146.65399199999999</v>
      </c>
      <c r="AQ852" s="42">
        <v>54.615969999999997</v>
      </c>
      <c r="AR852" s="42">
        <v>416.69961999999998</v>
      </c>
      <c r="AS852" s="42">
        <v>12.136882</v>
      </c>
      <c r="AT852" s="42">
        <v>32.365018999999997</v>
      </c>
      <c r="AU852" s="42">
        <v>28.319392000000001</v>
      </c>
      <c r="AV852" s="42">
        <v>40.456274000000001</v>
      </c>
      <c r="AW852" s="42">
        <v>68.775665000000004</v>
      </c>
      <c r="AX852" s="42">
        <v>60.684410999999997</v>
      </c>
      <c r="AY852" s="42">
        <v>129.46007599999999</v>
      </c>
      <c r="AZ852" s="42">
        <v>44.501900999999997</v>
      </c>
      <c r="BA852" s="42">
        <v>210.372624</v>
      </c>
      <c r="BB852" s="42">
        <v>8.0912550000000003</v>
      </c>
      <c r="BC852" s="42">
        <v>24.273764</v>
      </c>
      <c r="BD852" s="42">
        <v>20.228137</v>
      </c>
      <c r="BE852" s="42">
        <v>16.182510000000001</v>
      </c>
      <c r="BF852" s="42">
        <v>20.228137</v>
      </c>
      <c r="BG852" s="42">
        <v>40.456274000000001</v>
      </c>
      <c r="BH852" s="42">
        <v>72.821292999999997</v>
      </c>
      <c r="BI852" s="42">
        <v>8.0912550000000003</v>
      </c>
      <c r="BJ852" s="42">
        <v>206.32699600000001</v>
      </c>
      <c r="BK852" s="42">
        <v>4.0456269999999996</v>
      </c>
      <c r="BL852" s="42">
        <v>8.0912550000000003</v>
      </c>
      <c r="BM852" s="42">
        <v>8.0912550000000003</v>
      </c>
      <c r="BN852" s="42">
        <v>24.273764</v>
      </c>
      <c r="BO852" s="42">
        <v>48.547528999999997</v>
      </c>
      <c r="BP852" s="42">
        <v>20.228137</v>
      </c>
      <c r="BQ852" s="42">
        <v>56.638782999999997</v>
      </c>
      <c r="BR852" s="42">
        <v>36.410646</v>
      </c>
      <c r="BS852" s="42">
        <v>44.501900999999997</v>
      </c>
      <c r="BT852" s="42">
        <v>0</v>
      </c>
      <c r="BU852" s="42">
        <v>4.0456269999999996</v>
      </c>
      <c r="BV852" s="42">
        <v>0</v>
      </c>
      <c r="BW852" s="42">
        <v>4.0456269999999996</v>
      </c>
      <c r="BX852" s="42">
        <v>4.0456269999999996</v>
      </c>
      <c r="BY852" s="42">
        <v>8.0912550000000003</v>
      </c>
      <c r="BZ852" s="42">
        <v>0</v>
      </c>
      <c r="CA852" s="42">
        <v>24.273764</v>
      </c>
      <c r="CB852" s="42">
        <v>198.23574099999999</v>
      </c>
      <c r="CC852" s="42">
        <v>8.0912550000000003</v>
      </c>
      <c r="CD852" s="42">
        <v>20.228137</v>
      </c>
      <c r="CE852" s="42">
        <v>16.182510000000001</v>
      </c>
      <c r="CF852" s="42">
        <v>32.365018999999997</v>
      </c>
      <c r="CG852" s="42">
        <v>56.638782999999997</v>
      </c>
      <c r="CH852" s="42">
        <v>48.547528999999997</v>
      </c>
      <c r="CI852" s="42">
        <v>0</v>
      </c>
      <c r="CJ852" s="42">
        <v>16.182510000000001</v>
      </c>
      <c r="CK852" s="42">
        <v>173.96197699999999</v>
      </c>
      <c r="CL852" s="42">
        <v>4.0456269999999996</v>
      </c>
      <c r="CM852" s="42">
        <v>8.0912550000000003</v>
      </c>
      <c r="CN852" s="42">
        <v>12.136882</v>
      </c>
      <c r="CO852" s="42">
        <v>4.0456269999999996</v>
      </c>
      <c r="CP852" s="42">
        <v>8.0912550000000003</v>
      </c>
      <c r="CQ852" s="42">
        <v>4.0456269999999996</v>
      </c>
      <c r="CR852" s="42">
        <v>129.46007599999999</v>
      </c>
      <c r="CS852" s="42">
        <v>4.0456269999999996</v>
      </c>
    </row>
    <row r="853" spans="1:97">
      <c r="A853" s="40" t="s">
        <v>2300</v>
      </c>
      <c r="B853" s="40" t="s">
        <v>289</v>
      </c>
      <c r="C853" s="40" t="s">
        <v>1664</v>
      </c>
      <c r="D853" s="40" t="s">
        <v>1665</v>
      </c>
      <c r="E853" s="40" t="s">
        <v>1716</v>
      </c>
      <c r="F853" s="40" t="s">
        <v>1671</v>
      </c>
      <c r="G853" s="41" t="s">
        <v>294</v>
      </c>
      <c r="H853" s="40" t="s">
        <v>2301</v>
      </c>
      <c r="I853" s="42">
        <v>99</v>
      </c>
      <c r="J853" s="42">
        <v>21.685714000000001</v>
      </c>
      <c r="K853" s="42">
        <v>22.628571000000001</v>
      </c>
      <c r="L853" s="42">
        <v>16.971429000000001</v>
      </c>
      <c r="M853" s="42">
        <v>22.628571000000001</v>
      </c>
      <c r="N853" s="42">
        <v>10.371428999999999</v>
      </c>
      <c r="O853" s="42">
        <v>4.7142860000000004</v>
      </c>
      <c r="P853" s="42">
        <v>29</v>
      </c>
      <c r="Q853" s="42">
        <v>15</v>
      </c>
      <c r="R853" s="42">
        <v>32</v>
      </c>
      <c r="S853" s="42">
        <v>16</v>
      </c>
      <c r="T853" s="42">
        <v>10</v>
      </c>
      <c r="U853" s="42">
        <v>1</v>
      </c>
      <c r="V853" s="42">
        <v>50.914285999999997</v>
      </c>
      <c r="W853" s="42">
        <v>13.2</v>
      </c>
      <c r="X853" s="42">
        <v>13.2</v>
      </c>
      <c r="Y853" s="42">
        <v>7.5428569999999997</v>
      </c>
      <c r="Z853" s="42">
        <v>10.371428999999999</v>
      </c>
      <c r="AA853" s="42">
        <v>5.6571429999999996</v>
      </c>
      <c r="AB853" s="42">
        <v>0.94285699999999995</v>
      </c>
      <c r="AC853" s="42">
        <v>0</v>
      </c>
      <c r="AD853" s="42">
        <v>16.028570999999999</v>
      </c>
      <c r="AE853" s="42">
        <v>30.171429</v>
      </c>
      <c r="AF853" s="42">
        <v>4.7142860000000004</v>
      </c>
      <c r="AG853" s="42">
        <v>48.085714000000003</v>
      </c>
      <c r="AH853" s="42">
        <v>8.4857139999999998</v>
      </c>
      <c r="AI853" s="42">
        <v>9.4285709999999998</v>
      </c>
      <c r="AJ853" s="42">
        <v>9.4285709999999998</v>
      </c>
      <c r="AK853" s="42">
        <v>12.257142999999999</v>
      </c>
      <c r="AL853" s="42">
        <v>4.7142860000000004</v>
      </c>
      <c r="AM853" s="42">
        <v>3.7714289999999999</v>
      </c>
      <c r="AN853" s="42">
        <v>0</v>
      </c>
      <c r="AO853" s="42">
        <v>13.2</v>
      </c>
      <c r="AP853" s="42">
        <v>28.285713999999999</v>
      </c>
      <c r="AQ853" s="42">
        <v>6.6</v>
      </c>
      <c r="AR853" s="42">
        <v>71.657143000000005</v>
      </c>
      <c r="AS853" s="42">
        <v>0</v>
      </c>
      <c r="AT853" s="42">
        <v>0</v>
      </c>
      <c r="AU853" s="42">
        <v>0</v>
      </c>
      <c r="AV853" s="42">
        <v>22.628571000000001</v>
      </c>
      <c r="AW853" s="42">
        <v>11.314285999999999</v>
      </c>
      <c r="AX853" s="42">
        <v>7.5428569999999997</v>
      </c>
      <c r="AY853" s="42">
        <v>15.085713999999999</v>
      </c>
      <c r="AZ853" s="42">
        <v>15.085713999999999</v>
      </c>
      <c r="BA853" s="42">
        <v>41.485714000000002</v>
      </c>
      <c r="BB853" s="42">
        <v>0</v>
      </c>
      <c r="BC853" s="42">
        <v>0</v>
      </c>
      <c r="BD853" s="42">
        <v>0</v>
      </c>
      <c r="BE853" s="42">
        <v>11.314285999999999</v>
      </c>
      <c r="BF853" s="42">
        <v>3.7714289999999999</v>
      </c>
      <c r="BG853" s="42">
        <v>7.5428569999999997</v>
      </c>
      <c r="BH853" s="42">
        <v>7.5428569999999997</v>
      </c>
      <c r="BI853" s="42">
        <v>11.314285999999999</v>
      </c>
      <c r="BJ853" s="42">
        <v>30.171429</v>
      </c>
      <c r="BK853" s="42">
        <v>0</v>
      </c>
      <c r="BL853" s="42">
        <v>0</v>
      </c>
      <c r="BM853" s="42">
        <v>0</v>
      </c>
      <c r="BN853" s="42">
        <v>11.314285999999999</v>
      </c>
      <c r="BO853" s="42">
        <v>7.5428569999999997</v>
      </c>
      <c r="BP853" s="42">
        <v>0</v>
      </c>
      <c r="BQ853" s="42">
        <v>7.5428569999999997</v>
      </c>
      <c r="BR853" s="42">
        <v>3.7714289999999999</v>
      </c>
      <c r="BS853" s="42">
        <v>15.085713999999999</v>
      </c>
      <c r="BT853" s="42">
        <v>0</v>
      </c>
      <c r="BU853" s="42">
        <v>0</v>
      </c>
      <c r="BV853" s="42">
        <v>0</v>
      </c>
      <c r="BW853" s="42">
        <v>3.7714289999999999</v>
      </c>
      <c r="BX853" s="42">
        <v>0</v>
      </c>
      <c r="BY853" s="42">
        <v>3.7714289999999999</v>
      </c>
      <c r="BZ853" s="42">
        <v>0</v>
      </c>
      <c r="CA853" s="42">
        <v>7.5428569999999997</v>
      </c>
      <c r="CB853" s="42">
        <v>37.714286000000001</v>
      </c>
      <c r="CC853" s="42">
        <v>0</v>
      </c>
      <c r="CD853" s="42">
        <v>0</v>
      </c>
      <c r="CE853" s="42">
        <v>0</v>
      </c>
      <c r="CF853" s="42">
        <v>15.085713999999999</v>
      </c>
      <c r="CG853" s="42">
        <v>11.314285999999999</v>
      </c>
      <c r="CH853" s="42">
        <v>3.7714289999999999</v>
      </c>
      <c r="CI853" s="42">
        <v>0</v>
      </c>
      <c r="CJ853" s="42">
        <v>7.5428569999999997</v>
      </c>
      <c r="CK853" s="42">
        <v>18.857143000000001</v>
      </c>
      <c r="CL853" s="42">
        <v>0</v>
      </c>
      <c r="CM853" s="42">
        <v>0</v>
      </c>
      <c r="CN853" s="42">
        <v>0</v>
      </c>
      <c r="CO853" s="42">
        <v>3.7714289999999999</v>
      </c>
      <c r="CP853" s="42">
        <v>0</v>
      </c>
      <c r="CQ853" s="42">
        <v>0</v>
      </c>
      <c r="CR853" s="42">
        <v>15.085713999999999</v>
      </c>
      <c r="CS853" s="42">
        <v>0</v>
      </c>
    </row>
    <row r="854" spans="1:97">
      <c r="A854" s="40" t="s">
        <v>2302</v>
      </c>
      <c r="B854" s="40" t="s">
        <v>289</v>
      </c>
      <c r="C854" s="40" t="s">
        <v>1664</v>
      </c>
      <c r="D854" s="40" t="s">
        <v>1665</v>
      </c>
      <c r="E854" s="40" t="s">
        <v>1832</v>
      </c>
      <c r="F854" s="40" t="s">
        <v>1671</v>
      </c>
      <c r="G854" s="41" t="s">
        <v>294</v>
      </c>
      <c r="H854" s="40" t="s">
        <v>2303</v>
      </c>
      <c r="I854" s="42">
        <v>1094</v>
      </c>
      <c r="J854" s="42">
        <v>201.397594</v>
      </c>
      <c r="K854" s="42">
        <v>158.891569</v>
      </c>
      <c r="L854" s="42">
        <v>223.662655</v>
      </c>
      <c r="M854" s="42">
        <v>232.77108899999999</v>
      </c>
      <c r="N854" s="42">
        <v>162.91564500000001</v>
      </c>
      <c r="O854" s="42">
        <v>114.361448</v>
      </c>
      <c r="P854" s="42">
        <v>180</v>
      </c>
      <c r="Q854" s="42">
        <v>169</v>
      </c>
      <c r="R854" s="42">
        <v>198</v>
      </c>
      <c r="S854" s="42">
        <v>198</v>
      </c>
      <c r="T854" s="42">
        <v>172</v>
      </c>
      <c r="U854" s="42">
        <v>92</v>
      </c>
      <c r="V854" s="42">
        <v>539.40963799999997</v>
      </c>
      <c r="W854" s="42">
        <v>108.289159</v>
      </c>
      <c r="X854" s="42">
        <v>71.855423000000002</v>
      </c>
      <c r="Y854" s="42">
        <v>116.385544</v>
      </c>
      <c r="Z854" s="42">
        <v>105.25301399999999</v>
      </c>
      <c r="AA854" s="42">
        <v>90.060231999999999</v>
      </c>
      <c r="AB854" s="42">
        <v>45.542169999999999</v>
      </c>
      <c r="AC854" s="42">
        <v>2.0240960000000001</v>
      </c>
      <c r="AD854" s="42">
        <v>135.61446000000001</v>
      </c>
      <c r="AE854" s="42">
        <v>303.614464</v>
      </c>
      <c r="AF854" s="42">
        <v>100.18071399999999</v>
      </c>
      <c r="AG854" s="42">
        <v>554.59036200000003</v>
      </c>
      <c r="AH854" s="42">
        <v>93.108435999999998</v>
      </c>
      <c r="AI854" s="42">
        <v>87.036146000000002</v>
      </c>
      <c r="AJ854" s="42">
        <v>107.277111</v>
      </c>
      <c r="AK854" s="42">
        <v>127.518075</v>
      </c>
      <c r="AL854" s="42">
        <v>72.855412000000001</v>
      </c>
      <c r="AM854" s="42">
        <v>62.746988999999999</v>
      </c>
      <c r="AN854" s="42">
        <v>4.0481930000000004</v>
      </c>
      <c r="AO854" s="42">
        <v>123.469882</v>
      </c>
      <c r="AP854" s="42">
        <v>321.81927300000001</v>
      </c>
      <c r="AQ854" s="42">
        <v>109.30120700000001</v>
      </c>
      <c r="AR854" s="42">
        <v>898.69881299999997</v>
      </c>
      <c r="AS854" s="42">
        <v>16.192771</v>
      </c>
      <c r="AT854" s="42">
        <v>44.530121000000001</v>
      </c>
      <c r="AU854" s="42">
        <v>44.530121000000001</v>
      </c>
      <c r="AV854" s="42">
        <v>76.915664000000007</v>
      </c>
      <c r="AW854" s="42">
        <v>165.97590700000001</v>
      </c>
      <c r="AX854" s="42">
        <v>157.87952100000001</v>
      </c>
      <c r="AY854" s="42">
        <v>250.98795699999999</v>
      </c>
      <c r="AZ854" s="42">
        <v>141.68674999999999</v>
      </c>
      <c r="BA854" s="42">
        <v>425.060249</v>
      </c>
      <c r="BB854" s="42">
        <v>12.144579</v>
      </c>
      <c r="BC854" s="42">
        <v>32.385542999999998</v>
      </c>
      <c r="BD854" s="42">
        <v>36.433736000000003</v>
      </c>
      <c r="BE854" s="42">
        <v>40.481928000000003</v>
      </c>
      <c r="BF854" s="42">
        <v>28.337350000000001</v>
      </c>
      <c r="BG854" s="42">
        <v>113.3494</v>
      </c>
      <c r="BH854" s="42">
        <v>109.30120700000001</v>
      </c>
      <c r="BI854" s="42">
        <v>52.626506999999997</v>
      </c>
      <c r="BJ854" s="42">
        <v>473.63856299999998</v>
      </c>
      <c r="BK854" s="42">
        <v>4.0481930000000004</v>
      </c>
      <c r="BL854" s="42">
        <v>12.144579</v>
      </c>
      <c r="BM854" s="42">
        <v>8.0963860000000007</v>
      </c>
      <c r="BN854" s="42">
        <v>36.433736000000003</v>
      </c>
      <c r="BO854" s="42">
        <v>137.63855699999999</v>
      </c>
      <c r="BP854" s="42">
        <v>44.530121000000001</v>
      </c>
      <c r="BQ854" s="42">
        <v>141.68674999999999</v>
      </c>
      <c r="BR854" s="42">
        <v>89.060243</v>
      </c>
      <c r="BS854" s="42">
        <v>113.3494</v>
      </c>
      <c r="BT854" s="42">
        <v>0</v>
      </c>
      <c r="BU854" s="42">
        <v>0</v>
      </c>
      <c r="BV854" s="42">
        <v>0</v>
      </c>
      <c r="BW854" s="42">
        <v>4.0481930000000004</v>
      </c>
      <c r="BX854" s="42">
        <v>32.385542999999998</v>
      </c>
      <c r="BY854" s="42">
        <v>24.289156999999999</v>
      </c>
      <c r="BZ854" s="42">
        <v>0</v>
      </c>
      <c r="CA854" s="42">
        <v>52.626506999999997</v>
      </c>
      <c r="CB854" s="42">
        <v>425.060249</v>
      </c>
      <c r="CC854" s="42">
        <v>16.192771</v>
      </c>
      <c r="CD854" s="42">
        <v>28.337350000000001</v>
      </c>
      <c r="CE854" s="42">
        <v>32.385542999999998</v>
      </c>
      <c r="CF854" s="42">
        <v>64.771085999999997</v>
      </c>
      <c r="CG854" s="42">
        <v>117.397593</v>
      </c>
      <c r="CH854" s="42">
        <v>121.445785</v>
      </c>
      <c r="CI854" s="42">
        <v>0</v>
      </c>
      <c r="CJ854" s="42">
        <v>44.530121000000001</v>
      </c>
      <c r="CK854" s="42">
        <v>360.28916400000003</v>
      </c>
      <c r="CL854" s="42">
        <v>0</v>
      </c>
      <c r="CM854" s="42">
        <v>16.192771</v>
      </c>
      <c r="CN854" s="42">
        <v>12.144579</v>
      </c>
      <c r="CO854" s="42">
        <v>8.0963860000000007</v>
      </c>
      <c r="CP854" s="42">
        <v>16.192771</v>
      </c>
      <c r="CQ854" s="42">
        <v>12.144579</v>
      </c>
      <c r="CR854" s="42">
        <v>250.98795699999999</v>
      </c>
      <c r="CS854" s="42">
        <v>44.530121000000001</v>
      </c>
    </row>
    <row r="855" spans="1:97">
      <c r="A855" s="40" t="s">
        <v>2304</v>
      </c>
      <c r="B855" s="40" t="s">
        <v>289</v>
      </c>
      <c r="C855" s="40" t="s">
        <v>1664</v>
      </c>
      <c r="D855" s="40" t="s">
        <v>1699</v>
      </c>
      <c r="E855" s="40" t="s">
        <v>1700</v>
      </c>
      <c r="F855" s="40" t="s">
        <v>1671</v>
      </c>
      <c r="G855" s="41" t="s">
        <v>294</v>
      </c>
      <c r="H855" s="40" t="s">
        <v>2305</v>
      </c>
      <c r="I855" s="42">
        <v>1810</v>
      </c>
      <c r="J855" s="42">
        <v>455.307389</v>
      </c>
      <c r="K855" s="42">
        <v>274.61364900000001</v>
      </c>
      <c r="L855" s="42">
        <v>501.24647499999998</v>
      </c>
      <c r="M855" s="42">
        <v>301.15623199999999</v>
      </c>
      <c r="N855" s="42">
        <v>179.67287099999999</v>
      </c>
      <c r="O855" s="42">
        <v>98.003383999999997</v>
      </c>
      <c r="P855" s="42">
        <v>279</v>
      </c>
      <c r="Q855" s="42">
        <v>263</v>
      </c>
      <c r="R855" s="42">
        <v>338</v>
      </c>
      <c r="S855" s="42">
        <v>247</v>
      </c>
      <c r="T855" s="42">
        <v>143</v>
      </c>
      <c r="U855" s="42">
        <v>97</v>
      </c>
      <c r="V855" s="42">
        <v>903.46869700000002</v>
      </c>
      <c r="W855" s="42">
        <v>228.67456300000001</v>
      </c>
      <c r="X855" s="42">
        <v>134.75465299999999</v>
      </c>
      <c r="Y855" s="42">
        <v>259.30061999999998</v>
      </c>
      <c r="Z855" s="42">
        <v>161.297236</v>
      </c>
      <c r="AA855" s="42">
        <v>81.669487000000004</v>
      </c>
      <c r="AB855" s="42">
        <v>37.772137999999998</v>
      </c>
      <c r="AC855" s="42">
        <v>0</v>
      </c>
      <c r="AD855" s="42">
        <v>287.88494100000003</v>
      </c>
      <c r="AE855" s="42">
        <v>534.93513800000005</v>
      </c>
      <c r="AF855" s="42">
        <v>80.648617999999999</v>
      </c>
      <c r="AG855" s="42">
        <v>906.53130299999998</v>
      </c>
      <c r="AH855" s="42">
        <v>226.63282599999999</v>
      </c>
      <c r="AI855" s="42">
        <v>139.85899599999999</v>
      </c>
      <c r="AJ855" s="42">
        <v>241.945854</v>
      </c>
      <c r="AK855" s="42">
        <v>139.85899599999999</v>
      </c>
      <c r="AL855" s="42">
        <v>98.003383999999997</v>
      </c>
      <c r="AM855" s="42">
        <v>57.168641000000001</v>
      </c>
      <c r="AN855" s="42">
        <v>3.0626060000000002</v>
      </c>
      <c r="AO855" s="42">
        <v>270.53017499999999</v>
      </c>
      <c r="AP855" s="42">
        <v>534.93513800000005</v>
      </c>
      <c r="AQ855" s="42">
        <v>101.06599</v>
      </c>
      <c r="AR855" s="42">
        <v>1327.12916</v>
      </c>
      <c r="AS855" s="42">
        <v>12.250423</v>
      </c>
      <c r="AT855" s="42">
        <v>40.834743000000003</v>
      </c>
      <c r="AU855" s="42">
        <v>102.08685800000001</v>
      </c>
      <c r="AV855" s="42">
        <v>179.67287099999999</v>
      </c>
      <c r="AW855" s="42">
        <v>249.09193500000001</v>
      </c>
      <c r="AX855" s="42">
        <v>318.51099799999997</v>
      </c>
      <c r="AY855" s="42">
        <v>240.92498599999999</v>
      </c>
      <c r="AZ855" s="42">
        <v>183.75634500000001</v>
      </c>
      <c r="BA855" s="42">
        <v>657.43936799999994</v>
      </c>
      <c r="BB855" s="42">
        <v>4.0834739999999998</v>
      </c>
      <c r="BC855" s="42">
        <v>36.751269000000001</v>
      </c>
      <c r="BD855" s="42">
        <v>61.252115000000003</v>
      </c>
      <c r="BE855" s="42">
        <v>93.919910000000002</v>
      </c>
      <c r="BF855" s="42">
        <v>44.918218000000003</v>
      </c>
      <c r="BG855" s="42">
        <v>236.84151199999999</v>
      </c>
      <c r="BH855" s="42">
        <v>122.50423000000001</v>
      </c>
      <c r="BI855" s="42">
        <v>57.168641000000001</v>
      </c>
      <c r="BJ855" s="42">
        <v>669.68979100000001</v>
      </c>
      <c r="BK855" s="42">
        <v>8.1669490000000007</v>
      </c>
      <c r="BL855" s="42">
        <v>4.0834739999999998</v>
      </c>
      <c r="BM855" s="42">
        <v>40.834743000000003</v>
      </c>
      <c r="BN855" s="42">
        <v>85.752960999999999</v>
      </c>
      <c r="BO855" s="42">
        <v>204.17371700000001</v>
      </c>
      <c r="BP855" s="42">
        <v>81.669487000000004</v>
      </c>
      <c r="BQ855" s="42">
        <v>118.420756</v>
      </c>
      <c r="BR855" s="42">
        <v>126.587704</v>
      </c>
      <c r="BS855" s="42">
        <v>155.17202499999999</v>
      </c>
      <c r="BT855" s="42">
        <v>0</v>
      </c>
      <c r="BU855" s="42">
        <v>0</v>
      </c>
      <c r="BV855" s="42">
        <v>4.0834739999999998</v>
      </c>
      <c r="BW855" s="42">
        <v>16.333897</v>
      </c>
      <c r="BX855" s="42">
        <v>20.417372</v>
      </c>
      <c r="BY855" s="42">
        <v>40.834743000000003</v>
      </c>
      <c r="BZ855" s="42">
        <v>0</v>
      </c>
      <c r="CA855" s="42">
        <v>73.502538000000001</v>
      </c>
      <c r="CB855" s="42">
        <v>841.19571299999996</v>
      </c>
      <c r="CC855" s="42">
        <v>8.1669490000000007</v>
      </c>
      <c r="CD855" s="42">
        <v>36.751269000000001</v>
      </c>
      <c r="CE855" s="42">
        <v>89.836434999999994</v>
      </c>
      <c r="CF855" s="42">
        <v>151.08855</v>
      </c>
      <c r="CG855" s="42">
        <v>200.09024299999999</v>
      </c>
      <c r="CH855" s="42">
        <v>265.42583200000001</v>
      </c>
      <c r="CI855" s="42">
        <v>12.250423</v>
      </c>
      <c r="CJ855" s="42">
        <v>77.586011999999997</v>
      </c>
      <c r="CK855" s="42">
        <v>330.76142099999998</v>
      </c>
      <c r="CL855" s="42">
        <v>4.0834739999999998</v>
      </c>
      <c r="CM855" s="42">
        <v>4.0834739999999998</v>
      </c>
      <c r="CN855" s="42">
        <v>8.1669490000000007</v>
      </c>
      <c r="CO855" s="42">
        <v>12.250423</v>
      </c>
      <c r="CP855" s="42">
        <v>28.584320000000002</v>
      </c>
      <c r="CQ855" s="42">
        <v>12.250423</v>
      </c>
      <c r="CR855" s="42">
        <v>228.67456300000001</v>
      </c>
      <c r="CS855" s="42">
        <v>32.667794999999998</v>
      </c>
    </row>
    <row r="856" spans="1:97">
      <c r="A856" s="40" t="s">
        <v>2306</v>
      </c>
      <c r="B856" s="40" t="s">
        <v>289</v>
      </c>
      <c r="C856" s="40" t="s">
        <v>1664</v>
      </c>
      <c r="D856" s="40" t="s">
        <v>1665</v>
      </c>
      <c r="E856" s="40" t="s">
        <v>1747</v>
      </c>
      <c r="F856" s="40" t="s">
        <v>1671</v>
      </c>
      <c r="G856" s="41" t="s">
        <v>294</v>
      </c>
      <c r="H856" s="40" t="s">
        <v>2307</v>
      </c>
      <c r="I856" s="42">
        <v>968</v>
      </c>
      <c r="J856" s="42">
        <v>171.70954399999999</v>
      </c>
      <c r="K856" s="42">
        <v>129.53527</v>
      </c>
      <c r="L856" s="42">
        <v>206.854772</v>
      </c>
      <c r="M856" s="42">
        <v>249.02904599999999</v>
      </c>
      <c r="N856" s="42">
        <v>112.46473</v>
      </c>
      <c r="O856" s="42">
        <v>98.406638999999998</v>
      </c>
      <c r="P856" s="42">
        <v>167</v>
      </c>
      <c r="Q856" s="42">
        <v>147</v>
      </c>
      <c r="R856" s="42">
        <v>234</v>
      </c>
      <c r="S856" s="42">
        <v>169</v>
      </c>
      <c r="T856" s="42">
        <v>140</v>
      </c>
      <c r="U856" s="42">
        <v>71</v>
      </c>
      <c r="V856" s="42">
        <v>473.958506</v>
      </c>
      <c r="W856" s="42">
        <v>94.390040999999997</v>
      </c>
      <c r="X856" s="42">
        <v>69.286306999999994</v>
      </c>
      <c r="Y856" s="42">
        <v>103.427386</v>
      </c>
      <c r="Z856" s="42">
        <v>114.473029</v>
      </c>
      <c r="AA856" s="42">
        <v>53.219917000000002</v>
      </c>
      <c r="AB856" s="42">
        <v>38.157676000000002</v>
      </c>
      <c r="AC856" s="42">
        <v>1.004149</v>
      </c>
      <c r="AD856" s="42">
        <v>123.510373</v>
      </c>
      <c r="AE856" s="42">
        <v>280.15767599999998</v>
      </c>
      <c r="AF856" s="42">
        <v>70.290456000000006</v>
      </c>
      <c r="AG856" s="42">
        <v>494.041494</v>
      </c>
      <c r="AH856" s="42">
        <v>77.319502</v>
      </c>
      <c r="AI856" s="42">
        <v>60.248963000000003</v>
      </c>
      <c r="AJ856" s="42">
        <v>103.427386</v>
      </c>
      <c r="AK856" s="42">
        <v>134.556017</v>
      </c>
      <c r="AL856" s="42">
        <v>59.244813000000001</v>
      </c>
      <c r="AM856" s="42">
        <v>56.232365000000001</v>
      </c>
      <c r="AN856" s="42">
        <v>3.012448</v>
      </c>
      <c r="AO856" s="42">
        <v>102.423237</v>
      </c>
      <c r="AP856" s="42">
        <v>293.21161799999999</v>
      </c>
      <c r="AQ856" s="42">
        <v>98.406638999999998</v>
      </c>
      <c r="AR856" s="42">
        <v>831.43568500000003</v>
      </c>
      <c r="AS856" s="42">
        <v>36.149377999999999</v>
      </c>
      <c r="AT856" s="42">
        <v>8.0331949999999992</v>
      </c>
      <c r="AU856" s="42">
        <v>56.232365000000001</v>
      </c>
      <c r="AV856" s="42">
        <v>104.431535</v>
      </c>
      <c r="AW856" s="42">
        <v>124.514523</v>
      </c>
      <c r="AX856" s="42">
        <v>132.547718</v>
      </c>
      <c r="AY856" s="42">
        <v>228.94605799999999</v>
      </c>
      <c r="AZ856" s="42">
        <v>140.58091300000001</v>
      </c>
      <c r="BA856" s="42">
        <v>385.59336100000002</v>
      </c>
      <c r="BB856" s="42">
        <v>32.132779999999997</v>
      </c>
      <c r="BC856" s="42">
        <v>4.0165980000000001</v>
      </c>
      <c r="BD856" s="42">
        <v>40.165975000000003</v>
      </c>
      <c r="BE856" s="42">
        <v>52.215767999999997</v>
      </c>
      <c r="BF856" s="42">
        <v>20.082988</v>
      </c>
      <c r="BG856" s="42">
        <v>96.398340000000005</v>
      </c>
      <c r="BH856" s="42">
        <v>96.398340000000005</v>
      </c>
      <c r="BI856" s="42">
        <v>44.182572999999998</v>
      </c>
      <c r="BJ856" s="42">
        <v>445.84232400000002</v>
      </c>
      <c r="BK856" s="42">
        <v>4.0165980000000001</v>
      </c>
      <c r="BL856" s="42">
        <v>4.0165980000000001</v>
      </c>
      <c r="BM856" s="42">
        <v>16.066389999999998</v>
      </c>
      <c r="BN856" s="42">
        <v>52.215767999999997</v>
      </c>
      <c r="BO856" s="42">
        <v>104.431535</v>
      </c>
      <c r="BP856" s="42">
        <v>36.149377999999999</v>
      </c>
      <c r="BQ856" s="42">
        <v>132.547718</v>
      </c>
      <c r="BR856" s="42">
        <v>96.398340000000005</v>
      </c>
      <c r="BS856" s="42">
        <v>104.431535</v>
      </c>
      <c r="BT856" s="42">
        <v>0</v>
      </c>
      <c r="BU856" s="42">
        <v>0</v>
      </c>
      <c r="BV856" s="42">
        <v>0</v>
      </c>
      <c r="BW856" s="42">
        <v>8.0331949999999992</v>
      </c>
      <c r="BX856" s="42">
        <v>12.049792999999999</v>
      </c>
      <c r="BY856" s="42">
        <v>8.0331949999999992</v>
      </c>
      <c r="BZ856" s="42">
        <v>0</v>
      </c>
      <c r="CA856" s="42">
        <v>76.315353000000002</v>
      </c>
      <c r="CB856" s="42">
        <v>425.75933600000002</v>
      </c>
      <c r="CC856" s="42">
        <v>24.099585000000001</v>
      </c>
      <c r="CD856" s="42">
        <v>8.0331949999999992</v>
      </c>
      <c r="CE856" s="42">
        <v>44.182572999999998</v>
      </c>
      <c r="CF856" s="42">
        <v>88.365144999999998</v>
      </c>
      <c r="CG856" s="42">
        <v>112.46473</v>
      </c>
      <c r="CH856" s="42">
        <v>104.431535</v>
      </c>
      <c r="CI856" s="42">
        <v>4.0165980000000001</v>
      </c>
      <c r="CJ856" s="42">
        <v>40.165975000000003</v>
      </c>
      <c r="CK856" s="42">
        <v>301.24481300000002</v>
      </c>
      <c r="CL856" s="42">
        <v>12.049792999999999</v>
      </c>
      <c r="CM856" s="42">
        <v>0</v>
      </c>
      <c r="CN856" s="42">
        <v>12.049792999999999</v>
      </c>
      <c r="CO856" s="42">
        <v>8.0331949999999992</v>
      </c>
      <c r="CP856" s="42">
        <v>0</v>
      </c>
      <c r="CQ856" s="42">
        <v>20.082988</v>
      </c>
      <c r="CR856" s="42">
        <v>224.929461</v>
      </c>
      <c r="CS856" s="42">
        <v>24.099585000000001</v>
      </c>
    </row>
    <row r="857" spans="1:97">
      <c r="A857" s="40" t="s">
        <v>2308</v>
      </c>
      <c r="B857" s="40" t="s">
        <v>289</v>
      </c>
      <c r="C857" s="40" t="s">
        <v>1664</v>
      </c>
      <c r="D857" s="40" t="s">
        <v>1669</v>
      </c>
      <c r="E857" s="40" t="s">
        <v>1816</v>
      </c>
      <c r="F857" s="40" t="s">
        <v>1671</v>
      </c>
      <c r="G857" s="41" t="s">
        <v>294</v>
      </c>
      <c r="H857" s="40" t="s">
        <v>2309</v>
      </c>
      <c r="I857" s="42">
        <v>387</v>
      </c>
      <c r="J857" s="42">
        <v>66.760108000000002</v>
      </c>
      <c r="K857" s="42">
        <v>58.415094000000003</v>
      </c>
      <c r="L857" s="42">
        <v>85.536388000000002</v>
      </c>
      <c r="M857" s="42">
        <v>85.536388000000002</v>
      </c>
      <c r="N857" s="42">
        <v>49.026954000000003</v>
      </c>
      <c r="O857" s="42">
        <v>41.725067000000003</v>
      </c>
      <c r="P857" s="42">
        <v>78</v>
      </c>
      <c r="Q857" s="42">
        <v>55</v>
      </c>
      <c r="R857" s="42">
        <v>85</v>
      </c>
      <c r="S857" s="42">
        <v>50</v>
      </c>
      <c r="T857" s="42">
        <v>63</v>
      </c>
      <c r="U857" s="42">
        <v>27</v>
      </c>
      <c r="V857" s="42">
        <v>192.97843700000001</v>
      </c>
      <c r="W857" s="42">
        <v>33.380054000000001</v>
      </c>
      <c r="X857" s="42">
        <v>28.16442</v>
      </c>
      <c r="Y857" s="42">
        <v>40.681941000000002</v>
      </c>
      <c r="Z857" s="42">
        <v>47.983826999999998</v>
      </c>
      <c r="AA857" s="42">
        <v>25.035039999999999</v>
      </c>
      <c r="AB857" s="42">
        <v>17.733153999999999</v>
      </c>
      <c r="AC857" s="42">
        <v>0</v>
      </c>
      <c r="AD857" s="42">
        <v>52.156334000000001</v>
      </c>
      <c r="AE857" s="42">
        <v>113.70080900000001</v>
      </c>
      <c r="AF857" s="42">
        <v>27.121293999999999</v>
      </c>
      <c r="AG857" s="42">
        <v>194.02156299999999</v>
      </c>
      <c r="AH857" s="42">
        <v>33.380054000000001</v>
      </c>
      <c r="AI857" s="42">
        <v>30.250674</v>
      </c>
      <c r="AJ857" s="42">
        <v>44.854447</v>
      </c>
      <c r="AK857" s="42">
        <v>37.552560999999997</v>
      </c>
      <c r="AL857" s="42">
        <v>23.991914000000001</v>
      </c>
      <c r="AM857" s="42">
        <v>22.948786999999999</v>
      </c>
      <c r="AN857" s="42">
        <v>1.0431269999999999</v>
      </c>
      <c r="AO857" s="42">
        <v>47.983826999999998</v>
      </c>
      <c r="AP857" s="42">
        <v>113.70080900000001</v>
      </c>
      <c r="AQ857" s="42">
        <v>32.336927000000003</v>
      </c>
      <c r="AR857" s="42">
        <v>308.76549899999998</v>
      </c>
      <c r="AS857" s="42">
        <v>41.725067000000003</v>
      </c>
      <c r="AT857" s="42">
        <v>0</v>
      </c>
      <c r="AU857" s="42">
        <v>12.517519999999999</v>
      </c>
      <c r="AV857" s="42">
        <v>45.897573999999999</v>
      </c>
      <c r="AW857" s="42">
        <v>29.207547000000002</v>
      </c>
      <c r="AX857" s="42">
        <v>50.070081000000002</v>
      </c>
      <c r="AY857" s="42">
        <v>83.450135000000003</v>
      </c>
      <c r="AZ857" s="42">
        <v>45.897573999999999</v>
      </c>
      <c r="BA857" s="42">
        <v>154.38274899999999</v>
      </c>
      <c r="BB857" s="42">
        <v>33.380054000000001</v>
      </c>
      <c r="BC857" s="42">
        <v>0</v>
      </c>
      <c r="BD857" s="42">
        <v>8.3450129999999998</v>
      </c>
      <c r="BE857" s="42">
        <v>12.517519999999999</v>
      </c>
      <c r="BF857" s="42">
        <v>0</v>
      </c>
      <c r="BG857" s="42">
        <v>37.552560999999997</v>
      </c>
      <c r="BH857" s="42">
        <v>33.380054000000001</v>
      </c>
      <c r="BI857" s="42">
        <v>29.207547000000002</v>
      </c>
      <c r="BJ857" s="42">
        <v>154.38274899999999</v>
      </c>
      <c r="BK857" s="42">
        <v>8.3450129999999998</v>
      </c>
      <c r="BL857" s="42">
        <v>0</v>
      </c>
      <c r="BM857" s="42">
        <v>4.1725070000000004</v>
      </c>
      <c r="BN857" s="42">
        <v>33.380054000000001</v>
      </c>
      <c r="BO857" s="42">
        <v>29.207547000000002</v>
      </c>
      <c r="BP857" s="42">
        <v>12.517519999999999</v>
      </c>
      <c r="BQ857" s="42">
        <v>50.070081000000002</v>
      </c>
      <c r="BR857" s="42">
        <v>16.690027000000001</v>
      </c>
      <c r="BS857" s="42">
        <v>45.897573999999999</v>
      </c>
      <c r="BT857" s="42">
        <v>0</v>
      </c>
      <c r="BU857" s="42">
        <v>0</v>
      </c>
      <c r="BV857" s="42">
        <v>0</v>
      </c>
      <c r="BW857" s="42">
        <v>0</v>
      </c>
      <c r="BX857" s="42">
        <v>4.1725070000000004</v>
      </c>
      <c r="BY857" s="42">
        <v>8.3450129999999998</v>
      </c>
      <c r="BZ857" s="42">
        <v>0</v>
      </c>
      <c r="CA857" s="42">
        <v>33.380054000000001</v>
      </c>
      <c r="CB857" s="42">
        <v>137.692722</v>
      </c>
      <c r="CC857" s="42">
        <v>25.035039999999999</v>
      </c>
      <c r="CD857" s="42">
        <v>0</v>
      </c>
      <c r="CE857" s="42">
        <v>8.3450129999999998</v>
      </c>
      <c r="CF857" s="42">
        <v>41.725067000000003</v>
      </c>
      <c r="CG857" s="42">
        <v>20.862534</v>
      </c>
      <c r="CH857" s="42">
        <v>37.552560999999997</v>
      </c>
      <c r="CI857" s="42">
        <v>0</v>
      </c>
      <c r="CJ857" s="42">
        <v>4.1725070000000004</v>
      </c>
      <c r="CK857" s="42">
        <v>125.175202</v>
      </c>
      <c r="CL857" s="42">
        <v>16.690027000000001</v>
      </c>
      <c r="CM857" s="42">
        <v>0</v>
      </c>
      <c r="CN857" s="42">
        <v>4.1725070000000004</v>
      </c>
      <c r="CO857" s="42">
        <v>4.1725070000000004</v>
      </c>
      <c r="CP857" s="42">
        <v>4.1725070000000004</v>
      </c>
      <c r="CQ857" s="42">
        <v>4.1725070000000004</v>
      </c>
      <c r="CR857" s="42">
        <v>83.450135000000003</v>
      </c>
      <c r="CS857" s="42">
        <v>8.3450129999999998</v>
      </c>
    </row>
    <row r="858" spans="1:97">
      <c r="A858" s="40" t="s">
        <v>2310</v>
      </c>
      <c r="B858" s="40" t="s">
        <v>289</v>
      </c>
      <c r="C858" s="40" t="s">
        <v>1664</v>
      </c>
      <c r="D858" s="40" t="s">
        <v>1699</v>
      </c>
      <c r="E858" s="40" t="s">
        <v>1772</v>
      </c>
      <c r="F858" s="40" t="s">
        <v>1773</v>
      </c>
      <c r="G858" s="41" t="s">
        <v>294</v>
      </c>
      <c r="H858" s="40" t="s">
        <v>2311</v>
      </c>
      <c r="I858" s="42">
        <v>844</v>
      </c>
      <c r="J858" s="42">
        <v>144</v>
      </c>
      <c r="K858" s="42">
        <v>83</v>
      </c>
      <c r="L858" s="42">
        <v>159</v>
      </c>
      <c r="M858" s="42">
        <v>203</v>
      </c>
      <c r="N858" s="42">
        <v>173</v>
      </c>
      <c r="O858" s="42">
        <v>82</v>
      </c>
      <c r="P858" s="42">
        <v>109</v>
      </c>
      <c r="Q858" s="42">
        <v>102</v>
      </c>
      <c r="R858" s="42">
        <v>137</v>
      </c>
      <c r="S858" s="42">
        <v>124</v>
      </c>
      <c r="T858" s="42">
        <v>113</v>
      </c>
      <c r="U858" s="42">
        <v>46</v>
      </c>
      <c r="V858" s="42">
        <v>421</v>
      </c>
      <c r="W858" s="42">
        <v>79</v>
      </c>
      <c r="X858" s="42">
        <v>33</v>
      </c>
      <c r="Y858" s="42">
        <v>78</v>
      </c>
      <c r="Z858" s="42">
        <v>99</v>
      </c>
      <c r="AA858" s="42">
        <v>95</v>
      </c>
      <c r="AB858" s="42">
        <v>37</v>
      </c>
      <c r="AC858" s="42">
        <v>0</v>
      </c>
      <c r="AD858" s="42">
        <v>88</v>
      </c>
      <c r="AE858" s="42">
        <v>243</v>
      </c>
      <c r="AF858" s="42">
        <v>90</v>
      </c>
      <c r="AG858" s="42">
        <v>423</v>
      </c>
      <c r="AH858" s="42">
        <v>65</v>
      </c>
      <c r="AI858" s="42">
        <v>50</v>
      </c>
      <c r="AJ858" s="42">
        <v>81</v>
      </c>
      <c r="AK858" s="42">
        <v>104</v>
      </c>
      <c r="AL858" s="42">
        <v>78</v>
      </c>
      <c r="AM858" s="42">
        <v>41</v>
      </c>
      <c r="AN858" s="42">
        <v>4</v>
      </c>
      <c r="AO858" s="42">
        <v>83</v>
      </c>
      <c r="AP858" s="42">
        <v>256</v>
      </c>
      <c r="AQ858" s="42">
        <v>84</v>
      </c>
      <c r="AR858" s="42">
        <v>720</v>
      </c>
      <c r="AS858" s="42">
        <v>4</v>
      </c>
      <c r="AT858" s="42">
        <v>40</v>
      </c>
      <c r="AU858" s="42">
        <v>36</v>
      </c>
      <c r="AV858" s="42">
        <v>60</v>
      </c>
      <c r="AW858" s="42">
        <v>124</v>
      </c>
      <c r="AX858" s="42">
        <v>96</v>
      </c>
      <c r="AY858" s="42">
        <v>260</v>
      </c>
      <c r="AZ858" s="42">
        <v>100</v>
      </c>
      <c r="BA858" s="42">
        <v>352</v>
      </c>
      <c r="BB858" s="42">
        <v>4</v>
      </c>
      <c r="BC858" s="42">
        <v>24</v>
      </c>
      <c r="BD858" s="42">
        <v>32</v>
      </c>
      <c r="BE858" s="42">
        <v>20</v>
      </c>
      <c r="BF858" s="42">
        <v>24</v>
      </c>
      <c r="BG858" s="42">
        <v>80</v>
      </c>
      <c r="BH858" s="42">
        <v>148</v>
      </c>
      <c r="BI858" s="42">
        <v>20</v>
      </c>
      <c r="BJ858" s="42">
        <v>368</v>
      </c>
      <c r="BK858" s="42">
        <v>0</v>
      </c>
      <c r="BL858" s="42">
        <v>16</v>
      </c>
      <c r="BM858" s="42">
        <v>4</v>
      </c>
      <c r="BN858" s="42">
        <v>40</v>
      </c>
      <c r="BO858" s="42">
        <v>100</v>
      </c>
      <c r="BP858" s="42">
        <v>16</v>
      </c>
      <c r="BQ858" s="42">
        <v>112</v>
      </c>
      <c r="BR858" s="42">
        <v>80</v>
      </c>
      <c r="BS858" s="42">
        <v>56</v>
      </c>
      <c r="BT858" s="42">
        <v>0</v>
      </c>
      <c r="BU858" s="42">
        <v>0</v>
      </c>
      <c r="BV858" s="42">
        <v>0</v>
      </c>
      <c r="BW858" s="42">
        <v>0</v>
      </c>
      <c r="BX858" s="42">
        <v>16</v>
      </c>
      <c r="BY858" s="42">
        <v>16</v>
      </c>
      <c r="BZ858" s="42">
        <v>0</v>
      </c>
      <c r="CA858" s="42">
        <v>24</v>
      </c>
      <c r="CB858" s="42">
        <v>308</v>
      </c>
      <c r="CC858" s="42">
        <v>4</v>
      </c>
      <c r="CD858" s="42">
        <v>24</v>
      </c>
      <c r="CE858" s="42">
        <v>20</v>
      </c>
      <c r="CF858" s="42">
        <v>56</v>
      </c>
      <c r="CG858" s="42">
        <v>88</v>
      </c>
      <c r="CH858" s="42">
        <v>76</v>
      </c>
      <c r="CI858" s="42">
        <v>4</v>
      </c>
      <c r="CJ858" s="42">
        <v>36</v>
      </c>
      <c r="CK858" s="42">
        <v>356</v>
      </c>
      <c r="CL858" s="42">
        <v>0</v>
      </c>
      <c r="CM858" s="42">
        <v>16</v>
      </c>
      <c r="CN858" s="42">
        <v>16</v>
      </c>
      <c r="CO858" s="42">
        <v>4</v>
      </c>
      <c r="CP858" s="42">
        <v>20</v>
      </c>
      <c r="CQ858" s="42">
        <v>4</v>
      </c>
      <c r="CR858" s="42">
        <v>256</v>
      </c>
      <c r="CS858" s="42">
        <v>40</v>
      </c>
    </row>
    <row r="859" spans="1:97">
      <c r="A859" s="40" t="s">
        <v>2312</v>
      </c>
      <c r="B859" s="40" t="s">
        <v>289</v>
      </c>
      <c r="C859" s="40" t="s">
        <v>1664</v>
      </c>
      <c r="D859" s="40" t="s">
        <v>1665</v>
      </c>
      <c r="E859" s="40" t="s">
        <v>1747</v>
      </c>
      <c r="F859" s="40" t="s">
        <v>1671</v>
      </c>
      <c r="G859" s="41" t="s">
        <v>294</v>
      </c>
      <c r="H859" s="40" t="s">
        <v>2313</v>
      </c>
      <c r="I859" s="42">
        <v>494</v>
      </c>
      <c r="J859" s="42">
        <v>84.317268999999996</v>
      </c>
      <c r="K859" s="42">
        <v>73.405621999999994</v>
      </c>
      <c r="L859" s="42">
        <v>82.333332999999996</v>
      </c>
      <c r="M859" s="42">
        <v>130.93975900000001</v>
      </c>
      <c r="N859" s="42">
        <v>81.341364999999996</v>
      </c>
      <c r="O859" s="42">
        <v>41.662650999999997</v>
      </c>
      <c r="P859" s="42">
        <v>88</v>
      </c>
      <c r="Q859" s="42">
        <v>79</v>
      </c>
      <c r="R859" s="42">
        <v>115</v>
      </c>
      <c r="S859" s="42">
        <v>98</v>
      </c>
      <c r="T859" s="42">
        <v>87</v>
      </c>
      <c r="U859" s="42">
        <v>34</v>
      </c>
      <c r="V859" s="42">
        <v>253.94377499999999</v>
      </c>
      <c r="W859" s="42">
        <v>49.598393999999999</v>
      </c>
      <c r="X859" s="42">
        <v>41.662650999999997</v>
      </c>
      <c r="Y859" s="42">
        <v>38.686746999999997</v>
      </c>
      <c r="Z859" s="42">
        <v>58.526103999999997</v>
      </c>
      <c r="AA859" s="42">
        <v>44.638553999999999</v>
      </c>
      <c r="AB859" s="42">
        <v>19.839357</v>
      </c>
      <c r="AC859" s="42">
        <v>0.99196799999999996</v>
      </c>
      <c r="AD859" s="42">
        <v>67.453815000000006</v>
      </c>
      <c r="AE859" s="42">
        <v>141.851406</v>
      </c>
      <c r="AF859" s="42">
        <v>44.638553999999999</v>
      </c>
      <c r="AG859" s="42">
        <v>240.05622500000001</v>
      </c>
      <c r="AH859" s="42">
        <v>34.718876000000002</v>
      </c>
      <c r="AI859" s="42">
        <v>31.742972000000002</v>
      </c>
      <c r="AJ859" s="42">
        <v>43.646585999999999</v>
      </c>
      <c r="AK859" s="42">
        <v>72.413655000000006</v>
      </c>
      <c r="AL859" s="42">
        <v>36.702810999999997</v>
      </c>
      <c r="AM859" s="42">
        <v>20.831325</v>
      </c>
      <c r="AN859" s="42">
        <v>0</v>
      </c>
      <c r="AO859" s="42">
        <v>45.630521999999999</v>
      </c>
      <c r="AP859" s="42">
        <v>153.75502</v>
      </c>
      <c r="AQ859" s="42">
        <v>40.670682999999997</v>
      </c>
      <c r="AR859" s="42">
        <v>400.75502</v>
      </c>
      <c r="AS859" s="42">
        <v>11.903613999999999</v>
      </c>
      <c r="AT859" s="42">
        <v>15.871486000000001</v>
      </c>
      <c r="AU859" s="42">
        <v>31.742972000000002</v>
      </c>
      <c r="AV859" s="42">
        <v>47.614457999999999</v>
      </c>
      <c r="AW859" s="42">
        <v>51.582329000000001</v>
      </c>
      <c r="AX859" s="42">
        <v>51.582329000000001</v>
      </c>
      <c r="AY859" s="42">
        <v>130.93975900000001</v>
      </c>
      <c r="AZ859" s="42">
        <v>59.518071999999997</v>
      </c>
      <c r="BA859" s="42">
        <v>210.297189</v>
      </c>
      <c r="BB859" s="42">
        <v>7.9357430000000004</v>
      </c>
      <c r="BC859" s="42">
        <v>7.9357430000000004</v>
      </c>
      <c r="BD859" s="42">
        <v>23.807229</v>
      </c>
      <c r="BE859" s="42">
        <v>23.807229</v>
      </c>
      <c r="BF859" s="42">
        <v>7.9357430000000004</v>
      </c>
      <c r="BG859" s="42">
        <v>39.678714999999997</v>
      </c>
      <c r="BH859" s="42">
        <v>79.357429999999994</v>
      </c>
      <c r="BI859" s="42">
        <v>19.839357</v>
      </c>
      <c r="BJ859" s="42">
        <v>190.457831</v>
      </c>
      <c r="BK859" s="42">
        <v>3.9678710000000001</v>
      </c>
      <c r="BL859" s="42">
        <v>7.9357430000000004</v>
      </c>
      <c r="BM859" s="42">
        <v>7.9357430000000004</v>
      </c>
      <c r="BN859" s="42">
        <v>23.807229</v>
      </c>
      <c r="BO859" s="42">
        <v>43.646585999999999</v>
      </c>
      <c r="BP859" s="42">
        <v>11.903613999999999</v>
      </c>
      <c r="BQ859" s="42">
        <v>51.582329000000001</v>
      </c>
      <c r="BR859" s="42">
        <v>39.678714999999997</v>
      </c>
      <c r="BS859" s="42">
        <v>39.678714999999997</v>
      </c>
      <c r="BT859" s="42">
        <v>0</v>
      </c>
      <c r="BU859" s="42">
        <v>0</v>
      </c>
      <c r="BV859" s="42">
        <v>0</v>
      </c>
      <c r="BW859" s="42">
        <v>0</v>
      </c>
      <c r="BX859" s="42">
        <v>0</v>
      </c>
      <c r="BY859" s="42">
        <v>15.871486000000001</v>
      </c>
      <c r="BZ859" s="42">
        <v>0</v>
      </c>
      <c r="CA859" s="42">
        <v>23.807229</v>
      </c>
      <c r="CB859" s="42">
        <v>170.61847399999999</v>
      </c>
      <c r="CC859" s="42">
        <v>11.903613999999999</v>
      </c>
      <c r="CD859" s="42">
        <v>7.9357430000000004</v>
      </c>
      <c r="CE859" s="42">
        <v>27.775099999999998</v>
      </c>
      <c r="CF859" s="42">
        <v>43.646585999999999</v>
      </c>
      <c r="CG859" s="42">
        <v>35.710842999999997</v>
      </c>
      <c r="CH859" s="42">
        <v>31.742972000000002</v>
      </c>
      <c r="CI859" s="42">
        <v>0</v>
      </c>
      <c r="CJ859" s="42">
        <v>11.903613999999999</v>
      </c>
      <c r="CK859" s="42">
        <v>190.457831</v>
      </c>
      <c r="CL859" s="42">
        <v>0</v>
      </c>
      <c r="CM859" s="42">
        <v>7.9357430000000004</v>
      </c>
      <c r="CN859" s="42">
        <v>3.9678710000000001</v>
      </c>
      <c r="CO859" s="42">
        <v>3.9678710000000001</v>
      </c>
      <c r="CP859" s="42">
        <v>15.871486000000001</v>
      </c>
      <c r="CQ859" s="42">
        <v>3.9678710000000001</v>
      </c>
      <c r="CR859" s="42">
        <v>130.93975900000001</v>
      </c>
      <c r="CS859" s="42">
        <v>23.807229</v>
      </c>
    </row>
    <row r="860" spans="1:97">
      <c r="A860" s="40" t="s">
        <v>2314</v>
      </c>
      <c r="B860" s="40" t="s">
        <v>289</v>
      </c>
      <c r="C860" s="40" t="s">
        <v>1664</v>
      </c>
      <c r="D860" s="40" t="s">
        <v>1665</v>
      </c>
      <c r="E860" s="40" t="s">
        <v>1710</v>
      </c>
      <c r="F860" s="40" t="s">
        <v>419</v>
      </c>
      <c r="G860" s="41" t="s">
        <v>294</v>
      </c>
      <c r="H860" s="40" t="s">
        <v>2315</v>
      </c>
      <c r="I860" s="42">
        <v>389</v>
      </c>
      <c r="J860" s="42">
        <v>71.631714000000002</v>
      </c>
      <c r="K860" s="42">
        <v>51.734014999999999</v>
      </c>
      <c r="L860" s="42">
        <v>86.554986999999997</v>
      </c>
      <c r="M860" s="42">
        <v>91.529411999999994</v>
      </c>
      <c r="N860" s="42">
        <v>56.708440000000003</v>
      </c>
      <c r="O860" s="42">
        <v>30.841432000000001</v>
      </c>
      <c r="P860" s="42">
        <v>66</v>
      </c>
      <c r="Q860" s="42">
        <v>97</v>
      </c>
      <c r="R860" s="42">
        <v>78</v>
      </c>
      <c r="S860" s="42">
        <v>73</v>
      </c>
      <c r="T860" s="42">
        <v>70</v>
      </c>
      <c r="U860" s="42">
        <v>19</v>
      </c>
      <c r="V860" s="42">
        <v>197.98209700000001</v>
      </c>
      <c r="W860" s="42">
        <v>29.846547000000001</v>
      </c>
      <c r="X860" s="42">
        <v>32.831201999999998</v>
      </c>
      <c r="Y860" s="42">
        <v>42.780051</v>
      </c>
      <c r="Z860" s="42">
        <v>50.739130000000003</v>
      </c>
      <c r="AA860" s="42">
        <v>28.851662000000001</v>
      </c>
      <c r="AB860" s="42">
        <v>12.933503999999999</v>
      </c>
      <c r="AC860" s="42">
        <v>0</v>
      </c>
      <c r="AD860" s="42">
        <v>42.780051</v>
      </c>
      <c r="AE860" s="42">
        <v>126.35038400000001</v>
      </c>
      <c r="AF860" s="42">
        <v>28.851662000000001</v>
      </c>
      <c r="AG860" s="42">
        <v>191.01790299999999</v>
      </c>
      <c r="AH860" s="42">
        <v>41.785165999999997</v>
      </c>
      <c r="AI860" s="42">
        <v>18.902812999999998</v>
      </c>
      <c r="AJ860" s="42">
        <v>43.774935999999997</v>
      </c>
      <c r="AK860" s="42">
        <v>40.790281</v>
      </c>
      <c r="AL860" s="42">
        <v>27.856777000000001</v>
      </c>
      <c r="AM860" s="42">
        <v>16.913042999999998</v>
      </c>
      <c r="AN860" s="42">
        <v>0.99488500000000002</v>
      </c>
      <c r="AO860" s="42">
        <v>47.754475999999997</v>
      </c>
      <c r="AP860" s="42">
        <v>105.457801</v>
      </c>
      <c r="AQ860" s="42">
        <v>37.805627000000001</v>
      </c>
      <c r="AR860" s="42">
        <v>334.28133000000003</v>
      </c>
      <c r="AS860" s="42">
        <v>27.856777000000001</v>
      </c>
      <c r="AT860" s="42">
        <v>11.938618999999999</v>
      </c>
      <c r="AU860" s="42">
        <v>15.918158999999999</v>
      </c>
      <c r="AV860" s="42">
        <v>35.815857000000001</v>
      </c>
      <c r="AW860" s="42">
        <v>39.795395999999997</v>
      </c>
      <c r="AX860" s="42">
        <v>59.693095</v>
      </c>
      <c r="AY860" s="42">
        <v>103.468031</v>
      </c>
      <c r="AZ860" s="42">
        <v>39.795395999999997</v>
      </c>
      <c r="BA860" s="42">
        <v>191.01790299999999</v>
      </c>
      <c r="BB860" s="42">
        <v>19.897697999999998</v>
      </c>
      <c r="BC860" s="42">
        <v>7.959079</v>
      </c>
      <c r="BD860" s="42">
        <v>7.959079</v>
      </c>
      <c r="BE860" s="42">
        <v>23.877237999999998</v>
      </c>
      <c r="BF860" s="42">
        <v>3.9795400000000001</v>
      </c>
      <c r="BG860" s="42">
        <v>47.754475999999997</v>
      </c>
      <c r="BH860" s="42">
        <v>51.734014999999999</v>
      </c>
      <c r="BI860" s="42">
        <v>27.856777000000001</v>
      </c>
      <c r="BJ860" s="42">
        <v>143.26342700000001</v>
      </c>
      <c r="BK860" s="42">
        <v>7.959079</v>
      </c>
      <c r="BL860" s="42">
        <v>3.9795400000000001</v>
      </c>
      <c r="BM860" s="42">
        <v>7.959079</v>
      </c>
      <c r="BN860" s="42">
        <v>11.938618999999999</v>
      </c>
      <c r="BO860" s="42">
        <v>35.815857000000001</v>
      </c>
      <c r="BP860" s="42">
        <v>11.938618999999999</v>
      </c>
      <c r="BQ860" s="42">
        <v>51.734014999999999</v>
      </c>
      <c r="BR860" s="42">
        <v>11.938618999999999</v>
      </c>
      <c r="BS860" s="42">
        <v>55.713554999999999</v>
      </c>
      <c r="BT860" s="42">
        <v>3.9795400000000001</v>
      </c>
      <c r="BU860" s="42">
        <v>0</v>
      </c>
      <c r="BV860" s="42">
        <v>0</v>
      </c>
      <c r="BW860" s="42">
        <v>0</v>
      </c>
      <c r="BX860" s="42">
        <v>7.959079</v>
      </c>
      <c r="BY860" s="42">
        <v>15.918158999999999</v>
      </c>
      <c r="BZ860" s="42">
        <v>0</v>
      </c>
      <c r="CA860" s="42">
        <v>27.856777000000001</v>
      </c>
      <c r="CB860" s="42">
        <v>171.120205</v>
      </c>
      <c r="CC860" s="42">
        <v>23.877237999999998</v>
      </c>
      <c r="CD860" s="42">
        <v>7.959079</v>
      </c>
      <c r="CE860" s="42">
        <v>15.918158999999999</v>
      </c>
      <c r="CF860" s="42">
        <v>35.815857000000001</v>
      </c>
      <c r="CG860" s="42">
        <v>31.836317000000001</v>
      </c>
      <c r="CH860" s="42">
        <v>43.774935999999997</v>
      </c>
      <c r="CI860" s="42">
        <v>0</v>
      </c>
      <c r="CJ860" s="42">
        <v>11.938618999999999</v>
      </c>
      <c r="CK860" s="42">
        <v>107.44757</v>
      </c>
      <c r="CL860" s="42">
        <v>0</v>
      </c>
      <c r="CM860" s="42">
        <v>3.9795400000000001</v>
      </c>
      <c r="CN860" s="42">
        <v>0</v>
      </c>
      <c r="CO860" s="42">
        <v>0</v>
      </c>
      <c r="CP860" s="42">
        <v>0</v>
      </c>
      <c r="CQ860" s="42">
        <v>0</v>
      </c>
      <c r="CR860" s="42">
        <v>103.468031</v>
      </c>
      <c r="CS860" s="42">
        <v>0</v>
      </c>
    </row>
    <row r="861" spans="1:97">
      <c r="A861" s="40" t="s">
        <v>2316</v>
      </c>
      <c r="B861" s="40" t="s">
        <v>289</v>
      </c>
      <c r="C861" s="40" t="s">
        <v>1664</v>
      </c>
      <c r="D861" s="40" t="s">
        <v>1665</v>
      </c>
      <c r="E861" s="40" t="s">
        <v>1747</v>
      </c>
      <c r="F861" s="40" t="s">
        <v>1671</v>
      </c>
      <c r="G861" s="41" t="s">
        <v>294</v>
      </c>
      <c r="H861" s="40" t="s">
        <v>2317</v>
      </c>
      <c r="I861" s="42">
        <v>859</v>
      </c>
      <c r="J861" s="42">
        <v>140</v>
      </c>
      <c r="K861" s="42">
        <v>107</v>
      </c>
      <c r="L861" s="42">
        <v>168</v>
      </c>
      <c r="M861" s="42">
        <v>201</v>
      </c>
      <c r="N861" s="42">
        <v>173</v>
      </c>
      <c r="O861" s="42">
        <v>70</v>
      </c>
      <c r="P861" s="42">
        <v>136</v>
      </c>
      <c r="Q861" s="42">
        <v>176</v>
      </c>
      <c r="R861" s="42">
        <v>181</v>
      </c>
      <c r="S861" s="42">
        <v>211</v>
      </c>
      <c r="T861" s="42">
        <v>128</v>
      </c>
      <c r="U861" s="42">
        <v>76</v>
      </c>
      <c r="V861" s="42">
        <v>447</v>
      </c>
      <c r="W861" s="42">
        <v>77</v>
      </c>
      <c r="X861" s="42">
        <v>59</v>
      </c>
      <c r="Y861" s="42">
        <v>89</v>
      </c>
      <c r="Z861" s="42">
        <v>96</v>
      </c>
      <c r="AA861" s="42">
        <v>96</v>
      </c>
      <c r="AB861" s="42">
        <v>30</v>
      </c>
      <c r="AC861" s="42">
        <v>0</v>
      </c>
      <c r="AD861" s="42">
        <v>101</v>
      </c>
      <c r="AE861" s="42">
        <v>267</v>
      </c>
      <c r="AF861" s="42">
        <v>79</v>
      </c>
      <c r="AG861" s="42">
        <v>412</v>
      </c>
      <c r="AH861" s="42">
        <v>63</v>
      </c>
      <c r="AI861" s="42">
        <v>48</v>
      </c>
      <c r="AJ861" s="42">
        <v>79</v>
      </c>
      <c r="AK861" s="42">
        <v>105</v>
      </c>
      <c r="AL861" s="42">
        <v>77</v>
      </c>
      <c r="AM861" s="42">
        <v>34</v>
      </c>
      <c r="AN861" s="42">
        <v>6</v>
      </c>
      <c r="AO861" s="42">
        <v>78</v>
      </c>
      <c r="AP861" s="42">
        <v>256</v>
      </c>
      <c r="AQ861" s="42">
        <v>78</v>
      </c>
      <c r="AR861" s="42">
        <v>716</v>
      </c>
      <c r="AS861" s="42">
        <v>20</v>
      </c>
      <c r="AT861" s="42">
        <v>40</v>
      </c>
      <c r="AU861" s="42">
        <v>36</v>
      </c>
      <c r="AV861" s="42">
        <v>100</v>
      </c>
      <c r="AW861" s="42">
        <v>96</v>
      </c>
      <c r="AX861" s="42">
        <v>108</v>
      </c>
      <c r="AY861" s="42">
        <v>224</v>
      </c>
      <c r="AZ861" s="42">
        <v>92</v>
      </c>
      <c r="BA861" s="42">
        <v>384</v>
      </c>
      <c r="BB861" s="42">
        <v>12</v>
      </c>
      <c r="BC861" s="42">
        <v>40</v>
      </c>
      <c r="BD861" s="42">
        <v>20</v>
      </c>
      <c r="BE861" s="42">
        <v>48</v>
      </c>
      <c r="BF861" s="42">
        <v>8</v>
      </c>
      <c r="BG861" s="42">
        <v>80</v>
      </c>
      <c r="BH861" s="42">
        <v>128</v>
      </c>
      <c r="BI861" s="42">
        <v>48</v>
      </c>
      <c r="BJ861" s="42">
        <v>332</v>
      </c>
      <c r="BK861" s="42">
        <v>8</v>
      </c>
      <c r="BL861" s="42">
        <v>0</v>
      </c>
      <c r="BM861" s="42">
        <v>16</v>
      </c>
      <c r="BN861" s="42">
        <v>52</v>
      </c>
      <c r="BO861" s="42">
        <v>88</v>
      </c>
      <c r="BP861" s="42">
        <v>28</v>
      </c>
      <c r="BQ861" s="42">
        <v>96</v>
      </c>
      <c r="BR861" s="42">
        <v>44</v>
      </c>
      <c r="BS861" s="42">
        <v>48</v>
      </c>
      <c r="BT861" s="42">
        <v>4</v>
      </c>
      <c r="BU861" s="42">
        <v>0</v>
      </c>
      <c r="BV861" s="42">
        <v>0</v>
      </c>
      <c r="BW861" s="42">
        <v>0</v>
      </c>
      <c r="BX861" s="42">
        <v>0</v>
      </c>
      <c r="BY861" s="42">
        <v>4</v>
      </c>
      <c r="BZ861" s="42">
        <v>0</v>
      </c>
      <c r="CA861" s="42">
        <v>40</v>
      </c>
      <c r="CB861" s="42">
        <v>352</v>
      </c>
      <c r="CC861" s="42">
        <v>16</v>
      </c>
      <c r="CD861" s="42">
        <v>20</v>
      </c>
      <c r="CE861" s="42">
        <v>28</v>
      </c>
      <c r="CF861" s="42">
        <v>84</v>
      </c>
      <c r="CG861" s="42">
        <v>76</v>
      </c>
      <c r="CH861" s="42">
        <v>92</v>
      </c>
      <c r="CI861" s="42">
        <v>4</v>
      </c>
      <c r="CJ861" s="42">
        <v>32</v>
      </c>
      <c r="CK861" s="42">
        <v>316</v>
      </c>
      <c r="CL861" s="42">
        <v>0</v>
      </c>
      <c r="CM861" s="42">
        <v>20</v>
      </c>
      <c r="CN861" s="42">
        <v>8</v>
      </c>
      <c r="CO861" s="42">
        <v>16</v>
      </c>
      <c r="CP861" s="42">
        <v>20</v>
      </c>
      <c r="CQ861" s="42">
        <v>12</v>
      </c>
      <c r="CR861" s="42">
        <v>220</v>
      </c>
      <c r="CS861" s="42">
        <v>20</v>
      </c>
    </row>
    <row r="862" spans="1:97">
      <c r="A862" s="40" t="s">
        <v>2318</v>
      </c>
      <c r="B862" s="40" t="s">
        <v>289</v>
      </c>
      <c r="C862" s="40" t="s">
        <v>1664</v>
      </c>
      <c r="D862" s="40" t="s">
        <v>1669</v>
      </c>
      <c r="E862" s="40" t="s">
        <v>1918</v>
      </c>
      <c r="F862" s="40" t="s">
        <v>1671</v>
      </c>
      <c r="G862" s="41" t="s">
        <v>294</v>
      </c>
      <c r="H862" s="40" t="s">
        <v>2319</v>
      </c>
      <c r="I862" s="42">
        <v>169</v>
      </c>
      <c r="J862" s="42">
        <v>30</v>
      </c>
      <c r="K862" s="42">
        <v>27</v>
      </c>
      <c r="L862" s="42">
        <v>32</v>
      </c>
      <c r="M862" s="42">
        <v>32</v>
      </c>
      <c r="N862" s="42">
        <v>30</v>
      </c>
      <c r="O862" s="42">
        <v>18</v>
      </c>
      <c r="P862" s="42">
        <v>19</v>
      </c>
      <c r="Q862" s="42">
        <v>17</v>
      </c>
      <c r="R862" s="42">
        <v>23</v>
      </c>
      <c r="S862" s="42">
        <v>25</v>
      </c>
      <c r="T862" s="42">
        <v>26</v>
      </c>
      <c r="U862" s="42">
        <v>12</v>
      </c>
      <c r="V862" s="42">
        <v>84</v>
      </c>
      <c r="W862" s="42">
        <v>17</v>
      </c>
      <c r="X862" s="42">
        <v>14</v>
      </c>
      <c r="Y862" s="42">
        <v>15</v>
      </c>
      <c r="Z862" s="42">
        <v>17</v>
      </c>
      <c r="AA862" s="42">
        <v>14</v>
      </c>
      <c r="AB862" s="42">
        <v>7</v>
      </c>
      <c r="AC862" s="42">
        <v>0</v>
      </c>
      <c r="AD862" s="42">
        <v>25</v>
      </c>
      <c r="AE862" s="42">
        <v>41</v>
      </c>
      <c r="AF862" s="42">
        <v>18</v>
      </c>
      <c r="AG862" s="42">
        <v>85</v>
      </c>
      <c r="AH862" s="42">
        <v>13</v>
      </c>
      <c r="AI862" s="42">
        <v>13</v>
      </c>
      <c r="AJ862" s="42">
        <v>17</v>
      </c>
      <c r="AK862" s="42">
        <v>15</v>
      </c>
      <c r="AL862" s="42">
        <v>16</v>
      </c>
      <c r="AM862" s="42">
        <v>11</v>
      </c>
      <c r="AN862" s="42">
        <v>0</v>
      </c>
      <c r="AO862" s="42">
        <v>20</v>
      </c>
      <c r="AP862" s="42">
        <v>43</v>
      </c>
      <c r="AQ862" s="42">
        <v>22</v>
      </c>
      <c r="AR862" s="42">
        <v>132</v>
      </c>
      <c r="AS862" s="42">
        <v>0</v>
      </c>
      <c r="AT862" s="42">
        <v>4</v>
      </c>
      <c r="AU862" s="42">
        <v>8</v>
      </c>
      <c r="AV862" s="42">
        <v>16</v>
      </c>
      <c r="AW862" s="42">
        <v>20</v>
      </c>
      <c r="AX862" s="42">
        <v>16</v>
      </c>
      <c r="AY862" s="42">
        <v>48</v>
      </c>
      <c r="AZ862" s="42">
        <v>20</v>
      </c>
      <c r="BA862" s="42">
        <v>80</v>
      </c>
      <c r="BB862" s="42">
        <v>0</v>
      </c>
      <c r="BC862" s="42">
        <v>4</v>
      </c>
      <c r="BD862" s="42">
        <v>4</v>
      </c>
      <c r="BE862" s="42">
        <v>12</v>
      </c>
      <c r="BF862" s="42">
        <v>8</v>
      </c>
      <c r="BG862" s="42">
        <v>12</v>
      </c>
      <c r="BH862" s="42">
        <v>24</v>
      </c>
      <c r="BI862" s="42">
        <v>16</v>
      </c>
      <c r="BJ862" s="42">
        <v>52</v>
      </c>
      <c r="BK862" s="42">
        <v>0</v>
      </c>
      <c r="BL862" s="42">
        <v>0</v>
      </c>
      <c r="BM862" s="42">
        <v>4</v>
      </c>
      <c r="BN862" s="42">
        <v>4</v>
      </c>
      <c r="BO862" s="42">
        <v>12</v>
      </c>
      <c r="BP862" s="42">
        <v>4</v>
      </c>
      <c r="BQ862" s="42">
        <v>24</v>
      </c>
      <c r="BR862" s="42">
        <v>4</v>
      </c>
      <c r="BS862" s="42">
        <v>16</v>
      </c>
      <c r="BT862" s="42">
        <v>0</v>
      </c>
      <c r="BU862" s="42">
        <v>0</v>
      </c>
      <c r="BV862" s="42">
        <v>0</v>
      </c>
      <c r="BW862" s="42">
        <v>4</v>
      </c>
      <c r="BX862" s="42">
        <v>0</v>
      </c>
      <c r="BY862" s="42">
        <v>0</v>
      </c>
      <c r="BZ862" s="42">
        <v>0</v>
      </c>
      <c r="CA862" s="42">
        <v>12</v>
      </c>
      <c r="CB862" s="42">
        <v>68</v>
      </c>
      <c r="CC862" s="42">
        <v>0</v>
      </c>
      <c r="CD862" s="42">
        <v>4</v>
      </c>
      <c r="CE862" s="42">
        <v>8</v>
      </c>
      <c r="CF862" s="42">
        <v>12</v>
      </c>
      <c r="CG862" s="42">
        <v>20</v>
      </c>
      <c r="CH862" s="42">
        <v>16</v>
      </c>
      <c r="CI862" s="42">
        <v>0</v>
      </c>
      <c r="CJ862" s="42">
        <v>8</v>
      </c>
      <c r="CK862" s="42">
        <v>48</v>
      </c>
      <c r="CL862" s="42">
        <v>0</v>
      </c>
      <c r="CM862" s="42">
        <v>0</v>
      </c>
      <c r="CN862" s="42">
        <v>0</v>
      </c>
      <c r="CO862" s="42">
        <v>0</v>
      </c>
      <c r="CP862" s="42">
        <v>0</v>
      </c>
      <c r="CQ862" s="42">
        <v>0</v>
      </c>
      <c r="CR862" s="42">
        <v>48</v>
      </c>
      <c r="CS862" s="42">
        <v>0</v>
      </c>
    </row>
    <row r="863" spans="1:97">
      <c r="A863" s="40" t="s">
        <v>2320</v>
      </c>
      <c r="B863" s="40" t="s">
        <v>289</v>
      </c>
      <c r="C863" s="40" t="s">
        <v>1664</v>
      </c>
      <c r="D863" s="40" t="s">
        <v>1669</v>
      </c>
      <c r="E863" s="40" t="s">
        <v>1719</v>
      </c>
      <c r="F863" s="40" t="s">
        <v>1671</v>
      </c>
      <c r="G863" s="41" t="s">
        <v>294</v>
      </c>
      <c r="H863" s="40" t="s">
        <v>2321</v>
      </c>
      <c r="I863" s="42">
        <v>411</v>
      </c>
      <c r="J863" s="42">
        <v>76</v>
      </c>
      <c r="K863" s="42">
        <v>40</v>
      </c>
      <c r="L863" s="42">
        <v>82</v>
      </c>
      <c r="M863" s="42">
        <v>102</v>
      </c>
      <c r="N863" s="42">
        <v>72</v>
      </c>
      <c r="O863" s="42">
        <v>39</v>
      </c>
      <c r="P863" s="42">
        <v>59</v>
      </c>
      <c r="Q863" s="42">
        <v>47</v>
      </c>
      <c r="R863" s="42">
        <v>92</v>
      </c>
      <c r="S863" s="42">
        <v>69</v>
      </c>
      <c r="T863" s="42">
        <v>64</v>
      </c>
      <c r="U863" s="42">
        <v>18</v>
      </c>
      <c r="V863" s="42">
        <v>216</v>
      </c>
      <c r="W863" s="42">
        <v>38</v>
      </c>
      <c r="X863" s="42">
        <v>22</v>
      </c>
      <c r="Y863" s="42">
        <v>41</v>
      </c>
      <c r="Z863" s="42">
        <v>56</v>
      </c>
      <c r="AA863" s="42">
        <v>39</v>
      </c>
      <c r="AB863" s="42">
        <v>20</v>
      </c>
      <c r="AC863" s="42">
        <v>0</v>
      </c>
      <c r="AD863" s="42">
        <v>50</v>
      </c>
      <c r="AE863" s="42">
        <v>125</v>
      </c>
      <c r="AF863" s="42">
        <v>41</v>
      </c>
      <c r="AG863" s="42">
        <v>195</v>
      </c>
      <c r="AH863" s="42">
        <v>38</v>
      </c>
      <c r="AI863" s="42">
        <v>18</v>
      </c>
      <c r="AJ863" s="42">
        <v>41</v>
      </c>
      <c r="AK863" s="42">
        <v>46</v>
      </c>
      <c r="AL863" s="42">
        <v>33</v>
      </c>
      <c r="AM863" s="42">
        <v>18</v>
      </c>
      <c r="AN863" s="42">
        <v>1</v>
      </c>
      <c r="AO863" s="42">
        <v>44</v>
      </c>
      <c r="AP863" s="42">
        <v>111</v>
      </c>
      <c r="AQ863" s="42">
        <v>40</v>
      </c>
      <c r="AR863" s="42">
        <v>340</v>
      </c>
      <c r="AS863" s="42">
        <v>8</v>
      </c>
      <c r="AT863" s="42">
        <v>20</v>
      </c>
      <c r="AU863" s="42">
        <v>12</v>
      </c>
      <c r="AV863" s="42">
        <v>16</v>
      </c>
      <c r="AW863" s="42">
        <v>52</v>
      </c>
      <c r="AX863" s="42">
        <v>96</v>
      </c>
      <c r="AY863" s="42">
        <v>100</v>
      </c>
      <c r="AZ863" s="42">
        <v>36</v>
      </c>
      <c r="BA863" s="42">
        <v>188</v>
      </c>
      <c r="BB863" s="42">
        <v>4</v>
      </c>
      <c r="BC863" s="42">
        <v>16</v>
      </c>
      <c r="BD863" s="42">
        <v>12</v>
      </c>
      <c r="BE863" s="42">
        <v>12</v>
      </c>
      <c r="BF863" s="42">
        <v>8</v>
      </c>
      <c r="BG863" s="42">
        <v>68</v>
      </c>
      <c r="BH863" s="42">
        <v>56</v>
      </c>
      <c r="BI863" s="42">
        <v>12</v>
      </c>
      <c r="BJ863" s="42">
        <v>152</v>
      </c>
      <c r="BK863" s="42">
        <v>4</v>
      </c>
      <c r="BL863" s="42">
        <v>4</v>
      </c>
      <c r="BM863" s="42">
        <v>0</v>
      </c>
      <c r="BN863" s="42">
        <v>4</v>
      </c>
      <c r="BO863" s="42">
        <v>44</v>
      </c>
      <c r="BP863" s="42">
        <v>28</v>
      </c>
      <c r="BQ863" s="42">
        <v>44</v>
      </c>
      <c r="BR863" s="42">
        <v>24</v>
      </c>
      <c r="BS863" s="42">
        <v>32</v>
      </c>
      <c r="BT863" s="42">
        <v>0</v>
      </c>
      <c r="BU863" s="42">
        <v>0</v>
      </c>
      <c r="BV863" s="42">
        <v>4</v>
      </c>
      <c r="BW863" s="42">
        <v>0</v>
      </c>
      <c r="BX863" s="42">
        <v>8</v>
      </c>
      <c r="BY863" s="42">
        <v>4</v>
      </c>
      <c r="BZ863" s="42">
        <v>0</v>
      </c>
      <c r="CA863" s="42">
        <v>16</v>
      </c>
      <c r="CB863" s="42">
        <v>168</v>
      </c>
      <c r="CC863" s="42">
        <v>0</v>
      </c>
      <c r="CD863" s="42">
        <v>16</v>
      </c>
      <c r="CE863" s="42">
        <v>4</v>
      </c>
      <c r="CF863" s="42">
        <v>12</v>
      </c>
      <c r="CG863" s="42">
        <v>44</v>
      </c>
      <c r="CH863" s="42">
        <v>76</v>
      </c>
      <c r="CI863" s="42">
        <v>0</v>
      </c>
      <c r="CJ863" s="42">
        <v>16</v>
      </c>
      <c r="CK863" s="42">
        <v>140</v>
      </c>
      <c r="CL863" s="42">
        <v>8</v>
      </c>
      <c r="CM863" s="42">
        <v>4</v>
      </c>
      <c r="CN863" s="42">
        <v>4</v>
      </c>
      <c r="CO863" s="42">
        <v>4</v>
      </c>
      <c r="CP863" s="42">
        <v>0</v>
      </c>
      <c r="CQ863" s="42">
        <v>16</v>
      </c>
      <c r="CR863" s="42">
        <v>100</v>
      </c>
      <c r="CS863" s="42">
        <v>4</v>
      </c>
    </row>
    <row r="864" spans="1:97">
      <c r="A864" s="40" t="s">
        <v>2322</v>
      </c>
      <c r="B864" s="40" t="s">
        <v>289</v>
      </c>
      <c r="C864" s="40" t="s">
        <v>1664</v>
      </c>
      <c r="D864" s="40" t="s">
        <v>1669</v>
      </c>
      <c r="E864" s="40" t="s">
        <v>1737</v>
      </c>
      <c r="F864" s="40" t="s">
        <v>1671</v>
      </c>
      <c r="G864" s="41" t="s">
        <v>294</v>
      </c>
      <c r="H864" s="40" t="s">
        <v>2323</v>
      </c>
      <c r="I864" s="42">
        <v>390</v>
      </c>
      <c r="J864" s="42">
        <v>75.777202000000003</v>
      </c>
      <c r="K864" s="42">
        <v>49.507772000000003</v>
      </c>
      <c r="L864" s="42">
        <v>93.963730999999996</v>
      </c>
      <c r="M864" s="42">
        <v>85.880829000000006</v>
      </c>
      <c r="N864" s="42">
        <v>55.569947999999997</v>
      </c>
      <c r="O864" s="42">
        <v>29.300518</v>
      </c>
      <c r="P864" s="42">
        <v>60</v>
      </c>
      <c r="Q864" s="42">
        <v>45</v>
      </c>
      <c r="R864" s="42">
        <v>66</v>
      </c>
      <c r="S864" s="42">
        <v>46</v>
      </c>
      <c r="T864" s="42">
        <v>55</v>
      </c>
      <c r="U864" s="42">
        <v>19</v>
      </c>
      <c r="V864" s="42">
        <v>200.05181300000001</v>
      </c>
      <c r="W864" s="42">
        <v>36.373057000000003</v>
      </c>
      <c r="X864" s="42">
        <v>30.310880999999998</v>
      </c>
      <c r="Y864" s="42">
        <v>49.507772000000003</v>
      </c>
      <c r="Z864" s="42">
        <v>43.445596000000002</v>
      </c>
      <c r="AA864" s="42">
        <v>26.26943</v>
      </c>
      <c r="AB864" s="42">
        <v>14.145078</v>
      </c>
      <c r="AC864" s="42">
        <v>0</v>
      </c>
      <c r="AD864" s="42">
        <v>48.497408999999998</v>
      </c>
      <c r="AE864" s="42">
        <v>120.233161</v>
      </c>
      <c r="AF864" s="42">
        <v>31.321244</v>
      </c>
      <c r="AG864" s="42">
        <v>189.94818699999999</v>
      </c>
      <c r="AH864" s="42">
        <v>39.404145</v>
      </c>
      <c r="AI864" s="42">
        <v>19.196891000000001</v>
      </c>
      <c r="AJ864" s="42">
        <v>44.455959</v>
      </c>
      <c r="AK864" s="42">
        <v>42.435232999999997</v>
      </c>
      <c r="AL864" s="42">
        <v>29.300518</v>
      </c>
      <c r="AM864" s="42">
        <v>14.145078</v>
      </c>
      <c r="AN864" s="42">
        <v>1.0103629999999999</v>
      </c>
      <c r="AO864" s="42">
        <v>44.455959</v>
      </c>
      <c r="AP864" s="42">
        <v>111.13989599999999</v>
      </c>
      <c r="AQ864" s="42">
        <v>34.352331999999997</v>
      </c>
      <c r="AR864" s="42">
        <v>351.60621800000001</v>
      </c>
      <c r="AS864" s="42">
        <v>4.0414510000000003</v>
      </c>
      <c r="AT864" s="42">
        <v>8.0829020000000007</v>
      </c>
      <c r="AU864" s="42">
        <v>12.124352</v>
      </c>
      <c r="AV864" s="42">
        <v>36.373057000000003</v>
      </c>
      <c r="AW864" s="42">
        <v>48.497408999999998</v>
      </c>
      <c r="AX864" s="42">
        <v>96.994819000000007</v>
      </c>
      <c r="AY864" s="42">
        <v>84.870465999999993</v>
      </c>
      <c r="AZ864" s="42">
        <v>60.621761999999997</v>
      </c>
      <c r="BA864" s="42">
        <v>185.906736</v>
      </c>
      <c r="BB864" s="42">
        <v>4.0414510000000003</v>
      </c>
      <c r="BC864" s="42">
        <v>8.0829020000000007</v>
      </c>
      <c r="BD864" s="42">
        <v>8.0829020000000007</v>
      </c>
      <c r="BE864" s="42">
        <v>20.207253999999999</v>
      </c>
      <c r="BF864" s="42">
        <v>0</v>
      </c>
      <c r="BG864" s="42">
        <v>72.746114000000006</v>
      </c>
      <c r="BH864" s="42">
        <v>44.455959</v>
      </c>
      <c r="BI864" s="42">
        <v>28.290154999999999</v>
      </c>
      <c r="BJ864" s="42">
        <v>165.69948199999999</v>
      </c>
      <c r="BK864" s="42">
        <v>0</v>
      </c>
      <c r="BL864" s="42">
        <v>0</v>
      </c>
      <c r="BM864" s="42">
        <v>4.0414510000000003</v>
      </c>
      <c r="BN864" s="42">
        <v>16.165803</v>
      </c>
      <c r="BO864" s="42">
        <v>48.497408999999998</v>
      </c>
      <c r="BP864" s="42">
        <v>24.248705000000001</v>
      </c>
      <c r="BQ864" s="42">
        <v>40.414507999999998</v>
      </c>
      <c r="BR864" s="42">
        <v>32.331606000000001</v>
      </c>
      <c r="BS864" s="42">
        <v>44.455959</v>
      </c>
      <c r="BT864" s="42">
        <v>0</v>
      </c>
      <c r="BU864" s="42">
        <v>0</v>
      </c>
      <c r="BV864" s="42">
        <v>0</v>
      </c>
      <c r="BW864" s="42">
        <v>0</v>
      </c>
      <c r="BX864" s="42">
        <v>0</v>
      </c>
      <c r="BY864" s="42">
        <v>12.124352</v>
      </c>
      <c r="BZ864" s="42">
        <v>0</v>
      </c>
      <c r="CA864" s="42">
        <v>32.331606000000001</v>
      </c>
      <c r="CB864" s="42">
        <v>181.865285</v>
      </c>
      <c r="CC864" s="42">
        <v>4.0414510000000003</v>
      </c>
      <c r="CD864" s="42">
        <v>8.0829020000000007</v>
      </c>
      <c r="CE864" s="42">
        <v>8.0829020000000007</v>
      </c>
      <c r="CF864" s="42">
        <v>32.331606000000001</v>
      </c>
      <c r="CG864" s="42">
        <v>40.414507999999998</v>
      </c>
      <c r="CH864" s="42">
        <v>68.704662999999996</v>
      </c>
      <c r="CI864" s="42">
        <v>0</v>
      </c>
      <c r="CJ864" s="42">
        <v>20.207253999999999</v>
      </c>
      <c r="CK864" s="42">
        <v>125.28497400000001</v>
      </c>
      <c r="CL864" s="42">
        <v>0</v>
      </c>
      <c r="CM864" s="42">
        <v>0</v>
      </c>
      <c r="CN864" s="42">
        <v>4.0414510000000003</v>
      </c>
      <c r="CO864" s="42">
        <v>4.0414510000000003</v>
      </c>
      <c r="CP864" s="42">
        <v>8.0829020000000007</v>
      </c>
      <c r="CQ864" s="42">
        <v>16.165803</v>
      </c>
      <c r="CR864" s="42">
        <v>84.870465999999993</v>
      </c>
      <c r="CS864" s="42">
        <v>8.0829020000000007</v>
      </c>
    </row>
    <row r="865" spans="1:97">
      <c r="A865" s="40" t="s">
        <v>2324</v>
      </c>
      <c r="B865" s="40" t="s">
        <v>289</v>
      </c>
      <c r="C865" s="40" t="s">
        <v>1664</v>
      </c>
      <c r="D865" s="40" t="s">
        <v>1669</v>
      </c>
      <c r="E865" s="40" t="s">
        <v>1842</v>
      </c>
      <c r="F865" s="40" t="s">
        <v>1671</v>
      </c>
      <c r="G865" s="41" t="s">
        <v>294</v>
      </c>
      <c r="H865" s="40" t="s">
        <v>2325</v>
      </c>
      <c r="I865" s="42">
        <v>1564</v>
      </c>
      <c r="J865" s="42">
        <v>364.66493100000002</v>
      </c>
      <c r="K865" s="42">
        <v>193.78204199999999</v>
      </c>
      <c r="L865" s="42">
        <v>380.98612400000002</v>
      </c>
      <c r="M865" s="42">
        <v>305.20543700000002</v>
      </c>
      <c r="N865" s="42">
        <v>201.36011099999999</v>
      </c>
      <c r="O865" s="42">
        <v>118.001355</v>
      </c>
      <c r="P865" s="42">
        <v>166</v>
      </c>
      <c r="Q865" s="42">
        <v>121</v>
      </c>
      <c r="R865" s="42">
        <v>239</v>
      </c>
      <c r="S865" s="42">
        <v>205</v>
      </c>
      <c r="T865" s="42">
        <v>191</v>
      </c>
      <c r="U865" s="42">
        <v>94</v>
      </c>
      <c r="V865" s="42">
        <v>769.632789</v>
      </c>
      <c r="W865" s="42">
        <v>187.28655499999999</v>
      </c>
      <c r="X865" s="42">
        <v>89.854242999999997</v>
      </c>
      <c r="Y865" s="42">
        <v>192.69946100000001</v>
      </c>
      <c r="Z865" s="42">
        <v>155.809225</v>
      </c>
      <c r="AA865" s="42">
        <v>95.267149000000003</v>
      </c>
      <c r="AB865" s="42">
        <v>47.633575</v>
      </c>
      <c r="AC865" s="42">
        <v>1.082581</v>
      </c>
      <c r="AD865" s="42">
        <v>224.09431699999999</v>
      </c>
      <c r="AE865" s="42">
        <v>439.44551100000001</v>
      </c>
      <c r="AF865" s="42">
        <v>106.092962</v>
      </c>
      <c r="AG865" s="42">
        <v>794.367211</v>
      </c>
      <c r="AH865" s="42">
        <v>177.378376</v>
      </c>
      <c r="AI865" s="42">
        <v>103.92779899999999</v>
      </c>
      <c r="AJ865" s="42">
        <v>188.28666200000001</v>
      </c>
      <c r="AK865" s="42">
        <v>149.39621099999999</v>
      </c>
      <c r="AL865" s="42">
        <v>106.092962</v>
      </c>
      <c r="AM865" s="42">
        <v>60.624549999999999</v>
      </c>
      <c r="AN865" s="42">
        <v>8.6606500000000004</v>
      </c>
      <c r="AO865" s="42">
        <v>225.01195100000001</v>
      </c>
      <c r="AP865" s="42">
        <v>438.36292900000001</v>
      </c>
      <c r="AQ865" s="42">
        <v>130.99233000000001</v>
      </c>
      <c r="AR865" s="42">
        <v>1225.4819660000001</v>
      </c>
      <c r="AS865" s="42">
        <v>4.3303250000000002</v>
      </c>
      <c r="AT865" s="42">
        <v>60.624549999999999</v>
      </c>
      <c r="AU865" s="42">
        <v>108.258124</v>
      </c>
      <c r="AV865" s="42">
        <v>194.86462399999999</v>
      </c>
      <c r="AW865" s="42">
        <v>207.85559900000001</v>
      </c>
      <c r="AX865" s="42">
        <v>203.525274</v>
      </c>
      <c r="AY865" s="42">
        <v>259.81949800000001</v>
      </c>
      <c r="AZ865" s="42">
        <v>186.20397399999999</v>
      </c>
      <c r="BA865" s="42">
        <v>614.90614600000004</v>
      </c>
      <c r="BB865" s="42">
        <v>4.3303250000000002</v>
      </c>
      <c r="BC865" s="42">
        <v>38.972924999999996</v>
      </c>
      <c r="BD865" s="42">
        <v>90.936824000000001</v>
      </c>
      <c r="BE865" s="42">
        <v>82.276173999999997</v>
      </c>
      <c r="BF865" s="42">
        <v>34.642600000000002</v>
      </c>
      <c r="BG865" s="42">
        <v>173.212999</v>
      </c>
      <c r="BH865" s="42">
        <v>125.579424</v>
      </c>
      <c r="BI865" s="42">
        <v>64.954875000000001</v>
      </c>
      <c r="BJ865" s="42">
        <v>610.57582100000002</v>
      </c>
      <c r="BK865" s="42">
        <v>0</v>
      </c>
      <c r="BL865" s="42">
        <v>21.651624999999999</v>
      </c>
      <c r="BM865" s="42">
        <v>17.321300000000001</v>
      </c>
      <c r="BN865" s="42">
        <v>112.588449</v>
      </c>
      <c r="BO865" s="42">
        <v>173.212999</v>
      </c>
      <c r="BP865" s="42">
        <v>30.312275</v>
      </c>
      <c r="BQ865" s="42">
        <v>134.24007399999999</v>
      </c>
      <c r="BR865" s="42">
        <v>121.249099</v>
      </c>
      <c r="BS865" s="42">
        <v>160.222024</v>
      </c>
      <c r="BT865" s="42">
        <v>0</v>
      </c>
      <c r="BU865" s="42">
        <v>0</v>
      </c>
      <c r="BV865" s="42">
        <v>0</v>
      </c>
      <c r="BW865" s="42">
        <v>0</v>
      </c>
      <c r="BX865" s="42">
        <v>17.321300000000001</v>
      </c>
      <c r="BY865" s="42">
        <v>34.642600000000002</v>
      </c>
      <c r="BZ865" s="42">
        <v>0</v>
      </c>
      <c r="CA865" s="42">
        <v>108.258124</v>
      </c>
      <c r="CB865" s="42">
        <v>692.85199499999999</v>
      </c>
      <c r="CC865" s="42">
        <v>4.3303250000000002</v>
      </c>
      <c r="CD865" s="42">
        <v>60.624549999999999</v>
      </c>
      <c r="CE865" s="42">
        <v>69.285200000000003</v>
      </c>
      <c r="CF865" s="42">
        <v>181.873649</v>
      </c>
      <c r="CG865" s="42">
        <v>160.222024</v>
      </c>
      <c r="CH865" s="42">
        <v>160.222024</v>
      </c>
      <c r="CI865" s="42">
        <v>4.3303250000000002</v>
      </c>
      <c r="CJ865" s="42">
        <v>51.963900000000002</v>
      </c>
      <c r="CK865" s="42">
        <v>372.40794699999998</v>
      </c>
      <c r="CL865" s="42">
        <v>0</v>
      </c>
      <c r="CM865" s="42">
        <v>0</v>
      </c>
      <c r="CN865" s="42">
        <v>38.972924999999996</v>
      </c>
      <c r="CO865" s="42">
        <v>12.990975000000001</v>
      </c>
      <c r="CP865" s="42">
        <v>30.312275</v>
      </c>
      <c r="CQ865" s="42">
        <v>8.6606500000000004</v>
      </c>
      <c r="CR865" s="42">
        <v>255.48917299999999</v>
      </c>
      <c r="CS865" s="42">
        <v>25.981950000000001</v>
      </c>
    </row>
    <row r="866" spans="1:97">
      <c r="A866" s="40" t="s">
        <v>2326</v>
      </c>
      <c r="B866" s="40" t="s">
        <v>289</v>
      </c>
      <c r="C866" s="40" t="s">
        <v>1664</v>
      </c>
      <c r="D866" s="40" t="s">
        <v>1669</v>
      </c>
      <c r="E866" s="40" t="s">
        <v>1779</v>
      </c>
      <c r="F866" s="40" t="s">
        <v>1671</v>
      </c>
      <c r="G866" s="41" t="s">
        <v>294</v>
      </c>
      <c r="H866" s="40" t="s">
        <v>2327</v>
      </c>
      <c r="I866" s="42">
        <v>262</v>
      </c>
      <c r="J866" s="42">
        <v>54.965035</v>
      </c>
      <c r="K866" s="42">
        <v>21.069929999999999</v>
      </c>
      <c r="L866" s="42">
        <v>62.293706</v>
      </c>
      <c r="M866" s="42">
        <v>61.377622000000002</v>
      </c>
      <c r="N866" s="42">
        <v>45.804195999999997</v>
      </c>
      <c r="O866" s="42">
        <v>16.489509999999999</v>
      </c>
      <c r="P866" s="42">
        <v>35</v>
      </c>
      <c r="Q866" s="42">
        <v>46</v>
      </c>
      <c r="R866" s="42">
        <v>53</v>
      </c>
      <c r="S866" s="42">
        <v>45</v>
      </c>
      <c r="T866" s="42">
        <v>30</v>
      </c>
      <c r="U866" s="42">
        <v>17</v>
      </c>
      <c r="V866" s="42">
        <v>135.58042</v>
      </c>
      <c r="W866" s="42">
        <v>31.146853</v>
      </c>
      <c r="X866" s="42">
        <v>10.076923000000001</v>
      </c>
      <c r="Y866" s="42">
        <v>32.062936999999998</v>
      </c>
      <c r="Z866" s="42">
        <v>32.062936999999998</v>
      </c>
      <c r="AA866" s="42">
        <v>24.734266000000002</v>
      </c>
      <c r="AB866" s="42">
        <v>5.4965029999999997</v>
      </c>
      <c r="AC866" s="42">
        <v>0</v>
      </c>
      <c r="AD866" s="42">
        <v>36.643357000000002</v>
      </c>
      <c r="AE866" s="42">
        <v>76.951048999999998</v>
      </c>
      <c r="AF866" s="42">
        <v>21.986014000000001</v>
      </c>
      <c r="AG866" s="42">
        <v>126.41958</v>
      </c>
      <c r="AH866" s="42">
        <v>23.818182</v>
      </c>
      <c r="AI866" s="42">
        <v>10.993007</v>
      </c>
      <c r="AJ866" s="42">
        <v>30.230768999999999</v>
      </c>
      <c r="AK866" s="42">
        <v>29.314685000000001</v>
      </c>
      <c r="AL866" s="42">
        <v>21.069929999999999</v>
      </c>
      <c r="AM866" s="42">
        <v>9.1608389999999993</v>
      </c>
      <c r="AN866" s="42">
        <v>1.832168</v>
      </c>
      <c r="AO866" s="42">
        <v>25.65035</v>
      </c>
      <c r="AP866" s="42">
        <v>72.370628999999994</v>
      </c>
      <c r="AQ866" s="42">
        <v>28.398600999999999</v>
      </c>
      <c r="AR866" s="42">
        <v>201.53846200000001</v>
      </c>
      <c r="AS866" s="42">
        <v>10.993007</v>
      </c>
      <c r="AT866" s="42">
        <v>14.657342999999999</v>
      </c>
      <c r="AU866" s="42">
        <v>18.321677999999999</v>
      </c>
      <c r="AV866" s="42">
        <v>29.314685000000001</v>
      </c>
      <c r="AW866" s="42">
        <v>40.307692000000003</v>
      </c>
      <c r="AX866" s="42">
        <v>29.314685000000001</v>
      </c>
      <c r="AY866" s="42">
        <v>54.965035</v>
      </c>
      <c r="AZ866" s="42">
        <v>3.664336</v>
      </c>
      <c r="BA866" s="42">
        <v>95.272727000000003</v>
      </c>
      <c r="BB866" s="42">
        <v>7.3286709999999999</v>
      </c>
      <c r="BC866" s="42">
        <v>14.657342999999999</v>
      </c>
      <c r="BD866" s="42">
        <v>7.3286709999999999</v>
      </c>
      <c r="BE866" s="42">
        <v>14.657342999999999</v>
      </c>
      <c r="BF866" s="42">
        <v>7.3286709999999999</v>
      </c>
      <c r="BG866" s="42">
        <v>25.65035</v>
      </c>
      <c r="BH866" s="42">
        <v>18.321677999999999</v>
      </c>
      <c r="BI866" s="42">
        <v>0</v>
      </c>
      <c r="BJ866" s="42">
        <v>106.26573399999999</v>
      </c>
      <c r="BK866" s="42">
        <v>3.664336</v>
      </c>
      <c r="BL866" s="42">
        <v>0</v>
      </c>
      <c r="BM866" s="42">
        <v>10.993007</v>
      </c>
      <c r="BN866" s="42">
        <v>14.657342999999999</v>
      </c>
      <c r="BO866" s="42">
        <v>32.979021000000003</v>
      </c>
      <c r="BP866" s="42">
        <v>3.664336</v>
      </c>
      <c r="BQ866" s="42">
        <v>36.643357000000002</v>
      </c>
      <c r="BR866" s="42">
        <v>3.664336</v>
      </c>
      <c r="BS866" s="42">
        <v>0</v>
      </c>
      <c r="BT866" s="42">
        <v>0</v>
      </c>
      <c r="BU866" s="42">
        <v>0</v>
      </c>
      <c r="BV866" s="42">
        <v>0</v>
      </c>
      <c r="BW866" s="42">
        <v>0</v>
      </c>
      <c r="BX866" s="42">
        <v>0</v>
      </c>
      <c r="BY866" s="42">
        <v>0</v>
      </c>
      <c r="BZ866" s="42">
        <v>0</v>
      </c>
      <c r="CA866" s="42">
        <v>0</v>
      </c>
      <c r="CB866" s="42">
        <v>113.59440600000001</v>
      </c>
      <c r="CC866" s="42">
        <v>7.3286709999999999</v>
      </c>
      <c r="CD866" s="42">
        <v>10.993007</v>
      </c>
      <c r="CE866" s="42">
        <v>14.657342999999999</v>
      </c>
      <c r="CF866" s="42">
        <v>25.65035</v>
      </c>
      <c r="CG866" s="42">
        <v>21.986014000000001</v>
      </c>
      <c r="CH866" s="42">
        <v>29.314685000000001</v>
      </c>
      <c r="CI866" s="42">
        <v>0</v>
      </c>
      <c r="CJ866" s="42">
        <v>3.664336</v>
      </c>
      <c r="CK866" s="42">
        <v>87.944056000000003</v>
      </c>
      <c r="CL866" s="42">
        <v>3.664336</v>
      </c>
      <c r="CM866" s="42">
        <v>3.664336</v>
      </c>
      <c r="CN866" s="42">
        <v>3.664336</v>
      </c>
      <c r="CO866" s="42">
        <v>3.664336</v>
      </c>
      <c r="CP866" s="42">
        <v>18.321677999999999</v>
      </c>
      <c r="CQ866" s="42">
        <v>0</v>
      </c>
      <c r="CR866" s="42">
        <v>54.965035</v>
      </c>
      <c r="CS866" s="42">
        <v>0</v>
      </c>
    </row>
    <row r="867" spans="1:97">
      <c r="A867" s="40" t="s">
        <v>2328</v>
      </c>
      <c r="B867" s="40" t="s">
        <v>289</v>
      </c>
      <c r="C867" s="40" t="s">
        <v>1664</v>
      </c>
      <c r="D867" s="40" t="s">
        <v>1699</v>
      </c>
      <c r="E867" s="40" t="s">
        <v>1772</v>
      </c>
      <c r="F867" s="40" t="s">
        <v>1773</v>
      </c>
      <c r="G867" s="41" t="s">
        <v>294</v>
      </c>
      <c r="H867" s="40" t="s">
        <v>2329</v>
      </c>
      <c r="I867" s="42">
        <v>461</v>
      </c>
      <c r="J867" s="42">
        <v>89</v>
      </c>
      <c r="K867" s="42">
        <v>58</v>
      </c>
      <c r="L867" s="42">
        <v>78</v>
      </c>
      <c r="M867" s="42">
        <v>119</v>
      </c>
      <c r="N867" s="42">
        <v>82</v>
      </c>
      <c r="O867" s="42">
        <v>35</v>
      </c>
      <c r="P867" s="42">
        <v>68</v>
      </c>
      <c r="Q867" s="42">
        <v>78</v>
      </c>
      <c r="R867" s="42">
        <v>83</v>
      </c>
      <c r="S867" s="42">
        <v>74</v>
      </c>
      <c r="T867" s="42">
        <v>71</v>
      </c>
      <c r="U867" s="42">
        <v>31</v>
      </c>
      <c r="V867" s="42">
        <v>243</v>
      </c>
      <c r="W867" s="42">
        <v>53</v>
      </c>
      <c r="X867" s="42">
        <v>32</v>
      </c>
      <c r="Y867" s="42">
        <v>38</v>
      </c>
      <c r="Z867" s="42">
        <v>62</v>
      </c>
      <c r="AA867" s="42">
        <v>45</v>
      </c>
      <c r="AB867" s="42">
        <v>13</v>
      </c>
      <c r="AC867" s="42">
        <v>0</v>
      </c>
      <c r="AD867" s="42">
        <v>65</v>
      </c>
      <c r="AE867" s="42">
        <v>140</v>
      </c>
      <c r="AF867" s="42">
        <v>38</v>
      </c>
      <c r="AG867" s="42">
        <v>218</v>
      </c>
      <c r="AH867" s="42">
        <v>36</v>
      </c>
      <c r="AI867" s="42">
        <v>26</v>
      </c>
      <c r="AJ867" s="42">
        <v>40</v>
      </c>
      <c r="AK867" s="42">
        <v>57</v>
      </c>
      <c r="AL867" s="42">
        <v>37</v>
      </c>
      <c r="AM867" s="42">
        <v>22</v>
      </c>
      <c r="AN867" s="42">
        <v>0</v>
      </c>
      <c r="AO867" s="42">
        <v>44</v>
      </c>
      <c r="AP867" s="42">
        <v>126</v>
      </c>
      <c r="AQ867" s="42">
        <v>48</v>
      </c>
      <c r="AR867" s="42">
        <v>388</v>
      </c>
      <c r="AS867" s="42">
        <v>16</v>
      </c>
      <c r="AT867" s="42">
        <v>12</v>
      </c>
      <c r="AU867" s="42">
        <v>8</v>
      </c>
      <c r="AV867" s="42">
        <v>32</v>
      </c>
      <c r="AW867" s="42">
        <v>60</v>
      </c>
      <c r="AX867" s="42">
        <v>72</v>
      </c>
      <c r="AY867" s="42">
        <v>128</v>
      </c>
      <c r="AZ867" s="42">
        <v>60</v>
      </c>
      <c r="BA867" s="42">
        <v>200</v>
      </c>
      <c r="BB867" s="42">
        <v>12</v>
      </c>
      <c r="BC867" s="42">
        <v>8</v>
      </c>
      <c r="BD867" s="42">
        <v>4</v>
      </c>
      <c r="BE867" s="42">
        <v>20</v>
      </c>
      <c r="BF867" s="42">
        <v>0</v>
      </c>
      <c r="BG867" s="42">
        <v>56</v>
      </c>
      <c r="BH867" s="42">
        <v>76</v>
      </c>
      <c r="BI867" s="42">
        <v>24</v>
      </c>
      <c r="BJ867" s="42">
        <v>188</v>
      </c>
      <c r="BK867" s="42">
        <v>4</v>
      </c>
      <c r="BL867" s="42">
        <v>4</v>
      </c>
      <c r="BM867" s="42">
        <v>4</v>
      </c>
      <c r="BN867" s="42">
        <v>12</v>
      </c>
      <c r="BO867" s="42">
        <v>60</v>
      </c>
      <c r="BP867" s="42">
        <v>16</v>
      </c>
      <c r="BQ867" s="42">
        <v>52</v>
      </c>
      <c r="BR867" s="42">
        <v>36</v>
      </c>
      <c r="BS867" s="42">
        <v>64</v>
      </c>
      <c r="BT867" s="42">
        <v>4</v>
      </c>
      <c r="BU867" s="42">
        <v>0</v>
      </c>
      <c r="BV867" s="42">
        <v>0</v>
      </c>
      <c r="BW867" s="42">
        <v>4</v>
      </c>
      <c r="BX867" s="42">
        <v>12</v>
      </c>
      <c r="BY867" s="42">
        <v>20</v>
      </c>
      <c r="BZ867" s="42">
        <v>0</v>
      </c>
      <c r="CA867" s="42">
        <v>24</v>
      </c>
      <c r="CB867" s="42">
        <v>176</v>
      </c>
      <c r="CC867" s="42">
        <v>8</v>
      </c>
      <c r="CD867" s="42">
        <v>12</v>
      </c>
      <c r="CE867" s="42">
        <v>8</v>
      </c>
      <c r="CF867" s="42">
        <v>28</v>
      </c>
      <c r="CG867" s="42">
        <v>48</v>
      </c>
      <c r="CH867" s="42">
        <v>48</v>
      </c>
      <c r="CI867" s="42">
        <v>0</v>
      </c>
      <c r="CJ867" s="42">
        <v>24</v>
      </c>
      <c r="CK867" s="42">
        <v>148</v>
      </c>
      <c r="CL867" s="42">
        <v>4</v>
      </c>
      <c r="CM867" s="42">
        <v>0</v>
      </c>
      <c r="CN867" s="42">
        <v>0</v>
      </c>
      <c r="CO867" s="42">
        <v>0</v>
      </c>
      <c r="CP867" s="42">
        <v>0</v>
      </c>
      <c r="CQ867" s="42">
        <v>4</v>
      </c>
      <c r="CR867" s="42">
        <v>128</v>
      </c>
      <c r="CS867" s="42">
        <v>12</v>
      </c>
    </row>
    <row r="868" spans="1:97">
      <c r="A868" s="40" t="s">
        <v>2330</v>
      </c>
      <c r="B868" s="40" t="s">
        <v>289</v>
      </c>
      <c r="C868" s="40" t="s">
        <v>1664</v>
      </c>
      <c r="D868" s="40" t="s">
        <v>1669</v>
      </c>
      <c r="E868" s="40" t="s">
        <v>1742</v>
      </c>
      <c r="F868" s="40" t="s">
        <v>1671</v>
      </c>
      <c r="G868" s="41" t="s">
        <v>294</v>
      </c>
      <c r="H868" s="40" t="s">
        <v>2331</v>
      </c>
      <c r="I868" s="42">
        <v>176</v>
      </c>
      <c r="J868" s="42">
        <v>37.333333000000003</v>
      </c>
      <c r="K868" s="42">
        <v>25.6</v>
      </c>
      <c r="L868" s="42">
        <v>43.733333000000002</v>
      </c>
      <c r="M868" s="42">
        <v>44.8</v>
      </c>
      <c r="N868" s="42">
        <v>17.066666999999999</v>
      </c>
      <c r="O868" s="42">
        <v>7.4666670000000002</v>
      </c>
      <c r="P868" s="42">
        <v>31</v>
      </c>
      <c r="Q868" s="42">
        <v>17</v>
      </c>
      <c r="R868" s="42">
        <v>40</v>
      </c>
      <c r="S868" s="42">
        <v>25</v>
      </c>
      <c r="T868" s="42">
        <v>8</v>
      </c>
      <c r="U868" s="42">
        <v>5</v>
      </c>
      <c r="V868" s="42">
        <v>94.933333000000005</v>
      </c>
      <c r="W868" s="42">
        <v>21.333333</v>
      </c>
      <c r="X868" s="42">
        <v>13.866667</v>
      </c>
      <c r="Y868" s="42">
        <v>20.266667000000002</v>
      </c>
      <c r="Z868" s="42">
        <v>26.666667</v>
      </c>
      <c r="AA868" s="42">
        <v>9.6</v>
      </c>
      <c r="AB868" s="42">
        <v>2.1333329999999999</v>
      </c>
      <c r="AC868" s="42">
        <v>1.066667</v>
      </c>
      <c r="AD868" s="42">
        <v>30.933333000000001</v>
      </c>
      <c r="AE868" s="42">
        <v>55.466667000000001</v>
      </c>
      <c r="AF868" s="42">
        <v>8.5333330000000007</v>
      </c>
      <c r="AG868" s="42">
        <v>81.066666999999995</v>
      </c>
      <c r="AH868" s="42">
        <v>16</v>
      </c>
      <c r="AI868" s="42">
        <v>11.733333</v>
      </c>
      <c r="AJ868" s="42">
        <v>23.466667000000001</v>
      </c>
      <c r="AK868" s="42">
        <v>18.133333</v>
      </c>
      <c r="AL868" s="42">
        <v>7.4666670000000002</v>
      </c>
      <c r="AM868" s="42">
        <v>4.266667</v>
      </c>
      <c r="AN868" s="42">
        <v>0</v>
      </c>
      <c r="AO868" s="42">
        <v>24.533332999999999</v>
      </c>
      <c r="AP868" s="42">
        <v>45.866667</v>
      </c>
      <c r="AQ868" s="42">
        <v>10.666667</v>
      </c>
      <c r="AR868" s="42">
        <v>132.26666700000001</v>
      </c>
      <c r="AS868" s="42">
        <v>0</v>
      </c>
      <c r="AT868" s="42">
        <v>21.333333</v>
      </c>
      <c r="AU868" s="42">
        <v>8.5333330000000007</v>
      </c>
      <c r="AV868" s="42">
        <v>4.266667</v>
      </c>
      <c r="AW868" s="42">
        <v>25.6</v>
      </c>
      <c r="AX868" s="42">
        <v>21.333333</v>
      </c>
      <c r="AY868" s="42">
        <v>29.866667</v>
      </c>
      <c r="AZ868" s="42">
        <v>21.333333</v>
      </c>
      <c r="BA868" s="42">
        <v>64</v>
      </c>
      <c r="BB868" s="42">
        <v>0</v>
      </c>
      <c r="BC868" s="42">
        <v>12.8</v>
      </c>
      <c r="BD868" s="42">
        <v>4.266667</v>
      </c>
      <c r="BE868" s="42">
        <v>4.266667</v>
      </c>
      <c r="BF868" s="42">
        <v>4.266667</v>
      </c>
      <c r="BG868" s="42">
        <v>17.066666999999999</v>
      </c>
      <c r="BH868" s="42">
        <v>17.066666999999999</v>
      </c>
      <c r="BI868" s="42">
        <v>4.266667</v>
      </c>
      <c r="BJ868" s="42">
        <v>68.266666999999998</v>
      </c>
      <c r="BK868" s="42">
        <v>0</v>
      </c>
      <c r="BL868" s="42">
        <v>8.5333330000000007</v>
      </c>
      <c r="BM868" s="42">
        <v>4.266667</v>
      </c>
      <c r="BN868" s="42">
        <v>0</v>
      </c>
      <c r="BO868" s="42">
        <v>21.333333</v>
      </c>
      <c r="BP868" s="42">
        <v>4.266667</v>
      </c>
      <c r="BQ868" s="42">
        <v>12.8</v>
      </c>
      <c r="BR868" s="42">
        <v>17.066666999999999</v>
      </c>
      <c r="BS868" s="42">
        <v>17.066666999999999</v>
      </c>
      <c r="BT868" s="42">
        <v>0</v>
      </c>
      <c r="BU868" s="42">
        <v>0</v>
      </c>
      <c r="BV868" s="42">
        <v>0</v>
      </c>
      <c r="BW868" s="42">
        <v>0</v>
      </c>
      <c r="BX868" s="42">
        <v>4.266667</v>
      </c>
      <c r="BY868" s="42">
        <v>0</v>
      </c>
      <c r="BZ868" s="42">
        <v>0</v>
      </c>
      <c r="CA868" s="42">
        <v>12.8</v>
      </c>
      <c r="CB868" s="42">
        <v>76.8</v>
      </c>
      <c r="CC868" s="42">
        <v>0</v>
      </c>
      <c r="CD868" s="42">
        <v>21.333333</v>
      </c>
      <c r="CE868" s="42">
        <v>4.266667</v>
      </c>
      <c r="CF868" s="42">
        <v>4.266667</v>
      </c>
      <c r="CG868" s="42">
        <v>17.066666999999999</v>
      </c>
      <c r="CH868" s="42">
        <v>21.333333</v>
      </c>
      <c r="CI868" s="42">
        <v>0</v>
      </c>
      <c r="CJ868" s="42">
        <v>8.5333330000000007</v>
      </c>
      <c r="CK868" s="42">
        <v>38.4</v>
      </c>
      <c r="CL868" s="42">
        <v>0</v>
      </c>
      <c r="CM868" s="42">
        <v>0</v>
      </c>
      <c r="CN868" s="42">
        <v>4.266667</v>
      </c>
      <c r="CO868" s="42">
        <v>0</v>
      </c>
      <c r="CP868" s="42">
        <v>4.266667</v>
      </c>
      <c r="CQ868" s="42">
        <v>0</v>
      </c>
      <c r="CR868" s="42">
        <v>29.866667</v>
      </c>
      <c r="CS868" s="42">
        <v>0</v>
      </c>
    </row>
    <row r="869" spans="1:97">
      <c r="A869" s="40" t="s">
        <v>2332</v>
      </c>
      <c r="B869" s="40" t="s">
        <v>289</v>
      </c>
      <c r="C869" s="40" t="s">
        <v>1664</v>
      </c>
      <c r="D869" s="40" t="s">
        <v>1669</v>
      </c>
      <c r="E869" s="40" t="s">
        <v>1779</v>
      </c>
      <c r="F869" s="40" t="s">
        <v>1671</v>
      </c>
      <c r="G869" s="41" t="s">
        <v>294</v>
      </c>
      <c r="H869" s="40" t="s">
        <v>2333</v>
      </c>
      <c r="I869" s="42">
        <v>1193</v>
      </c>
      <c r="J869" s="42">
        <v>257.97350399999999</v>
      </c>
      <c r="K869" s="42">
        <v>200.87264999999999</v>
      </c>
      <c r="L869" s="42">
        <v>285.50427400000001</v>
      </c>
      <c r="M869" s="42">
        <v>243.69829100000001</v>
      </c>
      <c r="N869" s="42">
        <v>123.378632</v>
      </c>
      <c r="O869" s="42">
        <v>81.572649999999996</v>
      </c>
      <c r="P869" s="42">
        <v>196</v>
      </c>
      <c r="Q869" s="42">
        <v>181</v>
      </c>
      <c r="R869" s="42">
        <v>206</v>
      </c>
      <c r="S869" s="42">
        <v>233</v>
      </c>
      <c r="T869" s="42">
        <v>122</v>
      </c>
      <c r="U869" s="42">
        <v>51</v>
      </c>
      <c r="V869" s="42">
        <v>591.40170899999998</v>
      </c>
      <c r="W869" s="42">
        <v>132.555556</v>
      </c>
      <c r="X869" s="42">
        <v>104.005128</v>
      </c>
      <c r="Y869" s="42">
        <v>132.555556</v>
      </c>
      <c r="Z869" s="42">
        <v>125.41794899999999</v>
      </c>
      <c r="AA869" s="42">
        <v>63.218803000000001</v>
      </c>
      <c r="AB869" s="42">
        <v>32.629060000000003</v>
      </c>
      <c r="AC869" s="42">
        <v>1.019658</v>
      </c>
      <c r="AD869" s="42">
        <v>162.125641</v>
      </c>
      <c r="AE869" s="42">
        <v>361.978632</v>
      </c>
      <c r="AF869" s="42">
        <v>67.297436000000005</v>
      </c>
      <c r="AG869" s="42">
        <v>601.59829100000002</v>
      </c>
      <c r="AH869" s="42">
        <v>125.41794899999999</v>
      </c>
      <c r="AI869" s="42">
        <v>96.867520999999996</v>
      </c>
      <c r="AJ869" s="42">
        <v>152.94871800000001</v>
      </c>
      <c r="AK869" s="42">
        <v>118.280342</v>
      </c>
      <c r="AL869" s="42">
        <v>60.159829000000002</v>
      </c>
      <c r="AM869" s="42">
        <v>44.864956999999997</v>
      </c>
      <c r="AN869" s="42">
        <v>3.0589740000000001</v>
      </c>
      <c r="AO869" s="42">
        <v>145.81111100000001</v>
      </c>
      <c r="AP869" s="42">
        <v>374.21453000000002</v>
      </c>
      <c r="AQ869" s="42">
        <v>81.572649999999996</v>
      </c>
      <c r="AR869" s="42">
        <v>909.53504299999997</v>
      </c>
      <c r="AS869" s="42">
        <v>4.0786319999999998</v>
      </c>
      <c r="AT869" s="42">
        <v>20.393162</v>
      </c>
      <c r="AU869" s="42">
        <v>65.258120000000005</v>
      </c>
      <c r="AV869" s="42">
        <v>179.45982900000001</v>
      </c>
      <c r="AW869" s="42">
        <v>187.61709400000001</v>
      </c>
      <c r="AX869" s="42">
        <v>122.358974</v>
      </c>
      <c r="AY869" s="42">
        <v>228.40341900000001</v>
      </c>
      <c r="AZ869" s="42">
        <v>101.965812</v>
      </c>
      <c r="BA869" s="42">
        <v>444.57094000000001</v>
      </c>
      <c r="BB869" s="42">
        <v>4.0786319999999998</v>
      </c>
      <c r="BC869" s="42">
        <v>16.314530000000001</v>
      </c>
      <c r="BD869" s="42">
        <v>40.786324999999998</v>
      </c>
      <c r="BE869" s="42">
        <v>93.808547000000004</v>
      </c>
      <c r="BF869" s="42">
        <v>36.707692000000002</v>
      </c>
      <c r="BG869" s="42">
        <v>101.965812</v>
      </c>
      <c r="BH869" s="42">
        <v>118.280342</v>
      </c>
      <c r="BI869" s="42">
        <v>32.629060000000003</v>
      </c>
      <c r="BJ869" s="42">
        <v>464.96410300000002</v>
      </c>
      <c r="BK869" s="42">
        <v>0</v>
      </c>
      <c r="BL869" s="42">
        <v>4.0786319999999998</v>
      </c>
      <c r="BM869" s="42">
        <v>24.471795</v>
      </c>
      <c r="BN869" s="42">
        <v>85.651281999999995</v>
      </c>
      <c r="BO869" s="42">
        <v>150.909402</v>
      </c>
      <c r="BP869" s="42">
        <v>20.393162</v>
      </c>
      <c r="BQ869" s="42">
        <v>110.12307699999999</v>
      </c>
      <c r="BR869" s="42">
        <v>69.336752000000004</v>
      </c>
      <c r="BS869" s="42">
        <v>69.336752000000004</v>
      </c>
      <c r="BT869" s="42">
        <v>0</v>
      </c>
      <c r="BU869" s="42">
        <v>0</v>
      </c>
      <c r="BV869" s="42">
        <v>0</v>
      </c>
      <c r="BW869" s="42">
        <v>16.314530000000001</v>
      </c>
      <c r="BX869" s="42">
        <v>8.1572650000000007</v>
      </c>
      <c r="BY869" s="42">
        <v>8.1572650000000007</v>
      </c>
      <c r="BZ869" s="42">
        <v>0</v>
      </c>
      <c r="CA869" s="42">
        <v>36.707692000000002</v>
      </c>
      <c r="CB869" s="42">
        <v>493.51452999999998</v>
      </c>
      <c r="CC869" s="42">
        <v>0</v>
      </c>
      <c r="CD869" s="42">
        <v>16.314530000000001</v>
      </c>
      <c r="CE869" s="42">
        <v>53.022221999999999</v>
      </c>
      <c r="CF869" s="42">
        <v>134.59487200000001</v>
      </c>
      <c r="CG869" s="42">
        <v>159.066667</v>
      </c>
      <c r="CH869" s="42">
        <v>97.887179000000003</v>
      </c>
      <c r="CI869" s="42">
        <v>0</v>
      </c>
      <c r="CJ869" s="42">
        <v>32.629060000000003</v>
      </c>
      <c r="CK869" s="42">
        <v>346.683761</v>
      </c>
      <c r="CL869" s="42">
        <v>4.0786319999999998</v>
      </c>
      <c r="CM869" s="42">
        <v>4.0786319999999998</v>
      </c>
      <c r="CN869" s="42">
        <v>12.235897</v>
      </c>
      <c r="CO869" s="42">
        <v>28.550426999999999</v>
      </c>
      <c r="CP869" s="42">
        <v>20.393162</v>
      </c>
      <c r="CQ869" s="42">
        <v>16.314530000000001</v>
      </c>
      <c r="CR869" s="42">
        <v>228.40341900000001</v>
      </c>
      <c r="CS869" s="42">
        <v>32.629060000000003</v>
      </c>
    </row>
    <row r="870" spans="1:97">
      <c r="A870" s="40" t="s">
        <v>2334</v>
      </c>
      <c r="B870" s="40" t="s">
        <v>289</v>
      </c>
      <c r="C870" s="40" t="s">
        <v>1664</v>
      </c>
      <c r="D870" s="40" t="s">
        <v>1674</v>
      </c>
      <c r="E870" s="40" t="s">
        <v>1813</v>
      </c>
      <c r="F870" s="40" t="s">
        <v>1671</v>
      </c>
      <c r="G870" s="41" t="s">
        <v>294</v>
      </c>
      <c r="H870" s="40" t="s">
        <v>2335</v>
      </c>
      <c r="I870" s="42">
        <v>7978</v>
      </c>
      <c r="J870" s="42">
        <v>1525.4828</v>
      </c>
      <c r="K870" s="42">
        <v>1376.7582620000001</v>
      </c>
      <c r="L870" s="42">
        <v>1823.6718980000001</v>
      </c>
      <c r="M870" s="42">
        <v>2018.2727050000001</v>
      </c>
      <c r="N870" s="42">
        <v>900.69392900000003</v>
      </c>
      <c r="O870" s="42">
        <v>333.120406</v>
      </c>
      <c r="P870" s="42">
        <v>1526</v>
      </c>
      <c r="Q870" s="42">
        <v>1283</v>
      </c>
      <c r="R870" s="42">
        <v>1775</v>
      </c>
      <c r="S870" s="42">
        <v>1354</v>
      </c>
      <c r="T870" s="42">
        <v>504</v>
      </c>
      <c r="U870" s="42">
        <v>178</v>
      </c>
      <c r="V870" s="42">
        <v>3906.433196</v>
      </c>
      <c r="W870" s="42">
        <v>772.46324600000003</v>
      </c>
      <c r="X870" s="42">
        <v>683.11425299999996</v>
      </c>
      <c r="Y870" s="42">
        <v>871.64464699999996</v>
      </c>
      <c r="Z870" s="42">
        <v>1017.454911</v>
      </c>
      <c r="AA870" s="42">
        <v>429.324614</v>
      </c>
      <c r="AB870" s="42">
        <v>122.000686</v>
      </c>
      <c r="AC870" s="42">
        <v>10.430839000000001</v>
      </c>
      <c r="AD870" s="42">
        <v>1062.2029460000001</v>
      </c>
      <c r="AE870" s="42">
        <v>2480.3944839999999</v>
      </c>
      <c r="AF870" s="42">
        <v>363.83576499999998</v>
      </c>
      <c r="AG870" s="42">
        <v>4071.566804</v>
      </c>
      <c r="AH870" s="42">
        <v>753.01955399999997</v>
      </c>
      <c r="AI870" s="42">
        <v>693.64400999999998</v>
      </c>
      <c r="AJ870" s="42">
        <v>952.02725199999998</v>
      </c>
      <c r="AK870" s="42">
        <v>1000.8177930000001</v>
      </c>
      <c r="AL870" s="42">
        <v>471.36931499999997</v>
      </c>
      <c r="AM870" s="42">
        <v>174.73109700000001</v>
      </c>
      <c r="AN870" s="42">
        <v>25.957782999999999</v>
      </c>
      <c r="AO870" s="42">
        <v>1023.614408</v>
      </c>
      <c r="AP870" s="42">
        <v>2606.3519550000001</v>
      </c>
      <c r="AQ870" s="42">
        <v>441.60044099999999</v>
      </c>
      <c r="AR870" s="42">
        <v>6432.2283360000001</v>
      </c>
      <c r="AS870" s="42">
        <v>4.5987869999999997</v>
      </c>
      <c r="AT870" s="42">
        <v>233.380155</v>
      </c>
      <c r="AU870" s="42">
        <v>516.49043500000005</v>
      </c>
      <c r="AV870" s="42">
        <v>1114.9425670000001</v>
      </c>
      <c r="AW870" s="42">
        <v>1368.7475440000001</v>
      </c>
      <c r="AX870" s="42">
        <v>983.00019699999996</v>
      </c>
      <c r="AY870" s="42">
        <v>1289.134329</v>
      </c>
      <c r="AZ870" s="42">
        <v>921.93432199999995</v>
      </c>
      <c r="BA870" s="42">
        <v>3202.5801820000001</v>
      </c>
      <c r="BB870" s="42">
        <v>4.5987869999999997</v>
      </c>
      <c r="BC870" s="42">
        <v>163.247456</v>
      </c>
      <c r="BD870" s="42">
        <v>341.90478300000001</v>
      </c>
      <c r="BE870" s="42">
        <v>568.61108999999999</v>
      </c>
      <c r="BF870" s="42">
        <v>263.72653700000001</v>
      </c>
      <c r="BG870" s="42">
        <v>862.20356000000004</v>
      </c>
      <c r="BH870" s="42">
        <v>660.79987100000005</v>
      </c>
      <c r="BI870" s="42">
        <v>337.48809799999998</v>
      </c>
      <c r="BJ870" s="42">
        <v>3229.648154</v>
      </c>
      <c r="BK870" s="42">
        <v>0</v>
      </c>
      <c r="BL870" s="42">
        <v>70.132699000000002</v>
      </c>
      <c r="BM870" s="42">
        <v>174.58565300000001</v>
      </c>
      <c r="BN870" s="42">
        <v>546.33147699999995</v>
      </c>
      <c r="BO870" s="42">
        <v>1105.0210070000001</v>
      </c>
      <c r="BP870" s="42">
        <v>120.796637</v>
      </c>
      <c r="BQ870" s="42">
        <v>628.33445800000004</v>
      </c>
      <c r="BR870" s="42">
        <v>584.44622400000003</v>
      </c>
      <c r="BS870" s="42">
        <v>912.71738200000004</v>
      </c>
      <c r="BT870" s="42">
        <v>0</v>
      </c>
      <c r="BU870" s="42">
        <v>4.3570120000000001</v>
      </c>
      <c r="BV870" s="42">
        <v>12.866726</v>
      </c>
      <c r="BW870" s="42">
        <v>98.149334999999994</v>
      </c>
      <c r="BX870" s="42">
        <v>136.214044</v>
      </c>
      <c r="BY870" s="42">
        <v>164.24704399999999</v>
      </c>
      <c r="BZ870" s="42">
        <v>0</v>
      </c>
      <c r="CA870" s="42">
        <v>496.88322199999999</v>
      </c>
      <c r="CB870" s="42">
        <v>3591.0372940000002</v>
      </c>
      <c r="CC870" s="42">
        <v>0</v>
      </c>
      <c r="CD870" s="42">
        <v>170.102881</v>
      </c>
      <c r="CE870" s="42">
        <v>440.39731599999999</v>
      </c>
      <c r="CF870" s="42">
        <v>912.91650000000004</v>
      </c>
      <c r="CG870" s="42">
        <v>1077.2904209999999</v>
      </c>
      <c r="CH870" s="42">
        <v>728.88842799999998</v>
      </c>
      <c r="CI870" s="42">
        <v>17.453469999999999</v>
      </c>
      <c r="CJ870" s="42">
        <v>243.98828</v>
      </c>
      <c r="CK870" s="42">
        <v>1928.473659</v>
      </c>
      <c r="CL870" s="42">
        <v>4.5987869999999997</v>
      </c>
      <c r="CM870" s="42">
        <v>58.920262999999998</v>
      </c>
      <c r="CN870" s="42">
        <v>63.226393999999999</v>
      </c>
      <c r="CO870" s="42">
        <v>103.876733</v>
      </c>
      <c r="CP870" s="42">
        <v>155.24307999999999</v>
      </c>
      <c r="CQ870" s="42">
        <v>89.864726000000005</v>
      </c>
      <c r="CR870" s="42">
        <v>1271.6808590000001</v>
      </c>
      <c r="CS870" s="42">
        <v>181.06281999999999</v>
      </c>
    </row>
    <row r="871" spans="1:97">
      <c r="A871" s="40" t="s">
        <v>2336</v>
      </c>
      <c r="B871" s="40" t="s">
        <v>289</v>
      </c>
      <c r="C871" s="40" t="s">
        <v>1664</v>
      </c>
      <c r="D871" s="40" t="s">
        <v>1699</v>
      </c>
      <c r="E871" s="40" t="s">
        <v>1964</v>
      </c>
      <c r="F871" s="40" t="s">
        <v>1773</v>
      </c>
      <c r="G871" s="41" t="s">
        <v>294</v>
      </c>
      <c r="H871" s="40" t="s">
        <v>2337</v>
      </c>
      <c r="I871" s="42">
        <v>5075</v>
      </c>
      <c r="J871" s="42">
        <v>864</v>
      </c>
      <c r="K871" s="42">
        <v>818</v>
      </c>
      <c r="L871" s="42">
        <v>909</v>
      </c>
      <c r="M871" s="42">
        <v>1066</v>
      </c>
      <c r="N871" s="42">
        <v>826</v>
      </c>
      <c r="O871" s="42">
        <v>592</v>
      </c>
      <c r="P871" s="42">
        <v>939</v>
      </c>
      <c r="Q871" s="42">
        <v>992</v>
      </c>
      <c r="R871" s="42">
        <v>1050</v>
      </c>
      <c r="S871" s="42">
        <v>951</v>
      </c>
      <c r="T871" s="42">
        <v>791</v>
      </c>
      <c r="U871" s="42">
        <v>454</v>
      </c>
      <c r="V871" s="42">
        <v>2439</v>
      </c>
      <c r="W871" s="42">
        <v>438</v>
      </c>
      <c r="X871" s="42">
        <v>427</v>
      </c>
      <c r="Y871" s="42">
        <v>437</v>
      </c>
      <c r="Z871" s="42">
        <v>525</v>
      </c>
      <c r="AA871" s="42">
        <v>385</v>
      </c>
      <c r="AB871" s="42">
        <v>210</v>
      </c>
      <c r="AC871" s="42">
        <v>17</v>
      </c>
      <c r="AD871" s="42">
        <v>601</v>
      </c>
      <c r="AE871" s="42">
        <v>1391</v>
      </c>
      <c r="AF871" s="42">
        <v>447</v>
      </c>
      <c r="AG871" s="42">
        <v>2636</v>
      </c>
      <c r="AH871" s="42">
        <v>426</v>
      </c>
      <c r="AI871" s="42">
        <v>391</v>
      </c>
      <c r="AJ871" s="42">
        <v>472</v>
      </c>
      <c r="AK871" s="42">
        <v>541</v>
      </c>
      <c r="AL871" s="42">
        <v>441</v>
      </c>
      <c r="AM871" s="42">
        <v>334</v>
      </c>
      <c r="AN871" s="42">
        <v>31</v>
      </c>
      <c r="AO871" s="42">
        <v>568</v>
      </c>
      <c r="AP871" s="42">
        <v>1451</v>
      </c>
      <c r="AQ871" s="42">
        <v>617</v>
      </c>
      <c r="AR871" s="42">
        <v>4200</v>
      </c>
      <c r="AS871" s="42">
        <v>52</v>
      </c>
      <c r="AT871" s="42">
        <v>52</v>
      </c>
      <c r="AU871" s="42">
        <v>112</v>
      </c>
      <c r="AV871" s="42">
        <v>280</v>
      </c>
      <c r="AW871" s="42">
        <v>580</v>
      </c>
      <c r="AX871" s="42">
        <v>1104</v>
      </c>
      <c r="AY871" s="42">
        <v>1292</v>
      </c>
      <c r="AZ871" s="42">
        <v>728</v>
      </c>
      <c r="BA871" s="42">
        <v>2008</v>
      </c>
      <c r="BB871" s="42">
        <v>36</v>
      </c>
      <c r="BC871" s="42">
        <v>32</v>
      </c>
      <c r="BD871" s="42">
        <v>64</v>
      </c>
      <c r="BE871" s="42">
        <v>172</v>
      </c>
      <c r="BF871" s="42">
        <v>100</v>
      </c>
      <c r="BG871" s="42">
        <v>724</v>
      </c>
      <c r="BH871" s="42">
        <v>600</v>
      </c>
      <c r="BI871" s="42">
        <v>280</v>
      </c>
      <c r="BJ871" s="42">
        <v>2192</v>
      </c>
      <c r="BK871" s="42">
        <v>16</v>
      </c>
      <c r="BL871" s="42">
        <v>20</v>
      </c>
      <c r="BM871" s="42">
        <v>48</v>
      </c>
      <c r="BN871" s="42">
        <v>108</v>
      </c>
      <c r="BO871" s="42">
        <v>480</v>
      </c>
      <c r="BP871" s="42">
        <v>380</v>
      </c>
      <c r="BQ871" s="42">
        <v>692</v>
      </c>
      <c r="BR871" s="42">
        <v>448</v>
      </c>
      <c r="BS871" s="42">
        <v>632</v>
      </c>
      <c r="BT871" s="42">
        <v>0</v>
      </c>
      <c r="BU871" s="42">
        <v>4</v>
      </c>
      <c r="BV871" s="42">
        <v>4</v>
      </c>
      <c r="BW871" s="42">
        <v>20</v>
      </c>
      <c r="BX871" s="42">
        <v>88</v>
      </c>
      <c r="BY871" s="42">
        <v>164</v>
      </c>
      <c r="BZ871" s="42">
        <v>0</v>
      </c>
      <c r="CA871" s="42">
        <v>352</v>
      </c>
      <c r="CB871" s="42">
        <v>1800</v>
      </c>
      <c r="CC871" s="42">
        <v>40</v>
      </c>
      <c r="CD871" s="42">
        <v>32</v>
      </c>
      <c r="CE871" s="42">
        <v>60</v>
      </c>
      <c r="CF871" s="42">
        <v>248</v>
      </c>
      <c r="CG871" s="42">
        <v>396</v>
      </c>
      <c r="CH871" s="42">
        <v>800</v>
      </c>
      <c r="CI871" s="42">
        <v>8</v>
      </c>
      <c r="CJ871" s="42">
        <v>216</v>
      </c>
      <c r="CK871" s="42">
        <v>1768</v>
      </c>
      <c r="CL871" s="42">
        <v>12</v>
      </c>
      <c r="CM871" s="42">
        <v>16</v>
      </c>
      <c r="CN871" s="42">
        <v>48</v>
      </c>
      <c r="CO871" s="42">
        <v>12</v>
      </c>
      <c r="CP871" s="42">
        <v>96</v>
      </c>
      <c r="CQ871" s="42">
        <v>140</v>
      </c>
      <c r="CR871" s="42">
        <v>1284</v>
      </c>
      <c r="CS871" s="42">
        <v>160</v>
      </c>
    </row>
    <row r="872" spans="1:97">
      <c r="A872" s="40" t="s">
        <v>2338</v>
      </c>
      <c r="B872" s="40" t="s">
        <v>289</v>
      </c>
      <c r="C872" s="40" t="s">
        <v>1664</v>
      </c>
      <c r="D872" s="40" t="s">
        <v>1665</v>
      </c>
      <c r="E872" s="40" t="s">
        <v>1666</v>
      </c>
      <c r="F872" s="40" t="s">
        <v>419</v>
      </c>
      <c r="G872" s="41" t="s">
        <v>294</v>
      </c>
      <c r="H872" s="40" t="s">
        <v>2339</v>
      </c>
      <c r="I872" s="42">
        <v>1587</v>
      </c>
      <c r="J872" s="42">
        <v>317.377589</v>
      </c>
      <c r="K872" s="42">
        <v>249.73206999999999</v>
      </c>
      <c r="L872" s="42">
        <v>336.55521499999998</v>
      </c>
      <c r="M872" s="42">
        <v>335.66720900000001</v>
      </c>
      <c r="N872" s="42">
        <v>202.71244999999999</v>
      </c>
      <c r="O872" s="42">
        <v>144.955467</v>
      </c>
      <c r="P872" s="42">
        <v>228</v>
      </c>
      <c r="Q872" s="42">
        <v>192</v>
      </c>
      <c r="R872" s="42">
        <v>260</v>
      </c>
      <c r="S872" s="42">
        <v>200</v>
      </c>
      <c r="T872" s="42">
        <v>198</v>
      </c>
      <c r="U872" s="42">
        <v>116</v>
      </c>
      <c r="V872" s="42">
        <v>784.83141799999999</v>
      </c>
      <c r="W872" s="42">
        <v>176.198251</v>
      </c>
      <c r="X872" s="42">
        <v>128.45028199999999</v>
      </c>
      <c r="Y872" s="42">
        <v>160.41299000000001</v>
      </c>
      <c r="Z872" s="42">
        <v>163.58124799999999</v>
      </c>
      <c r="AA872" s="42">
        <v>96.103808999999998</v>
      </c>
      <c r="AB872" s="42">
        <v>59.084778999999997</v>
      </c>
      <c r="AC872" s="42">
        <v>1.000059</v>
      </c>
      <c r="AD872" s="42">
        <v>224.610118</v>
      </c>
      <c r="AE872" s="42">
        <v>438.88348500000001</v>
      </c>
      <c r="AF872" s="42">
        <v>121.33781500000001</v>
      </c>
      <c r="AG872" s="42">
        <v>802.16858200000001</v>
      </c>
      <c r="AH872" s="42">
        <v>141.179338</v>
      </c>
      <c r="AI872" s="42">
        <v>121.28178800000001</v>
      </c>
      <c r="AJ872" s="42">
        <v>176.142224</v>
      </c>
      <c r="AK872" s="42">
        <v>172.085961</v>
      </c>
      <c r="AL872" s="42">
        <v>106.60864100000001</v>
      </c>
      <c r="AM872" s="42">
        <v>76.590023000000002</v>
      </c>
      <c r="AN872" s="42">
        <v>8.2806060000000006</v>
      </c>
      <c r="AO872" s="42">
        <v>192.87151700000001</v>
      </c>
      <c r="AP872" s="42">
        <v>449.50036999999998</v>
      </c>
      <c r="AQ872" s="42">
        <v>159.796695</v>
      </c>
      <c r="AR872" s="42">
        <v>1315.3058109999999</v>
      </c>
      <c r="AS872" s="42">
        <v>25.121952</v>
      </c>
      <c r="AT872" s="42">
        <v>62.916933999999998</v>
      </c>
      <c r="AU872" s="42">
        <v>42.243433000000003</v>
      </c>
      <c r="AV872" s="42">
        <v>114.05726799999999</v>
      </c>
      <c r="AW872" s="42">
        <v>245.01191</v>
      </c>
      <c r="AX872" s="42">
        <v>304.152715</v>
      </c>
      <c r="AY872" s="42">
        <v>308.37705899999997</v>
      </c>
      <c r="AZ872" s="42">
        <v>213.42454000000001</v>
      </c>
      <c r="BA872" s="42">
        <v>653.65266999999994</v>
      </c>
      <c r="BB872" s="42">
        <v>20.897608999999999</v>
      </c>
      <c r="BC872" s="42">
        <v>46.019561000000003</v>
      </c>
      <c r="BD872" s="42">
        <v>21.121715999999999</v>
      </c>
      <c r="BE872" s="42">
        <v>76.038179</v>
      </c>
      <c r="BF872" s="42">
        <v>33.794746000000004</v>
      </c>
      <c r="BG872" s="42">
        <v>219.66585000000001</v>
      </c>
      <c r="BH872" s="42">
        <v>168.97373099999999</v>
      </c>
      <c r="BI872" s="42">
        <v>67.141277000000002</v>
      </c>
      <c r="BJ872" s="42">
        <v>661.65314100000001</v>
      </c>
      <c r="BK872" s="42">
        <v>4.2243430000000002</v>
      </c>
      <c r="BL872" s="42">
        <v>16.897373000000002</v>
      </c>
      <c r="BM872" s="42">
        <v>21.121715999999999</v>
      </c>
      <c r="BN872" s="42">
        <v>38.019089000000001</v>
      </c>
      <c r="BO872" s="42">
        <v>211.217163</v>
      </c>
      <c r="BP872" s="42">
        <v>84.486864999999995</v>
      </c>
      <c r="BQ872" s="42">
        <v>139.40332799999999</v>
      </c>
      <c r="BR872" s="42">
        <v>146.28326300000001</v>
      </c>
      <c r="BS872" s="42">
        <v>210.32073399999999</v>
      </c>
      <c r="BT872" s="42">
        <v>8.2245790000000003</v>
      </c>
      <c r="BU872" s="42">
        <v>8.4486869999999996</v>
      </c>
      <c r="BV872" s="42">
        <v>0</v>
      </c>
      <c r="BW872" s="42">
        <v>21.121715999999999</v>
      </c>
      <c r="BX872" s="42">
        <v>21.121715999999999</v>
      </c>
      <c r="BY872" s="42">
        <v>42.243433000000003</v>
      </c>
      <c r="BZ872" s="42">
        <v>0</v>
      </c>
      <c r="CA872" s="42">
        <v>109.16060299999999</v>
      </c>
      <c r="CB872" s="42">
        <v>683.44718</v>
      </c>
      <c r="CC872" s="42">
        <v>12.673030000000001</v>
      </c>
      <c r="CD872" s="42">
        <v>46.019561000000003</v>
      </c>
      <c r="CE872" s="42">
        <v>33.794746000000004</v>
      </c>
      <c r="CF872" s="42">
        <v>84.486864999999995</v>
      </c>
      <c r="CG872" s="42">
        <v>202.76847699999999</v>
      </c>
      <c r="CH872" s="42">
        <v>232.33887999999999</v>
      </c>
      <c r="CI872" s="42">
        <v>4.2243430000000002</v>
      </c>
      <c r="CJ872" s="42">
        <v>67.141277000000002</v>
      </c>
      <c r="CK872" s="42">
        <v>421.53789699999999</v>
      </c>
      <c r="CL872" s="42">
        <v>4.2243430000000002</v>
      </c>
      <c r="CM872" s="42">
        <v>8.4486869999999996</v>
      </c>
      <c r="CN872" s="42">
        <v>8.4486869999999996</v>
      </c>
      <c r="CO872" s="42">
        <v>8.4486869999999996</v>
      </c>
      <c r="CP872" s="42">
        <v>21.121715999999999</v>
      </c>
      <c r="CQ872" s="42">
        <v>29.570402999999999</v>
      </c>
      <c r="CR872" s="42">
        <v>304.152715</v>
      </c>
      <c r="CS872" s="42">
        <v>37.122660000000003</v>
      </c>
    </row>
    <row r="873" spans="1:97">
      <c r="A873" s="40" t="s">
        <v>2340</v>
      </c>
      <c r="B873" s="40" t="s">
        <v>289</v>
      </c>
      <c r="C873" s="40" t="s">
        <v>1664</v>
      </c>
      <c r="D873" s="40" t="s">
        <v>1669</v>
      </c>
      <c r="E873" s="40" t="s">
        <v>1727</v>
      </c>
      <c r="F873" s="40" t="s">
        <v>1671</v>
      </c>
      <c r="G873" s="41" t="s">
        <v>294</v>
      </c>
      <c r="H873" s="40" t="s">
        <v>2341</v>
      </c>
      <c r="I873" s="42">
        <v>991</v>
      </c>
      <c r="J873" s="42">
        <v>173</v>
      </c>
      <c r="K873" s="42">
        <v>121</v>
      </c>
      <c r="L873" s="42">
        <v>177</v>
      </c>
      <c r="M873" s="42">
        <v>190</v>
      </c>
      <c r="N873" s="42">
        <v>187</v>
      </c>
      <c r="O873" s="42">
        <v>143</v>
      </c>
      <c r="P873" s="42">
        <v>138</v>
      </c>
      <c r="Q873" s="42">
        <v>160</v>
      </c>
      <c r="R873" s="42">
        <v>177</v>
      </c>
      <c r="S873" s="42">
        <v>187</v>
      </c>
      <c r="T873" s="42">
        <v>191</v>
      </c>
      <c r="U873" s="42">
        <v>124</v>
      </c>
      <c r="V873" s="42">
        <v>481</v>
      </c>
      <c r="W873" s="42">
        <v>88</v>
      </c>
      <c r="X873" s="42">
        <v>52</v>
      </c>
      <c r="Y873" s="42">
        <v>95</v>
      </c>
      <c r="Z873" s="42">
        <v>103</v>
      </c>
      <c r="AA873" s="42">
        <v>85</v>
      </c>
      <c r="AB873" s="42">
        <v>54</v>
      </c>
      <c r="AC873" s="42">
        <v>4</v>
      </c>
      <c r="AD873" s="42">
        <v>103</v>
      </c>
      <c r="AE873" s="42">
        <v>267</v>
      </c>
      <c r="AF873" s="42">
        <v>111</v>
      </c>
      <c r="AG873" s="42">
        <v>510</v>
      </c>
      <c r="AH873" s="42">
        <v>85</v>
      </c>
      <c r="AI873" s="42">
        <v>69</v>
      </c>
      <c r="AJ873" s="42">
        <v>82</v>
      </c>
      <c r="AK873" s="42">
        <v>87</v>
      </c>
      <c r="AL873" s="42">
        <v>102</v>
      </c>
      <c r="AM873" s="42">
        <v>80</v>
      </c>
      <c r="AN873" s="42">
        <v>5</v>
      </c>
      <c r="AO873" s="42">
        <v>112</v>
      </c>
      <c r="AP873" s="42">
        <v>251</v>
      </c>
      <c r="AQ873" s="42">
        <v>147</v>
      </c>
      <c r="AR873" s="42">
        <v>812</v>
      </c>
      <c r="AS873" s="42">
        <v>80</v>
      </c>
      <c r="AT873" s="42">
        <v>32</v>
      </c>
      <c r="AU873" s="42">
        <v>12</v>
      </c>
      <c r="AV873" s="42">
        <v>48</v>
      </c>
      <c r="AW873" s="42">
        <v>92</v>
      </c>
      <c r="AX873" s="42">
        <v>152</v>
      </c>
      <c r="AY873" s="42">
        <v>284</v>
      </c>
      <c r="AZ873" s="42">
        <v>112</v>
      </c>
      <c r="BA873" s="42">
        <v>376</v>
      </c>
      <c r="BB873" s="42">
        <v>76</v>
      </c>
      <c r="BC873" s="42">
        <v>16</v>
      </c>
      <c r="BD873" s="42">
        <v>12</v>
      </c>
      <c r="BE873" s="42">
        <v>12</v>
      </c>
      <c r="BF873" s="42">
        <v>16</v>
      </c>
      <c r="BG873" s="42">
        <v>84</v>
      </c>
      <c r="BH873" s="42">
        <v>120</v>
      </c>
      <c r="BI873" s="42">
        <v>40</v>
      </c>
      <c r="BJ873" s="42">
        <v>436</v>
      </c>
      <c r="BK873" s="42">
        <v>4</v>
      </c>
      <c r="BL873" s="42">
        <v>16</v>
      </c>
      <c r="BM873" s="42">
        <v>0</v>
      </c>
      <c r="BN873" s="42">
        <v>36</v>
      </c>
      <c r="BO873" s="42">
        <v>76</v>
      </c>
      <c r="BP873" s="42">
        <v>68</v>
      </c>
      <c r="BQ873" s="42">
        <v>164</v>
      </c>
      <c r="BR873" s="42">
        <v>72</v>
      </c>
      <c r="BS873" s="42">
        <v>84</v>
      </c>
      <c r="BT873" s="42">
        <v>0</v>
      </c>
      <c r="BU873" s="42">
        <v>0</v>
      </c>
      <c r="BV873" s="42">
        <v>0</v>
      </c>
      <c r="BW873" s="42">
        <v>4</v>
      </c>
      <c r="BX873" s="42">
        <v>8</v>
      </c>
      <c r="BY873" s="42">
        <v>20</v>
      </c>
      <c r="BZ873" s="42">
        <v>0</v>
      </c>
      <c r="CA873" s="42">
        <v>52</v>
      </c>
      <c r="CB873" s="42">
        <v>344</v>
      </c>
      <c r="CC873" s="42">
        <v>48</v>
      </c>
      <c r="CD873" s="42">
        <v>20</v>
      </c>
      <c r="CE873" s="42">
        <v>8</v>
      </c>
      <c r="CF873" s="42">
        <v>32</v>
      </c>
      <c r="CG873" s="42">
        <v>76</v>
      </c>
      <c r="CH873" s="42">
        <v>112</v>
      </c>
      <c r="CI873" s="42">
        <v>0</v>
      </c>
      <c r="CJ873" s="42">
        <v>48</v>
      </c>
      <c r="CK873" s="42">
        <v>384</v>
      </c>
      <c r="CL873" s="42">
        <v>32</v>
      </c>
      <c r="CM873" s="42">
        <v>12</v>
      </c>
      <c r="CN873" s="42">
        <v>4</v>
      </c>
      <c r="CO873" s="42">
        <v>12</v>
      </c>
      <c r="CP873" s="42">
        <v>8</v>
      </c>
      <c r="CQ873" s="42">
        <v>20</v>
      </c>
      <c r="CR873" s="42">
        <v>284</v>
      </c>
      <c r="CS873" s="42">
        <v>12</v>
      </c>
    </row>
    <row r="874" spans="1:97">
      <c r="A874" s="40" t="s">
        <v>2342</v>
      </c>
      <c r="B874" s="40" t="s">
        <v>289</v>
      </c>
      <c r="C874" s="40" t="s">
        <v>1664</v>
      </c>
      <c r="D874" s="40" t="s">
        <v>1665</v>
      </c>
      <c r="E874" s="40" t="s">
        <v>1716</v>
      </c>
      <c r="F874" s="40" t="s">
        <v>1671</v>
      </c>
      <c r="G874" s="41" t="s">
        <v>294</v>
      </c>
      <c r="H874" s="40" t="s">
        <v>2343</v>
      </c>
      <c r="I874" s="42">
        <v>1079</v>
      </c>
      <c r="J874" s="42">
        <v>222.58741900000001</v>
      </c>
      <c r="K874" s="42">
        <v>154.71322799999999</v>
      </c>
      <c r="L874" s="42">
        <v>237.55966699999999</v>
      </c>
      <c r="M874" s="42">
        <v>228.57631799999999</v>
      </c>
      <c r="N874" s="42">
        <v>155.711378</v>
      </c>
      <c r="O874" s="42">
        <v>79.851989000000003</v>
      </c>
      <c r="P874" s="42">
        <v>157</v>
      </c>
      <c r="Q874" s="42">
        <v>159</v>
      </c>
      <c r="R874" s="42">
        <v>216</v>
      </c>
      <c r="S874" s="42">
        <v>162</v>
      </c>
      <c r="T874" s="42">
        <v>113</v>
      </c>
      <c r="U874" s="42">
        <v>68</v>
      </c>
      <c r="V874" s="42">
        <v>559.96207200000003</v>
      </c>
      <c r="W874" s="42">
        <v>130.757632</v>
      </c>
      <c r="X874" s="42">
        <v>77.855688999999998</v>
      </c>
      <c r="Y874" s="42">
        <v>112.79093399999999</v>
      </c>
      <c r="Z874" s="42">
        <v>118.779833</v>
      </c>
      <c r="AA874" s="42">
        <v>79.851989000000003</v>
      </c>
      <c r="AB874" s="42">
        <v>36.931545</v>
      </c>
      <c r="AC874" s="42">
        <v>2.9944500000000001</v>
      </c>
      <c r="AD874" s="42">
        <v>160.70212799999999</v>
      </c>
      <c r="AE874" s="42">
        <v>319.40795600000001</v>
      </c>
      <c r="AF874" s="42">
        <v>79.851989000000003</v>
      </c>
      <c r="AG874" s="42">
        <v>519.03792799999997</v>
      </c>
      <c r="AH874" s="42">
        <v>91.829786999999996</v>
      </c>
      <c r="AI874" s="42">
        <v>76.857539000000003</v>
      </c>
      <c r="AJ874" s="42">
        <v>124.768733</v>
      </c>
      <c r="AK874" s="42">
        <v>109.796485</v>
      </c>
      <c r="AL874" s="42">
        <v>75.859388999999993</v>
      </c>
      <c r="AM874" s="42">
        <v>36.931545</v>
      </c>
      <c r="AN874" s="42">
        <v>2.9944500000000001</v>
      </c>
      <c r="AO874" s="42">
        <v>117.781684</v>
      </c>
      <c r="AP874" s="42">
        <v>318.409806</v>
      </c>
      <c r="AQ874" s="42">
        <v>82.846438000000006</v>
      </c>
      <c r="AR874" s="42">
        <v>842.43848300000002</v>
      </c>
      <c r="AS874" s="42">
        <v>31.940795999999999</v>
      </c>
      <c r="AT874" s="42">
        <v>39.925994000000003</v>
      </c>
      <c r="AU874" s="42">
        <v>23.955597000000001</v>
      </c>
      <c r="AV874" s="42">
        <v>139.740981</v>
      </c>
      <c r="AW874" s="42">
        <v>163.69657699999999</v>
      </c>
      <c r="AX874" s="42">
        <v>139.740981</v>
      </c>
      <c r="AY874" s="42">
        <v>183.65957399999999</v>
      </c>
      <c r="AZ874" s="42">
        <v>119.77798300000001</v>
      </c>
      <c r="BA874" s="42">
        <v>415.23034200000001</v>
      </c>
      <c r="BB874" s="42">
        <v>23.955597000000001</v>
      </c>
      <c r="BC874" s="42">
        <v>23.955597000000001</v>
      </c>
      <c r="BD874" s="42">
        <v>19.962997000000001</v>
      </c>
      <c r="BE874" s="42">
        <v>55.896391999999999</v>
      </c>
      <c r="BF874" s="42">
        <v>51.903793</v>
      </c>
      <c r="BG874" s="42">
        <v>95.822387000000006</v>
      </c>
      <c r="BH874" s="42">
        <v>103.807586</v>
      </c>
      <c r="BI874" s="42">
        <v>39.925994000000003</v>
      </c>
      <c r="BJ874" s="42">
        <v>427.20814100000001</v>
      </c>
      <c r="BK874" s="42">
        <v>7.9851989999999997</v>
      </c>
      <c r="BL874" s="42">
        <v>15.970397999999999</v>
      </c>
      <c r="BM874" s="42">
        <v>3.9925989999999998</v>
      </c>
      <c r="BN874" s="42">
        <v>83.844588000000002</v>
      </c>
      <c r="BO874" s="42">
        <v>111.792784</v>
      </c>
      <c r="BP874" s="42">
        <v>43.918593999999999</v>
      </c>
      <c r="BQ874" s="42">
        <v>79.851989000000003</v>
      </c>
      <c r="BR874" s="42">
        <v>79.851989000000003</v>
      </c>
      <c r="BS874" s="42">
        <v>95.822387000000006</v>
      </c>
      <c r="BT874" s="42">
        <v>3.9925989999999998</v>
      </c>
      <c r="BU874" s="42">
        <v>0</v>
      </c>
      <c r="BV874" s="42">
        <v>0</v>
      </c>
      <c r="BW874" s="42">
        <v>0</v>
      </c>
      <c r="BX874" s="42">
        <v>11.977798</v>
      </c>
      <c r="BY874" s="42">
        <v>11.977798</v>
      </c>
      <c r="BZ874" s="42">
        <v>0</v>
      </c>
      <c r="CA874" s="42">
        <v>67.874190999999996</v>
      </c>
      <c r="CB874" s="42">
        <v>475.11933399999998</v>
      </c>
      <c r="CC874" s="42">
        <v>15.970397999999999</v>
      </c>
      <c r="CD874" s="42">
        <v>27.948195999999999</v>
      </c>
      <c r="CE874" s="42">
        <v>19.962997000000001</v>
      </c>
      <c r="CF874" s="42">
        <v>115.78538399999999</v>
      </c>
      <c r="CG874" s="42">
        <v>143.73357999999999</v>
      </c>
      <c r="CH874" s="42">
        <v>127.763182</v>
      </c>
      <c r="CI874" s="42">
        <v>3.9925989999999998</v>
      </c>
      <c r="CJ874" s="42">
        <v>19.962997000000001</v>
      </c>
      <c r="CK874" s="42">
        <v>271.49676199999999</v>
      </c>
      <c r="CL874" s="42">
        <v>11.977798</v>
      </c>
      <c r="CM874" s="42">
        <v>11.977798</v>
      </c>
      <c r="CN874" s="42">
        <v>3.9925989999999998</v>
      </c>
      <c r="CO874" s="42">
        <v>23.955597000000001</v>
      </c>
      <c r="CP874" s="42">
        <v>7.9851989999999997</v>
      </c>
      <c r="CQ874" s="42">
        <v>0</v>
      </c>
      <c r="CR874" s="42">
        <v>179.66697500000001</v>
      </c>
      <c r="CS874" s="42">
        <v>31.940795999999999</v>
      </c>
    </row>
    <row r="875" spans="1:97">
      <c r="A875" s="40" t="s">
        <v>2344</v>
      </c>
      <c r="B875" s="40" t="s">
        <v>289</v>
      </c>
      <c r="C875" s="40" t="s">
        <v>1664</v>
      </c>
      <c r="D875" s="40" t="s">
        <v>1674</v>
      </c>
      <c r="E875" s="40" t="s">
        <v>2345</v>
      </c>
      <c r="F875" s="40" t="s">
        <v>1671</v>
      </c>
      <c r="G875" s="41" t="s">
        <v>294</v>
      </c>
      <c r="H875" s="40" t="s">
        <v>2346</v>
      </c>
      <c r="I875" s="42">
        <v>58025</v>
      </c>
      <c r="J875" s="42">
        <v>9101.6299280000003</v>
      </c>
      <c r="K875" s="42">
        <v>14211.317491</v>
      </c>
      <c r="L875" s="42">
        <v>10655.576181</v>
      </c>
      <c r="M875" s="42">
        <v>11586.194165000001</v>
      </c>
      <c r="N875" s="42">
        <v>7276.6565119999996</v>
      </c>
      <c r="O875" s="42">
        <v>5193.6257230000001</v>
      </c>
      <c r="P875" s="42">
        <v>9723</v>
      </c>
      <c r="Q875" s="42">
        <v>14586</v>
      </c>
      <c r="R875" s="42">
        <v>11888</v>
      </c>
      <c r="S875" s="42">
        <v>9893</v>
      </c>
      <c r="T875" s="42">
        <v>6600</v>
      </c>
      <c r="U875" s="42">
        <v>3461</v>
      </c>
      <c r="V875" s="42">
        <v>27384.403266000001</v>
      </c>
      <c r="W875" s="42">
        <v>4660.8190919999997</v>
      </c>
      <c r="X875" s="42">
        <v>6867.8416900000002</v>
      </c>
      <c r="Y875" s="42">
        <v>5288.3450469999998</v>
      </c>
      <c r="Z875" s="42">
        <v>5353.9942209999999</v>
      </c>
      <c r="AA875" s="42">
        <v>3363.2823819999999</v>
      </c>
      <c r="AB875" s="42">
        <v>1715.031731</v>
      </c>
      <c r="AC875" s="42">
        <v>135.089102</v>
      </c>
      <c r="AD875" s="42">
        <v>6924.4311390000003</v>
      </c>
      <c r="AE875" s="42">
        <v>16718.923435000001</v>
      </c>
      <c r="AF875" s="42">
        <v>3741.048691</v>
      </c>
      <c r="AG875" s="42">
        <v>30640.596733999999</v>
      </c>
      <c r="AH875" s="42">
        <v>4440.8108359999997</v>
      </c>
      <c r="AI875" s="42">
        <v>7343.4758009999996</v>
      </c>
      <c r="AJ875" s="42">
        <v>5367.2311330000002</v>
      </c>
      <c r="AK875" s="42">
        <v>6232.1999450000003</v>
      </c>
      <c r="AL875" s="42">
        <v>3913.3741300000002</v>
      </c>
      <c r="AM875" s="42">
        <v>2983.729194</v>
      </c>
      <c r="AN875" s="42">
        <v>359.77569599999998</v>
      </c>
      <c r="AO875" s="42">
        <v>6824.4454910000004</v>
      </c>
      <c r="AP875" s="42">
        <v>18323.298346</v>
      </c>
      <c r="AQ875" s="42">
        <v>5492.8528969999998</v>
      </c>
      <c r="AR875" s="42">
        <v>48930.117144999997</v>
      </c>
      <c r="AS875" s="42">
        <v>25.955228999999999</v>
      </c>
      <c r="AT875" s="42">
        <v>1286.548599</v>
      </c>
      <c r="AU875" s="42">
        <v>5770.8069759999998</v>
      </c>
      <c r="AV875" s="42">
        <v>7497.4568680000002</v>
      </c>
      <c r="AW875" s="42">
        <v>7514.0355079999999</v>
      </c>
      <c r="AX875" s="42">
        <v>4470.3350090000004</v>
      </c>
      <c r="AY875" s="42">
        <v>11451.308964</v>
      </c>
      <c r="AZ875" s="42">
        <v>10913.669993</v>
      </c>
      <c r="BA875" s="42">
        <v>22703.223676000001</v>
      </c>
      <c r="BB875" s="42">
        <v>21.006891</v>
      </c>
      <c r="BC875" s="42">
        <v>959.10421599999995</v>
      </c>
      <c r="BD875" s="42">
        <v>3568.259114</v>
      </c>
      <c r="BE875" s="42">
        <v>3262.7161289999999</v>
      </c>
      <c r="BF875" s="42">
        <v>1838.711963</v>
      </c>
      <c r="BG875" s="42">
        <v>3628.4503519999998</v>
      </c>
      <c r="BH875" s="42">
        <v>5044.6953089999997</v>
      </c>
      <c r="BI875" s="42">
        <v>4380.2797019999998</v>
      </c>
      <c r="BJ875" s="42">
        <v>26226.893467999998</v>
      </c>
      <c r="BK875" s="42">
        <v>4.9483379999999997</v>
      </c>
      <c r="BL875" s="42">
        <v>327.44438300000002</v>
      </c>
      <c r="BM875" s="42">
        <v>2202.5478619999999</v>
      </c>
      <c r="BN875" s="42">
        <v>4234.7407389999998</v>
      </c>
      <c r="BO875" s="42">
        <v>5675.3235439999999</v>
      </c>
      <c r="BP875" s="42">
        <v>841.88465699999995</v>
      </c>
      <c r="BQ875" s="42">
        <v>6406.6136539999998</v>
      </c>
      <c r="BR875" s="42">
        <v>6533.3902909999997</v>
      </c>
      <c r="BS875" s="42">
        <v>10320.708145000001</v>
      </c>
      <c r="BT875" s="42">
        <v>0</v>
      </c>
      <c r="BU875" s="42">
        <v>46.933787000000002</v>
      </c>
      <c r="BV875" s="42">
        <v>231.66615999999999</v>
      </c>
      <c r="BW875" s="42">
        <v>683.93679199999997</v>
      </c>
      <c r="BX875" s="42">
        <v>1175.6884439999999</v>
      </c>
      <c r="BY875" s="42">
        <v>811.14698299999998</v>
      </c>
      <c r="BZ875" s="42">
        <v>0</v>
      </c>
      <c r="CA875" s="42">
        <v>7371.3359790000004</v>
      </c>
      <c r="CB875" s="42">
        <v>22423.759733999999</v>
      </c>
      <c r="CC875" s="42">
        <v>18.257145000000001</v>
      </c>
      <c r="CD875" s="42">
        <v>965.96307100000001</v>
      </c>
      <c r="CE875" s="42">
        <v>4573.8685939999996</v>
      </c>
      <c r="CF875" s="42">
        <v>5845.2494829999996</v>
      </c>
      <c r="CG875" s="42">
        <v>5385.9468360000001</v>
      </c>
      <c r="CH875" s="42">
        <v>3193.6643760000002</v>
      </c>
      <c r="CI875" s="42">
        <v>116.36175900000001</v>
      </c>
      <c r="CJ875" s="42">
        <v>2324.4484710000002</v>
      </c>
      <c r="CK875" s="42">
        <v>16185.649266</v>
      </c>
      <c r="CL875" s="42">
        <v>7.6980839999999997</v>
      </c>
      <c r="CM875" s="42">
        <v>273.65174100000002</v>
      </c>
      <c r="CN875" s="42">
        <v>965.27222200000006</v>
      </c>
      <c r="CO875" s="42">
        <v>968.27059399999996</v>
      </c>
      <c r="CP875" s="42">
        <v>952.40022799999997</v>
      </c>
      <c r="CQ875" s="42">
        <v>465.52364999999998</v>
      </c>
      <c r="CR875" s="42">
        <v>11334.947205</v>
      </c>
      <c r="CS875" s="42">
        <v>1217.885542</v>
      </c>
    </row>
    <row r="876" spans="1:97">
      <c r="A876" s="40" t="s">
        <v>2347</v>
      </c>
      <c r="B876" s="40" t="s">
        <v>289</v>
      </c>
      <c r="C876" s="40" t="s">
        <v>1664</v>
      </c>
      <c r="D876" s="40" t="s">
        <v>1665</v>
      </c>
      <c r="E876" s="40" t="s">
        <v>1832</v>
      </c>
      <c r="F876" s="40" t="s">
        <v>419</v>
      </c>
      <c r="G876" s="41" t="s">
        <v>294</v>
      </c>
      <c r="H876" s="40" t="s">
        <v>2348</v>
      </c>
      <c r="I876" s="42">
        <v>476</v>
      </c>
      <c r="J876" s="42">
        <v>75.716303999999994</v>
      </c>
      <c r="K876" s="42">
        <v>58.464488000000003</v>
      </c>
      <c r="L876" s="42">
        <v>71.882566999999995</v>
      </c>
      <c r="M876" s="42">
        <v>99.467303999999999</v>
      </c>
      <c r="N876" s="42">
        <v>109.384827</v>
      </c>
      <c r="O876" s="42">
        <v>61.084510000000002</v>
      </c>
      <c r="P876" s="42">
        <v>69</v>
      </c>
      <c r="Q876" s="42">
        <v>58</v>
      </c>
      <c r="R876" s="42">
        <v>96</v>
      </c>
      <c r="S876" s="42">
        <v>82</v>
      </c>
      <c r="T876" s="42">
        <v>83</v>
      </c>
      <c r="U876" s="42">
        <v>78</v>
      </c>
      <c r="V876" s="42">
        <v>231.603587</v>
      </c>
      <c r="W876" s="42">
        <v>33.545197999999999</v>
      </c>
      <c r="X876" s="42">
        <v>26.836158000000001</v>
      </c>
      <c r="Y876" s="42">
        <v>40.254238000000001</v>
      </c>
      <c r="Z876" s="42">
        <v>54.379787</v>
      </c>
      <c r="AA876" s="42">
        <v>55.712510000000002</v>
      </c>
      <c r="AB876" s="42">
        <v>20.209334999999999</v>
      </c>
      <c r="AC876" s="42">
        <v>0.66636200000000001</v>
      </c>
      <c r="AD876" s="42">
        <v>46.963276999999998</v>
      </c>
      <c r="AE876" s="42">
        <v>132.42835600000001</v>
      </c>
      <c r="AF876" s="42">
        <v>52.211953000000001</v>
      </c>
      <c r="AG876" s="42">
        <v>244.396413</v>
      </c>
      <c r="AH876" s="42">
        <v>42.171106000000002</v>
      </c>
      <c r="AI876" s="42">
        <v>31.628329999999998</v>
      </c>
      <c r="AJ876" s="42">
        <v>31.628329999999998</v>
      </c>
      <c r="AK876" s="42">
        <v>45.087516999999998</v>
      </c>
      <c r="AL876" s="42">
        <v>53.672317</v>
      </c>
      <c r="AM876" s="42">
        <v>35.708714999999998</v>
      </c>
      <c r="AN876" s="42">
        <v>4.5000980000000004</v>
      </c>
      <c r="AO876" s="42">
        <v>50.797013999999997</v>
      </c>
      <c r="AP876" s="42">
        <v>125.595992</v>
      </c>
      <c r="AQ876" s="42">
        <v>68.003405999999998</v>
      </c>
      <c r="AR876" s="42">
        <v>392.867186</v>
      </c>
      <c r="AS876" s="42">
        <v>26.836158000000001</v>
      </c>
      <c r="AT876" s="42">
        <v>26.836158000000001</v>
      </c>
      <c r="AU876" s="42">
        <v>14.166657000000001</v>
      </c>
      <c r="AV876" s="42">
        <v>34.503632000000003</v>
      </c>
      <c r="AW876" s="42">
        <v>34.503632000000003</v>
      </c>
      <c r="AX876" s="42">
        <v>72.841002000000003</v>
      </c>
      <c r="AY876" s="42">
        <v>152.510051</v>
      </c>
      <c r="AZ876" s="42">
        <v>30.669895</v>
      </c>
      <c r="BA876" s="42">
        <v>202.019766</v>
      </c>
      <c r="BB876" s="42">
        <v>19.168685</v>
      </c>
      <c r="BC876" s="42">
        <v>23.002421999999999</v>
      </c>
      <c r="BD876" s="42">
        <v>2.6654460000000002</v>
      </c>
      <c r="BE876" s="42">
        <v>11.501211</v>
      </c>
      <c r="BF876" s="42">
        <v>7.6674740000000003</v>
      </c>
      <c r="BG876" s="42">
        <v>61.339790999999998</v>
      </c>
      <c r="BH876" s="42">
        <v>65.173528000000005</v>
      </c>
      <c r="BI876" s="42">
        <v>11.501211</v>
      </c>
      <c r="BJ876" s="42">
        <v>190.84742</v>
      </c>
      <c r="BK876" s="42">
        <v>7.6674740000000003</v>
      </c>
      <c r="BL876" s="42">
        <v>3.8337370000000002</v>
      </c>
      <c r="BM876" s="42">
        <v>11.501211</v>
      </c>
      <c r="BN876" s="42">
        <v>23.002421999999999</v>
      </c>
      <c r="BO876" s="42">
        <v>26.836158000000001</v>
      </c>
      <c r="BP876" s="42">
        <v>11.501211</v>
      </c>
      <c r="BQ876" s="42">
        <v>87.336523</v>
      </c>
      <c r="BR876" s="42">
        <v>19.168685</v>
      </c>
      <c r="BS876" s="42">
        <v>38.337369000000002</v>
      </c>
      <c r="BT876" s="42">
        <v>0</v>
      </c>
      <c r="BU876" s="42">
        <v>0</v>
      </c>
      <c r="BV876" s="42">
        <v>0</v>
      </c>
      <c r="BW876" s="42">
        <v>0</v>
      </c>
      <c r="BX876" s="42">
        <v>3.8337370000000002</v>
      </c>
      <c r="BY876" s="42">
        <v>19.168685</v>
      </c>
      <c r="BZ876" s="42">
        <v>0</v>
      </c>
      <c r="CA876" s="42">
        <v>15.334948000000001</v>
      </c>
      <c r="CB876" s="42">
        <v>149.51573999999999</v>
      </c>
      <c r="CC876" s="42">
        <v>7.6674740000000003</v>
      </c>
      <c r="CD876" s="42">
        <v>19.168685</v>
      </c>
      <c r="CE876" s="42">
        <v>3.8337370000000002</v>
      </c>
      <c r="CF876" s="42">
        <v>34.503632000000003</v>
      </c>
      <c r="CG876" s="42">
        <v>30.669895</v>
      </c>
      <c r="CH876" s="42">
        <v>46.004843000000001</v>
      </c>
      <c r="CI876" s="42">
        <v>0</v>
      </c>
      <c r="CJ876" s="42">
        <v>7.6674740000000003</v>
      </c>
      <c r="CK876" s="42">
        <v>205.01407699999999</v>
      </c>
      <c r="CL876" s="42">
        <v>19.168685</v>
      </c>
      <c r="CM876" s="42">
        <v>7.6674740000000003</v>
      </c>
      <c r="CN876" s="42">
        <v>10.33292</v>
      </c>
      <c r="CO876" s="42">
        <v>0</v>
      </c>
      <c r="CP876" s="42">
        <v>0</v>
      </c>
      <c r="CQ876" s="42">
        <v>7.6674740000000003</v>
      </c>
      <c r="CR876" s="42">
        <v>152.510051</v>
      </c>
      <c r="CS876" s="42">
        <v>7.6674740000000003</v>
      </c>
    </row>
    <row r="877" spans="1:97">
      <c r="A877" s="40" t="s">
        <v>2349</v>
      </c>
      <c r="B877" s="40" t="s">
        <v>289</v>
      </c>
      <c r="C877" s="40" t="s">
        <v>1664</v>
      </c>
      <c r="D877" s="40" t="s">
        <v>1665</v>
      </c>
      <c r="E877" s="40" t="s">
        <v>1710</v>
      </c>
      <c r="F877" s="40" t="s">
        <v>419</v>
      </c>
      <c r="G877" s="41" t="s">
        <v>294</v>
      </c>
      <c r="H877" s="40" t="s">
        <v>2350</v>
      </c>
      <c r="I877" s="42">
        <v>706</v>
      </c>
      <c r="J877" s="42">
        <v>172.45014</v>
      </c>
      <c r="K877" s="42">
        <v>98.655891999999994</v>
      </c>
      <c r="L877" s="42">
        <v>169.53488200000001</v>
      </c>
      <c r="M877" s="42">
        <v>156.16712799999999</v>
      </c>
      <c r="N877" s="42">
        <v>68.005517999999995</v>
      </c>
      <c r="O877" s="42">
        <v>41.186439999999997</v>
      </c>
      <c r="P877" s="42">
        <v>110</v>
      </c>
      <c r="Q877" s="42">
        <v>93</v>
      </c>
      <c r="R877" s="42">
        <v>137</v>
      </c>
      <c r="S877" s="42">
        <v>100</v>
      </c>
      <c r="T877" s="42">
        <v>93</v>
      </c>
      <c r="U877" s="42">
        <v>18</v>
      </c>
      <c r="V877" s="42">
        <v>358.30981800000001</v>
      </c>
      <c r="W877" s="42">
        <v>83.372489999999999</v>
      </c>
      <c r="X877" s="42">
        <v>52.680331000000002</v>
      </c>
      <c r="Y877" s="42">
        <v>88.119826000000003</v>
      </c>
      <c r="Z877" s="42">
        <v>74.752071999999998</v>
      </c>
      <c r="AA877" s="42">
        <v>33.523847000000004</v>
      </c>
      <c r="AB877" s="42">
        <v>24.903428999999999</v>
      </c>
      <c r="AC877" s="42">
        <v>0.95782400000000001</v>
      </c>
      <c r="AD877" s="42">
        <v>100.613325</v>
      </c>
      <c r="AE877" s="42">
        <v>216.510053</v>
      </c>
      <c r="AF877" s="42">
        <v>41.186439999999997</v>
      </c>
      <c r="AG877" s="42">
        <v>347.69018199999999</v>
      </c>
      <c r="AH877" s="42">
        <v>89.077650000000006</v>
      </c>
      <c r="AI877" s="42">
        <v>45.975560999999999</v>
      </c>
      <c r="AJ877" s="42">
        <v>81.415056000000007</v>
      </c>
      <c r="AK877" s="42">
        <v>81.415056000000007</v>
      </c>
      <c r="AL877" s="42">
        <v>34.481670999999999</v>
      </c>
      <c r="AM877" s="42">
        <v>15.325187</v>
      </c>
      <c r="AN877" s="42">
        <v>0</v>
      </c>
      <c r="AO877" s="42">
        <v>104.40283700000001</v>
      </c>
      <c r="AP877" s="42">
        <v>209.763498</v>
      </c>
      <c r="AQ877" s="42">
        <v>33.523847000000004</v>
      </c>
      <c r="AR877" s="42">
        <v>570.86321899999996</v>
      </c>
      <c r="AS877" s="42">
        <v>26.819077</v>
      </c>
      <c r="AT877" s="42">
        <v>22.987780999999998</v>
      </c>
      <c r="AU877" s="42">
        <v>11.49389</v>
      </c>
      <c r="AV877" s="42">
        <v>68.963341999999997</v>
      </c>
      <c r="AW877" s="42">
        <v>103.445013</v>
      </c>
      <c r="AX877" s="42">
        <v>130.26409000000001</v>
      </c>
      <c r="AY877" s="42">
        <v>111.107606</v>
      </c>
      <c r="AZ877" s="42">
        <v>95.782419000000004</v>
      </c>
      <c r="BA877" s="42">
        <v>291.17855500000002</v>
      </c>
      <c r="BB877" s="42">
        <v>15.325187</v>
      </c>
      <c r="BC877" s="42">
        <v>19.156483999999999</v>
      </c>
      <c r="BD877" s="42">
        <v>7.6625940000000003</v>
      </c>
      <c r="BE877" s="42">
        <v>30.650373999999999</v>
      </c>
      <c r="BF877" s="42">
        <v>19.156483999999999</v>
      </c>
      <c r="BG877" s="42">
        <v>99.613715999999997</v>
      </c>
      <c r="BH877" s="42">
        <v>61.300747999999999</v>
      </c>
      <c r="BI877" s="42">
        <v>38.312967999999998</v>
      </c>
      <c r="BJ877" s="42">
        <v>279.684664</v>
      </c>
      <c r="BK877" s="42">
        <v>11.49389</v>
      </c>
      <c r="BL877" s="42">
        <v>3.8312970000000002</v>
      </c>
      <c r="BM877" s="42">
        <v>3.8312970000000002</v>
      </c>
      <c r="BN877" s="42">
        <v>38.312967999999998</v>
      </c>
      <c r="BO877" s="42">
        <v>84.288528999999997</v>
      </c>
      <c r="BP877" s="42">
        <v>30.650373999999999</v>
      </c>
      <c r="BQ877" s="42">
        <v>49.806857999999998</v>
      </c>
      <c r="BR877" s="42">
        <v>57.469451999999997</v>
      </c>
      <c r="BS877" s="42">
        <v>91.951121999999998</v>
      </c>
      <c r="BT877" s="42">
        <v>0</v>
      </c>
      <c r="BU877" s="42">
        <v>0</v>
      </c>
      <c r="BV877" s="42">
        <v>0</v>
      </c>
      <c r="BW877" s="42">
        <v>0</v>
      </c>
      <c r="BX877" s="42">
        <v>19.156483999999999</v>
      </c>
      <c r="BY877" s="42">
        <v>15.325187</v>
      </c>
      <c r="BZ877" s="42">
        <v>0</v>
      </c>
      <c r="CA877" s="42">
        <v>57.469451999999997</v>
      </c>
      <c r="CB877" s="42">
        <v>298.84114799999998</v>
      </c>
      <c r="CC877" s="42">
        <v>22.987780999999998</v>
      </c>
      <c r="CD877" s="42">
        <v>22.987780999999998</v>
      </c>
      <c r="CE877" s="42">
        <v>7.6625940000000003</v>
      </c>
      <c r="CF877" s="42">
        <v>57.469451999999997</v>
      </c>
      <c r="CG877" s="42">
        <v>65.132045000000005</v>
      </c>
      <c r="CH877" s="42">
        <v>95.782419000000004</v>
      </c>
      <c r="CI877" s="42">
        <v>0</v>
      </c>
      <c r="CJ877" s="42">
        <v>26.819077</v>
      </c>
      <c r="CK877" s="42">
        <v>180.07094799999999</v>
      </c>
      <c r="CL877" s="42">
        <v>3.8312970000000002</v>
      </c>
      <c r="CM877" s="42">
        <v>0</v>
      </c>
      <c r="CN877" s="42">
        <v>3.8312970000000002</v>
      </c>
      <c r="CO877" s="42">
        <v>11.49389</v>
      </c>
      <c r="CP877" s="42">
        <v>19.156483999999999</v>
      </c>
      <c r="CQ877" s="42">
        <v>19.156483999999999</v>
      </c>
      <c r="CR877" s="42">
        <v>111.107606</v>
      </c>
      <c r="CS877" s="42">
        <v>11.49389</v>
      </c>
    </row>
    <row r="878" spans="1:97">
      <c r="A878" s="40" t="s">
        <v>2351</v>
      </c>
      <c r="B878" s="40" t="s">
        <v>289</v>
      </c>
      <c r="C878" s="40" t="s">
        <v>1664</v>
      </c>
      <c r="D878" s="40" t="s">
        <v>1685</v>
      </c>
      <c r="E878" s="40" t="s">
        <v>1722</v>
      </c>
      <c r="F878" s="40" t="s">
        <v>1671</v>
      </c>
      <c r="G878" s="41" t="s">
        <v>294</v>
      </c>
      <c r="H878" s="40" t="s">
        <v>2352</v>
      </c>
      <c r="I878" s="42">
        <v>1760</v>
      </c>
      <c r="J878" s="42">
        <v>413.74132600000002</v>
      </c>
      <c r="K878" s="42">
        <v>244.991792</v>
      </c>
      <c r="L878" s="42">
        <v>460.503244</v>
      </c>
      <c r="M878" s="42">
        <v>310.05185299999999</v>
      </c>
      <c r="N878" s="42">
        <v>208.39550800000001</v>
      </c>
      <c r="O878" s="42">
        <v>122.316276</v>
      </c>
      <c r="P878" s="42">
        <v>305</v>
      </c>
      <c r="Q878" s="42">
        <v>257</v>
      </c>
      <c r="R878" s="42">
        <v>347</v>
      </c>
      <c r="S878" s="42">
        <v>247</v>
      </c>
      <c r="T878" s="42">
        <v>141</v>
      </c>
      <c r="U878" s="42">
        <v>100</v>
      </c>
      <c r="V878" s="42">
        <v>877.14685299999996</v>
      </c>
      <c r="W878" s="42">
        <v>217.544579</v>
      </c>
      <c r="X878" s="42">
        <v>135.20293899999999</v>
      </c>
      <c r="Y878" s="42">
        <v>218.56114299999999</v>
      </c>
      <c r="Z878" s="42">
        <v>158.583899</v>
      </c>
      <c r="AA878" s="42">
        <v>106.739163</v>
      </c>
      <c r="AB878" s="42">
        <v>37.481819000000002</v>
      </c>
      <c r="AC878" s="42">
        <v>3.033312</v>
      </c>
      <c r="AD878" s="42">
        <v>283.62120399999998</v>
      </c>
      <c r="AE878" s="42">
        <v>488.96702099999999</v>
      </c>
      <c r="AF878" s="42">
        <v>104.558628</v>
      </c>
      <c r="AG878" s="42">
        <v>882.85314700000004</v>
      </c>
      <c r="AH878" s="42">
        <v>196.19674699999999</v>
      </c>
      <c r="AI878" s="42">
        <v>109.788853</v>
      </c>
      <c r="AJ878" s="42">
        <v>241.94210200000001</v>
      </c>
      <c r="AK878" s="42">
        <v>151.46795499999999</v>
      </c>
      <c r="AL878" s="42">
        <v>101.656345</v>
      </c>
      <c r="AM878" s="42">
        <v>60.698991999999997</v>
      </c>
      <c r="AN878" s="42">
        <v>21.102153000000001</v>
      </c>
      <c r="AO878" s="42">
        <v>243.97522900000001</v>
      </c>
      <c r="AP878" s="42">
        <v>501.16578299999998</v>
      </c>
      <c r="AQ878" s="42">
        <v>137.71213599999999</v>
      </c>
      <c r="AR878" s="42">
        <v>1341.1431</v>
      </c>
      <c r="AS878" s="42">
        <v>20.331268999999999</v>
      </c>
      <c r="AT878" s="42">
        <v>52.8613</v>
      </c>
      <c r="AU878" s="42">
        <v>44.728791999999999</v>
      </c>
      <c r="AV878" s="42">
        <v>182.98142200000001</v>
      </c>
      <c r="AW878" s="42">
        <v>272.43900600000001</v>
      </c>
      <c r="AX878" s="42">
        <v>239.908975</v>
      </c>
      <c r="AY878" s="42">
        <v>324.77618999999999</v>
      </c>
      <c r="AZ878" s="42">
        <v>203.11614700000001</v>
      </c>
      <c r="BA878" s="42">
        <v>666.669082</v>
      </c>
      <c r="BB878" s="42">
        <v>8.1325079999999996</v>
      </c>
      <c r="BC878" s="42">
        <v>36.596283999999997</v>
      </c>
      <c r="BD878" s="42">
        <v>36.596283999999997</v>
      </c>
      <c r="BE878" s="42">
        <v>97.590091999999999</v>
      </c>
      <c r="BF878" s="42">
        <v>48.795045999999999</v>
      </c>
      <c r="BG878" s="42">
        <v>191.11392900000001</v>
      </c>
      <c r="BH878" s="42">
        <v>166.51986299999999</v>
      </c>
      <c r="BI878" s="42">
        <v>81.325075999999996</v>
      </c>
      <c r="BJ878" s="42">
        <v>674.474018</v>
      </c>
      <c r="BK878" s="42">
        <v>12.198760999999999</v>
      </c>
      <c r="BL878" s="42">
        <v>16.265014999999998</v>
      </c>
      <c r="BM878" s="42">
        <v>8.1325079999999996</v>
      </c>
      <c r="BN878" s="42">
        <v>85.391329999999996</v>
      </c>
      <c r="BO878" s="42">
        <v>223.64395999999999</v>
      </c>
      <c r="BP878" s="42">
        <v>48.795045999999999</v>
      </c>
      <c r="BQ878" s="42">
        <v>158.256327</v>
      </c>
      <c r="BR878" s="42">
        <v>121.791071</v>
      </c>
      <c r="BS878" s="42">
        <v>142.318883</v>
      </c>
      <c r="BT878" s="42">
        <v>0</v>
      </c>
      <c r="BU878" s="42">
        <v>0</v>
      </c>
      <c r="BV878" s="42">
        <v>0</v>
      </c>
      <c r="BW878" s="42">
        <v>8.1325079999999996</v>
      </c>
      <c r="BX878" s="42">
        <v>24.397523</v>
      </c>
      <c r="BY878" s="42">
        <v>24.397523</v>
      </c>
      <c r="BZ878" s="42">
        <v>0</v>
      </c>
      <c r="CA878" s="42">
        <v>85.391329999999996</v>
      </c>
      <c r="CB878" s="42">
        <v>768.52197100000001</v>
      </c>
      <c r="CC878" s="42">
        <v>16.265014999999998</v>
      </c>
      <c r="CD878" s="42">
        <v>44.728791999999999</v>
      </c>
      <c r="CE878" s="42">
        <v>44.728791999999999</v>
      </c>
      <c r="CF878" s="42">
        <v>166.71640600000001</v>
      </c>
      <c r="CG878" s="42">
        <v>227.71021400000001</v>
      </c>
      <c r="CH878" s="42">
        <v>195.180183</v>
      </c>
      <c r="CI878" s="42">
        <v>0</v>
      </c>
      <c r="CJ878" s="42">
        <v>73.192569000000006</v>
      </c>
      <c r="CK878" s="42">
        <v>430.30224600000003</v>
      </c>
      <c r="CL878" s="42">
        <v>4.0662539999999998</v>
      </c>
      <c r="CM878" s="42">
        <v>8.1325079999999996</v>
      </c>
      <c r="CN878" s="42">
        <v>0</v>
      </c>
      <c r="CO878" s="42">
        <v>8.1325079999999996</v>
      </c>
      <c r="CP878" s="42">
        <v>20.331268999999999</v>
      </c>
      <c r="CQ878" s="42">
        <v>20.331268999999999</v>
      </c>
      <c r="CR878" s="42">
        <v>324.77618999999999</v>
      </c>
      <c r="CS878" s="42">
        <v>44.532249</v>
      </c>
    </row>
    <row r="879" spans="1:97">
      <c r="A879" s="40" t="s">
        <v>2353</v>
      </c>
      <c r="B879" s="40" t="s">
        <v>289</v>
      </c>
      <c r="C879" s="40" t="s">
        <v>1664</v>
      </c>
      <c r="D879" s="40" t="s">
        <v>1674</v>
      </c>
      <c r="E879" s="40" t="s">
        <v>1813</v>
      </c>
      <c r="F879" s="40" t="s">
        <v>1671</v>
      </c>
      <c r="G879" s="41" t="s">
        <v>294</v>
      </c>
      <c r="H879" s="40" t="s">
        <v>2354</v>
      </c>
      <c r="I879" s="42">
        <v>5570</v>
      </c>
      <c r="J879" s="42">
        <v>1121.1061709999999</v>
      </c>
      <c r="K879" s="42">
        <v>820.44193800000005</v>
      </c>
      <c r="L879" s="42">
        <v>1132.9464720000001</v>
      </c>
      <c r="M879" s="42">
        <v>1391.5992200000001</v>
      </c>
      <c r="N879" s="42">
        <v>840.70438000000001</v>
      </c>
      <c r="O879" s="42">
        <v>263.20182</v>
      </c>
      <c r="P879" s="42">
        <v>1139</v>
      </c>
      <c r="Q879" s="42">
        <v>967</v>
      </c>
      <c r="R879" s="42">
        <v>1376</v>
      </c>
      <c r="S879" s="42">
        <v>1269</v>
      </c>
      <c r="T879" s="42">
        <v>471</v>
      </c>
      <c r="U879" s="42">
        <v>153</v>
      </c>
      <c r="V879" s="42">
        <v>2767.5818399999998</v>
      </c>
      <c r="W879" s="42">
        <v>561.38741400000004</v>
      </c>
      <c r="X879" s="42">
        <v>433.06724200000002</v>
      </c>
      <c r="Y879" s="42">
        <v>553.21577100000002</v>
      </c>
      <c r="Z879" s="42">
        <v>672.28146400000003</v>
      </c>
      <c r="AA879" s="42">
        <v>446.741871</v>
      </c>
      <c r="AB879" s="42">
        <v>97.21942</v>
      </c>
      <c r="AC879" s="42">
        <v>3.6686570000000001</v>
      </c>
      <c r="AD879" s="42">
        <v>728.31132500000001</v>
      </c>
      <c r="AE879" s="42">
        <v>1732.9376239999999</v>
      </c>
      <c r="AF879" s="42">
        <v>306.33289100000002</v>
      </c>
      <c r="AG879" s="42">
        <v>2802.4181600000002</v>
      </c>
      <c r="AH879" s="42">
        <v>559.71875699999998</v>
      </c>
      <c r="AI879" s="42">
        <v>387.37469599999997</v>
      </c>
      <c r="AJ879" s="42">
        <v>579.73070099999995</v>
      </c>
      <c r="AK879" s="42">
        <v>719.31775500000003</v>
      </c>
      <c r="AL879" s="42">
        <v>393.96250800000001</v>
      </c>
      <c r="AM879" s="42">
        <v>142.96303</v>
      </c>
      <c r="AN879" s="42">
        <v>19.350712999999999</v>
      </c>
      <c r="AO879" s="42">
        <v>695.62475099999995</v>
      </c>
      <c r="AP879" s="42">
        <v>1754.3771449999999</v>
      </c>
      <c r="AQ879" s="42">
        <v>352.41626400000001</v>
      </c>
      <c r="AR879" s="42">
        <v>4451.1170730000003</v>
      </c>
      <c r="AS879" s="42">
        <v>7.3373150000000003</v>
      </c>
      <c r="AT879" s="42">
        <v>223.78809999999999</v>
      </c>
      <c r="AU879" s="42">
        <v>465.919487</v>
      </c>
      <c r="AV879" s="42">
        <v>920.83300199999996</v>
      </c>
      <c r="AW879" s="42">
        <v>829.11656700000003</v>
      </c>
      <c r="AX879" s="42">
        <v>495.26874600000002</v>
      </c>
      <c r="AY879" s="42">
        <v>965.89256499999999</v>
      </c>
      <c r="AZ879" s="42">
        <v>542.96129199999996</v>
      </c>
      <c r="BA879" s="42">
        <v>2252.555629</v>
      </c>
      <c r="BB879" s="42">
        <v>3.6686570000000001</v>
      </c>
      <c r="BC879" s="42">
        <v>172.426897</v>
      </c>
      <c r="BD879" s="42">
        <v>275.14930299999997</v>
      </c>
      <c r="BE879" s="42">
        <v>425.564256</v>
      </c>
      <c r="BF879" s="42">
        <v>187.10152600000001</v>
      </c>
      <c r="BG879" s="42">
        <v>447.57619999999997</v>
      </c>
      <c r="BH879" s="42">
        <v>506.27471800000001</v>
      </c>
      <c r="BI879" s="42">
        <v>234.794072</v>
      </c>
      <c r="BJ879" s="42">
        <v>2198.5614430000001</v>
      </c>
      <c r="BK879" s="42">
        <v>3.6686570000000001</v>
      </c>
      <c r="BL879" s="42">
        <v>51.361203000000003</v>
      </c>
      <c r="BM879" s="42">
        <v>190.770184</v>
      </c>
      <c r="BN879" s="42">
        <v>495.26874600000002</v>
      </c>
      <c r="BO879" s="42">
        <v>642.015041</v>
      </c>
      <c r="BP879" s="42">
        <v>47.692546</v>
      </c>
      <c r="BQ879" s="42">
        <v>459.61784699999998</v>
      </c>
      <c r="BR879" s="42">
        <v>308.16721999999999</v>
      </c>
      <c r="BS879" s="42">
        <v>553.967264</v>
      </c>
      <c r="BT879" s="42">
        <v>0</v>
      </c>
      <c r="BU879" s="42">
        <v>3.6686570000000001</v>
      </c>
      <c r="BV879" s="42">
        <v>3.6686570000000001</v>
      </c>
      <c r="BW879" s="42">
        <v>58.698518</v>
      </c>
      <c r="BX879" s="42">
        <v>69.704490000000007</v>
      </c>
      <c r="BY879" s="42">
        <v>88.047776999999996</v>
      </c>
      <c r="BZ879" s="42">
        <v>0</v>
      </c>
      <c r="CA879" s="42">
        <v>330.17916400000001</v>
      </c>
      <c r="CB879" s="42">
        <v>2347.9407209999999</v>
      </c>
      <c r="CC879" s="42">
        <v>3.6686570000000001</v>
      </c>
      <c r="CD879" s="42">
        <v>150.414952</v>
      </c>
      <c r="CE879" s="42">
        <v>355.85976599999998</v>
      </c>
      <c r="CF879" s="42">
        <v>708.05087400000002</v>
      </c>
      <c r="CG879" s="42">
        <v>634.67772600000001</v>
      </c>
      <c r="CH879" s="42">
        <v>363.19708000000003</v>
      </c>
      <c r="CI879" s="42">
        <v>3.6686570000000001</v>
      </c>
      <c r="CJ879" s="42">
        <v>128.403008</v>
      </c>
      <c r="CK879" s="42">
        <v>1549.2090880000001</v>
      </c>
      <c r="CL879" s="42">
        <v>3.6686570000000001</v>
      </c>
      <c r="CM879" s="42">
        <v>69.704490000000007</v>
      </c>
      <c r="CN879" s="42">
        <v>106.391064</v>
      </c>
      <c r="CO879" s="42">
        <v>154.08360999999999</v>
      </c>
      <c r="CP879" s="42">
        <v>124.734351</v>
      </c>
      <c r="CQ879" s="42">
        <v>44.023888999999997</v>
      </c>
      <c r="CR879" s="42">
        <v>962.22390700000005</v>
      </c>
      <c r="CS879" s="42">
        <v>84.37912</v>
      </c>
    </row>
    <row r="880" spans="1:97">
      <c r="A880" s="40" t="s">
        <v>2355</v>
      </c>
      <c r="B880" s="40" t="s">
        <v>289</v>
      </c>
      <c r="C880" s="40" t="s">
        <v>1664</v>
      </c>
      <c r="D880" s="40" t="s">
        <v>1669</v>
      </c>
      <c r="E880" s="40" t="s">
        <v>1933</v>
      </c>
      <c r="F880" s="40" t="s">
        <v>1671</v>
      </c>
      <c r="G880" s="41" t="s">
        <v>294</v>
      </c>
      <c r="H880" s="40" t="s">
        <v>2356</v>
      </c>
      <c r="I880" s="42">
        <v>745</v>
      </c>
      <c r="J880" s="42">
        <v>160</v>
      </c>
      <c r="K880" s="42">
        <v>93</v>
      </c>
      <c r="L880" s="42">
        <v>141</v>
      </c>
      <c r="M880" s="42">
        <v>183</v>
      </c>
      <c r="N880" s="42">
        <v>106</v>
      </c>
      <c r="O880" s="42">
        <v>62</v>
      </c>
      <c r="P880" s="42">
        <v>119</v>
      </c>
      <c r="Q880" s="42">
        <v>102</v>
      </c>
      <c r="R880" s="42">
        <v>141</v>
      </c>
      <c r="S880" s="42">
        <v>128</v>
      </c>
      <c r="T880" s="42">
        <v>78</v>
      </c>
      <c r="U880" s="42">
        <v>42</v>
      </c>
      <c r="V880" s="42">
        <v>376</v>
      </c>
      <c r="W880" s="42">
        <v>82</v>
      </c>
      <c r="X880" s="42">
        <v>45</v>
      </c>
      <c r="Y880" s="42">
        <v>65</v>
      </c>
      <c r="Z880" s="42">
        <v>97</v>
      </c>
      <c r="AA880" s="42">
        <v>59</v>
      </c>
      <c r="AB880" s="42">
        <v>23</v>
      </c>
      <c r="AC880" s="42">
        <v>5</v>
      </c>
      <c r="AD880" s="42">
        <v>96</v>
      </c>
      <c r="AE880" s="42">
        <v>220</v>
      </c>
      <c r="AF880" s="42">
        <v>60</v>
      </c>
      <c r="AG880" s="42">
        <v>369</v>
      </c>
      <c r="AH880" s="42">
        <v>78</v>
      </c>
      <c r="AI880" s="42">
        <v>48</v>
      </c>
      <c r="AJ880" s="42">
        <v>76</v>
      </c>
      <c r="AK880" s="42">
        <v>86</v>
      </c>
      <c r="AL880" s="42">
        <v>47</v>
      </c>
      <c r="AM880" s="42">
        <v>29</v>
      </c>
      <c r="AN880" s="42">
        <v>5</v>
      </c>
      <c r="AO880" s="42">
        <v>94</v>
      </c>
      <c r="AP880" s="42">
        <v>219</v>
      </c>
      <c r="AQ880" s="42">
        <v>56</v>
      </c>
      <c r="AR880" s="42">
        <v>560</v>
      </c>
      <c r="AS880" s="42">
        <v>20</v>
      </c>
      <c r="AT880" s="42">
        <v>16</v>
      </c>
      <c r="AU880" s="42">
        <v>40</v>
      </c>
      <c r="AV880" s="42">
        <v>124</v>
      </c>
      <c r="AW880" s="42">
        <v>112</v>
      </c>
      <c r="AX880" s="42">
        <v>48</v>
      </c>
      <c r="AY880" s="42">
        <v>152</v>
      </c>
      <c r="AZ880" s="42">
        <v>48</v>
      </c>
      <c r="BA880" s="42">
        <v>264</v>
      </c>
      <c r="BB880" s="42">
        <v>16</v>
      </c>
      <c r="BC880" s="42">
        <v>8</v>
      </c>
      <c r="BD880" s="42">
        <v>24</v>
      </c>
      <c r="BE880" s="42">
        <v>52</v>
      </c>
      <c r="BF880" s="42">
        <v>40</v>
      </c>
      <c r="BG880" s="42">
        <v>44</v>
      </c>
      <c r="BH880" s="42">
        <v>68</v>
      </c>
      <c r="BI880" s="42">
        <v>12</v>
      </c>
      <c r="BJ880" s="42">
        <v>296</v>
      </c>
      <c r="BK880" s="42">
        <v>4</v>
      </c>
      <c r="BL880" s="42">
        <v>8</v>
      </c>
      <c r="BM880" s="42">
        <v>16</v>
      </c>
      <c r="BN880" s="42">
        <v>72</v>
      </c>
      <c r="BO880" s="42">
        <v>72</v>
      </c>
      <c r="BP880" s="42">
        <v>4</v>
      </c>
      <c r="BQ880" s="42">
        <v>84</v>
      </c>
      <c r="BR880" s="42">
        <v>36</v>
      </c>
      <c r="BS880" s="42">
        <v>48</v>
      </c>
      <c r="BT880" s="42">
        <v>0</v>
      </c>
      <c r="BU880" s="42">
        <v>4</v>
      </c>
      <c r="BV880" s="42">
        <v>0</v>
      </c>
      <c r="BW880" s="42">
        <v>8</v>
      </c>
      <c r="BX880" s="42">
        <v>16</v>
      </c>
      <c r="BY880" s="42">
        <v>4</v>
      </c>
      <c r="BZ880" s="42">
        <v>0</v>
      </c>
      <c r="CA880" s="42">
        <v>16</v>
      </c>
      <c r="CB880" s="42">
        <v>316</v>
      </c>
      <c r="CC880" s="42">
        <v>16</v>
      </c>
      <c r="CD880" s="42">
        <v>8</v>
      </c>
      <c r="CE880" s="42">
        <v>40</v>
      </c>
      <c r="CF880" s="42">
        <v>100</v>
      </c>
      <c r="CG880" s="42">
        <v>84</v>
      </c>
      <c r="CH880" s="42">
        <v>40</v>
      </c>
      <c r="CI880" s="42">
        <v>0</v>
      </c>
      <c r="CJ880" s="42">
        <v>28</v>
      </c>
      <c r="CK880" s="42">
        <v>196</v>
      </c>
      <c r="CL880" s="42">
        <v>4</v>
      </c>
      <c r="CM880" s="42">
        <v>4</v>
      </c>
      <c r="CN880" s="42">
        <v>0</v>
      </c>
      <c r="CO880" s="42">
        <v>16</v>
      </c>
      <c r="CP880" s="42">
        <v>12</v>
      </c>
      <c r="CQ880" s="42">
        <v>4</v>
      </c>
      <c r="CR880" s="42">
        <v>152</v>
      </c>
      <c r="CS880" s="42">
        <v>4</v>
      </c>
    </row>
    <row r="881" spans="1:97">
      <c r="A881" s="40" t="s">
        <v>2357</v>
      </c>
      <c r="B881" s="40" t="s">
        <v>289</v>
      </c>
      <c r="C881" s="40" t="s">
        <v>1664</v>
      </c>
      <c r="D881" s="40" t="s">
        <v>1665</v>
      </c>
      <c r="E881" s="40" t="s">
        <v>1897</v>
      </c>
      <c r="F881" s="40" t="s">
        <v>351</v>
      </c>
      <c r="G881" s="41" t="s">
        <v>294</v>
      </c>
      <c r="H881" s="40" t="s">
        <v>2358</v>
      </c>
      <c r="I881" s="42">
        <v>4417</v>
      </c>
      <c r="J881" s="42">
        <v>646.23409600000002</v>
      </c>
      <c r="K881" s="42">
        <v>607.11442399999999</v>
      </c>
      <c r="L881" s="42">
        <v>682.49804400000005</v>
      </c>
      <c r="M881" s="42">
        <v>820.63848800000005</v>
      </c>
      <c r="N881" s="42">
        <v>819.73893899999996</v>
      </c>
      <c r="O881" s="42">
        <v>840.77600900000004</v>
      </c>
      <c r="P881" s="42">
        <v>531</v>
      </c>
      <c r="Q881" s="42">
        <v>444</v>
      </c>
      <c r="R881" s="42">
        <v>655</v>
      </c>
      <c r="S881" s="42">
        <v>616</v>
      </c>
      <c r="T881" s="42">
        <v>851</v>
      </c>
      <c r="U881" s="42">
        <v>544</v>
      </c>
      <c r="V881" s="42">
        <v>2009.9159460000001</v>
      </c>
      <c r="W881" s="42">
        <v>325.52759500000002</v>
      </c>
      <c r="X881" s="42">
        <v>278.21645100000001</v>
      </c>
      <c r="Y881" s="42">
        <v>329.33554800000002</v>
      </c>
      <c r="Z881" s="42">
        <v>388.16744899999998</v>
      </c>
      <c r="AA881" s="42">
        <v>366.00691899999998</v>
      </c>
      <c r="AB881" s="42">
        <v>306.85913299999999</v>
      </c>
      <c r="AC881" s="42">
        <v>15.802849999999999</v>
      </c>
      <c r="AD881" s="42">
        <v>434.73652299999998</v>
      </c>
      <c r="AE881" s="42">
        <v>1024.9542060000001</v>
      </c>
      <c r="AF881" s="42">
        <v>550.22521600000005</v>
      </c>
      <c r="AG881" s="42">
        <v>2407.0840539999999</v>
      </c>
      <c r="AH881" s="42">
        <v>320.706502</v>
      </c>
      <c r="AI881" s="42">
        <v>328.89797199999998</v>
      </c>
      <c r="AJ881" s="42">
        <v>353.16249599999998</v>
      </c>
      <c r="AK881" s="42">
        <v>432.47103900000002</v>
      </c>
      <c r="AL881" s="42">
        <v>453.73201999999998</v>
      </c>
      <c r="AM881" s="42">
        <v>464.64504299999999</v>
      </c>
      <c r="AN881" s="42">
        <v>53.468983000000001</v>
      </c>
      <c r="AO881" s="42">
        <v>431.73812500000003</v>
      </c>
      <c r="AP881" s="42">
        <v>1159.486639</v>
      </c>
      <c r="AQ881" s="42">
        <v>815.85929099999998</v>
      </c>
      <c r="AR881" s="42">
        <v>3724.4842520000002</v>
      </c>
      <c r="AS881" s="42">
        <v>21.161273999999999</v>
      </c>
      <c r="AT881" s="42">
        <v>170.76895099999999</v>
      </c>
      <c r="AU881" s="42">
        <v>105.474861</v>
      </c>
      <c r="AV881" s="42">
        <v>382.78119800000002</v>
      </c>
      <c r="AW881" s="42">
        <v>629.756711</v>
      </c>
      <c r="AX881" s="42">
        <v>447.832875</v>
      </c>
      <c r="AY881" s="42">
        <v>1522.6982849999999</v>
      </c>
      <c r="AZ881" s="42">
        <v>444.01009800000003</v>
      </c>
      <c r="BA881" s="42">
        <v>1612.3036</v>
      </c>
      <c r="BB881" s="42">
        <v>21.161273999999999</v>
      </c>
      <c r="BC881" s="42">
        <v>101.289715</v>
      </c>
      <c r="BD881" s="42">
        <v>75.647498999999996</v>
      </c>
      <c r="BE881" s="42">
        <v>162.68862100000001</v>
      </c>
      <c r="BF881" s="42">
        <v>113.843874</v>
      </c>
      <c r="BG881" s="42">
        <v>363.72711299999997</v>
      </c>
      <c r="BH881" s="42">
        <v>624.629907</v>
      </c>
      <c r="BI881" s="42">
        <v>149.315596</v>
      </c>
      <c r="BJ881" s="42">
        <v>2112.1806529999999</v>
      </c>
      <c r="BK881" s="42">
        <v>0</v>
      </c>
      <c r="BL881" s="42">
        <v>69.479236</v>
      </c>
      <c r="BM881" s="42">
        <v>29.827361</v>
      </c>
      <c r="BN881" s="42">
        <v>220.09257700000001</v>
      </c>
      <c r="BO881" s="42">
        <v>515.91283599999997</v>
      </c>
      <c r="BP881" s="42">
        <v>84.105761999999999</v>
      </c>
      <c r="BQ881" s="42">
        <v>898.06837800000005</v>
      </c>
      <c r="BR881" s="42">
        <v>294.694502</v>
      </c>
      <c r="BS881" s="42">
        <v>413.50257800000003</v>
      </c>
      <c r="BT881" s="42">
        <v>0</v>
      </c>
      <c r="BU881" s="42">
        <v>8.4801129999999993</v>
      </c>
      <c r="BV881" s="42">
        <v>4.284681</v>
      </c>
      <c r="BW881" s="42">
        <v>29.639527000000001</v>
      </c>
      <c r="BX881" s="42">
        <v>105.46025400000001</v>
      </c>
      <c r="BY881" s="42">
        <v>84.016395000000003</v>
      </c>
      <c r="BZ881" s="42">
        <v>0</v>
      </c>
      <c r="CA881" s="42">
        <v>181.62160900000001</v>
      </c>
      <c r="CB881" s="42">
        <v>1362.7052759999999</v>
      </c>
      <c r="CC881" s="42">
        <v>8.2160829999999994</v>
      </c>
      <c r="CD881" s="42">
        <v>79.778919999999999</v>
      </c>
      <c r="CE881" s="42">
        <v>79.584479000000002</v>
      </c>
      <c r="CF881" s="42">
        <v>261.16547600000001</v>
      </c>
      <c r="CG881" s="42">
        <v>442.51723099999998</v>
      </c>
      <c r="CH881" s="42">
        <v>342.30002899999999</v>
      </c>
      <c r="CI881" s="42">
        <v>4.1954320000000003</v>
      </c>
      <c r="CJ881" s="42">
        <v>144.94762600000001</v>
      </c>
      <c r="CK881" s="42">
        <v>1948.276398</v>
      </c>
      <c r="CL881" s="42">
        <v>12.945190999999999</v>
      </c>
      <c r="CM881" s="42">
        <v>82.509917999999999</v>
      </c>
      <c r="CN881" s="42">
        <v>21.605701</v>
      </c>
      <c r="CO881" s="42">
        <v>91.976195000000004</v>
      </c>
      <c r="CP881" s="42">
        <v>81.779225999999994</v>
      </c>
      <c r="CQ881" s="42">
        <v>21.516451</v>
      </c>
      <c r="CR881" s="42">
        <v>1518.5028540000001</v>
      </c>
      <c r="CS881" s="42">
        <v>117.44086299999999</v>
      </c>
    </row>
    <row r="882" spans="1:97">
      <c r="A882" s="40" t="s">
        <v>2359</v>
      </c>
      <c r="B882" s="40" t="s">
        <v>289</v>
      </c>
      <c r="C882" s="40" t="s">
        <v>1664</v>
      </c>
      <c r="D882" s="40" t="s">
        <v>1685</v>
      </c>
      <c r="E882" s="40" t="s">
        <v>1793</v>
      </c>
      <c r="F882" s="40" t="s">
        <v>1671</v>
      </c>
      <c r="G882" s="41" t="s">
        <v>294</v>
      </c>
      <c r="H882" s="40" t="s">
        <v>2360</v>
      </c>
      <c r="I882" s="42">
        <v>868</v>
      </c>
      <c r="J882" s="42">
        <v>145.111548</v>
      </c>
      <c r="K882" s="42">
        <v>96.087376000000006</v>
      </c>
      <c r="L882" s="42">
        <v>162.76025000000001</v>
      </c>
      <c r="M882" s="42">
        <v>222.569739</v>
      </c>
      <c r="N882" s="42">
        <v>149.072362</v>
      </c>
      <c r="O882" s="42">
        <v>92.398725999999996</v>
      </c>
      <c r="P882" s="42">
        <v>152</v>
      </c>
      <c r="Q882" s="42">
        <v>161</v>
      </c>
      <c r="R882" s="42">
        <v>189</v>
      </c>
      <c r="S882" s="42">
        <v>195</v>
      </c>
      <c r="T882" s="42">
        <v>138</v>
      </c>
      <c r="U882" s="42">
        <v>79</v>
      </c>
      <c r="V882" s="42">
        <v>416.74433900000002</v>
      </c>
      <c r="W882" s="42">
        <v>63.731422999999999</v>
      </c>
      <c r="X882" s="42">
        <v>47.063205000000004</v>
      </c>
      <c r="Y882" s="42">
        <v>79.419157999999996</v>
      </c>
      <c r="Z882" s="42">
        <v>111.775111</v>
      </c>
      <c r="AA882" s="42">
        <v>78.458115000000006</v>
      </c>
      <c r="AB882" s="42">
        <v>32.355953</v>
      </c>
      <c r="AC882" s="42">
        <v>3.9413740000000002</v>
      </c>
      <c r="AD882" s="42">
        <v>79.419157999999996</v>
      </c>
      <c r="AE882" s="42">
        <v>260.80859299999997</v>
      </c>
      <c r="AF882" s="42">
        <v>76.516587999999999</v>
      </c>
      <c r="AG882" s="42">
        <v>451.25566099999998</v>
      </c>
      <c r="AH882" s="42">
        <v>81.380125000000007</v>
      </c>
      <c r="AI882" s="42">
        <v>49.024172</v>
      </c>
      <c r="AJ882" s="42">
        <v>83.341092000000003</v>
      </c>
      <c r="AK882" s="42">
        <v>110.794628</v>
      </c>
      <c r="AL882" s="42">
        <v>70.614247000000006</v>
      </c>
      <c r="AM882" s="42">
        <v>47.218727000000001</v>
      </c>
      <c r="AN882" s="42">
        <v>8.8826719999999995</v>
      </c>
      <c r="AO882" s="42">
        <v>100.98979300000001</v>
      </c>
      <c r="AP882" s="42">
        <v>257.867142</v>
      </c>
      <c r="AQ882" s="42">
        <v>92.398725999999996</v>
      </c>
      <c r="AR882" s="42">
        <v>698.41524700000002</v>
      </c>
      <c r="AS882" s="42">
        <v>3.9219339999999998</v>
      </c>
      <c r="AT882" s="42">
        <v>39.219337000000003</v>
      </c>
      <c r="AU882" s="42">
        <v>58.829006</v>
      </c>
      <c r="AV882" s="42">
        <v>109.814144</v>
      </c>
      <c r="AW882" s="42">
        <v>113.73607800000001</v>
      </c>
      <c r="AX882" s="42">
        <v>74.516740999999996</v>
      </c>
      <c r="AY882" s="42">
        <v>235.62706800000001</v>
      </c>
      <c r="AZ882" s="42">
        <v>62.75094</v>
      </c>
      <c r="BA882" s="42">
        <v>321.59856500000001</v>
      </c>
      <c r="BB882" s="42">
        <v>0</v>
      </c>
      <c r="BC882" s="42">
        <v>27.453536</v>
      </c>
      <c r="BD882" s="42">
        <v>35.297404</v>
      </c>
      <c r="BE882" s="42">
        <v>54.907071999999999</v>
      </c>
      <c r="BF882" s="42">
        <v>11.765801</v>
      </c>
      <c r="BG882" s="42">
        <v>62.75094</v>
      </c>
      <c r="BH882" s="42">
        <v>117.658012</v>
      </c>
      <c r="BI882" s="42">
        <v>11.765801</v>
      </c>
      <c r="BJ882" s="42">
        <v>376.81668200000001</v>
      </c>
      <c r="BK882" s="42">
        <v>3.9219339999999998</v>
      </c>
      <c r="BL882" s="42">
        <v>11.765801</v>
      </c>
      <c r="BM882" s="42">
        <v>23.531601999999999</v>
      </c>
      <c r="BN882" s="42">
        <v>54.907071999999999</v>
      </c>
      <c r="BO882" s="42">
        <v>101.970277</v>
      </c>
      <c r="BP882" s="42">
        <v>11.765801</v>
      </c>
      <c r="BQ882" s="42">
        <v>117.96905599999999</v>
      </c>
      <c r="BR882" s="42">
        <v>50.985137999999999</v>
      </c>
      <c r="BS882" s="42">
        <v>31.37547</v>
      </c>
      <c r="BT882" s="42">
        <v>0</v>
      </c>
      <c r="BU882" s="42">
        <v>0</v>
      </c>
      <c r="BV882" s="42">
        <v>0</v>
      </c>
      <c r="BW882" s="42">
        <v>0</v>
      </c>
      <c r="BX882" s="42">
        <v>3.9219339999999998</v>
      </c>
      <c r="BY882" s="42">
        <v>7.8438670000000004</v>
      </c>
      <c r="BZ882" s="42">
        <v>0</v>
      </c>
      <c r="CA882" s="42">
        <v>19.609669</v>
      </c>
      <c r="CB882" s="42">
        <v>345.13016800000003</v>
      </c>
      <c r="CC882" s="42">
        <v>3.9219339999999998</v>
      </c>
      <c r="CD882" s="42">
        <v>23.531601999999999</v>
      </c>
      <c r="CE882" s="42">
        <v>47.063205000000004</v>
      </c>
      <c r="CF882" s="42">
        <v>98.048343000000003</v>
      </c>
      <c r="CG882" s="42">
        <v>98.048343000000003</v>
      </c>
      <c r="CH882" s="42">
        <v>54.907071999999999</v>
      </c>
      <c r="CI882" s="42">
        <v>0</v>
      </c>
      <c r="CJ882" s="42">
        <v>19.609669</v>
      </c>
      <c r="CK882" s="42">
        <v>321.90960999999999</v>
      </c>
      <c r="CL882" s="42">
        <v>0</v>
      </c>
      <c r="CM882" s="42">
        <v>15.687735</v>
      </c>
      <c r="CN882" s="42">
        <v>11.765801</v>
      </c>
      <c r="CO882" s="42">
        <v>11.765801</v>
      </c>
      <c r="CP882" s="42">
        <v>11.765801</v>
      </c>
      <c r="CQ882" s="42">
        <v>11.765801</v>
      </c>
      <c r="CR882" s="42">
        <v>235.62706800000001</v>
      </c>
      <c r="CS882" s="42">
        <v>23.531601999999999</v>
      </c>
    </row>
    <row r="883" spans="1:97">
      <c r="A883" s="40" t="s">
        <v>2361</v>
      </c>
      <c r="B883" s="40" t="s">
        <v>289</v>
      </c>
      <c r="C883" s="40" t="s">
        <v>1664</v>
      </c>
      <c r="D883" s="40" t="s">
        <v>1685</v>
      </c>
      <c r="E883" s="40" t="s">
        <v>1686</v>
      </c>
      <c r="F883" s="40" t="s">
        <v>1671</v>
      </c>
      <c r="G883" s="41" t="s">
        <v>294</v>
      </c>
      <c r="H883" s="40" t="s">
        <v>2362</v>
      </c>
      <c r="I883" s="42">
        <v>220</v>
      </c>
      <c r="J883" s="42">
        <v>35.283019000000003</v>
      </c>
      <c r="K883" s="42">
        <v>35.283019000000003</v>
      </c>
      <c r="L883" s="42">
        <v>44.622641999999999</v>
      </c>
      <c r="M883" s="42">
        <v>39.433962000000001</v>
      </c>
      <c r="N883" s="42">
        <v>37.358491000000001</v>
      </c>
      <c r="O883" s="42">
        <v>28.018868000000001</v>
      </c>
      <c r="P883" s="42">
        <v>38</v>
      </c>
      <c r="Q883" s="42">
        <v>32</v>
      </c>
      <c r="R883" s="42">
        <v>37</v>
      </c>
      <c r="S883" s="42">
        <v>31</v>
      </c>
      <c r="T883" s="42">
        <v>34</v>
      </c>
      <c r="U883" s="42">
        <v>20</v>
      </c>
      <c r="V883" s="42">
        <v>106.886792</v>
      </c>
      <c r="W883" s="42">
        <v>15.566038000000001</v>
      </c>
      <c r="X883" s="42">
        <v>15.566038000000001</v>
      </c>
      <c r="Y883" s="42">
        <v>22.830189000000001</v>
      </c>
      <c r="Z883" s="42">
        <v>20.754716999999999</v>
      </c>
      <c r="AA883" s="42">
        <v>21.792452999999998</v>
      </c>
      <c r="AB883" s="42">
        <v>9.3396229999999996</v>
      </c>
      <c r="AC883" s="42">
        <v>1.037736</v>
      </c>
      <c r="AD883" s="42">
        <v>25.943396</v>
      </c>
      <c r="AE883" s="42">
        <v>59.150942999999998</v>
      </c>
      <c r="AF883" s="42">
        <v>21.792452999999998</v>
      </c>
      <c r="AG883" s="42">
        <v>113.113208</v>
      </c>
      <c r="AH883" s="42">
        <v>19.716981000000001</v>
      </c>
      <c r="AI883" s="42">
        <v>19.716981000000001</v>
      </c>
      <c r="AJ883" s="42">
        <v>21.792452999999998</v>
      </c>
      <c r="AK883" s="42">
        <v>18.679245000000002</v>
      </c>
      <c r="AL883" s="42">
        <v>15.566038000000001</v>
      </c>
      <c r="AM883" s="42">
        <v>16.603774000000001</v>
      </c>
      <c r="AN883" s="42">
        <v>1.037736</v>
      </c>
      <c r="AO883" s="42">
        <v>32.169811000000003</v>
      </c>
      <c r="AP883" s="42">
        <v>52.924528000000002</v>
      </c>
      <c r="AQ883" s="42">
        <v>28.018868000000001</v>
      </c>
      <c r="AR883" s="42">
        <v>182.64150900000001</v>
      </c>
      <c r="AS883" s="42">
        <v>4.1509429999999998</v>
      </c>
      <c r="AT883" s="42">
        <v>8.3018870000000007</v>
      </c>
      <c r="AU883" s="42">
        <v>4.1509429999999998</v>
      </c>
      <c r="AV883" s="42">
        <v>20.754716999999999</v>
      </c>
      <c r="AW883" s="42">
        <v>33.207546999999998</v>
      </c>
      <c r="AX883" s="42">
        <v>33.207546999999998</v>
      </c>
      <c r="AY883" s="42">
        <v>45.660376999999997</v>
      </c>
      <c r="AZ883" s="42">
        <v>33.207546999999998</v>
      </c>
      <c r="BA883" s="42">
        <v>95.471698000000004</v>
      </c>
      <c r="BB883" s="42">
        <v>0</v>
      </c>
      <c r="BC883" s="42">
        <v>4.1509429999999998</v>
      </c>
      <c r="BD883" s="42">
        <v>4.1509429999999998</v>
      </c>
      <c r="BE883" s="42">
        <v>16.603774000000001</v>
      </c>
      <c r="BF883" s="42">
        <v>0</v>
      </c>
      <c r="BG883" s="42">
        <v>33.207546999999998</v>
      </c>
      <c r="BH883" s="42">
        <v>33.207546999999998</v>
      </c>
      <c r="BI883" s="42">
        <v>4.1509429999999998</v>
      </c>
      <c r="BJ883" s="42">
        <v>87.169810999999996</v>
      </c>
      <c r="BK883" s="42">
        <v>4.1509429999999998</v>
      </c>
      <c r="BL883" s="42">
        <v>4.1509429999999998</v>
      </c>
      <c r="BM883" s="42">
        <v>0</v>
      </c>
      <c r="BN883" s="42">
        <v>4.1509429999999998</v>
      </c>
      <c r="BO883" s="42">
        <v>33.207546999999998</v>
      </c>
      <c r="BP883" s="42">
        <v>0</v>
      </c>
      <c r="BQ883" s="42">
        <v>12.452830000000001</v>
      </c>
      <c r="BR883" s="42">
        <v>29.056604</v>
      </c>
      <c r="BS883" s="42">
        <v>33.207546999999998</v>
      </c>
      <c r="BT883" s="42">
        <v>0</v>
      </c>
      <c r="BU883" s="42">
        <v>0</v>
      </c>
      <c r="BV883" s="42">
        <v>0</v>
      </c>
      <c r="BW883" s="42">
        <v>0</v>
      </c>
      <c r="BX883" s="42">
        <v>8.3018870000000007</v>
      </c>
      <c r="BY883" s="42">
        <v>8.3018870000000007</v>
      </c>
      <c r="BZ883" s="42">
        <v>0</v>
      </c>
      <c r="CA883" s="42">
        <v>16.603774000000001</v>
      </c>
      <c r="CB883" s="42">
        <v>91.320755000000005</v>
      </c>
      <c r="CC883" s="42">
        <v>0</v>
      </c>
      <c r="CD883" s="42">
        <v>8.3018870000000007</v>
      </c>
      <c r="CE883" s="42">
        <v>4.1509429999999998</v>
      </c>
      <c r="CF883" s="42">
        <v>20.754716999999999</v>
      </c>
      <c r="CG883" s="42">
        <v>20.754716999999999</v>
      </c>
      <c r="CH883" s="42">
        <v>24.905660000000001</v>
      </c>
      <c r="CI883" s="42">
        <v>0</v>
      </c>
      <c r="CJ883" s="42">
        <v>12.452830000000001</v>
      </c>
      <c r="CK883" s="42">
        <v>58.113208</v>
      </c>
      <c r="CL883" s="42">
        <v>4.1509429999999998</v>
      </c>
      <c r="CM883" s="42">
        <v>0</v>
      </c>
      <c r="CN883" s="42">
        <v>0</v>
      </c>
      <c r="CO883" s="42">
        <v>0</v>
      </c>
      <c r="CP883" s="42">
        <v>4.1509429999999998</v>
      </c>
      <c r="CQ883" s="42">
        <v>0</v>
      </c>
      <c r="CR883" s="42">
        <v>45.660376999999997</v>
      </c>
      <c r="CS883" s="42">
        <v>4.1509429999999998</v>
      </c>
    </row>
    <row r="884" spans="1:97">
      <c r="A884" s="40" t="s">
        <v>2363</v>
      </c>
      <c r="B884" s="40" t="s">
        <v>289</v>
      </c>
      <c r="C884" s="40" t="s">
        <v>1664</v>
      </c>
      <c r="D884" s="40" t="s">
        <v>1669</v>
      </c>
      <c r="E884" s="40" t="s">
        <v>1689</v>
      </c>
      <c r="F884" s="40" t="s">
        <v>1671</v>
      </c>
      <c r="G884" s="41" t="s">
        <v>294</v>
      </c>
      <c r="H884" s="40" t="s">
        <v>2364</v>
      </c>
      <c r="I884" s="42">
        <v>2645</v>
      </c>
      <c r="J884" s="42">
        <v>484.80145299999998</v>
      </c>
      <c r="K884" s="42">
        <v>323.10225000000003</v>
      </c>
      <c r="L884" s="42">
        <v>517.238382</v>
      </c>
      <c r="M884" s="42">
        <v>479.33950499999997</v>
      </c>
      <c r="N884" s="42">
        <v>417.44385299999999</v>
      </c>
      <c r="O884" s="42">
        <v>423.07455700000003</v>
      </c>
      <c r="P884" s="42">
        <v>328</v>
      </c>
      <c r="Q884" s="42">
        <v>366</v>
      </c>
      <c r="R884" s="42">
        <v>447</v>
      </c>
      <c r="S884" s="42">
        <v>410</v>
      </c>
      <c r="T884" s="42">
        <v>403</v>
      </c>
      <c r="U884" s="42">
        <v>312</v>
      </c>
      <c r="V884" s="42">
        <v>1254.9977140000001</v>
      </c>
      <c r="W884" s="42">
        <v>263.45091600000001</v>
      </c>
      <c r="X884" s="42">
        <v>160.55736099999999</v>
      </c>
      <c r="Y884" s="42">
        <v>257.86593099999999</v>
      </c>
      <c r="Z884" s="42">
        <v>233.42157599999999</v>
      </c>
      <c r="AA884" s="42">
        <v>208.52838199999999</v>
      </c>
      <c r="AB884" s="42">
        <v>120.98758599999999</v>
      </c>
      <c r="AC884" s="42">
        <v>10.185962</v>
      </c>
      <c r="AD884" s="42">
        <v>319.67076400000002</v>
      </c>
      <c r="AE884" s="42">
        <v>678.05996700000003</v>
      </c>
      <c r="AF884" s="42">
        <v>257.26698399999998</v>
      </c>
      <c r="AG884" s="42">
        <v>1390.0022859999999</v>
      </c>
      <c r="AH884" s="42">
        <v>221.350537</v>
      </c>
      <c r="AI884" s="42">
        <v>162.54488900000001</v>
      </c>
      <c r="AJ884" s="42">
        <v>259.37245100000001</v>
      </c>
      <c r="AK884" s="42">
        <v>245.91792799999999</v>
      </c>
      <c r="AL884" s="42">
        <v>208.915471</v>
      </c>
      <c r="AM884" s="42">
        <v>243.72754</v>
      </c>
      <c r="AN884" s="42">
        <v>48.173470000000002</v>
      </c>
      <c r="AO884" s="42">
        <v>276.56946499999998</v>
      </c>
      <c r="AP884" s="42">
        <v>698.19909399999995</v>
      </c>
      <c r="AQ884" s="42">
        <v>415.23372699999999</v>
      </c>
      <c r="AR884" s="42">
        <v>2139.2394079999999</v>
      </c>
      <c r="AS884" s="42">
        <v>4.0402810000000002</v>
      </c>
      <c r="AT884" s="42">
        <v>64.505555000000001</v>
      </c>
      <c r="AU884" s="42">
        <v>88.502246999999997</v>
      </c>
      <c r="AV884" s="42">
        <v>238.943332</v>
      </c>
      <c r="AW884" s="42">
        <v>436.39355899999998</v>
      </c>
      <c r="AX884" s="42">
        <v>324.799643</v>
      </c>
      <c r="AY884" s="42">
        <v>704.48490700000002</v>
      </c>
      <c r="AZ884" s="42">
        <v>277.569884</v>
      </c>
      <c r="BA884" s="42">
        <v>976.52743199999998</v>
      </c>
      <c r="BB884" s="42">
        <v>4.0402810000000002</v>
      </c>
      <c r="BC884" s="42">
        <v>48.242052999999999</v>
      </c>
      <c r="BD884" s="42">
        <v>64.553701000000004</v>
      </c>
      <c r="BE884" s="42">
        <v>121.46743600000001</v>
      </c>
      <c r="BF884" s="42">
        <v>116.984706</v>
      </c>
      <c r="BG884" s="42">
        <v>251.716261</v>
      </c>
      <c r="BH884" s="42">
        <v>289.08922799999999</v>
      </c>
      <c r="BI884" s="42">
        <v>80.433767000000003</v>
      </c>
      <c r="BJ884" s="42">
        <v>1162.711976</v>
      </c>
      <c r="BK884" s="42">
        <v>0</v>
      </c>
      <c r="BL884" s="42">
        <v>16.263503</v>
      </c>
      <c r="BM884" s="42">
        <v>23.948546</v>
      </c>
      <c r="BN884" s="42">
        <v>117.47589600000001</v>
      </c>
      <c r="BO884" s="42">
        <v>319.40885300000002</v>
      </c>
      <c r="BP884" s="42">
        <v>73.083382</v>
      </c>
      <c r="BQ884" s="42">
        <v>415.39567899999997</v>
      </c>
      <c r="BR884" s="42">
        <v>197.13611700000001</v>
      </c>
      <c r="BS884" s="42">
        <v>201.14195100000001</v>
      </c>
      <c r="BT884" s="42">
        <v>0</v>
      </c>
      <c r="BU884" s="42">
        <v>0</v>
      </c>
      <c r="BV884" s="42">
        <v>0</v>
      </c>
      <c r="BW884" s="42">
        <v>20.104509</v>
      </c>
      <c r="BX884" s="42">
        <v>24.145989</v>
      </c>
      <c r="BY884" s="42">
        <v>52.379837000000002</v>
      </c>
      <c r="BZ884" s="42">
        <v>0</v>
      </c>
      <c r="CA884" s="42">
        <v>104.51161500000001</v>
      </c>
      <c r="CB884" s="42">
        <v>986.18388000000004</v>
      </c>
      <c r="CC884" s="42">
        <v>4.0402810000000002</v>
      </c>
      <c r="CD884" s="42">
        <v>44.003101000000001</v>
      </c>
      <c r="CE884" s="42">
        <v>64.110045</v>
      </c>
      <c r="CF884" s="42">
        <v>202.477824</v>
      </c>
      <c r="CG884" s="42">
        <v>379.57554099999999</v>
      </c>
      <c r="CH884" s="42">
        <v>235.60693900000001</v>
      </c>
      <c r="CI884" s="42">
        <v>4.0402810000000002</v>
      </c>
      <c r="CJ884" s="42">
        <v>52.329867999999998</v>
      </c>
      <c r="CK884" s="42">
        <v>951.91357800000003</v>
      </c>
      <c r="CL884" s="42">
        <v>0</v>
      </c>
      <c r="CM884" s="42">
        <v>20.502454</v>
      </c>
      <c r="CN884" s="42">
        <v>24.392202000000001</v>
      </c>
      <c r="CO884" s="42">
        <v>16.360999</v>
      </c>
      <c r="CP884" s="42">
        <v>32.672029000000002</v>
      </c>
      <c r="CQ884" s="42">
        <v>36.812866</v>
      </c>
      <c r="CR884" s="42">
        <v>700.44462599999997</v>
      </c>
      <c r="CS884" s="42">
        <v>120.72840100000001</v>
      </c>
    </row>
    <row r="885" spans="1:97">
      <c r="A885" s="40" t="s">
        <v>2365</v>
      </c>
      <c r="B885" s="40" t="s">
        <v>289</v>
      </c>
      <c r="C885" s="40" t="s">
        <v>1664</v>
      </c>
      <c r="D885" s="40" t="s">
        <v>1665</v>
      </c>
      <c r="E885" s="40" t="s">
        <v>1713</v>
      </c>
      <c r="F885" s="40" t="s">
        <v>419</v>
      </c>
      <c r="G885" s="41" t="s">
        <v>294</v>
      </c>
      <c r="H885" s="40" t="s">
        <v>2366</v>
      </c>
      <c r="I885" s="42">
        <v>715</v>
      </c>
      <c r="J885" s="42">
        <v>114.319776</v>
      </c>
      <c r="K885" s="42">
        <v>120.336606</v>
      </c>
      <c r="L885" s="42">
        <v>145.40673200000001</v>
      </c>
      <c r="M885" s="42">
        <v>155.43478300000001</v>
      </c>
      <c r="N885" s="42">
        <v>111.31135999999999</v>
      </c>
      <c r="O885" s="42">
        <v>68.190742999999998</v>
      </c>
      <c r="P885" s="42">
        <v>174</v>
      </c>
      <c r="Q885" s="42">
        <v>160</v>
      </c>
      <c r="R885" s="42">
        <v>204</v>
      </c>
      <c r="S885" s="42">
        <v>135</v>
      </c>
      <c r="T885" s="42">
        <v>119</v>
      </c>
      <c r="U885" s="42">
        <v>58</v>
      </c>
      <c r="V885" s="42">
        <v>350.98176699999999</v>
      </c>
      <c r="W885" s="42">
        <v>53.148668000000001</v>
      </c>
      <c r="X885" s="42">
        <v>63.176718000000001</v>
      </c>
      <c r="Y885" s="42">
        <v>76.213183999999998</v>
      </c>
      <c r="Z885" s="42">
        <v>77.215988999999993</v>
      </c>
      <c r="AA885" s="42">
        <v>50.140251999999997</v>
      </c>
      <c r="AB885" s="42">
        <v>30.084150999999999</v>
      </c>
      <c r="AC885" s="42">
        <v>1.0028049999999999</v>
      </c>
      <c r="AD885" s="42">
        <v>71.199157999999997</v>
      </c>
      <c r="AE885" s="42">
        <v>219.614306</v>
      </c>
      <c r="AF885" s="42">
        <v>60.168303000000002</v>
      </c>
      <c r="AG885" s="42">
        <v>364.01823300000001</v>
      </c>
      <c r="AH885" s="42">
        <v>61.171107999999997</v>
      </c>
      <c r="AI885" s="42">
        <v>57.159888000000002</v>
      </c>
      <c r="AJ885" s="42">
        <v>69.193548000000007</v>
      </c>
      <c r="AK885" s="42">
        <v>78.218794000000003</v>
      </c>
      <c r="AL885" s="42">
        <v>61.171107999999997</v>
      </c>
      <c r="AM885" s="42">
        <v>36.100982000000002</v>
      </c>
      <c r="AN885" s="42">
        <v>1.0028049999999999</v>
      </c>
      <c r="AO885" s="42">
        <v>75.210379000000003</v>
      </c>
      <c r="AP885" s="42">
        <v>219.614306</v>
      </c>
      <c r="AQ885" s="42">
        <v>69.193548000000007</v>
      </c>
      <c r="AR885" s="42">
        <v>629.761571</v>
      </c>
      <c r="AS885" s="42">
        <v>24.067321</v>
      </c>
      <c r="AT885" s="42">
        <v>40.112202000000003</v>
      </c>
      <c r="AU885" s="42">
        <v>20.056101000000002</v>
      </c>
      <c r="AV885" s="42">
        <v>80.224404000000007</v>
      </c>
      <c r="AW885" s="42">
        <v>92.258065000000002</v>
      </c>
      <c r="AX885" s="42">
        <v>136.38148699999999</v>
      </c>
      <c r="AY885" s="42">
        <v>132.37026599999999</v>
      </c>
      <c r="AZ885" s="42">
        <v>104.291725</v>
      </c>
      <c r="BA885" s="42">
        <v>312.87517500000001</v>
      </c>
      <c r="BB885" s="42">
        <v>8.0224399999999996</v>
      </c>
      <c r="BC885" s="42">
        <v>32.089762</v>
      </c>
      <c r="BD885" s="42">
        <v>16.044881</v>
      </c>
      <c r="BE885" s="42">
        <v>32.089762</v>
      </c>
      <c r="BF885" s="42">
        <v>16.044881</v>
      </c>
      <c r="BG885" s="42">
        <v>92.258065000000002</v>
      </c>
      <c r="BH885" s="42">
        <v>72.201964000000004</v>
      </c>
      <c r="BI885" s="42">
        <v>44.123421999999998</v>
      </c>
      <c r="BJ885" s="42">
        <v>316.88639599999999</v>
      </c>
      <c r="BK885" s="42">
        <v>16.044881</v>
      </c>
      <c r="BL885" s="42">
        <v>8.0224399999999996</v>
      </c>
      <c r="BM885" s="42">
        <v>4.0112199999999998</v>
      </c>
      <c r="BN885" s="42">
        <v>48.134641999999999</v>
      </c>
      <c r="BO885" s="42">
        <v>76.213183999999998</v>
      </c>
      <c r="BP885" s="42">
        <v>44.123421999999998</v>
      </c>
      <c r="BQ885" s="42">
        <v>60.168303000000002</v>
      </c>
      <c r="BR885" s="42">
        <v>60.168303000000002</v>
      </c>
      <c r="BS885" s="42">
        <v>80.224404000000007</v>
      </c>
      <c r="BT885" s="42">
        <v>0</v>
      </c>
      <c r="BU885" s="42">
        <v>0</v>
      </c>
      <c r="BV885" s="42">
        <v>0</v>
      </c>
      <c r="BW885" s="42">
        <v>4.0112199999999998</v>
      </c>
      <c r="BX885" s="42">
        <v>12.033661</v>
      </c>
      <c r="BY885" s="42">
        <v>8.0224399999999996</v>
      </c>
      <c r="BZ885" s="42">
        <v>0</v>
      </c>
      <c r="CA885" s="42">
        <v>56.157083</v>
      </c>
      <c r="CB885" s="42">
        <v>312.87517500000001</v>
      </c>
      <c r="CC885" s="42">
        <v>12.033661</v>
      </c>
      <c r="CD885" s="42">
        <v>32.089762</v>
      </c>
      <c r="CE885" s="42">
        <v>12.033661</v>
      </c>
      <c r="CF885" s="42">
        <v>72.201964000000004</v>
      </c>
      <c r="CG885" s="42">
        <v>60.168303000000002</v>
      </c>
      <c r="CH885" s="42">
        <v>104.291725</v>
      </c>
      <c r="CI885" s="42">
        <v>0</v>
      </c>
      <c r="CJ885" s="42">
        <v>20.056101000000002</v>
      </c>
      <c r="CK885" s="42">
        <v>236.661992</v>
      </c>
      <c r="CL885" s="42">
        <v>12.033661</v>
      </c>
      <c r="CM885" s="42">
        <v>8.0224399999999996</v>
      </c>
      <c r="CN885" s="42">
        <v>8.0224399999999996</v>
      </c>
      <c r="CO885" s="42">
        <v>4.0112199999999998</v>
      </c>
      <c r="CP885" s="42">
        <v>20.056101000000002</v>
      </c>
      <c r="CQ885" s="42">
        <v>24.067321</v>
      </c>
      <c r="CR885" s="42">
        <v>132.37026599999999</v>
      </c>
      <c r="CS885" s="42">
        <v>28.078541000000001</v>
      </c>
    </row>
    <row r="886" spans="1:97">
      <c r="A886" s="40" t="s">
        <v>2367</v>
      </c>
      <c r="B886" s="40" t="s">
        <v>289</v>
      </c>
      <c r="C886" s="40" t="s">
        <v>1664</v>
      </c>
      <c r="D886" s="40" t="s">
        <v>1669</v>
      </c>
      <c r="E886" s="40" t="s">
        <v>1842</v>
      </c>
      <c r="F886" s="40" t="s">
        <v>1671</v>
      </c>
      <c r="G886" s="41" t="s">
        <v>294</v>
      </c>
      <c r="H886" s="40" t="s">
        <v>2368</v>
      </c>
      <c r="I886" s="42">
        <v>240</v>
      </c>
      <c r="J886" s="42">
        <v>42</v>
      </c>
      <c r="K886" s="42">
        <v>24</v>
      </c>
      <c r="L886" s="42">
        <v>52</v>
      </c>
      <c r="M886" s="42">
        <v>66</v>
      </c>
      <c r="N886" s="42">
        <v>30</v>
      </c>
      <c r="O886" s="42">
        <v>26</v>
      </c>
      <c r="P886" s="42">
        <v>45</v>
      </c>
      <c r="Q886" s="42">
        <v>35</v>
      </c>
      <c r="R886" s="42">
        <v>48</v>
      </c>
      <c r="S886" s="42">
        <v>41</v>
      </c>
      <c r="T886" s="42">
        <v>40</v>
      </c>
      <c r="U886" s="42">
        <v>21</v>
      </c>
      <c r="V886" s="42">
        <v>118</v>
      </c>
      <c r="W886" s="42">
        <v>21</v>
      </c>
      <c r="X886" s="42">
        <v>12</v>
      </c>
      <c r="Y886" s="42">
        <v>24</v>
      </c>
      <c r="Z886" s="42">
        <v>35</v>
      </c>
      <c r="AA886" s="42">
        <v>14</v>
      </c>
      <c r="AB886" s="42">
        <v>12</v>
      </c>
      <c r="AC886" s="42">
        <v>0</v>
      </c>
      <c r="AD886" s="42">
        <v>25</v>
      </c>
      <c r="AE886" s="42">
        <v>73</v>
      </c>
      <c r="AF886" s="42">
        <v>20</v>
      </c>
      <c r="AG886" s="42">
        <v>122</v>
      </c>
      <c r="AH886" s="42">
        <v>21</v>
      </c>
      <c r="AI886" s="42">
        <v>12</v>
      </c>
      <c r="AJ886" s="42">
        <v>28</v>
      </c>
      <c r="AK886" s="42">
        <v>31</v>
      </c>
      <c r="AL886" s="42">
        <v>16</v>
      </c>
      <c r="AM886" s="42">
        <v>11</v>
      </c>
      <c r="AN886" s="42">
        <v>3</v>
      </c>
      <c r="AO886" s="42">
        <v>26</v>
      </c>
      <c r="AP886" s="42">
        <v>71</v>
      </c>
      <c r="AQ886" s="42">
        <v>25</v>
      </c>
      <c r="AR886" s="42">
        <v>180</v>
      </c>
      <c r="AS886" s="42">
        <v>0</v>
      </c>
      <c r="AT886" s="42">
        <v>16</v>
      </c>
      <c r="AU886" s="42">
        <v>0</v>
      </c>
      <c r="AV886" s="42">
        <v>20</v>
      </c>
      <c r="AW886" s="42">
        <v>52</v>
      </c>
      <c r="AX886" s="42">
        <v>36</v>
      </c>
      <c r="AY886" s="42">
        <v>40</v>
      </c>
      <c r="AZ886" s="42">
        <v>16</v>
      </c>
      <c r="BA886" s="42">
        <v>84</v>
      </c>
      <c r="BB886" s="42">
        <v>0</v>
      </c>
      <c r="BC886" s="42">
        <v>8</v>
      </c>
      <c r="BD886" s="42">
        <v>0</v>
      </c>
      <c r="BE886" s="42">
        <v>8</v>
      </c>
      <c r="BF886" s="42">
        <v>12</v>
      </c>
      <c r="BG886" s="42">
        <v>36</v>
      </c>
      <c r="BH886" s="42">
        <v>16</v>
      </c>
      <c r="BI886" s="42">
        <v>4</v>
      </c>
      <c r="BJ886" s="42">
        <v>96</v>
      </c>
      <c r="BK886" s="42">
        <v>0</v>
      </c>
      <c r="BL886" s="42">
        <v>8</v>
      </c>
      <c r="BM886" s="42">
        <v>0</v>
      </c>
      <c r="BN886" s="42">
        <v>12</v>
      </c>
      <c r="BO886" s="42">
        <v>40</v>
      </c>
      <c r="BP886" s="42">
        <v>0</v>
      </c>
      <c r="BQ886" s="42">
        <v>24</v>
      </c>
      <c r="BR886" s="42">
        <v>12</v>
      </c>
      <c r="BS886" s="42">
        <v>8</v>
      </c>
      <c r="BT886" s="42">
        <v>0</v>
      </c>
      <c r="BU886" s="42">
        <v>0</v>
      </c>
      <c r="BV886" s="42">
        <v>0</v>
      </c>
      <c r="BW886" s="42">
        <v>0</v>
      </c>
      <c r="BX886" s="42">
        <v>4</v>
      </c>
      <c r="BY886" s="42">
        <v>0</v>
      </c>
      <c r="BZ886" s="42">
        <v>0</v>
      </c>
      <c r="CA886" s="42">
        <v>4</v>
      </c>
      <c r="CB886" s="42">
        <v>120</v>
      </c>
      <c r="CC886" s="42">
        <v>0</v>
      </c>
      <c r="CD886" s="42">
        <v>16</v>
      </c>
      <c r="CE886" s="42">
        <v>0</v>
      </c>
      <c r="CF886" s="42">
        <v>20</v>
      </c>
      <c r="CG886" s="42">
        <v>40</v>
      </c>
      <c r="CH886" s="42">
        <v>36</v>
      </c>
      <c r="CI886" s="42">
        <v>0</v>
      </c>
      <c r="CJ886" s="42">
        <v>8</v>
      </c>
      <c r="CK886" s="42">
        <v>52</v>
      </c>
      <c r="CL886" s="42">
        <v>0</v>
      </c>
      <c r="CM886" s="42">
        <v>0</v>
      </c>
      <c r="CN886" s="42">
        <v>0</v>
      </c>
      <c r="CO886" s="42">
        <v>0</v>
      </c>
      <c r="CP886" s="42">
        <v>8</v>
      </c>
      <c r="CQ886" s="42">
        <v>0</v>
      </c>
      <c r="CR886" s="42">
        <v>40</v>
      </c>
      <c r="CS886" s="42">
        <v>4</v>
      </c>
    </row>
    <row r="887" spans="1:97">
      <c r="A887" s="40" t="s">
        <v>2369</v>
      </c>
      <c r="B887" s="40" t="s">
        <v>289</v>
      </c>
      <c r="C887" s="40" t="s">
        <v>1664</v>
      </c>
      <c r="D887" s="40" t="s">
        <v>1674</v>
      </c>
      <c r="E887" s="40" t="s">
        <v>1759</v>
      </c>
      <c r="F887" s="40" t="s">
        <v>1671</v>
      </c>
      <c r="G887" s="41" t="s">
        <v>294</v>
      </c>
      <c r="H887" s="40" t="s">
        <v>2370</v>
      </c>
      <c r="I887" s="42">
        <v>2649</v>
      </c>
      <c r="J887" s="42">
        <v>475.90690899999998</v>
      </c>
      <c r="K887" s="42">
        <v>366.00872700000002</v>
      </c>
      <c r="L887" s="42">
        <v>515.08799999999997</v>
      </c>
      <c r="M887" s="42">
        <v>623.07490900000005</v>
      </c>
      <c r="N887" s="42">
        <v>497.88654500000001</v>
      </c>
      <c r="O887" s="42">
        <v>171.034909</v>
      </c>
      <c r="P887" s="42">
        <v>508</v>
      </c>
      <c r="Q887" s="42">
        <v>434</v>
      </c>
      <c r="R887" s="42">
        <v>625</v>
      </c>
      <c r="S887" s="42">
        <v>603</v>
      </c>
      <c r="T887" s="42">
        <v>243</v>
      </c>
      <c r="U887" s="42">
        <v>114</v>
      </c>
      <c r="V887" s="42">
        <v>1357.2832940000001</v>
      </c>
      <c r="W887" s="42">
        <v>265.66690899999998</v>
      </c>
      <c r="X887" s="42">
        <v>204.506182</v>
      </c>
      <c r="Y887" s="42">
        <v>254.19927300000001</v>
      </c>
      <c r="Z887" s="42">
        <v>309.62618199999997</v>
      </c>
      <c r="AA887" s="42">
        <v>253.24363600000001</v>
      </c>
      <c r="AB887" s="42">
        <v>65.262929999999997</v>
      </c>
      <c r="AC887" s="42">
        <v>4.7781820000000002</v>
      </c>
      <c r="AD887" s="42">
        <v>365.05309099999999</v>
      </c>
      <c r="AE887" s="42">
        <v>782.66618200000005</v>
      </c>
      <c r="AF887" s="42">
        <v>209.564021</v>
      </c>
      <c r="AG887" s="42">
        <v>1291.7167059999999</v>
      </c>
      <c r="AH887" s="42">
        <v>210.24</v>
      </c>
      <c r="AI887" s="42">
        <v>161.502545</v>
      </c>
      <c r="AJ887" s="42">
        <v>260.88872700000002</v>
      </c>
      <c r="AK887" s="42">
        <v>313.44872700000002</v>
      </c>
      <c r="AL887" s="42">
        <v>244.642909</v>
      </c>
      <c r="AM887" s="42">
        <v>87.848213999999999</v>
      </c>
      <c r="AN887" s="42">
        <v>13.145583</v>
      </c>
      <c r="AO887" s="42">
        <v>275.22327300000001</v>
      </c>
      <c r="AP887" s="42">
        <v>781.71054500000002</v>
      </c>
      <c r="AQ887" s="42">
        <v>234.78288800000001</v>
      </c>
      <c r="AR887" s="42">
        <v>2190.9705239999998</v>
      </c>
      <c r="AS887" s="42">
        <v>3.8225449999999999</v>
      </c>
      <c r="AT887" s="42">
        <v>95.563636000000002</v>
      </c>
      <c r="AU887" s="42">
        <v>271.40072700000002</v>
      </c>
      <c r="AV887" s="42">
        <v>397.54472700000002</v>
      </c>
      <c r="AW887" s="42">
        <v>347.85163599999998</v>
      </c>
      <c r="AX887" s="42">
        <v>191.127273</v>
      </c>
      <c r="AY887" s="42">
        <v>627.54943300000002</v>
      </c>
      <c r="AZ887" s="42">
        <v>256.110545</v>
      </c>
      <c r="BA887" s="42">
        <v>1058.8450909999999</v>
      </c>
      <c r="BB887" s="42">
        <v>0</v>
      </c>
      <c r="BC887" s="42">
        <v>64.983272999999997</v>
      </c>
      <c r="BD887" s="42">
        <v>172.014545</v>
      </c>
      <c r="BE887" s="42">
        <v>187.30472700000001</v>
      </c>
      <c r="BF887" s="42">
        <v>72.628364000000005</v>
      </c>
      <c r="BG887" s="42">
        <v>160.546909</v>
      </c>
      <c r="BH887" s="42">
        <v>301.98109099999999</v>
      </c>
      <c r="BI887" s="42">
        <v>99.386182000000005</v>
      </c>
      <c r="BJ887" s="42">
        <v>1132.1254329999999</v>
      </c>
      <c r="BK887" s="42">
        <v>3.8225449999999999</v>
      </c>
      <c r="BL887" s="42">
        <v>30.580363999999999</v>
      </c>
      <c r="BM887" s="42">
        <v>99.386182000000005</v>
      </c>
      <c r="BN887" s="42">
        <v>210.24</v>
      </c>
      <c r="BO887" s="42">
        <v>275.22327300000001</v>
      </c>
      <c r="BP887" s="42">
        <v>30.580363999999999</v>
      </c>
      <c r="BQ887" s="42">
        <v>325.56834199999997</v>
      </c>
      <c r="BR887" s="42">
        <v>156.72436400000001</v>
      </c>
      <c r="BS887" s="42">
        <v>305.80363599999998</v>
      </c>
      <c r="BT887" s="42">
        <v>0</v>
      </c>
      <c r="BU887" s="42">
        <v>0</v>
      </c>
      <c r="BV887" s="42">
        <v>0</v>
      </c>
      <c r="BW887" s="42">
        <v>38.225454999999997</v>
      </c>
      <c r="BX887" s="42">
        <v>38.225454999999997</v>
      </c>
      <c r="BY887" s="42">
        <v>53.515636000000001</v>
      </c>
      <c r="BZ887" s="42">
        <v>0</v>
      </c>
      <c r="CA887" s="42">
        <v>175.83709099999999</v>
      </c>
      <c r="CB887" s="42">
        <v>1005.3294550000001</v>
      </c>
      <c r="CC887" s="42">
        <v>3.8225449999999999</v>
      </c>
      <c r="CD887" s="42">
        <v>72.628364000000005</v>
      </c>
      <c r="CE887" s="42">
        <v>217.88509099999999</v>
      </c>
      <c r="CF887" s="42">
        <v>271.40072700000002</v>
      </c>
      <c r="CG887" s="42">
        <v>259.93309099999999</v>
      </c>
      <c r="CH887" s="42">
        <v>129.966545</v>
      </c>
      <c r="CI887" s="42">
        <v>7.6450909999999999</v>
      </c>
      <c r="CJ887" s="42">
        <v>42.048000000000002</v>
      </c>
      <c r="CK887" s="42">
        <v>879.83743300000003</v>
      </c>
      <c r="CL887" s="42">
        <v>0</v>
      </c>
      <c r="CM887" s="42">
        <v>22.935272999999999</v>
      </c>
      <c r="CN887" s="42">
        <v>53.515636000000001</v>
      </c>
      <c r="CO887" s="42">
        <v>87.918544999999995</v>
      </c>
      <c r="CP887" s="42">
        <v>49.693091000000003</v>
      </c>
      <c r="CQ887" s="42">
        <v>7.6450909999999999</v>
      </c>
      <c r="CR887" s="42">
        <v>619.90434200000004</v>
      </c>
      <c r="CS887" s="42">
        <v>38.225454999999997</v>
      </c>
    </row>
    <row r="888" spans="1:97">
      <c r="A888" s="40" t="s">
        <v>2371</v>
      </c>
      <c r="B888" s="40" t="s">
        <v>289</v>
      </c>
      <c r="C888" s="40" t="s">
        <v>1664</v>
      </c>
      <c r="D888" s="40" t="s">
        <v>1669</v>
      </c>
      <c r="E888" s="40" t="s">
        <v>1670</v>
      </c>
      <c r="F888" s="40" t="s">
        <v>1671</v>
      </c>
      <c r="G888" s="41" t="s">
        <v>294</v>
      </c>
      <c r="H888" s="40" t="s">
        <v>2372</v>
      </c>
      <c r="I888" s="42">
        <v>430</v>
      </c>
      <c r="J888" s="42">
        <v>96.492374999999996</v>
      </c>
      <c r="K888" s="42">
        <v>41.220044000000001</v>
      </c>
      <c r="L888" s="42">
        <v>95.555555999999996</v>
      </c>
      <c r="M888" s="42">
        <v>87.124183000000002</v>
      </c>
      <c r="N888" s="42">
        <v>64.640523000000002</v>
      </c>
      <c r="O888" s="42">
        <v>44.967320000000001</v>
      </c>
      <c r="P888" s="42">
        <v>59</v>
      </c>
      <c r="Q888" s="42">
        <v>42</v>
      </c>
      <c r="R888" s="42">
        <v>74</v>
      </c>
      <c r="S888" s="42">
        <v>71</v>
      </c>
      <c r="T888" s="42">
        <v>76</v>
      </c>
      <c r="U888" s="42">
        <v>34</v>
      </c>
      <c r="V888" s="42">
        <v>214.53158999999999</v>
      </c>
      <c r="W888" s="42">
        <v>52.461874000000002</v>
      </c>
      <c r="X888" s="42">
        <v>15.925926</v>
      </c>
      <c r="Y888" s="42">
        <v>47.777777999999998</v>
      </c>
      <c r="Z888" s="42">
        <v>40.283223999999997</v>
      </c>
      <c r="AA888" s="42">
        <v>37.472766999999997</v>
      </c>
      <c r="AB888" s="42">
        <v>17.799564</v>
      </c>
      <c r="AC888" s="42">
        <v>2.8104580000000001</v>
      </c>
      <c r="AD888" s="42">
        <v>59.019607999999998</v>
      </c>
      <c r="AE888" s="42">
        <v>110.544662</v>
      </c>
      <c r="AF888" s="42">
        <v>44.967320000000001</v>
      </c>
      <c r="AG888" s="42">
        <v>215.46841000000001</v>
      </c>
      <c r="AH888" s="42">
        <v>44.030501000000001</v>
      </c>
      <c r="AI888" s="42">
        <v>25.294118000000001</v>
      </c>
      <c r="AJ888" s="42">
        <v>47.777777999999998</v>
      </c>
      <c r="AK888" s="42">
        <v>46.840958999999998</v>
      </c>
      <c r="AL888" s="42">
        <v>27.167756000000001</v>
      </c>
      <c r="AM888" s="42">
        <v>20.610022000000001</v>
      </c>
      <c r="AN888" s="42">
        <v>3.747277</v>
      </c>
      <c r="AO888" s="42">
        <v>52.461874000000002</v>
      </c>
      <c r="AP888" s="42">
        <v>121.786492</v>
      </c>
      <c r="AQ888" s="42">
        <v>41.220044000000001</v>
      </c>
      <c r="AR888" s="42">
        <v>348.49673200000001</v>
      </c>
      <c r="AS888" s="42">
        <v>3.747277</v>
      </c>
      <c r="AT888" s="42">
        <v>14.989107000000001</v>
      </c>
      <c r="AU888" s="42">
        <v>26.230937000000001</v>
      </c>
      <c r="AV888" s="42">
        <v>44.967320000000001</v>
      </c>
      <c r="AW888" s="42">
        <v>52.461874000000002</v>
      </c>
      <c r="AX888" s="42">
        <v>56.209150000000001</v>
      </c>
      <c r="AY888" s="42">
        <v>112.418301</v>
      </c>
      <c r="AZ888" s="42">
        <v>37.472766999999997</v>
      </c>
      <c r="BA888" s="42">
        <v>168.62745100000001</v>
      </c>
      <c r="BB888" s="42">
        <v>0</v>
      </c>
      <c r="BC888" s="42">
        <v>11.24183</v>
      </c>
      <c r="BD888" s="42">
        <v>11.24183</v>
      </c>
      <c r="BE888" s="42">
        <v>26.230937000000001</v>
      </c>
      <c r="BF888" s="42">
        <v>0</v>
      </c>
      <c r="BG888" s="42">
        <v>44.967320000000001</v>
      </c>
      <c r="BH888" s="42">
        <v>67.450980000000001</v>
      </c>
      <c r="BI888" s="42">
        <v>7.4945529999999998</v>
      </c>
      <c r="BJ888" s="42">
        <v>179.869281</v>
      </c>
      <c r="BK888" s="42">
        <v>3.747277</v>
      </c>
      <c r="BL888" s="42">
        <v>3.747277</v>
      </c>
      <c r="BM888" s="42">
        <v>14.989107000000001</v>
      </c>
      <c r="BN888" s="42">
        <v>18.736383</v>
      </c>
      <c r="BO888" s="42">
        <v>52.461874000000002</v>
      </c>
      <c r="BP888" s="42">
        <v>11.24183</v>
      </c>
      <c r="BQ888" s="42">
        <v>44.967320000000001</v>
      </c>
      <c r="BR888" s="42">
        <v>29.978214000000001</v>
      </c>
      <c r="BS888" s="42">
        <v>22.48366</v>
      </c>
      <c r="BT888" s="42">
        <v>0</v>
      </c>
      <c r="BU888" s="42">
        <v>0</v>
      </c>
      <c r="BV888" s="42">
        <v>0</v>
      </c>
      <c r="BW888" s="42">
        <v>3.747277</v>
      </c>
      <c r="BX888" s="42">
        <v>3.747277</v>
      </c>
      <c r="BY888" s="42">
        <v>7.4945529999999998</v>
      </c>
      <c r="BZ888" s="42">
        <v>0</v>
      </c>
      <c r="CA888" s="42">
        <v>7.4945529999999998</v>
      </c>
      <c r="CB888" s="42">
        <v>172.374728</v>
      </c>
      <c r="CC888" s="42">
        <v>3.747277</v>
      </c>
      <c r="CD888" s="42">
        <v>14.989107000000001</v>
      </c>
      <c r="CE888" s="42">
        <v>22.48366</v>
      </c>
      <c r="CF888" s="42">
        <v>37.472766999999997</v>
      </c>
      <c r="CG888" s="42">
        <v>37.472766999999997</v>
      </c>
      <c r="CH888" s="42">
        <v>44.967320000000001</v>
      </c>
      <c r="CI888" s="42">
        <v>0</v>
      </c>
      <c r="CJ888" s="42">
        <v>11.24183</v>
      </c>
      <c r="CK888" s="42">
        <v>153.63834399999999</v>
      </c>
      <c r="CL888" s="42">
        <v>0</v>
      </c>
      <c r="CM888" s="42">
        <v>0</v>
      </c>
      <c r="CN888" s="42">
        <v>3.747277</v>
      </c>
      <c r="CO888" s="42">
        <v>3.747277</v>
      </c>
      <c r="CP888" s="42">
        <v>11.24183</v>
      </c>
      <c r="CQ888" s="42">
        <v>3.747277</v>
      </c>
      <c r="CR888" s="42">
        <v>112.418301</v>
      </c>
      <c r="CS888" s="42">
        <v>18.736383</v>
      </c>
    </row>
    <row r="889" spans="1:97">
      <c r="A889" s="40" t="s">
        <v>2373</v>
      </c>
      <c r="B889" s="40" t="s">
        <v>289</v>
      </c>
      <c r="C889" s="40" t="s">
        <v>1664</v>
      </c>
      <c r="D889" s="40" t="s">
        <v>1665</v>
      </c>
      <c r="E889" s="40" t="s">
        <v>1666</v>
      </c>
      <c r="F889" s="40" t="s">
        <v>419</v>
      </c>
      <c r="G889" s="41" t="s">
        <v>294</v>
      </c>
      <c r="H889" s="40" t="s">
        <v>2374</v>
      </c>
      <c r="I889" s="42">
        <v>902</v>
      </c>
      <c r="J889" s="42">
        <v>177.94557800000001</v>
      </c>
      <c r="K889" s="42">
        <v>116.58503399999999</v>
      </c>
      <c r="L889" s="42">
        <v>202.48979600000001</v>
      </c>
      <c r="M889" s="42">
        <v>213.73922899999999</v>
      </c>
      <c r="N889" s="42">
        <v>116.58503399999999</v>
      </c>
      <c r="O889" s="42">
        <v>74.655328999999995</v>
      </c>
      <c r="P889" s="42">
        <v>135</v>
      </c>
      <c r="Q889" s="42">
        <v>115</v>
      </c>
      <c r="R889" s="42">
        <v>181</v>
      </c>
      <c r="S889" s="42">
        <v>133</v>
      </c>
      <c r="T889" s="42">
        <v>119</v>
      </c>
      <c r="U889" s="42">
        <v>43</v>
      </c>
      <c r="V889" s="42">
        <v>457.136054</v>
      </c>
      <c r="W889" s="42">
        <v>93.063491999999997</v>
      </c>
      <c r="X889" s="42">
        <v>56.247166</v>
      </c>
      <c r="Y889" s="42">
        <v>106.358277</v>
      </c>
      <c r="Z889" s="42">
        <v>108.403628</v>
      </c>
      <c r="AA889" s="42">
        <v>60.337868</v>
      </c>
      <c r="AB889" s="42">
        <v>32.725624000000003</v>
      </c>
      <c r="AC889" s="42">
        <v>0</v>
      </c>
      <c r="AD889" s="42">
        <v>112.494331</v>
      </c>
      <c r="AE889" s="42">
        <v>274.07709799999998</v>
      </c>
      <c r="AF889" s="42">
        <v>70.564626000000004</v>
      </c>
      <c r="AG889" s="42">
        <v>444.863946</v>
      </c>
      <c r="AH889" s="42">
        <v>84.882086000000001</v>
      </c>
      <c r="AI889" s="42">
        <v>60.337868</v>
      </c>
      <c r="AJ889" s="42">
        <v>96.131518999999997</v>
      </c>
      <c r="AK889" s="42">
        <v>105.335601</v>
      </c>
      <c r="AL889" s="42">
        <v>56.247166</v>
      </c>
      <c r="AM889" s="42">
        <v>38.861677999999998</v>
      </c>
      <c r="AN889" s="42">
        <v>3.0680269999999998</v>
      </c>
      <c r="AO889" s="42">
        <v>106.358277</v>
      </c>
      <c r="AP889" s="42">
        <v>260.78231299999999</v>
      </c>
      <c r="AQ889" s="42">
        <v>77.723355999999995</v>
      </c>
      <c r="AR889" s="42">
        <v>707.69160999999997</v>
      </c>
      <c r="AS889" s="42">
        <v>16.362812000000002</v>
      </c>
      <c r="AT889" s="42">
        <v>36.816327000000001</v>
      </c>
      <c r="AU889" s="42">
        <v>8.1814060000000008</v>
      </c>
      <c r="AV889" s="42">
        <v>73.632653000000005</v>
      </c>
      <c r="AW889" s="42">
        <v>94.086168000000001</v>
      </c>
      <c r="AX889" s="42">
        <v>163.628118</v>
      </c>
      <c r="AY889" s="42">
        <v>184.08163300000001</v>
      </c>
      <c r="AZ889" s="42">
        <v>130.90249399999999</v>
      </c>
      <c r="BA889" s="42">
        <v>339.528345</v>
      </c>
      <c r="BB889" s="42">
        <v>8.1814060000000008</v>
      </c>
      <c r="BC889" s="42">
        <v>24.544218000000001</v>
      </c>
      <c r="BD889" s="42">
        <v>4.0907030000000004</v>
      </c>
      <c r="BE889" s="42">
        <v>36.816327000000001</v>
      </c>
      <c r="BF889" s="42">
        <v>8.1814060000000008</v>
      </c>
      <c r="BG889" s="42">
        <v>118.630385</v>
      </c>
      <c r="BH889" s="42">
        <v>98.176871000000006</v>
      </c>
      <c r="BI889" s="42">
        <v>40.907029000000001</v>
      </c>
      <c r="BJ889" s="42">
        <v>368.16326500000002</v>
      </c>
      <c r="BK889" s="42">
        <v>8.1814060000000008</v>
      </c>
      <c r="BL889" s="42">
        <v>12.272109</v>
      </c>
      <c r="BM889" s="42">
        <v>4.0907030000000004</v>
      </c>
      <c r="BN889" s="42">
        <v>36.816327000000001</v>
      </c>
      <c r="BO889" s="42">
        <v>85.904762000000005</v>
      </c>
      <c r="BP889" s="42">
        <v>44.997731999999999</v>
      </c>
      <c r="BQ889" s="42">
        <v>85.904762000000005</v>
      </c>
      <c r="BR889" s="42">
        <v>89.995464999999996</v>
      </c>
      <c r="BS889" s="42">
        <v>61.360543999999997</v>
      </c>
      <c r="BT889" s="42">
        <v>0</v>
      </c>
      <c r="BU889" s="42">
        <v>0</v>
      </c>
      <c r="BV889" s="42">
        <v>0</v>
      </c>
      <c r="BW889" s="42">
        <v>4.0907030000000004</v>
      </c>
      <c r="BX889" s="42">
        <v>8.1814060000000008</v>
      </c>
      <c r="BY889" s="42">
        <v>12.272109</v>
      </c>
      <c r="BZ889" s="42">
        <v>0</v>
      </c>
      <c r="CA889" s="42">
        <v>36.816327000000001</v>
      </c>
      <c r="CB889" s="42">
        <v>364.072562</v>
      </c>
      <c r="CC889" s="42">
        <v>12.272109</v>
      </c>
      <c r="CD889" s="42">
        <v>32.725624000000003</v>
      </c>
      <c r="CE889" s="42">
        <v>4.0907030000000004</v>
      </c>
      <c r="CF889" s="42">
        <v>53.179138000000002</v>
      </c>
      <c r="CG889" s="42">
        <v>73.632653000000005</v>
      </c>
      <c r="CH889" s="42">
        <v>147.26530600000001</v>
      </c>
      <c r="CI889" s="42">
        <v>4.0907030000000004</v>
      </c>
      <c r="CJ889" s="42">
        <v>36.816327000000001</v>
      </c>
      <c r="CK889" s="42">
        <v>282.25850300000002</v>
      </c>
      <c r="CL889" s="42">
        <v>4.0907030000000004</v>
      </c>
      <c r="CM889" s="42">
        <v>4.0907030000000004</v>
      </c>
      <c r="CN889" s="42">
        <v>4.0907030000000004</v>
      </c>
      <c r="CO889" s="42">
        <v>16.362812000000002</v>
      </c>
      <c r="CP889" s="42">
        <v>12.272109</v>
      </c>
      <c r="CQ889" s="42">
        <v>4.0907030000000004</v>
      </c>
      <c r="CR889" s="42">
        <v>179.99092999999999</v>
      </c>
      <c r="CS889" s="42">
        <v>57.269841</v>
      </c>
    </row>
    <row r="890" spans="1:97">
      <c r="A890" s="40" t="s">
        <v>2375</v>
      </c>
      <c r="B890" s="40" t="s">
        <v>289</v>
      </c>
      <c r="C890" s="40" t="s">
        <v>1664</v>
      </c>
      <c r="D890" s="40" t="s">
        <v>1699</v>
      </c>
      <c r="E890" s="40" t="s">
        <v>1700</v>
      </c>
      <c r="F890" s="40" t="s">
        <v>1671</v>
      </c>
      <c r="G890" s="41" t="s">
        <v>294</v>
      </c>
      <c r="H890" s="40" t="s">
        <v>2376</v>
      </c>
      <c r="I890" s="42">
        <v>2488</v>
      </c>
      <c r="J890" s="42">
        <v>503.889523</v>
      </c>
      <c r="K890" s="42">
        <v>326.38298700000001</v>
      </c>
      <c r="L890" s="42">
        <v>585.00810200000001</v>
      </c>
      <c r="M890" s="42">
        <v>509.61554100000001</v>
      </c>
      <c r="N890" s="42">
        <v>379.87129299999998</v>
      </c>
      <c r="O890" s="42">
        <v>183.23255399999999</v>
      </c>
      <c r="P890" s="42">
        <v>259</v>
      </c>
      <c r="Q890" s="42">
        <v>202</v>
      </c>
      <c r="R890" s="42">
        <v>349</v>
      </c>
      <c r="S890" s="42">
        <v>307</v>
      </c>
      <c r="T890" s="42">
        <v>257</v>
      </c>
      <c r="U890" s="42">
        <v>130</v>
      </c>
      <c r="V890" s="42">
        <v>1254.997605</v>
      </c>
      <c r="W890" s="42">
        <v>263.39679599999999</v>
      </c>
      <c r="X890" s="42">
        <v>166.05450200000001</v>
      </c>
      <c r="Y890" s="42">
        <v>292.026883</v>
      </c>
      <c r="Z890" s="42">
        <v>253.85343399999999</v>
      </c>
      <c r="AA890" s="42">
        <v>195.684403</v>
      </c>
      <c r="AB890" s="42">
        <v>79.209906000000004</v>
      </c>
      <c r="AC890" s="42">
        <v>4.7716810000000001</v>
      </c>
      <c r="AD890" s="42">
        <v>332.10900400000003</v>
      </c>
      <c r="AE890" s="42">
        <v>734.884366</v>
      </c>
      <c r="AF890" s="42">
        <v>188.00423499999999</v>
      </c>
      <c r="AG890" s="42">
        <v>1233.002395</v>
      </c>
      <c r="AH890" s="42">
        <v>240.492727</v>
      </c>
      <c r="AI890" s="42">
        <v>160.328485</v>
      </c>
      <c r="AJ890" s="42">
        <v>292.98121900000001</v>
      </c>
      <c r="AK890" s="42">
        <v>255.76210699999999</v>
      </c>
      <c r="AL890" s="42">
        <v>184.18689000000001</v>
      </c>
      <c r="AM890" s="42">
        <v>94.479286000000002</v>
      </c>
      <c r="AN890" s="42">
        <v>4.7716810000000001</v>
      </c>
      <c r="AO890" s="42">
        <v>280.57484799999997</v>
      </c>
      <c r="AP890" s="42">
        <v>749.15393200000005</v>
      </c>
      <c r="AQ890" s="42">
        <v>203.27361500000001</v>
      </c>
      <c r="AR890" s="42">
        <v>2011.7407490000001</v>
      </c>
      <c r="AS890" s="42">
        <v>26.721413999999999</v>
      </c>
      <c r="AT890" s="42">
        <v>103.06831200000001</v>
      </c>
      <c r="AU890" s="42">
        <v>110.703001</v>
      </c>
      <c r="AV890" s="42">
        <v>335.92634900000002</v>
      </c>
      <c r="AW890" s="42">
        <v>362.647763</v>
      </c>
      <c r="AX890" s="42">
        <v>309.20493499999998</v>
      </c>
      <c r="AY890" s="42">
        <v>549.69766200000004</v>
      </c>
      <c r="AZ890" s="42">
        <v>213.77131299999999</v>
      </c>
      <c r="BA890" s="42">
        <v>992.50966700000004</v>
      </c>
      <c r="BB890" s="42">
        <v>22.904069</v>
      </c>
      <c r="BC890" s="42">
        <v>76.346896999999998</v>
      </c>
      <c r="BD890" s="42">
        <v>72.529553000000007</v>
      </c>
      <c r="BE890" s="42">
        <v>156.51114000000001</v>
      </c>
      <c r="BF890" s="42">
        <v>57.260173000000002</v>
      </c>
      <c r="BG890" s="42">
        <v>267.21414099999998</v>
      </c>
      <c r="BH890" s="42">
        <v>259.57945100000001</v>
      </c>
      <c r="BI890" s="42">
        <v>80.164242000000002</v>
      </c>
      <c r="BJ890" s="42">
        <v>1019.231082</v>
      </c>
      <c r="BK890" s="42">
        <v>3.817345</v>
      </c>
      <c r="BL890" s="42">
        <v>26.721413999999999</v>
      </c>
      <c r="BM890" s="42">
        <v>38.173448999999998</v>
      </c>
      <c r="BN890" s="42">
        <v>179.415209</v>
      </c>
      <c r="BO890" s="42">
        <v>305.38758999999999</v>
      </c>
      <c r="BP890" s="42">
        <v>41.990794000000001</v>
      </c>
      <c r="BQ890" s="42">
        <v>290.11820999999998</v>
      </c>
      <c r="BR890" s="42">
        <v>133.60707099999999</v>
      </c>
      <c r="BS890" s="42">
        <v>198.50193300000001</v>
      </c>
      <c r="BT890" s="42">
        <v>3.817345</v>
      </c>
      <c r="BU890" s="42">
        <v>0</v>
      </c>
      <c r="BV890" s="42">
        <v>0</v>
      </c>
      <c r="BW890" s="42">
        <v>19.086724</v>
      </c>
      <c r="BX890" s="42">
        <v>45.808138</v>
      </c>
      <c r="BY890" s="42">
        <v>34.356104000000002</v>
      </c>
      <c r="BZ890" s="42">
        <v>0</v>
      </c>
      <c r="CA890" s="42">
        <v>95.433622</v>
      </c>
      <c r="CB890" s="42">
        <v>1049.769841</v>
      </c>
      <c r="CC890" s="42">
        <v>22.904069</v>
      </c>
      <c r="CD890" s="42">
        <v>80.164242000000002</v>
      </c>
      <c r="CE890" s="42">
        <v>95.433622</v>
      </c>
      <c r="CF890" s="42">
        <v>259.57945100000001</v>
      </c>
      <c r="CG890" s="42">
        <v>267.21414099999998</v>
      </c>
      <c r="CH890" s="42">
        <v>244.31007199999999</v>
      </c>
      <c r="CI890" s="42">
        <v>0</v>
      </c>
      <c r="CJ890" s="42">
        <v>80.164242000000002</v>
      </c>
      <c r="CK890" s="42">
        <v>763.468975</v>
      </c>
      <c r="CL890" s="42">
        <v>0</v>
      </c>
      <c r="CM890" s="42">
        <v>22.904069</v>
      </c>
      <c r="CN890" s="42">
        <v>15.269379000000001</v>
      </c>
      <c r="CO890" s="42">
        <v>57.260173000000002</v>
      </c>
      <c r="CP890" s="42">
        <v>49.625483000000003</v>
      </c>
      <c r="CQ890" s="42">
        <v>30.538758999999999</v>
      </c>
      <c r="CR890" s="42">
        <v>549.69766200000004</v>
      </c>
      <c r="CS890" s="42">
        <v>38.173448999999998</v>
      </c>
    </row>
    <row r="891" spans="1:97">
      <c r="A891" s="40" t="s">
        <v>2377</v>
      </c>
      <c r="B891" s="40" t="s">
        <v>289</v>
      </c>
      <c r="C891" s="40" t="s">
        <v>1664</v>
      </c>
      <c r="D891" s="40" t="s">
        <v>1669</v>
      </c>
      <c r="E891" s="40" t="s">
        <v>1689</v>
      </c>
      <c r="F891" s="40" t="s">
        <v>1671</v>
      </c>
      <c r="G891" s="41" t="s">
        <v>294</v>
      </c>
      <c r="H891" s="40" t="s">
        <v>2378</v>
      </c>
      <c r="I891" s="42">
        <v>2407</v>
      </c>
      <c r="J891" s="42">
        <v>524.58179700000005</v>
      </c>
      <c r="K891" s="42">
        <v>341.98120799999998</v>
      </c>
      <c r="L891" s="42">
        <v>585.70467099999996</v>
      </c>
      <c r="M891" s="42">
        <v>457.48710499999999</v>
      </c>
      <c r="N891" s="42">
        <v>324.38489800000002</v>
      </c>
      <c r="O891" s="42">
        <v>172.860322</v>
      </c>
      <c r="P891" s="42">
        <v>378</v>
      </c>
      <c r="Q891" s="42">
        <v>349</v>
      </c>
      <c r="R891" s="42">
        <v>475</v>
      </c>
      <c r="S891" s="42">
        <v>398</v>
      </c>
      <c r="T891" s="42">
        <v>263</v>
      </c>
      <c r="U891" s="42">
        <v>136</v>
      </c>
      <c r="V891" s="42">
        <v>1184.1500249999999</v>
      </c>
      <c r="W891" s="42">
        <v>267.146525</v>
      </c>
      <c r="X891" s="42">
        <v>165.20737099999999</v>
      </c>
      <c r="Y891" s="42">
        <v>294.33803699999999</v>
      </c>
      <c r="Z891" s="42">
        <v>237.95473699999999</v>
      </c>
      <c r="AA891" s="42">
        <v>149.582325</v>
      </c>
      <c r="AB891" s="42">
        <v>66.036527000000007</v>
      </c>
      <c r="AC891" s="42">
        <v>3.8845019999999999</v>
      </c>
      <c r="AD891" s="42">
        <v>330.29869000000002</v>
      </c>
      <c r="AE891" s="42">
        <v>707.18238599999995</v>
      </c>
      <c r="AF891" s="42">
        <v>146.668949</v>
      </c>
      <c r="AG891" s="42">
        <v>1222.8499750000001</v>
      </c>
      <c r="AH891" s="42">
        <v>257.435271</v>
      </c>
      <c r="AI891" s="42">
        <v>176.77383699999999</v>
      </c>
      <c r="AJ891" s="42">
        <v>291.36663399999998</v>
      </c>
      <c r="AK891" s="42">
        <v>219.53236799999999</v>
      </c>
      <c r="AL891" s="42">
        <v>174.802573</v>
      </c>
      <c r="AM891" s="42">
        <v>95.170289999999994</v>
      </c>
      <c r="AN891" s="42">
        <v>7.7690029999999997</v>
      </c>
      <c r="AO891" s="42">
        <v>312.78941900000001</v>
      </c>
      <c r="AP891" s="42">
        <v>714.86434999999994</v>
      </c>
      <c r="AQ891" s="42">
        <v>195.19620599999999</v>
      </c>
      <c r="AR891" s="42">
        <v>1884.4474929999999</v>
      </c>
      <c r="AS891" s="42">
        <v>34.960515000000001</v>
      </c>
      <c r="AT891" s="42">
        <v>77.690032000000002</v>
      </c>
      <c r="AU891" s="42">
        <v>135.95755700000001</v>
      </c>
      <c r="AV891" s="42">
        <v>322.413634</v>
      </c>
      <c r="AW891" s="42">
        <v>369.02765399999998</v>
      </c>
      <c r="AX891" s="42">
        <v>260.26160800000002</v>
      </c>
      <c r="AY891" s="42">
        <v>442.83318400000002</v>
      </c>
      <c r="AZ891" s="42">
        <v>241.30331000000001</v>
      </c>
      <c r="BA891" s="42">
        <v>944.28205000000003</v>
      </c>
      <c r="BB891" s="42">
        <v>19.422508000000001</v>
      </c>
      <c r="BC891" s="42">
        <v>54.383023000000001</v>
      </c>
      <c r="BD891" s="42">
        <v>89.343536999999998</v>
      </c>
      <c r="BE891" s="42">
        <v>178.687074</v>
      </c>
      <c r="BF891" s="42">
        <v>62.152025999999999</v>
      </c>
      <c r="BG891" s="42">
        <v>221.41659200000001</v>
      </c>
      <c r="BH891" s="42">
        <v>213.64758900000001</v>
      </c>
      <c r="BI891" s="42">
        <v>105.22970100000001</v>
      </c>
      <c r="BJ891" s="42">
        <v>940.16544299999998</v>
      </c>
      <c r="BK891" s="42">
        <v>15.538005999999999</v>
      </c>
      <c r="BL891" s="42">
        <v>23.307009999999998</v>
      </c>
      <c r="BM891" s="42">
        <v>46.614018999999999</v>
      </c>
      <c r="BN891" s="42">
        <v>143.72656000000001</v>
      </c>
      <c r="BO891" s="42">
        <v>306.87562800000001</v>
      </c>
      <c r="BP891" s="42">
        <v>38.845016000000001</v>
      </c>
      <c r="BQ891" s="42">
        <v>229.18559500000001</v>
      </c>
      <c r="BR891" s="42">
        <v>136.073609</v>
      </c>
      <c r="BS891" s="42">
        <v>205.99463800000001</v>
      </c>
      <c r="BT891" s="42">
        <v>0</v>
      </c>
      <c r="BU891" s="42">
        <v>0</v>
      </c>
      <c r="BV891" s="42">
        <v>0</v>
      </c>
      <c r="BW891" s="42">
        <v>19.422508000000001</v>
      </c>
      <c r="BX891" s="42">
        <v>27.191510999999998</v>
      </c>
      <c r="BY891" s="42">
        <v>31.076013</v>
      </c>
      <c r="BZ891" s="42">
        <v>0</v>
      </c>
      <c r="CA891" s="42">
        <v>128.30460600000001</v>
      </c>
      <c r="CB891" s="42">
        <v>1045.279092</v>
      </c>
      <c r="CC891" s="42">
        <v>27.191510999999998</v>
      </c>
      <c r="CD891" s="42">
        <v>66.036527000000007</v>
      </c>
      <c r="CE891" s="42">
        <v>93.228038999999995</v>
      </c>
      <c r="CF891" s="42">
        <v>279.68411600000002</v>
      </c>
      <c r="CG891" s="42">
        <v>306.87562800000001</v>
      </c>
      <c r="CH891" s="42">
        <v>182.57157599999999</v>
      </c>
      <c r="CI891" s="42">
        <v>7.7690029999999997</v>
      </c>
      <c r="CJ891" s="42">
        <v>81.922691</v>
      </c>
      <c r="CK891" s="42">
        <v>633.17376300000001</v>
      </c>
      <c r="CL891" s="42">
        <v>7.7690029999999997</v>
      </c>
      <c r="CM891" s="42">
        <v>11.653504999999999</v>
      </c>
      <c r="CN891" s="42">
        <v>42.729517999999999</v>
      </c>
      <c r="CO891" s="42">
        <v>23.307009999999998</v>
      </c>
      <c r="CP891" s="42">
        <v>34.960515000000001</v>
      </c>
      <c r="CQ891" s="42">
        <v>46.614018999999999</v>
      </c>
      <c r="CR891" s="42">
        <v>435.06418100000002</v>
      </c>
      <c r="CS891" s="42">
        <v>31.076013</v>
      </c>
    </row>
    <row r="892" spans="1:97">
      <c r="A892" s="40" t="s">
        <v>2379</v>
      </c>
      <c r="B892" s="40" t="s">
        <v>289</v>
      </c>
      <c r="C892" s="40" t="s">
        <v>1664</v>
      </c>
      <c r="D892" s="40" t="s">
        <v>1674</v>
      </c>
      <c r="E892" s="40" t="s">
        <v>1759</v>
      </c>
      <c r="F892" s="40" t="s">
        <v>1671</v>
      </c>
      <c r="G892" s="41" t="s">
        <v>294</v>
      </c>
      <c r="H892" s="40" t="s">
        <v>2380</v>
      </c>
      <c r="I892" s="42">
        <v>464</v>
      </c>
      <c r="J892" s="42">
        <v>114.118208</v>
      </c>
      <c r="K892" s="42">
        <v>53.530158999999998</v>
      </c>
      <c r="L892" s="42">
        <v>135.94886500000001</v>
      </c>
      <c r="M892" s="42">
        <v>75.266960999999995</v>
      </c>
      <c r="N892" s="42">
        <v>64.304704999999998</v>
      </c>
      <c r="O892" s="42">
        <v>20.831102000000001</v>
      </c>
      <c r="P892" s="42">
        <v>50</v>
      </c>
      <c r="Q892" s="42">
        <v>77</v>
      </c>
      <c r="R892" s="42">
        <v>67</v>
      </c>
      <c r="S892" s="42">
        <v>98</v>
      </c>
      <c r="T892" s="42">
        <v>35</v>
      </c>
      <c r="U892" s="42">
        <v>13</v>
      </c>
      <c r="V892" s="42">
        <v>232.04692800000001</v>
      </c>
      <c r="W892" s="42">
        <v>61.587605000000003</v>
      </c>
      <c r="X892" s="42">
        <v>25.453457</v>
      </c>
      <c r="Y892" s="42">
        <v>67.927504999999996</v>
      </c>
      <c r="Z892" s="42">
        <v>36.321857999999999</v>
      </c>
      <c r="AA892" s="42">
        <v>33.510902000000002</v>
      </c>
      <c r="AB892" s="42">
        <v>7.2456009999999997</v>
      </c>
      <c r="AC892" s="42">
        <v>0</v>
      </c>
      <c r="AD892" s="42">
        <v>69.832759999999993</v>
      </c>
      <c r="AE892" s="42">
        <v>140.47736599999999</v>
      </c>
      <c r="AF892" s="42">
        <v>21.736802000000001</v>
      </c>
      <c r="AG892" s="42">
        <v>231.95307199999999</v>
      </c>
      <c r="AH892" s="42">
        <v>52.530603999999997</v>
      </c>
      <c r="AI892" s="42">
        <v>28.076702000000001</v>
      </c>
      <c r="AJ892" s="42">
        <v>68.021360000000001</v>
      </c>
      <c r="AK892" s="42">
        <v>38.945103000000003</v>
      </c>
      <c r="AL892" s="42">
        <v>30.793801999999999</v>
      </c>
      <c r="AM892" s="42">
        <v>13.585501000000001</v>
      </c>
      <c r="AN892" s="42">
        <v>0</v>
      </c>
      <c r="AO892" s="42">
        <v>65.210404999999994</v>
      </c>
      <c r="AP892" s="42">
        <v>139.57166599999999</v>
      </c>
      <c r="AQ892" s="42">
        <v>27.171002000000001</v>
      </c>
      <c r="AR892" s="42">
        <v>345.29228899999998</v>
      </c>
      <c r="AS892" s="42">
        <v>3.6227999999999998</v>
      </c>
      <c r="AT892" s="42">
        <v>32.980623000000001</v>
      </c>
      <c r="AU892" s="42">
        <v>14.866622</v>
      </c>
      <c r="AV892" s="42">
        <v>57.964804000000001</v>
      </c>
      <c r="AW892" s="42">
        <v>79.701605999999998</v>
      </c>
      <c r="AX892" s="42">
        <v>36.603423999999997</v>
      </c>
      <c r="AY892" s="42">
        <v>101.438407</v>
      </c>
      <c r="AZ892" s="42">
        <v>18.114000999999998</v>
      </c>
      <c r="BA892" s="42">
        <v>167.399654</v>
      </c>
      <c r="BB892" s="42">
        <v>0</v>
      </c>
      <c r="BC892" s="42">
        <v>25.735023000000002</v>
      </c>
      <c r="BD892" s="42">
        <v>7.2456009999999997</v>
      </c>
      <c r="BE892" s="42">
        <v>28.982402</v>
      </c>
      <c r="BF892" s="42">
        <v>14.491201</v>
      </c>
      <c r="BG892" s="42">
        <v>36.603423999999997</v>
      </c>
      <c r="BH892" s="42">
        <v>54.342004000000003</v>
      </c>
      <c r="BI892" s="42">
        <v>0</v>
      </c>
      <c r="BJ892" s="42">
        <v>177.89263399999999</v>
      </c>
      <c r="BK892" s="42">
        <v>3.6227999999999998</v>
      </c>
      <c r="BL892" s="42">
        <v>7.2456009999999997</v>
      </c>
      <c r="BM892" s="42">
        <v>7.621022</v>
      </c>
      <c r="BN892" s="42">
        <v>28.982402</v>
      </c>
      <c r="BO892" s="42">
        <v>65.210404999999994</v>
      </c>
      <c r="BP892" s="42">
        <v>0</v>
      </c>
      <c r="BQ892" s="42">
        <v>47.096403000000002</v>
      </c>
      <c r="BR892" s="42">
        <v>18.114000999999998</v>
      </c>
      <c r="BS892" s="42">
        <v>29.357823</v>
      </c>
      <c r="BT892" s="42">
        <v>0</v>
      </c>
      <c r="BU892" s="42">
        <v>3.6227999999999998</v>
      </c>
      <c r="BV892" s="42">
        <v>0</v>
      </c>
      <c r="BW892" s="42">
        <v>0</v>
      </c>
      <c r="BX892" s="42">
        <v>3.6227999999999998</v>
      </c>
      <c r="BY892" s="42">
        <v>7.621022</v>
      </c>
      <c r="BZ892" s="42">
        <v>0</v>
      </c>
      <c r="CA892" s="42">
        <v>14.491201</v>
      </c>
      <c r="CB892" s="42">
        <v>185.513656</v>
      </c>
      <c r="CC892" s="42">
        <v>3.6227999999999998</v>
      </c>
      <c r="CD892" s="42">
        <v>25.735023000000002</v>
      </c>
      <c r="CE892" s="42">
        <v>14.866622</v>
      </c>
      <c r="CF892" s="42">
        <v>43.473602999999997</v>
      </c>
      <c r="CG892" s="42">
        <v>68.833205000000007</v>
      </c>
      <c r="CH892" s="42">
        <v>28.982402</v>
      </c>
      <c r="CI892" s="42">
        <v>0</v>
      </c>
      <c r="CJ892" s="42">
        <v>0</v>
      </c>
      <c r="CK892" s="42">
        <v>130.42080999999999</v>
      </c>
      <c r="CL892" s="42">
        <v>0</v>
      </c>
      <c r="CM892" s="42">
        <v>3.6227999999999998</v>
      </c>
      <c r="CN892" s="42">
        <v>0</v>
      </c>
      <c r="CO892" s="42">
        <v>14.491201</v>
      </c>
      <c r="CP892" s="42">
        <v>7.2456009999999997</v>
      </c>
      <c r="CQ892" s="42">
        <v>0</v>
      </c>
      <c r="CR892" s="42">
        <v>101.438407</v>
      </c>
      <c r="CS892" s="42">
        <v>3.6227999999999998</v>
      </c>
    </row>
    <row r="893" spans="1:97">
      <c r="A893" s="40" t="s">
        <v>2381</v>
      </c>
      <c r="B893" s="40" t="s">
        <v>289</v>
      </c>
      <c r="C893" s="40" t="s">
        <v>1664</v>
      </c>
      <c r="D893" s="40" t="s">
        <v>1669</v>
      </c>
      <c r="E893" s="40" t="s">
        <v>1842</v>
      </c>
      <c r="F893" s="40" t="s">
        <v>1671</v>
      </c>
      <c r="G893" s="41" t="s">
        <v>294</v>
      </c>
      <c r="H893" s="40" t="s">
        <v>2382</v>
      </c>
      <c r="I893" s="42">
        <v>1038</v>
      </c>
      <c r="J893" s="42">
        <v>144.55869200000001</v>
      </c>
      <c r="K893" s="42">
        <v>111.610416</v>
      </c>
      <c r="L893" s="42">
        <v>181.19342900000001</v>
      </c>
      <c r="M893" s="42">
        <v>195.05522099999999</v>
      </c>
      <c r="N893" s="42">
        <v>242.62411700000001</v>
      </c>
      <c r="O893" s="42">
        <v>162.95812699999999</v>
      </c>
      <c r="P893" s="42">
        <v>131</v>
      </c>
      <c r="Q893" s="42">
        <v>138</v>
      </c>
      <c r="R893" s="42">
        <v>169</v>
      </c>
      <c r="S893" s="42">
        <v>188</v>
      </c>
      <c r="T893" s="42">
        <v>235</v>
      </c>
      <c r="U893" s="42">
        <v>156</v>
      </c>
      <c r="V893" s="42">
        <v>508.78000500000002</v>
      </c>
      <c r="W893" s="42">
        <v>73.269474000000002</v>
      </c>
      <c r="X893" s="42">
        <v>65.074398000000002</v>
      </c>
      <c r="Y893" s="42">
        <v>87.131265999999997</v>
      </c>
      <c r="Z893" s="42">
        <v>97.032545999999996</v>
      </c>
      <c r="AA893" s="42">
        <v>123.787378</v>
      </c>
      <c r="AB893" s="42">
        <v>58.503053999999999</v>
      </c>
      <c r="AC893" s="42">
        <v>3.981887</v>
      </c>
      <c r="AD893" s="42">
        <v>100.719007</v>
      </c>
      <c r="AE893" s="42">
        <v>265.354311</v>
      </c>
      <c r="AF893" s="42">
        <v>142.70668699999999</v>
      </c>
      <c r="AG893" s="42">
        <v>529.21999500000004</v>
      </c>
      <c r="AH893" s="42">
        <v>71.289218000000005</v>
      </c>
      <c r="AI893" s="42">
        <v>46.536017000000001</v>
      </c>
      <c r="AJ893" s="42">
        <v>94.062162000000001</v>
      </c>
      <c r="AK893" s="42">
        <v>98.022673999999995</v>
      </c>
      <c r="AL893" s="42">
        <v>118.836738</v>
      </c>
      <c r="AM893" s="42">
        <v>90.486403999999993</v>
      </c>
      <c r="AN893" s="42">
        <v>9.9867810000000006</v>
      </c>
      <c r="AO893" s="42">
        <v>87.131265999999997</v>
      </c>
      <c r="AP893" s="42">
        <v>272.28520700000001</v>
      </c>
      <c r="AQ893" s="42">
        <v>169.80352199999999</v>
      </c>
      <c r="AR893" s="42">
        <v>903.498065</v>
      </c>
      <c r="AS893" s="42">
        <v>7.9210240000000001</v>
      </c>
      <c r="AT893" s="42">
        <v>39.605120999999997</v>
      </c>
      <c r="AU893" s="42">
        <v>35.644609000000003</v>
      </c>
      <c r="AV893" s="42">
        <v>79.210241999999994</v>
      </c>
      <c r="AW893" s="42">
        <v>130.696899</v>
      </c>
      <c r="AX893" s="42">
        <v>154.45997199999999</v>
      </c>
      <c r="AY893" s="42">
        <v>400.69572899999997</v>
      </c>
      <c r="AZ893" s="42">
        <v>55.264468999999998</v>
      </c>
      <c r="BA893" s="42">
        <v>435.644632</v>
      </c>
      <c r="BB893" s="42">
        <v>0</v>
      </c>
      <c r="BC893" s="42">
        <v>15.842048</v>
      </c>
      <c r="BD893" s="42">
        <v>31.684097000000001</v>
      </c>
      <c r="BE893" s="42">
        <v>39.605120999999997</v>
      </c>
      <c r="BF893" s="42">
        <v>11.881536000000001</v>
      </c>
      <c r="BG893" s="42">
        <v>122.775875</v>
      </c>
      <c r="BH893" s="42">
        <v>198.196607</v>
      </c>
      <c r="BI893" s="42">
        <v>15.659348</v>
      </c>
      <c r="BJ893" s="42">
        <v>467.853433</v>
      </c>
      <c r="BK893" s="42">
        <v>7.9210240000000001</v>
      </c>
      <c r="BL893" s="42">
        <v>23.763072999999999</v>
      </c>
      <c r="BM893" s="42">
        <v>3.960512</v>
      </c>
      <c r="BN893" s="42">
        <v>39.605120999999997</v>
      </c>
      <c r="BO893" s="42">
        <v>118.815363</v>
      </c>
      <c r="BP893" s="42">
        <v>31.684097000000001</v>
      </c>
      <c r="BQ893" s="42">
        <v>202.499122</v>
      </c>
      <c r="BR893" s="42">
        <v>39.605120999999997</v>
      </c>
      <c r="BS893" s="42">
        <v>51.303956999999997</v>
      </c>
      <c r="BT893" s="42">
        <v>0</v>
      </c>
      <c r="BU893" s="42">
        <v>0</v>
      </c>
      <c r="BV893" s="42">
        <v>0</v>
      </c>
      <c r="BW893" s="42">
        <v>0</v>
      </c>
      <c r="BX893" s="42">
        <v>11.881536000000001</v>
      </c>
      <c r="BY893" s="42">
        <v>11.881536000000001</v>
      </c>
      <c r="BZ893" s="42">
        <v>0</v>
      </c>
      <c r="CA893" s="42">
        <v>27.540883999999998</v>
      </c>
      <c r="CB893" s="42">
        <v>360.40660100000002</v>
      </c>
      <c r="CC893" s="42">
        <v>0</v>
      </c>
      <c r="CD893" s="42">
        <v>31.684097000000001</v>
      </c>
      <c r="CE893" s="42">
        <v>35.644609000000003</v>
      </c>
      <c r="CF893" s="42">
        <v>59.407680999999997</v>
      </c>
      <c r="CG893" s="42">
        <v>91.091778000000005</v>
      </c>
      <c r="CH893" s="42">
        <v>122.775875</v>
      </c>
      <c r="CI893" s="42">
        <v>3.960512</v>
      </c>
      <c r="CJ893" s="42">
        <v>15.842048</v>
      </c>
      <c r="CK893" s="42">
        <v>491.78750700000001</v>
      </c>
      <c r="CL893" s="42">
        <v>7.9210240000000001</v>
      </c>
      <c r="CM893" s="42">
        <v>7.9210240000000001</v>
      </c>
      <c r="CN893" s="42">
        <v>0</v>
      </c>
      <c r="CO893" s="42">
        <v>19.80256</v>
      </c>
      <c r="CP893" s="42">
        <v>27.723585</v>
      </c>
      <c r="CQ893" s="42">
        <v>19.80256</v>
      </c>
      <c r="CR893" s="42">
        <v>396.73521699999998</v>
      </c>
      <c r="CS893" s="42">
        <v>11.881536000000001</v>
      </c>
    </row>
    <row r="894" spans="1:97">
      <c r="A894" s="40" t="s">
        <v>2383</v>
      </c>
      <c r="B894" s="40" t="s">
        <v>289</v>
      </c>
      <c r="C894" s="40" t="s">
        <v>1664</v>
      </c>
      <c r="D894" s="40" t="s">
        <v>1669</v>
      </c>
      <c r="E894" s="40" t="s">
        <v>1689</v>
      </c>
      <c r="F894" s="40" t="s">
        <v>1671</v>
      </c>
      <c r="G894" s="41" t="s">
        <v>294</v>
      </c>
      <c r="H894" s="40" t="s">
        <v>2384</v>
      </c>
      <c r="I894" s="42">
        <v>2166</v>
      </c>
      <c r="J894" s="42">
        <v>412.58241800000002</v>
      </c>
      <c r="K894" s="42">
        <v>305.26214199999998</v>
      </c>
      <c r="L894" s="42">
        <v>440.32720499999999</v>
      </c>
      <c r="M894" s="42">
        <v>452.24172399999998</v>
      </c>
      <c r="N894" s="42">
        <v>348.855118</v>
      </c>
      <c r="O894" s="42">
        <v>206.731393</v>
      </c>
      <c r="P894" s="42">
        <v>371</v>
      </c>
      <c r="Q894" s="42">
        <v>335</v>
      </c>
      <c r="R894" s="42">
        <v>455</v>
      </c>
      <c r="S894" s="42">
        <v>382</v>
      </c>
      <c r="T894" s="42">
        <v>320</v>
      </c>
      <c r="U894" s="42">
        <v>162</v>
      </c>
      <c r="V894" s="42">
        <v>1044.7209849999999</v>
      </c>
      <c r="W894" s="42">
        <v>194.864666</v>
      </c>
      <c r="X894" s="42">
        <v>147.16477399999999</v>
      </c>
      <c r="Y894" s="42">
        <v>218.66383300000001</v>
      </c>
      <c r="Z894" s="42">
        <v>225.62093899999999</v>
      </c>
      <c r="AA894" s="42">
        <v>173.92763600000001</v>
      </c>
      <c r="AB894" s="42">
        <v>81.497521000000006</v>
      </c>
      <c r="AC894" s="42">
        <v>2.981617</v>
      </c>
      <c r="AD894" s="42">
        <v>248.53376499999999</v>
      </c>
      <c r="AE894" s="42">
        <v>627.22894499999995</v>
      </c>
      <c r="AF894" s="42">
        <v>168.95827499999999</v>
      </c>
      <c r="AG894" s="42">
        <v>1121.2790150000001</v>
      </c>
      <c r="AH894" s="42">
        <v>217.71775299999999</v>
      </c>
      <c r="AI894" s="42">
        <v>158.09736799999999</v>
      </c>
      <c r="AJ894" s="42">
        <v>221.66337200000001</v>
      </c>
      <c r="AK894" s="42">
        <v>226.62078500000001</v>
      </c>
      <c r="AL894" s="42">
        <v>174.927482</v>
      </c>
      <c r="AM894" s="42">
        <v>112.31353300000001</v>
      </c>
      <c r="AN894" s="42">
        <v>9.9387220000000003</v>
      </c>
      <c r="AO894" s="42">
        <v>273.41641399999997</v>
      </c>
      <c r="AP894" s="42">
        <v>631.19248600000003</v>
      </c>
      <c r="AQ894" s="42">
        <v>216.67011500000001</v>
      </c>
      <c r="AR894" s="42">
        <v>1769.283694</v>
      </c>
      <c r="AS894" s="42">
        <v>51.681355000000003</v>
      </c>
      <c r="AT894" s="42">
        <v>75.558183</v>
      </c>
      <c r="AU894" s="42">
        <v>115.336967</v>
      </c>
      <c r="AV894" s="42">
        <v>226.60286300000001</v>
      </c>
      <c r="AW894" s="42">
        <v>226.60286300000001</v>
      </c>
      <c r="AX894" s="42">
        <v>397.57277800000003</v>
      </c>
      <c r="AY894" s="42">
        <v>489.00902100000002</v>
      </c>
      <c r="AZ894" s="42">
        <v>186.91966199999999</v>
      </c>
      <c r="BA894" s="42">
        <v>870.72763599999996</v>
      </c>
      <c r="BB894" s="42">
        <v>39.754888000000001</v>
      </c>
      <c r="BC894" s="42">
        <v>55.680739000000003</v>
      </c>
      <c r="BD894" s="42">
        <v>67.631101000000001</v>
      </c>
      <c r="BE894" s="42">
        <v>99.387220999999997</v>
      </c>
      <c r="BF894" s="42">
        <v>35.779398999999998</v>
      </c>
      <c r="BG894" s="42">
        <v>294.21006899999998</v>
      </c>
      <c r="BH894" s="42">
        <v>218.65188499999999</v>
      </c>
      <c r="BI894" s="42">
        <v>59.632331999999998</v>
      </c>
      <c r="BJ894" s="42">
        <v>898.55605800000001</v>
      </c>
      <c r="BK894" s="42">
        <v>11.926466</v>
      </c>
      <c r="BL894" s="42">
        <v>19.877444000000001</v>
      </c>
      <c r="BM894" s="42">
        <v>47.705866</v>
      </c>
      <c r="BN894" s="42">
        <v>127.215642</v>
      </c>
      <c r="BO894" s="42">
        <v>190.823464</v>
      </c>
      <c r="BP894" s="42">
        <v>103.36271000000001</v>
      </c>
      <c r="BQ894" s="42">
        <v>270.35713600000003</v>
      </c>
      <c r="BR894" s="42">
        <v>127.28733</v>
      </c>
      <c r="BS894" s="42">
        <v>170.96991499999999</v>
      </c>
      <c r="BT894" s="42">
        <v>3.9754890000000001</v>
      </c>
      <c r="BU894" s="42">
        <v>3.9754890000000001</v>
      </c>
      <c r="BV894" s="42">
        <v>3.9993850000000002</v>
      </c>
      <c r="BW894" s="42">
        <v>19.877444000000001</v>
      </c>
      <c r="BX894" s="42">
        <v>27.828422</v>
      </c>
      <c r="BY894" s="42">
        <v>43.730376999999997</v>
      </c>
      <c r="BZ894" s="42">
        <v>0</v>
      </c>
      <c r="CA894" s="42">
        <v>67.583309999999997</v>
      </c>
      <c r="CB894" s="42">
        <v>882.677998</v>
      </c>
      <c r="CC894" s="42">
        <v>35.779398999999998</v>
      </c>
      <c r="CD894" s="42">
        <v>51.705249999999999</v>
      </c>
      <c r="CE894" s="42">
        <v>79.533671999999996</v>
      </c>
      <c r="CF894" s="42">
        <v>174.92150799999999</v>
      </c>
      <c r="CG894" s="42">
        <v>166.97053099999999</v>
      </c>
      <c r="CH894" s="42">
        <v>298.16166199999998</v>
      </c>
      <c r="CI894" s="42">
        <v>0</v>
      </c>
      <c r="CJ894" s="42">
        <v>75.605975000000001</v>
      </c>
      <c r="CK894" s="42">
        <v>715.63577999999995</v>
      </c>
      <c r="CL894" s="42">
        <v>11.926466</v>
      </c>
      <c r="CM894" s="42">
        <v>19.877444000000001</v>
      </c>
      <c r="CN894" s="42">
        <v>31.803910999999999</v>
      </c>
      <c r="CO894" s="42">
        <v>31.803910999999999</v>
      </c>
      <c r="CP894" s="42">
        <v>31.803910999999999</v>
      </c>
      <c r="CQ894" s="42">
        <v>55.680739000000003</v>
      </c>
      <c r="CR894" s="42">
        <v>489.00902100000002</v>
      </c>
      <c r="CS894" s="42">
        <v>43.730376999999997</v>
      </c>
    </row>
    <row r="895" spans="1:97">
      <c r="A895" s="40" t="s">
        <v>2385</v>
      </c>
      <c r="B895" s="40" t="s">
        <v>289</v>
      </c>
      <c r="C895" s="40" t="s">
        <v>1664</v>
      </c>
      <c r="D895" s="40" t="s">
        <v>1699</v>
      </c>
      <c r="E895" s="40" t="s">
        <v>1772</v>
      </c>
      <c r="F895" s="40" t="s">
        <v>1773</v>
      </c>
      <c r="G895" s="41" t="s">
        <v>294</v>
      </c>
      <c r="H895" s="40" t="s">
        <v>2386</v>
      </c>
      <c r="I895" s="42">
        <v>232</v>
      </c>
      <c r="J895" s="42">
        <v>51.785713999999999</v>
      </c>
      <c r="K895" s="42">
        <v>23.821428999999998</v>
      </c>
      <c r="L895" s="42">
        <v>63.178570999999998</v>
      </c>
      <c r="M895" s="42">
        <v>45.571429000000002</v>
      </c>
      <c r="N895" s="42">
        <v>24.857143000000001</v>
      </c>
      <c r="O895" s="42">
        <v>22.785713999999999</v>
      </c>
      <c r="P895" s="42">
        <v>31</v>
      </c>
      <c r="Q895" s="42">
        <v>28</v>
      </c>
      <c r="R895" s="42">
        <v>43</v>
      </c>
      <c r="S895" s="42">
        <v>25</v>
      </c>
      <c r="T895" s="42">
        <v>22</v>
      </c>
      <c r="U895" s="42">
        <v>14</v>
      </c>
      <c r="V895" s="42">
        <v>105.64285700000001</v>
      </c>
      <c r="W895" s="42">
        <v>19.678571000000002</v>
      </c>
      <c r="X895" s="42">
        <v>11.392856999999999</v>
      </c>
      <c r="Y895" s="42">
        <v>33.142856999999999</v>
      </c>
      <c r="Z895" s="42">
        <v>22.785713999999999</v>
      </c>
      <c r="AA895" s="42">
        <v>10.357143000000001</v>
      </c>
      <c r="AB895" s="42">
        <v>7.25</v>
      </c>
      <c r="AC895" s="42">
        <v>1.035714</v>
      </c>
      <c r="AD895" s="42">
        <v>23.821428999999998</v>
      </c>
      <c r="AE895" s="42">
        <v>70.428571000000005</v>
      </c>
      <c r="AF895" s="42">
        <v>11.392856999999999</v>
      </c>
      <c r="AG895" s="42">
        <v>126.35714299999999</v>
      </c>
      <c r="AH895" s="42">
        <v>32.107143000000001</v>
      </c>
      <c r="AI895" s="42">
        <v>12.428571</v>
      </c>
      <c r="AJ895" s="42">
        <v>30.035713999999999</v>
      </c>
      <c r="AK895" s="42">
        <v>22.785713999999999</v>
      </c>
      <c r="AL895" s="42">
        <v>14.5</v>
      </c>
      <c r="AM895" s="42">
        <v>11.392856999999999</v>
      </c>
      <c r="AN895" s="42">
        <v>3.1071430000000002</v>
      </c>
      <c r="AO895" s="42">
        <v>38.321429000000002</v>
      </c>
      <c r="AP895" s="42">
        <v>64.214286000000001</v>
      </c>
      <c r="AQ895" s="42">
        <v>23.821428999999998</v>
      </c>
      <c r="AR895" s="42">
        <v>178.14285699999999</v>
      </c>
      <c r="AS895" s="42">
        <v>4.1428570000000002</v>
      </c>
      <c r="AT895" s="42">
        <v>16.571428999999998</v>
      </c>
      <c r="AU895" s="42">
        <v>8.2857140000000005</v>
      </c>
      <c r="AV895" s="42">
        <v>16.571428999999998</v>
      </c>
      <c r="AW895" s="42">
        <v>33.142856999999999</v>
      </c>
      <c r="AX895" s="42">
        <v>20.714286000000001</v>
      </c>
      <c r="AY895" s="42">
        <v>66.285713999999999</v>
      </c>
      <c r="AZ895" s="42">
        <v>12.428571</v>
      </c>
      <c r="BA895" s="42">
        <v>82.857142999999994</v>
      </c>
      <c r="BB895" s="42">
        <v>4.1428570000000002</v>
      </c>
      <c r="BC895" s="42">
        <v>16.571428999999998</v>
      </c>
      <c r="BD895" s="42">
        <v>4.1428570000000002</v>
      </c>
      <c r="BE895" s="42">
        <v>8.2857140000000005</v>
      </c>
      <c r="BF895" s="42">
        <v>4.1428570000000002</v>
      </c>
      <c r="BG895" s="42">
        <v>20.714286000000001</v>
      </c>
      <c r="BH895" s="42">
        <v>20.714286000000001</v>
      </c>
      <c r="BI895" s="42">
        <v>4.1428570000000002</v>
      </c>
      <c r="BJ895" s="42">
        <v>95.285713999999999</v>
      </c>
      <c r="BK895" s="42">
        <v>0</v>
      </c>
      <c r="BL895" s="42">
        <v>0</v>
      </c>
      <c r="BM895" s="42">
        <v>4.1428570000000002</v>
      </c>
      <c r="BN895" s="42">
        <v>8.2857140000000005</v>
      </c>
      <c r="BO895" s="42">
        <v>29</v>
      </c>
      <c r="BP895" s="42">
        <v>0</v>
      </c>
      <c r="BQ895" s="42">
        <v>45.571429000000002</v>
      </c>
      <c r="BR895" s="42">
        <v>8.2857140000000005</v>
      </c>
      <c r="BS895" s="42">
        <v>12.428571</v>
      </c>
      <c r="BT895" s="42">
        <v>0</v>
      </c>
      <c r="BU895" s="42">
        <v>0</v>
      </c>
      <c r="BV895" s="42">
        <v>0</v>
      </c>
      <c r="BW895" s="42">
        <v>4.1428570000000002</v>
      </c>
      <c r="BX895" s="42">
        <v>0</v>
      </c>
      <c r="BY895" s="42">
        <v>4.1428570000000002</v>
      </c>
      <c r="BZ895" s="42">
        <v>0</v>
      </c>
      <c r="CA895" s="42">
        <v>4.1428570000000002</v>
      </c>
      <c r="CB895" s="42">
        <v>99.428571000000005</v>
      </c>
      <c r="CC895" s="42">
        <v>4.1428570000000002</v>
      </c>
      <c r="CD895" s="42">
        <v>16.571428999999998</v>
      </c>
      <c r="CE895" s="42">
        <v>8.2857140000000005</v>
      </c>
      <c r="CF895" s="42">
        <v>12.428571</v>
      </c>
      <c r="CG895" s="42">
        <v>29</v>
      </c>
      <c r="CH895" s="42">
        <v>16.571428999999998</v>
      </c>
      <c r="CI895" s="42">
        <v>4.1428570000000002</v>
      </c>
      <c r="CJ895" s="42">
        <v>8.2857140000000005</v>
      </c>
      <c r="CK895" s="42">
        <v>66.285713999999999</v>
      </c>
      <c r="CL895" s="42">
        <v>0</v>
      </c>
      <c r="CM895" s="42">
        <v>0</v>
      </c>
      <c r="CN895" s="42">
        <v>0</v>
      </c>
      <c r="CO895" s="42">
        <v>0</v>
      </c>
      <c r="CP895" s="42">
        <v>4.1428570000000002</v>
      </c>
      <c r="CQ895" s="42">
        <v>0</v>
      </c>
      <c r="CR895" s="42">
        <v>62.142856999999999</v>
      </c>
      <c r="CS895" s="42">
        <v>0</v>
      </c>
    </row>
    <row r="896" spans="1:97">
      <c r="A896" s="40" t="s">
        <v>2387</v>
      </c>
      <c r="B896" s="40" t="s">
        <v>289</v>
      </c>
      <c r="C896" s="40" t="s">
        <v>1664</v>
      </c>
      <c r="D896" s="40" t="s">
        <v>1685</v>
      </c>
      <c r="E896" s="40" t="s">
        <v>1765</v>
      </c>
      <c r="F896" s="40" t="s">
        <v>1671</v>
      </c>
      <c r="G896" s="41" t="s">
        <v>294</v>
      </c>
      <c r="H896" s="40" t="s">
        <v>2388</v>
      </c>
      <c r="I896" s="42">
        <v>1368</v>
      </c>
      <c r="J896" s="42">
        <v>258.97109799999998</v>
      </c>
      <c r="K896" s="42">
        <v>179.89595399999999</v>
      </c>
      <c r="L896" s="42">
        <v>279.72832399999999</v>
      </c>
      <c r="M896" s="42">
        <v>314.32369899999998</v>
      </c>
      <c r="N896" s="42">
        <v>235.24855500000001</v>
      </c>
      <c r="O896" s="42">
        <v>99.832369999999997</v>
      </c>
      <c r="P896" s="42">
        <v>244</v>
      </c>
      <c r="Q896" s="42">
        <v>243</v>
      </c>
      <c r="R896" s="42">
        <v>305</v>
      </c>
      <c r="S896" s="42">
        <v>275</v>
      </c>
      <c r="T896" s="42">
        <v>144</v>
      </c>
      <c r="U896" s="42">
        <v>77</v>
      </c>
      <c r="V896" s="42">
        <v>692.89595399999996</v>
      </c>
      <c r="W896" s="42">
        <v>141.34682100000001</v>
      </c>
      <c r="X896" s="42">
        <v>91.924854999999994</v>
      </c>
      <c r="Y896" s="42">
        <v>136.40462400000001</v>
      </c>
      <c r="Z896" s="42">
        <v>162.10404600000001</v>
      </c>
      <c r="AA896" s="42">
        <v>114.65895999999999</v>
      </c>
      <c r="AB896" s="42">
        <v>43.491329</v>
      </c>
      <c r="AC896" s="42">
        <v>2.9653179999999999</v>
      </c>
      <c r="AD896" s="42">
        <v>178.90751399999999</v>
      </c>
      <c r="AE896" s="42">
        <v>401.30635799999999</v>
      </c>
      <c r="AF896" s="42">
        <v>112.682081</v>
      </c>
      <c r="AG896" s="42">
        <v>675.10404600000004</v>
      </c>
      <c r="AH896" s="42">
        <v>117.62427700000001</v>
      </c>
      <c r="AI896" s="42">
        <v>87.971097999999998</v>
      </c>
      <c r="AJ896" s="42">
        <v>143.323699</v>
      </c>
      <c r="AK896" s="42">
        <v>152.21965299999999</v>
      </c>
      <c r="AL896" s="42">
        <v>120.589595</v>
      </c>
      <c r="AM896" s="42">
        <v>49.421965</v>
      </c>
      <c r="AN896" s="42">
        <v>3.953757</v>
      </c>
      <c r="AO896" s="42">
        <v>152.21965299999999</v>
      </c>
      <c r="AP896" s="42">
        <v>405.26011599999998</v>
      </c>
      <c r="AQ896" s="42">
        <v>117.62427700000001</v>
      </c>
      <c r="AR896" s="42">
        <v>1111.00578</v>
      </c>
      <c r="AS896" s="42">
        <v>0</v>
      </c>
      <c r="AT896" s="42">
        <v>43.491329</v>
      </c>
      <c r="AU896" s="42">
        <v>90.936415999999994</v>
      </c>
      <c r="AV896" s="42">
        <v>173.965318</v>
      </c>
      <c r="AW896" s="42">
        <v>166.05780300000001</v>
      </c>
      <c r="AX896" s="42">
        <v>162.10404600000001</v>
      </c>
      <c r="AY896" s="42">
        <v>316.30057799999997</v>
      </c>
      <c r="AZ896" s="42">
        <v>158.15028899999999</v>
      </c>
      <c r="BA896" s="42">
        <v>573.29479800000001</v>
      </c>
      <c r="BB896" s="42">
        <v>0</v>
      </c>
      <c r="BC896" s="42">
        <v>31.630057999999998</v>
      </c>
      <c r="BD896" s="42">
        <v>55.352601</v>
      </c>
      <c r="BE896" s="42">
        <v>90.936415999999994</v>
      </c>
      <c r="BF896" s="42">
        <v>47.445087000000001</v>
      </c>
      <c r="BG896" s="42">
        <v>130.47398799999999</v>
      </c>
      <c r="BH896" s="42">
        <v>173.965318</v>
      </c>
      <c r="BI896" s="42">
        <v>43.491329</v>
      </c>
      <c r="BJ896" s="42">
        <v>537.71098300000006</v>
      </c>
      <c r="BK896" s="42">
        <v>0</v>
      </c>
      <c r="BL896" s="42">
        <v>11.861272</v>
      </c>
      <c r="BM896" s="42">
        <v>35.583815000000001</v>
      </c>
      <c r="BN896" s="42">
        <v>83.028902000000002</v>
      </c>
      <c r="BO896" s="42">
        <v>118.612717</v>
      </c>
      <c r="BP896" s="42">
        <v>31.630057999999998</v>
      </c>
      <c r="BQ896" s="42">
        <v>142.33526000000001</v>
      </c>
      <c r="BR896" s="42">
        <v>114.65895999999999</v>
      </c>
      <c r="BS896" s="42">
        <v>134.42774600000001</v>
      </c>
      <c r="BT896" s="42">
        <v>0</v>
      </c>
      <c r="BU896" s="42">
        <v>0</v>
      </c>
      <c r="BV896" s="42">
        <v>0</v>
      </c>
      <c r="BW896" s="42">
        <v>7.9075139999999999</v>
      </c>
      <c r="BX896" s="42">
        <v>27.676300999999999</v>
      </c>
      <c r="BY896" s="42">
        <v>15.815028999999999</v>
      </c>
      <c r="BZ896" s="42">
        <v>0</v>
      </c>
      <c r="CA896" s="42">
        <v>83.028902000000002</v>
      </c>
      <c r="CB896" s="42">
        <v>533.75722499999995</v>
      </c>
      <c r="CC896" s="42">
        <v>0</v>
      </c>
      <c r="CD896" s="42">
        <v>39.537571999999997</v>
      </c>
      <c r="CE896" s="42">
        <v>75.121386999999999</v>
      </c>
      <c r="CF896" s="42">
        <v>138.38150300000001</v>
      </c>
      <c r="CG896" s="42">
        <v>118.612717</v>
      </c>
      <c r="CH896" s="42">
        <v>122.566474</v>
      </c>
      <c r="CI896" s="42">
        <v>0</v>
      </c>
      <c r="CJ896" s="42">
        <v>39.537571999999997</v>
      </c>
      <c r="CK896" s="42">
        <v>442.820809</v>
      </c>
      <c r="CL896" s="42">
        <v>0</v>
      </c>
      <c r="CM896" s="42">
        <v>3.953757</v>
      </c>
      <c r="CN896" s="42">
        <v>15.815028999999999</v>
      </c>
      <c r="CO896" s="42">
        <v>27.676300999999999</v>
      </c>
      <c r="CP896" s="42">
        <v>19.768785999999999</v>
      </c>
      <c r="CQ896" s="42">
        <v>23.722543000000002</v>
      </c>
      <c r="CR896" s="42">
        <v>316.30057799999997</v>
      </c>
      <c r="CS896" s="42">
        <v>35.583815000000001</v>
      </c>
    </row>
    <row r="897" spans="1:97">
      <c r="A897" s="40" t="s">
        <v>2389</v>
      </c>
      <c r="B897" s="40" t="s">
        <v>289</v>
      </c>
      <c r="C897" s="40" t="s">
        <v>1664</v>
      </c>
      <c r="D897" s="40" t="s">
        <v>1685</v>
      </c>
      <c r="E897" s="40" t="s">
        <v>1765</v>
      </c>
      <c r="F897" s="40" t="s">
        <v>1671</v>
      </c>
      <c r="G897" s="41" t="s">
        <v>294</v>
      </c>
      <c r="H897" s="40" t="s">
        <v>2390</v>
      </c>
      <c r="I897" s="42">
        <v>2034</v>
      </c>
      <c r="J897" s="42">
        <v>354.89556800000003</v>
      </c>
      <c r="K897" s="42">
        <v>317.68549400000001</v>
      </c>
      <c r="L897" s="42">
        <v>442.66663299999999</v>
      </c>
      <c r="M897" s="42">
        <v>445.69898000000001</v>
      </c>
      <c r="N897" s="42">
        <v>295.047865</v>
      </c>
      <c r="O897" s="42">
        <v>178.005461</v>
      </c>
      <c r="P897" s="42">
        <v>349</v>
      </c>
      <c r="Q897" s="42">
        <v>355</v>
      </c>
      <c r="R897" s="42">
        <v>407</v>
      </c>
      <c r="S897" s="42">
        <v>389</v>
      </c>
      <c r="T897" s="42">
        <v>242</v>
      </c>
      <c r="U897" s="42">
        <v>150</v>
      </c>
      <c r="V897" s="42">
        <v>986.29718800000001</v>
      </c>
      <c r="W897" s="42">
        <v>185.70264</v>
      </c>
      <c r="X897" s="42">
        <v>156.81064499999999</v>
      </c>
      <c r="Y897" s="42">
        <v>211.530676</v>
      </c>
      <c r="Z897" s="42">
        <v>230.07248899999999</v>
      </c>
      <c r="AA897" s="42">
        <v>147.49232000000001</v>
      </c>
      <c r="AB897" s="42">
        <v>54.688419000000003</v>
      </c>
      <c r="AC897" s="42">
        <v>0</v>
      </c>
      <c r="AD897" s="42">
        <v>231.10434599999999</v>
      </c>
      <c r="AE897" s="42">
        <v>611.82794899999999</v>
      </c>
      <c r="AF897" s="42">
        <v>143.364893</v>
      </c>
      <c r="AG897" s="42">
        <v>1047.702812</v>
      </c>
      <c r="AH897" s="42">
        <v>169.19292799999999</v>
      </c>
      <c r="AI897" s="42">
        <v>160.87484900000001</v>
      </c>
      <c r="AJ897" s="42">
        <v>231.13595799999999</v>
      </c>
      <c r="AK897" s="42">
        <v>215.62649099999999</v>
      </c>
      <c r="AL897" s="42">
        <v>147.555544</v>
      </c>
      <c r="AM897" s="42">
        <v>109.029105</v>
      </c>
      <c r="AN897" s="42">
        <v>14.287936999999999</v>
      </c>
      <c r="AO897" s="42">
        <v>226.91369399999999</v>
      </c>
      <c r="AP897" s="42">
        <v>610.79609300000004</v>
      </c>
      <c r="AQ897" s="42">
        <v>209.99302599999999</v>
      </c>
      <c r="AR897" s="42">
        <v>1670.9760240000001</v>
      </c>
      <c r="AS897" s="42">
        <v>24.764567</v>
      </c>
      <c r="AT897" s="42">
        <v>33.019423000000003</v>
      </c>
      <c r="AU897" s="42">
        <v>49.529133999999999</v>
      </c>
      <c r="AV897" s="42">
        <v>198.116535</v>
      </c>
      <c r="AW897" s="42">
        <v>346.703936</v>
      </c>
      <c r="AX897" s="42">
        <v>301.30223000000001</v>
      </c>
      <c r="AY897" s="42">
        <v>478.14938599999999</v>
      </c>
      <c r="AZ897" s="42">
        <v>239.39081300000001</v>
      </c>
      <c r="BA897" s="42">
        <v>780.08385699999997</v>
      </c>
      <c r="BB897" s="42">
        <v>16.509710999999999</v>
      </c>
      <c r="BC897" s="42">
        <v>20.637139000000001</v>
      </c>
      <c r="BD897" s="42">
        <v>28.891995000000001</v>
      </c>
      <c r="BE897" s="42">
        <v>119.695407</v>
      </c>
      <c r="BF897" s="42">
        <v>74.293700999999999</v>
      </c>
      <c r="BG897" s="42">
        <v>231.13595799999999</v>
      </c>
      <c r="BH897" s="42">
        <v>227.00853000000001</v>
      </c>
      <c r="BI897" s="42">
        <v>61.911417</v>
      </c>
      <c r="BJ897" s="42">
        <v>890.89216699999997</v>
      </c>
      <c r="BK897" s="42">
        <v>8.2548560000000002</v>
      </c>
      <c r="BL897" s="42">
        <v>12.382282999999999</v>
      </c>
      <c r="BM897" s="42">
        <v>20.637139000000001</v>
      </c>
      <c r="BN897" s="42">
        <v>78.421127999999996</v>
      </c>
      <c r="BO897" s="42">
        <v>272.410236</v>
      </c>
      <c r="BP897" s="42">
        <v>70.166273000000004</v>
      </c>
      <c r="BQ897" s="42">
        <v>251.14085600000001</v>
      </c>
      <c r="BR897" s="42">
        <v>177.47939600000001</v>
      </c>
      <c r="BS897" s="42">
        <v>193.98910699999999</v>
      </c>
      <c r="BT897" s="42">
        <v>0</v>
      </c>
      <c r="BU897" s="42">
        <v>0</v>
      </c>
      <c r="BV897" s="42">
        <v>0</v>
      </c>
      <c r="BW897" s="42">
        <v>8.2548560000000002</v>
      </c>
      <c r="BX897" s="42">
        <v>57.783988999999998</v>
      </c>
      <c r="BY897" s="42">
        <v>41.274278000000002</v>
      </c>
      <c r="BZ897" s="42">
        <v>0</v>
      </c>
      <c r="CA897" s="42">
        <v>86.675984</v>
      </c>
      <c r="CB897" s="42">
        <v>862.63241300000004</v>
      </c>
      <c r="CC897" s="42">
        <v>20.637139000000001</v>
      </c>
      <c r="CD897" s="42">
        <v>33.019423000000003</v>
      </c>
      <c r="CE897" s="42">
        <v>49.529133999999999</v>
      </c>
      <c r="CF897" s="42">
        <v>173.351968</v>
      </c>
      <c r="CG897" s="42">
        <v>247.645669</v>
      </c>
      <c r="CH897" s="42">
        <v>247.645669</v>
      </c>
      <c r="CI897" s="42">
        <v>0</v>
      </c>
      <c r="CJ897" s="42">
        <v>90.803411999999994</v>
      </c>
      <c r="CK897" s="42">
        <v>614.35450400000002</v>
      </c>
      <c r="CL897" s="42">
        <v>4.1274280000000001</v>
      </c>
      <c r="CM897" s="42">
        <v>0</v>
      </c>
      <c r="CN897" s="42">
        <v>0</v>
      </c>
      <c r="CO897" s="42">
        <v>16.509710999999999</v>
      </c>
      <c r="CP897" s="42">
        <v>41.274278000000002</v>
      </c>
      <c r="CQ897" s="42">
        <v>12.382282999999999</v>
      </c>
      <c r="CR897" s="42">
        <v>478.14938599999999</v>
      </c>
      <c r="CS897" s="42">
        <v>61.911417</v>
      </c>
    </row>
    <row r="898" spans="1:97">
      <c r="A898" s="40" t="s">
        <v>2391</v>
      </c>
      <c r="B898" s="40" t="s">
        <v>289</v>
      </c>
      <c r="C898" s="40" t="s">
        <v>1664</v>
      </c>
      <c r="D898" s="40" t="s">
        <v>1665</v>
      </c>
      <c r="E898" s="40" t="s">
        <v>1710</v>
      </c>
      <c r="F898" s="40" t="s">
        <v>419</v>
      </c>
      <c r="G898" s="41" t="s">
        <v>294</v>
      </c>
      <c r="H898" s="40" t="s">
        <v>2392</v>
      </c>
      <c r="I898" s="42">
        <v>861</v>
      </c>
      <c r="J898" s="42">
        <v>148.790323</v>
      </c>
      <c r="K898" s="42">
        <v>99.193548000000007</v>
      </c>
      <c r="L898" s="42">
        <v>189.459677</v>
      </c>
      <c r="M898" s="42">
        <v>211.28225800000001</v>
      </c>
      <c r="N898" s="42">
        <v>136.88709700000001</v>
      </c>
      <c r="O898" s="42">
        <v>75.387096999999997</v>
      </c>
      <c r="P898" s="42">
        <v>144</v>
      </c>
      <c r="Q898" s="42">
        <v>192</v>
      </c>
      <c r="R898" s="42">
        <v>192</v>
      </c>
      <c r="S898" s="42">
        <v>194</v>
      </c>
      <c r="T898" s="42">
        <v>128</v>
      </c>
      <c r="U898" s="42">
        <v>76</v>
      </c>
      <c r="V898" s="42">
        <v>421.57258100000001</v>
      </c>
      <c r="W898" s="42">
        <v>80.346773999999996</v>
      </c>
      <c r="X898" s="42">
        <v>48.604838999999998</v>
      </c>
      <c r="Y898" s="42">
        <v>89.274193999999994</v>
      </c>
      <c r="Z898" s="42">
        <v>110.104839</v>
      </c>
      <c r="AA898" s="42">
        <v>70.427419</v>
      </c>
      <c r="AB898" s="42">
        <v>20.830645000000001</v>
      </c>
      <c r="AC898" s="42">
        <v>1.9838709999999999</v>
      </c>
      <c r="AD898" s="42">
        <v>102.169355</v>
      </c>
      <c r="AE898" s="42">
        <v>253.935484</v>
      </c>
      <c r="AF898" s="42">
        <v>65.467742000000001</v>
      </c>
      <c r="AG898" s="42">
        <v>439.42741899999999</v>
      </c>
      <c r="AH898" s="42">
        <v>68.443548000000007</v>
      </c>
      <c r="AI898" s="42">
        <v>50.588709999999999</v>
      </c>
      <c r="AJ898" s="42">
        <v>100.185484</v>
      </c>
      <c r="AK898" s="42">
        <v>101.177419</v>
      </c>
      <c r="AL898" s="42">
        <v>66.459676999999999</v>
      </c>
      <c r="AM898" s="42">
        <v>50.588709999999999</v>
      </c>
      <c r="AN898" s="42">
        <v>1.9838709999999999</v>
      </c>
      <c r="AO898" s="42">
        <v>85.306451999999993</v>
      </c>
      <c r="AP898" s="42">
        <v>269.80645199999998</v>
      </c>
      <c r="AQ898" s="42">
        <v>84.314515999999998</v>
      </c>
      <c r="AR898" s="42">
        <v>682.45161299999995</v>
      </c>
      <c r="AS898" s="42">
        <v>63.483871000000001</v>
      </c>
      <c r="AT898" s="42">
        <v>11.903226</v>
      </c>
      <c r="AU898" s="42">
        <v>27.774194000000001</v>
      </c>
      <c r="AV898" s="42">
        <v>123</v>
      </c>
      <c r="AW898" s="42">
        <v>67.451612999999995</v>
      </c>
      <c r="AX898" s="42">
        <v>87.290323000000001</v>
      </c>
      <c r="AY898" s="42">
        <v>194.419355</v>
      </c>
      <c r="AZ898" s="42">
        <v>107.129032</v>
      </c>
      <c r="BA898" s="42">
        <v>317.419355</v>
      </c>
      <c r="BB898" s="42">
        <v>43.645161000000002</v>
      </c>
      <c r="BC898" s="42">
        <v>7.9354839999999998</v>
      </c>
      <c r="BD898" s="42">
        <v>7.9354839999999998</v>
      </c>
      <c r="BE898" s="42">
        <v>79.354838999999998</v>
      </c>
      <c r="BF898" s="42">
        <v>3.9677419999999999</v>
      </c>
      <c r="BG898" s="42">
        <v>55.548386999999998</v>
      </c>
      <c r="BH898" s="42">
        <v>79.354838999999998</v>
      </c>
      <c r="BI898" s="42">
        <v>39.677419</v>
      </c>
      <c r="BJ898" s="42">
        <v>365.03225800000001</v>
      </c>
      <c r="BK898" s="42">
        <v>19.838709999999999</v>
      </c>
      <c r="BL898" s="42">
        <v>3.9677419999999999</v>
      </c>
      <c r="BM898" s="42">
        <v>19.838709999999999</v>
      </c>
      <c r="BN898" s="42">
        <v>43.645161000000002</v>
      </c>
      <c r="BO898" s="42">
        <v>63.483871000000001</v>
      </c>
      <c r="BP898" s="42">
        <v>31.741935000000002</v>
      </c>
      <c r="BQ898" s="42">
        <v>115.064516</v>
      </c>
      <c r="BR898" s="42">
        <v>67.451612999999995</v>
      </c>
      <c r="BS898" s="42">
        <v>63.483871000000001</v>
      </c>
      <c r="BT898" s="42">
        <v>0</v>
      </c>
      <c r="BU898" s="42">
        <v>0</v>
      </c>
      <c r="BV898" s="42">
        <v>0</v>
      </c>
      <c r="BW898" s="42">
        <v>3.9677419999999999</v>
      </c>
      <c r="BX898" s="42">
        <v>7.9354839999999998</v>
      </c>
      <c r="BY898" s="42">
        <v>7.9354839999999998</v>
      </c>
      <c r="BZ898" s="42">
        <v>0</v>
      </c>
      <c r="CA898" s="42">
        <v>43.645161000000002</v>
      </c>
      <c r="CB898" s="42">
        <v>333.290323</v>
      </c>
      <c r="CC898" s="42">
        <v>39.677419</v>
      </c>
      <c r="CD898" s="42">
        <v>3.9677419999999999</v>
      </c>
      <c r="CE898" s="42">
        <v>23.806452</v>
      </c>
      <c r="CF898" s="42">
        <v>99.193548000000007</v>
      </c>
      <c r="CG898" s="42">
        <v>51.580644999999997</v>
      </c>
      <c r="CH898" s="42">
        <v>71.419354999999996</v>
      </c>
      <c r="CI898" s="42">
        <v>3.9677419999999999</v>
      </c>
      <c r="CJ898" s="42">
        <v>39.677419</v>
      </c>
      <c r="CK898" s="42">
        <v>285.67741899999999</v>
      </c>
      <c r="CL898" s="42">
        <v>23.806452</v>
      </c>
      <c r="CM898" s="42">
        <v>7.9354839999999998</v>
      </c>
      <c r="CN898" s="42">
        <v>3.9677419999999999</v>
      </c>
      <c r="CO898" s="42">
        <v>19.838709999999999</v>
      </c>
      <c r="CP898" s="42">
        <v>7.9354839999999998</v>
      </c>
      <c r="CQ898" s="42">
        <v>7.9354839999999998</v>
      </c>
      <c r="CR898" s="42">
        <v>190.45161300000001</v>
      </c>
      <c r="CS898" s="42">
        <v>23.806452</v>
      </c>
    </row>
    <row r="899" spans="1:97">
      <c r="A899" s="40" t="s">
        <v>2393</v>
      </c>
      <c r="B899" s="40" t="s">
        <v>289</v>
      </c>
      <c r="C899" s="40" t="s">
        <v>1664</v>
      </c>
      <c r="D899" s="40" t="s">
        <v>1669</v>
      </c>
      <c r="E899" s="40" t="s">
        <v>1689</v>
      </c>
      <c r="F899" s="40" t="s">
        <v>1671</v>
      </c>
      <c r="G899" s="41" t="s">
        <v>294</v>
      </c>
      <c r="H899" s="40" t="s">
        <v>2394</v>
      </c>
      <c r="I899" s="42">
        <v>755</v>
      </c>
      <c r="J899" s="42">
        <v>137</v>
      </c>
      <c r="K899" s="42">
        <v>111</v>
      </c>
      <c r="L899" s="42">
        <v>154</v>
      </c>
      <c r="M899" s="42">
        <v>181</v>
      </c>
      <c r="N899" s="42">
        <v>105</v>
      </c>
      <c r="O899" s="42">
        <v>67</v>
      </c>
      <c r="P899" s="42">
        <v>134</v>
      </c>
      <c r="Q899" s="42">
        <v>126</v>
      </c>
      <c r="R899" s="42">
        <v>172</v>
      </c>
      <c r="S899" s="42">
        <v>133</v>
      </c>
      <c r="T899" s="42">
        <v>103</v>
      </c>
      <c r="U899" s="42">
        <v>53</v>
      </c>
      <c r="V899" s="42">
        <v>373</v>
      </c>
      <c r="W899" s="42">
        <v>68</v>
      </c>
      <c r="X899" s="42">
        <v>60</v>
      </c>
      <c r="Y899" s="42">
        <v>76</v>
      </c>
      <c r="Z899" s="42">
        <v>87</v>
      </c>
      <c r="AA899" s="42">
        <v>57</v>
      </c>
      <c r="AB899" s="42">
        <v>25</v>
      </c>
      <c r="AC899" s="42">
        <v>0</v>
      </c>
      <c r="AD899" s="42">
        <v>89</v>
      </c>
      <c r="AE899" s="42">
        <v>230</v>
      </c>
      <c r="AF899" s="42">
        <v>54</v>
      </c>
      <c r="AG899" s="42">
        <v>382</v>
      </c>
      <c r="AH899" s="42">
        <v>69</v>
      </c>
      <c r="AI899" s="42">
        <v>51</v>
      </c>
      <c r="AJ899" s="42">
        <v>78</v>
      </c>
      <c r="AK899" s="42">
        <v>94</v>
      </c>
      <c r="AL899" s="42">
        <v>48</v>
      </c>
      <c r="AM899" s="42">
        <v>40</v>
      </c>
      <c r="AN899" s="42">
        <v>2</v>
      </c>
      <c r="AO899" s="42">
        <v>85</v>
      </c>
      <c r="AP899" s="42">
        <v>232</v>
      </c>
      <c r="AQ899" s="42">
        <v>65</v>
      </c>
      <c r="AR899" s="42">
        <v>596</v>
      </c>
      <c r="AS899" s="42">
        <v>0</v>
      </c>
      <c r="AT899" s="42">
        <v>24</v>
      </c>
      <c r="AU899" s="42">
        <v>32</v>
      </c>
      <c r="AV899" s="42">
        <v>96</v>
      </c>
      <c r="AW899" s="42">
        <v>108</v>
      </c>
      <c r="AX899" s="42">
        <v>104</v>
      </c>
      <c r="AY899" s="42">
        <v>148</v>
      </c>
      <c r="AZ899" s="42">
        <v>84</v>
      </c>
      <c r="BA899" s="42">
        <v>296</v>
      </c>
      <c r="BB899" s="42">
        <v>0</v>
      </c>
      <c r="BC899" s="42">
        <v>24</v>
      </c>
      <c r="BD899" s="42">
        <v>12</v>
      </c>
      <c r="BE899" s="42">
        <v>60</v>
      </c>
      <c r="BF899" s="42">
        <v>28</v>
      </c>
      <c r="BG899" s="42">
        <v>72</v>
      </c>
      <c r="BH899" s="42">
        <v>68</v>
      </c>
      <c r="BI899" s="42">
        <v>32</v>
      </c>
      <c r="BJ899" s="42">
        <v>300</v>
      </c>
      <c r="BK899" s="42">
        <v>0</v>
      </c>
      <c r="BL899" s="42">
        <v>0</v>
      </c>
      <c r="BM899" s="42">
        <v>20</v>
      </c>
      <c r="BN899" s="42">
        <v>36</v>
      </c>
      <c r="BO899" s="42">
        <v>80</v>
      </c>
      <c r="BP899" s="42">
        <v>32</v>
      </c>
      <c r="BQ899" s="42">
        <v>80</v>
      </c>
      <c r="BR899" s="42">
        <v>52</v>
      </c>
      <c r="BS899" s="42">
        <v>52</v>
      </c>
      <c r="BT899" s="42">
        <v>0</v>
      </c>
      <c r="BU899" s="42">
        <v>0</v>
      </c>
      <c r="BV899" s="42">
        <v>0</v>
      </c>
      <c r="BW899" s="42">
        <v>12</v>
      </c>
      <c r="BX899" s="42">
        <v>8</v>
      </c>
      <c r="BY899" s="42">
        <v>8</v>
      </c>
      <c r="BZ899" s="42">
        <v>0</v>
      </c>
      <c r="CA899" s="42">
        <v>24</v>
      </c>
      <c r="CB899" s="42">
        <v>332</v>
      </c>
      <c r="CC899" s="42">
        <v>0</v>
      </c>
      <c r="CD899" s="42">
        <v>24</v>
      </c>
      <c r="CE899" s="42">
        <v>32</v>
      </c>
      <c r="CF899" s="42">
        <v>60</v>
      </c>
      <c r="CG899" s="42">
        <v>88</v>
      </c>
      <c r="CH899" s="42">
        <v>88</v>
      </c>
      <c r="CI899" s="42">
        <v>0</v>
      </c>
      <c r="CJ899" s="42">
        <v>40</v>
      </c>
      <c r="CK899" s="42">
        <v>212</v>
      </c>
      <c r="CL899" s="42">
        <v>0</v>
      </c>
      <c r="CM899" s="42">
        <v>0</v>
      </c>
      <c r="CN899" s="42">
        <v>0</v>
      </c>
      <c r="CO899" s="42">
        <v>24</v>
      </c>
      <c r="CP899" s="42">
        <v>12</v>
      </c>
      <c r="CQ899" s="42">
        <v>8</v>
      </c>
      <c r="CR899" s="42">
        <v>148</v>
      </c>
      <c r="CS899" s="42">
        <v>20</v>
      </c>
    </row>
    <row r="900" spans="1:97">
      <c r="A900" s="40" t="s">
        <v>2395</v>
      </c>
      <c r="B900" s="40" t="s">
        <v>289</v>
      </c>
      <c r="C900" s="40" t="s">
        <v>1664</v>
      </c>
      <c r="D900" s="40" t="s">
        <v>1665</v>
      </c>
      <c r="E900" s="40" t="s">
        <v>1832</v>
      </c>
      <c r="F900" s="40" t="s">
        <v>1671</v>
      </c>
      <c r="G900" s="41" t="s">
        <v>294</v>
      </c>
      <c r="H900" s="40" t="s">
        <v>2396</v>
      </c>
      <c r="I900" s="42">
        <v>574</v>
      </c>
      <c r="J900" s="42">
        <v>101.294118</v>
      </c>
      <c r="K900" s="42">
        <v>73.317646999999994</v>
      </c>
      <c r="L900" s="42">
        <v>109.976471</v>
      </c>
      <c r="M900" s="42">
        <v>130.23529400000001</v>
      </c>
      <c r="N900" s="42">
        <v>90.682353000000006</v>
      </c>
      <c r="O900" s="42">
        <v>68.494118</v>
      </c>
      <c r="P900" s="42">
        <v>112</v>
      </c>
      <c r="Q900" s="42">
        <v>86</v>
      </c>
      <c r="R900" s="42">
        <v>130</v>
      </c>
      <c r="S900" s="42">
        <v>98</v>
      </c>
      <c r="T900" s="42">
        <v>114</v>
      </c>
      <c r="U900" s="42">
        <v>68</v>
      </c>
      <c r="V900" s="42">
        <v>278.8</v>
      </c>
      <c r="W900" s="42">
        <v>48.235294000000003</v>
      </c>
      <c r="X900" s="42">
        <v>37.623528999999998</v>
      </c>
      <c r="Y900" s="42">
        <v>49.2</v>
      </c>
      <c r="Z900" s="42">
        <v>66.564706000000001</v>
      </c>
      <c r="AA900" s="42">
        <v>51.129412000000002</v>
      </c>
      <c r="AB900" s="42">
        <v>25.082353000000001</v>
      </c>
      <c r="AC900" s="42">
        <v>0.96470599999999995</v>
      </c>
      <c r="AD900" s="42">
        <v>63.670588000000002</v>
      </c>
      <c r="AE900" s="42">
        <v>163.03529399999999</v>
      </c>
      <c r="AF900" s="42">
        <v>52.094118000000002</v>
      </c>
      <c r="AG900" s="42">
        <v>295.2</v>
      </c>
      <c r="AH900" s="42">
        <v>53.058824000000001</v>
      </c>
      <c r="AI900" s="42">
        <v>35.694118000000003</v>
      </c>
      <c r="AJ900" s="42">
        <v>60.776471000000001</v>
      </c>
      <c r="AK900" s="42">
        <v>63.670588000000002</v>
      </c>
      <c r="AL900" s="42">
        <v>39.552940999999997</v>
      </c>
      <c r="AM900" s="42">
        <v>38.588234999999997</v>
      </c>
      <c r="AN900" s="42">
        <v>3.8588239999999998</v>
      </c>
      <c r="AO900" s="42">
        <v>66.564706000000001</v>
      </c>
      <c r="AP900" s="42">
        <v>161.10588200000001</v>
      </c>
      <c r="AQ900" s="42">
        <v>67.529411999999994</v>
      </c>
      <c r="AR900" s="42">
        <v>459.2</v>
      </c>
      <c r="AS900" s="42">
        <v>27.011765</v>
      </c>
      <c r="AT900" s="42">
        <v>23.152940999999998</v>
      </c>
      <c r="AU900" s="42">
        <v>11.576471</v>
      </c>
      <c r="AV900" s="42">
        <v>54.023529000000003</v>
      </c>
      <c r="AW900" s="42">
        <v>84.894118000000006</v>
      </c>
      <c r="AX900" s="42">
        <v>77.176471000000006</v>
      </c>
      <c r="AY900" s="42">
        <v>150.49411799999999</v>
      </c>
      <c r="AZ900" s="42">
        <v>30.870588000000001</v>
      </c>
      <c r="BA900" s="42">
        <v>212.23529400000001</v>
      </c>
      <c r="BB900" s="42">
        <v>15.435294000000001</v>
      </c>
      <c r="BC900" s="42">
        <v>15.435294000000001</v>
      </c>
      <c r="BD900" s="42">
        <v>11.576471</v>
      </c>
      <c r="BE900" s="42">
        <v>30.870588000000001</v>
      </c>
      <c r="BF900" s="42">
        <v>3.8588239999999998</v>
      </c>
      <c r="BG900" s="42">
        <v>57.882353000000002</v>
      </c>
      <c r="BH900" s="42">
        <v>65.599999999999994</v>
      </c>
      <c r="BI900" s="42">
        <v>11.576471</v>
      </c>
      <c r="BJ900" s="42">
        <v>246.96470600000001</v>
      </c>
      <c r="BK900" s="42">
        <v>11.576471</v>
      </c>
      <c r="BL900" s="42">
        <v>7.7176470000000004</v>
      </c>
      <c r="BM900" s="42">
        <v>0</v>
      </c>
      <c r="BN900" s="42">
        <v>23.152940999999998</v>
      </c>
      <c r="BO900" s="42">
        <v>81.035293999999993</v>
      </c>
      <c r="BP900" s="42">
        <v>19.294118000000001</v>
      </c>
      <c r="BQ900" s="42">
        <v>84.894118000000006</v>
      </c>
      <c r="BR900" s="42">
        <v>19.294118000000001</v>
      </c>
      <c r="BS900" s="42">
        <v>30.870588000000001</v>
      </c>
      <c r="BT900" s="42">
        <v>0</v>
      </c>
      <c r="BU900" s="42">
        <v>0</v>
      </c>
      <c r="BV900" s="42">
        <v>0</v>
      </c>
      <c r="BW900" s="42">
        <v>3.8588239999999998</v>
      </c>
      <c r="BX900" s="42">
        <v>15.435294000000001</v>
      </c>
      <c r="BY900" s="42">
        <v>7.7176470000000004</v>
      </c>
      <c r="BZ900" s="42">
        <v>0</v>
      </c>
      <c r="CA900" s="42">
        <v>3.8588239999999998</v>
      </c>
      <c r="CB900" s="42">
        <v>219.95294100000001</v>
      </c>
      <c r="CC900" s="42">
        <v>19.294118000000001</v>
      </c>
      <c r="CD900" s="42">
        <v>15.435294000000001</v>
      </c>
      <c r="CE900" s="42">
        <v>3.8588239999999998</v>
      </c>
      <c r="CF900" s="42">
        <v>34.729412000000004</v>
      </c>
      <c r="CG900" s="42">
        <v>57.882353000000002</v>
      </c>
      <c r="CH900" s="42">
        <v>65.599999999999994</v>
      </c>
      <c r="CI900" s="42">
        <v>0</v>
      </c>
      <c r="CJ900" s="42">
        <v>23.152940999999998</v>
      </c>
      <c r="CK900" s="42">
        <v>208.37647100000001</v>
      </c>
      <c r="CL900" s="42">
        <v>7.7176470000000004</v>
      </c>
      <c r="CM900" s="42">
        <v>7.7176470000000004</v>
      </c>
      <c r="CN900" s="42">
        <v>7.7176470000000004</v>
      </c>
      <c r="CO900" s="42">
        <v>15.435294000000001</v>
      </c>
      <c r="CP900" s="42">
        <v>11.576471</v>
      </c>
      <c r="CQ900" s="42">
        <v>3.8588239999999998</v>
      </c>
      <c r="CR900" s="42">
        <v>150.49411799999999</v>
      </c>
      <c r="CS900" s="42">
        <v>3.8588239999999998</v>
      </c>
    </row>
    <row r="901" spans="1:97">
      <c r="A901" s="40" t="s">
        <v>2397</v>
      </c>
      <c r="B901" s="40" t="s">
        <v>289</v>
      </c>
      <c r="C901" s="40" t="s">
        <v>1664</v>
      </c>
      <c r="D901" s="40" t="s">
        <v>1669</v>
      </c>
      <c r="E901" s="40" t="s">
        <v>1918</v>
      </c>
      <c r="F901" s="40" t="s">
        <v>1671</v>
      </c>
      <c r="G901" s="41" t="s">
        <v>294</v>
      </c>
      <c r="H901" s="40" t="s">
        <v>2398</v>
      </c>
      <c r="I901" s="42">
        <v>378</v>
      </c>
      <c r="J901" s="42">
        <v>72.339623000000003</v>
      </c>
      <c r="K901" s="42">
        <v>51.962263999999998</v>
      </c>
      <c r="L901" s="42">
        <v>62.150942999999998</v>
      </c>
      <c r="M901" s="42">
        <v>82.528301999999996</v>
      </c>
      <c r="N901" s="42">
        <v>76.415093999999996</v>
      </c>
      <c r="O901" s="42">
        <v>32.603774000000001</v>
      </c>
      <c r="P901" s="42">
        <v>48</v>
      </c>
      <c r="Q901" s="42">
        <v>36</v>
      </c>
      <c r="R901" s="42">
        <v>62</v>
      </c>
      <c r="S901" s="42">
        <v>57</v>
      </c>
      <c r="T901" s="42">
        <v>63</v>
      </c>
      <c r="U901" s="42">
        <v>25</v>
      </c>
      <c r="V901" s="42">
        <v>189.509434</v>
      </c>
      <c r="W901" s="42">
        <v>34.641508999999999</v>
      </c>
      <c r="X901" s="42">
        <v>29.547170000000001</v>
      </c>
      <c r="Y901" s="42">
        <v>31.584906</v>
      </c>
      <c r="Z901" s="42">
        <v>41.773584999999997</v>
      </c>
      <c r="AA901" s="42">
        <v>35.660376999999997</v>
      </c>
      <c r="AB901" s="42">
        <v>14.264151</v>
      </c>
      <c r="AC901" s="42">
        <v>2.0377360000000002</v>
      </c>
      <c r="AD901" s="42">
        <v>47.886792</v>
      </c>
      <c r="AE901" s="42">
        <v>104.94339600000001</v>
      </c>
      <c r="AF901" s="42">
        <v>36.679245000000002</v>
      </c>
      <c r="AG901" s="42">
        <v>188.490566</v>
      </c>
      <c r="AH901" s="42">
        <v>37.698112999999999</v>
      </c>
      <c r="AI901" s="42">
        <v>22.415094</v>
      </c>
      <c r="AJ901" s="42">
        <v>30.566037999999999</v>
      </c>
      <c r="AK901" s="42">
        <v>40.754716999999999</v>
      </c>
      <c r="AL901" s="42">
        <v>40.754716999999999</v>
      </c>
      <c r="AM901" s="42">
        <v>16.301887000000001</v>
      </c>
      <c r="AN901" s="42">
        <v>0</v>
      </c>
      <c r="AO901" s="42">
        <v>42.792453000000002</v>
      </c>
      <c r="AP901" s="42">
        <v>106.981132</v>
      </c>
      <c r="AQ901" s="42">
        <v>38.716980999999997</v>
      </c>
      <c r="AR901" s="42">
        <v>326.037736</v>
      </c>
      <c r="AS901" s="42">
        <v>24.452829999999999</v>
      </c>
      <c r="AT901" s="42">
        <v>12.226414999999999</v>
      </c>
      <c r="AU901" s="42">
        <v>8.1509429999999998</v>
      </c>
      <c r="AV901" s="42">
        <v>28.528302</v>
      </c>
      <c r="AW901" s="42">
        <v>44.830188999999997</v>
      </c>
      <c r="AX901" s="42">
        <v>40.754716999999999</v>
      </c>
      <c r="AY901" s="42">
        <v>101.886792</v>
      </c>
      <c r="AZ901" s="42">
        <v>65.207547000000005</v>
      </c>
      <c r="BA901" s="42">
        <v>163.018868</v>
      </c>
      <c r="BB901" s="42">
        <v>20.377358000000001</v>
      </c>
      <c r="BC901" s="42">
        <v>8.1509429999999998</v>
      </c>
      <c r="BD901" s="42">
        <v>4.0754720000000004</v>
      </c>
      <c r="BE901" s="42">
        <v>8.1509429999999998</v>
      </c>
      <c r="BF901" s="42">
        <v>12.226414999999999</v>
      </c>
      <c r="BG901" s="42">
        <v>36.679245000000002</v>
      </c>
      <c r="BH901" s="42">
        <v>52.981132000000002</v>
      </c>
      <c r="BI901" s="42">
        <v>20.377358000000001</v>
      </c>
      <c r="BJ901" s="42">
        <v>163.018868</v>
      </c>
      <c r="BK901" s="42">
        <v>4.0754720000000004</v>
      </c>
      <c r="BL901" s="42">
        <v>4.0754720000000004</v>
      </c>
      <c r="BM901" s="42">
        <v>4.0754720000000004</v>
      </c>
      <c r="BN901" s="42">
        <v>20.377358000000001</v>
      </c>
      <c r="BO901" s="42">
        <v>32.603774000000001</v>
      </c>
      <c r="BP901" s="42">
        <v>4.0754720000000004</v>
      </c>
      <c r="BQ901" s="42">
        <v>48.905659999999997</v>
      </c>
      <c r="BR901" s="42">
        <v>44.830188999999997</v>
      </c>
      <c r="BS901" s="42">
        <v>44.830188999999997</v>
      </c>
      <c r="BT901" s="42">
        <v>0</v>
      </c>
      <c r="BU901" s="42">
        <v>4.0754720000000004</v>
      </c>
      <c r="BV901" s="42">
        <v>0</v>
      </c>
      <c r="BW901" s="42">
        <v>4.0754720000000004</v>
      </c>
      <c r="BX901" s="42">
        <v>12.226414999999999</v>
      </c>
      <c r="BY901" s="42">
        <v>4.0754720000000004</v>
      </c>
      <c r="BZ901" s="42">
        <v>0</v>
      </c>
      <c r="CA901" s="42">
        <v>20.377358000000001</v>
      </c>
      <c r="CB901" s="42">
        <v>134.490566</v>
      </c>
      <c r="CC901" s="42">
        <v>16.301887000000001</v>
      </c>
      <c r="CD901" s="42">
        <v>4.0754720000000004</v>
      </c>
      <c r="CE901" s="42">
        <v>8.1509429999999998</v>
      </c>
      <c r="CF901" s="42">
        <v>20.377358000000001</v>
      </c>
      <c r="CG901" s="42">
        <v>20.377358000000001</v>
      </c>
      <c r="CH901" s="42">
        <v>28.528302</v>
      </c>
      <c r="CI901" s="42">
        <v>0</v>
      </c>
      <c r="CJ901" s="42">
        <v>36.679245000000002</v>
      </c>
      <c r="CK901" s="42">
        <v>146.716981</v>
      </c>
      <c r="CL901" s="42">
        <v>8.1509429999999998</v>
      </c>
      <c r="CM901" s="42">
        <v>4.0754720000000004</v>
      </c>
      <c r="CN901" s="42">
        <v>0</v>
      </c>
      <c r="CO901" s="42">
        <v>4.0754720000000004</v>
      </c>
      <c r="CP901" s="42">
        <v>12.226414999999999</v>
      </c>
      <c r="CQ901" s="42">
        <v>8.1509429999999998</v>
      </c>
      <c r="CR901" s="42">
        <v>101.886792</v>
      </c>
      <c r="CS901" s="42">
        <v>8.1509429999999998</v>
      </c>
    </row>
    <row r="902" spans="1:97">
      <c r="A902" s="40" t="s">
        <v>2399</v>
      </c>
      <c r="B902" s="40" t="s">
        <v>289</v>
      </c>
      <c r="C902" s="40" t="s">
        <v>1664</v>
      </c>
      <c r="D902" s="40" t="s">
        <v>1669</v>
      </c>
      <c r="E902" s="40" t="s">
        <v>1670</v>
      </c>
      <c r="F902" s="40" t="s">
        <v>1671</v>
      </c>
      <c r="G902" s="41" t="s">
        <v>294</v>
      </c>
      <c r="H902" s="40" t="s">
        <v>2400</v>
      </c>
      <c r="I902" s="42">
        <v>413</v>
      </c>
      <c r="J902" s="42">
        <v>93</v>
      </c>
      <c r="K902" s="42">
        <v>43</v>
      </c>
      <c r="L902" s="42">
        <v>87</v>
      </c>
      <c r="M902" s="42">
        <v>88</v>
      </c>
      <c r="N902" s="42">
        <v>59</v>
      </c>
      <c r="O902" s="42">
        <v>43</v>
      </c>
      <c r="P902" s="42">
        <v>39</v>
      </c>
      <c r="Q902" s="42">
        <v>42</v>
      </c>
      <c r="R902" s="42">
        <v>53</v>
      </c>
      <c r="S902" s="42">
        <v>73</v>
      </c>
      <c r="T902" s="42">
        <v>69</v>
      </c>
      <c r="U902" s="42">
        <v>33</v>
      </c>
      <c r="V902" s="42">
        <v>204</v>
      </c>
      <c r="W902" s="42">
        <v>47</v>
      </c>
      <c r="X902" s="42">
        <v>18</v>
      </c>
      <c r="Y902" s="42">
        <v>47</v>
      </c>
      <c r="Z902" s="42">
        <v>46</v>
      </c>
      <c r="AA902" s="42">
        <v>31</v>
      </c>
      <c r="AB902" s="42">
        <v>15</v>
      </c>
      <c r="AC902" s="42">
        <v>0</v>
      </c>
      <c r="AD902" s="42">
        <v>55</v>
      </c>
      <c r="AE902" s="42">
        <v>114</v>
      </c>
      <c r="AF902" s="42">
        <v>35</v>
      </c>
      <c r="AG902" s="42">
        <v>209</v>
      </c>
      <c r="AH902" s="42">
        <v>46</v>
      </c>
      <c r="AI902" s="42">
        <v>25</v>
      </c>
      <c r="AJ902" s="42">
        <v>40</v>
      </c>
      <c r="AK902" s="42">
        <v>42</v>
      </c>
      <c r="AL902" s="42">
        <v>28</v>
      </c>
      <c r="AM902" s="42">
        <v>26</v>
      </c>
      <c r="AN902" s="42">
        <v>2</v>
      </c>
      <c r="AO902" s="42">
        <v>56</v>
      </c>
      <c r="AP902" s="42">
        <v>109</v>
      </c>
      <c r="AQ902" s="42">
        <v>44</v>
      </c>
      <c r="AR902" s="42">
        <v>320</v>
      </c>
      <c r="AS902" s="42">
        <v>4</v>
      </c>
      <c r="AT902" s="42">
        <v>16</v>
      </c>
      <c r="AU902" s="42">
        <v>16</v>
      </c>
      <c r="AV902" s="42">
        <v>28</v>
      </c>
      <c r="AW902" s="42">
        <v>48</v>
      </c>
      <c r="AX902" s="42">
        <v>56</v>
      </c>
      <c r="AY902" s="42">
        <v>108</v>
      </c>
      <c r="AZ902" s="42">
        <v>44</v>
      </c>
      <c r="BA902" s="42">
        <v>156</v>
      </c>
      <c r="BB902" s="42">
        <v>0</v>
      </c>
      <c r="BC902" s="42">
        <v>12</v>
      </c>
      <c r="BD902" s="42">
        <v>12</v>
      </c>
      <c r="BE902" s="42">
        <v>12</v>
      </c>
      <c r="BF902" s="42">
        <v>12</v>
      </c>
      <c r="BG902" s="42">
        <v>40</v>
      </c>
      <c r="BH902" s="42">
        <v>56</v>
      </c>
      <c r="BI902" s="42">
        <v>12</v>
      </c>
      <c r="BJ902" s="42">
        <v>164</v>
      </c>
      <c r="BK902" s="42">
        <v>4</v>
      </c>
      <c r="BL902" s="42">
        <v>4</v>
      </c>
      <c r="BM902" s="42">
        <v>4</v>
      </c>
      <c r="BN902" s="42">
        <v>16</v>
      </c>
      <c r="BO902" s="42">
        <v>36</v>
      </c>
      <c r="BP902" s="42">
        <v>16</v>
      </c>
      <c r="BQ902" s="42">
        <v>52</v>
      </c>
      <c r="BR902" s="42">
        <v>32</v>
      </c>
      <c r="BS902" s="42">
        <v>32</v>
      </c>
      <c r="BT902" s="42">
        <v>0</v>
      </c>
      <c r="BU902" s="42">
        <v>0</v>
      </c>
      <c r="BV902" s="42">
        <v>0</v>
      </c>
      <c r="BW902" s="42">
        <v>0</v>
      </c>
      <c r="BX902" s="42">
        <v>4</v>
      </c>
      <c r="BY902" s="42">
        <v>4</v>
      </c>
      <c r="BZ902" s="42">
        <v>0</v>
      </c>
      <c r="CA902" s="42">
        <v>24</v>
      </c>
      <c r="CB902" s="42">
        <v>136</v>
      </c>
      <c r="CC902" s="42">
        <v>0</v>
      </c>
      <c r="CD902" s="42">
        <v>16</v>
      </c>
      <c r="CE902" s="42">
        <v>4</v>
      </c>
      <c r="CF902" s="42">
        <v>24</v>
      </c>
      <c r="CG902" s="42">
        <v>36</v>
      </c>
      <c r="CH902" s="42">
        <v>48</v>
      </c>
      <c r="CI902" s="42">
        <v>0</v>
      </c>
      <c r="CJ902" s="42">
        <v>8</v>
      </c>
      <c r="CK902" s="42">
        <v>152</v>
      </c>
      <c r="CL902" s="42">
        <v>4</v>
      </c>
      <c r="CM902" s="42">
        <v>0</v>
      </c>
      <c r="CN902" s="42">
        <v>12</v>
      </c>
      <c r="CO902" s="42">
        <v>4</v>
      </c>
      <c r="CP902" s="42">
        <v>8</v>
      </c>
      <c r="CQ902" s="42">
        <v>4</v>
      </c>
      <c r="CR902" s="42">
        <v>108</v>
      </c>
      <c r="CS902" s="42">
        <v>12</v>
      </c>
    </row>
    <row r="903" spans="1:97">
      <c r="A903" s="40" t="s">
        <v>2401</v>
      </c>
      <c r="B903" s="40" t="s">
        <v>289</v>
      </c>
      <c r="C903" s="40" t="s">
        <v>1664</v>
      </c>
      <c r="D903" s="40" t="s">
        <v>1665</v>
      </c>
      <c r="E903" s="40" t="s">
        <v>1710</v>
      </c>
      <c r="F903" s="40" t="s">
        <v>419</v>
      </c>
      <c r="G903" s="41" t="s">
        <v>294</v>
      </c>
      <c r="H903" s="40" t="s">
        <v>2402</v>
      </c>
      <c r="I903" s="42">
        <v>312</v>
      </c>
      <c r="J903" s="42">
        <v>58.811501999999997</v>
      </c>
      <c r="K903" s="42">
        <v>45.853034999999998</v>
      </c>
      <c r="L903" s="42">
        <v>55.821086000000001</v>
      </c>
      <c r="M903" s="42">
        <v>84.728435000000005</v>
      </c>
      <c r="N903" s="42">
        <v>31.897763999999999</v>
      </c>
      <c r="O903" s="42">
        <v>34.888179000000001</v>
      </c>
      <c r="P903" s="42">
        <v>47</v>
      </c>
      <c r="Q903" s="42">
        <v>41</v>
      </c>
      <c r="R903" s="42">
        <v>58</v>
      </c>
      <c r="S903" s="42">
        <v>30</v>
      </c>
      <c r="T903" s="42">
        <v>54</v>
      </c>
      <c r="U903" s="42">
        <v>17</v>
      </c>
      <c r="V903" s="42">
        <v>156.498403</v>
      </c>
      <c r="W903" s="42">
        <v>30.900957999999999</v>
      </c>
      <c r="X903" s="42">
        <v>22.926518000000002</v>
      </c>
      <c r="Y903" s="42">
        <v>24.920127999999998</v>
      </c>
      <c r="Z903" s="42">
        <v>45.853034999999998</v>
      </c>
      <c r="AA903" s="42">
        <v>14.952076999999999</v>
      </c>
      <c r="AB903" s="42">
        <v>16.945687</v>
      </c>
      <c r="AC903" s="42">
        <v>0</v>
      </c>
      <c r="AD903" s="42">
        <v>40.869010000000003</v>
      </c>
      <c r="AE903" s="42">
        <v>93.699680999999998</v>
      </c>
      <c r="AF903" s="42">
        <v>21.929711999999999</v>
      </c>
      <c r="AG903" s="42">
        <v>155.501597</v>
      </c>
      <c r="AH903" s="42">
        <v>27.910543000000001</v>
      </c>
      <c r="AI903" s="42">
        <v>22.926518000000002</v>
      </c>
      <c r="AJ903" s="42">
        <v>30.900957999999999</v>
      </c>
      <c r="AK903" s="42">
        <v>38.875399000000002</v>
      </c>
      <c r="AL903" s="42">
        <v>16.945687</v>
      </c>
      <c r="AM903" s="42">
        <v>16.945687</v>
      </c>
      <c r="AN903" s="42">
        <v>0.99680500000000005</v>
      </c>
      <c r="AO903" s="42">
        <v>42.86262</v>
      </c>
      <c r="AP903" s="42">
        <v>83.731628999999998</v>
      </c>
      <c r="AQ903" s="42">
        <v>28.907347999999999</v>
      </c>
      <c r="AR903" s="42">
        <v>267.14377000000002</v>
      </c>
      <c r="AS903" s="42">
        <v>15.948881999999999</v>
      </c>
      <c r="AT903" s="42">
        <v>19.936102000000002</v>
      </c>
      <c r="AU903" s="42">
        <v>3.9872200000000002</v>
      </c>
      <c r="AV903" s="42">
        <v>27.910543000000001</v>
      </c>
      <c r="AW903" s="42">
        <v>47.846645000000002</v>
      </c>
      <c r="AX903" s="42">
        <v>51.833866</v>
      </c>
      <c r="AY903" s="42">
        <v>55.821086000000001</v>
      </c>
      <c r="AZ903" s="42">
        <v>43.859425000000002</v>
      </c>
      <c r="BA903" s="42">
        <v>135.565495</v>
      </c>
      <c r="BB903" s="42">
        <v>7.9744409999999997</v>
      </c>
      <c r="BC903" s="42">
        <v>11.961660999999999</v>
      </c>
      <c r="BD903" s="42">
        <v>3.9872200000000002</v>
      </c>
      <c r="BE903" s="42">
        <v>3.9872200000000002</v>
      </c>
      <c r="BF903" s="42">
        <v>11.961660999999999</v>
      </c>
      <c r="BG903" s="42">
        <v>43.859425000000002</v>
      </c>
      <c r="BH903" s="42">
        <v>31.897763999999999</v>
      </c>
      <c r="BI903" s="42">
        <v>19.936102000000002</v>
      </c>
      <c r="BJ903" s="42">
        <v>131.57827499999999</v>
      </c>
      <c r="BK903" s="42">
        <v>7.9744409999999997</v>
      </c>
      <c r="BL903" s="42">
        <v>7.9744409999999997</v>
      </c>
      <c r="BM903" s="42">
        <v>0</v>
      </c>
      <c r="BN903" s="42">
        <v>23.923323</v>
      </c>
      <c r="BO903" s="42">
        <v>35.884984000000003</v>
      </c>
      <c r="BP903" s="42">
        <v>7.9744409999999997</v>
      </c>
      <c r="BQ903" s="42">
        <v>23.923323</v>
      </c>
      <c r="BR903" s="42">
        <v>23.923323</v>
      </c>
      <c r="BS903" s="42">
        <v>39.872204000000004</v>
      </c>
      <c r="BT903" s="42">
        <v>3.9872200000000002</v>
      </c>
      <c r="BU903" s="42">
        <v>0</v>
      </c>
      <c r="BV903" s="42">
        <v>0</v>
      </c>
      <c r="BW903" s="42">
        <v>3.9872200000000002</v>
      </c>
      <c r="BX903" s="42">
        <v>3.9872200000000002</v>
      </c>
      <c r="BY903" s="42">
        <v>3.9872200000000002</v>
      </c>
      <c r="BZ903" s="42">
        <v>0</v>
      </c>
      <c r="CA903" s="42">
        <v>23.923323</v>
      </c>
      <c r="CB903" s="42">
        <v>143.53993600000001</v>
      </c>
      <c r="CC903" s="42">
        <v>11.961660999999999</v>
      </c>
      <c r="CD903" s="42">
        <v>19.936102000000002</v>
      </c>
      <c r="CE903" s="42">
        <v>0</v>
      </c>
      <c r="CF903" s="42">
        <v>19.936102000000002</v>
      </c>
      <c r="CG903" s="42">
        <v>43.859425000000002</v>
      </c>
      <c r="CH903" s="42">
        <v>35.884984000000003</v>
      </c>
      <c r="CI903" s="42">
        <v>0</v>
      </c>
      <c r="CJ903" s="42">
        <v>11.961660999999999</v>
      </c>
      <c r="CK903" s="42">
        <v>83.731628999999998</v>
      </c>
      <c r="CL903" s="42">
        <v>0</v>
      </c>
      <c r="CM903" s="42">
        <v>0</v>
      </c>
      <c r="CN903" s="42">
        <v>3.9872200000000002</v>
      </c>
      <c r="CO903" s="42">
        <v>3.9872200000000002</v>
      </c>
      <c r="CP903" s="42">
        <v>0</v>
      </c>
      <c r="CQ903" s="42">
        <v>11.961660999999999</v>
      </c>
      <c r="CR903" s="42">
        <v>55.821086000000001</v>
      </c>
      <c r="CS903" s="42">
        <v>7.9744409999999997</v>
      </c>
    </row>
    <row r="904" spans="1:97">
      <c r="A904" s="40" t="s">
        <v>2403</v>
      </c>
      <c r="B904" s="40" t="s">
        <v>289</v>
      </c>
      <c r="C904" s="40" t="s">
        <v>1664</v>
      </c>
      <c r="D904" s="40" t="s">
        <v>1699</v>
      </c>
      <c r="E904" s="40" t="s">
        <v>1772</v>
      </c>
      <c r="F904" s="40" t="s">
        <v>1773</v>
      </c>
      <c r="G904" s="41" t="s">
        <v>294</v>
      </c>
      <c r="H904" s="40" t="s">
        <v>2404</v>
      </c>
      <c r="I904" s="42">
        <v>1388</v>
      </c>
      <c r="J904" s="42">
        <v>224</v>
      </c>
      <c r="K904" s="42">
        <v>171</v>
      </c>
      <c r="L904" s="42">
        <v>262</v>
      </c>
      <c r="M904" s="42">
        <v>271</v>
      </c>
      <c r="N904" s="42">
        <v>310</v>
      </c>
      <c r="O904" s="42">
        <v>150</v>
      </c>
      <c r="P904" s="42">
        <v>166</v>
      </c>
      <c r="Q904" s="42">
        <v>176</v>
      </c>
      <c r="R904" s="42">
        <v>225</v>
      </c>
      <c r="S904" s="42">
        <v>214</v>
      </c>
      <c r="T904" s="42">
        <v>251</v>
      </c>
      <c r="U904" s="42">
        <v>132</v>
      </c>
      <c r="V904" s="42">
        <v>678</v>
      </c>
      <c r="W904" s="42">
        <v>118</v>
      </c>
      <c r="X904" s="42">
        <v>91</v>
      </c>
      <c r="Y904" s="42">
        <v>125</v>
      </c>
      <c r="Z904" s="42">
        <v>130</v>
      </c>
      <c r="AA904" s="42">
        <v>155</v>
      </c>
      <c r="AB904" s="42">
        <v>58</v>
      </c>
      <c r="AC904" s="42">
        <v>1</v>
      </c>
      <c r="AD904" s="42">
        <v>151</v>
      </c>
      <c r="AE904" s="42">
        <v>377</v>
      </c>
      <c r="AF904" s="42">
        <v>150</v>
      </c>
      <c r="AG904" s="42">
        <v>710</v>
      </c>
      <c r="AH904" s="42">
        <v>106</v>
      </c>
      <c r="AI904" s="42">
        <v>80</v>
      </c>
      <c r="AJ904" s="42">
        <v>137</v>
      </c>
      <c r="AK904" s="42">
        <v>141</v>
      </c>
      <c r="AL904" s="42">
        <v>155</v>
      </c>
      <c r="AM904" s="42">
        <v>86</v>
      </c>
      <c r="AN904" s="42">
        <v>5</v>
      </c>
      <c r="AO904" s="42">
        <v>140</v>
      </c>
      <c r="AP904" s="42">
        <v>380</v>
      </c>
      <c r="AQ904" s="42">
        <v>190</v>
      </c>
      <c r="AR904" s="42">
        <v>1144</v>
      </c>
      <c r="AS904" s="42">
        <v>40</v>
      </c>
      <c r="AT904" s="42">
        <v>92</v>
      </c>
      <c r="AU904" s="42">
        <v>12</v>
      </c>
      <c r="AV904" s="42">
        <v>92</v>
      </c>
      <c r="AW904" s="42">
        <v>192</v>
      </c>
      <c r="AX904" s="42">
        <v>192</v>
      </c>
      <c r="AY904" s="42">
        <v>412</v>
      </c>
      <c r="AZ904" s="42">
        <v>112</v>
      </c>
      <c r="BA904" s="42">
        <v>520</v>
      </c>
      <c r="BB904" s="42">
        <v>20</v>
      </c>
      <c r="BC904" s="42">
        <v>48</v>
      </c>
      <c r="BD904" s="42">
        <v>4</v>
      </c>
      <c r="BE904" s="42">
        <v>40</v>
      </c>
      <c r="BF904" s="42">
        <v>48</v>
      </c>
      <c r="BG904" s="42">
        <v>144</v>
      </c>
      <c r="BH904" s="42">
        <v>176</v>
      </c>
      <c r="BI904" s="42">
        <v>40</v>
      </c>
      <c r="BJ904" s="42">
        <v>624</v>
      </c>
      <c r="BK904" s="42">
        <v>20</v>
      </c>
      <c r="BL904" s="42">
        <v>44</v>
      </c>
      <c r="BM904" s="42">
        <v>8</v>
      </c>
      <c r="BN904" s="42">
        <v>52</v>
      </c>
      <c r="BO904" s="42">
        <v>144</v>
      </c>
      <c r="BP904" s="42">
        <v>48</v>
      </c>
      <c r="BQ904" s="42">
        <v>236</v>
      </c>
      <c r="BR904" s="42">
        <v>72</v>
      </c>
      <c r="BS904" s="42">
        <v>108</v>
      </c>
      <c r="BT904" s="42">
        <v>0</v>
      </c>
      <c r="BU904" s="42">
        <v>0</v>
      </c>
      <c r="BV904" s="42">
        <v>0</v>
      </c>
      <c r="BW904" s="42">
        <v>4</v>
      </c>
      <c r="BX904" s="42">
        <v>8</v>
      </c>
      <c r="BY904" s="42">
        <v>36</v>
      </c>
      <c r="BZ904" s="42">
        <v>0</v>
      </c>
      <c r="CA904" s="42">
        <v>60</v>
      </c>
      <c r="CB904" s="42">
        <v>516</v>
      </c>
      <c r="CC904" s="42">
        <v>40</v>
      </c>
      <c r="CD904" s="42">
        <v>72</v>
      </c>
      <c r="CE904" s="42">
        <v>4</v>
      </c>
      <c r="CF904" s="42">
        <v>80</v>
      </c>
      <c r="CG904" s="42">
        <v>164</v>
      </c>
      <c r="CH904" s="42">
        <v>124</v>
      </c>
      <c r="CI904" s="42">
        <v>0</v>
      </c>
      <c r="CJ904" s="42">
        <v>32</v>
      </c>
      <c r="CK904" s="42">
        <v>520</v>
      </c>
      <c r="CL904" s="42">
        <v>0</v>
      </c>
      <c r="CM904" s="42">
        <v>20</v>
      </c>
      <c r="CN904" s="42">
        <v>8</v>
      </c>
      <c r="CO904" s="42">
        <v>8</v>
      </c>
      <c r="CP904" s="42">
        <v>20</v>
      </c>
      <c r="CQ904" s="42">
        <v>32</v>
      </c>
      <c r="CR904" s="42">
        <v>412</v>
      </c>
      <c r="CS904" s="42">
        <v>20</v>
      </c>
    </row>
    <row r="905" spans="1:97">
      <c r="A905" s="40" t="s">
        <v>2405</v>
      </c>
      <c r="B905" s="40" t="s">
        <v>289</v>
      </c>
      <c r="C905" s="40" t="s">
        <v>1664</v>
      </c>
      <c r="D905" s="40" t="s">
        <v>1674</v>
      </c>
      <c r="E905" s="40" t="s">
        <v>1759</v>
      </c>
      <c r="F905" s="40" t="s">
        <v>1671</v>
      </c>
      <c r="G905" s="41" t="s">
        <v>294</v>
      </c>
      <c r="H905" s="40" t="s">
        <v>1002</v>
      </c>
      <c r="I905" s="42">
        <v>2048</v>
      </c>
      <c r="J905" s="42">
        <v>412.30960700000003</v>
      </c>
      <c r="K905" s="42">
        <v>240.99786900000001</v>
      </c>
      <c r="L905" s="42">
        <v>474.25283400000001</v>
      </c>
      <c r="M905" s="42">
        <v>412.30960700000003</v>
      </c>
      <c r="N905" s="42">
        <v>341.68794400000002</v>
      </c>
      <c r="O905" s="42">
        <v>166.442139</v>
      </c>
      <c r="P905" s="42">
        <v>317</v>
      </c>
      <c r="Q905" s="42">
        <v>295</v>
      </c>
      <c r="R905" s="42">
        <v>357</v>
      </c>
      <c r="S905" s="42">
        <v>401</v>
      </c>
      <c r="T905" s="42">
        <v>246</v>
      </c>
      <c r="U905" s="42">
        <v>152</v>
      </c>
      <c r="V905" s="42">
        <v>1002.770653</v>
      </c>
      <c r="W905" s="42">
        <v>210.99411799999999</v>
      </c>
      <c r="X905" s="42">
        <v>130.661495</v>
      </c>
      <c r="Y905" s="42">
        <v>227.447788</v>
      </c>
      <c r="Z905" s="42">
        <v>210.99411799999999</v>
      </c>
      <c r="AA905" s="42">
        <v>170.343875</v>
      </c>
      <c r="AB905" s="42">
        <v>50.361203000000003</v>
      </c>
      <c r="AC905" s="42">
        <v>1.968056</v>
      </c>
      <c r="AD905" s="42">
        <v>274.87307099999998</v>
      </c>
      <c r="AE905" s="42">
        <v>598.13928899999996</v>
      </c>
      <c r="AF905" s="42">
        <v>129.75829300000001</v>
      </c>
      <c r="AG905" s="42">
        <v>1045.229347</v>
      </c>
      <c r="AH905" s="42">
        <v>201.31548900000001</v>
      </c>
      <c r="AI905" s="42">
        <v>110.33637400000001</v>
      </c>
      <c r="AJ905" s="42">
        <v>246.805046</v>
      </c>
      <c r="AK905" s="42">
        <v>201.31548900000001</v>
      </c>
      <c r="AL905" s="42">
        <v>171.34406799999999</v>
      </c>
      <c r="AM905" s="42">
        <v>92.367272</v>
      </c>
      <c r="AN905" s="42">
        <v>21.745609000000002</v>
      </c>
      <c r="AO905" s="42">
        <v>253.58008699999999</v>
      </c>
      <c r="AP905" s="42">
        <v>589.42852300000004</v>
      </c>
      <c r="AQ905" s="42">
        <v>202.22073700000001</v>
      </c>
      <c r="AR905" s="42">
        <v>1592.2012219999999</v>
      </c>
      <c r="AS905" s="42">
        <v>11.614355</v>
      </c>
      <c r="AT905" s="42">
        <v>77.429034000000001</v>
      </c>
      <c r="AU905" s="42">
        <v>201.31548900000001</v>
      </c>
      <c r="AV905" s="42">
        <v>278.74452300000002</v>
      </c>
      <c r="AW905" s="42">
        <v>212.929844</v>
      </c>
      <c r="AX905" s="42">
        <v>131.629358</v>
      </c>
      <c r="AY905" s="42">
        <v>492.70893699999999</v>
      </c>
      <c r="AZ905" s="42">
        <v>185.82968199999999</v>
      </c>
      <c r="BA905" s="42">
        <v>747.19018000000005</v>
      </c>
      <c r="BB905" s="42">
        <v>3.8714520000000001</v>
      </c>
      <c r="BC905" s="42">
        <v>65.814678999999998</v>
      </c>
      <c r="BD905" s="42">
        <v>131.629358</v>
      </c>
      <c r="BE905" s="42">
        <v>100.65774399999999</v>
      </c>
      <c r="BF905" s="42">
        <v>58.071776</v>
      </c>
      <c r="BG905" s="42">
        <v>116.143551</v>
      </c>
      <c r="BH905" s="42">
        <v>189.701134</v>
      </c>
      <c r="BI905" s="42">
        <v>81.300486000000006</v>
      </c>
      <c r="BJ905" s="42">
        <v>845.01104199999997</v>
      </c>
      <c r="BK905" s="42">
        <v>7.7429030000000001</v>
      </c>
      <c r="BL905" s="42">
        <v>11.614355</v>
      </c>
      <c r="BM905" s="42">
        <v>69.686131000000003</v>
      </c>
      <c r="BN905" s="42">
        <v>178.08677900000001</v>
      </c>
      <c r="BO905" s="42">
        <v>154.858068</v>
      </c>
      <c r="BP905" s="42">
        <v>15.485806999999999</v>
      </c>
      <c r="BQ905" s="42">
        <v>303.00780300000002</v>
      </c>
      <c r="BR905" s="42">
        <v>104.529196</v>
      </c>
      <c r="BS905" s="42">
        <v>154.858068</v>
      </c>
      <c r="BT905" s="42">
        <v>0</v>
      </c>
      <c r="BU905" s="42">
        <v>0</v>
      </c>
      <c r="BV905" s="42">
        <v>3.8714520000000001</v>
      </c>
      <c r="BW905" s="42">
        <v>11.614355</v>
      </c>
      <c r="BX905" s="42">
        <v>15.485806999999999</v>
      </c>
      <c r="BY905" s="42">
        <v>38.714517000000001</v>
      </c>
      <c r="BZ905" s="42">
        <v>0</v>
      </c>
      <c r="CA905" s="42">
        <v>85.171937999999997</v>
      </c>
      <c r="CB905" s="42">
        <v>805.26195499999994</v>
      </c>
      <c r="CC905" s="42">
        <v>7.7429030000000001</v>
      </c>
      <c r="CD905" s="42">
        <v>65.814678999999998</v>
      </c>
      <c r="CE905" s="42">
        <v>174.215327</v>
      </c>
      <c r="CF905" s="42">
        <v>240.03000599999999</v>
      </c>
      <c r="CG905" s="42">
        <v>166.47242299999999</v>
      </c>
      <c r="CH905" s="42">
        <v>92.914840999999996</v>
      </c>
      <c r="CI905" s="42">
        <v>7.7429030000000001</v>
      </c>
      <c r="CJ905" s="42">
        <v>50.328871999999997</v>
      </c>
      <c r="CK905" s="42">
        <v>632.08119799999997</v>
      </c>
      <c r="CL905" s="42">
        <v>3.8714520000000001</v>
      </c>
      <c r="CM905" s="42">
        <v>11.614355</v>
      </c>
      <c r="CN905" s="42">
        <v>23.22871</v>
      </c>
      <c r="CO905" s="42">
        <v>27.100162000000001</v>
      </c>
      <c r="CP905" s="42">
        <v>30.971613999999999</v>
      </c>
      <c r="CQ905" s="42">
        <v>0</v>
      </c>
      <c r="CR905" s="42">
        <v>484.96603299999998</v>
      </c>
      <c r="CS905" s="42">
        <v>50.328871999999997</v>
      </c>
    </row>
    <row r="906" spans="1:97">
      <c r="A906" s="40" t="s">
        <v>2406</v>
      </c>
      <c r="B906" s="40" t="s">
        <v>289</v>
      </c>
      <c r="C906" s="40" t="s">
        <v>1664</v>
      </c>
      <c r="D906" s="40" t="s">
        <v>1665</v>
      </c>
      <c r="E906" s="40" t="s">
        <v>1832</v>
      </c>
      <c r="F906" s="40" t="s">
        <v>1671</v>
      </c>
      <c r="G906" s="41" t="s">
        <v>294</v>
      </c>
      <c r="H906" s="40" t="s">
        <v>2407</v>
      </c>
      <c r="I906" s="42">
        <v>1161</v>
      </c>
      <c r="J906" s="42">
        <v>216</v>
      </c>
      <c r="K906" s="42">
        <v>149</v>
      </c>
      <c r="L906" s="42">
        <v>206</v>
      </c>
      <c r="M906" s="42">
        <v>253</v>
      </c>
      <c r="N906" s="42">
        <v>163</v>
      </c>
      <c r="O906" s="42">
        <v>174</v>
      </c>
      <c r="P906" s="42">
        <v>180</v>
      </c>
      <c r="Q906" s="42">
        <v>173</v>
      </c>
      <c r="R906" s="42">
        <v>217</v>
      </c>
      <c r="S906" s="42">
        <v>177</v>
      </c>
      <c r="T906" s="42">
        <v>196</v>
      </c>
      <c r="U906" s="42">
        <v>94</v>
      </c>
      <c r="V906" s="42">
        <v>527</v>
      </c>
      <c r="W906" s="42">
        <v>110</v>
      </c>
      <c r="X906" s="42">
        <v>71</v>
      </c>
      <c r="Y906" s="42">
        <v>101</v>
      </c>
      <c r="Z906" s="42">
        <v>112</v>
      </c>
      <c r="AA906" s="42">
        <v>75</v>
      </c>
      <c r="AB906" s="42">
        <v>54</v>
      </c>
      <c r="AC906" s="42">
        <v>4</v>
      </c>
      <c r="AD906" s="42">
        <v>139</v>
      </c>
      <c r="AE906" s="42">
        <v>295</v>
      </c>
      <c r="AF906" s="42">
        <v>93</v>
      </c>
      <c r="AG906" s="42">
        <v>634</v>
      </c>
      <c r="AH906" s="42">
        <v>106</v>
      </c>
      <c r="AI906" s="42">
        <v>78</v>
      </c>
      <c r="AJ906" s="42">
        <v>105</v>
      </c>
      <c r="AK906" s="42">
        <v>141</v>
      </c>
      <c r="AL906" s="42">
        <v>88</v>
      </c>
      <c r="AM906" s="42">
        <v>104</v>
      </c>
      <c r="AN906" s="42">
        <v>12</v>
      </c>
      <c r="AO906" s="42">
        <v>131</v>
      </c>
      <c r="AP906" s="42">
        <v>341</v>
      </c>
      <c r="AQ906" s="42">
        <v>162</v>
      </c>
      <c r="AR906" s="42">
        <v>912</v>
      </c>
      <c r="AS906" s="42">
        <v>20</v>
      </c>
      <c r="AT906" s="42">
        <v>48</v>
      </c>
      <c r="AU906" s="42">
        <v>20</v>
      </c>
      <c r="AV906" s="42">
        <v>68</v>
      </c>
      <c r="AW906" s="42">
        <v>160</v>
      </c>
      <c r="AX906" s="42">
        <v>192</v>
      </c>
      <c r="AY906" s="42">
        <v>300</v>
      </c>
      <c r="AZ906" s="42">
        <v>104</v>
      </c>
      <c r="BA906" s="42">
        <v>404</v>
      </c>
      <c r="BB906" s="42">
        <v>16</v>
      </c>
      <c r="BC906" s="42">
        <v>32</v>
      </c>
      <c r="BD906" s="42">
        <v>16</v>
      </c>
      <c r="BE906" s="42">
        <v>40</v>
      </c>
      <c r="BF906" s="42">
        <v>36</v>
      </c>
      <c r="BG906" s="42">
        <v>144</v>
      </c>
      <c r="BH906" s="42">
        <v>92</v>
      </c>
      <c r="BI906" s="42">
        <v>28</v>
      </c>
      <c r="BJ906" s="42">
        <v>508</v>
      </c>
      <c r="BK906" s="42">
        <v>4</v>
      </c>
      <c r="BL906" s="42">
        <v>16</v>
      </c>
      <c r="BM906" s="42">
        <v>4</v>
      </c>
      <c r="BN906" s="42">
        <v>28</v>
      </c>
      <c r="BO906" s="42">
        <v>124</v>
      </c>
      <c r="BP906" s="42">
        <v>48</v>
      </c>
      <c r="BQ906" s="42">
        <v>208</v>
      </c>
      <c r="BR906" s="42">
        <v>76</v>
      </c>
      <c r="BS906" s="42">
        <v>80</v>
      </c>
      <c r="BT906" s="42">
        <v>0</v>
      </c>
      <c r="BU906" s="42">
        <v>4</v>
      </c>
      <c r="BV906" s="42">
        <v>0</v>
      </c>
      <c r="BW906" s="42">
        <v>0</v>
      </c>
      <c r="BX906" s="42">
        <v>16</v>
      </c>
      <c r="BY906" s="42">
        <v>24</v>
      </c>
      <c r="BZ906" s="42">
        <v>0</v>
      </c>
      <c r="CA906" s="42">
        <v>36</v>
      </c>
      <c r="CB906" s="42">
        <v>444</v>
      </c>
      <c r="CC906" s="42">
        <v>0</v>
      </c>
      <c r="CD906" s="42">
        <v>28</v>
      </c>
      <c r="CE906" s="42">
        <v>12</v>
      </c>
      <c r="CF906" s="42">
        <v>64</v>
      </c>
      <c r="CG906" s="42">
        <v>120</v>
      </c>
      <c r="CH906" s="42">
        <v>164</v>
      </c>
      <c r="CI906" s="42">
        <v>8</v>
      </c>
      <c r="CJ906" s="42">
        <v>48</v>
      </c>
      <c r="CK906" s="42">
        <v>388</v>
      </c>
      <c r="CL906" s="42">
        <v>20</v>
      </c>
      <c r="CM906" s="42">
        <v>16</v>
      </c>
      <c r="CN906" s="42">
        <v>8</v>
      </c>
      <c r="CO906" s="42">
        <v>4</v>
      </c>
      <c r="CP906" s="42">
        <v>24</v>
      </c>
      <c r="CQ906" s="42">
        <v>4</v>
      </c>
      <c r="CR906" s="42">
        <v>292</v>
      </c>
      <c r="CS906" s="42">
        <v>20</v>
      </c>
    </row>
    <row r="907" spans="1:97">
      <c r="A907" s="40" t="s">
        <v>2408</v>
      </c>
      <c r="B907" s="40" t="s">
        <v>289</v>
      </c>
      <c r="C907" s="40" t="s">
        <v>1664</v>
      </c>
      <c r="D907" s="40" t="s">
        <v>1685</v>
      </c>
      <c r="E907" s="40" t="s">
        <v>1686</v>
      </c>
      <c r="F907" s="40" t="s">
        <v>1671</v>
      </c>
      <c r="G907" s="41" t="s">
        <v>294</v>
      </c>
      <c r="H907" s="40" t="s">
        <v>2409</v>
      </c>
      <c r="I907" s="42">
        <v>1441</v>
      </c>
      <c r="J907" s="42">
        <v>269</v>
      </c>
      <c r="K907" s="42">
        <v>200</v>
      </c>
      <c r="L907" s="42">
        <v>272</v>
      </c>
      <c r="M907" s="42">
        <v>290</v>
      </c>
      <c r="N907" s="42">
        <v>254</v>
      </c>
      <c r="O907" s="42">
        <v>156</v>
      </c>
      <c r="P907" s="42">
        <v>190</v>
      </c>
      <c r="Q907" s="42">
        <v>193</v>
      </c>
      <c r="R907" s="42">
        <v>255</v>
      </c>
      <c r="S907" s="42">
        <v>219</v>
      </c>
      <c r="T907" s="42">
        <v>223</v>
      </c>
      <c r="U907" s="42">
        <v>117</v>
      </c>
      <c r="V907" s="42">
        <v>718</v>
      </c>
      <c r="W907" s="42">
        <v>144</v>
      </c>
      <c r="X907" s="42">
        <v>96</v>
      </c>
      <c r="Y907" s="42">
        <v>135</v>
      </c>
      <c r="Z907" s="42">
        <v>152</v>
      </c>
      <c r="AA907" s="42">
        <v>128</v>
      </c>
      <c r="AB907" s="42">
        <v>59</v>
      </c>
      <c r="AC907" s="42">
        <v>4</v>
      </c>
      <c r="AD907" s="42">
        <v>179</v>
      </c>
      <c r="AE907" s="42">
        <v>403</v>
      </c>
      <c r="AF907" s="42">
        <v>136</v>
      </c>
      <c r="AG907" s="42">
        <v>723</v>
      </c>
      <c r="AH907" s="42">
        <v>125</v>
      </c>
      <c r="AI907" s="42">
        <v>104</v>
      </c>
      <c r="AJ907" s="42">
        <v>137</v>
      </c>
      <c r="AK907" s="42">
        <v>138</v>
      </c>
      <c r="AL907" s="42">
        <v>126</v>
      </c>
      <c r="AM907" s="42">
        <v>89</v>
      </c>
      <c r="AN907" s="42">
        <v>4</v>
      </c>
      <c r="AO907" s="42">
        <v>160</v>
      </c>
      <c r="AP907" s="42">
        <v>389</v>
      </c>
      <c r="AQ907" s="42">
        <v>174</v>
      </c>
      <c r="AR907" s="42">
        <v>1154</v>
      </c>
      <c r="AS907" s="42">
        <v>36</v>
      </c>
      <c r="AT907" s="42">
        <v>45</v>
      </c>
      <c r="AU907" s="42">
        <v>20</v>
      </c>
      <c r="AV907" s="42">
        <v>149</v>
      </c>
      <c r="AW907" s="42">
        <v>188</v>
      </c>
      <c r="AX907" s="42">
        <v>228</v>
      </c>
      <c r="AY907" s="42">
        <v>336</v>
      </c>
      <c r="AZ907" s="42">
        <v>152</v>
      </c>
      <c r="BA907" s="42">
        <v>557</v>
      </c>
      <c r="BB907" s="42">
        <v>8</v>
      </c>
      <c r="BC907" s="42">
        <v>16</v>
      </c>
      <c r="BD907" s="42">
        <v>4</v>
      </c>
      <c r="BE907" s="42">
        <v>85</v>
      </c>
      <c r="BF907" s="42">
        <v>40</v>
      </c>
      <c r="BG907" s="42">
        <v>180</v>
      </c>
      <c r="BH907" s="42">
        <v>160</v>
      </c>
      <c r="BI907" s="42">
        <v>64</v>
      </c>
      <c r="BJ907" s="42">
        <v>597</v>
      </c>
      <c r="BK907" s="42">
        <v>28</v>
      </c>
      <c r="BL907" s="42">
        <v>29</v>
      </c>
      <c r="BM907" s="42">
        <v>16</v>
      </c>
      <c r="BN907" s="42">
        <v>64</v>
      </c>
      <c r="BO907" s="42">
        <v>148</v>
      </c>
      <c r="BP907" s="42">
        <v>48</v>
      </c>
      <c r="BQ907" s="42">
        <v>176</v>
      </c>
      <c r="BR907" s="42">
        <v>88</v>
      </c>
      <c r="BS907" s="42">
        <v>112</v>
      </c>
      <c r="BT907" s="42">
        <v>0</v>
      </c>
      <c r="BU907" s="42">
        <v>4</v>
      </c>
      <c r="BV907" s="42">
        <v>0</v>
      </c>
      <c r="BW907" s="42">
        <v>4</v>
      </c>
      <c r="BX907" s="42">
        <v>12</v>
      </c>
      <c r="BY907" s="42">
        <v>16</v>
      </c>
      <c r="BZ907" s="42">
        <v>0</v>
      </c>
      <c r="CA907" s="42">
        <v>76</v>
      </c>
      <c r="CB907" s="42">
        <v>594</v>
      </c>
      <c r="CC907" s="42">
        <v>12</v>
      </c>
      <c r="CD907" s="42">
        <v>29</v>
      </c>
      <c r="CE907" s="42">
        <v>20</v>
      </c>
      <c r="CF907" s="42">
        <v>125</v>
      </c>
      <c r="CG907" s="42">
        <v>168</v>
      </c>
      <c r="CH907" s="42">
        <v>196</v>
      </c>
      <c r="CI907" s="42">
        <v>0</v>
      </c>
      <c r="CJ907" s="42">
        <v>44</v>
      </c>
      <c r="CK907" s="42">
        <v>448</v>
      </c>
      <c r="CL907" s="42">
        <v>24</v>
      </c>
      <c r="CM907" s="42">
        <v>12</v>
      </c>
      <c r="CN907" s="42">
        <v>0</v>
      </c>
      <c r="CO907" s="42">
        <v>20</v>
      </c>
      <c r="CP907" s="42">
        <v>8</v>
      </c>
      <c r="CQ907" s="42">
        <v>16</v>
      </c>
      <c r="CR907" s="42">
        <v>336</v>
      </c>
      <c r="CS907" s="42">
        <v>32</v>
      </c>
    </row>
    <row r="908" spans="1:97">
      <c r="A908" s="40" t="s">
        <v>2410</v>
      </c>
      <c r="B908" s="40" t="s">
        <v>289</v>
      </c>
      <c r="C908" s="40" t="s">
        <v>1664</v>
      </c>
      <c r="D908" s="40" t="s">
        <v>1669</v>
      </c>
      <c r="E908" s="40" t="s">
        <v>1737</v>
      </c>
      <c r="F908" s="40" t="s">
        <v>1671</v>
      </c>
      <c r="G908" s="41" t="s">
        <v>294</v>
      </c>
      <c r="H908" s="40" t="s">
        <v>2411</v>
      </c>
      <c r="I908" s="42">
        <v>4230</v>
      </c>
      <c r="J908" s="42">
        <v>744.03005800000005</v>
      </c>
      <c r="K908" s="42">
        <v>765.02146000000005</v>
      </c>
      <c r="L908" s="42">
        <v>793.87138100000004</v>
      </c>
      <c r="M908" s="42">
        <v>721.17066699999998</v>
      </c>
      <c r="N908" s="42">
        <v>615.28510000000006</v>
      </c>
      <c r="O908" s="42">
        <v>590.62133600000004</v>
      </c>
      <c r="P908" s="42">
        <v>712</v>
      </c>
      <c r="Q908" s="42">
        <v>853</v>
      </c>
      <c r="R908" s="42">
        <v>827</v>
      </c>
      <c r="S908" s="42">
        <v>679</v>
      </c>
      <c r="T908" s="42">
        <v>646</v>
      </c>
      <c r="U908" s="42">
        <v>476</v>
      </c>
      <c r="V908" s="42">
        <v>2012.7392950000001</v>
      </c>
      <c r="W908" s="42">
        <v>384.37568800000003</v>
      </c>
      <c r="X908" s="42">
        <v>382.74695400000002</v>
      </c>
      <c r="Y908" s="42">
        <v>413.27310399999999</v>
      </c>
      <c r="Z908" s="42">
        <v>355.85884099999998</v>
      </c>
      <c r="AA908" s="42">
        <v>276.43532099999999</v>
      </c>
      <c r="AB908" s="42">
        <v>178.63329100000001</v>
      </c>
      <c r="AC908" s="42">
        <v>21.416098000000002</v>
      </c>
      <c r="AD908" s="42">
        <v>492.76126699999998</v>
      </c>
      <c r="AE908" s="42">
        <v>1166.2670929999999</v>
      </c>
      <c r="AF908" s="42">
        <v>353.71093500000001</v>
      </c>
      <c r="AG908" s="42">
        <v>2217.2607050000001</v>
      </c>
      <c r="AH908" s="42">
        <v>359.65436999999997</v>
      </c>
      <c r="AI908" s="42">
        <v>382.27450599999997</v>
      </c>
      <c r="AJ908" s="42">
        <v>380.598277</v>
      </c>
      <c r="AK908" s="42">
        <v>365.311826</v>
      </c>
      <c r="AL908" s="42">
        <v>338.84977900000001</v>
      </c>
      <c r="AM908" s="42">
        <v>326.43464999999998</v>
      </c>
      <c r="AN908" s="42">
        <v>64.137297000000004</v>
      </c>
      <c r="AO908" s="42">
        <v>475.48391700000002</v>
      </c>
      <c r="AP908" s="42">
        <v>1169.183084</v>
      </c>
      <c r="AQ908" s="42">
        <v>572.593705</v>
      </c>
      <c r="AR908" s="42">
        <v>3497.404767</v>
      </c>
      <c r="AS908" s="42">
        <v>4.11097</v>
      </c>
      <c r="AT908" s="42">
        <v>90.441338000000002</v>
      </c>
      <c r="AU908" s="42">
        <v>154.772536</v>
      </c>
      <c r="AV908" s="42">
        <v>246.65819500000001</v>
      </c>
      <c r="AW908" s="42">
        <v>596.09063800000001</v>
      </c>
      <c r="AX908" s="42">
        <v>542.09304899999995</v>
      </c>
      <c r="AY908" s="42">
        <v>1182.406761</v>
      </c>
      <c r="AZ908" s="42">
        <v>680.83127999999999</v>
      </c>
      <c r="BA908" s="42">
        <v>1532.9127000000001</v>
      </c>
      <c r="BB908" s="42">
        <v>4.11097</v>
      </c>
      <c r="BC908" s="42">
        <v>65.775519000000003</v>
      </c>
      <c r="BD908" s="42">
        <v>93.107986999999994</v>
      </c>
      <c r="BE908" s="42">
        <v>82.219397999999998</v>
      </c>
      <c r="BF908" s="42">
        <v>201.43752599999999</v>
      </c>
      <c r="BG908" s="42">
        <v>390.32015000000001</v>
      </c>
      <c r="BH908" s="42">
        <v>474.54022099999997</v>
      </c>
      <c r="BI908" s="42">
        <v>221.40092899999999</v>
      </c>
      <c r="BJ908" s="42">
        <v>1964.4920669999999</v>
      </c>
      <c r="BK908" s="42">
        <v>0</v>
      </c>
      <c r="BL908" s="42">
        <v>24.66582</v>
      </c>
      <c r="BM908" s="42">
        <v>61.664549000000001</v>
      </c>
      <c r="BN908" s="42">
        <v>164.43879699999999</v>
      </c>
      <c r="BO908" s="42">
        <v>394.65311200000002</v>
      </c>
      <c r="BP908" s="42">
        <v>151.772898</v>
      </c>
      <c r="BQ908" s="42">
        <v>707.86653999999999</v>
      </c>
      <c r="BR908" s="42">
        <v>459.43035099999997</v>
      </c>
      <c r="BS908" s="42">
        <v>490.947406</v>
      </c>
      <c r="BT908" s="42">
        <v>0</v>
      </c>
      <c r="BU908" s="42">
        <v>0</v>
      </c>
      <c r="BV908" s="42">
        <v>4.11097</v>
      </c>
      <c r="BW908" s="42">
        <v>8.22194</v>
      </c>
      <c r="BX908" s="42">
        <v>110.996188</v>
      </c>
      <c r="BY908" s="42">
        <v>102.552256</v>
      </c>
      <c r="BZ908" s="42">
        <v>0</v>
      </c>
      <c r="CA908" s="42">
        <v>265.06605300000001</v>
      </c>
      <c r="CB908" s="42">
        <v>1512.9864480000001</v>
      </c>
      <c r="CC908" s="42">
        <v>4.11097</v>
      </c>
      <c r="CD908" s="42">
        <v>78.108428000000004</v>
      </c>
      <c r="CE908" s="42">
        <v>102.774248</v>
      </c>
      <c r="CF908" s="42">
        <v>201.43752599999999</v>
      </c>
      <c r="CG908" s="42">
        <v>452.20669099999998</v>
      </c>
      <c r="CH908" s="42">
        <v>398.54208999999997</v>
      </c>
      <c r="CI908" s="42">
        <v>8.22194</v>
      </c>
      <c r="CJ908" s="42">
        <v>267.58455500000002</v>
      </c>
      <c r="CK908" s="42">
        <v>1493.4709130000001</v>
      </c>
      <c r="CL908" s="42">
        <v>0</v>
      </c>
      <c r="CM908" s="42">
        <v>12.33291</v>
      </c>
      <c r="CN908" s="42">
        <v>47.887318</v>
      </c>
      <c r="CO908" s="42">
        <v>36.998728999999997</v>
      </c>
      <c r="CP908" s="42">
        <v>32.887759000000003</v>
      </c>
      <c r="CQ908" s="42">
        <v>40.998702999999999</v>
      </c>
      <c r="CR908" s="42">
        <v>1174.1848210000001</v>
      </c>
      <c r="CS908" s="42">
        <v>148.18067199999999</v>
      </c>
    </row>
    <row r="909" spans="1:97">
      <c r="A909" s="40" t="s">
        <v>2412</v>
      </c>
      <c r="B909" s="40" t="s">
        <v>289</v>
      </c>
      <c r="C909" s="40" t="s">
        <v>1664</v>
      </c>
      <c r="D909" s="40" t="s">
        <v>1669</v>
      </c>
      <c r="E909" s="40" t="s">
        <v>1918</v>
      </c>
      <c r="F909" s="40" t="s">
        <v>1671</v>
      </c>
      <c r="G909" s="41" t="s">
        <v>294</v>
      </c>
      <c r="H909" s="40" t="s">
        <v>2413</v>
      </c>
      <c r="I909" s="42">
        <v>203</v>
      </c>
      <c r="J909" s="42">
        <v>26.736585000000002</v>
      </c>
      <c r="K909" s="42">
        <v>23.765854000000001</v>
      </c>
      <c r="L909" s="42">
        <v>33.668292999999998</v>
      </c>
      <c r="M909" s="42">
        <v>48.521951000000001</v>
      </c>
      <c r="N909" s="42">
        <v>47.531706999999997</v>
      </c>
      <c r="O909" s="42">
        <v>22.77561</v>
      </c>
      <c r="P909" s="42">
        <v>26</v>
      </c>
      <c r="Q909" s="42">
        <v>31</v>
      </c>
      <c r="R909" s="42">
        <v>36</v>
      </c>
      <c r="S909" s="42">
        <v>43</v>
      </c>
      <c r="T909" s="42">
        <v>40</v>
      </c>
      <c r="U909" s="42">
        <v>14</v>
      </c>
      <c r="V909" s="42">
        <v>93.082926999999998</v>
      </c>
      <c r="W909" s="42">
        <v>9.9024389999999993</v>
      </c>
      <c r="X909" s="42">
        <v>9.9024389999999993</v>
      </c>
      <c r="Y909" s="42">
        <v>15.843902</v>
      </c>
      <c r="Z909" s="42">
        <v>21.785366</v>
      </c>
      <c r="AA909" s="42">
        <v>25.746341000000001</v>
      </c>
      <c r="AB909" s="42">
        <v>9.9024389999999993</v>
      </c>
      <c r="AC909" s="42">
        <v>0</v>
      </c>
      <c r="AD909" s="42">
        <v>13.863415</v>
      </c>
      <c r="AE909" s="42">
        <v>55.453659000000002</v>
      </c>
      <c r="AF909" s="42">
        <v>23.765854000000001</v>
      </c>
      <c r="AG909" s="42">
        <v>109.917073</v>
      </c>
      <c r="AH909" s="42">
        <v>16.834146</v>
      </c>
      <c r="AI909" s="42">
        <v>13.863415</v>
      </c>
      <c r="AJ909" s="42">
        <v>17.824390000000001</v>
      </c>
      <c r="AK909" s="42">
        <v>26.736585000000002</v>
      </c>
      <c r="AL909" s="42">
        <v>21.785366</v>
      </c>
      <c r="AM909" s="42">
        <v>10.892683</v>
      </c>
      <c r="AN909" s="42">
        <v>1.980488</v>
      </c>
      <c r="AO909" s="42">
        <v>19.804877999999999</v>
      </c>
      <c r="AP909" s="42">
        <v>64.365853999999999</v>
      </c>
      <c r="AQ909" s="42">
        <v>25.746341000000001</v>
      </c>
      <c r="AR909" s="42">
        <v>166.36097599999999</v>
      </c>
      <c r="AS909" s="42">
        <v>11.882927</v>
      </c>
      <c r="AT909" s="42">
        <v>3.9609760000000001</v>
      </c>
      <c r="AU909" s="42">
        <v>0</v>
      </c>
      <c r="AV909" s="42">
        <v>11.882927</v>
      </c>
      <c r="AW909" s="42">
        <v>31.687805000000001</v>
      </c>
      <c r="AX909" s="42">
        <v>11.882927</v>
      </c>
      <c r="AY909" s="42">
        <v>79.219511999999995</v>
      </c>
      <c r="AZ909" s="42">
        <v>15.843902</v>
      </c>
      <c r="BA909" s="42">
        <v>71.297561000000002</v>
      </c>
      <c r="BB909" s="42">
        <v>7.921951</v>
      </c>
      <c r="BC909" s="42">
        <v>3.9609760000000001</v>
      </c>
      <c r="BD909" s="42">
        <v>0</v>
      </c>
      <c r="BE909" s="42">
        <v>3.9609760000000001</v>
      </c>
      <c r="BF909" s="42">
        <v>0</v>
      </c>
      <c r="BG909" s="42">
        <v>11.882927</v>
      </c>
      <c r="BH909" s="42">
        <v>39.609755999999997</v>
      </c>
      <c r="BI909" s="42">
        <v>3.9609760000000001</v>
      </c>
      <c r="BJ909" s="42">
        <v>95.063415000000006</v>
      </c>
      <c r="BK909" s="42">
        <v>3.9609760000000001</v>
      </c>
      <c r="BL909" s="42">
        <v>0</v>
      </c>
      <c r="BM909" s="42">
        <v>0</v>
      </c>
      <c r="BN909" s="42">
        <v>7.921951</v>
      </c>
      <c r="BO909" s="42">
        <v>31.687805000000001</v>
      </c>
      <c r="BP909" s="42">
        <v>0</v>
      </c>
      <c r="BQ909" s="42">
        <v>39.609755999999997</v>
      </c>
      <c r="BR909" s="42">
        <v>11.882927</v>
      </c>
      <c r="BS909" s="42">
        <v>7.921951</v>
      </c>
      <c r="BT909" s="42">
        <v>0</v>
      </c>
      <c r="BU909" s="42">
        <v>0</v>
      </c>
      <c r="BV909" s="42">
        <v>0</v>
      </c>
      <c r="BW909" s="42">
        <v>0</v>
      </c>
      <c r="BX909" s="42">
        <v>7.921951</v>
      </c>
      <c r="BY909" s="42">
        <v>0</v>
      </c>
      <c r="BZ909" s="42">
        <v>0</v>
      </c>
      <c r="CA909" s="42">
        <v>0</v>
      </c>
      <c r="CB909" s="42">
        <v>71.297561000000002</v>
      </c>
      <c r="CC909" s="42">
        <v>11.882927</v>
      </c>
      <c r="CD909" s="42">
        <v>3.9609760000000001</v>
      </c>
      <c r="CE909" s="42">
        <v>0</v>
      </c>
      <c r="CF909" s="42">
        <v>11.882927</v>
      </c>
      <c r="CG909" s="42">
        <v>15.843902</v>
      </c>
      <c r="CH909" s="42">
        <v>11.882927</v>
      </c>
      <c r="CI909" s="42">
        <v>0</v>
      </c>
      <c r="CJ909" s="42">
        <v>15.843902</v>
      </c>
      <c r="CK909" s="42">
        <v>87.141463000000002</v>
      </c>
      <c r="CL909" s="42">
        <v>0</v>
      </c>
      <c r="CM909" s="42">
        <v>0</v>
      </c>
      <c r="CN909" s="42">
        <v>0</v>
      </c>
      <c r="CO909" s="42">
        <v>0</v>
      </c>
      <c r="CP909" s="42">
        <v>7.921951</v>
      </c>
      <c r="CQ909" s="42">
        <v>0</v>
      </c>
      <c r="CR909" s="42">
        <v>79.219511999999995</v>
      </c>
      <c r="CS909" s="42">
        <v>0</v>
      </c>
    </row>
    <row r="910" spans="1:97">
      <c r="A910" s="40" t="s">
        <v>2414</v>
      </c>
      <c r="B910" s="40" t="s">
        <v>289</v>
      </c>
      <c r="C910" s="40" t="s">
        <v>1664</v>
      </c>
      <c r="D910" s="40" t="s">
        <v>1665</v>
      </c>
      <c r="E910" s="40" t="s">
        <v>1897</v>
      </c>
      <c r="F910" s="40" t="s">
        <v>351</v>
      </c>
      <c r="G910" s="41" t="s">
        <v>294</v>
      </c>
      <c r="H910" s="40" t="s">
        <v>2415</v>
      </c>
      <c r="I910" s="42">
        <v>197</v>
      </c>
      <c r="J910" s="42">
        <v>33</v>
      </c>
      <c r="K910" s="42">
        <v>33</v>
      </c>
      <c r="L910" s="42">
        <v>41</v>
      </c>
      <c r="M910" s="42">
        <v>52</v>
      </c>
      <c r="N910" s="42">
        <v>22</v>
      </c>
      <c r="O910" s="42">
        <v>16</v>
      </c>
      <c r="P910" s="42">
        <v>41</v>
      </c>
      <c r="Q910" s="42">
        <v>35</v>
      </c>
      <c r="R910" s="42">
        <v>46</v>
      </c>
      <c r="S910" s="42">
        <v>24</v>
      </c>
      <c r="T910" s="42">
        <v>23</v>
      </c>
      <c r="U910" s="42">
        <v>10</v>
      </c>
      <c r="V910" s="42">
        <v>102</v>
      </c>
      <c r="W910" s="42">
        <v>18</v>
      </c>
      <c r="X910" s="42">
        <v>21</v>
      </c>
      <c r="Y910" s="42">
        <v>18</v>
      </c>
      <c r="Z910" s="42">
        <v>27</v>
      </c>
      <c r="AA910" s="42">
        <v>10</v>
      </c>
      <c r="AB910" s="42">
        <v>8</v>
      </c>
      <c r="AC910" s="42">
        <v>0</v>
      </c>
      <c r="AD910" s="42">
        <v>27</v>
      </c>
      <c r="AE910" s="42">
        <v>62</v>
      </c>
      <c r="AF910" s="42">
        <v>13</v>
      </c>
      <c r="AG910" s="42">
        <v>95</v>
      </c>
      <c r="AH910" s="42">
        <v>15</v>
      </c>
      <c r="AI910" s="42">
        <v>12</v>
      </c>
      <c r="AJ910" s="42">
        <v>23</v>
      </c>
      <c r="AK910" s="42">
        <v>25</v>
      </c>
      <c r="AL910" s="42">
        <v>12</v>
      </c>
      <c r="AM910" s="42">
        <v>8</v>
      </c>
      <c r="AN910" s="42">
        <v>0</v>
      </c>
      <c r="AO910" s="42">
        <v>21</v>
      </c>
      <c r="AP910" s="42">
        <v>60</v>
      </c>
      <c r="AQ910" s="42">
        <v>14</v>
      </c>
      <c r="AR910" s="42">
        <v>148</v>
      </c>
      <c r="AS910" s="42">
        <v>20</v>
      </c>
      <c r="AT910" s="42">
        <v>8</v>
      </c>
      <c r="AU910" s="42">
        <v>4</v>
      </c>
      <c r="AV910" s="42">
        <v>16</v>
      </c>
      <c r="AW910" s="42">
        <v>4</v>
      </c>
      <c r="AX910" s="42">
        <v>56</v>
      </c>
      <c r="AY910" s="42">
        <v>20</v>
      </c>
      <c r="AZ910" s="42">
        <v>20</v>
      </c>
      <c r="BA910" s="42">
        <v>76</v>
      </c>
      <c r="BB910" s="42">
        <v>16</v>
      </c>
      <c r="BC910" s="42">
        <v>4</v>
      </c>
      <c r="BD910" s="42">
        <v>4</v>
      </c>
      <c r="BE910" s="42">
        <v>8</v>
      </c>
      <c r="BF910" s="42">
        <v>0</v>
      </c>
      <c r="BG910" s="42">
        <v>24</v>
      </c>
      <c r="BH910" s="42">
        <v>12</v>
      </c>
      <c r="BI910" s="42">
        <v>8</v>
      </c>
      <c r="BJ910" s="42">
        <v>72</v>
      </c>
      <c r="BK910" s="42">
        <v>4</v>
      </c>
      <c r="BL910" s="42">
        <v>4</v>
      </c>
      <c r="BM910" s="42">
        <v>0</v>
      </c>
      <c r="BN910" s="42">
        <v>8</v>
      </c>
      <c r="BO910" s="42">
        <v>4</v>
      </c>
      <c r="BP910" s="42">
        <v>32</v>
      </c>
      <c r="BQ910" s="42">
        <v>8</v>
      </c>
      <c r="BR910" s="42">
        <v>12</v>
      </c>
      <c r="BS910" s="42">
        <v>20</v>
      </c>
      <c r="BT910" s="42">
        <v>0</v>
      </c>
      <c r="BU910" s="42">
        <v>0</v>
      </c>
      <c r="BV910" s="42">
        <v>0</v>
      </c>
      <c r="BW910" s="42">
        <v>0</v>
      </c>
      <c r="BX910" s="42">
        <v>0</v>
      </c>
      <c r="BY910" s="42">
        <v>8</v>
      </c>
      <c r="BZ910" s="42">
        <v>0</v>
      </c>
      <c r="CA910" s="42">
        <v>12</v>
      </c>
      <c r="CB910" s="42">
        <v>100</v>
      </c>
      <c r="CC910" s="42">
        <v>16</v>
      </c>
      <c r="CD910" s="42">
        <v>8</v>
      </c>
      <c r="CE910" s="42">
        <v>4</v>
      </c>
      <c r="CF910" s="42">
        <v>16</v>
      </c>
      <c r="CG910" s="42">
        <v>4</v>
      </c>
      <c r="CH910" s="42">
        <v>44</v>
      </c>
      <c r="CI910" s="42">
        <v>0</v>
      </c>
      <c r="CJ910" s="42">
        <v>8</v>
      </c>
      <c r="CK910" s="42">
        <v>28</v>
      </c>
      <c r="CL910" s="42">
        <v>4</v>
      </c>
      <c r="CM910" s="42">
        <v>0</v>
      </c>
      <c r="CN910" s="42">
        <v>0</v>
      </c>
      <c r="CO910" s="42">
        <v>0</v>
      </c>
      <c r="CP910" s="42">
        <v>0</v>
      </c>
      <c r="CQ910" s="42">
        <v>4</v>
      </c>
      <c r="CR910" s="42">
        <v>20</v>
      </c>
      <c r="CS910" s="42">
        <v>0</v>
      </c>
    </row>
    <row r="911" spans="1:97">
      <c r="A911" s="40" t="s">
        <v>2416</v>
      </c>
      <c r="B911" s="40" t="s">
        <v>289</v>
      </c>
      <c r="C911" s="40" t="s">
        <v>1664</v>
      </c>
      <c r="D911" s="40" t="s">
        <v>1669</v>
      </c>
      <c r="E911" s="40" t="s">
        <v>1779</v>
      </c>
      <c r="F911" s="40" t="s">
        <v>1671</v>
      </c>
      <c r="G911" s="41" t="s">
        <v>294</v>
      </c>
      <c r="H911" s="40" t="s">
        <v>2417</v>
      </c>
      <c r="I911" s="42">
        <v>1581</v>
      </c>
      <c r="J911" s="42">
        <v>280</v>
      </c>
      <c r="K911" s="42">
        <v>252</v>
      </c>
      <c r="L911" s="42">
        <v>350</v>
      </c>
      <c r="M911" s="42">
        <v>360</v>
      </c>
      <c r="N911" s="42">
        <v>216</v>
      </c>
      <c r="O911" s="42">
        <v>123</v>
      </c>
      <c r="P911" s="42">
        <v>273</v>
      </c>
      <c r="Q911" s="42">
        <v>281</v>
      </c>
      <c r="R911" s="42">
        <v>309</v>
      </c>
      <c r="S911" s="42">
        <v>285</v>
      </c>
      <c r="T911" s="42">
        <v>196</v>
      </c>
      <c r="U911" s="42">
        <v>97</v>
      </c>
      <c r="V911" s="42">
        <v>787</v>
      </c>
      <c r="W911" s="42">
        <v>155</v>
      </c>
      <c r="X911" s="42">
        <v>123</v>
      </c>
      <c r="Y911" s="42">
        <v>172</v>
      </c>
      <c r="Z911" s="42">
        <v>187</v>
      </c>
      <c r="AA911" s="42">
        <v>105</v>
      </c>
      <c r="AB911" s="42">
        <v>43</v>
      </c>
      <c r="AC911" s="42">
        <v>2</v>
      </c>
      <c r="AD911" s="42">
        <v>199</v>
      </c>
      <c r="AE911" s="42">
        <v>486</v>
      </c>
      <c r="AF911" s="42">
        <v>102</v>
      </c>
      <c r="AG911" s="42">
        <v>794</v>
      </c>
      <c r="AH911" s="42">
        <v>125</v>
      </c>
      <c r="AI911" s="42">
        <v>129</v>
      </c>
      <c r="AJ911" s="42">
        <v>178</v>
      </c>
      <c r="AK911" s="42">
        <v>173</v>
      </c>
      <c r="AL911" s="42">
        <v>111</v>
      </c>
      <c r="AM911" s="42">
        <v>75</v>
      </c>
      <c r="AN911" s="42">
        <v>3</v>
      </c>
      <c r="AO911" s="42">
        <v>176</v>
      </c>
      <c r="AP911" s="42">
        <v>480</v>
      </c>
      <c r="AQ911" s="42">
        <v>138</v>
      </c>
      <c r="AR911" s="42">
        <v>1296</v>
      </c>
      <c r="AS911" s="42">
        <v>20</v>
      </c>
      <c r="AT911" s="42">
        <v>60</v>
      </c>
      <c r="AU911" s="42">
        <v>80</v>
      </c>
      <c r="AV911" s="42">
        <v>196</v>
      </c>
      <c r="AW911" s="42">
        <v>236</v>
      </c>
      <c r="AX911" s="42">
        <v>220</v>
      </c>
      <c r="AY911" s="42">
        <v>280</v>
      </c>
      <c r="AZ911" s="42">
        <v>204</v>
      </c>
      <c r="BA911" s="42">
        <v>644</v>
      </c>
      <c r="BB911" s="42">
        <v>12</v>
      </c>
      <c r="BC911" s="42">
        <v>48</v>
      </c>
      <c r="BD911" s="42">
        <v>44</v>
      </c>
      <c r="BE911" s="42">
        <v>108</v>
      </c>
      <c r="BF911" s="42">
        <v>40</v>
      </c>
      <c r="BG911" s="42">
        <v>180</v>
      </c>
      <c r="BH911" s="42">
        <v>140</v>
      </c>
      <c r="BI911" s="42">
        <v>72</v>
      </c>
      <c r="BJ911" s="42">
        <v>652</v>
      </c>
      <c r="BK911" s="42">
        <v>8</v>
      </c>
      <c r="BL911" s="42">
        <v>12</v>
      </c>
      <c r="BM911" s="42">
        <v>36</v>
      </c>
      <c r="BN911" s="42">
        <v>88</v>
      </c>
      <c r="BO911" s="42">
        <v>196</v>
      </c>
      <c r="BP911" s="42">
        <v>40</v>
      </c>
      <c r="BQ911" s="42">
        <v>140</v>
      </c>
      <c r="BR911" s="42">
        <v>132</v>
      </c>
      <c r="BS911" s="42">
        <v>172</v>
      </c>
      <c r="BT911" s="42">
        <v>0</v>
      </c>
      <c r="BU911" s="42">
        <v>0</v>
      </c>
      <c r="BV911" s="42">
        <v>0</v>
      </c>
      <c r="BW911" s="42">
        <v>4</v>
      </c>
      <c r="BX911" s="42">
        <v>24</v>
      </c>
      <c r="BY911" s="42">
        <v>36</v>
      </c>
      <c r="BZ911" s="42">
        <v>0</v>
      </c>
      <c r="CA911" s="42">
        <v>108</v>
      </c>
      <c r="CB911" s="42">
        <v>692</v>
      </c>
      <c r="CC911" s="42">
        <v>4</v>
      </c>
      <c r="CD911" s="42">
        <v>48</v>
      </c>
      <c r="CE911" s="42">
        <v>56</v>
      </c>
      <c r="CF911" s="42">
        <v>168</v>
      </c>
      <c r="CG911" s="42">
        <v>200</v>
      </c>
      <c r="CH911" s="42">
        <v>164</v>
      </c>
      <c r="CI911" s="42">
        <v>0</v>
      </c>
      <c r="CJ911" s="42">
        <v>52</v>
      </c>
      <c r="CK911" s="42">
        <v>432</v>
      </c>
      <c r="CL911" s="42">
        <v>16</v>
      </c>
      <c r="CM911" s="42">
        <v>12</v>
      </c>
      <c r="CN911" s="42">
        <v>24</v>
      </c>
      <c r="CO911" s="42">
        <v>24</v>
      </c>
      <c r="CP911" s="42">
        <v>12</v>
      </c>
      <c r="CQ911" s="42">
        <v>20</v>
      </c>
      <c r="CR911" s="42">
        <v>280</v>
      </c>
      <c r="CS911" s="42">
        <v>44</v>
      </c>
    </row>
    <row r="912" spans="1:97">
      <c r="A912" s="40" t="s">
        <v>2418</v>
      </c>
      <c r="B912" s="40" t="s">
        <v>289</v>
      </c>
      <c r="C912" s="40" t="s">
        <v>1664</v>
      </c>
      <c r="D912" s="40" t="s">
        <v>1665</v>
      </c>
      <c r="E912" s="40" t="s">
        <v>1716</v>
      </c>
      <c r="F912" s="40" t="s">
        <v>419</v>
      </c>
      <c r="G912" s="41" t="s">
        <v>294</v>
      </c>
      <c r="H912" s="40" t="s">
        <v>2419</v>
      </c>
      <c r="I912" s="42">
        <v>343</v>
      </c>
      <c r="J912" s="42">
        <v>67.443820000000002</v>
      </c>
      <c r="K912" s="42">
        <v>52.991573000000002</v>
      </c>
      <c r="L912" s="42">
        <v>75.151685000000001</v>
      </c>
      <c r="M912" s="42">
        <v>67.443820000000002</v>
      </c>
      <c r="N912" s="42">
        <v>55.882021999999999</v>
      </c>
      <c r="O912" s="42">
        <v>24.087078999999999</v>
      </c>
      <c r="P912" s="42">
        <v>63</v>
      </c>
      <c r="Q912" s="42">
        <v>53</v>
      </c>
      <c r="R912" s="42">
        <v>71</v>
      </c>
      <c r="S912" s="42">
        <v>66</v>
      </c>
      <c r="T912" s="42">
        <v>51</v>
      </c>
      <c r="U912" s="42">
        <v>18</v>
      </c>
      <c r="V912" s="42">
        <v>157.047753</v>
      </c>
      <c r="W912" s="42">
        <v>29.867978000000001</v>
      </c>
      <c r="X912" s="42">
        <v>27.941011</v>
      </c>
      <c r="Y912" s="42">
        <v>39.502808999999999</v>
      </c>
      <c r="Z912" s="42">
        <v>27.941011</v>
      </c>
      <c r="AA912" s="42">
        <v>23.123595999999999</v>
      </c>
      <c r="AB912" s="42">
        <v>8.6713480000000001</v>
      </c>
      <c r="AC912" s="42">
        <v>0</v>
      </c>
      <c r="AD912" s="42">
        <v>37.575842999999999</v>
      </c>
      <c r="AE912" s="42">
        <v>96.348314999999999</v>
      </c>
      <c r="AF912" s="42">
        <v>23.123595999999999</v>
      </c>
      <c r="AG912" s="42">
        <v>185.952247</v>
      </c>
      <c r="AH912" s="42">
        <v>37.575842999999999</v>
      </c>
      <c r="AI912" s="42">
        <v>25.050561999999999</v>
      </c>
      <c r="AJ912" s="42">
        <v>35.648876000000001</v>
      </c>
      <c r="AK912" s="42">
        <v>39.502808999999999</v>
      </c>
      <c r="AL912" s="42">
        <v>32.758426999999998</v>
      </c>
      <c r="AM912" s="42">
        <v>13.488764</v>
      </c>
      <c r="AN912" s="42">
        <v>1.926966</v>
      </c>
      <c r="AO912" s="42">
        <v>45.283707999999997</v>
      </c>
      <c r="AP912" s="42">
        <v>105.01966299999999</v>
      </c>
      <c r="AQ912" s="42">
        <v>35.648876000000001</v>
      </c>
      <c r="AR912" s="42">
        <v>273.62921299999999</v>
      </c>
      <c r="AS912" s="42">
        <v>15.41573</v>
      </c>
      <c r="AT912" s="42">
        <v>19.269663000000001</v>
      </c>
      <c r="AU912" s="42">
        <v>11.561798</v>
      </c>
      <c r="AV912" s="42">
        <v>38.539326000000003</v>
      </c>
      <c r="AW912" s="42">
        <v>42.393258000000003</v>
      </c>
      <c r="AX912" s="42">
        <v>46.247191000000001</v>
      </c>
      <c r="AY912" s="42">
        <v>65.516853999999995</v>
      </c>
      <c r="AZ912" s="42">
        <v>34.685392999999998</v>
      </c>
      <c r="BA912" s="42">
        <v>115.61797799999999</v>
      </c>
      <c r="BB912" s="42">
        <v>15.41573</v>
      </c>
      <c r="BC912" s="42">
        <v>7.707865</v>
      </c>
      <c r="BD912" s="42">
        <v>11.561798</v>
      </c>
      <c r="BE912" s="42">
        <v>19.269663000000001</v>
      </c>
      <c r="BF912" s="42">
        <v>3.8539330000000001</v>
      </c>
      <c r="BG912" s="42">
        <v>30.831461000000001</v>
      </c>
      <c r="BH912" s="42">
        <v>23.123595999999999</v>
      </c>
      <c r="BI912" s="42">
        <v>3.8539330000000001</v>
      </c>
      <c r="BJ912" s="42">
        <v>158.011236</v>
      </c>
      <c r="BK912" s="42">
        <v>0</v>
      </c>
      <c r="BL912" s="42">
        <v>11.561798</v>
      </c>
      <c r="BM912" s="42">
        <v>0</v>
      </c>
      <c r="BN912" s="42">
        <v>19.269663000000001</v>
      </c>
      <c r="BO912" s="42">
        <v>38.539326000000003</v>
      </c>
      <c r="BP912" s="42">
        <v>15.41573</v>
      </c>
      <c r="BQ912" s="42">
        <v>42.393258000000003</v>
      </c>
      <c r="BR912" s="42">
        <v>30.831461000000001</v>
      </c>
      <c r="BS912" s="42">
        <v>26.977528</v>
      </c>
      <c r="BT912" s="42">
        <v>0</v>
      </c>
      <c r="BU912" s="42">
        <v>0</v>
      </c>
      <c r="BV912" s="42">
        <v>0</v>
      </c>
      <c r="BW912" s="42">
        <v>3.8539330000000001</v>
      </c>
      <c r="BX912" s="42">
        <v>0</v>
      </c>
      <c r="BY912" s="42">
        <v>0</v>
      </c>
      <c r="BZ912" s="42">
        <v>0</v>
      </c>
      <c r="CA912" s="42">
        <v>23.123595999999999</v>
      </c>
      <c r="CB912" s="42">
        <v>146.44943799999999</v>
      </c>
      <c r="CC912" s="42">
        <v>11.561798</v>
      </c>
      <c r="CD912" s="42">
        <v>11.561798</v>
      </c>
      <c r="CE912" s="42">
        <v>11.561798</v>
      </c>
      <c r="CF912" s="42">
        <v>26.977528</v>
      </c>
      <c r="CG912" s="42">
        <v>42.393258000000003</v>
      </c>
      <c r="CH912" s="42">
        <v>30.831461000000001</v>
      </c>
      <c r="CI912" s="42">
        <v>3.8539330000000001</v>
      </c>
      <c r="CJ912" s="42">
        <v>7.707865</v>
      </c>
      <c r="CK912" s="42">
        <v>100.202247</v>
      </c>
      <c r="CL912" s="42">
        <v>3.8539330000000001</v>
      </c>
      <c r="CM912" s="42">
        <v>7.707865</v>
      </c>
      <c r="CN912" s="42">
        <v>0</v>
      </c>
      <c r="CO912" s="42">
        <v>7.707865</v>
      </c>
      <c r="CP912" s="42">
        <v>0</v>
      </c>
      <c r="CQ912" s="42">
        <v>15.41573</v>
      </c>
      <c r="CR912" s="42">
        <v>61.662920999999997</v>
      </c>
      <c r="CS912" s="42">
        <v>3.8539330000000001</v>
      </c>
    </row>
    <row r="913" spans="1:97">
      <c r="A913" s="40" t="s">
        <v>2420</v>
      </c>
      <c r="B913" s="40" t="s">
        <v>289</v>
      </c>
      <c r="C913" s="40" t="s">
        <v>1664</v>
      </c>
      <c r="D913" s="40" t="s">
        <v>1669</v>
      </c>
      <c r="E913" s="40" t="s">
        <v>1800</v>
      </c>
      <c r="F913" s="40" t="s">
        <v>1671</v>
      </c>
      <c r="G913" s="41" t="s">
        <v>294</v>
      </c>
      <c r="H913" s="40" t="s">
        <v>2421</v>
      </c>
      <c r="I913" s="42">
        <v>1318</v>
      </c>
      <c r="J913" s="42">
        <v>315.928427</v>
      </c>
      <c r="K913" s="42">
        <v>177.98784599999999</v>
      </c>
      <c r="L913" s="42">
        <v>315.03848799999997</v>
      </c>
      <c r="M913" s="42">
        <v>285.67049300000002</v>
      </c>
      <c r="N913" s="42">
        <v>161.96894</v>
      </c>
      <c r="O913" s="42">
        <v>61.405807000000003</v>
      </c>
      <c r="P913" s="42">
        <v>171</v>
      </c>
      <c r="Q913" s="42">
        <v>143</v>
      </c>
      <c r="R913" s="42">
        <v>231</v>
      </c>
      <c r="S913" s="42">
        <v>164</v>
      </c>
      <c r="T913" s="42">
        <v>89</v>
      </c>
      <c r="U913" s="42">
        <v>44</v>
      </c>
      <c r="V913" s="42">
        <v>664.78460500000006</v>
      </c>
      <c r="W913" s="42">
        <v>171.75827100000001</v>
      </c>
      <c r="X913" s="42">
        <v>91.663741000000002</v>
      </c>
      <c r="Y913" s="42">
        <v>153.069548</v>
      </c>
      <c r="Z913" s="42">
        <v>138.83052000000001</v>
      </c>
      <c r="AA913" s="42">
        <v>83.654287999999994</v>
      </c>
      <c r="AB913" s="42">
        <v>24.918298</v>
      </c>
      <c r="AC913" s="42">
        <v>0.88993900000000004</v>
      </c>
      <c r="AD913" s="42">
        <v>211.80553699999999</v>
      </c>
      <c r="AE913" s="42">
        <v>382.67386900000002</v>
      </c>
      <c r="AF913" s="42">
        <v>70.305199000000002</v>
      </c>
      <c r="AG913" s="42">
        <v>653.21539499999994</v>
      </c>
      <c r="AH913" s="42">
        <v>144.17015499999999</v>
      </c>
      <c r="AI913" s="42">
        <v>86.324105000000003</v>
      </c>
      <c r="AJ913" s="42">
        <v>161.96894</v>
      </c>
      <c r="AK913" s="42">
        <v>146.83997299999999</v>
      </c>
      <c r="AL913" s="42">
        <v>78.314651999999995</v>
      </c>
      <c r="AM913" s="42">
        <v>33.817691000000003</v>
      </c>
      <c r="AN913" s="42">
        <v>1.7798780000000001</v>
      </c>
      <c r="AO913" s="42">
        <v>177.09790699999999</v>
      </c>
      <c r="AP913" s="42">
        <v>398.69277499999998</v>
      </c>
      <c r="AQ913" s="42">
        <v>77.424712999999997</v>
      </c>
      <c r="AR913" s="42">
        <v>993.17218100000002</v>
      </c>
      <c r="AS913" s="42">
        <v>7.1195139999999997</v>
      </c>
      <c r="AT913" s="42">
        <v>56.956111</v>
      </c>
      <c r="AU913" s="42">
        <v>71.195138</v>
      </c>
      <c r="AV913" s="42">
        <v>263.422012</v>
      </c>
      <c r="AW913" s="42">
        <v>138.83052000000001</v>
      </c>
      <c r="AX913" s="42">
        <v>113.912221</v>
      </c>
      <c r="AY913" s="42">
        <v>227.824443</v>
      </c>
      <c r="AZ913" s="42">
        <v>113.912221</v>
      </c>
      <c r="BA913" s="42">
        <v>498.36596900000001</v>
      </c>
      <c r="BB913" s="42">
        <v>7.1195139999999997</v>
      </c>
      <c r="BC913" s="42">
        <v>39.157325999999998</v>
      </c>
      <c r="BD913" s="42">
        <v>32.037812000000002</v>
      </c>
      <c r="BE913" s="42">
        <v>131.711006</v>
      </c>
      <c r="BF913" s="42">
        <v>28.478055000000001</v>
      </c>
      <c r="BG913" s="42">
        <v>96.113437000000005</v>
      </c>
      <c r="BH913" s="42">
        <v>110.352465</v>
      </c>
      <c r="BI913" s="42">
        <v>53.396354000000002</v>
      </c>
      <c r="BJ913" s="42">
        <v>494.80621200000002</v>
      </c>
      <c r="BK913" s="42">
        <v>0</v>
      </c>
      <c r="BL913" s="42">
        <v>17.798784999999999</v>
      </c>
      <c r="BM913" s="42">
        <v>39.157325999999998</v>
      </c>
      <c r="BN913" s="42">
        <v>131.711006</v>
      </c>
      <c r="BO913" s="42">
        <v>110.352465</v>
      </c>
      <c r="BP913" s="42">
        <v>17.798784999999999</v>
      </c>
      <c r="BQ913" s="42">
        <v>117.47197799999999</v>
      </c>
      <c r="BR913" s="42">
        <v>60.515867999999998</v>
      </c>
      <c r="BS913" s="42">
        <v>99.673193999999995</v>
      </c>
      <c r="BT913" s="42">
        <v>0</v>
      </c>
      <c r="BU913" s="42">
        <v>0</v>
      </c>
      <c r="BV913" s="42">
        <v>0</v>
      </c>
      <c r="BW913" s="42">
        <v>7.1195139999999997</v>
      </c>
      <c r="BX913" s="42">
        <v>3.5597569999999998</v>
      </c>
      <c r="BY913" s="42">
        <v>7.1195139999999997</v>
      </c>
      <c r="BZ913" s="42">
        <v>0</v>
      </c>
      <c r="CA913" s="42">
        <v>81.874409</v>
      </c>
      <c r="CB913" s="42">
        <v>544.64280900000006</v>
      </c>
      <c r="CC913" s="42">
        <v>7.1195139999999997</v>
      </c>
      <c r="CD913" s="42">
        <v>42.717083000000002</v>
      </c>
      <c r="CE913" s="42">
        <v>60.515867999999998</v>
      </c>
      <c r="CF913" s="42">
        <v>202.90614400000001</v>
      </c>
      <c r="CG913" s="42">
        <v>121.031735</v>
      </c>
      <c r="CH913" s="42">
        <v>96.113437000000005</v>
      </c>
      <c r="CI913" s="42">
        <v>0</v>
      </c>
      <c r="CJ913" s="42">
        <v>14.239027999999999</v>
      </c>
      <c r="CK913" s="42">
        <v>348.856178</v>
      </c>
      <c r="CL913" s="42">
        <v>0</v>
      </c>
      <c r="CM913" s="42">
        <v>14.239027999999999</v>
      </c>
      <c r="CN913" s="42">
        <v>10.679271</v>
      </c>
      <c r="CO913" s="42">
        <v>53.396354000000002</v>
      </c>
      <c r="CP913" s="42">
        <v>14.239027999999999</v>
      </c>
      <c r="CQ913" s="42">
        <v>10.679271</v>
      </c>
      <c r="CR913" s="42">
        <v>227.824443</v>
      </c>
      <c r="CS913" s="42">
        <v>17.798784999999999</v>
      </c>
    </row>
    <row r="914" spans="1:97">
      <c r="A914" s="40" t="s">
        <v>2422</v>
      </c>
      <c r="B914" s="40" t="s">
        <v>289</v>
      </c>
      <c r="C914" s="40" t="s">
        <v>1664</v>
      </c>
      <c r="D914" s="40" t="s">
        <v>1669</v>
      </c>
      <c r="E914" s="40" t="s">
        <v>1692</v>
      </c>
      <c r="F914" s="40" t="s">
        <v>1671</v>
      </c>
      <c r="G914" s="41" t="s">
        <v>294</v>
      </c>
      <c r="H914" s="40" t="s">
        <v>2423</v>
      </c>
      <c r="I914" s="42">
        <v>427</v>
      </c>
      <c r="J914" s="42">
        <v>109</v>
      </c>
      <c r="K914" s="42">
        <v>75</v>
      </c>
      <c r="L914" s="42">
        <v>98</v>
      </c>
      <c r="M914" s="42">
        <v>78</v>
      </c>
      <c r="N914" s="42">
        <v>43</v>
      </c>
      <c r="O914" s="42">
        <v>24</v>
      </c>
      <c r="P914" s="42">
        <v>57</v>
      </c>
      <c r="Q914" s="42">
        <v>41</v>
      </c>
      <c r="R914" s="42">
        <v>70</v>
      </c>
      <c r="S914" s="42">
        <v>52</v>
      </c>
      <c r="T914" s="42">
        <v>43</v>
      </c>
      <c r="U914" s="42">
        <v>14</v>
      </c>
      <c r="V914" s="42">
        <v>220</v>
      </c>
      <c r="W914" s="42">
        <v>63</v>
      </c>
      <c r="X914" s="42">
        <v>38</v>
      </c>
      <c r="Y914" s="42">
        <v>47</v>
      </c>
      <c r="Z914" s="42">
        <v>40</v>
      </c>
      <c r="AA914" s="42">
        <v>23</v>
      </c>
      <c r="AB914" s="42">
        <v>9</v>
      </c>
      <c r="AC914" s="42">
        <v>0</v>
      </c>
      <c r="AD914" s="42">
        <v>77</v>
      </c>
      <c r="AE914" s="42">
        <v>122</v>
      </c>
      <c r="AF914" s="42">
        <v>21</v>
      </c>
      <c r="AG914" s="42">
        <v>207</v>
      </c>
      <c r="AH914" s="42">
        <v>46</v>
      </c>
      <c r="AI914" s="42">
        <v>37</v>
      </c>
      <c r="AJ914" s="42">
        <v>51</v>
      </c>
      <c r="AK914" s="42">
        <v>38</v>
      </c>
      <c r="AL914" s="42">
        <v>20</v>
      </c>
      <c r="AM914" s="42">
        <v>15</v>
      </c>
      <c r="AN914" s="42">
        <v>0</v>
      </c>
      <c r="AO914" s="42">
        <v>58</v>
      </c>
      <c r="AP914" s="42">
        <v>128</v>
      </c>
      <c r="AQ914" s="42">
        <v>21</v>
      </c>
      <c r="AR914" s="42">
        <v>312</v>
      </c>
      <c r="AS914" s="42">
        <v>8</v>
      </c>
      <c r="AT914" s="42">
        <v>12</v>
      </c>
      <c r="AU914" s="42">
        <v>20</v>
      </c>
      <c r="AV914" s="42">
        <v>32</v>
      </c>
      <c r="AW914" s="42">
        <v>56</v>
      </c>
      <c r="AX914" s="42">
        <v>60</v>
      </c>
      <c r="AY914" s="42">
        <v>80</v>
      </c>
      <c r="AZ914" s="42">
        <v>44</v>
      </c>
      <c r="BA914" s="42">
        <v>152</v>
      </c>
      <c r="BB914" s="42">
        <v>4</v>
      </c>
      <c r="BC914" s="42">
        <v>12</v>
      </c>
      <c r="BD914" s="42">
        <v>20</v>
      </c>
      <c r="BE914" s="42">
        <v>12</v>
      </c>
      <c r="BF914" s="42">
        <v>0</v>
      </c>
      <c r="BG914" s="42">
        <v>52</v>
      </c>
      <c r="BH914" s="42">
        <v>40</v>
      </c>
      <c r="BI914" s="42">
        <v>12</v>
      </c>
      <c r="BJ914" s="42">
        <v>160</v>
      </c>
      <c r="BK914" s="42">
        <v>4</v>
      </c>
      <c r="BL914" s="42">
        <v>0</v>
      </c>
      <c r="BM914" s="42">
        <v>0</v>
      </c>
      <c r="BN914" s="42">
        <v>20</v>
      </c>
      <c r="BO914" s="42">
        <v>56</v>
      </c>
      <c r="BP914" s="42">
        <v>8</v>
      </c>
      <c r="BQ914" s="42">
        <v>40</v>
      </c>
      <c r="BR914" s="42">
        <v>32</v>
      </c>
      <c r="BS914" s="42">
        <v>20</v>
      </c>
      <c r="BT914" s="42">
        <v>0</v>
      </c>
      <c r="BU914" s="42">
        <v>0</v>
      </c>
      <c r="BV914" s="42">
        <v>0</v>
      </c>
      <c r="BW914" s="42">
        <v>0</v>
      </c>
      <c r="BX914" s="42">
        <v>0</v>
      </c>
      <c r="BY914" s="42">
        <v>4</v>
      </c>
      <c r="BZ914" s="42">
        <v>0</v>
      </c>
      <c r="CA914" s="42">
        <v>16</v>
      </c>
      <c r="CB914" s="42">
        <v>168</v>
      </c>
      <c r="CC914" s="42">
        <v>8</v>
      </c>
      <c r="CD914" s="42">
        <v>4</v>
      </c>
      <c r="CE914" s="42">
        <v>16</v>
      </c>
      <c r="CF914" s="42">
        <v>24</v>
      </c>
      <c r="CG914" s="42">
        <v>44</v>
      </c>
      <c r="CH914" s="42">
        <v>52</v>
      </c>
      <c r="CI914" s="42">
        <v>0</v>
      </c>
      <c r="CJ914" s="42">
        <v>20</v>
      </c>
      <c r="CK914" s="42">
        <v>124</v>
      </c>
      <c r="CL914" s="42">
        <v>0</v>
      </c>
      <c r="CM914" s="42">
        <v>8</v>
      </c>
      <c r="CN914" s="42">
        <v>4</v>
      </c>
      <c r="CO914" s="42">
        <v>8</v>
      </c>
      <c r="CP914" s="42">
        <v>12</v>
      </c>
      <c r="CQ914" s="42">
        <v>4</v>
      </c>
      <c r="CR914" s="42">
        <v>80</v>
      </c>
      <c r="CS914" s="42">
        <v>8</v>
      </c>
    </row>
    <row r="915" spans="1:97">
      <c r="A915" s="40" t="s">
        <v>2424</v>
      </c>
      <c r="B915" s="40" t="s">
        <v>289</v>
      </c>
      <c r="C915" s="40" t="s">
        <v>1664</v>
      </c>
      <c r="D915" s="40" t="s">
        <v>1669</v>
      </c>
      <c r="E915" s="40" t="s">
        <v>1918</v>
      </c>
      <c r="F915" s="40" t="s">
        <v>1671</v>
      </c>
      <c r="G915" s="41" t="s">
        <v>294</v>
      </c>
      <c r="H915" s="40" t="s">
        <v>2425</v>
      </c>
      <c r="I915" s="42">
        <v>242</v>
      </c>
      <c r="J915" s="42">
        <v>40.333333000000003</v>
      </c>
      <c r="K915" s="42">
        <v>25.577235999999999</v>
      </c>
      <c r="L915" s="42">
        <v>50.170732000000001</v>
      </c>
      <c r="M915" s="42">
        <v>55.089430999999998</v>
      </c>
      <c r="N915" s="42">
        <v>45.252032999999997</v>
      </c>
      <c r="O915" s="42">
        <v>25.577235999999999</v>
      </c>
      <c r="P915" s="42">
        <v>28</v>
      </c>
      <c r="Q915" s="42">
        <v>40</v>
      </c>
      <c r="R915" s="42">
        <v>50</v>
      </c>
      <c r="S915" s="42">
        <v>33</v>
      </c>
      <c r="T915" s="42">
        <v>45</v>
      </c>
      <c r="U915" s="42">
        <v>21</v>
      </c>
      <c r="V915" s="42">
        <v>121.98374</v>
      </c>
      <c r="W915" s="42">
        <v>27.544715</v>
      </c>
      <c r="X915" s="42">
        <v>9.8373980000000003</v>
      </c>
      <c r="Y915" s="42">
        <v>26.560976</v>
      </c>
      <c r="Z915" s="42">
        <v>25.577235999999999</v>
      </c>
      <c r="AA915" s="42">
        <v>24.593495999999998</v>
      </c>
      <c r="AB915" s="42">
        <v>7.8699190000000003</v>
      </c>
      <c r="AC915" s="42">
        <v>0</v>
      </c>
      <c r="AD915" s="42">
        <v>31.479675</v>
      </c>
      <c r="AE915" s="42">
        <v>65.910568999999995</v>
      </c>
      <c r="AF915" s="42">
        <v>24.593495999999998</v>
      </c>
      <c r="AG915" s="42">
        <v>120.01626</v>
      </c>
      <c r="AH915" s="42">
        <v>12.788618</v>
      </c>
      <c r="AI915" s="42">
        <v>15.739837</v>
      </c>
      <c r="AJ915" s="42">
        <v>23.609756000000001</v>
      </c>
      <c r="AK915" s="42">
        <v>29.512194999999998</v>
      </c>
      <c r="AL915" s="42">
        <v>20.658536999999999</v>
      </c>
      <c r="AM915" s="42">
        <v>15.739837</v>
      </c>
      <c r="AN915" s="42">
        <v>1.9674799999999999</v>
      </c>
      <c r="AO915" s="42">
        <v>16.723576999999999</v>
      </c>
      <c r="AP915" s="42">
        <v>73.780488000000005</v>
      </c>
      <c r="AQ915" s="42">
        <v>29.512194999999998</v>
      </c>
      <c r="AR915" s="42">
        <v>188.878049</v>
      </c>
      <c r="AS915" s="42">
        <v>19.674797000000002</v>
      </c>
      <c r="AT915" s="42">
        <v>7.8699190000000003</v>
      </c>
      <c r="AU915" s="42">
        <v>0</v>
      </c>
      <c r="AV915" s="42">
        <v>31.479675</v>
      </c>
      <c r="AW915" s="42">
        <v>19.674797000000002</v>
      </c>
      <c r="AX915" s="42">
        <v>27.544715</v>
      </c>
      <c r="AY915" s="42">
        <v>47.219512000000002</v>
      </c>
      <c r="AZ915" s="42">
        <v>35.414634</v>
      </c>
      <c r="BA915" s="42">
        <v>94.439024000000003</v>
      </c>
      <c r="BB915" s="42">
        <v>15.739837</v>
      </c>
      <c r="BC915" s="42">
        <v>3.9349590000000001</v>
      </c>
      <c r="BD915" s="42">
        <v>0</v>
      </c>
      <c r="BE915" s="42">
        <v>11.804878</v>
      </c>
      <c r="BF915" s="42">
        <v>0</v>
      </c>
      <c r="BG915" s="42">
        <v>23.609756000000001</v>
      </c>
      <c r="BH915" s="42">
        <v>23.609756000000001</v>
      </c>
      <c r="BI915" s="42">
        <v>15.739837</v>
      </c>
      <c r="BJ915" s="42">
        <v>94.439024000000003</v>
      </c>
      <c r="BK915" s="42">
        <v>3.9349590000000001</v>
      </c>
      <c r="BL915" s="42">
        <v>3.9349590000000001</v>
      </c>
      <c r="BM915" s="42">
        <v>0</v>
      </c>
      <c r="BN915" s="42">
        <v>19.674797000000002</v>
      </c>
      <c r="BO915" s="42">
        <v>19.674797000000002</v>
      </c>
      <c r="BP915" s="42">
        <v>3.9349590000000001</v>
      </c>
      <c r="BQ915" s="42">
        <v>23.609756000000001</v>
      </c>
      <c r="BR915" s="42">
        <v>19.674797000000002</v>
      </c>
      <c r="BS915" s="42">
        <v>7.8699190000000003</v>
      </c>
      <c r="BT915" s="42">
        <v>0</v>
      </c>
      <c r="BU915" s="42">
        <v>0</v>
      </c>
      <c r="BV915" s="42">
        <v>0</v>
      </c>
      <c r="BW915" s="42">
        <v>0</v>
      </c>
      <c r="BX915" s="42">
        <v>0</v>
      </c>
      <c r="BY915" s="42">
        <v>3.9349590000000001</v>
      </c>
      <c r="BZ915" s="42">
        <v>0</v>
      </c>
      <c r="CA915" s="42">
        <v>3.9349590000000001</v>
      </c>
      <c r="CB915" s="42">
        <v>102.308943</v>
      </c>
      <c r="CC915" s="42">
        <v>15.739837</v>
      </c>
      <c r="CD915" s="42">
        <v>7.8699190000000003</v>
      </c>
      <c r="CE915" s="42">
        <v>0</v>
      </c>
      <c r="CF915" s="42">
        <v>19.674797000000002</v>
      </c>
      <c r="CG915" s="42">
        <v>19.674797000000002</v>
      </c>
      <c r="CH915" s="42">
        <v>23.609756000000001</v>
      </c>
      <c r="CI915" s="42">
        <v>0</v>
      </c>
      <c r="CJ915" s="42">
        <v>15.739837</v>
      </c>
      <c r="CK915" s="42">
        <v>78.699186999999995</v>
      </c>
      <c r="CL915" s="42">
        <v>3.9349590000000001</v>
      </c>
      <c r="CM915" s="42">
        <v>0</v>
      </c>
      <c r="CN915" s="42">
        <v>0</v>
      </c>
      <c r="CO915" s="42">
        <v>11.804878</v>
      </c>
      <c r="CP915" s="42">
        <v>0</v>
      </c>
      <c r="CQ915" s="42">
        <v>0</v>
      </c>
      <c r="CR915" s="42">
        <v>47.219512000000002</v>
      </c>
      <c r="CS915" s="42">
        <v>15.739837</v>
      </c>
    </row>
    <row r="916" spans="1:97">
      <c r="A916" s="40" t="s">
        <v>2426</v>
      </c>
      <c r="B916" s="40" t="s">
        <v>289</v>
      </c>
      <c r="C916" s="40" t="s">
        <v>1664</v>
      </c>
      <c r="D916" s="40" t="s">
        <v>1665</v>
      </c>
      <c r="E916" s="40" t="s">
        <v>1897</v>
      </c>
      <c r="F916" s="40" t="s">
        <v>351</v>
      </c>
      <c r="G916" s="41" t="s">
        <v>294</v>
      </c>
      <c r="H916" s="40" t="s">
        <v>2427</v>
      </c>
      <c r="I916" s="42">
        <v>309</v>
      </c>
      <c r="J916" s="42">
        <v>65.852458999999996</v>
      </c>
      <c r="K916" s="42">
        <v>40.524590000000003</v>
      </c>
      <c r="L916" s="42">
        <v>60.786884999999998</v>
      </c>
      <c r="M916" s="42">
        <v>60.786884999999998</v>
      </c>
      <c r="N916" s="42">
        <v>47.616393000000002</v>
      </c>
      <c r="O916" s="42">
        <v>33.432786999999998</v>
      </c>
      <c r="P916" s="42">
        <v>62</v>
      </c>
      <c r="Q916" s="42">
        <v>59</v>
      </c>
      <c r="R916" s="42">
        <v>67</v>
      </c>
      <c r="S916" s="42">
        <v>52</v>
      </c>
      <c r="T916" s="42">
        <v>45</v>
      </c>
      <c r="U916" s="42">
        <v>27</v>
      </c>
      <c r="V916" s="42">
        <v>150.95409799999999</v>
      </c>
      <c r="W916" s="42">
        <v>28.367213</v>
      </c>
      <c r="X916" s="42">
        <v>25.327869</v>
      </c>
      <c r="Y916" s="42">
        <v>29.380327999999999</v>
      </c>
      <c r="Z916" s="42">
        <v>29.380327999999999</v>
      </c>
      <c r="AA916" s="42">
        <v>25.327869</v>
      </c>
      <c r="AB916" s="42">
        <v>13.170491999999999</v>
      </c>
      <c r="AC916" s="42">
        <v>0</v>
      </c>
      <c r="AD916" s="42">
        <v>34.445901999999997</v>
      </c>
      <c r="AE916" s="42">
        <v>88.140984000000003</v>
      </c>
      <c r="AF916" s="42">
        <v>28.367213</v>
      </c>
      <c r="AG916" s="42">
        <v>158.04590200000001</v>
      </c>
      <c r="AH916" s="42">
        <v>37.485245999999997</v>
      </c>
      <c r="AI916" s="42">
        <v>15.196721</v>
      </c>
      <c r="AJ916" s="42">
        <v>31.406556999999999</v>
      </c>
      <c r="AK916" s="42">
        <v>31.406556999999999</v>
      </c>
      <c r="AL916" s="42">
        <v>22.288525</v>
      </c>
      <c r="AM916" s="42">
        <v>19.249179999999999</v>
      </c>
      <c r="AN916" s="42">
        <v>1.013115</v>
      </c>
      <c r="AO916" s="42">
        <v>39.511474999999997</v>
      </c>
      <c r="AP916" s="42">
        <v>85.101639000000006</v>
      </c>
      <c r="AQ916" s="42">
        <v>33.432786999999998</v>
      </c>
      <c r="AR916" s="42">
        <v>243.14754099999999</v>
      </c>
      <c r="AS916" s="42">
        <v>8.1049179999999996</v>
      </c>
      <c r="AT916" s="42">
        <v>8.1049179999999996</v>
      </c>
      <c r="AU916" s="42">
        <v>4.0524589999999998</v>
      </c>
      <c r="AV916" s="42">
        <v>12.157377</v>
      </c>
      <c r="AW916" s="42">
        <v>44.577049000000002</v>
      </c>
      <c r="AX916" s="42">
        <v>36.472130999999997</v>
      </c>
      <c r="AY916" s="42">
        <v>93.206557000000004</v>
      </c>
      <c r="AZ916" s="42">
        <v>36.472130999999997</v>
      </c>
      <c r="BA916" s="42">
        <v>125.62623000000001</v>
      </c>
      <c r="BB916" s="42">
        <v>8.1049179999999996</v>
      </c>
      <c r="BC916" s="42">
        <v>8.1049179999999996</v>
      </c>
      <c r="BD916" s="42">
        <v>4.0524589999999998</v>
      </c>
      <c r="BE916" s="42">
        <v>4.0524589999999998</v>
      </c>
      <c r="BF916" s="42">
        <v>8.1049179999999996</v>
      </c>
      <c r="BG916" s="42">
        <v>36.472130999999997</v>
      </c>
      <c r="BH916" s="42">
        <v>44.577049000000002</v>
      </c>
      <c r="BI916" s="42">
        <v>12.157377</v>
      </c>
      <c r="BJ916" s="42">
        <v>117.521311</v>
      </c>
      <c r="BK916" s="42">
        <v>0</v>
      </c>
      <c r="BL916" s="42">
        <v>0</v>
      </c>
      <c r="BM916" s="42">
        <v>0</v>
      </c>
      <c r="BN916" s="42">
        <v>8.1049179999999996</v>
      </c>
      <c r="BO916" s="42">
        <v>36.472130999999997</v>
      </c>
      <c r="BP916" s="42">
        <v>0</v>
      </c>
      <c r="BQ916" s="42">
        <v>48.629508000000001</v>
      </c>
      <c r="BR916" s="42">
        <v>24.314754000000001</v>
      </c>
      <c r="BS916" s="42">
        <v>16.209835999999999</v>
      </c>
      <c r="BT916" s="42">
        <v>0</v>
      </c>
      <c r="BU916" s="42">
        <v>0</v>
      </c>
      <c r="BV916" s="42">
        <v>0</v>
      </c>
      <c r="BW916" s="42">
        <v>0</v>
      </c>
      <c r="BX916" s="42">
        <v>0</v>
      </c>
      <c r="BY916" s="42">
        <v>0</v>
      </c>
      <c r="BZ916" s="42">
        <v>0</v>
      </c>
      <c r="CA916" s="42">
        <v>16.209835999999999</v>
      </c>
      <c r="CB916" s="42">
        <v>117.521311</v>
      </c>
      <c r="CC916" s="42">
        <v>4.0524589999999998</v>
      </c>
      <c r="CD916" s="42">
        <v>8.1049179999999996</v>
      </c>
      <c r="CE916" s="42">
        <v>4.0524589999999998</v>
      </c>
      <c r="CF916" s="42">
        <v>12.157377</v>
      </c>
      <c r="CG916" s="42">
        <v>40.524590000000003</v>
      </c>
      <c r="CH916" s="42">
        <v>36.472130999999997</v>
      </c>
      <c r="CI916" s="42">
        <v>0</v>
      </c>
      <c r="CJ916" s="42">
        <v>12.157377</v>
      </c>
      <c r="CK916" s="42">
        <v>109.416393</v>
      </c>
      <c r="CL916" s="42">
        <v>4.0524589999999998</v>
      </c>
      <c r="CM916" s="42">
        <v>0</v>
      </c>
      <c r="CN916" s="42">
        <v>0</v>
      </c>
      <c r="CO916" s="42">
        <v>0</v>
      </c>
      <c r="CP916" s="42">
        <v>4.0524589999999998</v>
      </c>
      <c r="CQ916" s="42">
        <v>0</v>
      </c>
      <c r="CR916" s="42">
        <v>93.206557000000004</v>
      </c>
      <c r="CS916" s="42">
        <v>8.1049179999999996</v>
      </c>
    </row>
    <row r="917" spans="1:97">
      <c r="A917" s="40" t="s">
        <v>2428</v>
      </c>
      <c r="B917" s="40" t="s">
        <v>289</v>
      </c>
      <c r="C917" s="40" t="s">
        <v>1664</v>
      </c>
      <c r="D917" s="40" t="s">
        <v>1669</v>
      </c>
      <c r="E917" s="40" t="s">
        <v>1816</v>
      </c>
      <c r="F917" s="40" t="s">
        <v>1671</v>
      </c>
      <c r="G917" s="41" t="s">
        <v>294</v>
      </c>
      <c r="H917" s="40" t="s">
        <v>2429</v>
      </c>
      <c r="I917" s="42">
        <v>563</v>
      </c>
      <c r="J917" s="42">
        <v>129.02083300000001</v>
      </c>
      <c r="K917" s="42">
        <v>75.262152999999998</v>
      </c>
      <c r="L917" s="42">
        <v>119.246528</v>
      </c>
      <c r="M917" s="42">
        <v>113.381944</v>
      </c>
      <c r="N917" s="42">
        <v>80.149305999999996</v>
      </c>
      <c r="O917" s="42">
        <v>45.939236000000001</v>
      </c>
      <c r="P917" s="42">
        <v>79</v>
      </c>
      <c r="Q917" s="42">
        <v>76</v>
      </c>
      <c r="R917" s="42">
        <v>115</v>
      </c>
      <c r="S917" s="42">
        <v>96</v>
      </c>
      <c r="T917" s="42">
        <v>93</v>
      </c>
      <c r="U917" s="42">
        <v>45</v>
      </c>
      <c r="V917" s="42">
        <v>271.72569399999998</v>
      </c>
      <c r="W917" s="42">
        <v>64.510417000000004</v>
      </c>
      <c r="X917" s="42">
        <v>33.232638999999999</v>
      </c>
      <c r="Y917" s="42">
        <v>53.758681000000003</v>
      </c>
      <c r="Z917" s="42">
        <v>62.555556000000003</v>
      </c>
      <c r="AA917" s="42">
        <v>39.097222000000002</v>
      </c>
      <c r="AB917" s="42">
        <v>17.59375</v>
      </c>
      <c r="AC917" s="42">
        <v>0.97743100000000005</v>
      </c>
      <c r="AD917" s="42">
        <v>79.171875</v>
      </c>
      <c r="AE917" s="42">
        <v>151.50173599999999</v>
      </c>
      <c r="AF917" s="42">
        <v>41.052083000000003</v>
      </c>
      <c r="AG917" s="42">
        <v>291.27430600000002</v>
      </c>
      <c r="AH917" s="42">
        <v>64.510417000000004</v>
      </c>
      <c r="AI917" s="42">
        <v>42.029513999999999</v>
      </c>
      <c r="AJ917" s="42">
        <v>65.487847000000002</v>
      </c>
      <c r="AK917" s="42">
        <v>50.826388999999999</v>
      </c>
      <c r="AL917" s="42">
        <v>41.052083000000003</v>
      </c>
      <c r="AM917" s="42">
        <v>25.413194000000001</v>
      </c>
      <c r="AN917" s="42">
        <v>1.954861</v>
      </c>
      <c r="AO917" s="42">
        <v>82.104167000000004</v>
      </c>
      <c r="AP917" s="42">
        <v>155.41145800000001</v>
      </c>
      <c r="AQ917" s="42">
        <v>53.758681000000003</v>
      </c>
      <c r="AR917" s="42">
        <v>422.25</v>
      </c>
      <c r="AS917" s="42">
        <v>23.458333</v>
      </c>
      <c r="AT917" s="42">
        <v>23.458333</v>
      </c>
      <c r="AU917" s="42">
        <v>27.368055999999999</v>
      </c>
      <c r="AV917" s="42">
        <v>58.645833000000003</v>
      </c>
      <c r="AW917" s="42">
        <v>62.555556000000003</v>
      </c>
      <c r="AX917" s="42">
        <v>66.465277999999998</v>
      </c>
      <c r="AY917" s="42">
        <v>105.5625</v>
      </c>
      <c r="AZ917" s="42">
        <v>54.736111000000001</v>
      </c>
      <c r="BA917" s="42">
        <v>203.305556</v>
      </c>
      <c r="BB917" s="42">
        <v>19.548611000000001</v>
      </c>
      <c r="BC917" s="42">
        <v>19.548611000000001</v>
      </c>
      <c r="BD917" s="42">
        <v>19.548611000000001</v>
      </c>
      <c r="BE917" s="42">
        <v>19.548611000000001</v>
      </c>
      <c r="BF917" s="42">
        <v>23.458333</v>
      </c>
      <c r="BG917" s="42">
        <v>39.097222000000002</v>
      </c>
      <c r="BH917" s="42">
        <v>46.916666999999997</v>
      </c>
      <c r="BI917" s="42">
        <v>15.638889000000001</v>
      </c>
      <c r="BJ917" s="42">
        <v>218.944444</v>
      </c>
      <c r="BK917" s="42">
        <v>3.9097219999999999</v>
      </c>
      <c r="BL917" s="42">
        <v>3.9097219999999999</v>
      </c>
      <c r="BM917" s="42">
        <v>7.8194439999999998</v>
      </c>
      <c r="BN917" s="42">
        <v>39.097222000000002</v>
      </c>
      <c r="BO917" s="42">
        <v>39.097222000000002</v>
      </c>
      <c r="BP917" s="42">
        <v>27.368055999999999</v>
      </c>
      <c r="BQ917" s="42">
        <v>58.645833000000003</v>
      </c>
      <c r="BR917" s="42">
        <v>39.097222000000002</v>
      </c>
      <c r="BS917" s="42">
        <v>35.1875</v>
      </c>
      <c r="BT917" s="42">
        <v>0</v>
      </c>
      <c r="BU917" s="42">
        <v>0</v>
      </c>
      <c r="BV917" s="42">
        <v>0</v>
      </c>
      <c r="BW917" s="42">
        <v>0</v>
      </c>
      <c r="BX917" s="42">
        <v>3.9097219999999999</v>
      </c>
      <c r="BY917" s="42">
        <v>3.9097219999999999</v>
      </c>
      <c r="BZ917" s="42">
        <v>0</v>
      </c>
      <c r="CA917" s="42">
        <v>27.368055999999999</v>
      </c>
      <c r="CB917" s="42">
        <v>242.40277800000001</v>
      </c>
      <c r="CC917" s="42">
        <v>15.638889000000001</v>
      </c>
      <c r="CD917" s="42">
        <v>15.638889000000001</v>
      </c>
      <c r="CE917" s="42">
        <v>19.548611000000001</v>
      </c>
      <c r="CF917" s="42">
        <v>54.736111000000001</v>
      </c>
      <c r="CG917" s="42">
        <v>58.645833000000003</v>
      </c>
      <c r="CH917" s="42">
        <v>54.736111000000001</v>
      </c>
      <c r="CI917" s="42">
        <v>0</v>
      </c>
      <c r="CJ917" s="42">
        <v>23.458333</v>
      </c>
      <c r="CK917" s="42">
        <v>144.65972199999999</v>
      </c>
      <c r="CL917" s="42">
        <v>7.8194439999999998</v>
      </c>
      <c r="CM917" s="42">
        <v>7.8194439999999998</v>
      </c>
      <c r="CN917" s="42">
        <v>7.8194439999999998</v>
      </c>
      <c r="CO917" s="42">
        <v>3.9097219999999999</v>
      </c>
      <c r="CP917" s="42">
        <v>0</v>
      </c>
      <c r="CQ917" s="42">
        <v>7.8194439999999998</v>
      </c>
      <c r="CR917" s="42">
        <v>105.5625</v>
      </c>
      <c r="CS917" s="42">
        <v>3.9097219999999999</v>
      </c>
    </row>
    <row r="918" spans="1:97">
      <c r="A918" s="40" t="s">
        <v>2430</v>
      </c>
      <c r="B918" s="40" t="s">
        <v>289</v>
      </c>
      <c r="C918" s="40" t="s">
        <v>1664</v>
      </c>
      <c r="D918" s="40" t="s">
        <v>1665</v>
      </c>
      <c r="E918" s="40" t="s">
        <v>1762</v>
      </c>
      <c r="F918" s="40" t="s">
        <v>419</v>
      </c>
      <c r="G918" s="41" t="s">
        <v>294</v>
      </c>
      <c r="H918" s="40" t="s">
        <v>2431</v>
      </c>
      <c r="I918" s="42">
        <v>1295</v>
      </c>
      <c r="J918" s="42">
        <v>255.43651299999999</v>
      </c>
      <c r="K918" s="42">
        <v>216.95510100000001</v>
      </c>
      <c r="L918" s="42">
        <v>275.86262299999999</v>
      </c>
      <c r="M918" s="42">
        <v>271.84092299999998</v>
      </c>
      <c r="N918" s="42">
        <v>171.811555</v>
      </c>
      <c r="O918" s="42">
        <v>103.09328499999999</v>
      </c>
      <c r="P918" s="42">
        <v>261</v>
      </c>
      <c r="Q918" s="42">
        <v>213</v>
      </c>
      <c r="R918" s="42">
        <v>293</v>
      </c>
      <c r="S918" s="42">
        <v>179</v>
      </c>
      <c r="T918" s="42">
        <v>151</v>
      </c>
      <c r="U918" s="42">
        <v>84</v>
      </c>
      <c r="V918" s="42">
        <v>645.46797600000002</v>
      </c>
      <c r="W918" s="42">
        <v>139.320345</v>
      </c>
      <c r="X918" s="42">
        <v>106.97735299999999</v>
      </c>
      <c r="Y918" s="42">
        <v>136.415234</v>
      </c>
      <c r="Z918" s="42">
        <v>131.372229</v>
      </c>
      <c r="AA918" s="42">
        <v>85.900484000000006</v>
      </c>
      <c r="AB918" s="42">
        <v>43.460895000000001</v>
      </c>
      <c r="AC918" s="42">
        <v>2.0214370000000002</v>
      </c>
      <c r="AD918" s="42">
        <v>183.76019700000001</v>
      </c>
      <c r="AE918" s="42">
        <v>376.81801400000001</v>
      </c>
      <c r="AF918" s="42">
        <v>84.889764999999997</v>
      </c>
      <c r="AG918" s="42">
        <v>649.53202399999998</v>
      </c>
      <c r="AH918" s="42">
        <v>116.116168</v>
      </c>
      <c r="AI918" s="42">
        <v>109.97774800000001</v>
      </c>
      <c r="AJ918" s="42">
        <v>139.44738899999999</v>
      </c>
      <c r="AK918" s="42">
        <v>140.468695</v>
      </c>
      <c r="AL918" s="42">
        <v>85.911071000000007</v>
      </c>
      <c r="AM918" s="42">
        <v>53.568080000000002</v>
      </c>
      <c r="AN918" s="42">
        <v>4.0428740000000003</v>
      </c>
      <c r="AO918" s="42">
        <v>156.52373299999999</v>
      </c>
      <c r="AP918" s="42">
        <v>392.94716099999999</v>
      </c>
      <c r="AQ918" s="42">
        <v>100.06113000000001</v>
      </c>
      <c r="AR918" s="42">
        <v>1030.424673</v>
      </c>
      <c r="AS918" s="42">
        <v>20.214369999999999</v>
      </c>
      <c r="AT918" s="42">
        <v>28.257769</v>
      </c>
      <c r="AU918" s="42">
        <v>44.471612999999998</v>
      </c>
      <c r="AV918" s="42">
        <v>105.114722</v>
      </c>
      <c r="AW918" s="42">
        <v>198.10082199999999</v>
      </c>
      <c r="AX918" s="42">
        <v>242.487739</v>
      </c>
      <c r="AY918" s="42">
        <v>234.48668799999999</v>
      </c>
      <c r="AZ918" s="42">
        <v>157.29094900000001</v>
      </c>
      <c r="BA918" s="42">
        <v>521.27664700000003</v>
      </c>
      <c r="BB918" s="42">
        <v>8.0857480000000006</v>
      </c>
      <c r="BC918" s="42">
        <v>20.172021000000001</v>
      </c>
      <c r="BD918" s="42">
        <v>28.300117</v>
      </c>
      <c r="BE918" s="42">
        <v>60.643109000000003</v>
      </c>
      <c r="BF918" s="42">
        <v>32.342990999999998</v>
      </c>
      <c r="BG918" s="42">
        <v>177.84410500000001</v>
      </c>
      <c r="BH918" s="42">
        <v>129.37196599999999</v>
      </c>
      <c r="BI918" s="42">
        <v>64.516589999999994</v>
      </c>
      <c r="BJ918" s="42">
        <v>509.14802600000002</v>
      </c>
      <c r="BK918" s="42">
        <v>12.128622</v>
      </c>
      <c r="BL918" s="42">
        <v>8.0857480000000006</v>
      </c>
      <c r="BM918" s="42">
        <v>16.171496000000001</v>
      </c>
      <c r="BN918" s="42">
        <v>44.471612999999998</v>
      </c>
      <c r="BO918" s="42">
        <v>165.75783100000001</v>
      </c>
      <c r="BP918" s="42">
        <v>64.643635000000003</v>
      </c>
      <c r="BQ918" s="42">
        <v>105.114722</v>
      </c>
      <c r="BR918" s="42">
        <v>92.774359000000004</v>
      </c>
      <c r="BS918" s="42">
        <v>129.160225</v>
      </c>
      <c r="BT918" s="42">
        <v>0</v>
      </c>
      <c r="BU918" s="42">
        <v>0</v>
      </c>
      <c r="BV918" s="42">
        <v>0</v>
      </c>
      <c r="BW918" s="42">
        <v>0</v>
      </c>
      <c r="BX918" s="42">
        <v>12.128622</v>
      </c>
      <c r="BY918" s="42">
        <v>36.343516999999999</v>
      </c>
      <c r="BZ918" s="42">
        <v>0</v>
      </c>
      <c r="CA918" s="42">
        <v>80.688085999999998</v>
      </c>
      <c r="CB918" s="42">
        <v>598.04890399999999</v>
      </c>
      <c r="CC918" s="42">
        <v>12.128622</v>
      </c>
      <c r="CD918" s="42">
        <v>20.172021000000001</v>
      </c>
      <c r="CE918" s="42">
        <v>36.385865000000003</v>
      </c>
      <c r="CF918" s="42">
        <v>101.071848</v>
      </c>
      <c r="CG918" s="42">
        <v>165.75783100000001</v>
      </c>
      <c r="CH918" s="42">
        <v>194.01560000000001</v>
      </c>
      <c r="CI918" s="42">
        <v>4.0428740000000003</v>
      </c>
      <c r="CJ918" s="42">
        <v>64.474242000000004</v>
      </c>
      <c r="CK918" s="42">
        <v>303.21554500000002</v>
      </c>
      <c r="CL918" s="42">
        <v>8.0857480000000006</v>
      </c>
      <c r="CM918" s="42">
        <v>8.0857480000000006</v>
      </c>
      <c r="CN918" s="42">
        <v>8.0857480000000006</v>
      </c>
      <c r="CO918" s="42">
        <v>4.0428740000000003</v>
      </c>
      <c r="CP918" s="42">
        <v>20.214369999999999</v>
      </c>
      <c r="CQ918" s="42">
        <v>12.128622</v>
      </c>
      <c r="CR918" s="42">
        <v>230.443814</v>
      </c>
      <c r="CS918" s="42">
        <v>12.128622</v>
      </c>
    </row>
    <row r="919" spans="1:97">
      <c r="A919" s="40" t="s">
        <v>2432</v>
      </c>
      <c r="B919" s="40" t="s">
        <v>289</v>
      </c>
      <c r="C919" s="40" t="s">
        <v>1664</v>
      </c>
      <c r="D919" s="40" t="s">
        <v>1674</v>
      </c>
      <c r="E919" s="40" t="s">
        <v>1759</v>
      </c>
      <c r="F919" s="40" t="s">
        <v>1671</v>
      </c>
      <c r="G919" s="41" t="s">
        <v>294</v>
      </c>
      <c r="H919" s="40" t="s">
        <v>2433</v>
      </c>
      <c r="I919" s="42">
        <v>3501</v>
      </c>
      <c r="J919" s="42">
        <v>746</v>
      </c>
      <c r="K919" s="42">
        <v>481</v>
      </c>
      <c r="L919" s="42">
        <v>780</v>
      </c>
      <c r="M919" s="42">
        <v>849</v>
      </c>
      <c r="N919" s="42">
        <v>468</v>
      </c>
      <c r="O919" s="42">
        <v>177</v>
      </c>
      <c r="P919" s="42">
        <v>629</v>
      </c>
      <c r="Q919" s="42">
        <v>556</v>
      </c>
      <c r="R919" s="42">
        <v>760</v>
      </c>
      <c r="S919" s="42">
        <v>657</v>
      </c>
      <c r="T919" s="42">
        <v>330</v>
      </c>
      <c r="U919" s="42">
        <v>94</v>
      </c>
      <c r="V919" s="42">
        <v>1738</v>
      </c>
      <c r="W919" s="42">
        <v>391</v>
      </c>
      <c r="X919" s="42">
        <v>254</v>
      </c>
      <c r="Y919" s="42">
        <v>367</v>
      </c>
      <c r="Z919" s="42">
        <v>421</v>
      </c>
      <c r="AA919" s="42">
        <v>231</v>
      </c>
      <c r="AB919" s="42">
        <v>72</v>
      </c>
      <c r="AC919" s="42">
        <v>2</v>
      </c>
      <c r="AD919" s="42">
        <v>496</v>
      </c>
      <c r="AE919" s="42">
        <v>1059</v>
      </c>
      <c r="AF919" s="42">
        <v>183</v>
      </c>
      <c r="AG919" s="42">
        <v>1763</v>
      </c>
      <c r="AH919" s="42">
        <v>355</v>
      </c>
      <c r="AI919" s="42">
        <v>227</v>
      </c>
      <c r="AJ919" s="42">
        <v>413</v>
      </c>
      <c r="AK919" s="42">
        <v>428</v>
      </c>
      <c r="AL919" s="42">
        <v>237</v>
      </c>
      <c r="AM919" s="42">
        <v>96</v>
      </c>
      <c r="AN919" s="42">
        <v>7</v>
      </c>
      <c r="AO919" s="42">
        <v>444</v>
      </c>
      <c r="AP919" s="42">
        <v>1107</v>
      </c>
      <c r="AQ919" s="42">
        <v>212</v>
      </c>
      <c r="AR919" s="42">
        <v>2780</v>
      </c>
      <c r="AS919" s="42">
        <v>4</v>
      </c>
      <c r="AT919" s="42">
        <v>152</v>
      </c>
      <c r="AU919" s="42">
        <v>252</v>
      </c>
      <c r="AV919" s="42">
        <v>508</v>
      </c>
      <c r="AW919" s="42">
        <v>472</v>
      </c>
      <c r="AX919" s="42">
        <v>408</v>
      </c>
      <c r="AY919" s="42">
        <v>628</v>
      </c>
      <c r="AZ919" s="42">
        <v>356</v>
      </c>
      <c r="BA919" s="42">
        <v>1328</v>
      </c>
      <c r="BB919" s="42">
        <v>4</v>
      </c>
      <c r="BC919" s="42">
        <v>108</v>
      </c>
      <c r="BD919" s="42">
        <v>152</v>
      </c>
      <c r="BE919" s="42">
        <v>220</v>
      </c>
      <c r="BF919" s="42">
        <v>84</v>
      </c>
      <c r="BG919" s="42">
        <v>340</v>
      </c>
      <c r="BH919" s="42">
        <v>272</v>
      </c>
      <c r="BI919" s="42">
        <v>148</v>
      </c>
      <c r="BJ919" s="42">
        <v>1452</v>
      </c>
      <c r="BK919" s="42">
        <v>0</v>
      </c>
      <c r="BL919" s="42">
        <v>44</v>
      </c>
      <c r="BM919" s="42">
        <v>100</v>
      </c>
      <c r="BN919" s="42">
        <v>288</v>
      </c>
      <c r="BO919" s="42">
        <v>388</v>
      </c>
      <c r="BP919" s="42">
        <v>68</v>
      </c>
      <c r="BQ919" s="42">
        <v>356</v>
      </c>
      <c r="BR919" s="42">
        <v>208</v>
      </c>
      <c r="BS919" s="42">
        <v>360</v>
      </c>
      <c r="BT919" s="42">
        <v>0</v>
      </c>
      <c r="BU919" s="42">
        <v>0</v>
      </c>
      <c r="BV919" s="42">
        <v>0</v>
      </c>
      <c r="BW919" s="42">
        <v>28</v>
      </c>
      <c r="BX919" s="42">
        <v>40</v>
      </c>
      <c r="BY919" s="42">
        <v>56</v>
      </c>
      <c r="BZ919" s="42">
        <v>0</v>
      </c>
      <c r="CA919" s="42">
        <v>236</v>
      </c>
      <c r="CB919" s="42">
        <v>1556</v>
      </c>
      <c r="CC919" s="42">
        <v>4</v>
      </c>
      <c r="CD919" s="42">
        <v>136</v>
      </c>
      <c r="CE919" s="42">
        <v>212</v>
      </c>
      <c r="CF919" s="42">
        <v>428</v>
      </c>
      <c r="CG919" s="42">
        <v>380</v>
      </c>
      <c r="CH919" s="42">
        <v>320</v>
      </c>
      <c r="CI919" s="42">
        <v>8</v>
      </c>
      <c r="CJ919" s="42">
        <v>68</v>
      </c>
      <c r="CK919" s="42">
        <v>864</v>
      </c>
      <c r="CL919" s="42">
        <v>0</v>
      </c>
      <c r="CM919" s="42">
        <v>16</v>
      </c>
      <c r="CN919" s="42">
        <v>40</v>
      </c>
      <c r="CO919" s="42">
        <v>52</v>
      </c>
      <c r="CP919" s="42">
        <v>52</v>
      </c>
      <c r="CQ919" s="42">
        <v>32</v>
      </c>
      <c r="CR919" s="42">
        <v>620</v>
      </c>
      <c r="CS919" s="42">
        <v>52</v>
      </c>
    </row>
    <row r="920" spans="1:97">
      <c r="A920" s="40" t="s">
        <v>2434</v>
      </c>
      <c r="B920" s="40" t="s">
        <v>289</v>
      </c>
      <c r="C920" s="40" t="s">
        <v>1664</v>
      </c>
      <c r="D920" s="40" t="s">
        <v>1665</v>
      </c>
      <c r="E920" s="40" t="s">
        <v>1716</v>
      </c>
      <c r="F920" s="40" t="s">
        <v>419</v>
      </c>
      <c r="G920" s="41" t="s">
        <v>294</v>
      </c>
      <c r="H920" s="40" t="s">
        <v>2435</v>
      </c>
      <c r="I920" s="42">
        <v>375</v>
      </c>
      <c r="J920" s="42">
        <v>72</v>
      </c>
      <c r="K920" s="42">
        <v>52</v>
      </c>
      <c r="L920" s="42">
        <v>86</v>
      </c>
      <c r="M920" s="42">
        <v>77</v>
      </c>
      <c r="N920" s="42">
        <v>64</v>
      </c>
      <c r="O920" s="42">
        <v>24</v>
      </c>
      <c r="P920" s="42">
        <v>70</v>
      </c>
      <c r="Q920" s="42">
        <v>71</v>
      </c>
      <c r="R920" s="42">
        <v>80</v>
      </c>
      <c r="S920" s="42">
        <v>88</v>
      </c>
      <c r="T920" s="42">
        <v>29</v>
      </c>
      <c r="U920" s="42">
        <v>25</v>
      </c>
      <c r="V920" s="42">
        <v>185</v>
      </c>
      <c r="W920" s="42">
        <v>35</v>
      </c>
      <c r="X920" s="42">
        <v>26</v>
      </c>
      <c r="Y920" s="42">
        <v>45</v>
      </c>
      <c r="Z920" s="42">
        <v>39</v>
      </c>
      <c r="AA920" s="42">
        <v>30</v>
      </c>
      <c r="AB920" s="42">
        <v>10</v>
      </c>
      <c r="AC920" s="42">
        <v>0</v>
      </c>
      <c r="AD920" s="42">
        <v>44</v>
      </c>
      <c r="AE920" s="42">
        <v>117</v>
      </c>
      <c r="AF920" s="42">
        <v>24</v>
      </c>
      <c r="AG920" s="42">
        <v>190</v>
      </c>
      <c r="AH920" s="42">
        <v>37</v>
      </c>
      <c r="AI920" s="42">
        <v>26</v>
      </c>
      <c r="AJ920" s="42">
        <v>41</v>
      </c>
      <c r="AK920" s="42">
        <v>38</v>
      </c>
      <c r="AL920" s="42">
        <v>34</v>
      </c>
      <c r="AM920" s="42">
        <v>14</v>
      </c>
      <c r="AN920" s="42">
        <v>0</v>
      </c>
      <c r="AO920" s="42">
        <v>48</v>
      </c>
      <c r="AP920" s="42">
        <v>110</v>
      </c>
      <c r="AQ920" s="42">
        <v>32</v>
      </c>
      <c r="AR920" s="42">
        <v>316</v>
      </c>
      <c r="AS920" s="42">
        <v>12</v>
      </c>
      <c r="AT920" s="42">
        <v>4</v>
      </c>
      <c r="AU920" s="42">
        <v>20</v>
      </c>
      <c r="AV920" s="42">
        <v>36</v>
      </c>
      <c r="AW920" s="42">
        <v>56</v>
      </c>
      <c r="AX920" s="42">
        <v>36</v>
      </c>
      <c r="AY920" s="42">
        <v>104</v>
      </c>
      <c r="AZ920" s="42">
        <v>48</v>
      </c>
      <c r="BA920" s="42">
        <v>160</v>
      </c>
      <c r="BB920" s="42">
        <v>12</v>
      </c>
      <c r="BC920" s="42">
        <v>4</v>
      </c>
      <c r="BD920" s="42">
        <v>12</v>
      </c>
      <c r="BE920" s="42">
        <v>20</v>
      </c>
      <c r="BF920" s="42">
        <v>12</v>
      </c>
      <c r="BG920" s="42">
        <v>24</v>
      </c>
      <c r="BH920" s="42">
        <v>48</v>
      </c>
      <c r="BI920" s="42">
        <v>28</v>
      </c>
      <c r="BJ920" s="42">
        <v>156</v>
      </c>
      <c r="BK920" s="42">
        <v>0</v>
      </c>
      <c r="BL920" s="42">
        <v>0</v>
      </c>
      <c r="BM920" s="42">
        <v>8</v>
      </c>
      <c r="BN920" s="42">
        <v>16</v>
      </c>
      <c r="BO920" s="42">
        <v>44</v>
      </c>
      <c r="BP920" s="42">
        <v>12</v>
      </c>
      <c r="BQ920" s="42">
        <v>56</v>
      </c>
      <c r="BR920" s="42">
        <v>20</v>
      </c>
      <c r="BS920" s="42">
        <v>44</v>
      </c>
      <c r="BT920" s="42">
        <v>0</v>
      </c>
      <c r="BU920" s="42">
        <v>0</v>
      </c>
      <c r="BV920" s="42">
        <v>0</v>
      </c>
      <c r="BW920" s="42">
        <v>0</v>
      </c>
      <c r="BX920" s="42">
        <v>8</v>
      </c>
      <c r="BY920" s="42">
        <v>0</v>
      </c>
      <c r="BZ920" s="42">
        <v>0</v>
      </c>
      <c r="CA920" s="42">
        <v>36</v>
      </c>
      <c r="CB920" s="42">
        <v>148</v>
      </c>
      <c r="CC920" s="42">
        <v>12</v>
      </c>
      <c r="CD920" s="42">
        <v>0</v>
      </c>
      <c r="CE920" s="42">
        <v>16</v>
      </c>
      <c r="CF920" s="42">
        <v>36</v>
      </c>
      <c r="CG920" s="42">
        <v>40</v>
      </c>
      <c r="CH920" s="42">
        <v>32</v>
      </c>
      <c r="CI920" s="42">
        <v>4</v>
      </c>
      <c r="CJ920" s="42">
        <v>8</v>
      </c>
      <c r="CK920" s="42">
        <v>124</v>
      </c>
      <c r="CL920" s="42">
        <v>0</v>
      </c>
      <c r="CM920" s="42">
        <v>4</v>
      </c>
      <c r="CN920" s="42">
        <v>4</v>
      </c>
      <c r="CO920" s="42">
        <v>0</v>
      </c>
      <c r="CP920" s="42">
        <v>8</v>
      </c>
      <c r="CQ920" s="42">
        <v>4</v>
      </c>
      <c r="CR920" s="42">
        <v>100</v>
      </c>
      <c r="CS920" s="42">
        <v>4</v>
      </c>
    </row>
    <row r="921" spans="1:97">
      <c r="A921" s="40" t="s">
        <v>2436</v>
      </c>
      <c r="B921" s="40" t="s">
        <v>289</v>
      </c>
      <c r="C921" s="40" t="s">
        <v>1664</v>
      </c>
      <c r="D921" s="40" t="s">
        <v>1665</v>
      </c>
      <c r="E921" s="40" t="s">
        <v>1716</v>
      </c>
      <c r="F921" s="40" t="s">
        <v>419</v>
      </c>
      <c r="G921" s="41" t="s">
        <v>294</v>
      </c>
      <c r="H921" s="40" t="s">
        <v>2437</v>
      </c>
      <c r="I921" s="42">
        <v>230</v>
      </c>
      <c r="J921" s="42">
        <v>44.612068999999998</v>
      </c>
      <c r="K921" s="42">
        <v>26.767240999999999</v>
      </c>
      <c r="L921" s="42">
        <v>48.577585999999997</v>
      </c>
      <c r="M921" s="42">
        <v>50.560344999999998</v>
      </c>
      <c r="N921" s="42">
        <v>41.637931000000002</v>
      </c>
      <c r="O921" s="42">
        <v>17.844828</v>
      </c>
      <c r="P921" s="42">
        <v>37</v>
      </c>
      <c r="Q921" s="42">
        <v>47</v>
      </c>
      <c r="R921" s="42">
        <v>47</v>
      </c>
      <c r="S921" s="42">
        <v>61</v>
      </c>
      <c r="T921" s="42">
        <v>39</v>
      </c>
      <c r="U921" s="42">
        <v>21</v>
      </c>
      <c r="V921" s="42">
        <v>117.974138</v>
      </c>
      <c r="W921" s="42">
        <v>26.767240999999999</v>
      </c>
      <c r="X921" s="42">
        <v>15.862069</v>
      </c>
      <c r="Y921" s="42">
        <v>21.810345000000002</v>
      </c>
      <c r="Z921" s="42">
        <v>23.793102999999999</v>
      </c>
      <c r="AA921" s="42">
        <v>22.801724</v>
      </c>
      <c r="AB921" s="42">
        <v>6.9396550000000001</v>
      </c>
      <c r="AC921" s="42">
        <v>0</v>
      </c>
      <c r="AD921" s="42">
        <v>30.732759000000001</v>
      </c>
      <c r="AE921" s="42">
        <v>66.422414000000003</v>
      </c>
      <c r="AF921" s="42">
        <v>20.818966</v>
      </c>
      <c r="AG921" s="42">
        <v>112.025862</v>
      </c>
      <c r="AH921" s="42">
        <v>17.844828</v>
      </c>
      <c r="AI921" s="42">
        <v>10.905172</v>
      </c>
      <c r="AJ921" s="42">
        <v>26.767240999999999</v>
      </c>
      <c r="AK921" s="42">
        <v>26.767240999999999</v>
      </c>
      <c r="AL921" s="42">
        <v>18.836207000000002</v>
      </c>
      <c r="AM921" s="42">
        <v>7.9310340000000004</v>
      </c>
      <c r="AN921" s="42">
        <v>2.9741379999999999</v>
      </c>
      <c r="AO921" s="42">
        <v>21.810345000000002</v>
      </c>
      <c r="AP921" s="42">
        <v>66.422414000000003</v>
      </c>
      <c r="AQ921" s="42">
        <v>23.793102999999999</v>
      </c>
      <c r="AR921" s="42">
        <v>186.37931</v>
      </c>
      <c r="AS921" s="42">
        <v>3.9655170000000002</v>
      </c>
      <c r="AT921" s="42">
        <v>15.862069</v>
      </c>
      <c r="AU921" s="42">
        <v>3.9655170000000002</v>
      </c>
      <c r="AV921" s="42">
        <v>19.827586</v>
      </c>
      <c r="AW921" s="42">
        <v>23.793102999999999</v>
      </c>
      <c r="AX921" s="42">
        <v>39.655172</v>
      </c>
      <c r="AY921" s="42">
        <v>55.517240999999999</v>
      </c>
      <c r="AZ921" s="42">
        <v>23.793102999999999</v>
      </c>
      <c r="BA921" s="42">
        <v>99.137930999999995</v>
      </c>
      <c r="BB921" s="42">
        <v>0</v>
      </c>
      <c r="BC921" s="42">
        <v>11.896552</v>
      </c>
      <c r="BD921" s="42">
        <v>3.9655170000000002</v>
      </c>
      <c r="BE921" s="42">
        <v>11.896552</v>
      </c>
      <c r="BF921" s="42">
        <v>3.9655170000000002</v>
      </c>
      <c r="BG921" s="42">
        <v>23.793102999999999</v>
      </c>
      <c r="BH921" s="42">
        <v>31.724138</v>
      </c>
      <c r="BI921" s="42">
        <v>11.896552</v>
      </c>
      <c r="BJ921" s="42">
        <v>87.241378999999995</v>
      </c>
      <c r="BK921" s="42">
        <v>3.9655170000000002</v>
      </c>
      <c r="BL921" s="42">
        <v>3.9655170000000002</v>
      </c>
      <c r="BM921" s="42">
        <v>0</v>
      </c>
      <c r="BN921" s="42">
        <v>7.9310340000000004</v>
      </c>
      <c r="BO921" s="42">
        <v>19.827586</v>
      </c>
      <c r="BP921" s="42">
        <v>15.862069</v>
      </c>
      <c r="BQ921" s="42">
        <v>23.793102999999999</v>
      </c>
      <c r="BR921" s="42">
        <v>11.896552</v>
      </c>
      <c r="BS921" s="42">
        <v>7.9310340000000004</v>
      </c>
      <c r="BT921" s="42">
        <v>0</v>
      </c>
      <c r="BU921" s="42">
        <v>0</v>
      </c>
      <c r="BV921" s="42">
        <v>0</v>
      </c>
      <c r="BW921" s="42">
        <v>0</v>
      </c>
      <c r="BX921" s="42">
        <v>0</v>
      </c>
      <c r="BY921" s="42">
        <v>3.9655170000000002</v>
      </c>
      <c r="BZ921" s="42">
        <v>0</v>
      </c>
      <c r="CA921" s="42">
        <v>3.9655170000000002</v>
      </c>
      <c r="CB921" s="42">
        <v>107.068966</v>
      </c>
      <c r="CC921" s="42">
        <v>0</v>
      </c>
      <c r="CD921" s="42">
        <v>15.862069</v>
      </c>
      <c r="CE921" s="42">
        <v>3.9655170000000002</v>
      </c>
      <c r="CF921" s="42">
        <v>19.827586</v>
      </c>
      <c r="CG921" s="42">
        <v>19.827586</v>
      </c>
      <c r="CH921" s="42">
        <v>23.793102999999999</v>
      </c>
      <c r="CI921" s="42">
        <v>3.9655170000000002</v>
      </c>
      <c r="CJ921" s="42">
        <v>19.827586</v>
      </c>
      <c r="CK921" s="42">
        <v>71.379310000000004</v>
      </c>
      <c r="CL921" s="42">
        <v>3.9655170000000002</v>
      </c>
      <c r="CM921" s="42">
        <v>0</v>
      </c>
      <c r="CN921" s="42">
        <v>0</v>
      </c>
      <c r="CO921" s="42">
        <v>0</v>
      </c>
      <c r="CP921" s="42">
        <v>3.9655170000000002</v>
      </c>
      <c r="CQ921" s="42">
        <v>11.896552</v>
      </c>
      <c r="CR921" s="42">
        <v>51.551724</v>
      </c>
      <c r="CS921" s="42">
        <v>0</v>
      </c>
    </row>
    <row r="922" spans="1:97">
      <c r="A922" s="40" t="s">
        <v>2438</v>
      </c>
      <c r="B922" s="40" t="s">
        <v>289</v>
      </c>
      <c r="C922" s="40" t="s">
        <v>1664</v>
      </c>
      <c r="D922" s="40" t="s">
        <v>1685</v>
      </c>
      <c r="E922" s="40" t="s">
        <v>1722</v>
      </c>
      <c r="F922" s="40" t="s">
        <v>1671</v>
      </c>
      <c r="G922" s="41" t="s">
        <v>294</v>
      </c>
      <c r="H922" s="40" t="s">
        <v>2439</v>
      </c>
      <c r="I922" s="42">
        <v>9594</v>
      </c>
      <c r="J922" s="42">
        <v>1886.5322100000001</v>
      </c>
      <c r="K922" s="42">
        <v>1858.4213319999999</v>
      </c>
      <c r="L922" s="42">
        <v>2157.4372509999998</v>
      </c>
      <c r="M922" s="42">
        <v>1737.153511</v>
      </c>
      <c r="N922" s="42">
        <v>1141.763727</v>
      </c>
      <c r="O922" s="42">
        <v>812.69196799999997</v>
      </c>
      <c r="P922" s="42">
        <v>1365</v>
      </c>
      <c r="Q922" s="42">
        <v>1480</v>
      </c>
      <c r="R922" s="42">
        <v>1656</v>
      </c>
      <c r="S922" s="42">
        <v>1242</v>
      </c>
      <c r="T922" s="42">
        <v>932</v>
      </c>
      <c r="U922" s="42">
        <v>560</v>
      </c>
      <c r="V922" s="42">
        <v>4636.8334530000002</v>
      </c>
      <c r="W922" s="42">
        <v>969.48773900000003</v>
      </c>
      <c r="X922" s="42">
        <v>940.98979099999997</v>
      </c>
      <c r="Y922" s="42">
        <v>1090.9154980000001</v>
      </c>
      <c r="Z922" s="42">
        <v>826.166518</v>
      </c>
      <c r="AA922" s="42">
        <v>539.82026900000005</v>
      </c>
      <c r="AB922" s="42">
        <v>246.31206299999999</v>
      </c>
      <c r="AC922" s="42">
        <v>23.141576000000001</v>
      </c>
      <c r="AD922" s="42">
        <v>1260.454135</v>
      </c>
      <c r="AE922" s="42">
        <v>2817.314617</v>
      </c>
      <c r="AF922" s="42">
        <v>559.06470100000001</v>
      </c>
      <c r="AG922" s="42">
        <v>4957.1665469999998</v>
      </c>
      <c r="AH922" s="42">
        <v>917.04447100000004</v>
      </c>
      <c r="AI922" s="42">
        <v>917.43154200000004</v>
      </c>
      <c r="AJ922" s="42">
        <v>1066.521753</v>
      </c>
      <c r="AK922" s="42">
        <v>910.98699299999998</v>
      </c>
      <c r="AL922" s="42">
        <v>601.94345799999996</v>
      </c>
      <c r="AM922" s="42">
        <v>444.60599200000001</v>
      </c>
      <c r="AN922" s="42">
        <v>98.632337000000007</v>
      </c>
      <c r="AO922" s="42">
        <v>1190.369463</v>
      </c>
      <c r="AP922" s="42">
        <v>2890.3810090000002</v>
      </c>
      <c r="AQ922" s="42">
        <v>876.41607499999998</v>
      </c>
      <c r="AR922" s="42">
        <v>7767.2435359999999</v>
      </c>
      <c r="AS922" s="42">
        <v>33.934857000000001</v>
      </c>
      <c r="AT922" s="42">
        <v>321.31048099999998</v>
      </c>
      <c r="AU922" s="42">
        <v>400.20292000000001</v>
      </c>
      <c r="AV922" s="42">
        <v>1165.3262749999999</v>
      </c>
      <c r="AW922" s="42">
        <v>1731.5957969999999</v>
      </c>
      <c r="AX922" s="42">
        <v>1355.0008829999999</v>
      </c>
      <c r="AY922" s="42">
        <v>1779.3555329999999</v>
      </c>
      <c r="AZ922" s="42">
        <v>980.51679000000001</v>
      </c>
      <c r="BA922" s="42">
        <v>3650.4645409999998</v>
      </c>
      <c r="BB922" s="42">
        <v>22.623238000000001</v>
      </c>
      <c r="BC922" s="42">
        <v>234.35854399999999</v>
      </c>
      <c r="BD922" s="42">
        <v>256.922414</v>
      </c>
      <c r="BE922" s="42">
        <v>584.43364499999996</v>
      </c>
      <c r="BF922" s="42">
        <v>343.11910699999999</v>
      </c>
      <c r="BG922" s="42">
        <v>1102.1452019999999</v>
      </c>
      <c r="BH922" s="42">
        <v>745.98776399999997</v>
      </c>
      <c r="BI922" s="42">
        <v>360.87462699999998</v>
      </c>
      <c r="BJ922" s="42">
        <v>4116.7789949999997</v>
      </c>
      <c r="BK922" s="42">
        <v>11.311619</v>
      </c>
      <c r="BL922" s="42">
        <v>86.951937000000001</v>
      </c>
      <c r="BM922" s="42">
        <v>143.280506</v>
      </c>
      <c r="BN922" s="42">
        <v>580.89263000000005</v>
      </c>
      <c r="BO922" s="42">
        <v>1388.4766890000001</v>
      </c>
      <c r="BP922" s="42">
        <v>252.855681</v>
      </c>
      <c r="BQ922" s="42">
        <v>1033.367769</v>
      </c>
      <c r="BR922" s="42">
        <v>619.64216399999998</v>
      </c>
      <c r="BS922" s="42">
        <v>1150.087585</v>
      </c>
      <c r="BT922" s="42">
        <v>0</v>
      </c>
      <c r="BU922" s="42">
        <v>15.667244999999999</v>
      </c>
      <c r="BV922" s="42">
        <v>26.393777</v>
      </c>
      <c r="BW922" s="42">
        <v>90.492951000000005</v>
      </c>
      <c r="BX922" s="42">
        <v>252.62615600000001</v>
      </c>
      <c r="BY922" s="42">
        <v>256.62622099999999</v>
      </c>
      <c r="BZ922" s="42">
        <v>0</v>
      </c>
      <c r="CA922" s="42">
        <v>508.28123399999998</v>
      </c>
      <c r="CB922" s="42">
        <v>4098.2489299999997</v>
      </c>
      <c r="CC922" s="42">
        <v>18.852698</v>
      </c>
      <c r="CD922" s="42">
        <v>249.08514199999999</v>
      </c>
      <c r="CE922" s="42">
        <v>328.26647400000002</v>
      </c>
      <c r="CF922" s="42">
        <v>976.79929300000003</v>
      </c>
      <c r="CG922" s="42">
        <v>1290.442659</v>
      </c>
      <c r="CH922" s="42">
        <v>973.94685400000003</v>
      </c>
      <c r="CI922" s="42">
        <v>3.77054</v>
      </c>
      <c r="CJ922" s="42">
        <v>257.08527099999998</v>
      </c>
      <c r="CK922" s="42">
        <v>2518.907021</v>
      </c>
      <c r="CL922" s="42">
        <v>15.082159000000001</v>
      </c>
      <c r="CM922" s="42">
        <v>56.558095000000002</v>
      </c>
      <c r="CN922" s="42">
        <v>45.542668999999997</v>
      </c>
      <c r="CO922" s="42">
        <v>98.034030999999999</v>
      </c>
      <c r="CP922" s="42">
        <v>188.526982</v>
      </c>
      <c r="CQ922" s="42">
        <v>124.427808</v>
      </c>
      <c r="CR922" s="42">
        <v>1775.5849929999999</v>
      </c>
      <c r="CS922" s="42">
        <v>215.150285</v>
      </c>
    </row>
    <row r="923" spans="1:97">
      <c r="A923" s="40" t="s">
        <v>2440</v>
      </c>
      <c r="B923" s="40" t="s">
        <v>289</v>
      </c>
      <c r="C923" s="40" t="s">
        <v>1664</v>
      </c>
      <c r="D923" s="40" t="s">
        <v>1669</v>
      </c>
      <c r="E923" s="40" t="s">
        <v>1933</v>
      </c>
      <c r="F923" s="40" t="s">
        <v>1671</v>
      </c>
      <c r="G923" s="41" t="s">
        <v>294</v>
      </c>
      <c r="H923" s="40" t="s">
        <v>2441</v>
      </c>
      <c r="I923" s="42">
        <v>403</v>
      </c>
      <c r="J923" s="42">
        <v>59</v>
      </c>
      <c r="K923" s="42">
        <v>71</v>
      </c>
      <c r="L923" s="42">
        <v>68</v>
      </c>
      <c r="M923" s="42">
        <v>102</v>
      </c>
      <c r="N923" s="42">
        <v>55</v>
      </c>
      <c r="O923" s="42">
        <v>48</v>
      </c>
      <c r="P923" s="42">
        <v>64</v>
      </c>
      <c r="Q923" s="42">
        <v>53</v>
      </c>
      <c r="R923" s="42">
        <v>100</v>
      </c>
      <c r="S923" s="42">
        <v>70</v>
      </c>
      <c r="T923" s="42">
        <v>70</v>
      </c>
      <c r="U923" s="42">
        <v>32</v>
      </c>
      <c r="V923" s="42">
        <v>199</v>
      </c>
      <c r="W923" s="42">
        <v>25</v>
      </c>
      <c r="X923" s="42">
        <v>39</v>
      </c>
      <c r="Y923" s="42">
        <v>36</v>
      </c>
      <c r="Z923" s="42">
        <v>48</v>
      </c>
      <c r="AA923" s="42">
        <v>25</v>
      </c>
      <c r="AB923" s="42">
        <v>26</v>
      </c>
      <c r="AC923" s="42">
        <v>0</v>
      </c>
      <c r="AD923" s="42">
        <v>35</v>
      </c>
      <c r="AE923" s="42">
        <v>127</v>
      </c>
      <c r="AF923" s="42">
        <v>37</v>
      </c>
      <c r="AG923" s="42">
        <v>204</v>
      </c>
      <c r="AH923" s="42">
        <v>34</v>
      </c>
      <c r="AI923" s="42">
        <v>32</v>
      </c>
      <c r="AJ923" s="42">
        <v>32</v>
      </c>
      <c r="AK923" s="42">
        <v>54</v>
      </c>
      <c r="AL923" s="42">
        <v>30</v>
      </c>
      <c r="AM923" s="42">
        <v>22</v>
      </c>
      <c r="AN923" s="42">
        <v>0</v>
      </c>
      <c r="AO923" s="42">
        <v>40</v>
      </c>
      <c r="AP923" s="42">
        <v>122</v>
      </c>
      <c r="AQ923" s="42">
        <v>42</v>
      </c>
      <c r="AR923" s="42">
        <v>324</v>
      </c>
      <c r="AS923" s="42">
        <v>32</v>
      </c>
      <c r="AT923" s="42">
        <v>4</v>
      </c>
      <c r="AU923" s="42">
        <v>20</v>
      </c>
      <c r="AV923" s="42">
        <v>48</v>
      </c>
      <c r="AW923" s="42">
        <v>36</v>
      </c>
      <c r="AX923" s="42">
        <v>44</v>
      </c>
      <c r="AY923" s="42">
        <v>96</v>
      </c>
      <c r="AZ923" s="42">
        <v>44</v>
      </c>
      <c r="BA923" s="42">
        <v>172</v>
      </c>
      <c r="BB923" s="42">
        <v>28</v>
      </c>
      <c r="BC923" s="42">
        <v>4</v>
      </c>
      <c r="BD923" s="42">
        <v>8</v>
      </c>
      <c r="BE923" s="42">
        <v>20</v>
      </c>
      <c r="BF923" s="42">
        <v>4</v>
      </c>
      <c r="BG923" s="42">
        <v>28</v>
      </c>
      <c r="BH923" s="42">
        <v>60</v>
      </c>
      <c r="BI923" s="42">
        <v>20</v>
      </c>
      <c r="BJ923" s="42">
        <v>152</v>
      </c>
      <c r="BK923" s="42">
        <v>4</v>
      </c>
      <c r="BL923" s="42">
        <v>0</v>
      </c>
      <c r="BM923" s="42">
        <v>12</v>
      </c>
      <c r="BN923" s="42">
        <v>28</v>
      </c>
      <c r="BO923" s="42">
        <v>32</v>
      </c>
      <c r="BP923" s="42">
        <v>16</v>
      </c>
      <c r="BQ923" s="42">
        <v>36</v>
      </c>
      <c r="BR923" s="42">
        <v>24</v>
      </c>
      <c r="BS923" s="42">
        <v>32</v>
      </c>
      <c r="BT923" s="42">
        <v>4</v>
      </c>
      <c r="BU923" s="42">
        <v>0</v>
      </c>
      <c r="BV923" s="42">
        <v>0</v>
      </c>
      <c r="BW923" s="42">
        <v>4</v>
      </c>
      <c r="BX923" s="42">
        <v>0</v>
      </c>
      <c r="BY923" s="42">
        <v>4</v>
      </c>
      <c r="BZ923" s="42">
        <v>0</v>
      </c>
      <c r="CA923" s="42">
        <v>20</v>
      </c>
      <c r="CB923" s="42">
        <v>156</v>
      </c>
      <c r="CC923" s="42">
        <v>20</v>
      </c>
      <c r="CD923" s="42">
        <v>4</v>
      </c>
      <c r="CE923" s="42">
        <v>20</v>
      </c>
      <c r="CF923" s="42">
        <v>40</v>
      </c>
      <c r="CG923" s="42">
        <v>24</v>
      </c>
      <c r="CH923" s="42">
        <v>36</v>
      </c>
      <c r="CI923" s="42">
        <v>0</v>
      </c>
      <c r="CJ923" s="42">
        <v>12</v>
      </c>
      <c r="CK923" s="42">
        <v>136</v>
      </c>
      <c r="CL923" s="42">
        <v>8</v>
      </c>
      <c r="CM923" s="42">
        <v>0</v>
      </c>
      <c r="CN923" s="42">
        <v>0</v>
      </c>
      <c r="CO923" s="42">
        <v>4</v>
      </c>
      <c r="CP923" s="42">
        <v>12</v>
      </c>
      <c r="CQ923" s="42">
        <v>4</v>
      </c>
      <c r="CR923" s="42">
        <v>96</v>
      </c>
      <c r="CS923" s="42">
        <v>12</v>
      </c>
    </row>
    <row r="924" spans="1:97">
      <c r="A924" s="40" t="s">
        <v>2442</v>
      </c>
      <c r="B924" s="40" t="s">
        <v>289</v>
      </c>
      <c r="C924" s="40" t="s">
        <v>1664</v>
      </c>
      <c r="D924" s="40" t="s">
        <v>1665</v>
      </c>
      <c r="E924" s="40" t="s">
        <v>1897</v>
      </c>
      <c r="F924" s="40" t="s">
        <v>351</v>
      </c>
      <c r="G924" s="41" t="s">
        <v>294</v>
      </c>
      <c r="H924" s="40" t="s">
        <v>2443</v>
      </c>
      <c r="I924" s="42">
        <v>689</v>
      </c>
      <c r="J924" s="42">
        <v>124.309091</v>
      </c>
      <c r="K924" s="42">
        <v>76.127273000000002</v>
      </c>
      <c r="L924" s="42">
        <v>120.454545</v>
      </c>
      <c r="M924" s="42">
        <v>157.07272699999999</v>
      </c>
      <c r="N924" s="42">
        <v>135.872727</v>
      </c>
      <c r="O924" s="42">
        <v>75.163635999999997</v>
      </c>
      <c r="P924" s="42">
        <v>127</v>
      </c>
      <c r="Q924" s="42">
        <v>107</v>
      </c>
      <c r="R924" s="42">
        <v>150</v>
      </c>
      <c r="S924" s="42">
        <v>125</v>
      </c>
      <c r="T924" s="42">
        <v>135</v>
      </c>
      <c r="U924" s="42">
        <v>43</v>
      </c>
      <c r="V924" s="42">
        <v>325.709091</v>
      </c>
      <c r="W924" s="42">
        <v>60.709091000000001</v>
      </c>
      <c r="X924" s="42">
        <v>34.690908999999998</v>
      </c>
      <c r="Y924" s="42">
        <v>63.6</v>
      </c>
      <c r="Z924" s="42">
        <v>74.2</v>
      </c>
      <c r="AA924" s="42">
        <v>63.6</v>
      </c>
      <c r="AB924" s="42">
        <v>27.945454999999999</v>
      </c>
      <c r="AC924" s="42">
        <v>0.96363600000000005</v>
      </c>
      <c r="AD924" s="42">
        <v>72.272727000000003</v>
      </c>
      <c r="AE924" s="42">
        <v>190.8</v>
      </c>
      <c r="AF924" s="42">
        <v>62.636364</v>
      </c>
      <c r="AG924" s="42">
        <v>363.290909</v>
      </c>
      <c r="AH924" s="42">
        <v>63.6</v>
      </c>
      <c r="AI924" s="42">
        <v>41.436363999999998</v>
      </c>
      <c r="AJ924" s="42">
        <v>56.854545000000002</v>
      </c>
      <c r="AK924" s="42">
        <v>82.872726999999998</v>
      </c>
      <c r="AL924" s="42">
        <v>72.272727000000003</v>
      </c>
      <c r="AM924" s="42">
        <v>43.363636</v>
      </c>
      <c r="AN924" s="42">
        <v>2.8909090000000002</v>
      </c>
      <c r="AO924" s="42">
        <v>78.054545000000005</v>
      </c>
      <c r="AP924" s="42">
        <v>205.25454500000001</v>
      </c>
      <c r="AQ924" s="42">
        <v>79.981818000000004</v>
      </c>
      <c r="AR924" s="42">
        <v>562.76363600000002</v>
      </c>
      <c r="AS924" s="42">
        <v>19.272727</v>
      </c>
      <c r="AT924" s="42">
        <v>30.836364</v>
      </c>
      <c r="AU924" s="42">
        <v>26.981818000000001</v>
      </c>
      <c r="AV924" s="42">
        <v>92.509090999999998</v>
      </c>
      <c r="AW924" s="42">
        <v>92.509090999999998</v>
      </c>
      <c r="AX924" s="42">
        <v>57.818182</v>
      </c>
      <c r="AY924" s="42">
        <v>200.436364</v>
      </c>
      <c r="AZ924" s="42">
        <v>42.4</v>
      </c>
      <c r="BA924" s="42">
        <v>265.96363600000001</v>
      </c>
      <c r="BB924" s="42">
        <v>15.418182</v>
      </c>
      <c r="BC924" s="42">
        <v>19.272727</v>
      </c>
      <c r="BD924" s="42">
        <v>11.563636000000001</v>
      </c>
      <c r="BE924" s="42">
        <v>50.109090999999999</v>
      </c>
      <c r="BF924" s="42">
        <v>19.272727</v>
      </c>
      <c r="BG924" s="42">
        <v>50.109090999999999</v>
      </c>
      <c r="BH924" s="42">
        <v>100.218182</v>
      </c>
      <c r="BI924" s="42">
        <v>0</v>
      </c>
      <c r="BJ924" s="42">
        <v>296.8</v>
      </c>
      <c r="BK924" s="42">
        <v>3.8545449999999999</v>
      </c>
      <c r="BL924" s="42">
        <v>11.563636000000001</v>
      </c>
      <c r="BM924" s="42">
        <v>15.418182</v>
      </c>
      <c r="BN924" s="42">
        <v>42.4</v>
      </c>
      <c r="BO924" s="42">
        <v>73.236363999999995</v>
      </c>
      <c r="BP924" s="42">
        <v>7.7090909999999999</v>
      </c>
      <c r="BQ924" s="42">
        <v>100.218182</v>
      </c>
      <c r="BR924" s="42">
        <v>42.4</v>
      </c>
      <c r="BS924" s="42">
        <v>42.4</v>
      </c>
      <c r="BT924" s="42">
        <v>0</v>
      </c>
      <c r="BU924" s="42">
        <v>0</v>
      </c>
      <c r="BV924" s="42">
        <v>0</v>
      </c>
      <c r="BW924" s="42">
        <v>11.563636000000001</v>
      </c>
      <c r="BX924" s="42">
        <v>7.7090909999999999</v>
      </c>
      <c r="BY924" s="42">
        <v>11.563636000000001</v>
      </c>
      <c r="BZ924" s="42">
        <v>0</v>
      </c>
      <c r="CA924" s="42">
        <v>11.563636000000001</v>
      </c>
      <c r="CB924" s="42">
        <v>258.25454500000001</v>
      </c>
      <c r="CC924" s="42">
        <v>19.272727</v>
      </c>
      <c r="CD924" s="42">
        <v>26.981818000000001</v>
      </c>
      <c r="CE924" s="42">
        <v>23.127272999999999</v>
      </c>
      <c r="CF924" s="42">
        <v>61.672727000000002</v>
      </c>
      <c r="CG924" s="42">
        <v>69.381817999999996</v>
      </c>
      <c r="CH924" s="42">
        <v>38.545454999999997</v>
      </c>
      <c r="CI924" s="42">
        <v>0</v>
      </c>
      <c r="CJ924" s="42">
        <v>19.272727</v>
      </c>
      <c r="CK924" s="42">
        <v>262.10909099999998</v>
      </c>
      <c r="CL924" s="42">
        <v>0</v>
      </c>
      <c r="CM924" s="42">
        <v>3.8545449999999999</v>
      </c>
      <c r="CN924" s="42">
        <v>3.8545449999999999</v>
      </c>
      <c r="CO924" s="42">
        <v>19.272727</v>
      </c>
      <c r="CP924" s="42">
        <v>15.418182</v>
      </c>
      <c r="CQ924" s="42">
        <v>7.7090909999999999</v>
      </c>
      <c r="CR924" s="42">
        <v>200.436364</v>
      </c>
      <c r="CS924" s="42">
        <v>11.563636000000001</v>
      </c>
    </row>
    <row r="925" spans="1:97">
      <c r="A925" s="40" t="s">
        <v>2444</v>
      </c>
      <c r="B925" s="40" t="s">
        <v>289</v>
      </c>
      <c r="C925" s="40" t="s">
        <v>1664</v>
      </c>
      <c r="D925" s="40" t="s">
        <v>1685</v>
      </c>
      <c r="E925" s="40" t="s">
        <v>1793</v>
      </c>
      <c r="F925" s="40" t="s">
        <v>1671</v>
      </c>
      <c r="G925" s="41" t="s">
        <v>294</v>
      </c>
      <c r="H925" s="40" t="s">
        <v>2445</v>
      </c>
      <c r="I925" s="42">
        <v>572</v>
      </c>
      <c r="J925" s="42">
        <v>95.343436999999994</v>
      </c>
      <c r="K925" s="42">
        <v>80.113902999999993</v>
      </c>
      <c r="L925" s="42">
        <v>124.742746</v>
      </c>
      <c r="M925" s="42">
        <v>146.04287600000001</v>
      </c>
      <c r="N925" s="42">
        <v>87.213946000000007</v>
      </c>
      <c r="O925" s="42">
        <v>38.543092000000001</v>
      </c>
      <c r="P925" s="42">
        <v>108</v>
      </c>
      <c r="Q925" s="42">
        <v>100</v>
      </c>
      <c r="R925" s="42">
        <v>146</v>
      </c>
      <c r="S925" s="42">
        <v>88</v>
      </c>
      <c r="T925" s="42">
        <v>82</v>
      </c>
      <c r="U925" s="42">
        <v>40</v>
      </c>
      <c r="V925" s="42">
        <v>289.05803200000003</v>
      </c>
      <c r="W925" s="42">
        <v>46.657426999999998</v>
      </c>
      <c r="X925" s="42">
        <v>43.614550999999999</v>
      </c>
      <c r="Y925" s="42">
        <v>65.928972999999999</v>
      </c>
      <c r="Z925" s="42">
        <v>78.100475000000003</v>
      </c>
      <c r="AA925" s="42">
        <v>39.542226999999997</v>
      </c>
      <c r="AB925" s="42">
        <v>14.200086000000001</v>
      </c>
      <c r="AC925" s="42">
        <v>1.014292</v>
      </c>
      <c r="AD925" s="42">
        <v>66.943264999999997</v>
      </c>
      <c r="AE925" s="42">
        <v>191.68601100000001</v>
      </c>
      <c r="AF925" s="42">
        <v>30.428757000000001</v>
      </c>
      <c r="AG925" s="42">
        <v>282.94196799999997</v>
      </c>
      <c r="AH925" s="42">
        <v>48.686011000000001</v>
      </c>
      <c r="AI925" s="42">
        <v>36.499352000000002</v>
      </c>
      <c r="AJ925" s="42">
        <v>58.813772999999998</v>
      </c>
      <c r="AK925" s="42">
        <v>67.942400000000006</v>
      </c>
      <c r="AL925" s="42">
        <v>47.671719000000003</v>
      </c>
      <c r="AM925" s="42">
        <v>23.328713</v>
      </c>
      <c r="AN925" s="42">
        <v>0</v>
      </c>
      <c r="AO925" s="42">
        <v>65.928972999999999</v>
      </c>
      <c r="AP925" s="42">
        <v>175.42702800000001</v>
      </c>
      <c r="AQ925" s="42">
        <v>41.585966999999997</v>
      </c>
      <c r="AR925" s="42">
        <v>478.50327299999998</v>
      </c>
      <c r="AS925" s="42">
        <v>44.628843000000003</v>
      </c>
      <c r="AT925" s="42">
        <v>8.0537109999999998</v>
      </c>
      <c r="AU925" s="42">
        <v>12.171503</v>
      </c>
      <c r="AV925" s="42">
        <v>52.743178</v>
      </c>
      <c r="AW925" s="42">
        <v>73.029015999999999</v>
      </c>
      <c r="AX925" s="42">
        <v>117.657859</v>
      </c>
      <c r="AY925" s="42">
        <v>117.657859</v>
      </c>
      <c r="AZ925" s="42">
        <v>52.561304999999997</v>
      </c>
      <c r="BA925" s="42">
        <v>235.25509299999999</v>
      </c>
      <c r="BB925" s="42">
        <v>24.343005000000002</v>
      </c>
      <c r="BC925" s="42">
        <v>8.0537109999999998</v>
      </c>
      <c r="BD925" s="42">
        <v>4.0571679999999999</v>
      </c>
      <c r="BE925" s="42">
        <v>36.514507999999999</v>
      </c>
      <c r="BF925" s="42">
        <v>0</v>
      </c>
      <c r="BG925" s="42">
        <v>85.200519</v>
      </c>
      <c r="BH925" s="42">
        <v>64.914681000000002</v>
      </c>
      <c r="BI925" s="42">
        <v>12.171503</v>
      </c>
      <c r="BJ925" s="42">
        <v>243.24817899999999</v>
      </c>
      <c r="BK925" s="42">
        <v>20.285837999999998</v>
      </c>
      <c r="BL925" s="42">
        <v>0</v>
      </c>
      <c r="BM925" s="42">
        <v>8.1143350000000005</v>
      </c>
      <c r="BN925" s="42">
        <v>16.228670000000001</v>
      </c>
      <c r="BO925" s="42">
        <v>73.029015999999999</v>
      </c>
      <c r="BP925" s="42">
        <v>32.457340000000002</v>
      </c>
      <c r="BQ925" s="42">
        <v>52.743178</v>
      </c>
      <c r="BR925" s="42">
        <v>40.389802000000003</v>
      </c>
      <c r="BS925" s="42">
        <v>40.571674999999999</v>
      </c>
      <c r="BT925" s="42">
        <v>0</v>
      </c>
      <c r="BU925" s="42">
        <v>0</v>
      </c>
      <c r="BV925" s="42">
        <v>0</v>
      </c>
      <c r="BW925" s="42">
        <v>0</v>
      </c>
      <c r="BX925" s="42">
        <v>8.1143350000000005</v>
      </c>
      <c r="BY925" s="42">
        <v>16.228670000000001</v>
      </c>
      <c r="BZ925" s="42">
        <v>0</v>
      </c>
      <c r="CA925" s="42">
        <v>16.228670000000001</v>
      </c>
      <c r="CB925" s="42">
        <v>259.53747399999997</v>
      </c>
      <c r="CC925" s="42">
        <v>32.457340000000002</v>
      </c>
      <c r="CD925" s="42">
        <v>4.0571679999999999</v>
      </c>
      <c r="CE925" s="42">
        <v>8.1143350000000005</v>
      </c>
      <c r="CF925" s="42">
        <v>48.686011000000001</v>
      </c>
      <c r="CG925" s="42">
        <v>64.914681000000002</v>
      </c>
      <c r="CH925" s="42">
        <v>85.200519</v>
      </c>
      <c r="CI925" s="42">
        <v>0</v>
      </c>
      <c r="CJ925" s="42">
        <v>16.107420999999999</v>
      </c>
      <c r="CK925" s="42">
        <v>178.39412300000001</v>
      </c>
      <c r="CL925" s="42">
        <v>12.171503</v>
      </c>
      <c r="CM925" s="42">
        <v>3.996543</v>
      </c>
      <c r="CN925" s="42">
        <v>4.0571679999999999</v>
      </c>
      <c r="CO925" s="42">
        <v>4.0571679999999999</v>
      </c>
      <c r="CP925" s="42">
        <v>0</v>
      </c>
      <c r="CQ925" s="42">
        <v>16.228670000000001</v>
      </c>
      <c r="CR925" s="42">
        <v>117.657859</v>
      </c>
      <c r="CS925" s="42">
        <v>20.225213</v>
      </c>
    </row>
    <row r="926" spans="1:97">
      <c r="A926" s="40" t="s">
        <v>2446</v>
      </c>
      <c r="B926" s="40" t="s">
        <v>289</v>
      </c>
      <c r="C926" s="40" t="s">
        <v>1664</v>
      </c>
      <c r="D926" s="40" t="s">
        <v>1685</v>
      </c>
      <c r="E926" s="40" t="s">
        <v>1722</v>
      </c>
      <c r="F926" s="40" t="s">
        <v>1671</v>
      </c>
      <c r="G926" s="41" t="s">
        <v>294</v>
      </c>
      <c r="H926" s="40" t="s">
        <v>2447</v>
      </c>
      <c r="I926" s="42">
        <v>409</v>
      </c>
      <c r="J926" s="42">
        <v>68.174882999999994</v>
      </c>
      <c r="K926" s="42">
        <v>90.200614999999999</v>
      </c>
      <c r="L926" s="42">
        <v>83.907549000000003</v>
      </c>
      <c r="M926" s="42">
        <v>84.907093000000003</v>
      </c>
      <c r="N926" s="42">
        <v>61.881816999999998</v>
      </c>
      <c r="O926" s="42">
        <v>19.928042999999999</v>
      </c>
      <c r="P926" s="42">
        <v>51</v>
      </c>
      <c r="Q926" s="42">
        <v>48</v>
      </c>
      <c r="R926" s="42">
        <v>77</v>
      </c>
      <c r="S926" s="42">
        <v>52</v>
      </c>
      <c r="T926" s="42">
        <v>36</v>
      </c>
      <c r="U926" s="42">
        <v>21</v>
      </c>
      <c r="V926" s="42">
        <v>201.32881699999999</v>
      </c>
      <c r="W926" s="42">
        <v>40.90493</v>
      </c>
      <c r="X926" s="42">
        <v>40.90493</v>
      </c>
      <c r="Y926" s="42">
        <v>45.100307000000001</v>
      </c>
      <c r="Z926" s="42">
        <v>38.757941000000002</v>
      </c>
      <c r="AA926" s="42">
        <v>30.416485999999999</v>
      </c>
      <c r="AB926" s="42">
        <v>5.2442219999999997</v>
      </c>
      <c r="AC926" s="42">
        <v>0</v>
      </c>
      <c r="AD926" s="42">
        <v>49.295684999999999</v>
      </c>
      <c r="AE926" s="42">
        <v>126.860867</v>
      </c>
      <c r="AF926" s="42">
        <v>25.172264999999999</v>
      </c>
      <c r="AG926" s="42">
        <v>207.67118300000001</v>
      </c>
      <c r="AH926" s="42">
        <v>27.269953000000001</v>
      </c>
      <c r="AI926" s="42">
        <v>49.295684999999999</v>
      </c>
      <c r="AJ926" s="42">
        <v>38.807240999999998</v>
      </c>
      <c r="AK926" s="42">
        <v>46.149152000000001</v>
      </c>
      <c r="AL926" s="42">
        <v>31.465330999999999</v>
      </c>
      <c r="AM926" s="42">
        <v>11.537288</v>
      </c>
      <c r="AN926" s="42">
        <v>3.1465329999999998</v>
      </c>
      <c r="AO926" s="42">
        <v>46.149152000000001</v>
      </c>
      <c r="AP926" s="42">
        <v>129.007856</v>
      </c>
      <c r="AQ926" s="42">
        <v>32.514175000000002</v>
      </c>
      <c r="AR926" s="42">
        <v>323.04406299999999</v>
      </c>
      <c r="AS926" s="42">
        <v>0</v>
      </c>
      <c r="AT926" s="42">
        <v>4.1953769999999997</v>
      </c>
      <c r="AU926" s="42">
        <v>20.976887000000001</v>
      </c>
      <c r="AV926" s="42">
        <v>46.149152000000001</v>
      </c>
      <c r="AW926" s="42">
        <v>83.907549000000003</v>
      </c>
      <c r="AX926" s="42">
        <v>58.735284</v>
      </c>
      <c r="AY926" s="42">
        <v>67.126039000000006</v>
      </c>
      <c r="AZ926" s="42">
        <v>41.953774000000003</v>
      </c>
      <c r="BA926" s="42">
        <v>172.01047500000001</v>
      </c>
      <c r="BB926" s="42">
        <v>0</v>
      </c>
      <c r="BC926" s="42">
        <v>4.1953769999999997</v>
      </c>
      <c r="BD926" s="42">
        <v>12.586131999999999</v>
      </c>
      <c r="BE926" s="42">
        <v>29.367642</v>
      </c>
      <c r="BF926" s="42">
        <v>20.976887000000001</v>
      </c>
      <c r="BG926" s="42">
        <v>54.539906999999999</v>
      </c>
      <c r="BH926" s="42">
        <v>41.953774000000003</v>
      </c>
      <c r="BI926" s="42">
        <v>8.3907550000000004</v>
      </c>
      <c r="BJ926" s="42">
        <v>151.03358800000001</v>
      </c>
      <c r="BK926" s="42">
        <v>0</v>
      </c>
      <c r="BL926" s="42">
        <v>0</v>
      </c>
      <c r="BM926" s="42">
        <v>8.3907550000000004</v>
      </c>
      <c r="BN926" s="42">
        <v>16.781510000000001</v>
      </c>
      <c r="BO926" s="42">
        <v>62.930661999999998</v>
      </c>
      <c r="BP926" s="42">
        <v>4.1953769999999997</v>
      </c>
      <c r="BQ926" s="42">
        <v>25.172264999999999</v>
      </c>
      <c r="BR926" s="42">
        <v>33.563018999999997</v>
      </c>
      <c r="BS926" s="42">
        <v>37.758397000000002</v>
      </c>
      <c r="BT926" s="42">
        <v>0</v>
      </c>
      <c r="BU926" s="42">
        <v>0</v>
      </c>
      <c r="BV926" s="42">
        <v>0</v>
      </c>
      <c r="BW926" s="42">
        <v>4.1953769999999997</v>
      </c>
      <c r="BX926" s="42">
        <v>16.781510000000001</v>
      </c>
      <c r="BY926" s="42">
        <v>8.3907550000000004</v>
      </c>
      <c r="BZ926" s="42">
        <v>0</v>
      </c>
      <c r="CA926" s="42">
        <v>8.3907550000000004</v>
      </c>
      <c r="CB926" s="42">
        <v>188.79198500000001</v>
      </c>
      <c r="CC926" s="42">
        <v>0</v>
      </c>
      <c r="CD926" s="42">
        <v>4.1953769999999997</v>
      </c>
      <c r="CE926" s="42">
        <v>16.781510000000001</v>
      </c>
      <c r="CF926" s="42">
        <v>37.758397000000002</v>
      </c>
      <c r="CG926" s="42">
        <v>62.930661999999998</v>
      </c>
      <c r="CH926" s="42">
        <v>46.149152000000001</v>
      </c>
      <c r="CI926" s="42">
        <v>0</v>
      </c>
      <c r="CJ926" s="42">
        <v>20.976887000000001</v>
      </c>
      <c r="CK926" s="42">
        <v>96.493680999999995</v>
      </c>
      <c r="CL926" s="42">
        <v>0</v>
      </c>
      <c r="CM926" s="42">
        <v>0</v>
      </c>
      <c r="CN926" s="42">
        <v>4.1953769999999997</v>
      </c>
      <c r="CO926" s="42">
        <v>4.1953769999999997</v>
      </c>
      <c r="CP926" s="42">
        <v>4.1953769999999997</v>
      </c>
      <c r="CQ926" s="42">
        <v>4.1953769999999997</v>
      </c>
      <c r="CR926" s="42">
        <v>67.126039000000006</v>
      </c>
      <c r="CS926" s="42">
        <v>12.586131999999999</v>
      </c>
    </row>
    <row r="927" spans="1:97">
      <c r="A927" s="40" t="s">
        <v>2448</v>
      </c>
      <c r="B927" s="40" t="s">
        <v>289</v>
      </c>
      <c r="C927" s="40" t="s">
        <v>1664</v>
      </c>
      <c r="D927" s="40" t="s">
        <v>1669</v>
      </c>
      <c r="E927" s="40" t="s">
        <v>1727</v>
      </c>
      <c r="F927" s="40" t="s">
        <v>1671</v>
      </c>
      <c r="G927" s="41" t="s">
        <v>294</v>
      </c>
      <c r="H927" s="40" t="s">
        <v>2449</v>
      </c>
      <c r="I927" s="42">
        <v>85</v>
      </c>
      <c r="J927" s="42">
        <v>14.539474</v>
      </c>
      <c r="K927" s="42">
        <v>14.539474</v>
      </c>
      <c r="L927" s="42">
        <v>17.894736999999999</v>
      </c>
      <c r="M927" s="42">
        <v>16.776316000000001</v>
      </c>
      <c r="N927" s="42">
        <v>14.539474</v>
      </c>
      <c r="O927" s="42">
        <v>6.7105259999999998</v>
      </c>
      <c r="P927" s="42">
        <v>12</v>
      </c>
      <c r="Q927" s="42">
        <v>17</v>
      </c>
      <c r="R927" s="42">
        <v>13</v>
      </c>
      <c r="S927" s="42">
        <v>19</v>
      </c>
      <c r="T927" s="42">
        <v>10</v>
      </c>
      <c r="U927" s="42">
        <v>6</v>
      </c>
      <c r="V927" s="42">
        <v>39.144736999999999</v>
      </c>
      <c r="W927" s="42">
        <v>4.4736840000000004</v>
      </c>
      <c r="X927" s="42">
        <v>7.8289470000000003</v>
      </c>
      <c r="Y927" s="42">
        <v>7.8289470000000003</v>
      </c>
      <c r="Z927" s="42">
        <v>7.8289470000000003</v>
      </c>
      <c r="AA927" s="42">
        <v>6.7105259999999998</v>
      </c>
      <c r="AB927" s="42">
        <v>4.4736840000000004</v>
      </c>
      <c r="AC927" s="42">
        <v>0</v>
      </c>
      <c r="AD927" s="42">
        <v>5.5921050000000001</v>
      </c>
      <c r="AE927" s="42">
        <v>23.486841999999999</v>
      </c>
      <c r="AF927" s="42">
        <v>10.065789000000001</v>
      </c>
      <c r="AG927" s="42">
        <v>45.855263000000001</v>
      </c>
      <c r="AH927" s="42">
        <v>10.065789000000001</v>
      </c>
      <c r="AI927" s="42">
        <v>6.7105259999999998</v>
      </c>
      <c r="AJ927" s="42">
        <v>10.065789000000001</v>
      </c>
      <c r="AK927" s="42">
        <v>8.9473680000000009</v>
      </c>
      <c r="AL927" s="42">
        <v>7.8289470000000003</v>
      </c>
      <c r="AM927" s="42">
        <v>2.2368420000000002</v>
      </c>
      <c r="AN927" s="42">
        <v>0</v>
      </c>
      <c r="AO927" s="42">
        <v>14.539474</v>
      </c>
      <c r="AP927" s="42">
        <v>23.486841999999999</v>
      </c>
      <c r="AQ927" s="42">
        <v>7.8289470000000003</v>
      </c>
      <c r="AR927" s="42">
        <v>62.631579000000002</v>
      </c>
      <c r="AS927" s="42">
        <v>4.4736840000000004</v>
      </c>
      <c r="AT927" s="42">
        <v>0</v>
      </c>
      <c r="AU927" s="42">
        <v>0</v>
      </c>
      <c r="AV927" s="42">
        <v>0</v>
      </c>
      <c r="AW927" s="42">
        <v>17.894736999999999</v>
      </c>
      <c r="AX927" s="42">
        <v>22.368421000000001</v>
      </c>
      <c r="AY927" s="42">
        <v>17.894736999999999</v>
      </c>
      <c r="AZ927" s="42">
        <v>0</v>
      </c>
      <c r="BA927" s="42">
        <v>35.789473999999998</v>
      </c>
      <c r="BB927" s="42">
        <v>4.4736840000000004</v>
      </c>
      <c r="BC927" s="42">
        <v>0</v>
      </c>
      <c r="BD927" s="42">
        <v>0</v>
      </c>
      <c r="BE927" s="42">
        <v>0</v>
      </c>
      <c r="BF927" s="42">
        <v>0</v>
      </c>
      <c r="BG927" s="42">
        <v>22.368421000000001</v>
      </c>
      <c r="BH927" s="42">
        <v>8.9473680000000009</v>
      </c>
      <c r="BI927" s="42">
        <v>0</v>
      </c>
      <c r="BJ927" s="42">
        <v>26.842105</v>
      </c>
      <c r="BK927" s="42">
        <v>0</v>
      </c>
      <c r="BL927" s="42">
        <v>0</v>
      </c>
      <c r="BM927" s="42">
        <v>0</v>
      </c>
      <c r="BN927" s="42">
        <v>0</v>
      </c>
      <c r="BO927" s="42">
        <v>17.894736999999999</v>
      </c>
      <c r="BP927" s="42">
        <v>0</v>
      </c>
      <c r="BQ927" s="42">
        <v>8.9473680000000009</v>
      </c>
      <c r="BR927" s="42">
        <v>0</v>
      </c>
      <c r="BS927" s="42">
        <v>4.4736840000000004</v>
      </c>
      <c r="BT927" s="42">
        <v>0</v>
      </c>
      <c r="BU927" s="42">
        <v>0</v>
      </c>
      <c r="BV927" s="42">
        <v>0</v>
      </c>
      <c r="BW927" s="42">
        <v>0</v>
      </c>
      <c r="BX927" s="42">
        <v>0</v>
      </c>
      <c r="BY927" s="42">
        <v>4.4736840000000004</v>
      </c>
      <c r="BZ927" s="42">
        <v>0</v>
      </c>
      <c r="CA927" s="42">
        <v>0</v>
      </c>
      <c r="CB927" s="42">
        <v>26.842105</v>
      </c>
      <c r="CC927" s="42">
        <v>0</v>
      </c>
      <c r="CD927" s="42">
        <v>0</v>
      </c>
      <c r="CE927" s="42">
        <v>0</v>
      </c>
      <c r="CF927" s="42">
        <v>0</v>
      </c>
      <c r="CG927" s="42">
        <v>13.421053000000001</v>
      </c>
      <c r="CH927" s="42">
        <v>13.421053000000001</v>
      </c>
      <c r="CI927" s="42">
        <v>0</v>
      </c>
      <c r="CJ927" s="42">
        <v>0</v>
      </c>
      <c r="CK927" s="42">
        <v>31.315788999999999</v>
      </c>
      <c r="CL927" s="42">
        <v>4.4736840000000004</v>
      </c>
      <c r="CM927" s="42">
        <v>0</v>
      </c>
      <c r="CN927" s="42">
        <v>0</v>
      </c>
      <c r="CO927" s="42">
        <v>0</v>
      </c>
      <c r="CP927" s="42">
        <v>4.4736840000000004</v>
      </c>
      <c r="CQ927" s="42">
        <v>4.4736840000000004</v>
      </c>
      <c r="CR927" s="42">
        <v>17.894736999999999</v>
      </c>
      <c r="CS927" s="42">
        <v>0</v>
      </c>
    </row>
    <row r="928" spans="1:97">
      <c r="A928" s="40" t="s">
        <v>2450</v>
      </c>
      <c r="B928" s="40" t="s">
        <v>289</v>
      </c>
      <c r="C928" s="40" t="s">
        <v>1664</v>
      </c>
      <c r="D928" s="40" t="s">
        <v>1665</v>
      </c>
      <c r="E928" s="40" t="s">
        <v>1666</v>
      </c>
      <c r="F928" s="40" t="s">
        <v>419</v>
      </c>
      <c r="G928" s="41" t="s">
        <v>294</v>
      </c>
      <c r="H928" s="40" t="s">
        <v>2451</v>
      </c>
      <c r="I928" s="42">
        <v>535</v>
      </c>
      <c r="J928" s="42">
        <v>107</v>
      </c>
      <c r="K928" s="42">
        <v>68</v>
      </c>
      <c r="L928" s="42">
        <v>119</v>
      </c>
      <c r="M928" s="42">
        <v>110</v>
      </c>
      <c r="N928" s="42">
        <v>74</v>
      </c>
      <c r="O928" s="42">
        <v>57</v>
      </c>
      <c r="P928" s="42">
        <v>70</v>
      </c>
      <c r="Q928" s="42">
        <v>72</v>
      </c>
      <c r="R928" s="42">
        <v>87</v>
      </c>
      <c r="S928" s="42">
        <v>68</v>
      </c>
      <c r="T928" s="42">
        <v>95</v>
      </c>
      <c r="U928" s="42">
        <v>43</v>
      </c>
      <c r="V928" s="42">
        <v>266</v>
      </c>
      <c r="W928" s="42">
        <v>58</v>
      </c>
      <c r="X928" s="42">
        <v>33</v>
      </c>
      <c r="Y928" s="42">
        <v>54</v>
      </c>
      <c r="Z928" s="42">
        <v>57</v>
      </c>
      <c r="AA928" s="42">
        <v>40</v>
      </c>
      <c r="AB928" s="42">
        <v>24</v>
      </c>
      <c r="AC928" s="42">
        <v>0</v>
      </c>
      <c r="AD928" s="42">
        <v>71</v>
      </c>
      <c r="AE928" s="42">
        <v>151</v>
      </c>
      <c r="AF928" s="42">
        <v>44</v>
      </c>
      <c r="AG928" s="42">
        <v>269</v>
      </c>
      <c r="AH928" s="42">
        <v>49</v>
      </c>
      <c r="AI928" s="42">
        <v>35</v>
      </c>
      <c r="AJ928" s="42">
        <v>65</v>
      </c>
      <c r="AK928" s="42">
        <v>53</v>
      </c>
      <c r="AL928" s="42">
        <v>34</v>
      </c>
      <c r="AM928" s="42">
        <v>30</v>
      </c>
      <c r="AN928" s="42">
        <v>3</v>
      </c>
      <c r="AO928" s="42">
        <v>62</v>
      </c>
      <c r="AP928" s="42">
        <v>151</v>
      </c>
      <c r="AQ928" s="42">
        <v>56</v>
      </c>
      <c r="AR928" s="42">
        <v>404</v>
      </c>
      <c r="AS928" s="42">
        <v>8</v>
      </c>
      <c r="AT928" s="42">
        <v>8</v>
      </c>
      <c r="AU928" s="42">
        <v>8</v>
      </c>
      <c r="AV928" s="42">
        <v>40</v>
      </c>
      <c r="AW928" s="42">
        <v>68</v>
      </c>
      <c r="AX928" s="42">
        <v>100</v>
      </c>
      <c r="AY928" s="42">
        <v>136</v>
      </c>
      <c r="AZ928" s="42">
        <v>36</v>
      </c>
      <c r="BA928" s="42">
        <v>192</v>
      </c>
      <c r="BB928" s="42">
        <v>8</v>
      </c>
      <c r="BC928" s="42">
        <v>8</v>
      </c>
      <c r="BD928" s="42">
        <v>8</v>
      </c>
      <c r="BE928" s="42">
        <v>20</v>
      </c>
      <c r="BF928" s="42">
        <v>12</v>
      </c>
      <c r="BG928" s="42">
        <v>60</v>
      </c>
      <c r="BH928" s="42">
        <v>72</v>
      </c>
      <c r="BI928" s="42">
        <v>4</v>
      </c>
      <c r="BJ928" s="42">
        <v>212</v>
      </c>
      <c r="BK928" s="42">
        <v>0</v>
      </c>
      <c r="BL928" s="42">
        <v>0</v>
      </c>
      <c r="BM928" s="42">
        <v>0</v>
      </c>
      <c r="BN928" s="42">
        <v>20</v>
      </c>
      <c r="BO928" s="42">
        <v>56</v>
      </c>
      <c r="BP928" s="42">
        <v>40</v>
      </c>
      <c r="BQ928" s="42">
        <v>64</v>
      </c>
      <c r="BR928" s="42">
        <v>32</v>
      </c>
      <c r="BS928" s="42">
        <v>24</v>
      </c>
      <c r="BT928" s="42">
        <v>0</v>
      </c>
      <c r="BU928" s="42">
        <v>0</v>
      </c>
      <c r="BV928" s="42">
        <v>0</v>
      </c>
      <c r="BW928" s="42">
        <v>0</v>
      </c>
      <c r="BX928" s="42">
        <v>4</v>
      </c>
      <c r="BY928" s="42">
        <v>4</v>
      </c>
      <c r="BZ928" s="42">
        <v>0</v>
      </c>
      <c r="CA928" s="42">
        <v>16</v>
      </c>
      <c r="CB928" s="42">
        <v>212</v>
      </c>
      <c r="CC928" s="42">
        <v>8</v>
      </c>
      <c r="CD928" s="42">
        <v>4</v>
      </c>
      <c r="CE928" s="42">
        <v>8</v>
      </c>
      <c r="CF928" s="42">
        <v>36</v>
      </c>
      <c r="CG928" s="42">
        <v>60</v>
      </c>
      <c r="CH928" s="42">
        <v>84</v>
      </c>
      <c r="CI928" s="42">
        <v>0</v>
      </c>
      <c r="CJ928" s="42">
        <v>12</v>
      </c>
      <c r="CK928" s="42">
        <v>168</v>
      </c>
      <c r="CL928" s="42">
        <v>0</v>
      </c>
      <c r="CM928" s="42">
        <v>4</v>
      </c>
      <c r="CN928" s="42">
        <v>0</v>
      </c>
      <c r="CO928" s="42">
        <v>4</v>
      </c>
      <c r="CP928" s="42">
        <v>4</v>
      </c>
      <c r="CQ928" s="42">
        <v>12</v>
      </c>
      <c r="CR928" s="42">
        <v>136</v>
      </c>
      <c r="CS928" s="42">
        <v>8</v>
      </c>
    </row>
    <row r="929" spans="1:97">
      <c r="A929" s="40" t="s">
        <v>2452</v>
      </c>
      <c r="B929" s="40" t="s">
        <v>289</v>
      </c>
      <c r="C929" s="40" t="s">
        <v>1664</v>
      </c>
      <c r="D929" s="40" t="s">
        <v>1685</v>
      </c>
      <c r="E929" s="40" t="s">
        <v>1686</v>
      </c>
      <c r="F929" s="40" t="s">
        <v>1671</v>
      </c>
      <c r="G929" s="41" t="s">
        <v>294</v>
      </c>
      <c r="H929" s="40" t="s">
        <v>2453</v>
      </c>
      <c r="I929" s="42">
        <v>783</v>
      </c>
      <c r="J929" s="42">
        <v>152.05325400000001</v>
      </c>
      <c r="K929" s="42">
        <v>134.30527499999999</v>
      </c>
      <c r="L929" s="42">
        <v>144.154383</v>
      </c>
      <c r="M929" s="42">
        <v>174.762506</v>
      </c>
      <c r="N929" s="42">
        <v>118.48305499999999</v>
      </c>
      <c r="O929" s="42">
        <v>59.241526999999998</v>
      </c>
      <c r="P929" s="42">
        <v>129</v>
      </c>
      <c r="Q929" s="42">
        <v>122</v>
      </c>
      <c r="R929" s="42">
        <v>158</v>
      </c>
      <c r="S929" s="42">
        <v>115</v>
      </c>
      <c r="T929" s="42">
        <v>105</v>
      </c>
      <c r="U929" s="42">
        <v>58</v>
      </c>
      <c r="V929" s="42">
        <v>391.99367899999999</v>
      </c>
      <c r="W929" s="42">
        <v>73.064549999999997</v>
      </c>
      <c r="X929" s="42">
        <v>75.051507999999998</v>
      </c>
      <c r="Y929" s="42">
        <v>76.026627000000005</v>
      </c>
      <c r="Z929" s="42">
        <v>85.900215000000003</v>
      </c>
      <c r="AA929" s="42">
        <v>57.26681</v>
      </c>
      <c r="AB929" s="42">
        <v>24.683969999999999</v>
      </c>
      <c r="AC929" s="42">
        <v>0</v>
      </c>
      <c r="AD929" s="42">
        <v>102.68531400000001</v>
      </c>
      <c r="AE929" s="42">
        <v>235.00363200000001</v>
      </c>
      <c r="AF929" s="42">
        <v>54.304732999999999</v>
      </c>
      <c r="AG929" s="42">
        <v>391.00632100000001</v>
      </c>
      <c r="AH929" s="42">
        <v>78.988703000000001</v>
      </c>
      <c r="AI929" s="42">
        <v>59.253767000000003</v>
      </c>
      <c r="AJ929" s="42">
        <v>68.127756000000005</v>
      </c>
      <c r="AK929" s="42">
        <v>88.862290999999999</v>
      </c>
      <c r="AL929" s="42">
        <v>61.216245000000001</v>
      </c>
      <c r="AM929" s="42">
        <v>29.620764000000001</v>
      </c>
      <c r="AN929" s="42">
        <v>4.9367939999999999</v>
      </c>
      <c r="AO929" s="42">
        <v>96.761161000000001</v>
      </c>
      <c r="AP929" s="42">
        <v>222.167968</v>
      </c>
      <c r="AQ929" s="42">
        <v>72.077191999999997</v>
      </c>
      <c r="AR929" s="42">
        <v>635.859061</v>
      </c>
      <c r="AS929" s="42">
        <v>15.797741</v>
      </c>
      <c r="AT929" s="42">
        <v>27.646045999999998</v>
      </c>
      <c r="AU929" s="42">
        <v>11.848305</v>
      </c>
      <c r="AV929" s="42">
        <v>11.848305</v>
      </c>
      <c r="AW929" s="42">
        <v>114.53362</v>
      </c>
      <c r="AX929" s="42">
        <v>173.775147</v>
      </c>
      <c r="AY929" s="42">
        <v>169.82571200000001</v>
      </c>
      <c r="AZ929" s="42">
        <v>110.58418399999999</v>
      </c>
      <c r="BA929" s="42">
        <v>315.954813</v>
      </c>
      <c r="BB929" s="42">
        <v>7.8988699999999996</v>
      </c>
      <c r="BC929" s="42">
        <v>23.696611000000001</v>
      </c>
      <c r="BD929" s="42">
        <v>11.848305</v>
      </c>
      <c r="BE929" s="42">
        <v>11.848305</v>
      </c>
      <c r="BF929" s="42">
        <v>11.848305</v>
      </c>
      <c r="BG929" s="42">
        <v>138.230231</v>
      </c>
      <c r="BH929" s="42">
        <v>86.887574000000001</v>
      </c>
      <c r="BI929" s="42">
        <v>23.696611000000001</v>
      </c>
      <c r="BJ929" s="42">
        <v>319.904248</v>
      </c>
      <c r="BK929" s="42">
        <v>7.8988699999999996</v>
      </c>
      <c r="BL929" s="42">
        <v>3.9494349999999998</v>
      </c>
      <c r="BM929" s="42">
        <v>0</v>
      </c>
      <c r="BN929" s="42">
        <v>0</v>
      </c>
      <c r="BO929" s="42">
        <v>102.68531400000001</v>
      </c>
      <c r="BP929" s="42">
        <v>35.544916000000001</v>
      </c>
      <c r="BQ929" s="42">
        <v>82.938137999999995</v>
      </c>
      <c r="BR929" s="42">
        <v>86.887574000000001</v>
      </c>
      <c r="BS929" s="42">
        <v>86.887574000000001</v>
      </c>
      <c r="BT929" s="42">
        <v>0</v>
      </c>
      <c r="BU929" s="42">
        <v>0</v>
      </c>
      <c r="BV929" s="42">
        <v>0</v>
      </c>
      <c r="BW929" s="42">
        <v>3.9494349999999998</v>
      </c>
      <c r="BX929" s="42">
        <v>15.797741</v>
      </c>
      <c r="BY929" s="42">
        <v>27.646045999999998</v>
      </c>
      <c r="BZ929" s="42">
        <v>0</v>
      </c>
      <c r="CA929" s="42">
        <v>39.494351999999999</v>
      </c>
      <c r="CB929" s="42">
        <v>315.954813</v>
      </c>
      <c r="CC929" s="42">
        <v>7.8988699999999996</v>
      </c>
      <c r="CD929" s="42">
        <v>23.696611000000001</v>
      </c>
      <c r="CE929" s="42">
        <v>11.848305</v>
      </c>
      <c r="CF929" s="42">
        <v>7.8988699999999996</v>
      </c>
      <c r="CG929" s="42">
        <v>75.039268000000007</v>
      </c>
      <c r="CH929" s="42">
        <v>142.179666</v>
      </c>
      <c r="CI929" s="42">
        <v>0</v>
      </c>
      <c r="CJ929" s="42">
        <v>47.393222000000002</v>
      </c>
      <c r="CK929" s="42">
        <v>233.01667399999999</v>
      </c>
      <c r="CL929" s="42">
        <v>7.8988699999999996</v>
      </c>
      <c r="CM929" s="42">
        <v>3.9494349999999998</v>
      </c>
      <c r="CN929" s="42">
        <v>0</v>
      </c>
      <c r="CO929" s="42">
        <v>0</v>
      </c>
      <c r="CP929" s="42">
        <v>23.696611000000001</v>
      </c>
      <c r="CQ929" s="42">
        <v>3.9494349999999998</v>
      </c>
      <c r="CR929" s="42">
        <v>169.82571200000001</v>
      </c>
      <c r="CS929" s="42">
        <v>23.696611000000001</v>
      </c>
    </row>
    <row r="930" spans="1:97">
      <c r="A930" s="40" t="s">
        <v>2454</v>
      </c>
      <c r="B930" s="40" t="s">
        <v>289</v>
      </c>
      <c r="C930" s="40" t="s">
        <v>1664</v>
      </c>
      <c r="D930" s="40" t="s">
        <v>1665</v>
      </c>
      <c r="E930" s="40" t="s">
        <v>1747</v>
      </c>
      <c r="F930" s="40" t="s">
        <v>1671</v>
      </c>
      <c r="G930" s="41" t="s">
        <v>294</v>
      </c>
      <c r="H930" s="40" t="s">
        <v>2455</v>
      </c>
      <c r="I930" s="42">
        <v>360</v>
      </c>
      <c r="J930" s="42">
        <v>66</v>
      </c>
      <c r="K930" s="42">
        <v>44</v>
      </c>
      <c r="L930" s="42">
        <v>74</v>
      </c>
      <c r="M930" s="42">
        <v>72</v>
      </c>
      <c r="N930" s="42">
        <v>68</v>
      </c>
      <c r="O930" s="42">
        <v>36</v>
      </c>
      <c r="P930" s="42">
        <v>40</v>
      </c>
      <c r="Q930" s="42">
        <v>34</v>
      </c>
      <c r="R930" s="42">
        <v>65</v>
      </c>
      <c r="S930" s="42">
        <v>70</v>
      </c>
      <c r="T930" s="42">
        <v>57</v>
      </c>
      <c r="U930" s="42">
        <v>17</v>
      </c>
      <c r="V930" s="42">
        <v>187</v>
      </c>
      <c r="W930" s="42">
        <v>36</v>
      </c>
      <c r="X930" s="42">
        <v>25</v>
      </c>
      <c r="Y930" s="42">
        <v>34</v>
      </c>
      <c r="Z930" s="42">
        <v>43</v>
      </c>
      <c r="AA930" s="42">
        <v>33</v>
      </c>
      <c r="AB930" s="42">
        <v>16</v>
      </c>
      <c r="AC930" s="42">
        <v>0</v>
      </c>
      <c r="AD930" s="42">
        <v>49</v>
      </c>
      <c r="AE930" s="42">
        <v>104</v>
      </c>
      <c r="AF930" s="42">
        <v>34</v>
      </c>
      <c r="AG930" s="42">
        <v>173</v>
      </c>
      <c r="AH930" s="42">
        <v>30</v>
      </c>
      <c r="AI930" s="42">
        <v>19</v>
      </c>
      <c r="AJ930" s="42">
        <v>40</v>
      </c>
      <c r="AK930" s="42">
        <v>29</v>
      </c>
      <c r="AL930" s="42">
        <v>35</v>
      </c>
      <c r="AM930" s="42">
        <v>19</v>
      </c>
      <c r="AN930" s="42">
        <v>1</v>
      </c>
      <c r="AO930" s="42">
        <v>37</v>
      </c>
      <c r="AP930" s="42">
        <v>98</v>
      </c>
      <c r="AQ930" s="42">
        <v>38</v>
      </c>
      <c r="AR930" s="42">
        <v>300</v>
      </c>
      <c r="AS930" s="42">
        <v>8</v>
      </c>
      <c r="AT930" s="42">
        <v>8</v>
      </c>
      <c r="AU930" s="42">
        <v>24</v>
      </c>
      <c r="AV930" s="42">
        <v>64</v>
      </c>
      <c r="AW930" s="42">
        <v>36</v>
      </c>
      <c r="AX930" s="42">
        <v>20</v>
      </c>
      <c r="AY930" s="42">
        <v>96</v>
      </c>
      <c r="AZ930" s="42">
        <v>44</v>
      </c>
      <c r="BA930" s="42">
        <v>148</v>
      </c>
      <c r="BB930" s="42">
        <v>8</v>
      </c>
      <c r="BC930" s="42">
        <v>4</v>
      </c>
      <c r="BD930" s="42">
        <v>12</v>
      </c>
      <c r="BE930" s="42">
        <v>32</v>
      </c>
      <c r="BF930" s="42">
        <v>4</v>
      </c>
      <c r="BG930" s="42">
        <v>20</v>
      </c>
      <c r="BH930" s="42">
        <v>40</v>
      </c>
      <c r="BI930" s="42">
        <v>28</v>
      </c>
      <c r="BJ930" s="42">
        <v>152</v>
      </c>
      <c r="BK930" s="42">
        <v>0</v>
      </c>
      <c r="BL930" s="42">
        <v>4</v>
      </c>
      <c r="BM930" s="42">
        <v>12</v>
      </c>
      <c r="BN930" s="42">
        <v>32</v>
      </c>
      <c r="BO930" s="42">
        <v>32</v>
      </c>
      <c r="BP930" s="42">
        <v>0</v>
      </c>
      <c r="BQ930" s="42">
        <v>56</v>
      </c>
      <c r="BR930" s="42">
        <v>16</v>
      </c>
      <c r="BS930" s="42">
        <v>32</v>
      </c>
      <c r="BT930" s="42">
        <v>0</v>
      </c>
      <c r="BU930" s="42">
        <v>0</v>
      </c>
      <c r="BV930" s="42">
        <v>0</v>
      </c>
      <c r="BW930" s="42">
        <v>0</v>
      </c>
      <c r="BX930" s="42">
        <v>0</v>
      </c>
      <c r="BY930" s="42">
        <v>0</v>
      </c>
      <c r="BZ930" s="42">
        <v>0</v>
      </c>
      <c r="CA930" s="42">
        <v>32</v>
      </c>
      <c r="CB930" s="42">
        <v>152</v>
      </c>
      <c r="CC930" s="42">
        <v>8</v>
      </c>
      <c r="CD930" s="42">
        <v>4</v>
      </c>
      <c r="CE930" s="42">
        <v>16</v>
      </c>
      <c r="CF930" s="42">
        <v>60</v>
      </c>
      <c r="CG930" s="42">
        <v>32</v>
      </c>
      <c r="CH930" s="42">
        <v>16</v>
      </c>
      <c r="CI930" s="42">
        <v>4</v>
      </c>
      <c r="CJ930" s="42">
        <v>12</v>
      </c>
      <c r="CK930" s="42">
        <v>116</v>
      </c>
      <c r="CL930" s="42">
        <v>0</v>
      </c>
      <c r="CM930" s="42">
        <v>4</v>
      </c>
      <c r="CN930" s="42">
        <v>8</v>
      </c>
      <c r="CO930" s="42">
        <v>4</v>
      </c>
      <c r="CP930" s="42">
        <v>4</v>
      </c>
      <c r="CQ930" s="42">
        <v>4</v>
      </c>
      <c r="CR930" s="42">
        <v>92</v>
      </c>
      <c r="CS930" s="42">
        <v>0</v>
      </c>
    </row>
    <row r="931" spans="1:97">
      <c r="A931" s="40" t="s">
        <v>2456</v>
      </c>
      <c r="B931" s="40" t="s">
        <v>289</v>
      </c>
      <c r="C931" s="40" t="s">
        <v>1664</v>
      </c>
      <c r="D931" s="40" t="s">
        <v>1674</v>
      </c>
      <c r="E931" s="40" t="s">
        <v>2116</v>
      </c>
      <c r="F931" s="40" t="s">
        <v>1671</v>
      </c>
      <c r="G931" s="41" t="s">
        <v>294</v>
      </c>
      <c r="H931" s="40" t="s">
        <v>2457</v>
      </c>
      <c r="I931" s="42">
        <v>6186</v>
      </c>
      <c r="J931" s="42">
        <v>1283</v>
      </c>
      <c r="K931" s="42">
        <v>963</v>
      </c>
      <c r="L931" s="42">
        <v>1178</v>
      </c>
      <c r="M931" s="42">
        <v>1570</v>
      </c>
      <c r="N931" s="42">
        <v>918</v>
      </c>
      <c r="O931" s="42">
        <v>274</v>
      </c>
      <c r="P931" s="42">
        <v>1101</v>
      </c>
      <c r="Q931" s="42">
        <v>782</v>
      </c>
      <c r="R931" s="42">
        <v>1222</v>
      </c>
      <c r="S931" s="42">
        <v>1270</v>
      </c>
      <c r="T931" s="42">
        <v>429</v>
      </c>
      <c r="U931" s="42">
        <v>181</v>
      </c>
      <c r="V931" s="42">
        <v>3109</v>
      </c>
      <c r="W931" s="42">
        <v>677</v>
      </c>
      <c r="X931" s="42">
        <v>534</v>
      </c>
      <c r="Y931" s="42">
        <v>543</v>
      </c>
      <c r="Z931" s="42">
        <v>792</v>
      </c>
      <c r="AA931" s="42">
        <v>453</v>
      </c>
      <c r="AB931" s="42">
        <v>105</v>
      </c>
      <c r="AC931" s="42">
        <v>5</v>
      </c>
      <c r="AD931" s="42">
        <v>936</v>
      </c>
      <c r="AE931" s="42">
        <v>1810</v>
      </c>
      <c r="AF931" s="42">
        <v>363</v>
      </c>
      <c r="AG931" s="42">
        <v>3077</v>
      </c>
      <c r="AH931" s="42">
        <v>606</v>
      </c>
      <c r="AI931" s="42">
        <v>429</v>
      </c>
      <c r="AJ931" s="42">
        <v>635</v>
      </c>
      <c r="AK931" s="42">
        <v>778</v>
      </c>
      <c r="AL931" s="42">
        <v>465</v>
      </c>
      <c r="AM931" s="42">
        <v>153</v>
      </c>
      <c r="AN931" s="42">
        <v>11</v>
      </c>
      <c r="AO931" s="42">
        <v>819</v>
      </c>
      <c r="AP931" s="42">
        <v>1853</v>
      </c>
      <c r="AQ931" s="42">
        <v>405</v>
      </c>
      <c r="AR931" s="42">
        <v>4916</v>
      </c>
      <c r="AS931" s="42">
        <v>0</v>
      </c>
      <c r="AT931" s="42">
        <v>200</v>
      </c>
      <c r="AU931" s="42">
        <v>852</v>
      </c>
      <c r="AV931" s="42">
        <v>948</v>
      </c>
      <c r="AW931" s="42">
        <v>572</v>
      </c>
      <c r="AX931" s="42">
        <v>280</v>
      </c>
      <c r="AY931" s="42">
        <v>1196</v>
      </c>
      <c r="AZ931" s="42">
        <v>868</v>
      </c>
      <c r="BA931" s="42">
        <v>2480</v>
      </c>
      <c r="BB931" s="42">
        <v>0</v>
      </c>
      <c r="BC931" s="42">
        <v>152</v>
      </c>
      <c r="BD931" s="42">
        <v>572</v>
      </c>
      <c r="BE931" s="42">
        <v>456</v>
      </c>
      <c r="BF931" s="42">
        <v>112</v>
      </c>
      <c r="BG931" s="42">
        <v>248</v>
      </c>
      <c r="BH931" s="42">
        <v>584</v>
      </c>
      <c r="BI931" s="42">
        <v>356</v>
      </c>
      <c r="BJ931" s="42">
        <v>2436</v>
      </c>
      <c r="BK931" s="42">
        <v>0</v>
      </c>
      <c r="BL931" s="42">
        <v>48</v>
      </c>
      <c r="BM931" s="42">
        <v>280</v>
      </c>
      <c r="BN931" s="42">
        <v>492</v>
      </c>
      <c r="BO931" s="42">
        <v>460</v>
      </c>
      <c r="BP931" s="42">
        <v>32</v>
      </c>
      <c r="BQ931" s="42">
        <v>612</v>
      </c>
      <c r="BR931" s="42">
        <v>512</v>
      </c>
      <c r="BS931" s="42">
        <v>808</v>
      </c>
      <c r="BT931" s="42">
        <v>0</v>
      </c>
      <c r="BU931" s="42">
        <v>0</v>
      </c>
      <c r="BV931" s="42">
        <v>8</v>
      </c>
      <c r="BW931" s="42">
        <v>52</v>
      </c>
      <c r="BX931" s="42">
        <v>68</v>
      </c>
      <c r="BY931" s="42">
        <v>100</v>
      </c>
      <c r="BZ931" s="42">
        <v>0</v>
      </c>
      <c r="CA931" s="42">
        <v>580</v>
      </c>
      <c r="CB931" s="42">
        <v>2480</v>
      </c>
      <c r="CC931" s="42">
        <v>0</v>
      </c>
      <c r="CD931" s="42">
        <v>164</v>
      </c>
      <c r="CE931" s="42">
        <v>748</v>
      </c>
      <c r="CF931" s="42">
        <v>792</v>
      </c>
      <c r="CG931" s="42">
        <v>440</v>
      </c>
      <c r="CH931" s="42">
        <v>156</v>
      </c>
      <c r="CI931" s="42">
        <v>16</v>
      </c>
      <c r="CJ931" s="42">
        <v>164</v>
      </c>
      <c r="CK931" s="42">
        <v>1628</v>
      </c>
      <c r="CL931" s="42">
        <v>0</v>
      </c>
      <c r="CM931" s="42">
        <v>36</v>
      </c>
      <c r="CN931" s="42">
        <v>96</v>
      </c>
      <c r="CO931" s="42">
        <v>104</v>
      </c>
      <c r="CP931" s="42">
        <v>64</v>
      </c>
      <c r="CQ931" s="42">
        <v>24</v>
      </c>
      <c r="CR931" s="42">
        <v>1180</v>
      </c>
      <c r="CS931" s="42">
        <v>124</v>
      </c>
    </row>
    <row r="932" spans="1:97">
      <c r="A932" s="40" t="s">
        <v>2458</v>
      </c>
      <c r="B932" s="40" t="s">
        <v>289</v>
      </c>
      <c r="C932" s="40" t="s">
        <v>1664</v>
      </c>
      <c r="D932" s="40" t="s">
        <v>1665</v>
      </c>
      <c r="E932" s="40" t="s">
        <v>1897</v>
      </c>
      <c r="F932" s="40" t="s">
        <v>351</v>
      </c>
      <c r="G932" s="41" t="s">
        <v>294</v>
      </c>
      <c r="H932" s="40" t="s">
        <v>2459</v>
      </c>
      <c r="I932" s="42">
        <v>75</v>
      </c>
      <c r="J932" s="42">
        <v>13.461537999999999</v>
      </c>
      <c r="K932" s="42">
        <v>8.6538459999999997</v>
      </c>
      <c r="L932" s="42">
        <v>12.5</v>
      </c>
      <c r="M932" s="42">
        <v>23.076923000000001</v>
      </c>
      <c r="N932" s="42">
        <v>9.6153849999999998</v>
      </c>
      <c r="O932" s="42">
        <v>7.6923079999999997</v>
      </c>
      <c r="P932" s="42">
        <v>20</v>
      </c>
      <c r="Q932" s="42">
        <v>16</v>
      </c>
      <c r="R932" s="42">
        <v>18</v>
      </c>
      <c r="S932" s="42">
        <v>14</v>
      </c>
      <c r="T932" s="42">
        <v>19</v>
      </c>
      <c r="U932" s="42">
        <v>6</v>
      </c>
      <c r="V932" s="42">
        <v>35.576923000000001</v>
      </c>
      <c r="W932" s="42">
        <v>7.6923079999999997</v>
      </c>
      <c r="X932" s="42">
        <v>5.7692310000000004</v>
      </c>
      <c r="Y932" s="42">
        <v>3.8461539999999999</v>
      </c>
      <c r="Z932" s="42">
        <v>10.576923000000001</v>
      </c>
      <c r="AA932" s="42">
        <v>3.8461539999999999</v>
      </c>
      <c r="AB932" s="42">
        <v>3.8461539999999999</v>
      </c>
      <c r="AC932" s="42">
        <v>0</v>
      </c>
      <c r="AD932" s="42">
        <v>11.538462000000001</v>
      </c>
      <c r="AE932" s="42">
        <v>17.307691999999999</v>
      </c>
      <c r="AF932" s="42">
        <v>6.7307689999999996</v>
      </c>
      <c r="AG932" s="42">
        <v>39.423076999999999</v>
      </c>
      <c r="AH932" s="42">
        <v>5.7692310000000004</v>
      </c>
      <c r="AI932" s="42">
        <v>2.8846150000000002</v>
      </c>
      <c r="AJ932" s="42">
        <v>8.6538459999999997</v>
      </c>
      <c r="AK932" s="42">
        <v>12.5</v>
      </c>
      <c r="AL932" s="42">
        <v>5.7692310000000004</v>
      </c>
      <c r="AM932" s="42">
        <v>3.8461539999999999</v>
      </c>
      <c r="AN932" s="42">
        <v>0</v>
      </c>
      <c r="AO932" s="42">
        <v>6.7307689999999996</v>
      </c>
      <c r="AP932" s="42">
        <v>24.038461999999999</v>
      </c>
      <c r="AQ932" s="42">
        <v>8.6538459999999997</v>
      </c>
      <c r="AR932" s="42">
        <v>53.846153999999999</v>
      </c>
      <c r="AS932" s="42">
        <v>0</v>
      </c>
      <c r="AT932" s="42">
        <v>0</v>
      </c>
      <c r="AU932" s="42">
        <v>3.8461539999999999</v>
      </c>
      <c r="AV932" s="42">
        <v>7.6923079999999997</v>
      </c>
      <c r="AW932" s="42">
        <v>7.6923079999999997</v>
      </c>
      <c r="AX932" s="42">
        <v>0</v>
      </c>
      <c r="AY932" s="42">
        <v>26.923076999999999</v>
      </c>
      <c r="AZ932" s="42">
        <v>7.6923079999999997</v>
      </c>
      <c r="BA932" s="42">
        <v>23.076923000000001</v>
      </c>
      <c r="BB932" s="42">
        <v>0</v>
      </c>
      <c r="BC932" s="42">
        <v>0</v>
      </c>
      <c r="BD932" s="42">
        <v>3.8461539999999999</v>
      </c>
      <c r="BE932" s="42">
        <v>0</v>
      </c>
      <c r="BF932" s="42">
        <v>0</v>
      </c>
      <c r="BG932" s="42">
        <v>0</v>
      </c>
      <c r="BH932" s="42">
        <v>11.538462000000001</v>
      </c>
      <c r="BI932" s="42">
        <v>7.6923079999999997</v>
      </c>
      <c r="BJ932" s="42">
        <v>30.769231000000001</v>
      </c>
      <c r="BK932" s="42">
        <v>0</v>
      </c>
      <c r="BL932" s="42">
        <v>0</v>
      </c>
      <c r="BM932" s="42">
        <v>0</v>
      </c>
      <c r="BN932" s="42">
        <v>7.6923079999999997</v>
      </c>
      <c r="BO932" s="42">
        <v>7.6923079999999997</v>
      </c>
      <c r="BP932" s="42">
        <v>0</v>
      </c>
      <c r="BQ932" s="42">
        <v>15.384615</v>
      </c>
      <c r="BR932" s="42">
        <v>0</v>
      </c>
      <c r="BS932" s="42">
        <v>3.8461539999999999</v>
      </c>
      <c r="BT932" s="42">
        <v>0</v>
      </c>
      <c r="BU932" s="42">
        <v>0</v>
      </c>
      <c r="BV932" s="42">
        <v>0</v>
      </c>
      <c r="BW932" s="42">
        <v>0</v>
      </c>
      <c r="BX932" s="42">
        <v>0</v>
      </c>
      <c r="BY932" s="42">
        <v>0</v>
      </c>
      <c r="BZ932" s="42">
        <v>0</v>
      </c>
      <c r="CA932" s="42">
        <v>3.8461539999999999</v>
      </c>
      <c r="CB932" s="42">
        <v>11.538462000000001</v>
      </c>
      <c r="CC932" s="42">
        <v>0</v>
      </c>
      <c r="CD932" s="42">
        <v>0</v>
      </c>
      <c r="CE932" s="42">
        <v>0</v>
      </c>
      <c r="CF932" s="42">
        <v>3.8461539999999999</v>
      </c>
      <c r="CG932" s="42">
        <v>3.8461539999999999</v>
      </c>
      <c r="CH932" s="42">
        <v>0</v>
      </c>
      <c r="CI932" s="42">
        <v>0</v>
      </c>
      <c r="CJ932" s="42">
        <v>3.8461539999999999</v>
      </c>
      <c r="CK932" s="42">
        <v>38.461537999999997</v>
      </c>
      <c r="CL932" s="42">
        <v>0</v>
      </c>
      <c r="CM932" s="42">
        <v>0</v>
      </c>
      <c r="CN932" s="42">
        <v>3.8461539999999999</v>
      </c>
      <c r="CO932" s="42">
        <v>3.8461539999999999</v>
      </c>
      <c r="CP932" s="42">
        <v>3.8461539999999999</v>
      </c>
      <c r="CQ932" s="42">
        <v>0</v>
      </c>
      <c r="CR932" s="42">
        <v>26.923076999999999</v>
      </c>
      <c r="CS932" s="42">
        <v>0</v>
      </c>
    </row>
    <row r="933" spans="1:97">
      <c r="A933" s="40" t="s">
        <v>2460</v>
      </c>
      <c r="B933" s="40" t="s">
        <v>289</v>
      </c>
      <c r="C933" s="40" t="s">
        <v>1664</v>
      </c>
      <c r="D933" s="40" t="s">
        <v>1665</v>
      </c>
      <c r="E933" s="40" t="s">
        <v>1897</v>
      </c>
      <c r="F933" s="40" t="s">
        <v>351</v>
      </c>
      <c r="G933" s="41" t="s">
        <v>294</v>
      </c>
      <c r="H933" s="40" t="s">
        <v>2461</v>
      </c>
      <c r="I933" s="42">
        <v>1514</v>
      </c>
      <c r="J933" s="42">
        <v>312.62426099999999</v>
      </c>
      <c r="K933" s="42">
        <v>231.71960000000001</v>
      </c>
      <c r="L933" s="42">
        <v>289.610097</v>
      </c>
      <c r="M933" s="42">
        <v>312.563897</v>
      </c>
      <c r="N933" s="42">
        <v>231.674328</v>
      </c>
      <c r="O933" s="42">
        <v>135.807817</v>
      </c>
      <c r="P933" s="42">
        <v>289</v>
      </c>
      <c r="Q933" s="42">
        <v>222</v>
      </c>
      <c r="R933" s="42">
        <v>293</v>
      </c>
      <c r="S933" s="42">
        <v>232</v>
      </c>
      <c r="T933" s="42">
        <v>217</v>
      </c>
      <c r="U933" s="42">
        <v>128</v>
      </c>
      <c r="V933" s="42">
        <v>762.99144699999999</v>
      </c>
      <c r="W933" s="42">
        <v>166.79884000000001</v>
      </c>
      <c r="X933" s="42">
        <v>115.856447</v>
      </c>
      <c r="Y933" s="42">
        <v>135.82123100000001</v>
      </c>
      <c r="Z933" s="42">
        <v>170.759603</v>
      </c>
      <c r="AA933" s="42">
        <v>117.83347500000001</v>
      </c>
      <c r="AB933" s="42">
        <v>51.927554000000001</v>
      </c>
      <c r="AC933" s="42">
        <v>3.9942980000000001</v>
      </c>
      <c r="AD933" s="42">
        <v>209.74425299999999</v>
      </c>
      <c r="AE933" s="42">
        <v>432.41799600000002</v>
      </c>
      <c r="AF933" s="42">
        <v>120.82919800000001</v>
      </c>
      <c r="AG933" s="42">
        <v>751.00855300000001</v>
      </c>
      <c r="AH933" s="42">
        <v>145.82542100000001</v>
      </c>
      <c r="AI933" s="42">
        <v>115.86315399999999</v>
      </c>
      <c r="AJ933" s="42">
        <v>153.78886600000001</v>
      </c>
      <c r="AK933" s="42">
        <v>141.804294</v>
      </c>
      <c r="AL933" s="42">
        <v>113.840853</v>
      </c>
      <c r="AM933" s="42">
        <v>76.890241000000003</v>
      </c>
      <c r="AN933" s="42">
        <v>2.9957240000000001</v>
      </c>
      <c r="AO933" s="42">
        <v>195.76253299999999</v>
      </c>
      <c r="AP933" s="42">
        <v>409.45245799999998</v>
      </c>
      <c r="AQ933" s="42">
        <v>145.79356200000001</v>
      </c>
      <c r="AR933" s="42">
        <v>1198.3632480000001</v>
      </c>
      <c r="AS933" s="42">
        <v>43.937280999999999</v>
      </c>
      <c r="AT933" s="42">
        <v>47.931578999999999</v>
      </c>
      <c r="AU933" s="42">
        <v>39.942982000000001</v>
      </c>
      <c r="AV933" s="42">
        <v>123.823245</v>
      </c>
      <c r="AW933" s="42">
        <v>175.749122</v>
      </c>
      <c r="AX933" s="42">
        <v>183.744426</v>
      </c>
      <c r="AY933" s="42">
        <v>359.48684100000003</v>
      </c>
      <c r="AZ933" s="42">
        <v>223.747772</v>
      </c>
      <c r="BA933" s="42">
        <v>631.132656</v>
      </c>
      <c r="BB933" s="42">
        <v>31.954386</v>
      </c>
      <c r="BC933" s="42">
        <v>43.937280999999999</v>
      </c>
      <c r="BD933" s="42">
        <v>27.960087999999999</v>
      </c>
      <c r="BE933" s="42">
        <v>55.920175</v>
      </c>
      <c r="BF933" s="42">
        <v>47.931578999999999</v>
      </c>
      <c r="BG933" s="42">
        <v>139.80714499999999</v>
      </c>
      <c r="BH933" s="42">
        <v>195.72061400000001</v>
      </c>
      <c r="BI933" s="42">
        <v>87.901388999999995</v>
      </c>
      <c r="BJ933" s="42">
        <v>567.230592</v>
      </c>
      <c r="BK933" s="42">
        <v>11.982894999999999</v>
      </c>
      <c r="BL933" s="42">
        <v>3.9942980000000001</v>
      </c>
      <c r="BM933" s="42">
        <v>11.982894999999999</v>
      </c>
      <c r="BN933" s="42">
        <v>67.90307</v>
      </c>
      <c r="BO933" s="42">
        <v>127.817544</v>
      </c>
      <c r="BP933" s="42">
        <v>43.937280999999999</v>
      </c>
      <c r="BQ933" s="42">
        <v>163.76622800000001</v>
      </c>
      <c r="BR933" s="42">
        <v>135.84638200000001</v>
      </c>
      <c r="BS933" s="42">
        <v>171.78165200000001</v>
      </c>
      <c r="BT933" s="42">
        <v>3.9942980000000001</v>
      </c>
      <c r="BU933" s="42">
        <v>3.9942980000000001</v>
      </c>
      <c r="BV933" s="42">
        <v>0</v>
      </c>
      <c r="BW933" s="42">
        <v>3.9942980000000001</v>
      </c>
      <c r="BX933" s="42">
        <v>27.960087999999999</v>
      </c>
      <c r="BY933" s="42">
        <v>39.942982000000001</v>
      </c>
      <c r="BZ933" s="42">
        <v>0</v>
      </c>
      <c r="CA933" s="42">
        <v>91.895688000000007</v>
      </c>
      <c r="CB933" s="42">
        <v>547.265807</v>
      </c>
      <c r="CC933" s="42">
        <v>27.960087999999999</v>
      </c>
      <c r="CD933" s="42">
        <v>31.954386</v>
      </c>
      <c r="CE933" s="42">
        <v>39.942982000000001</v>
      </c>
      <c r="CF933" s="42">
        <v>111.840351</v>
      </c>
      <c r="CG933" s="42">
        <v>123.823245</v>
      </c>
      <c r="CH933" s="42">
        <v>119.83565400000001</v>
      </c>
      <c r="CI933" s="42">
        <v>3.9942980000000001</v>
      </c>
      <c r="CJ933" s="42">
        <v>87.914803000000006</v>
      </c>
      <c r="CK933" s="42">
        <v>479.315788</v>
      </c>
      <c r="CL933" s="42">
        <v>11.982894999999999</v>
      </c>
      <c r="CM933" s="42">
        <v>11.982894999999999</v>
      </c>
      <c r="CN933" s="42">
        <v>0</v>
      </c>
      <c r="CO933" s="42">
        <v>7.9885960000000003</v>
      </c>
      <c r="CP933" s="42">
        <v>23.965789000000001</v>
      </c>
      <c r="CQ933" s="42">
        <v>23.965789000000001</v>
      </c>
      <c r="CR933" s="42">
        <v>355.49254300000001</v>
      </c>
      <c r="CS933" s="42">
        <v>43.937280999999999</v>
      </c>
    </row>
    <row r="934" spans="1:97">
      <c r="A934" s="40" t="s">
        <v>2462</v>
      </c>
      <c r="B934" s="40" t="s">
        <v>289</v>
      </c>
      <c r="C934" s="40" t="s">
        <v>1664</v>
      </c>
      <c r="D934" s="40" t="s">
        <v>1669</v>
      </c>
      <c r="E934" s="40" t="s">
        <v>1816</v>
      </c>
      <c r="F934" s="40" t="s">
        <v>1671</v>
      </c>
      <c r="G934" s="41" t="s">
        <v>294</v>
      </c>
      <c r="H934" s="40" t="s">
        <v>2463</v>
      </c>
      <c r="I934" s="42">
        <v>303</v>
      </c>
      <c r="J934" s="42">
        <v>43</v>
      </c>
      <c r="K934" s="42">
        <v>44</v>
      </c>
      <c r="L934" s="42">
        <v>50</v>
      </c>
      <c r="M934" s="42">
        <v>73</v>
      </c>
      <c r="N934" s="42">
        <v>36</v>
      </c>
      <c r="O934" s="42">
        <v>57</v>
      </c>
      <c r="P934" s="42">
        <v>49</v>
      </c>
      <c r="Q934" s="42">
        <v>32</v>
      </c>
      <c r="R934" s="42">
        <v>69</v>
      </c>
      <c r="S934" s="42">
        <v>49</v>
      </c>
      <c r="T934" s="42">
        <v>53</v>
      </c>
      <c r="U934" s="42">
        <v>45</v>
      </c>
      <c r="V934" s="42">
        <v>130</v>
      </c>
      <c r="W934" s="42">
        <v>22</v>
      </c>
      <c r="X934" s="42">
        <v>21</v>
      </c>
      <c r="Y934" s="42">
        <v>27</v>
      </c>
      <c r="Z934" s="42">
        <v>35</v>
      </c>
      <c r="AA934" s="42">
        <v>14</v>
      </c>
      <c r="AB934" s="42">
        <v>10</v>
      </c>
      <c r="AC934" s="42">
        <v>1</v>
      </c>
      <c r="AD934" s="42">
        <v>28</v>
      </c>
      <c r="AE934" s="42">
        <v>84</v>
      </c>
      <c r="AF934" s="42">
        <v>18</v>
      </c>
      <c r="AG934" s="42">
        <v>173</v>
      </c>
      <c r="AH934" s="42">
        <v>21</v>
      </c>
      <c r="AI934" s="42">
        <v>23</v>
      </c>
      <c r="AJ934" s="42">
        <v>23</v>
      </c>
      <c r="AK934" s="42">
        <v>38</v>
      </c>
      <c r="AL934" s="42">
        <v>22</v>
      </c>
      <c r="AM934" s="42">
        <v>33</v>
      </c>
      <c r="AN934" s="42">
        <v>13</v>
      </c>
      <c r="AO934" s="42">
        <v>30</v>
      </c>
      <c r="AP934" s="42">
        <v>82</v>
      </c>
      <c r="AQ934" s="42">
        <v>61</v>
      </c>
      <c r="AR934" s="42">
        <v>268</v>
      </c>
      <c r="AS934" s="42">
        <v>16</v>
      </c>
      <c r="AT934" s="42">
        <v>4</v>
      </c>
      <c r="AU934" s="42">
        <v>0</v>
      </c>
      <c r="AV934" s="42">
        <v>16</v>
      </c>
      <c r="AW934" s="42">
        <v>20</v>
      </c>
      <c r="AX934" s="42">
        <v>92</v>
      </c>
      <c r="AY934" s="42">
        <v>96</v>
      </c>
      <c r="AZ934" s="42">
        <v>24</v>
      </c>
      <c r="BA934" s="42">
        <v>108</v>
      </c>
      <c r="BB934" s="42">
        <v>12</v>
      </c>
      <c r="BC934" s="42">
        <v>4</v>
      </c>
      <c r="BD934" s="42">
        <v>0</v>
      </c>
      <c r="BE934" s="42">
        <v>4</v>
      </c>
      <c r="BF934" s="42">
        <v>0</v>
      </c>
      <c r="BG934" s="42">
        <v>52</v>
      </c>
      <c r="BH934" s="42">
        <v>24</v>
      </c>
      <c r="BI934" s="42">
        <v>12</v>
      </c>
      <c r="BJ934" s="42">
        <v>160</v>
      </c>
      <c r="BK934" s="42">
        <v>4</v>
      </c>
      <c r="BL934" s="42">
        <v>0</v>
      </c>
      <c r="BM934" s="42">
        <v>0</v>
      </c>
      <c r="BN934" s="42">
        <v>12</v>
      </c>
      <c r="BO934" s="42">
        <v>20</v>
      </c>
      <c r="BP934" s="42">
        <v>40</v>
      </c>
      <c r="BQ934" s="42">
        <v>72</v>
      </c>
      <c r="BR934" s="42">
        <v>12</v>
      </c>
      <c r="BS934" s="42">
        <v>36</v>
      </c>
      <c r="BT934" s="42">
        <v>0</v>
      </c>
      <c r="BU934" s="42">
        <v>0</v>
      </c>
      <c r="BV934" s="42">
        <v>0</v>
      </c>
      <c r="BW934" s="42">
        <v>0</v>
      </c>
      <c r="BX934" s="42">
        <v>4</v>
      </c>
      <c r="BY934" s="42">
        <v>12</v>
      </c>
      <c r="BZ934" s="42">
        <v>0</v>
      </c>
      <c r="CA934" s="42">
        <v>20</v>
      </c>
      <c r="CB934" s="42">
        <v>116</v>
      </c>
      <c r="CC934" s="42">
        <v>12</v>
      </c>
      <c r="CD934" s="42">
        <v>4</v>
      </c>
      <c r="CE934" s="42">
        <v>0</v>
      </c>
      <c r="CF934" s="42">
        <v>12</v>
      </c>
      <c r="CG934" s="42">
        <v>16</v>
      </c>
      <c r="CH934" s="42">
        <v>72</v>
      </c>
      <c r="CI934" s="42">
        <v>0</v>
      </c>
      <c r="CJ934" s="42">
        <v>0</v>
      </c>
      <c r="CK934" s="42">
        <v>116</v>
      </c>
      <c r="CL934" s="42">
        <v>4</v>
      </c>
      <c r="CM934" s="42">
        <v>0</v>
      </c>
      <c r="CN934" s="42">
        <v>0</v>
      </c>
      <c r="CO934" s="42">
        <v>4</v>
      </c>
      <c r="CP934" s="42">
        <v>0</v>
      </c>
      <c r="CQ934" s="42">
        <v>8</v>
      </c>
      <c r="CR934" s="42">
        <v>96</v>
      </c>
      <c r="CS934" s="42">
        <v>4</v>
      </c>
    </row>
    <row r="935" spans="1:97">
      <c r="A935" s="40" t="s">
        <v>2464</v>
      </c>
      <c r="B935" s="40" t="s">
        <v>289</v>
      </c>
      <c r="C935" s="40" t="s">
        <v>1664</v>
      </c>
      <c r="D935" s="40" t="s">
        <v>1685</v>
      </c>
      <c r="E935" s="40" t="s">
        <v>1686</v>
      </c>
      <c r="F935" s="40" t="s">
        <v>1671</v>
      </c>
      <c r="G935" s="41" t="s">
        <v>294</v>
      </c>
      <c r="H935" s="40" t="s">
        <v>2465</v>
      </c>
      <c r="I935" s="42">
        <v>536</v>
      </c>
      <c r="J935" s="42">
        <v>109.40494200000001</v>
      </c>
      <c r="K935" s="42">
        <v>66.250344999999996</v>
      </c>
      <c r="L935" s="42">
        <v>114.428161</v>
      </c>
      <c r="M935" s="42">
        <v>106.402069</v>
      </c>
      <c r="N935" s="42">
        <v>83.302068000000006</v>
      </c>
      <c r="O935" s="42">
        <v>56.212414000000003</v>
      </c>
      <c r="P935" s="42">
        <v>65</v>
      </c>
      <c r="Q935" s="42">
        <v>71</v>
      </c>
      <c r="R935" s="42">
        <v>77</v>
      </c>
      <c r="S935" s="42">
        <v>74</v>
      </c>
      <c r="T935" s="42">
        <v>80</v>
      </c>
      <c r="U935" s="42">
        <v>38</v>
      </c>
      <c r="V935" s="42">
        <v>259.96540199999998</v>
      </c>
      <c r="W935" s="42">
        <v>54.200575000000001</v>
      </c>
      <c r="X935" s="42">
        <v>35.132759</v>
      </c>
      <c r="Y935" s="42">
        <v>56.208160999999997</v>
      </c>
      <c r="Z935" s="42">
        <v>46.174483000000002</v>
      </c>
      <c r="AA935" s="42">
        <v>44.158389999999997</v>
      </c>
      <c r="AB935" s="42">
        <v>22.083448000000001</v>
      </c>
      <c r="AC935" s="42">
        <v>2.0075859999999999</v>
      </c>
      <c r="AD935" s="42">
        <v>71.265056999999999</v>
      </c>
      <c r="AE935" s="42">
        <v>140.52252899999999</v>
      </c>
      <c r="AF935" s="42">
        <v>48.177816</v>
      </c>
      <c r="AG935" s="42">
        <v>276.03459800000002</v>
      </c>
      <c r="AH935" s="42">
        <v>55.204368000000002</v>
      </c>
      <c r="AI935" s="42">
        <v>31.117585999999999</v>
      </c>
      <c r="AJ935" s="42">
        <v>58.22</v>
      </c>
      <c r="AK935" s="42">
        <v>60.227586000000002</v>
      </c>
      <c r="AL935" s="42">
        <v>39.143678000000001</v>
      </c>
      <c r="AM935" s="42">
        <v>29.11</v>
      </c>
      <c r="AN935" s="42">
        <v>3.0113789999999998</v>
      </c>
      <c r="AO935" s="42">
        <v>64.238506000000001</v>
      </c>
      <c r="AP935" s="42">
        <v>155.58367799999999</v>
      </c>
      <c r="AQ935" s="42">
        <v>56.212414000000003</v>
      </c>
      <c r="AR935" s="42">
        <v>441.66896700000001</v>
      </c>
      <c r="AS935" s="42">
        <v>4.0151719999999997</v>
      </c>
      <c r="AT935" s="42">
        <v>12.045517</v>
      </c>
      <c r="AU935" s="42">
        <v>16.060690000000001</v>
      </c>
      <c r="AV935" s="42">
        <v>80.303448000000003</v>
      </c>
      <c r="AW935" s="42">
        <v>64.242759000000007</v>
      </c>
      <c r="AX935" s="42">
        <v>112.42482800000001</v>
      </c>
      <c r="AY935" s="42">
        <v>104.39448299999999</v>
      </c>
      <c r="AZ935" s="42">
        <v>48.182068999999998</v>
      </c>
      <c r="BA935" s="42">
        <v>208.78896599999999</v>
      </c>
      <c r="BB935" s="42">
        <v>0</v>
      </c>
      <c r="BC935" s="42">
        <v>12.045517</v>
      </c>
      <c r="BD935" s="42">
        <v>12.045517</v>
      </c>
      <c r="BE935" s="42">
        <v>20.075862000000001</v>
      </c>
      <c r="BF935" s="42">
        <v>16.060690000000001</v>
      </c>
      <c r="BG935" s="42">
        <v>84.318620999999993</v>
      </c>
      <c r="BH935" s="42">
        <v>48.182068999999998</v>
      </c>
      <c r="BI935" s="42">
        <v>16.060690000000001</v>
      </c>
      <c r="BJ935" s="42">
        <v>232.88000099999999</v>
      </c>
      <c r="BK935" s="42">
        <v>4.0151719999999997</v>
      </c>
      <c r="BL935" s="42">
        <v>0</v>
      </c>
      <c r="BM935" s="42">
        <v>4.0151719999999997</v>
      </c>
      <c r="BN935" s="42">
        <v>60.227586000000002</v>
      </c>
      <c r="BO935" s="42">
        <v>48.182068999999998</v>
      </c>
      <c r="BP935" s="42">
        <v>28.106207000000001</v>
      </c>
      <c r="BQ935" s="42">
        <v>56.212414000000003</v>
      </c>
      <c r="BR935" s="42">
        <v>32.121378999999997</v>
      </c>
      <c r="BS935" s="42">
        <v>56.212414000000003</v>
      </c>
      <c r="BT935" s="42">
        <v>0</v>
      </c>
      <c r="BU935" s="42">
        <v>0</v>
      </c>
      <c r="BV935" s="42">
        <v>0</v>
      </c>
      <c r="BW935" s="42">
        <v>12.045517</v>
      </c>
      <c r="BX935" s="42">
        <v>12.045517</v>
      </c>
      <c r="BY935" s="42">
        <v>12.045517</v>
      </c>
      <c r="BZ935" s="42">
        <v>0</v>
      </c>
      <c r="CA935" s="42">
        <v>20.075862000000001</v>
      </c>
      <c r="CB935" s="42">
        <v>232.88000099999999</v>
      </c>
      <c r="CC935" s="42">
        <v>0</v>
      </c>
      <c r="CD935" s="42">
        <v>8.0303450000000005</v>
      </c>
      <c r="CE935" s="42">
        <v>12.045517</v>
      </c>
      <c r="CF935" s="42">
        <v>48.182068999999998</v>
      </c>
      <c r="CG935" s="42">
        <v>48.182068999999998</v>
      </c>
      <c r="CH935" s="42">
        <v>88.333793</v>
      </c>
      <c r="CI935" s="42">
        <v>0</v>
      </c>
      <c r="CJ935" s="42">
        <v>28.106207000000001</v>
      </c>
      <c r="CK935" s="42">
        <v>152.57655199999999</v>
      </c>
      <c r="CL935" s="42">
        <v>4.0151719999999997</v>
      </c>
      <c r="CM935" s="42">
        <v>4.0151719999999997</v>
      </c>
      <c r="CN935" s="42">
        <v>4.0151719999999997</v>
      </c>
      <c r="CO935" s="42">
        <v>20.075862000000001</v>
      </c>
      <c r="CP935" s="42">
        <v>4.0151719999999997</v>
      </c>
      <c r="CQ935" s="42">
        <v>12.045517</v>
      </c>
      <c r="CR935" s="42">
        <v>104.39448299999999</v>
      </c>
      <c r="CS935" s="42">
        <v>0</v>
      </c>
    </row>
    <row r="936" spans="1:97">
      <c r="A936" s="40" t="s">
        <v>2466</v>
      </c>
      <c r="B936" s="40" t="s">
        <v>289</v>
      </c>
      <c r="C936" s="40" t="s">
        <v>1664</v>
      </c>
      <c r="D936" s="40" t="s">
        <v>1674</v>
      </c>
      <c r="E936" s="40" t="s">
        <v>1759</v>
      </c>
      <c r="F936" s="40" t="s">
        <v>1671</v>
      </c>
      <c r="G936" s="41" t="s">
        <v>294</v>
      </c>
      <c r="H936" s="40" t="s">
        <v>2467</v>
      </c>
      <c r="I936" s="42">
        <v>2717</v>
      </c>
      <c r="J936" s="42">
        <v>512.12077699999998</v>
      </c>
      <c r="K936" s="42">
        <v>431.41691900000001</v>
      </c>
      <c r="L936" s="42">
        <v>545.00012600000002</v>
      </c>
      <c r="M936" s="42">
        <v>643.63817400000005</v>
      </c>
      <c r="N936" s="42">
        <v>393.50805600000001</v>
      </c>
      <c r="O936" s="42">
        <v>191.31594799999999</v>
      </c>
      <c r="P936" s="42">
        <v>523</v>
      </c>
      <c r="Q936" s="42">
        <v>487</v>
      </c>
      <c r="R936" s="42">
        <v>570</v>
      </c>
      <c r="S936" s="42">
        <v>584</v>
      </c>
      <c r="T936" s="42">
        <v>181</v>
      </c>
      <c r="U936" s="42">
        <v>190</v>
      </c>
      <c r="V936" s="42">
        <v>1332.1494459999999</v>
      </c>
      <c r="W936" s="42">
        <v>268.01651500000003</v>
      </c>
      <c r="X936" s="42">
        <v>213.2176</v>
      </c>
      <c r="Y936" s="42">
        <v>267.020171</v>
      </c>
      <c r="Z936" s="42">
        <v>305.87758400000001</v>
      </c>
      <c r="AA936" s="42">
        <v>204.34718699999999</v>
      </c>
      <c r="AB936" s="42">
        <v>62.316898999999999</v>
      </c>
      <c r="AC936" s="42">
        <v>11.353489</v>
      </c>
      <c r="AD936" s="42">
        <v>347.72402899999997</v>
      </c>
      <c r="AE936" s="42">
        <v>827.99402799999996</v>
      </c>
      <c r="AF936" s="42">
        <v>156.431389</v>
      </c>
      <c r="AG936" s="42">
        <v>1384.8505540000001</v>
      </c>
      <c r="AH936" s="42">
        <v>244.10426100000001</v>
      </c>
      <c r="AI936" s="42">
        <v>218.199319</v>
      </c>
      <c r="AJ936" s="42">
        <v>277.97995500000002</v>
      </c>
      <c r="AK936" s="42">
        <v>337.76058999999998</v>
      </c>
      <c r="AL936" s="42">
        <v>189.16086899999999</v>
      </c>
      <c r="AM936" s="42">
        <v>94.770983000000001</v>
      </c>
      <c r="AN936" s="42">
        <v>22.874576999999999</v>
      </c>
      <c r="AO936" s="42">
        <v>331.78252600000002</v>
      </c>
      <c r="AP936" s="42">
        <v>851.90219999999999</v>
      </c>
      <c r="AQ936" s="42">
        <v>201.165828</v>
      </c>
      <c r="AR936" s="42">
        <v>2202.9151069999998</v>
      </c>
      <c r="AS936" s="42">
        <v>7.9707509999999999</v>
      </c>
      <c r="AT936" s="42">
        <v>83.692890000000006</v>
      </c>
      <c r="AU936" s="42">
        <v>155.429652</v>
      </c>
      <c r="AV936" s="42">
        <v>362.66918800000002</v>
      </c>
      <c r="AW936" s="42">
        <v>422.44982299999998</v>
      </c>
      <c r="AX936" s="42">
        <v>314.84467999999998</v>
      </c>
      <c r="AY936" s="42">
        <v>584.852575</v>
      </c>
      <c r="AZ936" s="42">
        <v>271.00554699999998</v>
      </c>
      <c r="BA936" s="42">
        <v>1087.0592569999999</v>
      </c>
      <c r="BB936" s="42">
        <v>3.985376</v>
      </c>
      <c r="BC936" s="42">
        <v>67.751386999999994</v>
      </c>
      <c r="BD936" s="42">
        <v>103.61976799999999</v>
      </c>
      <c r="BE936" s="42">
        <v>151.444276</v>
      </c>
      <c r="BF936" s="42">
        <v>83.692890000000006</v>
      </c>
      <c r="BG936" s="42">
        <v>278.97629899999998</v>
      </c>
      <c r="BH936" s="42">
        <v>309.91099700000001</v>
      </c>
      <c r="BI936" s="42">
        <v>87.678264999999996</v>
      </c>
      <c r="BJ936" s="42">
        <v>1115.8558499999999</v>
      </c>
      <c r="BK936" s="42">
        <v>3.985376</v>
      </c>
      <c r="BL936" s="42">
        <v>15.941503000000001</v>
      </c>
      <c r="BM936" s="42">
        <v>51.809883999999997</v>
      </c>
      <c r="BN936" s="42">
        <v>211.22491199999999</v>
      </c>
      <c r="BO936" s="42">
        <v>338.756934</v>
      </c>
      <c r="BP936" s="42">
        <v>35.868380999999999</v>
      </c>
      <c r="BQ936" s="42">
        <v>274.94157799999999</v>
      </c>
      <c r="BR936" s="42">
        <v>183.327282</v>
      </c>
      <c r="BS936" s="42">
        <v>278.97629899999998</v>
      </c>
      <c r="BT936" s="42">
        <v>0</v>
      </c>
      <c r="BU936" s="42">
        <v>0</v>
      </c>
      <c r="BV936" s="42">
        <v>0</v>
      </c>
      <c r="BW936" s="42">
        <v>3.985376</v>
      </c>
      <c r="BX936" s="42">
        <v>55.795259999999999</v>
      </c>
      <c r="BY936" s="42">
        <v>59.780634999999997</v>
      </c>
      <c r="BZ936" s="42">
        <v>0</v>
      </c>
      <c r="CA936" s="42">
        <v>159.41502800000001</v>
      </c>
      <c r="CB936" s="42">
        <v>1072.0660620000001</v>
      </c>
      <c r="CC936" s="42">
        <v>3.985376</v>
      </c>
      <c r="CD936" s="42">
        <v>35.868380999999999</v>
      </c>
      <c r="CE936" s="42">
        <v>139.48814899999999</v>
      </c>
      <c r="CF936" s="42">
        <v>310.85930400000001</v>
      </c>
      <c r="CG936" s="42">
        <v>282.96167400000002</v>
      </c>
      <c r="CH936" s="42">
        <v>223.181039</v>
      </c>
      <c r="CI936" s="42">
        <v>7.9707509999999999</v>
      </c>
      <c r="CJ936" s="42">
        <v>67.751386999999994</v>
      </c>
      <c r="CK936" s="42">
        <v>851.872747</v>
      </c>
      <c r="CL936" s="42">
        <v>3.985376</v>
      </c>
      <c r="CM936" s="42">
        <v>47.824508000000002</v>
      </c>
      <c r="CN936" s="42">
        <v>15.941503000000001</v>
      </c>
      <c r="CO936" s="42">
        <v>47.824508000000002</v>
      </c>
      <c r="CP936" s="42">
        <v>83.692890000000006</v>
      </c>
      <c r="CQ936" s="42">
        <v>31.883006000000002</v>
      </c>
      <c r="CR936" s="42">
        <v>576.88182400000005</v>
      </c>
      <c r="CS936" s="42">
        <v>43.839132999999997</v>
      </c>
    </row>
    <row r="937" spans="1:97">
      <c r="A937" s="40" t="s">
        <v>2468</v>
      </c>
      <c r="B937" s="40" t="s">
        <v>289</v>
      </c>
      <c r="C937" s="40" t="s">
        <v>1664</v>
      </c>
      <c r="D937" s="40" t="s">
        <v>1685</v>
      </c>
      <c r="E937" s="40" t="s">
        <v>1941</v>
      </c>
      <c r="F937" s="40" t="s">
        <v>1671</v>
      </c>
      <c r="G937" s="41" t="s">
        <v>294</v>
      </c>
      <c r="H937" s="40" t="s">
        <v>2469</v>
      </c>
      <c r="I937" s="42">
        <v>1947</v>
      </c>
      <c r="J937" s="42">
        <v>426</v>
      </c>
      <c r="K937" s="42">
        <v>269</v>
      </c>
      <c r="L937" s="42">
        <v>399</v>
      </c>
      <c r="M937" s="42">
        <v>383</v>
      </c>
      <c r="N937" s="42">
        <v>297</v>
      </c>
      <c r="O937" s="42">
        <v>173</v>
      </c>
      <c r="P937" s="42">
        <v>358</v>
      </c>
      <c r="Q937" s="42">
        <v>316</v>
      </c>
      <c r="R937" s="42">
        <v>348</v>
      </c>
      <c r="S937" s="42">
        <v>370</v>
      </c>
      <c r="T937" s="42">
        <v>247</v>
      </c>
      <c r="U937" s="42">
        <v>135</v>
      </c>
      <c r="V937" s="42">
        <v>962</v>
      </c>
      <c r="W937" s="42">
        <v>222</v>
      </c>
      <c r="X937" s="42">
        <v>127</v>
      </c>
      <c r="Y937" s="42">
        <v>196</v>
      </c>
      <c r="Z937" s="42">
        <v>196</v>
      </c>
      <c r="AA937" s="42">
        <v>151</v>
      </c>
      <c r="AB937" s="42">
        <v>67</v>
      </c>
      <c r="AC937" s="42">
        <v>3</v>
      </c>
      <c r="AD937" s="42">
        <v>280</v>
      </c>
      <c r="AE937" s="42">
        <v>521</v>
      </c>
      <c r="AF937" s="42">
        <v>161</v>
      </c>
      <c r="AG937" s="42">
        <v>985</v>
      </c>
      <c r="AH937" s="42">
        <v>204</v>
      </c>
      <c r="AI937" s="42">
        <v>142</v>
      </c>
      <c r="AJ937" s="42">
        <v>203</v>
      </c>
      <c r="AK937" s="42">
        <v>187</v>
      </c>
      <c r="AL937" s="42">
        <v>146</v>
      </c>
      <c r="AM937" s="42">
        <v>95</v>
      </c>
      <c r="AN937" s="42">
        <v>8</v>
      </c>
      <c r="AO937" s="42">
        <v>259</v>
      </c>
      <c r="AP937" s="42">
        <v>540</v>
      </c>
      <c r="AQ937" s="42">
        <v>186</v>
      </c>
      <c r="AR937" s="42">
        <v>1508</v>
      </c>
      <c r="AS937" s="42">
        <v>40</v>
      </c>
      <c r="AT937" s="42">
        <v>60</v>
      </c>
      <c r="AU937" s="42">
        <v>44</v>
      </c>
      <c r="AV937" s="42">
        <v>128</v>
      </c>
      <c r="AW937" s="42">
        <v>196</v>
      </c>
      <c r="AX937" s="42">
        <v>312</v>
      </c>
      <c r="AY937" s="42">
        <v>424</v>
      </c>
      <c r="AZ937" s="42">
        <v>304</v>
      </c>
      <c r="BA937" s="42">
        <v>728</v>
      </c>
      <c r="BB937" s="42">
        <v>16</v>
      </c>
      <c r="BC937" s="42">
        <v>40</v>
      </c>
      <c r="BD937" s="42">
        <v>28</v>
      </c>
      <c r="BE937" s="42">
        <v>56</v>
      </c>
      <c r="BF937" s="42">
        <v>24</v>
      </c>
      <c r="BG937" s="42">
        <v>244</v>
      </c>
      <c r="BH937" s="42">
        <v>220</v>
      </c>
      <c r="BI937" s="42">
        <v>100</v>
      </c>
      <c r="BJ937" s="42">
        <v>780</v>
      </c>
      <c r="BK937" s="42">
        <v>24</v>
      </c>
      <c r="BL937" s="42">
        <v>20</v>
      </c>
      <c r="BM937" s="42">
        <v>16</v>
      </c>
      <c r="BN937" s="42">
        <v>72</v>
      </c>
      <c r="BO937" s="42">
        <v>172</v>
      </c>
      <c r="BP937" s="42">
        <v>68</v>
      </c>
      <c r="BQ937" s="42">
        <v>204</v>
      </c>
      <c r="BR937" s="42">
        <v>204</v>
      </c>
      <c r="BS937" s="42">
        <v>172</v>
      </c>
      <c r="BT937" s="42">
        <v>0</v>
      </c>
      <c r="BU937" s="42">
        <v>0</v>
      </c>
      <c r="BV937" s="42">
        <v>0</v>
      </c>
      <c r="BW937" s="42">
        <v>0</v>
      </c>
      <c r="BX937" s="42">
        <v>40</v>
      </c>
      <c r="BY937" s="42">
        <v>32</v>
      </c>
      <c r="BZ937" s="42">
        <v>0</v>
      </c>
      <c r="CA937" s="42">
        <v>100</v>
      </c>
      <c r="CB937" s="42">
        <v>732</v>
      </c>
      <c r="CC937" s="42">
        <v>24</v>
      </c>
      <c r="CD937" s="42">
        <v>52</v>
      </c>
      <c r="CE937" s="42">
        <v>40</v>
      </c>
      <c r="CF937" s="42">
        <v>88</v>
      </c>
      <c r="CG937" s="42">
        <v>140</v>
      </c>
      <c r="CH937" s="42">
        <v>244</v>
      </c>
      <c r="CI937" s="42">
        <v>0</v>
      </c>
      <c r="CJ937" s="42">
        <v>144</v>
      </c>
      <c r="CK937" s="42">
        <v>604</v>
      </c>
      <c r="CL937" s="42">
        <v>16</v>
      </c>
      <c r="CM937" s="42">
        <v>8</v>
      </c>
      <c r="CN937" s="42">
        <v>4</v>
      </c>
      <c r="CO937" s="42">
        <v>40</v>
      </c>
      <c r="CP937" s="42">
        <v>16</v>
      </c>
      <c r="CQ937" s="42">
        <v>36</v>
      </c>
      <c r="CR937" s="42">
        <v>424</v>
      </c>
      <c r="CS937" s="42">
        <v>60</v>
      </c>
    </row>
    <row r="938" spans="1:97">
      <c r="A938" s="40" t="s">
        <v>2470</v>
      </c>
      <c r="B938" s="40" t="s">
        <v>289</v>
      </c>
      <c r="C938" s="40" t="s">
        <v>1664</v>
      </c>
      <c r="D938" s="40" t="s">
        <v>1699</v>
      </c>
      <c r="E938" s="40" t="s">
        <v>1772</v>
      </c>
      <c r="F938" s="40" t="s">
        <v>1773</v>
      </c>
      <c r="G938" s="41" t="s">
        <v>294</v>
      </c>
      <c r="H938" s="40" t="s">
        <v>2471</v>
      </c>
      <c r="I938" s="42">
        <v>284</v>
      </c>
      <c r="J938" s="42">
        <v>34.158076000000001</v>
      </c>
      <c r="K938" s="42">
        <v>40.989691000000001</v>
      </c>
      <c r="L938" s="42">
        <v>52.701031</v>
      </c>
      <c r="M938" s="42">
        <v>72.219931000000003</v>
      </c>
      <c r="N938" s="42">
        <v>46.845360999999997</v>
      </c>
      <c r="O938" s="42">
        <v>37.085911000000003</v>
      </c>
      <c r="P938" s="42">
        <v>48</v>
      </c>
      <c r="Q938" s="42">
        <v>40</v>
      </c>
      <c r="R938" s="42">
        <v>70</v>
      </c>
      <c r="S938" s="42">
        <v>55</v>
      </c>
      <c r="T938" s="42">
        <v>73</v>
      </c>
      <c r="U938" s="42">
        <v>37</v>
      </c>
      <c r="V938" s="42">
        <v>143.46391800000001</v>
      </c>
      <c r="W938" s="42">
        <v>18.542954999999999</v>
      </c>
      <c r="X938" s="42">
        <v>22.446735</v>
      </c>
      <c r="Y938" s="42">
        <v>22.446735</v>
      </c>
      <c r="Z938" s="42">
        <v>40.989691000000001</v>
      </c>
      <c r="AA938" s="42">
        <v>24.398624999999999</v>
      </c>
      <c r="AB938" s="42">
        <v>13.66323</v>
      </c>
      <c r="AC938" s="42">
        <v>0.97594499999999995</v>
      </c>
      <c r="AD938" s="42">
        <v>26.350515000000001</v>
      </c>
      <c r="AE938" s="42">
        <v>88.810997</v>
      </c>
      <c r="AF938" s="42">
        <v>28.302405</v>
      </c>
      <c r="AG938" s="42">
        <v>140.53608199999999</v>
      </c>
      <c r="AH938" s="42">
        <v>15.615119999999999</v>
      </c>
      <c r="AI938" s="42">
        <v>18.542954999999999</v>
      </c>
      <c r="AJ938" s="42">
        <v>30.254296</v>
      </c>
      <c r="AK938" s="42">
        <v>31.230240999999999</v>
      </c>
      <c r="AL938" s="42">
        <v>22.446735</v>
      </c>
      <c r="AM938" s="42">
        <v>21.470790000000001</v>
      </c>
      <c r="AN938" s="42">
        <v>0.97594499999999995</v>
      </c>
      <c r="AO938" s="42">
        <v>19.518899999999999</v>
      </c>
      <c r="AP938" s="42">
        <v>81.003435999999994</v>
      </c>
      <c r="AQ938" s="42">
        <v>40.013745999999998</v>
      </c>
      <c r="AR938" s="42">
        <v>253.74570399999999</v>
      </c>
      <c r="AS938" s="42">
        <v>15.615119999999999</v>
      </c>
      <c r="AT938" s="42">
        <v>19.518899999999999</v>
      </c>
      <c r="AU938" s="42">
        <v>3.9037799999999998</v>
      </c>
      <c r="AV938" s="42">
        <v>19.518899999999999</v>
      </c>
      <c r="AW938" s="42">
        <v>23.42268</v>
      </c>
      <c r="AX938" s="42">
        <v>70.268040999999997</v>
      </c>
      <c r="AY938" s="42">
        <v>66.364260999999999</v>
      </c>
      <c r="AZ938" s="42">
        <v>35.134020999999997</v>
      </c>
      <c r="BA938" s="42">
        <v>117.11340199999999</v>
      </c>
      <c r="BB938" s="42">
        <v>11.71134</v>
      </c>
      <c r="BC938" s="42">
        <v>11.71134</v>
      </c>
      <c r="BD938" s="42">
        <v>3.9037799999999998</v>
      </c>
      <c r="BE938" s="42">
        <v>3.9037799999999998</v>
      </c>
      <c r="BF938" s="42">
        <v>7.8075599999999996</v>
      </c>
      <c r="BG938" s="42">
        <v>39.037801000000002</v>
      </c>
      <c r="BH938" s="42">
        <v>27.326460000000001</v>
      </c>
      <c r="BI938" s="42">
        <v>11.71134</v>
      </c>
      <c r="BJ938" s="42">
        <v>136.63230200000001</v>
      </c>
      <c r="BK938" s="42">
        <v>3.9037799999999998</v>
      </c>
      <c r="BL938" s="42">
        <v>7.8075599999999996</v>
      </c>
      <c r="BM938" s="42">
        <v>0</v>
      </c>
      <c r="BN938" s="42">
        <v>15.615119999999999</v>
      </c>
      <c r="BO938" s="42">
        <v>15.615119999999999</v>
      </c>
      <c r="BP938" s="42">
        <v>31.230240999999999</v>
      </c>
      <c r="BQ938" s="42">
        <v>39.037801000000002</v>
      </c>
      <c r="BR938" s="42">
        <v>23.42268</v>
      </c>
      <c r="BS938" s="42">
        <v>27.326460000000001</v>
      </c>
      <c r="BT938" s="42">
        <v>0</v>
      </c>
      <c r="BU938" s="42">
        <v>0</v>
      </c>
      <c r="BV938" s="42">
        <v>0</v>
      </c>
      <c r="BW938" s="42">
        <v>0</v>
      </c>
      <c r="BX938" s="42">
        <v>3.9037799999999998</v>
      </c>
      <c r="BY938" s="42">
        <v>7.8075599999999996</v>
      </c>
      <c r="BZ938" s="42">
        <v>0</v>
      </c>
      <c r="CA938" s="42">
        <v>15.615119999999999</v>
      </c>
      <c r="CB938" s="42">
        <v>124.920962</v>
      </c>
      <c r="CC938" s="42">
        <v>7.8075599999999996</v>
      </c>
      <c r="CD938" s="42">
        <v>11.71134</v>
      </c>
      <c r="CE938" s="42">
        <v>0</v>
      </c>
      <c r="CF938" s="42">
        <v>15.615119999999999</v>
      </c>
      <c r="CG938" s="42">
        <v>15.615119999999999</v>
      </c>
      <c r="CH938" s="42">
        <v>58.556700999999997</v>
      </c>
      <c r="CI938" s="42">
        <v>0</v>
      </c>
      <c r="CJ938" s="42">
        <v>15.615119999999999</v>
      </c>
      <c r="CK938" s="42">
        <v>101.498282</v>
      </c>
      <c r="CL938" s="42">
        <v>7.8075599999999996</v>
      </c>
      <c r="CM938" s="42">
        <v>7.8075599999999996</v>
      </c>
      <c r="CN938" s="42">
        <v>3.9037799999999998</v>
      </c>
      <c r="CO938" s="42">
        <v>3.9037799999999998</v>
      </c>
      <c r="CP938" s="42">
        <v>3.9037799999999998</v>
      </c>
      <c r="CQ938" s="42">
        <v>3.9037799999999998</v>
      </c>
      <c r="CR938" s="42">
        <v>66.364260999999999</v>
      </c>
      <c r="CS938" s="42">
        <v>3.9037799999999998</v>
      </c>
    </row>
    <row r="939" spans="1:97">
      <c r="A939" s="40" t="s">
        <v>2472</v>
      </c>
      <c r="B939" s="40" t="s">
        <v>289</v>
      </c>
      <c r="C939" s="40" t="s">
        <v>1664</v>
      </c>
      <c r="D939" s="40" t="s">
        <v>1665</v>
      </c>
      <c r="E939" s="40" t="s">
        <v>1710</v>
      </c>
      <c r="F939" s="40" t="s">
        <v>419</v>
      </c>
      <c r="G939" s="41" t="s">
        <v>294</v>
      </c>
      <c r="H939" s="40" t="s">
        <v>2473</v>
      </c>
      <c r="I939" s="42">
        <v>500</v>
      </c>
      <c r="J939" s="42">
        <v>86</v>
      </c>
      <c r="K939" s="42">
        <v>81</v>
      </c>
      <c r="L939" s="42">
        <v>102</v>
      </c>
      <c r="M939" s="42">
        <v>102</v>
      </c>
      <c r="N939" s="42">
        <v>91</v>
      </c>
      <c r="O939" s="42">
        <v>38</v>
      </c>
      <c r="P939" s="42">
        <v>98</v>
      </c>
      <c r="Q939" s="42">
        <v>92</v>
      </c>
      <c r="R939" s="42">
        <v>122</v>
      </c>
      <c r="S939" s="42">
        <v>105</v>
      </c>
      <c r="T939" s="42">
        <v>71</v>
      </c>
      <c r="U939" s="42">
        <v>27</v>
      </c>
      <c r="V939" s="42">
        <v>251</v>
      </c>
      <c r="W939" s="42">
        <v>47</v>
      </c>
      <c r="X939" s="42">
        <v>42</v>
      </c>
      <c r="Y939" s="42">
        <v>55</v>
      </c>
      <c r="Z939" s="42">
        <v>45</v>
      </c>
      <c r="AA939" s="42">
        <v>47</v>
      </c>
      <c r="AB939" s="42">
        <v>14</v>
      </c>
      <c r="AC939" s="42">
        <v>1</v>
      </c>
      <c r="AD939" s="42">
        <v>61</v>
      </c>
      <c r="AE939" s="42">
        <v>147</v>
      </c>
      <c r="AF939" s="42">
        <v>43</v>
      </c>
      <c r="AG939" s="42">
        <v>249</v>
      </c>
      <c r="AH939" s="42">
        <v>39</v>
      </c>
      <c r="AI939" s="42">
        <v>39</v>
      </c>
      <c r="AJ939" s="42">
        <v>47</v>
      </c>
      <c r="AK939" s="42">
        <v>57</v>
      </c>
      <c r="AL939" s="42">
        <v>44</v>
      </c>
      <c r="AM939" s="42">
        <v>22</v>
      </c>
      <c r="AN939" s="42">
        <v>1</v>
      </c>
      <c r="AO939" s="42">
        <v>49</v>
      </c>
      <c r="AP939" s="42">
        <v>155</v>
      </c>
      <c r="AQ939" s="42">
        <v>45</v>
      </c>
      <c r="AR939" s="42">
        <v>388</v>
      </c>
      <c r="AS939" s="42">
        <v>16</v>
      </c>
      <c r="AT939" s="42">
        <v>12</v>
      </c>
      <c r="AU939" s="42">
        <v>28</v>
      </c>
      <c r="AV939" s="42">
        <v>28</v>
      </c>
      <c r="AW939" s="42">
        <v>32</v>
      </c>
      <c r="AX939" s="42">
        <v>116</v>
      </c>
      <c r="AY939" s="42">
        <v>116</v>
      </c>
      <c r="AZ939" s="42">
        <v>40</v>
      </c>
      <c r="BA939" s="42">
        <v>204</v>
      </c>
      <c r="BB939" s="42">
        <v>12</v>
      </c>
      <c r="BC939" s="42">
        <v>8</v>
      </c>
      <c r="BD939" s="42">
        <v>24</v>
      </c>
      <c r="BE939" s="42">
        <v>16</v>
      </c>
      <c r="BF939" s="42">
        <v>0</v>
      </c>
      <c r="BG939" s="42">
        <v>76</v>
      </c>
      <c r="BH939" s="42">
        <v>48</v>
      </c>
      <c r="BI939" s="42">
        <v>20</v>
      </c>
      <c r="BJ939" s="42">
        <v>184</v>
      </c>
      <c r="BK939" s="42">
        <v>4</v>
      </c>
      <c r="BL939" s="42">
        <v>4</v>
      </c>
      <c r="BM939" s="42">
        <v>4</v>
      </c>
      <c r="BN939" s="42">
        <v>12</v>
      </c>
      <c r="BO939" s="42">
        <v>32</v>
      </c>
      <c r="BP939" s="42">
        <v>40</v>
      </c>
      <c r="BQ939" s="42">
        <v>68</v>
      </c>
      <c r="BR939" s="42">
        <v>20</v>
      </c>
      <c r="BS939" s="42">
        <v>48</v>
      </c>
      <c r="BT939" s="42">
        <v>0</v>
      </c>
      <c r="BU939" s="42">
        <v>0</v>
      </c>
      <c r="BV939" s="42">
        <v>0</v>
      </c>
      <c r="BW939" s="42">
        <v>12</v>
      </c>
      <c r="BX939" s="42">
        <v>8</v>
      </c>
      <c r="BY939" s="42">
        <v>16</v>
      </c>
      <c r="BZ939" s="42">
        <v>0</v>
      </c>
      <c r="CA939" s="42">
        <v>12</v>
      </c>
      <c r="CB939" s="42">
        <v>188</v>
      </c>
      <c r="CC939" s="42">
        <v>12</v>
      </c>
      <c r="CD939" s="42">
        <v>12</v>
      </c>
      <c r="CE939" s="42">
        <v>16</v>
      </c>
      <c r="CF939" s="42">
        <v>16</v>
      </c>
      <c r="CG939" s="42">
        <v>20</v>
      </c>
      <c r="CH939" s="42">
        <v>88</v>
      </c>
      <c r="CI939" s="42">
        <v>0</v>
      </c>
      <c r="CJ939" s="42">
        <v>24</v>
      </c>
      <c r="CK939" s="42">
        <v>152</v>
      </c>
      <c r="CL939" s="42">
        <v>4</v>
      </c>
      <c r="CM939" s="42">
        <v>0</v>
      </c>
      <c r="CN939" s="42">
        <v>12</v>
      </c>
      <c r="CO939" s="42">
        <v>0</v>
      </c>
      <c r="CP939" s="42">
        <v>4</v>
      </c>
      <c r="CQ939" s="42">
        <v>12</v>
      </c>
      <c r="CR939" s="42">
        <v>116</v>
      </c>
      <c r="CS939" s="42">
        <v>4</v>
      </c>
    </row>
    <row r="940" spans="1:97">
      <c r="A940" s="40" t="s">
        <v>2474</v>
      </c>
      <c r="B940" s="40" t="s">
        <v>289</v>
      </c>
      <c r="C940" s="40" t="s">
        <v>1664</v>
      </c>
      <c r="D940" s="40" t="s">
        <v>1665</v>
      </c>
      <c r="E940" s="40" t="s">
        <v>1666</v>
      </c>
      <c r="F940" s="40" t="s">
        <v>419</v>
      </c>
      <c r="G940" s="41" t="s">
        <v>294</v>
      </c>
      <c r="H940" s="40" t="s">
        <v>2475</v>
      </c>
      <c r="I940" s="42">
        <v>663</v>
      </c>
      <c r="J940" s="42">
        <v>126</v>
      </c>
      <c r="K940" s="42">
        <v>89</v>
      </c>
      <c r="L940" s="42">
        <v>125</v>
      </c>
      <c r="M940" s="42">
        <v>145</v>
      </c>
      <c r="N940" s="42">
        <v>100</v>
      </c>
      <c r="O940" s="42">
        <v>78</v>
      </c>
      <c r="P940" s="42">
        <v>99</v>
      </c>
      <c r="Q940" s="42">
        <v>92</v>
      </c>
      <c r="R940" s="42">
        <v>116</v>
      </c>
      <c r="S940" s="42">
        <v>103</v>
      </c>
      <c r="T940" s="42">
        <v>113</v>
      </c>
      <c r="U940" s="42">
        <v>55</v>
      </c>
      <c r="V940" s="42">
        <v>341</v>
      </c>
      <c r="W940" s="42">
        <v>67</v>
      </c>
      <c r="X940" s="42">
        <v>49</v>
      </c>
      <c r="Y940" s="42">
        <v>64</v>
      </c>
      <c r="Z940" s="42">
        <v>77</v>
      </c>
      <c r="AA940" s="42">
        <v>53</v>
      </c>
      <c r="AB940" s="42">
        <v>30</v>
      </c>
      <c r="AC940" s="42">
        <v>1</v>
      </c>
      <c r="AD940" s="42">
        <v>84</v>
      </c>
      <c r="AE940" s="42">
        <v>194</v>
      </c>
      <c r="AF940" s="42">
        <v>63</v>
      </c>
      <c r="AG940" s="42">
        <v>322</v>
      </c>
      <c r="AH940" s="42">
        <v>59</v>
      </c>
      <c r="AI940" s="42">
        <v>40</v>
      </c>
      <c r="AJ940" s="42">
        <v>61</v>
      </c>
      <c r="AK940" s="42">
        <v>68</v>
      </c>
      <c r="AL940" s="42">
        <v>47</v>
      </c>
      <c r="AM940" s="42">
        <v>40</v>
      </c>
      <c r="AN940" s="42">
        <v>7</v>
      </c>
      <c r="AO940" s="42">
        <v>66</v>
      </c>
      <c r="AP940" s="42">
        <v>181</v>
      </c>
      <c r="AQ940" s="42">
        <v>75</v>
      </c>
      <c r="AR940" s="42">
        <v>548</v>
      </c>
      <c r="AS940" s="42">
        <v>20</v>
      </c>
      <c r="AT940" s="42">
        <v>24</v>
      </c>
      <c r="AU940" s="42">
        <v>8</v>
      </c>
      <c r="AV940" s="42">
        <v>68</v>
      </c>
      <c r="AW940" s="42">
        <v>88</v>
      </c>
      <c r="AX940" s="42">
        <v>112</v>
      </c>
      <c r="AY940" s="42">
        <v>188</v>
      </c>
      <c r="AZ940" s="42">
        <v>40</v>
      </c>
      <c r="BA940" s="42">
        <v>276</v>
      </c>
      <c r="BB940" s="42">
        <v>12</v>
      </c>
      <c r="BC940" s="42">
        <v>12</v>
      </c>
      <c r="BD940" s="42">
        <v>4</v>
      </c>
      <c r="BE940" s="42">
        <v>40</v>
      </c>
      <c r="BF940" s="42">
        <v>20</v>
      </c>
      <c r="BG940" s="42">
        <v>76</v>
      </c>
      <c r="BH940" s="42">
        <v>100</v>
      </c>
      <c r="BI940" s="42">
        <v>12</v>
      </c>
      <c r="BJ940" s="42">
        <v>272</v>
      </c>
      <c r="BK940" s="42">
        <v>8</v>
      </c>
      <c r="BL940" s="42">
        <v>12</v>
      </c>
      <c r="BM940" s="42">
        <v>4</v>
      </c>
      <c r="BN940" s="42">
        <v>28</v>
      </c>
      <c r="BO940" s="42">
        <v>68</v>
      </c>
      <c r="BP940" s="42">
        <v>36</v>
      </c>
      <c r="BQ940" s="42">
        <v>88</v>
      </c>
      <c r="BR940" s="42">
        <v>28</v>
      </c>
      <c r="BS940" s="42">
        <v>60</v>
      </c>
      <c r="BT940" s="42">
        <v>0</v>
      </c>
      <c r="BU940" s="42">
        <v>0</v>
      </c>
      <c r="BV940" s="42">
        <v>0</v>
      </c>
      <c r="BW940" s="42">
        <v>8</v>
      </c>
      <c r="BX940" s="42">
        <v>16</v>
      </c>
      <c r="BY940" s="42">
        <v>12</v>
      </c>
      <c r="BZ940" s="42">
        <v>0</v>
      </c>
      <c r="CA940" s="42">
        <v>24</v>
      </c>
      <c r="CB940" s="42">
        <v>248</v>
      </c>
      <c r="CC940" s="42">
        <v>16</v>
      </c>
      <c r="CD940" s="42">
        <v>16</v>
      </c>
      <c r="CE940" s="42">
        <v>0</v>
      </c>
      <c r="CF940" s="42">
        <v>52</v>
      </c>
      <c r="CG940" s="42">
        <v>56</v>
      </c>
      <c r="CH940" s="42">
        <v>100</v>
      </c>
      <c r="CI940" s="42">
        <v>0</v>
      </c>
      <c r="CJ940" s="42">
        <v>8</v>
      </c>
      <c r="CK940" s="42">
        <v>240</v>
      </c>
      <c r="CL940" s="42">
        <v>4</v>
      </c>
      <c r="CM940" s="42">
        <v>8</v>
      </c>
      <c r="CN940" s="42">
        <v>8</v>
      </c>
      <c r="CO940" s="42">
        <v>8</v>
      </c>
      <c r="CP940" s="42">
        <v>16</v>
      </c>
      <c r="CQ940" s="42">
        <v>0</v>
      </c>
      <c r="CR940" s="42">
        <v>188</v>
      </c>
      <c r="CS940" s="42">
        <v>8</v>
      </c>
    </row>
    <row r="941" spans="1:97">
      <c r="A941" s="40" t="s">
        <v>2476</v>
      </c>
      <c r="B941" s="40" t="s">
        <v>289</v>
      </c>
      <c r="C941" s="40" t="s">
        <v>1664</v>
      </c>
      <c r="D941" s="40" t="s">
        <v>1665</v>
      </c>
      <c r="E941" s="40" t="s">
        <v>1710</v>
      </c>
      <c r="F941" s="40" t="s">
        <v>419</v>
      </c>
      <c r="G941" s="41" t="s">
        <v>294</v>
      </c>
      <c r="H941" s="40" t="s">
        <v>2477</v>
      </c>
      <c r="I941" s="42">
        <v>220</v>
      </c>
      <c r="J941" s="42">
        <v>32.556054000000003</v>
      </c>
      <c r="K941" s="42">
        <v>45.381166</v>
      </c>
      <c r="L941" s="42">
        <v>46.367713000000002</v>
      </c>
      <c r="M941" s="42">
        <v>48.340806999999998</v>
      </c>
      <c r="N941" s="42">
        <v>26.636771</v>
      </c>
      <c r="O941" s="42">
        <v>20.717489</v>
      </c>
      <c r="P941" s="42">
        <v>45</v>
      </c>
      <c r="Q941" s="42">
        <v>32</v>
      </c>
      <c r="R941" s="42">
        <v>44</v>
      </c>
      <c r="S941" s="42">
        <v>32</v>
      </c>
      <c r="T941" s="42">
        <v>22</v>
      </c>
      <c r="U941" s="42">
        <v>17</v>
      </c>
      <c r="V941" s="42">
        <v>111.479821</v>
      </c>
      <c r="W941" s="42">
        <v>13.811659000000001</v>
      </c>
      <c r="X941" s="42">
        <v>24.663677</v>
      </c>
      <c r="Y941" s="42">
        <v>23.677129999999998</v>
      </c>
      <c r="Z941" s="42">
        <v>29.596412999999998</v>
      </c>
      <c r="AA941" s="42">
        <v>11.838564999999999</v>
      </c>
      <c r="AB941" s="42">
        <v>7.8923769999999998</v>
      </c>
      <c r="AC941" s="42">
        <v>0</v>
      </c>
      <c r="AD941" s="42">
        <v>23.677129999999998</v>
      </c>
      <c r="AE941" s="42">
        <v>73.991031000000007</v>
      </c>
      <c r="AF941" s="42">
        <v>13.811659000000001</v>
      </c>
      <c r="AG941" s="42">
        <v>108.520179</v>
      </c>
      <c r="AH941" s="42">
        <v>18.744395000000001</v>
      </c>
      <c r="AI941" s="42">
        <v>20.717489</v>
      </c>
      <c r="AJ941" s="42">
        <v>22.690583</v>
      </c>
      <c r="AK941" s="42">
        <v>18.744395000000001</v>
      </c>
      <c r="AL941" s="42">
        <v>14.798206</v>
      </c>
      <c r="AM941" s="42">
        <v>10.852017999999999</v>
      </c>
      <c r="AN941" s="42">
        <v>1.9730939999999999</v>
      </c>
      <c r="AO941" s="42">
        <v>24.663677</v>
      </c>
      <c r="AP941" s="42">
        <v>65.112108000000006</v>
      </c>
      <c r="AQ941" s="42">
        <v>18.744395000000001</v>
      </c>
      <c r="AR941" s="42">
        <v>209.14798200000001</v>
      </c>
      <c r="AS941" s="42">
        <v>0</v>
      </c>
      <c r="AT941" s="42">
        <v>15.784753</v>
      </c>
      <c r="AU941" s="42">
        <v>3.9461879999999998</v>
      </c>
      <c r="AV941" s="42">
        <v>15.784753</v>
      </c>
      <c r="AW941" s="42">
        <v>31.569507000000002</v>
      </c>
      <c r="AX941" s="42">
        <v>55.246637</v>
      </c>
      <c r="AY941" s="42">
        <v>55.246637</v>
      </c>
      <c r="AZ941" s="42">
        <v>31.569507000000002</v>
      </c>
      <c r="BA941" s="42">
        <v>110.493274</v>
      </c>
      <c r="BB941" s="42">
        <v>0</v>
      </c>
      <c r="BC941" s="42">
        <v>15.784753</v>
      </c>
      <c r="BD941" s="42">
        <v>3.9461879999999998</v>
      </c>
      <c r="BE941" s="42">
        <v>7.8923769999999998</v>
      </c>
      <c r="BF941" s="42">
        <v>3.9461879999999998</v>
      </c>
      <c r="BG941" s="42">
        <v>39.461883</v>
      </c>
      <c r="BH941" s="42">
        <v>19.730941999999999</v>
      </c>
      <c r="BI941" s="42">
        <v>19.730941999999999</v>
      </c>
      <c r="BJ941" s="42">
        <v>98.654708999999997</v>
      </c>
      <c r="BK941" s="42">
        <v>0</v>
      </c>
      <c r="BL941" s="42">
        <v>0</v>
      </c>
      <c r="BM941" s="42">
        <v>0</v>
      </c>
      <c r="BN941" s="42">
        <v>7.8923769999999998</v>
      </c>
      <c r="BO941" s="42">
        <v>27.623318000000001</v>
      </c>
      <c r="BP941" s="42">
        <v>15.784753</v>
      </c>
      <c r="BQ941" s="42">
        <v>35.515695000000001</v>
      </c>
      <c r="BR941" s="42">
        <v>11.838564999999999</v>
      </c>
      <c r="BS941" s="42">
        <v>39.461883</v>
      </c>
      <c r="BT941" s="42">
        <v>0</v>
      </c>
      <c r="BU941" s="42">
        <v>0</v>
      </c>
      <c r="BV941" s="42">
        <v>0</v>
      </c>
      <c r="BW941" s="42">
        <v>0</v>
      </c>
      <c r="BX941" s="42">
        <v>0</v>
      </c>
      <c r="BY941" s="42">
        <v>15.784753</v>
      </c>
      <c r="BZ941" s="42">
        <v>0</v>
      </c>
      <c r="CA941" s="42">
        <v>23.677129999999998</v>
      </c>
      <c r="CB941" s="42">
        <v>102.600897</v>
      </c>
      <c r="CC941" s="42">
        <v>0</v>
      </c>
      <c r="CD941" s="42">
        <v>11.838564999999999</v>
      </c>
      <c r="CE941" s="42">
        <v>3.9461879999999998</v>
      </c>
      <c r="CF941" s="42">
        <v>15.784753</v>
      </c>
      <c r="CG941" s="42">
        <v>31.569507000000002</v>
      </c>
      <c r="CH941" s="42">
        <v>35.515695000000001</v>
      </c>
      <c r="CI941" s="42">
        <v>0</v>
      </c>
      <c r="CJ941" s="42">
        <v>3.9461879999999998</v>
      </c>
      <c r="CK941" s="42">
        <v>67.085201999999995</v>
      </c>
      <c r="CL941" s="42">
        <v>0</v>
      </c>
      <c r="CM941" s="42">
        <v>3.9461879999999998</v>
      </c>
      <c r="CN941" s="42">
        <v>0</v>
      </c>
      <c r="CO941" s="42">
        <v>0</v>
      </c>
      <c r="CP941" s="42">
        <v>0</v>
      </c>
      <c r="CQ941" s="42">
        <v>3.9461879999999998</v>
      </c>
      <c r="CR941" s="42">
        <v>55.246637</v>
      </c>
      <c r="CS941" s="42">
        <v>3.9461879999999998</v>
      </c>
    </row>
    <row r="942" spans="1:97">
      <c r="A942" s="40" t="s">
        <v>2478</v>
      </c>
      <c r="B942" s="40" t="s">
        <v>289</v>
      </c>
      <c r="C942" s="40" t="s">
        <v>1664</v>
      </c>
      <c r="D942" s="40" t="s">
        <v>1665</v>
      </c>
      <c r="E942" s="40" t="s">
        <v>1762</v>
      </c>
      <c r="F942" s="40" t="s">
        <v>1671</v>
      </c>
      <c r="G942" s="41" t="s">
        <v>294</v>
      </c>
      <c r="H942" s="40" t="s">
        <v>2479</v>
      </c>
      <c r="I942" s="42">
        <v>1385</v>
      </c>
      <c r="J942" s="42">
        <v>342.08268900000002</v>
      </c>
      <c r="K942" s="42">
        <v>210.10287700000001</v>
      </c>
      <c r="L942" s="42">
        <v>310.911924</v>
      </c>
      <c r="M942" s="42">
        <v>280.46073699999999</v>
      </c>
      <c r="N942" s="42">
        <v>142.257981</v>
      </c>
      <c r="O942" s="42">
        <v>99.183791999999997</v>
      </c>
      <c r="P942" s="42">
        <v>224</v>
      </c>
      <c r="Q942" s="42">
        <v>210</v>
      </c>
      <c r="R942" s="42">
        <v>241</v>
      </c>
      <c r="S942" s="42">
        <v>210</v>
      </c>
      <c r="T942" s="42">
        <v>113</v>
      </c>
      <c r="U942" s="42">
        <v>72</v>
      </c>
      <c r="V942" s="42">
        <v>696.17190500000004</v>
      </c>
      <c r="W942" s="42">
        <v>183.15546599999999</v>
      </c>
      <c r="X942" s="42">
        <v>100.856106</v>
      </c>
      <c r="Y942" s="42">
        <v>152.81636599999999</v>
      </c>
      <c r="Z942" s="42">
        <v>145.53758300000001</v>
      </c>
      <c r="AA942" s="42">
        <v>79.019756999999998</v>
      </c>
      <c r="AB942" s="42">
        <v>33.730789000000001</v>
      </c>
      <c r="AC942" s="42">
        <v>1.0558380000000001</v>
      </c>
      <c r="AD942" s="42">
        <v>221.05356499999999</v>
      </c>
      <c r="AE942" s="42">
        <v>400.32193599999999</v>
      </c>
      <c r="AF942" s="42">
        <v>74.796402999999998</v>
      </c>
      <c r="AG942" s="42">
        <v>688.82809499999996</v>
      </c>
      <c r="AH942" s="42">
        <v>158.927224</v>
      </c>
      <c r="AI942" s="42">
        <v>109.246771</v>
      </c>
      <c r="AJ942" s="42">
        <v>158.09555800000001</v>
      </c>
      <c r="AK942" s="42">
        <v>134.92315400000001</v>
      </c>
      <c r="AL942" s="42">
        <v>63.238222999999998</v>
      </c>
      <c r="AM942" s="42">
        <v>57.286512000000002</v>
      </c>
      <c r="AN942" s="42">
        <v>7.1106530000000001</v>
      </c>
      <c r="AO942" s="42">
        <v>198.880957</v>
      </c>
      <c r="AP942" s="42">
        <v>401.26568800000001</v>
      </c>
      <c r="AQ942" s="42">
        <v>88.681449999999998</v>
      </c>
      <c r="AR942" s="42">
        <v>1022.464077</v>
      </c>
      <c r="AS942" s="42">
        <v>29.563478</v>
      </c>
      <c r="AT942" s="42">
        <v>54.006909999999998</v>
      </c>
      <c r="AU942" s="42">
        <v>46.456893999999998</v>
      </c>
      <c r="AV942" s="42">
        <v>105.58385</v>
      </c>
      <c r="AW942" s="42">
        <v>198.27346399999999</v>
      </c>
      <c r="AX942" s="42">
        <v>202.49681799999999</v>
      </c>
      <c r="AY942" s="42">
        <v>205.82347999999999</v>
      </c>
      <c r="AZ942" s="42">
        <v>180.25918300000001</v>
      </c>
      <c r="BA942" s="42">
        <v>517.90332899999999</v>
      </c>
      <c r="BB942" s="42">
        <v>25.340123999999999</v>
      </c>
      <c r="BC942" s="42">
        <v>45.560201999999997</v>
      </c>
      <c r="BD942" s="42">
        <v>21.116769999999999</v>
      </c>
      <c r="BE942" s="42">
        <v>71.797017999999994</v>
      </c>
      <c r="BF942" s="42">
        <v>25.340123999999999</v>
      </c>
      <c r="BG942" s="42">
        <v>156.03992400000001</v>
      </c>
      <c r="BH942" s="42">
        <v>92.913787999999997</v>
      </c>
      <c r="BI942" s="42">
        <v>79.795379999999994</v>
      </c>
      <c r="BJ942" s="42">
        <v>504.56074799999999</v>
      </c>
      <c r="BK942" s="42">
        <v>4.2233539999999996</v>
      </c>
      <c r="BL942" s="42">
        <v>8.4467079999999992</v>
      </c>
      <c r="BM942" s="42">
        <v>25.340123999999999</v>
      </c>
      <c r="BN942" s="42">
        <v>33.786831999999997</v>
      </c>
      <c r="BO942" s="42">
        <v>172.93333999999999</v>
      </c>
      <c r="BP942" s="42">
        <v>46.456893999999998</v>
      </c>
      <c r="BQ942" s="42">
        <v>112.90969200000001</v>
      </c>
      <c r="BR942" s="42">
        <v>100.463804</v>
      </c>
      <c r="BS942" s="42">
        <v>121.580573</v>
      </c>
      <c r="BT942" s="42">
        <v>0</v>
      </c>
      <c r="BU942" s="42">
        <v>3.9991810000000001</v>
      </c>
      <c r="BV942" s="42">
        <v>0</v>
      </c>
      <c r="BW942" s="42">
        <v>0</v>
      </c>
      <c r="BX942" s="42">
        <v>25.340123999999999</v>
      </c>
      <c r="BY942" s="42">
        <v>25.115950999999999</v>
      </c>
      <c r="BZ942" s="42">
        <v>0</v>
      </c>
      <c r="CA942" s="42">
        <v>67.125317999999993</v>
      </c>
      <c r="CB942" s="42">
        <v>593.69952699999999</v>
      </c>
      <c r="CC942" s="42">
        <v>12.670062</v>
      </c>
      <c r="CD942" s="42">
        <v>41.561020999999997</v>
      </c>
      <c r="CE942" s="42">
        <v>38.010185999999997</v>
      </c>
      <c r="CF942" s="42">
        <v>84.467079999999996</v>
      </c>
      <c r="CG942" s="42">
        <v>160.26327800000001</v>
      </c>
      <c r="CH942" s="42">
        <v>164.71080499999999</v>
      </c>
      <c r="CI942" s="42">
        <v>4.2233539999999996</v>
      </c>
      <c r="CJ942" s="42">
        <v>87.793741999999995</v>
      </c>
      <c r="CK942" s="42">
        <v>307.18397599999997</v>
      </c>
      <c r="CL942" s="42">
        <v>16.893415999999998</v>
      </c>
      <c r="CM942" s="42">
        <v>8.4467079999999992</v>
      </c>
      <c r="CN942" s="42">
        <v>8.4467079999999992</v>
      </c>
      <c r="CO942" s="42">
        <v>21.116769999999999</v>
      </c>
      <c r="CP942" s="42">
        <v>12.670062</v>
      </c>
      <c r="CQ942" s="42">
        <v>12.670062</v>
      </c>
      <c r="CR942" s="42">
        <v>201.60012599999999</v>
      </c>
      <c r="CS942" s="42">
        <v>25.340123999999999</v>
      </c>
    </row>
    <row r="943" spans="1:97">
      <c r="A943" s="40" t="s">
        <v>2480</v>
      </c>
      <c r="B943" s="40" t="s">
        <v>289</v>
      </c>
      <c r="C943" s="40" t="s">
        <v>1664</v>
      </c>
      <c r="D943" s="40" t="s">
        <v>1685</v>
      </c>
      <c r="E943" s="40" t="s">
        <v>1765</v>
      </c>
      <c r="F943" s="40" t="s">
        <v>1671</v>
      </c>
      <c r="G943" s="41" t="s">
        <v>294</v>
      </c>
      <c r="H943" s="40" t="s">
        <v>2481</v>
      </c>
      <c r="I943" s="42">
        <v>789</v>
      </c>
      <c r="J943" s="42">
        <v>172</v>
      </c>
      <c r="K943" s="42">
        <v>100</v>
      </c>
      <c r="L943" s="42">
        <v>175</v>
      </c>
      <c r="M943" s="42">
        <v>172</v>
      </c>
      <c r="N943" s="42">
        <v>119</v>
      </c>
      <c r="O943" s="42">
        <v>51</v>
      </c>
      <c r="P943" s="42">
        <v>137</v>
      </c>
      <c r="Q943" s="42">
        <v>135</v>
      </c>
      <c r="R943" s="42">
        <v>165</v>
      </c>
      <c r="S943" s="42">
        <v>155</v>
      </c>
      <c r="T943" s="42">
        <v>85</v>
      </c>
      <c r="U943" s="42">
        <v>41</v>
      </c>
      <c r="V943" s="42">
        <v>386</v>
      </c>
      <c r="W943" s="42">
        <v>89</v>
      </c>
      <c r="X943" s="42">
        <v>45</v>
      </c>
      <c r="Y943" s="42">
        <v>87</v>
      </c>
      <c r="Z943" s="42">
        <v>82</v>
      </c>
      <c r="AA943" s="42">
        <v>62</v>
      </c>
      <c r="AB943" s="42">
        <v>21</v>
      </c>
      <c r="AC943" s="42">
        <v>0</v>
      </c>
      <c r="AD943" s="42">
        <v>108</v>
      </c>
      <c r="AE943" s="42">
        <v>225</v>
      </c>
      <c r="AF943" s="42">
        <v>53</v>
      </c>
      <c r="AG943" s="42">
        <v>403</v>
      </c>
      <c r="AH943" s="42">
        <v>83</v>
      </c>
      <c r="AI943" s="42">
        <v>55</v>
      </c>
      <c r="AJ943" s="42">
        <v>88</v>
      </c>
      <c r="AK943" s="42">
        <v>90</v>
      </c>
      <c r="AL943" s="42">
        <v>57</v>
      </c>
      <c r="AM943" s="42">
        <v>25</v>
      </c>
      <c r="AN943" s="42">
        <v>5</v>
      </c>
      <c r="AO943" s="42">
        <v>107</v>
      </c>
      <c r="AP943" s="42">
        <v>237</v>
      </c>
      <c r="AQ943" s="42">
        <v>59</v>
      </c>
      <c r="AR943" s="42">
        <v>620</v>
      </c>
      <c r="AS943" s="42">
        <v>28</v>
      </c>
      <c r="AT943" s="42">
        <v>24</v>
      </c>
      <c r="AU943" s="42">
        <v>28</v>
      </c>
      <c r="AV943" s="42">
        <v>84</v>
      </c>
      <c r="AW943" s="42">
        <v>100</v>
      </c>
      <c r="AX943" s="42">
        <v>96</v>
      </c>
      <c r="AY943" s="42">
        <v>148</v>
      </c>
      <c r="AZ943" s="42">
        <v>112</v>
      </c>
      <c r="BA943" s="42">
        <v>292</v>
      </c>
      <c r="BB943" s="42">
        <v>28</v>
      </c>
      <c r="BC943" s="42">
        <v>16</v>
      </c>
      <c r="BD943" s="42">
        <v>20</v>
      </c>
      <c r="BE943" s="42">
        <v>48</v>
      </c>
      <c r="BF943" s="42">
        <v>4</v>
      </c>
      <c r="BG943" s="42">
        <v>84</v>
      </c>
      <c r="BH943" s="42">
        <v>72</v>
      </c>
      <c r="BI943" s="42">
        <v>20</v>
      </c>
      <c r="BJ943" s="42">
        <v>328</v>
      </c>
      <c r="BK943" s="42">
        <v>0</v>
      </c>
      <c r="BL943" s="42">
        <v>8</v>
      </c>
      <c r="BM943" s="42">
        <v>8</v>
      </c>
      <c r="BN943" s="42">
        <v>36</v>
      </c>
      <c r="BO943" s="42">
        <v>96</v>
      </c>
      <c r="BP943" s="42">
        <v>12</v>
      </c>
      <c r="BQ943" s="42">
        <v>76</v>
      </c>
      <c r="BR943" s="42">
        <v>92</v>
      </c>
      <c r="BS943" s="42">
        <v>84</v>
      </c>
      <c r="BT943" s="42">
        <v>4</v>
      </c>
      <c r="BU943" s="42">
        <v>4</v>
      </c>
      <c r="BV943" s="42">
        <v>0</v>
      </c>
      <c r="BW943" s="42">
        <v>4</v>
      </c>
      <c r="BX943" s="42">
        <v>8</v>
      </c>
      <c r="BY943" s="42">
        <v>16</v>
      </c>
      <c r="BZ943" s="42">
        <v>0</v>
      </c>
      <c r="CA943" s="42">
        <v>48</v>
      </c>
      <c r="CB943" s="42">
        <v>284</v>
      </c>
      <c r="CC943" s="42">
        <v>16</v>
      </c>
      <c r="CD943" s="42">
        <v>8</v>
      </c>
      <c r="CE943" s="42">
        <v>24</v>
      </c>
      <c r="CF943" s="42">
        <v>64</v>
      </c>
      <c r="CG943" s="42">
        <v>72</v>
      </c>
      <c r="CH943" s="42">
        <v>60</v>
      </c>
      <c r="CI943" s="42">
        <v>4</v>
      </c>
      <c r="CJ943" s="42">
        <v>36</v>
      </c>
      <c r="CK943" s="42">
        <v>252</v>
      </c>
      <c r="CL943" s="42">
        <v>8</v>
      </c>
      <c r="CM943" s="42">
        <v>12</v>
      </c>
      <c r="CN943" s="42">
        <v>4</v>
      </c>
      <c r="CO943" s="42">
        <v>16</v>
      </c>
      <c r="CP943" s="42">
        <v>20</v>
      </c>
      <c r="CQ943" s="42">
        <v>20</v>
      </c>
      <c r="CR943" s="42">
        <v>144</v>
      </c>
      <c r="CS943" s="42">
        <v>28</v>
      </c>
    </row>
    <row r="944" spans="1:97">
      <c r="A944" s="40" t="s">
        <v>2482</v>
      </c>
      <c r="B944" s="40" t="s">
        <v>289</v>
      </c>
      <c r="C944" s="40" t="s">
        <v>1664</v>
      </c>
      <c r="D944" s="40" t="s">
        <v>1685</v>
      </c>
      <c r="E944" s="40" t="s">
        <v>1686</v>
      </c>
      <c r="F944" s="40" t="s">
        <v>1671</v>
      </c>
      <c r="G944" s="41" t="s">
        <v>294</v>
      </c>
      <c r="H944" s="40" t="s">
        <v>2483</v>
      </c>
      <c r="I944" s="42">
        <v>3085</v>
      </c>
      <c r="J944" s="42">
        <v>543.21052599999996</v>
      </c>
      <c r="K944" s="42">
        <v>448.08771899999999</v>
      </c>
      <c r="L944" s="42">
        <v>559.44444399999998</v>
      </c>
      <c r="M944" s="42">
        <v>679.738249</v>
      </c>
      <c r="N944" s="42">
        <v>501.072766</v>
      </c>
      <c r="O944" s="42">
        <v>353.44629500000002</v>
      </c>
      <c r="P944" s="42">
        <v>605</v>
      </c>
      <c r="Q944" s="42">
        <v>563</v>
      </c>
      <c r="R944" s="42">
        <v>681</v>
      </c>
      <c r="S944" s="42">
        <v>524</v>
      </c>
      <c r="T944" s="42">
        <v>418</v>
      </c>
      <c r="U944" s="42">
        <v>307</v>
      </c>
      <c r="V944" s="42">
        <v>1507.7264050000001</v>
      </c>
      <c r="W944" s="42">
        <v>283.21637399999997</v>
      </c>
      <c r="X944" s="42">
        <v>239.736842</v>
      </c>
      <c r="Y944" s="42">
        <v>278.204678</v>
      </c>
      <c r="Z944" s="42">
        <v>331.71485699999999</v>
      </c>
      <c r="AA944" s="42">
        <v>242.44281599999999</v>
      </c>
      <c r="AB944" s="42">
        <v>123.79117599999999</v>
      </c>
      <c r="AC944" s="42">
        <v>8.6196610000000007</v>
      </c>
      <c r="AD944" s="42">
        <v>374.26900599999999</v>
      </c>
      <c r="AE944" s="42">
        <v>865.72211100000004</v>
      </c>
      <c r="AF944" s="42">
        <v>267.73528800000003</v>
      </c>
      <c r="AG944" s="42">
        <v>1577.2735949999999</v>
      </c>
      <c r="AH944" s="42">
        <v>259.99415199999999</v>
      </c>
      <c r="AI944" s="42">
        <v>208.350877</v>
      </c>
      <c r="AJ944" s="42">
        <v>281.23976599999997</v>
      </c>
      <c r="AK944" s="42">
        <v>348.023392</v>
      </c>
      <c r="AL944" s="42">
        <v>258.62995000000001</v>
      </c>
      <c r="AM944" s="42">
        <v>185.180916</v>
      </c>
      <c r="AN944" s="42">
        <v>35.854540999999998</v>
      </c>
      <c r="AO944" s="42">
        <v>336.87134500000002</v>
      </c>
      <c r="AP944" s="42">
        <v>878.09356700000001</v>
      </c>
      <c r="AQ944" s="42">
        <v>362.30868299999997</v>
      </c>
      <c r="AR944" s="42">
        <v>2556.153675</v>
      </c>
      <c r="AS944" s="42">
        <v>56.654971000000003</v>
      </c>
      <c r="AT944" s="42">
        <v>48.561404000000003</v>
      </c>
      <c r="AU944" s="42">
        <v>113.30994200000001</v>
      </c>
      <c r="AV944" s="42">
        <v>299.46198800000002</v>
      </c>
      <c r="AW944" s="42">
        <v>416.818713</v>
      </c>
      <c r="AX944" s="42">
        <v>485.52046799999999</v>
      </c>
      <c r="AY944" s="42">
        <v>726.64061000000004</v>
      </c>
      <c r="AZ944" s="42">
        <v>409.18558000000002</v>
      </c>
      <c r="BA944" s="42">
        <v>1233.851803</v>
      </c>
      <c r="BB944" s="42">
        <v>28.327484999999999</v>
      </c>
      <c r="BC944" s="42">
        <v>32.374268999999998</v>
      </c>
      <c r="BD944" s="42">
        <v>60.701754000000001</v>
      </c>
      <c r="BE944" s="42">
        <v>141.637427</v>
      </c>
      <c r="BF944" s="42">
        <v>97.122806999999995</v>
      </c>
      <c r="BG944" s="42">
        <v>400.53801199999998</v>
      </c>
      <c r="BH944" s="42">
        <v>330.86505299999999</v>
      </c>
      <c r="BI944" s="42">
        <v>142.28499500000001</v>
      </c>
      <c r="BJ944" s="42">
        <v>1322.3018729999999</v>
      </c>
      <c r="BK944" s="42">
        <v>28.327484999999999</v>
      </c>
      <c r="BL944" s="42">
        <v>16.187135000000001</v>
      </c>
      <c r="BM944" s="42">
        <v>52.608187000000001</v>
      </c>
      <c r="BN944" s="42">
        <v>157.82456099999999</v>
      </c>
      <c r="BO944" s="42">
        <v>319.69590599999998</v>
      </c>
      <c r="BP944" s="42">
        <v>84.982455999999999</v>
      </c>
      <c r="BQ944" s="42">
        <v>395.77555699999999</v>
      </c>
      <c r="BR944" s="42">
        <v>266.90058499999998</v>
      </c>
      <c r="BS944" s="42">
        <v>404.53801199999998</v>
      </c>
      <c r="BT944" s="42">
        <v>0</v>
      </c>
      <c r="BU944" s="42">
        <v>0</v>
      </c>
      <c r="BV944" s="42">
        <v>0</v>
      </c>
      <c r="BW944" s="42">
        <v>52.608187000000001</v>
      </c>
      <c r="BX944" s="42">
        <v>76.888889000000006</v>
      </c>
      <c r="BY944" s="42">
        <v>97.076023000000006</v>
      </c>
      <c r="BZ944" s="42">
        <v>0</v>
      </c>
      <c r="CA944" s="42">
        <v>177.964912</v>
      </c>
      <c r="CB944" s="42">
        <v>1145.0994149999999</v>
      </c>
      <c r="CC944" s="42">
        <v>40.467835999999998</v>
      </c>
      <c r="CD944" s="42">
        <v>36.421053000000001</v>
      </c>
      <c r="CE944" s="42">
        <v>68.795321999999999</v>
      </c>
      <c r="CF944" s="42">
        <v>238.760234</v>
      </c>
      <c r="CG944" s="42">
        <v>291.36842100000001</v>
      </c>
      <c r="CH944" s="42">
        <v>331.78947399999998</v>
      </c>
      <c r="CI944" s="42">
        <v>8.0935670000000002</v>
      </c>
      <c r="CJ944" s="42">
        <v>129.40350900000001</v>
      </c>
      <c r="CK944" s="42">
        <v>1006.516248</v>
      </c>
      <c r="CL944" s="42">
        <v>16.187135000000001</v>
      </c>
      <c r="CM944" s="42">
        <v>12.140351000000001</v>
      </c>
      <c r="CN944" s="42">
        <v>44.514620000000001</v>
      </c>
      <c r="CO944" s="42">
        <v>8.0935670000000002</v>
      </c>
      <c r="CP944" s="42">
        <v>48.561404000000003</v>
      </c>
      <c r="CQ944" s="42">
        <v>56.654971000000003</v>
      </c>
      <c r="CR944" s="42">
        <v>718.54704300000003</v>
      </c>
      <c r="CS944" s="42">
        <v>101.817159</v>
      </c>
    </row>
    <row r="945" spans="1:97">
      <c r="A945" s="40" t="s">
        <v>2484</v>
      </c>
      <c r="B945" s="40" t="s">
        <v>289</v>
      </c>
      <c r="C945" s="40" t="s">
        <v>1664</v>
      </c>
      <c r="D945" s="40" t="s">
        <v>1665</v>
      </c>
      <c r="E945" s="40" t="s">
        <v>1788</v>
      </c>
      <c r="F945" s="40" t="s">
        <v>419</v>
      </c>
      <c r="G945" s="41" t="s">
        <v>294</v>
      </c>
      <c r="H945" s="40" t="s">
        <v>2485</v>
      </c>
      <c r="I945" s="42">
        <v>467</v>
      </c>
      <c r="J945" s="42">
        <v>105</v>
      </c>
      <c r="K945" s="42">
        <v>67</v>
      </c>
      <c r="L945" s="42">
        <v>117</v>
      </c>
      <c r="M945" s="42">
        <v>96</v>
      </c>
      <c r="N945" s="42">
        <v>53</v>
      </c>
      <c r="O945" s="42">
        <v>29</v>
      </c>
      <c r="P945" s="42">
        <v>77</v>
      </c>
      <c r="Q945" s="42">
        <v>52</v>
      </c>
      <c r="R945" s="42">
        <v>93</v>
      </c>
      <c r="S945" s="42">
        <v>57</v>
      </c>
      <c r="T945" s="42">
        <v>43</v>
      </c>
      <c r="U945" s="42">
        <v>28</v>
      </c>
      <c r="V945" s="42">
        <v>237</v>
      </c>
      <c r="W945" s="42">
        <v>57</v>
      </c>
      <c r="X945" s="42">
        <v>39</v>
      </c>
      <c r="Y945" s="42">
        <v>62</v>
      </c>
      <c r="Z945" s="42">
        <v>44</v>
      </c>
      <c r="AA945" s="42">
        <v>26</v>
      </c>
      <c r="AB945" s="42">
        <v>9</v>
      </c>
      <c r="AC945" s="42">
        <v>0</v>
      </c>
      <c r="AD945" s="42">
        <v>76</v>
      </c>
      <c r="AE945" s="42">
        <v>138</v>
      </c>
      <c r="AF945" s="42">
        <v>23</v>
      </c>
      <c r="AG945" s="42">
        <v>230</v>
      </c>
      <c r="AH945" s="42">
        <v>48</v>
      </c>
      <c r="AI945" s="42">
        <v>28</v>
      </c>
      <c r="AJ945" s="42">
        <v>55</v>
      </c>
      <c r="AK945" s="42">
        <v>52</v>
      </c>
      <c r="AL945" s="42">
        <v>27</v>
      </c>
      <c r="AM945" s="42">
        <v>15</v>
      </c>
      <c r="AN945" s="42">
        <v>5</v>
      </c>
      <c r="AO945" s="42">
        <v>55</v>
      </c>
      <c r="AP945" s="42">
        <v>142</v>
      </c>
      <c r="AQ945" s="42">
        <v>33</v>
      </c>
      <c r="AR945" s="42">
        <v>360</v>
      </c>
      <c r="AS945" s="42">
        <v>0</v>
      </c>
      <c r="AT945" s="42">
        <v>20</v>
      </c>
      <c r="AU945" s="42">
        <v>20</v>
      </c>
      <c r="AV945" s="42">
        <v>56</v>
      </c>
      <c r="AW945" s="42">
        <v>68</v>
      </c>
      <c r="AX945" s="42">
        <v>52</v>
      </c>
      <c r="AY945" s="42">
        <v>104</v>
      </c>
      <c r="AZ945" s="42">
        <v>40</v>
      </c>
      <c r="BA945" s="42">
        <v>172</v>
      </c>
      <c r="BB945" s="42">
        <v>0</v>
      </c>
      <c r="BC945" s="42">
        <v>8</v>
      </c>
      <c r="BD945" s="42">
        <v>12</v>
      </c>
      <c r="BE945" s="42">
        <v>32</v>
      </c>
      <c r="BF945" s="42">
        <v>8</v>
      </c>
      <c r="BG945" s="42">
        <v>40</v>
      </c>
      <c r="BH945" s="42">
        <v>48</v>
      </c>
      <c r="BI945" s="42">
        <v>24</v>
      </c>
      <c r="BJ945" s="42">
        <v>188</v>
      </c>
      <c r="BK945" s="42">
        <v>0</v>
      </c>
      <c r="BL945" s="42">
        <v>12</v>
      </c>
      <c r="BM945" s="42">
        <v>8</v>
      </c>
      <c r="BN945" s="42">
        <v>24</v>
      </c>
      <c r="BO945" s="42">
        <v>60</v>
      </c>
      <c r="BP945" s="42">
        <v>12</v>
      </c>
      <c r="BQ945" s="42">
        <v>56</v>
      </c>
      <c r="BR945" s="42">
        <v>16</v>
      </c>
      <c r="BS945" s="42">
        <v>28</v>
      </c>
      <c r="BT945" s="42">
        <v>0</v>
      </c>
      <c r="BU945" s="42">
        <v>0</v>
      </c>
      <c r="BV945" s="42">
        <v>0</v>
      </c>
      <c r="BW945" s="42">
        <v>4</v>
      </c>
      <c r="BX945" s="42">
        <v>12</v>
      </c>
      <c r="BY945" s="42">
        <v>0</v>
      </c>
      <c r="BZ945" s="42">
        <v>0</v>
      </c>
      <c r="CA945" s="42">
        <v>12</v>
      </c>
      <c r="CB945" s="42">
        <v>192</v>
      </c>
      <c r="CC945" s="42">
        <v>0</v>
      </c>
      <c r="CD945" s="42">
        <v>16</v>
      </c>
      <c r="CE945" s="42">
        <v>20</v>
      </c>
      <c r="CF945" s="42">
        <v>48</v>
      </c>
      <c r="CG945" s="42">
        <v>48</v>
      </c>
      <c r="CH945" s="42">
        <v>48</v>
      </c>
      <c r="CI945" s="42">
        <v>0</v>
      </c>
      <c r="CJ945" s="42">
        <v>12</v>
      </c>
      <c r="CK945" s="42">
        <v>140</v>
      </c>
      <c r="CL945" s="42">
        <v>0</v>
      </c>
      <c r="CM945" s="42">
        <v>4</v>
      </c>
      <c r="CN945" s="42">
        <v>0</v>
      </c>
      <c r="CO945" s="42">
        <v>4</v>
      </c>
      <c r="CP945" s="42">
        <v>8</v>
      </c>
      <c r="CQ945" s="42">
        <v>4</v>
      </c>
      <c r="CR945" s="42">
        <v>104</v>
      </c>
      <c r="CS945" s="42">
        <v>16</v>
      </c>
    </row>
    <row r="946" spans="1:97">
      <c r="A946" s="40" t="s">
        <v>2486</v>
      </c>
      <c r="B946" s="40" t="s">
        <v>289</v>
      </c>
      <c r="C946" s="40" t="s">
        <v>1664</v>
      </c>
      <c r="D946" s="40" t="s">
        <v>1669</v>
      </c>
      <c r="E946" s="40" t="s">
        <v>1719</v>
      </c>
      <c r="F946" s="40" t="s">
        <v>1671</v>
      </c>
      <c r="G946" s="41" t="s">
        <v>294</v>
      </c>
      <c r="H946" s="40" t="s">
        <v>2487</v>
      </c>
      <c r="I946" s="42">
        <v>296</v>
      </c>
      <c r="J946" s="42">
        <v>61.791246000000001</v>
      </c>
      <c r="K946" s="42">
        <v>34.882154999999997</v>
      </c>
      <c r="L946" s="42">
        <v>64.781144999999995</v>
      </c>
      <c r="M946" s="42">
        <v>63.784511999999999</v>
      </c>
      <c r="N946" s="42">
        <v>50.828282999999999</v>
      </c>
      <c r="O946" s="42">
        <v>19.932659999999998</v>
      </c>
      <c r="P946" s="42">
        <v>38</v>
      </c>
      <c r="Q946" s="42">
        <v>43</v>
      </c>
      <c r="R946" s="42">
        <v>54</v>
      </c>
      <c r="S946" s="42">
        <v>61</v>
      </c>
      <c r="T946" s="42">
        <v>40</v>
      </c>
      <c r="U946" s="42">
        <v>13</v>
      </c>
      <c r="V946" s="42">
        <v>145.50841800000001</v>
      </c>
      <c r="W946" s="42">
        <v>25.912458000000001</v>
      </c>
      <c r="X946" s="42">
        <v>17.939394</v>
      </c>
      <c r="Y946" s="42">
        <v>33.885522000000002</v>
      </c>
      <c r="Z946" s="42">
        <v>29.898990000000001</v>
      </c>
      <c r="AA946" s="42">
        <v>28.902356999999999</v>
      </c>
      <c r="AB946" s="42">
        <v>8.969697</v>
      </c>
      <c r="AC946" s="42">
        <v>0</v>
      </c>
      <c r="AD946" s="42">
        <v>31.892256</v>
      </c>
      <c r="AE946" s="42">
        <v>85.710437999999996</v>
      </c>
      <c r="AF946" s="42">
        <v>27.905723999999999</v>
      </c>
      <c r="AG946" s="42">
        <v>150.49158199999999</v>
      </c>
      <c r="AH946" s="42">
        <v>35.878788</v>
      </c>
      <c r="AI946" s="42">
        <v>16.942761000000001</v>
      </c>
      <c r="AJ946" s="42">
        <v>30.895623000000001</v>
      </c>
      <c r="AK946" s="42">
        <v>33.885522000000002</v>
      </c>
      <c r="AL946" s="42">
        <v>21.925926</v>
      </c>
      <c r="AM946" s="42">
        <v>8.969697</v>
      </c>
      <c r="AN946" s="42">
        <v>1.993266</v>
      </c>
      <c r="AO946" s="42">
        <v>41.858586000000003</v>
      </c>
      <c r="AP946" s="42">
        <v>80.727272999999997</v>
      </c>
      <c r="AQ946" s="42">
        <v>27.905723999999999</v>
      </c>
      <c r="AR946" s="42">
        <v>235.205387</v>
      </c>
      <c r="AS946" s="42">
        <v>7.9730639999999999</v>
      </c>
      <c r="AT946" s="42">
        <v>3.986532</v>
      </c>
      <c r="AU946" s="42">
        <v>3.986532</v>
      </c>
      <c r="AV946" s="42">
        <v>31.892256</v>
      </c>
      <c r="AW946" s="42">
        <v>63.784511999999999</v>
      </c>
      <c r="AX946" s="42">
        <v>35.878788</v>
      </c>
      <c r="AY946" s="42">
        <v>51.824916000000002</v>
      </c>
      <c r="AZ946" s="42">
        <v>35.878788</v>
      </c>
      <c r="BA946" s="42">
        <v>111.622896</v>
      </c>
      <c r="BB946" s="42">
        <v>3.986532</v>
      </c>
      <c r="BC946" s="42">
        <v>3.986532</v>
      </c>
      <c r="BD946" s="42">
        <v>3.986532</v>
      </c>
      <c r="BE946" s="42">
        <v>23.919191999999999</v>
      </c>
      <c r="BF946" s="42">
        <v>7.9730639999999999</v>
      </c>
      <c r="BG946" s="42">
        <v>27.905723999999999</v>
      </c>
      <c r="BH946" s="42">
        <v>31.892256</v>
      </c>
      <c r="BI946" s="42">
        <v>7.9730639999999999</v>
      </c>
      <c r="BJ946" s="42">
        <v>123.582492</v>
      </c>
      <c r="BK946" s="42">
        <v>3.986532</v>
      </c>
      <c r="BL946" s="42">
        <v>0</v>
      </c>
      <c r="BM946" s="42">
        <v>0</v>
      </c>
      <c r="BN946" s="42">
        <v>7.9730639999999999</v>
      </c>
      <c r="BO946" s="42">
        <v>55.811447999999999</v>
      </c>
      <c r="BP946" s="42">
        <v>7.9730639999999999</v>
      </c>
      <c r="BQ946" s="42">
        <v>19.932659999999998</v>
      </c>
      <c r="BR946" s="42">
        <v>27.905723999999999</v>
      </c>
      <c r="BS946" s="42">
        <v>23.919191999999999</v>
      </c>
      <c r="BT946" s="42">
        <v>0</v>
      </c>
      <c r="BU946" s="42">
        <v>0</v>
      </c>
      <c r="BV946" s="42">
        <v>0</v>
      </c>
      <c r="BW946" s="42">
        <v>0</v>
      </c>
      <c r="BX946" s="42">
        <v>3.986532</v>
      </c>
      <c r="BY946" s="42">
        <v>3.986532</v>
      </c>
      <c r="BZ946" s="42">
        <v>0</v>
      </c>
      <c r="CA946" s="42">
        <v>15.946128</v>
      </c>
      <c r="CB946" s="42">
        <v>123.582492</v>
      </c>
      <c r="CC946" s="42">
        <v>0</v>
      </c>
      <c r="CD946" s="42">
        <v>3.986532</v>
      </c>
      <c r="CE946" s="42">
        <v>3.986532</v>
      </c>
      <c r="CF946" s="42">
        <v>27.905723999999999</v>
      </c>
      <c r="CG946" s="42">
        <v>55.811447999999999</v>
      </c>
      <c r="CH946" s="42">
        <v>27.905723999999999</v>
      </c>
      <c r="CI946" s="42">
        <v>0</v>
      </c>
      <c r="CJ946" s="42">
        <v>3.986532</v>
      </c>
      <c r="CK946" s="42">
        <v>87.703704000000002</v>
      </c>
      <c r="CL946" s="42">
        <v>7.9730639999999999</v>
      </c>
      <c r="CM946" s="42">
        <v>0</v>
      </c>
      <c r="CN946" s="42">
        <v>0</v>
      </c>
      <c r="CO946" s="42">
        <v>3.986532</v>
      </c>
      <c r="CP946" s="42">
        <v>3.986532</v>
      </c>
      <c r="CQ946" s="42">
        <v>3.986532</v>
      </c>
      <c r="CR946" s="42">
        <v>51.824916000000002</v>
      </c>
      <c r="CS946" s="42">
        <v>15.946128</v>
      </c>
    </row>
    <row r="947" spans="1:97">
      <c r="A947" s="40" t="s">
        <v>2488</v>
      </c>
      <c r="B947" s="40" t="s">
        <v>289</v>
      </c>
      <c r="C947" s="40" t="s">
        <v>1664</v>
      </c>
      <c r="D947" s="40" t="s">
        <v>1669</v>
      </c>
      <c r="E947" s="40" t="s">
        <v>1779</v>
      </c>
      <c r="F947" s="40" t="s">
        <v>1671</v>
      </c>
      <c r="G947" s="41" t="s">
        <v>294</v>
      </c>
      <c r="H947" s="40" t="s">
        <v>2489</v>
      </c>
      <c r="I947" s="42">
        <v>899</v>
      </c>
      <c r="J947" s="42">
        <v>210</v>
      </c>
      <c r="K947" s="42">
        <v>113</v>
      </c>
      <c r="L947" s="42">
        <v>213</v>
      </c>
      <c r="M947" s="42">
        <v>164</v>
      </c>
      <c r="N947" s="42">
        <v>114</v>
      </c>
      <c r="O947" s="42">
        <v>85</v>
      </c>
      <c r="P947" s="42">
        <v>163</v>
      </c>
      <c r="Q947" s="42">
        <v>148</v>
      </c>
      <c r="R947" s="42">
        <v>188</v>
      </c>
      <c r="S947" s="42">
        <v>148</v>
      </c>
      <c r="T947" s="42">
        <v>112</v>
      </c>
      <c r="U947" s="42">
        <v>83</v>
      </c>
      <c r="V947" s="42">
        <v>442</v>
      </c>
      <c r="W947" s="42">
        <v>126</v>
      </c>
      <c r="X947" s="42">
        <v>57</v>
      </c>
      <c r="Y947" s="42">
        <v>95</v>
      </c>
      <c r="Z947" s="42">
        <v>83</v>
      </c>
      <c r="AA947" s="42">
        <v>55</v>
      </c>
      <c r="AB947" s="42">
        <v>25</v>
      </c>
      <c r="AC947" s="42">
        <v>1</v>
      </c>
      <c r="AD947" s="42">
        <v>143</v>
      </c>
      <c r="AE947" s="42">
        <v>247</v>
      </c>
      <c r="AF947" s="42">
        <v>52</v>
      </c>
      <c r="AG947" s="42">
        <v>457</v>
      </c>
      <c r="AH947" s="42">
        <v>84</v>
      </c>
      <c r="AI947" s="42">
        <v>56</v>
      </c>
      <c r="AJ947" s="42">
        <v>118</v>
      </c>
      <c r="AK947" s="42">
        <v>81</v>
      </c>
      <c r="AL947" s="42">
        <v>59</v>
      </c>
      <c r="AM947" s="42">
        <v>54</v>
      </c>
      <c r="AN947" s="42">
        <v>5</v>
      </c>
      <c r="AO947" s="42">
        <v>102</v>
      </c>
      <c r="AP947" s="42">
        <v>258</v>
      </c>
      <c r="AQ947" s="42">
        <v>97</v>
      </c>
      <c r="AR947" s="42">
        <v>700</v>
      </c>
      <c r="AS947" s="42">
        <v>24</v>
      </c>
      <c r="AT947" s="42">
        <v>40</v>
      </c>
      <c r="AU947" s="42">
        <v>36</v>
      </c>
      <c r="AV947" s="42">
        <v>92</v>
      </c>
      <c r="AW947" s="42">
        <v>136</v>
      </c>
      <c r="AX947" s="42">
        <v>116</v>
      </c>
      <c r="AY947" s="42">
        <v>164</v>
      </c>
      <c r="AZ947" s="42">
        <v>92</v>
      </c>
      <c r="BA947" s="42">
        <v>296</v>
      </c>
      <c r="BB947" s="42">
        <v>16</v>
      </c>
      <c r="BC947" s="42">
        <v>24</v>
      </c>
      <c r="BD947" s="42">
        <v>24</v>
      </c>
      <c r="BE947" s="42">
        <v>36</v>
      </c>
      <c r="BF947" s="42">
        <v>28</v>
      </c>
      <c r="BG947" s="42">
        <v>92</v>
      </c>
      <c r="BH947" s="42">
        <v>60</v>
      </c>
      <c r="BI947" s="42">
        <v>16</v>
      </c>
      <c r="BJ947" s="42">
        <v>404</v>
      </c>
      <c r="BK947" s="42">
        <v>8</v>
      </c>
      <c r="BL947" s="42">
        <v>16</v>
      </c>
      <c r="BM947" s="42">
        <v>12</v>
      </c>
      <c r="BN947" s="42">
        <v>56</v>
      </c>
      <c r="BO947" s="42">
        <v>108</v>
      </c>
      <c r="BP947" s="42">
        <v>24</v>
      </c>
      <c r="BQ947" s="42">
        <v>104</v>
      </c>
      <c r="BR947" s="42">
        <v>76</v>
      </c>
      <c r="BS947" s="42">
        <v>76</v>
      </c>
      <c r="BT947" s="42">
        <v>0</v>
      </c>
      <c r="BU947" s="42">
        <v>0</v>
      </c>
      <c r="BV947" s="42">
        <v>0</v>
      </c>
      <c r="BW947" s="42">
        <v>0</v>
      </c>
      <c r="BX947" s="42">
        <v>4</v>
      </c>
      <c r="BY947" s="42">
        <v>24</v>
      </c>
      <c r="BZ947" s="42">
        <v>0</v>
      </c>
      <c r="CA947" s="42">
        <v>48</v>
      </c>
      <c r="CB947" s="42">
        <v>392</v>
      </c>
      <c r="CC947" s="42">
        <v>20</v>
      </c>
      <c r="CD947" s="42">
        <v>24</v>
      </c>
      <c r="CE947" s="42">
        <v>32</v>
      </c>
      <c r="CF947" s="42">
        <v>84</v>
      </c>
      <c r="CG947" s="42">
        <v>124</v>
      </c>
      <c r="CH947" s="42">
        <v>72</v>
      </c>
      <c r="CI947" s="42">
        <v>4</v>
      </c>
      <c r="CJ947" s="42">
        <v>32</v>
      </c>
      <c r="CK947" s="42">
        <v>232</v>
      </c>
      <c r="CL947" s="42">
        <v>4</v>
      </c>
      <c r="CM947" s="42">
        <v>16</v>
      </c>
      <c r="CN947" s="42">
        <v>4</v>
      </c>
      <c r="CO947" s="42">
        <v>8</v>
      </c>
      <c r="CP947" s="42">
        <v>8</v>
      </c>
      <c r="CQ947" s="42">
        <v>20</v>
      </c>
      <c r="CR947" s="42">
        <v>160</v>
      </c>
      <c r="CS947" s="42">
        <v>12</v>
      </c>
    </row>
    <row r="948" spans="1:97">
      <c r="A948" s="40" t="s">
        <v>2490</v>
      </c>
      <c r="B948" s="40" t="s">
        <v>289</v>
      </c>
      <c r="C948" s="40" t="s">
        <v>1664</v>
      </c>
      <c r="D948" s="40" t="s">
        <v>1665</v>
      </c>
      <c r="E948" s="40" t="s">
        <v>1762</v>
      </c>
      <c r="F948" s="40" t="s">
        <v>419</v>
      </c>
      <c r="G948" s="41" t="s">
        <v>294</v>
      </c>
      <c r="H948" s="40" t="s">
        <v>2491</v>
      </c>
      <c r="I948" s="42">
        <v>5170</v>
      </c>
      <c r="J948" s="42">
        <v>1095.5353130000001</v>
      </c>
      <c r="K948" s="42">
        <v>818.75711699999999</v>
      </c>
      <c r="L948" s="42">
        <v>1196.4254780000001</v>
      </c>
      <c r="M948" s="42">
        <v>1019.736843</v>
      </c>
      <c r="N948" s="42">
        <v>653.79798600000004</v>
      </c>
      <c r="O948" s="42">
        <v>385.74726299999998</v>
      </c>
      <c r="P948" s="42">
        <v>827</v>
      </c>
      <c r="Q948" s="42">
        <v>724</v>
      </c>
      <c r="R948" s="42">
        <v>934</v>
      </c>
      <c r="S948" s="42">
        <v>744</v>
      </c>
      <c r="T948" s="42">
        <v>578</v>
      </c>
      <c r="U948" s="42">
        <v>273</v>
      </c>
      <c r="V948" s="42">
        <v>2493.3187170000001</v>
      </c>
      <c r="W948" s="42">
        <v>531.09087099999999</v>
      </c>
      <c r="X948" s="42">
        <v>415.99096700000001</v>
      </c>
      <c r="Y948" s="42">
        <v>595.30813799999999</v>
      </c>
      <c r="Z948" s="42">
        <v>480.490252</v>
      </c>
      <c r="AA948" s="42">
        <v>322.91666099999998</v>
      </c>
      <c r="AB948" s="42">
        <v>143.26688799999999</v>
      </c>
      <c r="AC948" s="42">
        <v>4.2549400000000004</v>
      </c>
      <c r="AD948" s="42">
        <v>696.15872200000001</v>
      </c>
      <c r="AE948" s="42">
        <v>1481.002843</v>
      </c>
      <c r="AF948" s="42">
        <v>316.157152</v>
      </c>
      <c r="AG948" s="42">
        <v>2676.6812829999999</v>
      </c>
      <c r="AH948" s="42">
        <v>564.44444199999998</v>
      </c>
      <c r="AI948" s="42">
        <v>402.76614999999998</v>
      </c>
      <c r="AJ948" s="42">
        <v>601.11734000000001</v>
      </c>
      <c r="AK948" s="42">
        <v>539.24659099999997</v>
      </c>
      <c r="AL948" s="42">
        <v>330.881325</v>
      </c>
      <c r="AM948" s="42">
        <v>215.939561</v>
      </c>
      <c r="AN948" s="42">
        <v>22.285872999999999</v>
      </c>
      <c r="AO948" s="42">
        <v>695.45574299999998</v>
      </c>
      <c r="AP948" s="42">
        <v>1529.730818</v>
      </c>
      <c r="AQ948" s="42">
        <v>451.49472100000003</v>
      </c>
      <c r="AR948" s="42">
        <v>4111.7422960000004</v>
      </c>
      <c r="AS948" s="42">
        <v>62.602536000000001</v>
      </c>
      <c r="AT948" s="42">
        <v>150.956875</v>
      </c>
      <c r="AU948" s="42">
        <v>163.90077299999999</v>
      </c>
      <c r="AV948" s="42">
        <v>475.01777399999997</v>
      </c>
      <c r="AW948" s="42">
        <v>810.67017899999996</v>
      </c>
      <c r="AX948" s="42">
        <v>716.22103800000002</v>
      </c>
      <c r="AY948" s="42">
        <v>1097.2102540000001</v>
      </c>
      <c r="AZ948" s="42">
        <v>635.16286700000001</v>
      </c>
      <c r="BA948" s="42">
        <v>1976.088426</v>
      </c>
      <c r="BB948" s="42">
        <v>45.964823000000003</v>
      </c>
      <c r="BC948" s="42">
        <v>108.941259</v>
      </c>
      <c r="BD948" s="42">
        <v>100.75051000000001</v>
      </c>
      <c r="BE948" s="42">
        <v>247.627622</v>
      </c>
      <c r="BF948" s="42">
        <v>168.187838</v>
      </c>
      <c r="BG948" s="42">
        <v>565.88247000000001</v>
      </c>
      <c r="BH948" s="42">
        <v>469.8818</v>
      </c>
      <c r="BI948" s="42">
        <v>268.852103</v>
      </c>
      <c r="BJ948" s="42">
        <v>2135.6538700000001</v>
      </c>
      <c r="BK948" s="42">
        <v>16.637713000000002</v>
      </c>
      <c r="BL948" s="42">
        <v>42.015616000000001</v>
      </c>
      <c r="BM948" s="42">
        <v>63.150261999999998</v>
      </c>
      <c r="BN948" s="42">
        <v>227.390152</v>
      </c>
      <c r="BO948" s="42">
        <v>642.48234100000002</v>
      </c>
      <c r="BP948" s="42">
        <v>150.33856800000001</v>
      </c>
      <c r="BQ948" s="42">
        <v>627.32845399999997</v>
      </c>
      <c r="BR948" s="42">
        <v>366.31076400000001</v>
      </c>
      <c r="BS948" s="42">
        <v>559.24849099999994</v>
      </c>
      <c r="BT948" s="42">
        <v>0</v>
      </c>
      <c r="BU948" s="42">
        <v>0</v>
      </c>
      <c r="BV948" s="42">
        <v>4.2440990000000003</v>
      </c>
      <c r="BW948" s="42">
        <v>29.410810000000001</v>
      </c>
      <c r="BX948" s="42">
        <v>92.479125999999994</v>
      </c>
      <c r="BY948" s="42">
        <v>117.136267</v>
      </c>
      <c r="BZ948" s="42">
        <v>0</v>
      </c>
      <c r="CA948" s="42">
        <v>315.97818799999999</v>
      </c>
      <c r="CB948" s="42">
        <v>2125.8780390000002</v>
      </c>
      <c r="CC948" s="42">
        <v>41.635303999999998</v>
      </c>
      <c r="CD948" s="42">
        <v>121.29110900000001</v>
      </c>
      <c r="CE948" s="42">
        <v>138.478666</v>
      </c>
      <c r="CF948" s="42">
        <v>403.463435</v>
      </c>
      <c r="CG948" s="42">
        <v>624.989957</v>
      </c>
      <c r="CH948" s="42">
        <v>535.67909999999995</v>
      </c>
      <c r="CI948" s="42">
        <v>12.646877999999999</v>
      </c>
      <c r="CJ948" s="42">
        <v>247.693589</v>
      </c>
      <c r="CK948" s="42">
        <v>1426.615767</v>
      </c>
      <c r="CL948" s="42">
        <v>20.967231999999999</v>
      </c>
      <c r="CM948" s="42">
        <v>29.665766999999999</v>
      </c>
      <c r="CN948" s="42">
        <v>21.178007000000001</v>
      </c>
      <c r="CO948" s="42">
        <v>42.143529000000001</v>
      </c>
      <c r="CP948" s="42">
        <v>93.201094999999995</v>
      </c>
      <c r="CQ948" s="42">
        <v>63.405670000000001</v>
      </c>
      <c r="CR948" s="42">
        <v>1084.5633760000001</v>
      </c>
      <c r="CS948" s="42">
        <v>71.49109</v>
      </c>
    </row>
    <row r="949" spans="1:97">
      <c r="A949" s="40" t="s">
        <v>2492</v>
      </c>
      <c r="B949" s="40" t="s">
        <v>289</v>
      </c>
      <c r="C949" s="40" t="s">
        <v>1664</v>
      </c>
      <c r="D949" s="40" t="s">
        <v>1665</v>
      </c>
      <c r="E949" s="40" t="s">
        <v>1713</v>
      </c>
      <c r="F949" s="40" t="s">
        <v>419</v>
      </c>
      <c r="G949" s="41" t="s">
        <v>294</v>
      </c>
      <c r="H949" s="40" t="s">
        <v>2493</v>
      </c>
      <c r="I949" s="42">
        <v>1984</v>
      </c>
      <c r="J949" s="42">
        <v>344.34340099999997</v>
      </c>
      <c r="K949" s="42">
        <v>286.80552299999999</v>
      </c>
      <c r="L949" s="42">
        <v>386.38962800000002</v>
      </c>
      <c r="M949" s="42">
        <v>409.93739599999998</v>
      </c>
      <c r="N949" s="42">
        <v>341.29375599999997</v>
      </c>
      <c r="O949" s="42">
        <v>215.23029700000001</v>
      </c>
      <c r="P949" s="42">
        <v>417</v>
      </c>
      <c r="Q949" s="42">
        <v>407</v>
      </c>
      <c r="R949" s="42">
        <v>512</v>
      </c>
      <c r="S949" s="42">
        <v>477</v>
      </c>
      <c r="T949" s="42">
        <v>350</v>
      </c>
      <c r="U949" s="42">
        <v>182</v>
      </c>
      <c r="V949" s="42">
        <v>994.56719099999998</v>
      </c>
      <c r="W949" s="42">
        <v>187.53275600000001</v>
      </c>
      <c r="X949" s="42">
        <v>147.01993300000001</v>
      </c>
      <c r="Y949" s="42">
        <v>197.806892</v>
      </c>
      <c r="Z949" s="42">
        <v>204.95616100000001</v>
      </c>
      <c r="AA949" s="42">
        <v>166.03479999999999</v>
      </c>
      <c r="AB949" s="42">
        <v>88.141931</v>
      </c>
      <c r="AC949" s="42">
        <v>3.074719</v>
      </c>
      <c r="AD949" s="42">
        <v>230.621352</v>
      </c>
      <c r="AE949" s="42">
        <v>583.56235200000003</v>
      </c>
      <c r="AF949" s="42">
        <v>180.383487</v>
      </c>
      <c r="AG949" s="42">
        <v>989.43280900000002</v>
      </c>
      <c r="AH949" s="42">
        <v>156.81064499999999</v>
      </c>
      <c r="AI949" s="42">
        <v>139.78559000000001</v>
      </c>
      <c r="AJ949" s="42">
        <v>188.58273600000001</v>
      </c>
      <c r="AK949" s="42">
        <v>204.981235</v>
      </c>
      <c r="AL949" s="42">
        <v>175.25895600000001</v>
      </c>
      <c r="AM949" s="42">
        <v>109.66496100000001</v>
      </c>
      <c r="AN949" s="42">
        <v>14.348686000000001</v>
      </c>
      <c r="AO949" s="42">
        <v>212.15557799999999</v>
      </c>
      <c r="AP949" s="42">
        <v>543.59862299999998</v>
      </c>
      <c r="AQ949" s="42">
        <v>233.678608</v>
      </c>
      <c r="AR949" s="42">
        <v>1633.0434399999999</v>
      </c>
      <c r="AS949" s="42">
        <v>98.390992999999995</v>
      </c>
      <c r="AT949" s="42">
        <v>98.390992999999995</v>
      </c>
      <c r="AU949" s="42">
        <v>127.08836599999999</v>
      </c>
      <c r="AV949" s="42">
        <v>204.88093799999999</v>
      </c>
      <c r="AW949" s="42">
        <v>184.48311100000001</v>
      </c>
      <c r="AX949" s="42">
        <v>233.678608</v>
      </c>
      <c r="AY949" s="42">
        <v>487.85533900000001</v>
      </c>
      <c r="AZ949" s="42">
        <v>198.275092</v>
      </c>
      <c r="BA949" s="42">
        <v>828.09374200000002</v>
      </c>
      <c r="BB949" s="42">
        <v>69.693619999999996</v>
      </c>
      <c r="BC949" s="42">
        <v>77.892869000000005</v>
      </c>
      <c r="BD949" s="42">
        <v>73.793244999999999</v>
      </c>
      <c r="BE949" s="42">
        <v>102.390321</v>
      </c>
      <c r="BF949" s="42">
        <v>28.697372999999999</v>
      </c>
      <c r="BG949" s="42">
        <v>176.283862</v>
      </c>
      <c r="BH949" s="42">
        <v>209.08086</v>
      </c>
      <c r="BI949" s="42">
        <v>90.261593000000005</v>
      </c>
      <c r="BJ949" s="42">
        <v>804.94969800000001</v>
      </c>
      <c r="BK949" s="42">
        <v>28.697372999999999</v>
      </c>
      <c r="BL949" s="42">
        <v>20.498123</v>
      </c>
      <c r="BM949" s="42">
        <v>53.295121000000002</v>
      </c>
      <c r="BN949" s="42">
        <v>102.490617</v>
      </c>
      <c r="BO949" s="42">
        <v>155.78573900000001</v>
      </c>
      <c r="BP949" s="42">
        <v>57.394745999999998</v>
      </c>
      <c r="BQ949" s="42">
        <v>278.77447999999998</v>
      </c>
      <c r="BR949" s="42">
        <v>108.013499</v>
      </c>
      <c r="BS949" s="42">
        <v>149.179892</v>
      </c>
      <c r="BT949" s="42">
        <v>0</v>
      </c>
      <c r="BU949" s="42">
        <v>0</v>
      </c>
      <c r="BV949" s="42">
        <v>0</v>
      </c>
      <c r="BW949" s="42">
        <v>8.199249</v>
      </c>
      <c r="BX949" s="42">
        <v>20.498123</v>
      </c>
      <c r="BY949" s="42">
        <v>32.796998000000002</v>
      </c>
      <c r="BZ949" s="42">
        <v>0</v>
      </c>
      <c r="CA949" s="42">
        <v>87.685522000000006</v>
      </c>
      <c r="CB949" s="42">
        <v>827.92359599999997</v>
      </c>
      <c r="CC949" s="42">
        <v>65.593995000000007</v>
      </c>
      <c r="CD949" s="42">
        <v>65.593995000000007</v>
      </c>
      <c r="CE949" s="42">
        <v>110.68986700000001</v>
      </c>
      <c r="CF949" s="42">
        <v>180.28318999999999</v>
      </c>
      <c r="CG949" s="42">
        <v>155.78573900000001</v>
      </c>
      <c r="CH949" s="42">
        <v>180.383487</v>
      </c>
      <c r="CI949" s="42">
        <v>4.0996249999999996</v>
      </c>
      <c r="CJ949" s="42">
        <v>65.493699000000007</v>
      </c>
      <c r="CK949" s="42">
        <v>655.93995199999995</v>
      </c>
      <c r="CL949" s="42">
        <v>32.796998000000002</v>
      </c>
      <c r="CM949" s="42">
        <v>32.796998000000002</v>
      </c>
      <c r="CN949" s="42">
        <v>16.398499000000001</v>
      </c>
      <c r="CO949" s="42">
        <v>16.398499000000001</v>
      </c>
      <c r="CP949" s="42">
        <v>8.199249</v>
      </c>
      <c r="CQ949" s="42">
        <v>20.498123</v>
      </c>
      <c r="CR949" s="42">
        <v>483.75571400000001</v>
      </c>
      <c r="CS949" s="42">
        <v>45.095872</v>
      </c>
    </row>
    <row r="950" spans="1:97">
      <c r="A950" s="40" t="s">
        <v>2494</v>
      </c>
      <c r="B950" s="40" t="s">
        <v>289</v>
      </c>
      <c r="C950" s="40" t="s">
        <v>1664</v>
      </c>
      <c r="D950" s="40" t="s">
        <v>1699</v>
      </c>
      <c r="E950" s="40" t="s">
        <v>1964</v>
      </c>
      <c r="F950" s="40" t="s">
        <v>1773</v>
      </c>
      <c r="G950" s="41" t="s">
        <v>294</v>
      </c>
      <c r="H950" s="40" t="s">
        <v>1102</v>
      </c>
      <c r="I950" s="42">
        <v>1660</v>
      </c>
      <c r="J950" s="42">
        <v>292.86856</v>
      </c>
      <c r="K950" s="42">
        <v>234.20775</v>
      </c>
      <c r="L950" s="42">
        <v>338.15595400000001</v>
      </c>
      <c r="M950" s="42">
        <v>359.41725700000001</v>
      </c>
      <c r="N950" s="42">
        <v>272.34716100000003</v>
      </c>
      <c r="O950" s="42">
        <v>163.003319</v>
      </c>
      <c r="P950" s="42">
        <v>308</v>
      </c>
      <c r="Q950" s="42">
        <v>303</v>
      </c>
      <c r="R950" s="42">
        <v>410</v>
      </c>
      <c r="S950" s="42">
        <v>330</v>
      </c>
      <c r="T950" s="42">
        <v>307</v>
      </c>
      <c r="U950" s="42">
        <v>137</v>
      </c>
      <c r="V950" s="42">
        <v>837.92065600000001</v>
      </c>
      <c r="W950" s="42">
        <v>153.175782</v>
      </c>
      <c r="X950" s="42">
        <v>117.77680700000001</v>
      </c>
      <c r="Y950" s="42">
        <v>178.189964</v>
      </c>
      <c r="Z950" s="42">
        <v>181.227293</v>
      </c>
      <c r="AA950" s="42">
        <v>129.59270100000001</v>
      </c>
      <c r="AB950" s="42">
        <v>74.920779999999993</v>
      </c>
      <c r="AC950" s="42">
        <v>3.0373290000000002</v>
      </c>
      <c r="AD950" s="42">
        <v>196.03180900000001</v>
      </c>
      <c r="AE950" s="42">
        <v>482.93529999999998</v>
      </c>
      <c r="AF950" s="42">
        <v>158.95354699999999</v>
      </c>
      <c r="AG950" s="42">
        <v>822.07934399999999</v>
      </c>
      <c r="AH950" s="42">
        <v>139.692778</v>
      </c>
      <c r="AI950" s="42">
        <v>116.430942</v>
      </c>
      <c r="AJ950" s="42">
        <v>159.96599000000001</v>
      </c>
      <c r="AK950" s="42">
        <v>178.189964</v>
      </c>
      <c r="AL950" s="42">
        <v>142.75445999999999</v>
      </c>
      <c r="AM950" s="42">
        <v>83.020324000000002</v>
      </c>
      <c r="AN950" s="42">
        <v>2.024886</v>
      </c>
      <c r="AO950" s="42">
        <v>187.27759800000001</v>
      </c>
      <c r="AP950" s="42">
        <v>470.78598399999998</v>
      </c>
      <c r="AQ950" s="42">
        <v>164.015762</v>
      </c>
      <c r="AR950" s="42">
        <v>1344.524273</v>
      </c>
      <c r="AS950" s="42">
        <v>20.248860000000001</v>
      </c>
      <c r="AT950" s="42">
        <v>44.547491000000001</v>
      </c>
      <c r="AU950" s="42">
        <v>28.348403000000001</v>
      </c>
      <c r="AV950" s="42">
        <v>89.094982000000002</v>
      </c>
      <c r="AW950" s="42">
        <v>218.68768299999999</v>
      </c>
      <c r="AX950" s="42">
        <v>425.22604999999999</v>
      </c>
      <c r="AY950" s="42">
        <v>340.18083999999999</v>
      </c>
      <c r="AZ950" s="42">
        <v>178.189964</v>
      </c>
      <c r="BA950" s="42">
        <v>700.61054000000001</v>
      </c>
      <c r="BB950" s="42">
        <v>12.149316000000001</v>
      </c>
      <c r="BC950" s="42">
        <v>28.348403000000001</v>
      </c>
      <c r="BD950" s="42">
        <v>20.248860000000001</v>
      </c>
      <c r="BE950" s="42">
        <v>44.547491000000001</v>
      </c>
      <c r="BF950" s="42">
        <v>40.497718999999996</v>
      </c>
      <c r="BG950" s="42">
        <v>311.83243700000003</v>
      </c>
      <c r="BH950" s="42">
        <v>174.14019200000001</v>
      </c>
      <c r="BI950" s="42">
        <v>68.846121999999994</v>
      </c>
      <c r="BJ950" s="42">
        <v>643.91373299999998</v>
      </c>
      <c r="BK950" s="42">
        <v>8.0995439999999999</v>
      </c>
      <c r="BL950" s="42">
        <v>16.199088</v>
      </c>
      <c r="BM950" s="42">
        <v>8.0995439999999999</v>
      </c>
      <c r="BN950" s="42">
        <v>44.547491000000001</v>
      </c>
      <c r="BO950" s="42">
        <v>178.189964</v>
      </c>
      <c r="BP950" s="42">
        <v>113.393613</v>
      </c>
      <c r="BQ950" s="42">
        <v>166.040648</v>
      </c>
      <c r="BR950" s="42">
        <v>109.343841</v>
      </c>
      <c r="BS950" s="42">
        <v>153.89133200000001</v>
      </c>
      <c r="BT950" s="42">
        <v>4.0497719999999999</v>
      </c>
      <c r="BU950" s="42">
        <v>0</v>
      </c>
      <c r="BV950" s="42">
        <v>0</v>
      </c>
      <c r="BW950" s="42">
        <v>0</v>
      </c>
      <c r="BX950" s="42">
        <v>24.298631</v>
      </c>
      <c r="BY950" s="42">
        <v>56.696807</v>
      </c>
      <c r="BZ950" s="42">
        <v>0</v>
      </c>
      <c r="CA950" s="42">
        <v>68.846121999999994</v>
      </c>
      <c r="CB950" s="42">
        <v>668.21236399999998</v>
      </c>
      <c r="CC950" s="42">
        <v>16.199088</v>
      </c>
      <c r="CD950" s="42">
        <v>36.447946999999999</v>
      </c>
      <c r="CE950" s="42">
        <v>20.248860000000001</v>
      </c>
      <c r="CF950" s="42">
        <v>64.796350000000004</v>
      </c>
      <c r="CG950" s="42">
        <v>178.189964</v>
      </c>
      <c r="CH950" s="42">
        <v>307.78266500000001</v>
      </c>
      <c r="CI950" s="42">
        <v>0</v>
      </c>
      <c r="CJ950" s="42">
        <v>44.547491000000001</v>
      </c>
      <c r="CK950" s="42">
        <v>522.42057599999998</v>
      </c>
      <c r="CL950" s="42">
        <v>0</v>
      </c>
      <c r="CM950" s="42">
        <v>8.0995439999999999</v>
      </c>
      <c r="CN950" s="42">
        <v>8.0995439999999999</v>
      </c>
      <c r="CO950" s="42">
        <v>24.298631</v>
      </c>
      <c r="CP950" s="42">
        <v>16.199088</v>
      </c>
      <c r="CQ950" s="42">
        <v>60.746578999999997</v>
      </c>
      <c r="CR950" s="42">
        <v>340.18083999999999</v>
      </c>
      <c r="CS950" s="42">
        <v>64.796350000000004</v>
      </c>
    </row>
    <row r="951" spans="1:97">
      <c r="A951" s="40" t="s">
        <v>2495</v>
      </c>
      <c r="B951" s="40" t="s">
        <v>289</v>
      </c>
      <c r="C951" s="40" t="s">
        <v>1664</v>
      </c>
      <c r="D951" s="40" t="s">
        <v>1665</v>
      </c>
      <c r="E951" s="40" t="s">
        <v>1788</v>
      </c>
      <c r="F951" s="40" t="s">
        <v>419</v>
      </c>
      <c r="G951" s="41" t="s">
        <v>294</v>
      </c>
      <c r="H951" s="40" t="s">
        <v>2496</v>
      </c>
      <c r="I951" s="42">
        <v>279</v>
      </c>
      <c r="J951" s="42">
        <v>46.5</v>
      </c>
      <c r="K951" s="42">
        <v>44.521276999999998</v>
      </c>
      <c r="L951" s="42">
        <v>62.329787000000003</v>
      </c>
      <c r="M951" s="42">
        <v>58.372340000000001</v>
      </c>
      <c r="N951" s="42">
        <v>40.563830000000003</v>
      </c>
      <c r="O951" s="42">
        <v>26.712765999999998</v>
      </c>
      <c r="P951" s="42">
        <v>71</v>
      </c>
      <c r="Q951" s="42">
        <v>74</v>
      </c>
      <c r="R951" s="42">
        <v>75</v>
      </c>
      <c r="S951" s="42">
        <v>66</v>
      </c>
      <c r="T951" s="42">
        <v>45</v>
      </c>
      <c r="U951" s="42">
        <v>24</v>
      </c>
      <c r="V951" s="42">
        <v>142.468085</v>
      </c>
      <c r="W951" s="42">
        <v>21.765957</v>
      </c>
      <c r="X951" s="42">
        <v>25.723403999999999</v>
      </c>
      <c r="Y951" s="42">
        <v>32.648935999999999</v>
      </c>
      <c r="Z951" s="42">
        <v>28.691489000000001</v>
      </c>
      <c r="AA951" s="42">
        <v>23.744681</v>
      </c>
      <c r="AB951" s="42">
        <v>9.8936170000000008</v>
      </c>
      <c r="AC951" s="42">
        <v>0</v>
      </c>
      <c r="AD951" s="42">
        <v>32.648935999999999</v>
      </c>
      <c r="AE951" s="42">
        <v>88.053190999999998</v>
      </c>
      <c r="AF951" s="42">
        <v>21.765957</v>
      </c>
      <c r="AG951" s="42">
        <v>136.531915</v>
      </c>
      <c r="AH951" s="42">
        <v>24.734043</v>
      </c>
      <c r="AI951" s="42">
        <v>18.797872000000002</v>
      </c>
      <c r="AJ951" s="42">
        <v>29.680851000000001</v>
      </c>
      <c r="AK951" s="42">
        <v>29.680851000000001</v>
      </c>
      <c r="AL951" s="42">
        <v>16.819148999999999</v>
      </c>
      <c r="AM951" s="42">
        <v>15.829787</v>
      </c>
      <c r="AN951" s="42">
        <v>0.98936199999999996</v>
      </c>
      <c r="AO951" s="42">
        <v>30.670213</v>
      </c>
      <c r="AP951" s="42">
        <v>83.106382999999994</v>
      </c>
      <c r="AQ951" s="42">
        <v>22.755319</v>
      </c>
      <c r="AR951" s="42">
        <v>221.61702099999999</v>
      </c>
      <c r="AS951" s="42">
        <v>11.872339999999999</v>
      </c>
      <c r="AT951" s="42">
        <v>19.787234000000002</v>
      </c>
      <c r="AU951" s="42">
        <v>3.9574470000000002</v>
      </c>
      <c r="AV951" s="42">
        <v>19.787234000000002</v>
      </c>
      <c r="AW951" s="42">
        <v>19.787234000000002</v>
      </c>
      <c r="AX951" s="42">
        <v>63.319149000000003</v>
      </c>
      <c r="AY951" s="42">
        <v>55.404254999999999</v>
      </c>
      <c r="AZ951" s="42">
        <v>27.702127999999998</v>
      </c>
      <c r="BA951" s="42">
        <v>102.89361700000001</v>
      </c>
      <c r="BB951" s="42">
        <v>7.9148940000000003</v>
      </c>
      <c r="BC951" s="42">
        <v>11.872339999999999</v>
      </c>
      <c r="BD951" s="42">
        <v>3.9574470000000002</v>
      </c>
      <c r="BE951" s="42">
        <v>11.872339999999999</v>
      </c>
      <c r="BF951" s="42">
        <v>0</v>
      </c>
      <c r="BG951" s="42">
        <v>35.617021000000001</v>
      </c>
      <c r="BH951" s="42">
        <v>31.659573999999999</v>
      </c>
      <c r="BI951" s="42">
        <v>0</v>
      </c>
      <c r="BJ951" s="42">
        <v>118.723404</v>
      </c>
      <c r="BK951" s="42">
        <v>3.9574470000000002</v>
      </c>
      <c r="BL951" s="42">
        <v>7.9148940000000003</v>
      </c>
      <c r="BM951" s="42">
        <v>0</v>
      </c>
      <c r="BN951" s="42">
        <v>7.9148940000000003</v>
      </c>
      <c r="BO951" s="42">
        <v>19.787234000000002</v>
      </c>
      <c r="BP951" s="42">
        <v>27.702127999999998</v>
      </c>
      <c r="BQ951" s="42">
        <v>23.744681</v>
      </c>
      <c r="BR951" s="42">
        <v>27.702127999999998</v>
      </c>
      <c r="BS951" s="42">
        <v>15.829787</v>
      </c>
      <c r="BT951" s="42">
        <v>0</v>
      </c>
      <c r="BU951" s="42">
        <v>0</v>
      </c>
      <c r="BV951" s="42">
        <v>0</v>
      </c>
      <c r="BW951" s="42">
        <v>0</v>
      </c>
      <c r="BX951" s="42">
        <v>3.9574470000000002</v>
      </c>
      <c r="BY951" s="42">
        <v>3.9574470000000002</v>
      </c>
      <c r="BZ951" s="42">
        <v>0</v>
      </c>
      <c r="CA951" s="42">
        <v>7.9148940000000003</v>
      </c>
      <c r="CB951" s="42">
        <v>114.765957</v>
      </c>
      <c r="CC951" s="42">
        <v>0</v>
      </c>
      <c r="CD951" s="42">
        <v>15.829787</v>
      </c>
      <c r="CE951" s="42">
        <v>3.9574470000000002</v>
      </c>
      <c r="CF951" s="42">
        <v>19.787234000000002</v>
      </c>
      <c r="CG951" s="42">
        <v>15.829787</v>
      </c>
      <c r="CH951" s="42">
        <v>51.446809000000002</v>
      </c>
      <c r="CI951" s="42">
        <v>0</v>
      </c>
      <c r="CJ951" s="42">
        <v>7.9148940000000003</v>
      </c>
      <c r="CK951" s="42">
        <v>91.021276999999998</v>
      </c>
      <c r="CL951" s="42">
        <v>11.872339999999999</v>
      </c>
      <c r="CM951" s="42">
        <v>3.9574470000000002</v>
      </c>
      <c r="CN951" s="42">
        <v>0</v>
      </c>
      <c r="CO951" s="42">
        <v>0</v>
      </c>
      <c r="CP951" s="42">
        <v>0</v>
      </c>
      <c r="CQ951" s="42">
        <v>7.9148940000000003</v>
      </c>
      <c r="CR951" s="42">
        <v>55.404254999999999</v>
      </c>
      <c r="CS951" s="42">
        <v>11.872339999999999</v>
      </c>
    </row>
    <row r="952" spans="1:97">
      <c r="A952" s="40" t="s">
        <v>2497</v>
      </c>
      <c r="B952" s="40" t="s">
        <v>289</v>
      </c>
      <c r="C952" s="40" t="s">
        <v>1664</v>
      </c>
      <c r="D952" s="40" t="s">
        <v>1674</v>
      </c>
      <c r="E952" s="40" t="s">
        <v>1675</v>
      </c>
      <c r="F952" s="40" t="s">
        <v>1671</v>
      </c>
      <c r="G952" s="41" t="s">
        <v>294</v>
      </c>
      <c r="H952" s="40" t="s">
        <v>2498</v>
      </c>
      <c r="I952" s="42">
        <v>4632</v>
      </c>
      <c r="J952" s="42">
        <v>994</v>
      </c>
      <c r="K952" s="42">
        <v>742</v>
      </c>
      <c r="L952" s="42">
        <v>921</v>
      </c>
      <c r="M952" s="42">
        <v>1034</v>
      </c>
      <c r="N952" s="42">
        <v>702</v>
      </c>
      <c r="O952" s="42">
        <v>239</v>
      </c>
      <c r="P952" s="42">
        <v>904</v>
      </c>
      <c r="Q952" s="42">
        <v>820</v>
      </c>
      <c r="R952" s="42">
        <v>950</v>
      </c>
      <c r="S952" s="42">
        <v>901</v>
      </c>
      <c r="T952" s="42">
        <v>480</v>
      </c>
      <c r="U952" s="42">
        <v>134</v>
      </c>
      <c r="V952" s="42">
        <v>2283</v>
      </c>
      <c r="W952" s="42">
        <v>511</v>
      </c>
      <c r="X952" s="42">
        <v>370</v>
      </c>
      <c r="Y952" s="42">
        <v>458</v>
      </c>
      <c r="Z952" s="42">
        <v>503</v>
      </c>
      <c r="AA952" s="42">
        <v>337</v>
      </c>
      <c r="AB952" s="42">
        <v>102</v>
      </c>
      <c r="AC952" s="42">
        <v>2</v>
      </c>
      <c r="AD952" s="42">
        <v>656</v>
      </c>
      <c r="AE952" s="42">
        <v>1341</v>
      </c>
      <c r="AF952" s="42">
        <v>286</v>
      </c>
      <c r="AG952" s="42">
        <v>2349</v>
      </c>
      <c r="AH952" s="42">
        <v>483</v>
      </c>
      <c r="AI952" s="42">
        <v>372</v>
      </c>
      <c r="AJ952" s="42">
        <v>463</v>
      </c>
      <c r="AK952" s="42">
        <v>531</v>
      </c>
      <c r="AL952" s="42">
        <v>365</v>
      </c>
      <c r="AM952" s="42">
        <v>132</v>
      </c>
      <c r="AN952" s="42">
        <v>3</v>
      </c>
      <c r="AO952" s="42">
        <v>641</v>
      </c>
      <c r="AP952" s="42">
        <v>1370</v>
      </c>
      <c r="AQ952" s="42">
        <v>338</v>
      </c>
      <c r="AR952" s="42">
        <v>3672</v>
      </c>
      <c r="AS952" s="42">
        <v>4</v>
      </c>
      <c r="AT952" s="42">
        <v>152</v>
      </c>
      <c r="AU952" s="42">
        <v>272</v>
      </c>
      <c r="AV952" s="42">
        <v>488</v>
      </c>
      <c r="AW952" s="42">
        <v>620</v>
      </c>
      <c r="AX952" s="42">
        <v>528</v>
      </c>
      <c r="AY952" s="42">
        <v>940</v>
      </c>
      <c r="AZ952" s="42">
        <v>668</v>
      </c>
      <c r="BA952" s="42">
        <v>1788</v>
      </c>
      <c r="BB952" s="42">
        <v>4</v>
      </c>
      <c r="BC952" s="42">
        <v>120</v>
      </c>
      <c r="BD952" s="42">
        <v>188</v>
      </c>
      <c r="BE952" s="42">
        <v>232</v>
      </c>
      <c r="BF952" s="42">
        <v>152</v>
      </c>
      <c r="BG952" s="42">
        <v>440</v>
      </c>
      <c r="BH952" s="42">
        <v>448</v>
      </c>
      <c r="BI952" s="42">
        <v>204</v>
      </c>
      <c r="BJ952" s="42">
        <v>1884</v>
      </c>
      <c r="BK952" s="42">
        <v>0</v>
      </c>
      <c r="BL952" s="42">
        <v>32</v>
      </c>
      <c r="BM952" s="42">
        <v>84</v>
      </c>
      <c r="BN952" s="42">
        <v>256</v>
      </c>
      <c r="BO952" s="42">
        <v>468</v>
      </c>
      <c r="BP952" s="42">
        <v>88</v>
      </c>
      <c r="BQ952" s="42">
        <v>492</v>
      </c>
      <c r="BR952" s="42">
        <v>464</v>
      </c>
      <c r="BS952" s="42">
        <v>528</v>
      </c>
      <c r="BT952" s="42">
        <v>0</v>
      </c>
      <c r="BU952" s="42">
        <v>0</v>
      </c>
      <c r="BV952" s="42">
        <v>4</v>
      </c>
      <c r="BW952" s="42">
        <v>20</v>
      </c>
      <c r="BX952" s="42">
        <v>72</v>
      </c>
      <c r="BY952" s="42">
        <v>100</v>
      </c>
      <c r="BZ952" s="42">
        <v>0</v>
      </c>
      <c r="CA952" s="42">
        <v>332</v>
      </c>
      <c r="CB952" s="42">
        <v>1784</v>
      </c>
      <c r="CC952" s="42">
        <v>0</v>
      </c>
      <c r="CD952" s="42">
        <v>124</v>
      </c>
      <c r="CE952" s="42">
        <v>200</v>
      </c>
      <c r="CF952" s="42">
        <v>396</v>
      </c>
      <c r="CG952" s="42">
        <v>464</v>
      </c>
      <c r="CH952" s="42">
        <v>376</v>
      </c>
      <c r="CI952" s="42">
        <v>12</v>
      </c>
      <c r="CJ952" s="42">
        <v>212</v>
      </c>
      <c r="CK952" s="42">
        <v>1360</v>
      </c>
      <c r="CL952" s="42">
        <v>4</v>
      </c>
      <c r="CM952" s="42">
        <v>28</v>
      </c>
      <c r="CN952" s="42">
        <v>68</v>
      </c>
      <c r="CO952" s="42">
        <v>72</v>
      </c>
      <c r="CP952" s="42">
        <v>84</v>
      </c>
      <c r="CQ952" s="42">
        <v>52</v>
      </c>
      <c r="CR952" s="42">
        <v>928</v>
      </c>
      <c r="CS952" s="42">
        <v>124</v>
      </c>
    </row>
    <row r="953" spans="1:97">
      <c r="A953" s="40" t="s">
        <v>2499</v>
      </c>
      <c r="B953" s="40" t="s">
        <v>289</v>
      </c>
      <c r="C953" s="40" t="s">
        <v>1664</v>
      </c>
      <c r="D953" s="40" t="s">
        <v>1669</v>
      </c>
      <c r="E953" s="40" t="s">
        <v>1737</v>
      </c>
      <c r="F953" s="40" t="s">
        <v>1671</v>
      </c>
      <c r="G953" s="41" t="s">
        <v>294</v>
      </c>
      <c r="H953" s="40" t="s">
        <v>2500</v>
      </c>
      <c r="I953" s="42">
        <v>159</v>
      </c>
      <c r="J953" s="42">
        <v>35</v>
      </c>
      <c r="K953" s="42">
        <v>34</v>
      </c>
      <c r="L953" s="42">
        <v>32</v>
      </c>
      <c r="M953" s="42">
        <v>34</v>
      </c>
      <c r="N953" s="42">
        <v>15</v>
      </c>
      <c r="O953" s="42">
        <v>9</v>
      </c>
      <c r="P953" s="42">
        <v>33</v>
      </c>
      <c r="Q953" s="42">
        <v>12</v>
      </c>
      <c r="R953" s="42">
        <v>31</v>
      </c>
      <c r="S953" s="42">
        <v>21</v>
      </c>
      <c r="T953" s="42">
        <v>15</v>
      </c>
      <c r="U953" s="42">
        <v>7</v>
      </c>
      <c r="V953" s="42">
        <v>87</v>
      </c>
      <c r="W953" s="42">
        <v>20</v>
      </c>
      <c r="X953" s="42">
        <v>23</v>
      </c>
      <c r="Y953" s="42">
        <v>12</v>
      </c>
      <c r="Z953" s="42">
        <v>20</v>
      </c>
      <c r="AA953" s="42">
        <v>7</v>
      </c>
      <c r="AB953" s="42">
        <v>4</v>
      </c>
      <c r="AC953" s="42">
        <v>1</v>
      </c>
      <c r="AD953" s="42">
        <v>32</v>
      </c>
      <c r="AE953" s="42">
        <v>45</v>
      </c>
      <c r="AF953" s="42">
        <v>10</v>
      </c>
      <c r="AG953" s="42">
        <v>72</v>
      </c>
      <c r="AH953" s="42">
        <v>15</v>
      </c>
      <c r="AI953" s="42">
        <v>11</v>
      </c>
      <c r="AJ953" s="42">
        <v>20</v>
      </c>
      <c r="AK953" s="42">
        <v>14</v>
      </c>
      <c r="AL953" s="42">
        <v>8</v>
      </c>
      <c r="AM953" s="42">
        <v>4</v>
      </c>
      <c r="AN953" s="42">
        <v>0</v>
      </c>
      <c r="AO953" s="42">
        <v>20</v>
      </c>
      <c r="AP953" s="42">
        <v>43</v>
      </c>
      <c r="AQ953" s="42">
        <v>9</v>
      </c>
      <c r="AR953" s="42">
        <v>120</v>
      </c>
      <c r="AS953" s="42">
        <v>12</v>
      </c>
      <c r="AT953" s="42">
        <v>0</v>
      </c>
      <c r="AU953" s="42">
        <v>0</v>
      </c>
      <c r="AV953" s="42">
        <v>20</v>
      </c>
      <c r="AW953" s="42">
        <v>24</v>
      </c>
      <c r="AX953" s="42">
        <v>36</v>
      </c>
      <c r="AY953" s="42">
        <v>24</v>
      </c>
      <c r="AZ953" s="42">
        <v>4</v>
      </c>
      <c r="BA953" s="42">
        <v>60</v>
      </c>
      <c r="BB953" s="42">
        <v>8</v>
      </c>
      <c r="BC953" s="42">
        <v>0</v>
      </c>
      <c r="BD953" s="42">
        <v>0</v>
      </c>
      <c r="BE953" s="42">
        <v>4</v>
      </c>
      <c r="BF953" s="42">
        <v>4</v>
      </c>
      <c r="BG953" s="42">
        <v>32</v>
      </c>
      <c r="BH953" s="42">
        <v>12</v>
      </c>
      <c r="BI953" s="42">
        <v>0</v>
      </c>
      <c r="BJ953" s="42">
        <v>60</v>
      </c>
      <c r="BK953" s="42">
        <v>4</v>
      </c>
      <c r="BL953" s="42">
        <v>0</v>
      </c>
      <c r="BM953" s="42">
        <v>0</v>
      </c>
      <c r="BN953" s="42">
        <v>16</v>
      </c>
      <c r="BO953" s="42">
        <v>20</v>
      </c>
      <c r="BP953" s="42">
        <v>4</v>
      </c>
      <c r="BQ953" s="42">
        <v>12</v>
      </c>
      <c r="BR953" s="42">
        <v>4</v>
      </c>
      <c r="BS953" s="42">
        <v>8</v>
      </c>
      <c r="BT953" s="42">
        <v>0</v>
      </c>
      <c r="BU953" s="42">
        <v>0</v>
      </c>
      <c r="BV953" s="42">
        <v>0</v>
      </c>
      <c r="BW953" s="42">
        <v>0</v>
      </c>
      <c r="BX953" s="42">
        <v>0</v>
      </c>
      <c r="BY953" s="42">
        <v>4</v>
      </c>
      <c r="BZ953" s="42">
        <v>0</v>
      </c>
      <c r="CA953" s="42">
        <v>4</v>
      </c>
      <c r="CB953" s="42">
        <v>84</v>
      </c>
      <c r="CC953" s="42">
        <v>12</v>
      </c>
      <c r="CD953" s="42">
        <v>0</v>
      </c>
      <c r="CE953" s="42">
        <v>0</v>
      </c>
      <c r="CF953" s="42">
        <v>16</v>
      </c>
      <c r="CG953" s="42">
        <v>24</v>
      </c>
      <c r="CH953" s="42">
        <v>32</v>
      </c>
      <c r="CI953" s="42">
        <v>0</v>
      </c>
      <c r="CJ953" s="42">
        <v>0</v>
      </c>
      <c r="CK953" s="42">
        <v>28</v>
      </c>
      <c r="CL953" s="42">
        <v>0</v>
      </c>
      <c r="CM953" s="42">
        <v>0</v>
      </c>
      <c r="CN953" s="42">
        <v>0</v>
      </c>
      <c r="CO953" s="42">
        <v>4</v>
      </c>
      <c r="CP953" s="42">
        <v>0</v>
      </c>
      <c r="CQ953" s="42">
        <v>0</v>
      </c>
      <c r="CR953" s="42">
        <v>24</v>
      </c>
      <c r="CS953" s="42">
        <v>0</v>
      </c>
    </row>
    <row r="954" spans="1:97">
      <c r="A954" s="40" t="s">
        <v>2501</v>
      </c>
      <c r="B954" s="40" t="s">
        <v>289</v>
      </c>
      <c r="C954" s="40" t="s">
        <v>1664</v>
      </c>
      <c r="D954" s="40" t="s">
        <v>1669</v>
      </c>
      <c r="E954" s="40" t="s">
        <v>1816</v>
      </c>
      <c r="F954" s="40" t="s">
        <v>1671</v>
      </c>
      <c r="G954" s="41" t="s">
        <v>294</v>
      </c>
      <c r="H954" s="40" t="s">
        <v>2502</v>
      </c>
      <c r="I954" s="42">
        <v>293</v>
      </c>
      <c r="J954" s="42">
        <v>41</v>
      </c>
      <c r="K954" s="42">
        <v>48</v>
      </c>
      <c r="L954" s="42">
        <v>62</v>
      </c>
      <c r="M954" s="42">
        <v>57</v>
      </c>
      <c r="N954" s="42">
        <v>51</v>
      </c>
      <c r="O954" s="42">
        <v>34</v>
      </c>
      <c r="P954" s="42">
        <v>44</v>
      </c>
      <c r="Q954" s="42">
        <v>48</v>
      </c>
      <c r="R954" s="42">
        <v>52</v>
      </c>
      <c r="S954" s="42">
        <v>52</v>
      </c>
      <c r="T954" s="42">
        <v>41</v>
      </c>
      <c r="U954" s="42">
        <v>19</v>
      </c>
      <c r="V954" s="42">
        <v>140</v>
      </c>
      <c r="W954" s="42">
        <v>18</v>
      </c>
      <c r="X954" s="42">
        <v>24</v>
      </c>
      <c r="Y954" s="42">
        <v>26</v>
      </c>
      <c r="Z954" s="42">
        <v>30</v>
      </c>
      <c r="AA954" s="42">
        <v>27</v>
      </c>
      <c r="AB954" s="42">
        <v>15</v>
      </c>
      <c r="AC954" s="42">
        <v>0</v>
      </c>
      <c r="AD954" s="42">
        <v>23</v>
      </c>
      <c r="AE954" s="42">
        <v>89</v>
      </c>
      <c r="AF954" s="42">
        <v>28</v>
      </c>
      <c r="AG954" s="42">
        <v>153</v>
      </c>
      <c r="AH954" s="42">
        <v>23</v>
      </c>
      <c r="AI954" s="42">
        <v>24</v>
      </c>
      <c r="AJ954" s="42">
        <v>36</v>
      </c>
      <c r="AK954" s="42">
        <v>27</v>
      </c>
      <c r="AL954" s="42">
        <v>24</v>
      </c>
      <c r="AM954" s="42">
        <v>17</v>
      </c>
      <c r="AN954" s="42">
        <v>2</v>
      </c>
      <c r="AO954" s="42">
        <v>35</v>
      </c>
      <c r="AP954" s="42">
        <v>89</v>
      </c>
      <c r="AQ954" s="42">
        <v>29</v>
      </c>
      <c r="AR954" s="42">
        <v>244</v>
      </c>
      <c r="AS954" s="42">
        <v>24</v>
      </c>
      <c r="AT954" s="42">
        <v>8</v>
      </c>
      <c r="AU954" s="42">
        <v>8</v>
      </c>
      <c r="AV954" s="42">
        <v>16</v>
      </c>
      <c r="AW954" s="42">
        <v>32</v>
      </c>
      <c r="AX954" s="42">
        <v>52</v>
      </c>
      <c r="AY954" s="42">
        <v>80</v>
      </c>
      <c r="AZ954" s="42">
        <v>24</v>
      </c>
      <c r="BA954" s="42">
        <v>132</v>
      </c>
      <c r="BB954" s="42">
        <v>12</v>
      </c>
      <c r="BC954" s="42">
        <v>8</v>
      </c>
      <c r="BD954" s="42">
        <v>8</v>
      </c>
      <c r="BE954" s="42">
        <v>8</v>
      </c>
      <c r="BF954" s="42">
        <v>8</v>
      </c>
      <c r="BG954" s="42">
        <v>32</v>
      </c>
      <c r="BH954" s="42">
        <v>48</v>
      </c>
      <c r="BI954" s="42">
        <v>8</v>
      </c>
      <c r="BJ954" s="42">
        <v>112</v>
      </c>
      <c r="BK954" s="42">
        <v>12</v>
      </c>
      <c r="BL954" s="42">
        <v>0</v>
      </c>
      <c r="BM954" s="42">
        <v>0</v>
      </c>
      <c r="BN954" s="42">
        <v>8</v>
      </c>
      <c r="BO954" s="42">
        <v>24</v>
      </c>
      <c r="BP954" s="42">
        <v>20</v>
      </c>
      <c r="BQ954" s="42">
        <v>32</v>
      </c>
      <c r="BR954" s="42">
        <v>16</v>
      </c>
      <c r="BS954" s="42">
        <v>20</v>
      </c>
      <c r="BT954" s="42">
        <v>0</v>
      </c>
      <c r="BU954" s="42">
        <v>0</v>
      </c>
      <c r="BV954" s="42">
        <v>0</v>
      </c>
      <c r="BW954" s="42">
        <v>0</v>
      </c>
      <c r="BX954" s="42">
        <v>4</v>
      </c>
      <c r="BY954" s="42">
        <v>4</v>
      </c>
      <c r="BZ954" s="42">
        <v>0</v>
      </c>
      <c r="CA954" s="42">
        <v>12</v>
      </c>
      <c r="CB954" s="42">
        <v>116</v>
      </c>
      <c r="CC954" s="42">
        <v>16</v>
      </c>
      <c r="CD954" s="42">
        <v>8</v>
      </c>
      <c r="CE954" s="42">
        <v>8</v>
      </c>
      <c r="CF954" s="42">
        <v>8</v>
      </c>
      <c r="CG954" s="42">
        <v>28</v>
      </c>
      <c r="CH954" s="42">
        <v>40</v>
      </c>
      <c r="CI954" s="42">
        <v>0</v>
      </c>
      <c r="CJ954" s="42">
        <v>8</v>
      </c>
      <c r="CK954" s="42">
        <v>108</v>
      </c>
      <c r="CL954" s="42">
        <v>8</v>
      </c>
      <c r="CM954" s="42">
        <v>0</v>
      </c>
      <c r="CN954" s="42">
        <v>0</v>
      </c>
      <c r="CO954" s="42">
        <v>8</v>
      </c>
      <c r="CP954" s="42">
        <v>0</v>
      </c>
      <c r="CQ954" s="42">
        <v>8</v>
      </c>
      <c r="CR954" s="42">
        <v>80</v>
      </c>
      <c r="CS954" s="42">
        <v>4</v>
      </c>
    </row>
    <row r="955" spans="1:97">
      <c r="A955" s="40" t="s">
        <v>2503</v>
      </c>
      <c r="B955" s="40" t="s">
        <v>289</v>
      </c>
      <c r="C955" s="40" t="s">
        <v>1664</v>
      </c>
      <c r="D955" s="40" t="s">
        <v>1669</v>
      </c>
      <c r="E955" s="40" t="s">
        <v>1727</v>
      </c>
      <c r="F955" s="40" t="s">
        <v>1671</v>
      </c>
      <c r="G955" s="41" t="s">
        <v>294</v>
      </c>
      <c r="H955" s="40" t="s">
        <v>2504</v>
      </c>
      <c r="I955" s="42">
        <v>364</v>
      </c>
      <c r="J955" s="42">
        <v>71.80274</v>
      </c>
      <c r="K955" s="42">
        <v>38.893151000000003</v>
      </c>
      <c r="L955" s="42">
        <v>72.8</v>
      </c>
      <c r="M955" s="42">
        <v>71.80274</v>
      </c>
      <c r="N955" s="42">
        <v>63.824657999999999</v>
      </c>
      <c r="O955" s="42">
        <v>44.876711999999998</v>
      </c>
      <c r="P955" s="42">
        <v>47</v>
      </c>
      <c r="Q955" s="42">
        <v>44</v>
      </c>
      <c r="R955" s="42">
        <v>62</v>
      </c>
      <c r="S955" s="42">
        <v>75</v>
      </c>
      <c r="T955" s="42">
        <v>72</v>
      </c>
      <c r="U955" s="42">
        <v>38</v>
      </c>
      <c r="V955" s="42">
        <v>182.49862999999999</v>
      </c>
      <c r="W955" s="42">
        <v>33.906849000000001</v>
      </c>
      <c r="X955" s="42">
        <v>23.934246999999999</v>
      </c>
      <c r="Y955" s="42">
        <v>31.912329</v>
      </c>
      <c r="Z955" s="42">
        <v>34.904110000000003</v>
      </c>
      <c r="AA955" s="42">
        <v>37.895890000000001</v>
      </c>
      <c r="AB955" s="42">
        <v>19.945205000000001</v>
      </c>
      <c r="AC955" s="42">
        <v>0</v>
      </c>
      <c r="AD955" s="42">
        <v>37.895890000000001</v>
      </c>
      <c r="AE955" s="42">
        <v>104.712329</v>
      </c>
      <c r="AF955" s="42">
        <v>39.890411</v>
      </c>
      <c r="AG955" s="42">
        <v>181.50137000000001</v>
      </c>
      <c r="AH955" s="42">
        <v>37.895890000000001</v>
      </c>
      <c r="AI955" s="42">
        <v>14.958904</v>
      </c>
      <c r="AJ955" s="42">
        <v>40.887670999999997</v>
      </c>
      <c r="AK955" s="42">
        <v>36.898629999999997</v>
      </c>
      <c r="AL955" s="42">
        <v>25.928767000000001</v>
      </c>
      <c r="AM955" s="42">
        <v>21.939726</v>
      </c>
      <c r="AN955" s="42">
        <v>2.991781</v>
      </c>
      <c r="AO955" s="42">
        <v>40.887670999999997</v>
      </c>
      <c r="AP955" s="42">
        <v>101.72054799999999</v>
      </c>
      <c r="AQ955" s="42">
        <v>38.893151000000003</v>
      </c>
      <c r="AR955" s="42">
        <v>311.14520499999998</v>
      </c>
      <c r="AS955" s="42">
        <v>23.934246999999999</v>
      </c>
      <c r="AT955" s="42">
        <v>15.956163999999999</v>
      </c>
      <c r="AU955" s="42">
        <v>15.956163999999999</v>
      </c>
      <c r="AV955" s="42">
        <v>19.945205000000001</v>
      </c>
      <c r="AW955" s="42">
        <v>27.923287999999999</v>
      </c>
      <c r="AX955" s="42">
        <v>71.80274</v>
      </c>
      <c r="AY955" s="42">
        <v>95.736986000000002</v>
      </c>
      <c r="AZ955" s="42">
        <v>39.890411</v>
      </c>
      <c r="BA955" s="42">
        <v>159.561644</v>
      </c>
      <c r="BB955" s="42">
        <v>23.934246999999999</v>
      </c>
      <c r="BC955" s="42">
        <v>11.967123000000001</v>
      </c>
      <c r="BD955" s="42">
        <v>0</v>
      </c>
      <c r="BE955" s="42">
        <v>11.967123000000001</v>
      </c>
      <c r="BF955" s="42">
        <v>0</v>
      </c>
      <c r="BG955" s="42">
        <v>47.868493000000001</v>
      </c>
      <c r="BH955" s="42">
        <v>55.846575000000001</v>
      </c>
      <c r="BI955" s="42">
        <v>7.9780819999999997</v>
      </c>
      <c r="BJ955" s="42">
        <v>151.583562</v>
      </c>
      <c r="BK955" s="42">
        <v>0</v>
      </c>
      <c r="BL955" s="42">
        <v>3.9890409999999998</v>
      </c>
      <c r="BM955" s="42">
        <v>15.956163999999999</v>
      </c>
      <c r="BN955" s="42">
        <v>7.9780819999999997</v>
      </c>
      <c r="BO955" s="42">
        <v>27.923287999999999</v>
      </c>
      <c r="BP955" s="42">
        <v>23.934246999999999</v>
      </c>
      <c r="BQ955" s="42">
        <v>39.890411</v>
      </c>
      <c r="BR955" s="42">
        <v>31.912329</v>
      </c>
      <c r="BS955" s="42">
        <v>27.923287999999999</v>
      </c>
      <c r="BT955" s="42">
        <v>0</v>
      </c>
      <c r="BU955" s="42">
        <v>0</v>
      </c>
      <c r="BV955" s="42">
        <v>0</v>
      </c>
      <c r="BW955" s="42">
        <v>3.9890409999999998</v>
      </c>
      <c r="BX955" s="42">
        <v>0</v>
      </c>
      <c r="BY955" s="42">
        <v>7.9780819999999997</v>
      </c>
      <c r="BZ955" s="42">
        <v>0</v>
      </c>
      <c r="CA955" s="42">
        <v>15.956163999999999</v>
      </c>
      <c r="CB955" s="42">
        <v>135.627397</v>
      </c>
      <c r="CC955" s="42">
        <v>3.9890409999999998</v>
      </c>
      <c r="CD955" s="42">
        <v>15.956163999999999</v>
      </c>
      <c r="CE955" s="42">
        <v>7.9780819999999997</v>
      </c>
      <c r="CF955" s="42">
        <v>15.956163999999999</v>
      </c>
      <c r="CG955" s="42">
        <v>19.945205000000001</v>
      </c>
      <c r="CH955" s="42">
        <v>59.835616000000002</v>
      </c>
      <c r="CI955" s="42">
        <v>0</v>
      </c>
      <c r="CJ955" s="42">
        <v>11.967123000000001</v>
      </c>
      <c r="CK955" s="42">
        <v>147.59452099999999</v>
      </c>
      <c r="CL955" s="42">
        <v>19.945205000000001</v>
      </c>
      <c r="CM955" s="42">
        <v>0</v>
      </c>
      <c r="CN955" s="42">
        <v>7.9780819999999997</v>
      </c>
      <c r="CO955" s="42">
        <v>0</v>
      </c>
      <c r="CP955" s="42">
        <v>7.9780819999999997</v>
      </c>
      <c r="CQ955" s="42">
        <v>3.9890409999999998</v>
      </c>
      <c r="CR955" s="42">
        <v>95.736986000000002</v>
      </c>
      <c r="CS955" s="42">
        <v>11.967123000000001</v>
      </c>
    </row>
    <row r="956" spans="1:97">
      <c r="A956" s="40" t="s">
        <v>2505</v>
      </c>
      <c r="B956" s="40" t="s">
        <v>289</v>
      </c>
      <c r="C956" s="40" t="s">
        <v>1664</v>
      </c>
      <c r="D956" s="40" t="s">
        <v>1665</v>
      </c>
      <c r="E956" s="40" t="s">
        <v>1832</v>
      </c>
      <c r="F956" s="40" t="s">
        <v>1671</v>
      </c>
      <c r="G956" s="41" t="s">
        <v>294</v>
      </c>
      <c r="H956" s="40" t="s">
        <v>2506</v>
      </c>
      <c r="I956" s="42">
        <v>126</v>
      </c>
      <c r="J956" s="42">
        <v>21.167999999999999</v>
      </c>
      <c r="K956" s="42">
        <v>18.143999999999998</v>
      </c>
      <c r="L956" s="42">
        <v>28.224</v>
      </c>
      <c r="M956" s="42">
        <v>30.24</v>
      </c>
      <c r="N956" s="42">
        <v>21.167999999999999</v>
      </c>
      <c r="O956" s="42">
        <v>7.056</v>
      </c>
      <c r="P956" s="42">
        <v>19</v>
      </c>
      <c r="Q956" s="42">
        <v>22</v>
      </c>
      <c r="R956" s="42">
        <v>34</v>
      </c>
      <c r="S956" s="42">
        <v>24</v>
      </c>
      <c r="T956" s="42">
        <v>21</v>
      </c>
      <c r="U956" s="42">
        <v>9</v>
      </c>
      <c r="V956" s="42">
        <v>61.488</v>
      </c>
      <c r="W956" s="42">
        <v>9.0719999999999992</v>
      </c>
      <c r="X956" s="42">
        <v>9.0719999999999992</v>
      </c>
      <c r="Y956" s="42">
        <v>13.103999999999999</v>
      </c>
      <c r="Z956" s="42">
        <v>15.12</v>
      </c>
      <c r="AA956" s="42">
        <v>11.087999999999999</v>
      </c>
      <c r="AB956" s="42">
        <v>4.032</v>
      </c>
      <c r="AC956" s="42">
        <v>0</v>
      </c>
      <c r="AD956" s="42">
        <v>12.096</v>
      </c>
      <c r="AE956" s="42">
        <v>38.304000000000002</v>
      </c>
      <c r="AF956" s="42">
        <v>11.087999999999999</v>
      </c>
      <c r="AG956" s="42">
        <v>64.512</v>
      </c>
      <c r="AH956" s="42">
        <v>12.096</v>
      </c>
      <c r="AI956" s="42">
        <v>9.0719999999999992</v>
      </c>
      <c r="AJ956" s="42">
        <v>15.12</v>
      </c>
      <c r="AK956" s="42">
        <v>15.12</v>
      </c>
      <c r="AL956" s="42">
        <v>10.08</v>
      </c>
      <c r="AM956" s="42">
        <v>2.016</v>
      </c>
      <c r="AN956" s="42">
        <v>1.008</v>
      </c>
      <c r="AO956" s="42">
        <v>16.128</v>
      </c>
      <c r="AP956" s="42">
        <v>40.32</v>
      </c>
      <c r="AQ956" s="42">
        <v>8.0640000000000001</v>
      </c>
      <c r="AR956" s="42">
        <v>96.768000000000001</v>
      </c>
      <c r="AS956" s="42">
        <v>0</v>
      </c>
      <c r="AT956" s="42">
        <v>0</v>
      </c>
      <c r="AU956" s="42">
        <v>4.032</v>
      </c>
      <c r="AV956" s="42">
        <v>4.032</v>
      </c>
      <c r="AW956" s="42">
        <v>12.096</v>
      </c>
      <c r="AX956" s="42">
        <v>28.224</v>
      </c>
      <c r="AY956" s="42">
        <v>24.192</v>
      </c>
      <c r="AZ956" s="42">
        <v>24.192</v>
      </c>
      <c r="BA956" s="42">
        <v>56.448</v>
      </c>
      <c r="BB956" s="42">
        <v>0</v>
      </c>
      <c r="BC956" s="42">
        <v>0</v>
      </c>
      <c r="BD956" s="42">
        <v>4.032</v>
      </c>
      <c r="BE956" s="42">
        <v>4.032</v>
      </c>
      <c r="BF956" s="42">
        <v>0</v>
      </c>
      <c r="BG956" s="42">
        <v>24.192</v>
      </c>
      <c r="BH956" s="42">
        <v>16.128</v>
      </c>
      <c r="BI956" s="42">
        <v>8.0640000000000001</v>
      </c>
      <c r="BJ956" s="42">
        <v>40.32</v>
      </c>
      <c r="BK956" s="42">
        <v>0</v>
      </c>
      <c r="BL956" s="42">
        <v>0</v>
      </c>
      <c r="BM956" s="42">
        <v>0</v>
      </c>
      <c r="BN956" s="42">
        <v>0</v>
      </c>
      <c r="BO956" s="42">
        <v>12.096</v>
      </c>
      <c r="BP956" s="42">
        <v>4.032</v>
      </c>
      <c r="BQ956" s="42">
        <v>8.0640000000000001</v>
      </c>
      <c r="BR956" s="42">
        <v>16.128</v>
      </c>
      <c r="BS956" s="42">
        <v>16.128</v>
      </c>
      <c r="BT956" s="42">
        <v>0</v>
      </c>
      <c r="BU956" s="42">
        <v>0</v>
      </c>
      <c r="BV956" s="42">
        <v>0</v>
      </c>
      <c r="BW956" s="42">
        <v>0</v>
      </c>
      <c r="BX956" s="42">
        <v>0</v>
      </c>
      <c r="BY956" s="42">
        <v>4.032</v>
      </c>
      <c r="BZ956" s="42">
        <v>0</v>
      </c>
      <c r="CA956" s="42">
        <v>12.096</v>
      </c>
      <c r="CB956" s="42">
        <v>52.415999999999997</v>
      </c>
      <c r="CC956" s="42">
        <v>0</v>
      </c>
      <c r="CD956" s="42">
        <v>0</v>
      </c>
      <c r="CE956" s="42">
        <v>0</v>
      </c>
      <c r="CF956" s="42">
        <v>4.032</v>
      </c>
      <c r="CG956" s="42">
        <v>12.096</v>
      </c>
      <c r="CH956" s="42">
        <v>24.192</v>
      </c>
      <c r="CI956" s="42">
        <v>4.032</v>
      </c>
      <c r="CJ956" s="42">
        <v>8.0640000000000001</v>
      </c>
      <c r="CK956" s="42">
        <v>28.224</v>
      </c>
      <c r="CL956" s="42">
        <v>0</v>
      </c>
      <c r="CM956" s="42">
        <v>0</v>
      </c>
      <c r="CN956" s="42">
        <v>4.032</v>
      </c>
      <c r="CO956" s="42">
        <v>0</v>
      </c>
      <c r="CP956" s="42">
        <v>0</v>
      </c>
      <c r="CQ956" s="42">
        <v>0</v>
      </c>
      <c r="CR956" s="42">
        <v>20.16</v>
      </c>
      <c r="CS956" s="42">
        <v>4.032</v>
      </c>
    </row>
    <row r="957" spans="1:97">
      <c r="A957" s="40" t="s">
        <v>2507</v>
      </c>
      <c r="B957" s="40" t="s">
        <v>289</v>
      </c>
      <c r="C957" s="40" t="s">
        <v>1664</v>
      </c>
      <c r="D957" s="40" t="s">
        <v>1665</v>
      </c>
      <c r="E957" s="40" t="s">
        <v>1897</v>
      </c>
      <c r="F957" s="40" t="s">
        <v>351</v>
      </c>
      <c r="G957" s="41" t="s">
        <v>294</v>
      </c>
      <c r="H957" s="40" t="s">
        <v>2508</v>
      </c>
      <c r="I957" s="42">
        <v>2474</v>
      </c>
      <c r="J957" s="42">
        <v>394.04714200000001</v>
      </c>
      <c r="K957" s="42">
        <v>356.91157299999998</v>
      </c>
      <c r="L957" s="42">
        <v>384.51875799999999</v>
      </c>
      <c r="M957" s="42">
        <v>400.83724799999999</v>
      </c>
      <c r="N957" s="42">
        <v>428.52492599999999</v>
      </c>
      <c r="O957" s="42">
        <v>509.16035299999999</v>
      </c>
      <c r="P957" s="42">
        <v>444</v>
      </c>
      <c r="Q957" s="42">
        <v>570</v>
      </c>
      <c r="R957" s="42">
        <v>423</v>
      </c>
      <c r="S957" s="42">
        <v>389</v>
      </c>
      <c r="T957" s="42">
        <v>461</v>
      </c>
      <c r="U957" s="42">
        <v>498</v>
      </c>
      <c r="V957" s="42">
        <v>1079.5487290000001</v>
      </c>
      <c r="W957" s="42">
        <v>200.761146</v>
      </c>
      <c r="X957" s="42">
        <v>174.08635200000001</v>
      </c>
      <c r="Y957" s="42">
        <v>184.89323400000001</v>
      </c>
      <c r="Z957" s="42">
        <v>185.20649499999999</v>
      </c>
      <c r="AA957" s="42">
        <v>201.753513</v>
      </c>
      <c r="AB957" s="42">
        <v>112.405462</v>
      </c>
      <c r="AC957" s="42">
        <v>20.442526999999998</v>
      </c>
      <c r="AD957" s="42">
        <v>266.77376600000002</v>
      </c>
      <c r="AE957" s="42">
        <v>556.94066899999996</v>
      </c>
      <c r="AF957" s="42">
        <v>255.834293</v>
      </c>
      <c r="AG957" s="42">
        <v>1394.4512709999999</v>
      </c>
      <c r="AH957" s="42">
        <v>193.28599700000001</v>
      </c>
      <c r="AI957" s="42">
        <v>182.825221</v>
      </c>
      <c r="AJ957" s="42">
        <v>199.62552299999999</v>
      </c>
      <c r="AK957" s="42">
        <v>215.630753</v>
      </c>
      <c r="AL957" s="42">
        <v>226.771413</v>
      </c>
      <c r="AM957" s="42">
        <v>294.574882</v>
      </c>
      <c r="AN957" s="42">
        <v>81.737482</v>
      </c>
      <c r="AO957" s="42">
        <v>249.883554</v>
      </c>
      <c r="AP957" s="42">
        <v>620.41253099999994</v>
      </c>
      <c r="AQ957" s="42">
        <v>524.15518599999996</v>
      </c>
      <c r="AR957" s="42">
        <v>2078.6068599999999</v>
      </c>
      <c r="AS957" s="42">
        <v>4.2715139999999998</v>
      </c>
      <c r="AT957" s="42">
        <v>38.443624</v>
      </c>
      <c r="AU957" s="42">
        <v>17.086055000000002</v>
      </c>
      <c r="AV957" s="42">
        <v>149.50298100000001</v>
      </c>
      <c r="AW957" s="42">
        <v>243.476283</v>
      </c>
      <c r="AX957" s="42">
        <v>355.40767599999998</v>
      </c>
      <c r="AY957" s="42">
        <v>825.35697800000003</v>
      </c>
      <c r="AZ957" s="42">
        <v>445.06174900000002</v>
      </c>
      <c r="BA957" s="42">
        <v>851.45972300000005</v>
      </c>
      <c r="BB957" s="42">
        <v>4.2715139999999998</v>
      </c>
      <c r="BC957" s="42">
        <v>21.357569000000002</v>
      </c>
      <c r="BD957" s="42">
        <v>4.2715139999999998</v>
      </c>
      <c r="BE957" s="42">
        <v>59.801192</v>
      </c>
      <c r="BF957" s="42">
        <v>59.801192</v>
      </c>
      <c r="BG957" s="42">
        <v>265.70588800000002</v>
      </c>
      <c r="BH957" s="42">
        <v>259.59405299999997</v>
      </c>
      <c r="BI957" s="42">
        <v>176.656801</v>
      </c>
      <c r="BJ957" s="42">
        <v>1227.1471369999999</v>
      </c>
      <c r="BK957" s="42">
        <v>0</v>
      </c>
      <c r="BL957" s="42">
        <v>17.086055000000002</v>
      </c>
      <c r="BM957" s="42">
        <v>12.814541</v>
      </c>
      <c r="BN957" s="42">
        <v>89.701787999999993</v>
      </c>
      <c r="BO957" s="42">
        <v>183.67509100000001</v>
      </c>
      <c r="BP957" s="42">
        <v>89.701787999999993</v>
      </c>
      <c r="BQ957" s="42">
        <v>565.762925</v>
      </c>
      <c r="BR957" s="42">
        <v>268.40494799999999</v>
      </c>
      <c r="BS957" s="42">
        <v>257.16286100000002</v>
      </c>
      <c r="BT957" s="42">
        <v>0</v>
      </c>
      <c r="BU957" s="42">
        <v>0</v>
      </c>
      <c r="BV957" s="42">
        <v>0</v>
      </c>
      <c r="BW957" s="42">
        <v>34.172110000000004</v>
      </c>
      <c r="BX957" s="42">
        <v>34.172110000000004</v>
      </c>
      <c r="BY957" s="42">
        <v>64.944742000000005</v>
      </c>
      <c r="BZ957" s="42">
        <v>0</v>
      </c>
      <c r="CA957" s="42">
        <v>123.873898</v>
      </c>
      <c r="CB957" s="42">
        <v>738.97187599999995</v>
      </c>
      <c r="CC957" s="42">
        <v>0</v>
      </c>
      <c r="CD957" s="42">
        <v>38.443624</v>
      </c>
      <c r="CE957" s="42">
        <v>17.086055000000002</v>
      </c>
      <c r="CF957" s="42">
        <v>98.244816</v>
      </c>
      <c r="CG957" s="42">
        <v>158.046008</v>
      </c>
      <c r="CH957" s="42">
        <v>256.29082399999999</v>
      </c>
      <c r="CI957" s="42">
        <v>0</v>
      </c>
      <c r="CJ957" s="42">
        <v>170.86054899999999</v>
      </c>
      <c r="CK957" s="42">
        <v>1082.472123</v>
      </c>
      <c r="CL957" s="42">
        <v>4.2715139999999998</v>
      </c>
      <c r="CM957" s="42">
        <v>0</v>
      </c>
      <c r="CN957" s="42">
        <v>0</v>
      </c>
      <c r="CO957" s="42">
        <v>17.086055000000002</v>
      </c>
      <c r="CP957" s="42">
        <v>51.258164999999998</v>
      </c>
      <c r="CQ957" s="42">
        <v>34.172110000000004</v>
      </c>
      <c r="CR957" s="42">
        <v>825.35697800000003</v>
      </c>
      <c r="CS957" s="42">
        <v>150.327302</v>
      </c>
    </row>
    <row r="958" spans="1:97">
      <c r="A958" s="40" t="s">
        <v>2509</v>
      </c>
      <c r="B958" s="40" t="s">
        <v>289</v>
      </c>
      <c r="C958" s="40" t="s">
        <v>1664</v>
      </c>
      <c r="D958" s="40" t="s">
        <v>1669</v>
      </c>
      <c r="E958" s="40" t="s">
        <v>1933</v>
      </c>
      <c r="F958" s="40" t="s">
        <v>1671</v>
      </c>
      <c r="G958" s="41" t="s">
        <v>294</v>
      </c>
      <c r="H958" s="40" t="s">
        <v>2510</v>
      </c>
      <c r="I958" s="42">
        <v>135</v>
      </c>
      <c r="J958" s="42">
        <v>31</v>
      </c>
      <c r="K958" s="42">
        <v>17</v>
      </c>
      <c r="L958" s="42">
        <v>22</v>
      </c>
      <c r="M958" s="42">
        <v>36</v>
      </c>
      <c r="N958" s="42">
        <v>18</v>
      </c>
      <c r="O958" s="42">
        <v>11</v>
      </c>
      <c r="P958" s="42">
        <v>15</v>
      </c>
      <c r="Q958" s="42">
        <v>21</v>
      </c>
      <c r="R958" s="42">
        <v>30</v>
      </c>
      <c r="S958" s="42">
        <v>21</v>
      </c>
      <c r="T958" s="42">
        <v>23</v>
      </c>
      <c r="U958" s="42">
        <v>5</v>
      </c>
      <c r="V958" s="42">
        <v>71</v>
      </c>
      <c r="W958" s="42">
        <v>15</v>
      </c>
      <c r="X958" s="42">
        <v>10</v>
      </c>
      <c r="Y958" s="42">
        <v>13</v>
      </c>
      <c r="Z958" s="42">
        <v>15</v>
      </c>
      <c r="AA958" s="42">
        <v>10</v>
      </c>
      <c r="AB958" s="42">
        <v>7</v>
      </c>
      <c r="AC958" s="42">
        <v>1</v>
      </c>
      <c r="AD958" s="42">
        <v>21</v>
      </c>
      <c r="AE958" s="42">
        <v>39</v>
      </c>
      <c r="AF958" s="42">
        <v>11</v>
      </c>
      <c r="AG958" s="42">
        <v>64</v>
      </c>
      <c r="AH958" s="42">
        <v>16</v>
      </c>
      <c r="AI958" s="42">
        <v>7</v>
      </c>
      <c r="AJ958" s="42">
        <v>9</v>
      </c>
      <c r="AK958" s="42">
        <v>21</v>
      </c>
      <c r="AL958" s="42">
        <v>8</v>
      </c>
      <c r="AM958" s="42">
        <v>3</v>
      </c>
      <c r="AN958" s="42">
        <v>0</v>
      </c>
      <c r="AO958" s="42">
        <v>17</v>
      </c>
      <c r="AP958" s="42">
        <v>40</v>
      </c>
      <c r="AQ958" s="42">
        <v>7</v>
      </c>
      <c r="AR958" s="42">
        <v>112</v>
      </c>
      <c r="AS958" s="42">
        <v>12</v>
      </c>
      <c r="AT958" s="42">
        <v>4</v>
      </c>
      <c r="AU958" s="42">
        <v>8</v>
      </c>
      <c r="AV958" s="42">
        <v>4</v>
      </c>
      <c r="AW958" s="42">
        <v>12</v>
      </c>
      <c r="AX958" s="42">
        <v>24</v>
      </c>
      <c r="AY958" s="42">
        <v>36</v>
      </c>
      <c r="AZ958" s="42">
        <v>12</v>
      </c>
      <c r="BA958" s="42">
        <v>68</v>
      </c>
      <c r="BB958" s="42">
        <v>8</v>
      </c>
      <c r="BC958" s="42">
        <v>0</v>
      </c>
      <c r="BD958" s="42">
        <v>4</v>
      </c>
      <c r="BE958" s="42">
        <v>0</v>
      </c>
      <c r="BF958" s="42">
        <v>4</v>
      </c>
      <c r="BG958" s="42">
        <v>20</v>
      </c>
      <c r="BH958" s="42">
        <v>28</v>
      </c>
      <c r="BI958" s="42">
        <v>4</v>
      </c>
      <c r="BJ958" s="42">
        <v>44</v>
      </c>
      <c r="BK958" s="42">
        <v>4</v>
      </c>
      <c r="BL958" s="42">
        <v>4</v>
      </c>
      <c r="BM958" s="42">
        <v>4</v>
      </c>
      <c r="BN958" s="42">
        <v>4</v>
      </c>
      <c r="BO958" s="42">
        <v>8</v>
      </c>
      <c r="BP958" s="42">
        <v>4</v>
      </c>
      <c r="BQ958" s="42">
        <v>8</v>
      </c>
      <c r="BR958" s="42">
        <v>8</v>
      </c>
      <c r="BS958" s="42">
        <v>16</v>
      </c>
      <c r="BT958" s="42">
        <v>0</v>
      </c>
      <c r="BU958" s="42">
        <v>0</v>
      </c>
      <c r="BV958" s="42">
        <v>0</v>
      </c>
      <c r="BW958" s="42">
        <v>0</v>
      </c>
      <c r="BX958" s="42">
        <v>0</v>
      </c>
      <c r="BY958" s="42">
        <v>8</v>
      </c>
      <c r="BZ958" s="42">
        <v>0</v>
      </c>
      <c r="CA958" s="42">
        <v>8</v>
      </c>
      <c r="CB958" s="42">
        <v>44</v>
      </c>
      <c r="CC958" s="42">
        <v>8</v>
      </c>
      <c r="CD958" s="42">
        <v>4</v>
      </c>
      <c r="CE958" s="42">
        <v>4</v>
      </c>
      <c r="CF958" s="42">
        <v>4</v>
      </c>
      <c r="CG958" s="42">
        <v>12</v>
      </c>
      <c r="CH958" s="42">
        <v>12</v>
      </c>
      <c r="CI958" s="42">
        <v>0</v>
      </c>
      <c r="CJ958" s="42">
        <v>0</v>
      </c>
      <c r="CK958" s="42">
        <v>52</v>
      </c>
      <c r="CL958" s="42">
        <v>4</v>
      </c>
      <c r="CM958" s="42">
        <v>0</v>
      </c>
      <c r="CN958" s="42">
        <v>4</v>
      </c>
      <c r="CO958" s="42">
        <v>0</v>
      </c>
      <c r="CP958" s="42">
        <v>0</v>
      </c>
      <c r="CQ958" s="42">
        <v>4</v>
      </c>
      <c r="CR958" s="42">
        <v>36</v>
      </c>
      <c r="CS958" s="42">
        <v>4</v>
      </c>
    </row>
    <row r="959" spans="1:97">
      <c r="A959" s="40" t="s">
        <v>2511</v>
      </c>
      <c r="B959" s="40" t="s">
        <v>289</v>
      </c>
      <c r="C959" s="40" t="s">
        <v>1664</v>
      </c>
      <c r="D959" s="40" t="s">
        <v>1669</v>
      </c>
      <c r="E959" s="40" t="s">
        <v>1918</v>
      </c>
      <c r="F959" s="40" t="s">
        <v>1671</v>
      </c>
      <c r="G959" s="41" t="s">
        <v>294</v>
      </c>
      <c r="H959" s="40" t="s">
        <v>2512</v>
      </c>
      <c r="I959" s="42">
        <v>243</v>
      </c>
      <c r="J959" s="42">
        <v>54</v>
      </c>
      <c r="K959" s="42">
        <v>26</v>
      </c>
      <c r="L959" s="42">
        <v>47</v>
      </c>
      <c r="M959" s="42">
        <v>47</v>
      </c>
      <c r="N959" s="42">
        <v>47</v>
      </c>
      <c r="O959" s="42">
        <v>22</v>
      </c>
      <c r="P959" s="42">
        <v>29</v>
      </c>
      <c r="Q959" s="42">
        <v>29</v>
      </c>
      <c r="R959" s="42">
        <v>33</v>
      </c>
      <c r="S959" s="42">
        <v>40</v>
      </c>
      <c r="T959" s="42">
        <v>40</v>
      </c>
      <c r="U959" s="42">
        <v>16</v>
      </c>
      <c r="V959" s="42">
        <v>125</v>
      </c>
      <c r="W959" s="42">
        <v>30</v>
      </c>
      <c r="X959" s="42">
        <v>13</v>
      </c>
      <c r="Y959" s="42">
        <v>25</v>
      </c>
      <c r="Z959" s="42">
        <v>24</v>
      </c>
      <c r="AA959" s="42">
        <v>24</v>
      </c>
      <c r="AB959" s="42">
        <v>8</v>
      </c>
      <c r="AC959" s="42">
        <v>1</v>
      </c>
      <c r="AD959" s="42">
        <v>38</v>
      </c>
      <c r="AE959" s="42">
        <v>63</v>
      </c>
      <c r="AF959" s="42">
        <v>24</v>
      </c>
      <c r="AG959" s="42">
        <v>118</v>
      </c>
      <c r="AH959" s="42">
        <v>24</v>
      </c>
      <c r="AI959" s="42">
        <v>13</v>
      </c>
      <c r="AJ959" s="42">
        <v>22</v>
      </c>
      <c r="AK959" s="42">
        <v>23</v>
      </c>
      <c r="AL959" s="42">
        <v>23</v>
      </c>
      <c r="AM959" s="42">
        <v>11</v>
      </c>
      <c r="AN959" s="42">
        <v>2</v>
      </c>
      <c r="AO959" s="42">
        <v>34</v>
      </c>
      <c r="AP959" s="42">
        <v>61</v>
      </c>
      <c r="AQ959" s="42">
        <v>23</v>
      </c>
      <c r="AR959" s="42">
        <v>196</v>
      </c>
      <c r="AS959" s="42">
        <v>20</v>
      </c>
      <c r="AT959" s="42">
        <v>4</v>
      </c>
      <c r="AU959" s="42">
        <v>8</v>
      </c>
      <c r="AV959" s="42">
        <v>8</v>
      </c>
      <c r="AW959" s="42">
        <v>12</v>
      </c>
      <c r="AX959" s="42">
        <v>28</v>
      </c>
      <c r="AY959" s="42">
        <v>80</v>
      </c>
      <c r="AZ959" s="42">
        <v>36</v>
      </c>
      <c r="BA959" s="42">
        <v>108</v>
      </c>
      <c r="BB959" s="42">
        <v>16</v>
      </c>
      <c r="BC959" s="42">
        <v>4</v>
      </c>
      <c r="BD959" s="42">
        <v>4</v>
      </c>
      <c r="BE959" s="42">
        <v>0</v>
      </c>
      <c r="BF959" s="42">
        <v>0</v>
      </c>
      <c r="BG959" s="42">
        <v>20</v>
      </c>
      <c r="BH959" s="42">
        <v>48</v>
      </c>
      <c r="BI959" s="42">
        <v>16</v>
      </c>
      <c r="BJ959" s="42">
        <v>88</v>
      </c>
      <c r="BK959" s="42">
        <v>4</v>
      </c>
      <c r="BL959" s="42">
        <v>0</v>
      </c>
      <c r="BM959" s="42">
        <v>4</v>
      </c>
      <c r="BN959" s="42">
        <v>8</v>
      </c>
      <c r="BO959" s="42">
        <v>12</v>
      </c>
      <c r="BP959" s="42">
        <v>8</v>
      </c>
      <c r="BQ959" s="42">
        <v>32</v>
      </c>
      <c r="BR959" s="42">
        <v>20</v>
      </c>
      <c r="BS959" s="42">
        <v>20</v>
      </c>
      <c r="BT959" s="42">
        <v>0</v>
      </c>
      <c r="BU959" s="42">
        <v>4</v>
      </c>
      <c r="BV959" s="42">
        <v>0</v>
      </c>
      <c r="BW959" s="42">
        <v>0</v>
      </c>
      <c r="BX959" s="42">
        <v>0</v>
      </c>
      <c r="BY959" s="42">
        <v>0</v>
      </c>
      <c r="BZ959" s="42">
        <v>0</v>
      </c>
      <c r="CA959" s="42">
        <v>16</v>
      </c>
      <c r="CB959" s="42">
        <v>68</v>
      </c>
      <c r="CC959" s="42">
        <v>12</v>
      </c>
      <c r="CD959" s="42">
        <v>0</v>
      </c>
      <c r="CE959" s="42">
        <v>4</v>
      </c>
      <c r="CF959" s="42">
        <v>4</v>
      </c>
      <c r="CG959" s="42">
        <v>12</v>
      </c>
      <c r="CH959" s="42">
        <v>28</v>
      </c>
      <c r="CI959" s="42">
        <v>0</v>
      </c>
      <c r="CJ959" s="42">
        <v>8</v>
      </c>
      <c r="CK959" s="42">
        <v>108</v>
      </c>
      <c r="CL959" s="42">
        <v>8</v>
      </c>
      <c r="CM959" s="42">
        <v>0</v>
      </c>
      <c r="CN959" s="42">
        <v>4</v>
      </c>
      <c r="CO959" s="42">
        <v>4</v>
      </c>
      <c r="CP959" s="42">
        <v>0</v>
      </c>
      <c r="CQ959" s="42">
        <v>0</v>
      </c>
      <c r="CR959" s="42">
        <v>80</v>
      </c>
      <c r="CS959" s="42">
        <v>12</v>
      </c>
    </row>
    <row r="960" spans="1:97">
      <c r="A960" s="40" t="s">
        <v>2513</v>
      </c>
      <c r="B960" s="40" t="s">
        <v>289</v>
      </c>
      <c r="C960" s="40" t="s">
        <v>1664</v>
      </c>
      <c r="D960" s="40" t="s">
        <v>1685</v>
      </c>
      <c r="E960" s="40" t="s">
        <v>1793</v>
      </c>
      <c r="F960" s="40" t="s">
        <v>1671</v>
      </c>
      <c r="G960" s="41" t="s">
        <v>294</v>
      </c>
      <c r="H960" s="40" t="s">
        <v>2514</v>
      </c>
      <c r="I960" s="42">
        <v>469</v>
      </c>
      <c r="J960" s="42">
        <v>94.006608</v>
      </c>
      <c r="K960" s="42">
        <v>49.585903000000002</v>
      </c>
      <c r="L960" s="42">
        <v>109.50220299999999</v>
      </c>
      <c r="M960" s="42">
        <v>114.667401</v>
      </c>
      <c r="N960" s="42">
        <v>63.015419000000001</v>
      </c>
      <c r="O960" s="42">
        <v>38.222467000000002</v>
      </c>
      <c r="P960" s="42">
        <v>82</v>
      </c>
      <c r="Q960" s="42">
        <v>43</v>
      </c>
      <c r="R960" s="42">
        <v>96</v>
      </c>
      <c r="S960" s="42">
        <v>77</v>
      </c>
      <c r="T960" s="42">
        <v>63</v>
      </c>
      <c r="U960" s="42">
        <v>35</v>
      </c>
      <c r="V960" s="42">
        <v>228.301762</v>
      </c>
      <c r="W960" s="42">
        <v>48.552863000000002</v>
      </c>
      <c r="X960" s="42">
        <v>25.825990999999998</v>
      </c>
      <c r="Y960" s="42">
        <v>53.718062000000003</v>
      </c>
      <c r="Z960" s="42">
        <v>58.88326</v>
      </c>
      <c r="AA960" s="42">
        <v>23.759912</v>
      </c>
      <c r="AB960" s="42">
        <v>16.528634</v>
      </c>
      <c r="AC960" s="42">
        <v>1.03304</v>
      </c>
      <c r="AD960" s="42">
        <v>66.114536999999999</v>
      </c>
      <c r="AE960" s="42">
        <v>129.12995599999999</v>
      </c>
      <c r="AF960" s="42">
        <v>33.057268999999998</v>
      </c>
      <c r="AG960" s="42">
        <v>240.698238</v>
      </c>
      <c r="AH960" s="42">
        <v>45.453744</v>
      </c>
      <c r="AI960" s="42">
        <v>23.759912</v>
      </c>
      <c r="AJ960" s="42">
        <v>55.784140999999998</v>
      </c>
      <c r="AK960" s="42">
        <v>55.784140999999998</v>
      </c>
      <c r="AL960" s="42">
        <v>39.255507000000001</v>
      </c>
      <c r="AM960" s="42">
        <v>19.627752999999998</v>
      </c>
      <c r="AN960" s="42">
        <v>1.03304</v>
      </c>
      <c r="AO960" s="42">
        <v>57.85022</v>
      </c>
      <c r="AP960" s="42">
        <v>139.460352</v>
      </c>
      <c r="AQ960" s="42">
        <v>43.387664999999998</v>
      </c>
      <c r="AR960" s="42">
        <v>355.36563899999999</v>
      </c>
      <c r="AS960" s="42">
        <v>20.660793000000002</v>
      </c>
      <c r="AT960" s="42">
        <v>8.2643170000000001</v>
      </c>
      <c r="AU960" s="42">
        <v>16.528634</v>
      </c>
      <c r="AV960" s="42">
        <v>61.982379000000002</v>
      </c>
      <c r="AW960" s="42">
        <v>70.246696</v>
      </c>
      <c r="AX960" s="42">
        <v>41.321586000000003</v>
      </c>
      <c r="AY960" s="42">
        <v>111.568282</v>
      </c>
      <c r="AZ960" s="42">
        <v>24.792952</v>
      </c>
      <c r="BA960" s="42">
        <v>165.28634400000001</v>
      </c>
      <c r="BB960" s="42">
        <v>8.2643170000000001</v>
      </c>
      <c r="BC960" s="42">
        <v>4.1321589999999997</v>
      </c>
      <c r="BD960" s="42">
        <v>16.528634</v>
      </c>
      <c r="BE960" s="42">
        <v>37.189427000000002</v>
      </c>
      <c r="BF960" s="42">
        <v>12.396476</v>
      </c>
      <c r="BG960" s="42">
        <v>24.792952</v>
      </c>
      <c r="BH960" s="42">
        <v>57.85022</v>
      </c>
      <c r="BI960" s="42">
        <v>4.1321589999999997</v>
      </c>
      <c r="BJ960" s="42">
        <v>190.079295</v>
      </c>
      <c r="BK960" s="42">
        <v>12.396476</v>
      </c>
      <c r="BL960" s="42">
        <v>4.1321589999999997</v>
      </c>
      <c r="BM960" s="42">
        <v>0</v>
      </c>
      <c r="BN960" s="42">
        <v>24.792952</v>
      </c>
      <c r="BO960" s="42">
        <v>57.85022</v>
      </c>
      <c r="BP960" s="42">
        <v>16.528634</v>
      </c>
      <c r="BQ960" s="42">
        <v>53.718062000000003</v>
      </c>
      <c r="BR960" s="42">
        <v>20.660793000000002</v>
      </c>
      <c r="BS960" s="42">
        <v>24.792952</v>
      </c>
      <c r="BT960" s="42">
        <v>0</v>
      </c>
      <c r="BU960" s="42">
        <v>0</v>
      </c>
      <c r="BV960" s="42">
        <v>0</v>
      </c>
      <c r="BW960" s="42">
        <v>0</v>
      </c>
      <c r="BX960" s="42">
        <v>0</v>
      </c>
      <c r="BY960" s="42">
        <v>8.2643170000000001</v>
      </c>
      <c r="BZ960" s="42">
        <v>0</v>
      </c>
      <c r="CA960" s="42">
        <v>16.528634</v>
      </c>
      <c r="CB960" s="42">
        <v>181.814978</v>
      </c>
      <c r="CC960" s="42">
        <v>16.528634</v>
      </c>
      <c r="CD960" s="42">
        <v>4.1321589999999997</v>
      </c>
      <c r="CE960" s="42">
        <v>16.528634</v>
      </c>
      <c r="CF960" s="42">
        <v>49.585903000000002</v>
      </c>
      <c r="CG960" s="42">
        <v>57.85022</v>
      </c>
      <c r="CH960" s="42">
        <v>28.92511</v>
      </c>
      <c r="CI960" s="42">
        <v>0</v>
      </c>
      <c r="CJ960" s="42">
        <v>8.2643170000000001</v>
      </c>
      <c r="CK960" s="42">
        <v>148.75770900000001</v>
      </c>
      <c r="CL960" s="42">
        <v>4.1321589999999997</v>
      </c>
      <c r="CM960" s="42">
        <v>4.1321589999999997</v>
      </c>
      <c r="CN960" s="42">
        <v>0</v>
      </c>
      <c r="CO960" s="42">
        <v>12.396476</v>
      </c>
      <c r="CP960" s="42">
        <v>12.396476</v>
      </c>
      <c r="CQ960" s="42">
        <v>4.1321589999999997</v>
      </c>
      <c r="CR960" s="42">
        <v>111.568282</v>
      </c>
      <c r="CS960" s="42">
        <v>0</v>
      </c>
    </row>
    <row r="961" spans="1:97">
      <c r="A961" s="40" t="s">
        <v>2515</v>
      </c>
      <c r="B961" s="40" t="s">
        <v>289</v>
      </c>
      <c r="C961" s="40" t="s">
        <v>1664</v>
      </c>
      <c r="D961" s="40" t="s">
        <v>1665</v>
      </c>
      <c r="E961" s="40" t="s">
        <v>1788</v>
      </c>
      <c r="F961" s="40" t="s">
        <v>419</v>
      </c>
      <c r="G961" s="41" t="s">
        <v>294</v>
      </c>
      <c r="H961" s="40" t="s">
        <v>2516</v>
      </c>
      <c r="I961" s="42">
        <v>395</v>
      </c>
      <c r="J961" s="42">
        <v>74</v>
      </c>
      <c r="K961" s="42">
        <v>45</v>
      </c>
      <c r="L961" s="42">
        <v>83</v>
      </c>
      <c r="M961" s="42">
        <v>83</v>
      </c>
      <c r="N961" s="42">
        <v>76</v>
      </c>
      <c r="O961" s="42">
        <v>34</v>
      </c>
      <c r="P961" s="42">
        <v>63</v>
      </c>
      <c r="Q961" s="42">
        <v>71</v>
      </c>
      <c r="R961" s="42">
        <v>83</v>
      </c>
      <c r="S961" s="42">
        <v>85</v>
      </c>
      <c r="T961" s="42">
        <v>55</v>
      </c>
      <c r="U961" s="42">
        <v>32</v>
      </c>
      <c r="V961" s="42">
        <v>203</v>
      </c>
      <c r="W961" s="42">
        <v>47</v>
      </c>
      <c r="X961" s="42">
        <v>25</v>
      </c>
      <c r="Y961" s="42">
        <v>39</v>
      </c>
      <c r="Z961" s="42">
        <v>44</v>
      </c>
      <c r="AA961" s="42">
        <v>34</v>
      </c>
      <c r="AB961" s="42">
        <v>12</v>
      </c>
      <c r="AC961" s="42">
        <v>2</v>
      </c>
      <c r="AD961" s="42">
        <v>61</v>
      </c>
      <c r="AE961" s="42">
        <v>112</v>
      </c>
      <c r="AF961" s="42">
        <v>30</v>
      </c>
      <c r="AG961" s="42">
        <v>192</v>
      </c>
      <c r="AH961" s="42">
        <v>27</v>
      </c>
      <c r="AI961" s="42">
        <v>20</v>
      </c>
      <c r="AJ961" s="42">
        <v>44</v>
      </c>
      <c r="AK961" s="42">
        <v>39</v>
      </c>
      <c r="AL961" s="42">
        <v>42</v>
      </c>
      <c r="AM961" s="42">
        <v>17</v>
      </c>
      <c r="AN961" s="42">
        <v>3</v>
      </c>
      <c r="AO961" s="42">
        <v>32</v>
      </c>
      <c r="AP961" s="42">
        <v>114</v>
      </c>
      <c r="AQ961" s="42">
        <v>46</v>
      </c>
      <c r="AR961" s="42">
        <v>340</v>
      </c>
      <c r="AS961" s="42">
        <v>24</v>
      </c>
      <c r="AT961" s="42">
        <v>20</v>
      </c>
      <c r="AU961" s="42">
        <v>12</v>
      </c>
      <c r="AV961" s="42">
        <v>28</v>
      </c>
      <c r="AW961" s="42">
        <v>28</v>
      </c>
      <c r="AX961" s="42">
        <v>76</v>
      </c>
      <c r="AY961" s="42">
        <v>96</v>
      </c>
      <c r="AZ961" s="42">
        <v>56</v>
      </c>
      <c r="BA961" s="42">
        <v>168</v>
      </c>
      <c r="BB961" s="42">
        <v>16</v>
      </c>
      <c r="BC961" s="42">
        <v>8</v>
      </c>
      <c r="BD961" s="42">
        <v>8</v>
      </c>
      <c r="BE961" s="42">
        <v>12</v>
      </c>
      <c r="BF961" s="42">
        <v>0</v>
      </c>
      <c r="BG961" s="42">
        <v>60</v>
      </c>
      <c r="BH961" s="42">
        <v>44</v>
      </c>
      <c r="BI961" s="42">
        <v>20</v>
      </c>
      <c r="BJ961" s="42">
        <v>172</v>
      </c>
      <c r="BK961" s="42">
        <v>8</v>
      </c>
      <c r="BL961" s="42">
        <v>12</v>
      </c>
      <c r="BM961" s="42">
        <v>4</v>
      </c>
      <c r="BN961" s="42">
        <v>16</v>
      </c>
      <c r="BO961" s="42">
        <v>28</v>
      </c>
      <c r="BP961" s="42">
        <v>16</v>
      </c>
      <c r="BQ961" s="42">
        <v>52</v>
      </c>
      <c r="BR961" s="42">
        <v>36</v>
      </c>
      <c r="BS961" s="42">
        <v>56</v>
      </c>
      <c r="BT961" s="42">
        <v>0</v>
      </c>
      <c r="BU961" s="42">
        <v>0</v>
      </c>
      <c r="BV961" s="42">
        <v>0</v>
      </c>
      <c r="BW961" s="42">
        <v>0</v>
      </c>
      <c r="BX961" s="42">
        <v>0</v>
      </c>
      <c r="BY961" s="42">
        <v>28</v>
      </c>
      <c r="BZ961" s="42">
        <v>0</v>
      </c>
      <c r="CA961" s="42">
        <v>28</v>
      </c>
      <c r="CB961" s="42">
        <v>160</v>
      </c>
      <c r="CC961" s="42">
        <v>20</v>
      </c>
      <c r="CD961" s="42">
        <v>20</v>
      </c>
      <c r="CE961" s="42">
        <v>4</v>
      </c>
      <c r="CF961" s="42">
        <v>28</v>
      </c>
      <c r="CG961" s="42">
        <v>24</v>
      </c>
      <c r="CH961" s="42">
        <v>48</v>
      </c>
      <c r="CI961" s="42">
        <v>4</v>
      </c>
      <c r="CJ961" s="42">
        <v>12</v>
      </c>
      <c r="CK961" s="42">
        <v>124</v>
      </c>
      <c r="CL961" s="42">
        <v>4</v>
      </c>
      <c r="CM961" s="42">
        <v>0</v>
      </c>
      <c r="CN961" s="42">
        <v>8</v>
      </c>
      <c r="CO961" s="42">
        <v>0</v>
      </c>
      <c r="CP961" s="42">
        <v>4</v>
      </c>
      <c r="CQ961" s="42">
        <v>0</v>
      </c>
      <c r="CR961" s="42">
        <v>92</v>
      </c>
      <c r="CS961" s="42">
        <v>16</v>
      </c>
    </row>
    <row r="962" spans="1:97">
      <c r="A962" s="40" t="s">
        <v>2517</v>
      </c>
      <c r="B962" s="40" t="s">
        <v>289</v>
      </c>
      <c r="C962" s="40" t="s">
        <v>1664</v>
      </c>
      <c r="D962" s="40" t="s">
        <v>1665</v>
      </c>
      <c r="E962" s="40" t="s">
        <v>1716</v>
      </c>
      <c r="F962" s="40" t="s">
        <v>1671</v>
      </c>
      <c r="G962" s="41" t="s">
        <v>294</v>
      </c>
      <c r="H962" s="40" t="s">
        <v>2518</v>
      </c>
      <c r="I962" s="42">
        <v>717</v>
      </c>
      <c r="J962" s="42">
        <v>168</v>
      </c>
      <c r="K962" s="42">
        <v>88</v>
      </c>
      <c r="L962" s="42">
        <v>189</v>
      </c>
      <c r="M962" s="42">
        <v>150</v>
      </c>
      <c r="N962" s="42">
        <v>90</v>
      </c>
      <c r="O962" s="42">
        <v>32</v>
      </c>
      <c r="P962" s="42">
        <v>125</v>
      </c>
      <c r="Q962" s="42">
        <v>93</v>
      </c>
      <c r="R962" s="42">
        <v>150</v>
      </c>
      <c r="S962" s="42">
        <v>122</v>
      </c>
      <c r="T962" s="42">
        <v>54</v>
      </c>
      <c r="U962" s="42">
        <v>31</v>
      </c>
      <c r="V962" s="42">
        <v>372</v>
      </c>
      <c r="W962" s="42">
        <v>94</v>
      </c>
      <c r="X962" s="42">
        <v>45</v>
      </c>
      <c r="Y962" s="42">
        <v>95</v>
      </c>
      <c r="Z962" s="42">
        <v>75</v>
      </c>
      <c r="AA962" s="42">
        <v>49</v>
      </c>
      <c r="AB962" s="42">
        <v>11</v>
      </c>
      <c r="AC962" s="42">
        <v>3</v>
      </c>
      <c r="AD962" s="42">
        <v>118</v>
      </c>
      <c r="AE962" s="42">
        <v>221</v>
      </c>
      <c r="AF962" s="42">
        <v>33</v>
      </c>
      <c r="AG962" s="42">
        <v>345</v>
      </c>
      <c r="AH962" s="42">
        <v>74</v>
      </c>
      <c r="AI962" s="42">
        <v>43</v>
      </c>
      <c r="AJ962" s="42">
        <v>94</v>
      </c>
      <c r="AK962" s="42">
        <v>75</v>
      </c>
      <c r="AL962" s="42">
        <v>41</v>
      </c>
      <c r="AM962" s="42">
        <v>17</v>
      </c>
      <c r="AN962" s="42">
        <v>1</v>
      </c>
      <c r="AO962" s="42">
        <v>97</v>
      </c>
      <c r="AP962" s="42">
        <v>215</v>
      </c>
      <c r="AQ962" s="42">
        <v>33</v>
      </c>
      <c r="AR962" s="42">
        <v>512</v>
      </c>
      <c r="AS962" s="42">
        <v>28</v>
      </c>
      <c r="AT962" s="42">
        <v>24</v>
      </c>
      <c r="AU962" s="42">
        <v>16</v>
      </c>
      <c r="AV962" s="42">
        <v>84</v>
      </c>
      <c r="AW962" s="42">
        <v>80</v>
      </c>
      <c r="AX962" s="42">
        <v>112</v>
      </c>
      <c r="AY962" s="42">
        <v>108</v>
      </c>
      <c r="AZ962" s="42">
        <v>60</v>
      </c>
      <c r="BA962" s="42">
        <v>272</v>
      </c>
      <c r="BB962" s="42">
        <v>20</v>
      </c>
      <c r="BC962" s="42">
        <v>16</v>
      </c>
      <c r="BD962" s="42">
        <v>12</v>
      </c>
      <c r="BE962" s="42">
        <v>48</v>
      </c>
      <c r="BF962" s="42">
        <v>8</v>
      </c>
      <c r="BG962" s="42">
        <v>80</v>
      </c>
      <c r="BH962" s="42">
        <v>64</v>
      </c>
      <c r="BI962" s="42">
        <v>24</v>
      </c>
      <c r="BJ962" s="42">
        <v>240</v>
      </c>
      <c r="BK962" s="42">
        <v>8</v>
      </c>
      <c r="BL962" s="42">
        <v>8</v>
      </c>
      <c r="BM962" s="42">
        <v>4</v>
      </c>
      <c r="BN962" s="42">
        <v>36</v>
      </c>
      <c r="BO962" s="42">
        <v>72</v>
      </c>
      <c r="BP962" s="42">
        <v>32</v>
      </c>
      <c r="BQ962" s="42">
        <v>44</v>
      </c>
      <c r="BR962" s="42">
        <v>36</v>
      </c>
      <c r="BS962" s="42">
        <v>44</v>
      </c>
      <c r="BT962" s="42">
        <v>0</v>
      </c>
      <c r="BU962" s="42">
        <v>0</v>
      </c>
      <c r="BV962" s="42">
        <v>0</v>
      </c>
      <c r="BW962" s="42">
        <v>0</v>
      </c>
      <c r="BX962" s="42">
        <v>0</v>
      </c>
      <c r="BY962" s="42">
        <v>8</v>
      </c>
      <c r="BZ962" s="42">
        <v>0</v>
      </c>
      <c r="CA962" s="42">
        <v>36</v>
      </c>
      <c r="CB962" s="42">
        <v>320</v>
      </c>
      <c r="CC962" s="42">
        <v>16</v>
      </c>
      <c r="CD962" s="42">
        <v>20</v>
      </c>
      <c r="CE962" s="42">
        <v>12</v>
      </c>
      <c r="CF962" s="42">
        <v>80</v>
      </c>
      <c r="CG962" s="42">
        <v>76</v>
      </c>
      <c r="CH962" s="42">
        <v>96</v>
      </c>
      <c r="CI962" s="42">
        <v>0</v>
      </c>
      <c r="CJ962" s="42">
        <v>20</v>
      </c>
      <c r="CK962" s="42">
        <v>148</v>
      </c>
      <c r="CL962" s="42">
        <v>12</v>
      </c>
      <c r="CM962" s="42">
        <v>4</v>
      </c>
      <c r="CN962" s="42">
        <v>4</v>
      </c>
      <c r="CO962" s="42">
        <v>4</v>
      </c>
      <c r="CP962" s="42">
        <v>4</v>
      </c>
      <c r="CQ962" s="42">
        <v>8</v>
      </c>
      <c r="CR962" s="42">
        <v>108</v>
      </c>
      <c r="CS962" s="42">
        <v>4</v>
      </c>
    </row>
    <row r="963" spans="1:97">
      <c r="A963" s="40" t="s">
        <v>2519</v>
      </c>
      <c r="B963" s="40" t="s">
        <v>289</v>
      </c>
      <c r="C963" s="40" t="s">
        <v>1664</v>
      </c>
      <c r="D963" s="40" t="s">
        <v>1674</v>
      </c>
      <c r="E963" s="40" t="s">
        <v>1759</v>
      </c>
      <c r="F963" s="40" t="s">
        <v>1671</v>
      </c>
      <c r="G963" s="41" t="s">
        <v>294</v>
      </c>
      <c r="H963" s="40" t="s">
        <v>2520</v>
      </c>
      <c r="I963" s="42">
        <v>308</v>
      </c>
      <c r="J963" s="42">
        <v>65.786407999999994</v>
      </c>
      <c r="K963" s="42">
        <v>35.883495000000003</v>
      </c>
      <c r="L963" s="42">
        <v>80.737864000000002</v>
      </c>
      <c r="M963" s="42">
        <v>64.789643999999996</v>
      </c>
      <c r="N963" s="42">
        <v>44.854368999999998</v>
      </c>
      <c r="O963" s="42">
        <v>15.948219999999999</v>
      </c>
      <c r="P963" s="42">
        <v>48</v>
      </c>
      <c r="Q963" s="42">
        <v>52</v>
      </c>
      <c r="R963" s="42">
        <v>50</v>
      </c>
      <c r="S963" s="42">
        <v>67</v>
      </c>
      <c r="T963" s="42">
        <v>21</v>
      </c>
      <c r="U963" s="42">
        <v>12</v>
      </c>
      <c r="V963" s="42">
        <v>159.482201</v>
      </c>
      <c r="W963" s="42">
        <v>37.877023000000001</v>
      </c>
      <c r="X963" s="42">
        <v>21.928802999999998</v>
      </c>
      <c r="Y963" s="42">
        <v>38.873786000000003</v>
      </c>
      <c r="Z963" s="42">
        <v>32.893203999999997</v>
      </c>
      <c r="AA963" s="42">
        <v>22.925566</v>
      </c>
      <c r="AB963" s="42">
        <v>4.9838190000000004</v>
      </c>
      <c r="AC963" s="42">
        <v>0</v>
      </c>
      <c r="AD963" s="42">
        <v>49.838188000000002</v>
      </c>
      <c r="AE963" s="42">
        <v>90.705501999999996</v>
      </c>
      <c r="AF963" s="42">
        <v>18.938510999999998</v>
      </c>
      <c r="AG963" s="42">
        <v>148.517799</v>
      </c>
      <c r="AH963" s="42">
        <v>27.909385</v>
      </c>
      <c r="AI963" s="42">
        <v>13.954693000000001</v>
      </c>
      <c r="AJ963" s="42">
        <v>41.864077999999999</v>
      </c>
      <c r="AK963" s="42">
        <v>31.896439999999998</v>
      </c>
      <c r="AL963" s="42">
        <v>21.928802999999998</v>
      </c>
      <c r="AM963" s="42">
        <v>9.9676380000000009</v>
      </c>
      <c r="AN963" s="42">
        <v>0.99676399999999998</v>
      </c>
      <c r="AO963" s="42">
        <v>34.886730999999997</v>
      </c>
      <c r="AP963" s="42">
        <v>92.699028999999996</v>
      </c>
      <c r="AQ963" s="42">
        <v>20.932039</v>
      </c>
      <c r="AR963" s="42">
        <v>231.249191</v>
      </c>
      <c r="AS963" s="42">
        <v>11.961164999999999</v>
      </c>
      <c r="AT963" s="42">
        <v>11.961164999999999</v>
      </c>
      <c r="AU963" s="42">
        <v>43.857605</v>
      </c>
      <c r="AV963" s="42">
        <v>27.909385</v>
      </c>
      <c r="AW963" s="42">
        <v>27.909385</v>
      </c>
      <c r="AX963" s="42">
        <v>23.922329999999999</v>
      </c>
      <c r="AY963" s="42">
        <v>55.818770000000001</v>
      </c>
      <c r="AZ963" s="42">
        <v>27.909385</v>
      </c>
      <c r="BA963" s="42">
        <v>119.61165</v>
      </c>
      <c r="BB963" s="42">
        <v>7.9741099999999996</v>
      </c>
      <c r="BC963" s="42">
        <v>7.9741099999999996</v>
      </c>
      <c r="BD963" s="42">
        <v>27.909385</v>
      </c>
      <c r="BE963" s="42">
        <v>15.948219999999999</v>
      </c>
      <c r="BF963" s="42">
        <v>0</v>
      </c>
      <c r="BG963" s="42">
        <v>19.935275000000001</v>
      </c>
      <c r="BH963" s="42">
        <v>27.909385</v>
      </c>
      <c r="BI963" s="42">
        <v>11.961164999999999</v>
      </c>
      <c r="BJ963" s="42">
        <v>111.63754</v>
      </c>
      <c r="BK963" s="42">
        <v>3.9870549999999998</v>
      </c>
      <c r="BL963" s="42">
        <v>3.9870549999999998</v>
      </c>
      <c r="BM963" s="42">
        <v>15.948219999999999</v>
      </c>
      <c r="BN963" s="42">
        <v>11.961164999999999</v>
      </c>
      <c r="BO963" s="42">
        <v>27.909385</v>
      </c>
      <c r="BP963" s="42">
        <v>3.9870549999999998</v>
      </c>
      <c r="BQ963" s="42">
        <v>27.909385</v>
      </c>
      <c r="BR963" s="42">
        <v>15.948219999999999</v>
      </c>
      <c r="BS963" s="42">
        <v>23.922329999999999</v>
      </c>
      <c r="BT963" s="42">
        <v>0</v>
      </c>
      <c r="BU963" s="42">
        <v>0</v>
      </c>
      <c r="BV963" s="42">
        <v>0</v>
      </c>
      <c r="BW963" s="42">
        <v>0</v>
      </c>
      <c r="BX963" s="42">
        <v>3.9870549999999998</v>
      </c>
      <c r="BY963" s="42">
        <v>3.9870549999999998</v>
      </c>
      <c r="BZ963" s="42">
        <v>0</v>
      </c>
      <c r="CA963" s="42">
        <v>15.948219999999999</v>
      </c>
      <c r="CB963" s="42">
        <v>143.53398100000001</v>
      </c>
      <c r="CC963" s="42">
        <v>3.9870549999999998</v>
      </c>
      <c r="CD963" s="42">
        <v>11.961164999999999</v>
      </c>
      <c r="CE963" s="42">
        <v>43.857605</v>
      </c>
      <c r="CF963" s="42">
        <v>27.909385</v>
      </c>
      <c r="CG963" s="42">
        <v>23.922329999999999</v>
      </c>
      <c r="CH963" s="42">
        <v>19.935275000000001</v>
      </c>
      <c r="CI963" s="42">
        <v>0</v>
      </c>
      <c r="CJ963" s="42">
        <v>11.961164999999999</v>
      </c>
      <c r="CK963" s="42">
        <v>63.792879999999997</v>
      </c>
      <c r="CL963" s="42">
        <v>7.9741099999999996</v>
      </c>
      <c r="CM963" s="42">
        <v>0</v>
      </c>
      <c r="CN963" s="42">
        <v>0</v>
      </c>
      <c r="CO963" s="42">
        <v>0</v>
      </c>
      <c r="CP963" s="42">
        <v>0</v>
      </c>
      <c r="CQ963" s="42">
        <v>0</v>
      </c>
      <c r="CR963" s="42">
        <v>55.818770000000001</v>
      </c>
      <c r="CS963" s="42">
        <v>0</v>
      </c>
    </row>
    <row r="964" spans="1:97">
      <c r="A964" s="40" t="s">
        <v>2521</v>
      </c>
      <c r="B964" s="40" t="s">
        <v>289</v>
      </c>
      <c r="C964" s="40" t="s">
        <v>1664</v>
      </c>
      <c r="D964" s="40" t="s">
        <v>1669</v>
      </c>
      <c r="E964" s="40" t="s">
        <v>1692</v>
      </c>
      <c r="F964" s="40" t="s">
        <v>1671</v>
      </c>
      <c r="G964" s="41" t="s">
        <v>294</v>
      </c>
      <c r="H964" s="40" t="s">
        <v>2522</v>
      </c>
      <c r="I964" s="42">
        <v>99</v>
      </c>
      <c r="J964" s="42">
        <v>13.132652999999999</v>
      </c>
      <c r="K964" s="42">
        <v>12.122449</v>
      </c>
      <c r="L964" s="42">
        <v>15.153060999999999</v>
      </c>
      <c r="M964" s="42">
        <v>24.244897999999999</v>
      </c>
      <c r="N964" s="42">
        <v>21.214286000000001</v>
      </c>
      <c r="O964" s="42">
        <v>13.132652999999999</v>
      </c>
      <c r="P964" s="42">
        <v>15</v>
      </c>
      <c r="Q964" s="42">
        <v>5</v>
      </c>
      <c r="R964" s="42">
        <v>26</v>
      </c>
      <c r="S964" s="42">
        <v>14</v>
      </c>
      <c r="T964" s="42">
        <v>10</v>
      </c>
      <c r="U964" s="42">
        <v>5</v>
      </c>
      <c r="V964" s="42">
        <v>42.428570999999998</v>
      </c>
      <c r="W964" s="42">
        <v>1.0102040000000001</v>
      </c>
      <c r="X964" s="42">
        <v>7.0714290000000002</v>
      </c>
      <c r="Y964" s="42">
        <v>6.0612240000000002</v>
      </c>
      <c r="Z964" s="42">
        <v>13.132652999999999</v>
      </c>
      <c r="AA964" s="42">
        <v>11.112245</v>
      </c>
      <c r="AB964" s="42">
        <v>4.0408160000000004</v>
      </c>
      <c r="AC964" s="42">
        <v>0</v>
      </c>
      <c r="AD964" s="42">
        <v>4.0408160000000004</v>
      </c>
      <c r="AE964" s="42">
        <v>26.265305999999999</v>
      </c>
      <c r="AF964" s="42">
        <v>12.122449</v>
      </c>
      <c r="AG964" s="42">
        <v>56.571429000000002</v>
      </c>
      <c r="AH964" s="42">
        <v>12.122449</v>
      </c>
      <c r="AI964" s="42">
        <v>5.0510200000000003</v>
      </c>
      <c r="AJ964" s="42">
        <v>9.0918369999999999</v>
      </c>
      <c r="AK964" s="42">
        <v>11.112245</v>
      </c>
      <c r="AL964" s="42">
        <v>10.102041</v>
      </c>
      <c r="AM964" s="42">
        <v>8.0816330000000001</v>
      </c>
      <c r="AN964" s="42">
        <v>1.0102040000000001</v>
      </c>
      <c r="AO964" s="42">
        <v>14.142856999999999</v>
      </c>
      <c r="AP964" s="42">
        <v>25.255102000000001</v>
      </c>
      <c r="AQ964" s="42">
        <v>17.173469000000001</v>
      </c>
      <c r="AR964" s="42">
        <v>88.897959</v>
      </c>
      <c r="AS964" s="42">
        <v>4.0408160000000004</v>
      </c>
      <c r="AT964" s="42">
        <v>8.0816330000000001</v>
      </c>
      <c r="AU964" s="42">
        <v>20.204082</v>
      </c>
      <c r="AV964" s="42">
        <v>0</v>
      </c>
      <c r="AW964" s="42">
        <v>12.122449</v>
      </c>
      <c r="AX964" s="42">
        <v>8.0816330000000001</v>
      </c>
      <c r="AY964" s="42">
        <v>24.244897999999999</v>
      </c>
      <c r="AZ964" s="42">
        <v>12.122449</v>
      </c>
      <c r="BA964" s="42">
        <v>48.489795999999998</v>
      </c>
      <c r="BB964" s="42">
        <v>0</v>
      </c>
      <c r="BC964" s="42">
        <v>8.0816330000000001</v>
      </c>
      <c r="BD964" s="42">
        <v>12.122449</v>
      </c>
      <c r="BE964" s="42">
        <v>0</v>
      </c>
      <c r="BF964" s="42">
        <v>4.0408160000000004</v>
      </c>
      <c r="BG964" s="42">
        <v>4.0408160000000004</v>
      </c>
      <c r="BH964" s="42">
        <v>16.163264999999999</v>
      </c>
      <c r="BI964" s="42">
        <v>4.0408160000000004</v>
      </c>
      <c r="BJ964" s="42">
        <v>40.408163000000002</v>
      </c>
      <c r="BK964" s="42">
        <v>4.0408160000000004</v>
      </c>
      <c r="BL964" s="42">
        <v>0</v>
      </c>
      <c r="BM964" s="42">
        <v>8.0816330000000001</v>
      </c>
      <c r="BN964" s="42">
        <v>0</v>
      </c>
      <c r="BO964" s="42">
        <v>8.0816330000000001</v>
      </c>
      <c r="BP964" s="42">
        <v>4.0408160000000004</v>
      </c>
      <c r="BQ964" s="42">
        <v>8.0816330000000001</v>
      </c>
      <c r="BR964" s="42">
        <v>8.0816330000000001</v>
      </c>
      <c r="BS964" s="42">
        <v>8.0816330000000001</v>
      </c>
      <c r="BT964" s="42">
        <v>0</v>
      </c>
      <c r="BU964" s="42">
        <v>0</v>
      </c>
      <c r="BV964" s="42">
        <v>0</v>
      </c>
      <c r="BW964" s="42">
        <v>0</v>
      </c>
      <c r="BX964" s="42">
        <v>0</v>
      </c>
      <c r="BY964" s="42">
        <v>0</v>
      </c>
      <c r="BZ964" s="42">
        <v>0</v>
      </c>
      <c r="CA964" s="42">
        <v>8.0816330000000001</v>
      </c>
      <c r="CB964" s="42">
        <v>56.571429000000002</v>
      </c>
      <c r="CC964" s="42">
        <v>4.0408160000000004</v>
      </c>
      <c r="CD964" s="42">
        <v>8.0816330000000001</v>
      </c>
      <c r="CE964" s="42">
        <v>20.204082</v>
      </c>
      <c r="CF964" s="42">
        <v>0</v>
      </c>
      <c r="CG964" s="42">
        <v>12.122449</v>
      </c>
      <c r="CH964" s="42">
        <v>8.0816330000000001</v>
      </c>
      <c r="CI964" s="42">
        <v>0</v>
      </c>
      <c r="CJ964" s="42">
        <v>4.0408160000000004</v>
      </c>
      <c r="CK964" s="42">
        <v>24.244897999999999</v>
      </c>
      <c r="CL964" s="42">
        <v>0</v>
      </c>
      <c r="CM964" s="42">
        <v>0</v>
      </c>
      <c r="CN964" s="42">
        <v>0</v>
      </c>
      <c r="CO964" s="42">
        <v>0</v>
      </c>
      <c r="CP964" s="42">
        <v>0</v>
      </c>
      <c r="CQ964" s="42">
        <v>0</v>
      </c>
      <c r="CR964" s="42">
        <v>24.244897999999999</v>
      </c>
      <c r="CS964" s="42">
        <v>0</v>
      </c>
    </row>
    <row r="965" spans="1:97">
      <c r="A965" s="40" t="s">
        <v>2523</v>
      </c>
      <c r="B965" s="40" t="s">
        <v>289</v>
      </c>
      <c r="C965" s="40" t="s">
        <v>1664</v>
      </c>
      <c r="D965" s="40" t="s">
        <v>1669</v>
      </c>
      <c r="E965" s="40" t="s">
        <v>1933</v>
      </c>
      <c r="F965" s="40" t="s">
        <v>1671</v>
      </c>
      <c r="G965" s="41" t="s">
        <v>294</v>
      </c>
      <c r="H965" s="40" t="s">
        <v>2524</v>
      </c>
      <c r="I965" s="42">
        <v>144</v>
      </c>
      <c r="J965" s="42">
        <v>34</v>
      </c>
      <c r="K965" s="42">
        <v>15</v>
      </c>
      <c r="L965" s="42">
        <v>29</v>
      </c>
      <c r="M965" s="42">
        <v>27</v>
      </c>
      <c r="N965" s="42">
        <v>21</v>
      </c>
      <c r="O965" s="42">
        <v>18</v>
      </c>
      <c r="P965" s="42">
        <v>24</v>
      </c>
      <c r="Q965" s="42">
        <v>29</v>
      </c>
      <c r="R965" s="42">
        <v>34</v>
      </c>
      <c r="S965" s="42">
        <v>23</v>
      </c>
      <c r="T965" s="42">
        <v>29</v>
      </c>
      <c r="U965" s="42">
        <v>16</v>
      </c>
      <c r="V965" s="42">
        <v>63</v>
      </c>
      <c r="W965" s="42">
        <v>15</v>
      </c>
      <c r="X965" s="42">
        <v>6</v>
      </c>
      <c r="Y965" s="42">
        <v>15</v>
      </c>
      <c r="Z965" s="42">
        <v>15</v>
      </c>
      <c r="AA965" s="42">
        <v>7</v>
      </c>
      <c r="AB965" s="42">
        <v>5</v>
      </c>
      <c r="AC965" s="42">
        <v>0</v>
      </c>
      <c r="AD965" s="42">
        <v>17</v>
      </c>
      <c r="AE965" s="42">
        <v>36</v>
      </c>
      <c r="AF965" s="42">
        <v>10</v>
      </c>
      <c r="AG965" s="42">
        <v>81</v>
      </c>
      <c r="AH965" s="42">
        <v>19</v>
      </c>
      <c r="AI965" s="42">
        <v>9</v>
      </c>
      <c r="AJ965" s="42">
        <v>14</v>
      </c>
      <c r="AK965" s="42">
        <v>12</v>
      </c>
      <c r="AL965" s="42">
        <v>14</v>
      </c>
      <c r="AM965" s="42">
        <v>12</v>
      </c>
      <c r="AN965" s="42">
        <v>1</v>
      </c>
      <c r="AO965" s="42">
        <v>21</v>
      </c>
      <c r="AP965" s="42">
        <v>35</v>
      </c>
      <c r="AQ965" s="42">
        <v>25</v>
      </c>
      <c r="AR965" s="42">
        <v>112</v>
      </c>
      <c r="AS965" s="42">
        <v>24</v>
      </c>
      <c r="AT965" s="42">
        <v>8</v>
      </c>
      <c r="AU965" s="42">
        <v>0</v>
      </c>
      <c r="AV965" s="42">
        <v>8</v>
      </c>
      <c r="AW965" s="42">
        <v>20</v>
      </c>
      <c r="AX965" s="42">
        <v>8</v>
      </c>
      <c r="AY965" s="42">
        <v>36</v>
      </c>
      <c r="AZ965" s="42">
        <v>8</v>
      </c>
      <c r="BA965" s="42">
        <v>56</v>
      </c>
      <c r="BB965" s="42">
        <v>16</v>
      </c>
      <c r="BC965" s="42">
        <v>8</v>
      </c>
      <c r="BD965" s="42">
        <v>0</v>
      </c>
      <c r="BE965" s="42">
        <v>4</v>
      </c>
      <c r="BF965" s="42">
        <v>4</v>
      </c>
      <c r="BG965" s="42">
        <v>8</v>
      </c>
      <c r="BH965" s="42">
        <v>12</v>
      </c>
      <c r="BI965" s="42">
        <v>4</v>
      </c>
      <c r="BJ965" s="42">
        <v>56</v>
      </c>
      <c r="BK965" s="42">
        <v>8</v>
      </c>
      <c r="BL965" s="42">
        <v>0</v>
      </c>
      <c r="BM965" s="42">
        <v>0</v>
      </c>
      <c r="BN965" s="42">
        <v>4</v>
      </c>
      <c r="BO965" s="42">
        <v>16</v>
      </c>
      <c r="BP965" s="42">
        <v>0</v>
      </c>
      <c r="BQ965" s="42">
        <v>24</v>
      </c>
      <c r="BR965" s="42">
        <v>4</v>
      </c>
      <c r="BS965" s="42">
        <v>12</v>
      </c>
      <c r="BT965" s="42">
        <v>0</v>
      </c>
      <c r="BU965" s="42">
        <v>0</v>
      </c>
      <c r="BV965" s="42">
        <v>0</v>
      </c>
      <c r="BW965" s="42">
        <v>0</v>
      </c>
      <c r="BX965" s="42">
        <v>4</v>
      </c>
      <c r="BY965" s="42">
        <v>0</v>
      </c>
      <c r="BZ965" s="42">
        <v>0</v>
      </c>
      <c r="CA965" s="42">
        <v>8</v>
      </c>
      <c r="CB965" s="42">
        <v>64</v>
      </c>
      <c r="CC965" s="42">
        <v>24</v>
      </c>
      <c r="CD965" s="42">
        <v>8</v>
      </c>
      <c r="CE965" s="42">
        <v>0</v>
      </c>
      <c r="CF965" s="42">
        <v>8</v>
      </c>
      <c r="CG965" s="42">
        <v>16</v>
      </c>
      <c r="CH965" s="42">
        <v>8</v>
      </c>
      <c r="CI965" s="42">
        <v>0</v>
      </c>
      <c r="CJ965" s="42">
        <v>0</v>
      </c>
      <c r="CK965" s="42">
        <v>36</v>
      </c>
      <c r="CL965" s="42">
        <v>0</v>
      </c>
      <c r="CM965" s="42">
        <v>0</v>
      </c>
      <c r="CN965" s="42">
        <v>0</v>
      </c>
      <c r="CO965" s="42">
        <v>0</v>
      </c>
      <c r="CP965" s="42">
        <v>0</v>
      </c>
      <c r="CQ965" s="42">
        <v>0</v>
      </c>
      <c r="CR965" s="42">
        <v>36</v>
      </c>
      <c r="CS965" s="42">
        <v>0</v>
      </c>
    </row>
    <row r="966" spans="1:97">
      <c r="A966" s="40" t="s">
        <v>2525</v>
      </c>
      <c r="B966" s="40" t="s">
        <v>289</v>
      </c>
      <c r="C966" s="40" t="s">
        <v>1664</v>
      </c>
      <c r="D966" s="40" t="s">
        <v>1699</v>
      </c>
      <c r="E966" s="40" t="s">
        <v>1772</v>
      </c>
      <c r="F966" s="40" t="s">
        <v>1773</v>
      </c>
      <c r="G966" s="41" t="s">
        <v>294</v>
      </c>
      <c r="H966" s="40" t="s">
        <v>2526</v>
      </c>
      <c r="I966" s="42">
        <v>1187</v>
      </c>
      <c r="J966" s="42">
        <v>217</v>
      </c>
      <c r="K966" s="42">
        <v>162</v>
      </c>
      <c r="L966" s="42">
        <v>244</v>
      </c>
      <c r="M966" s="42">
        <v>251</v>
      </c>
      <c r="N966" s="42">
        <v>208</v>
      </c>
      <c r="O966" s="42">
        <v>105</v>
      </c>
      <c r="P966" s="42">
        <v>183</v>
      </c>
      <c r="Q966" s="42">
        <v>181</v>
      </c>
      <c r="R966" s="42">
        <v>254</v>
      </c>
      <c r="S966" s="42">
        <v>218</v>
      </c>
      <c r="T966" s="42">
        <v>163</v>
      </c>
      <c r="U966" s="42">
        <v>87</v>
      </c>
      <c r="V966" s="42">
        <v>584</v>
      </c>
      <c r="W966" s="42">
        <v>110</v>
      </c>
      <c r="X966" s="42">
        <v>77</v>
      </c>
      <c r="Y966" s="42">
        <v>121</v>
      </c>
      <c r="Z966" s="42">
        <v>122</v>
      </c>
      <c r="AA966" s="42">
        <v>108</v>
      </c>
      <c r="AB966" s="42">
        <v>42</v>
      </c>
      <c r="AC966" s="42">
        <v>4</v>
      </c>
      <c r="AD966" s="42">
        <v>145</v>
      </c>
      <c r="AE966" s="42">
        <v>337</v>
      </c>
      <c r="AF966" s="42">
        <v>102</v>
      </c>
      <c r="AG966" s="42">
        <v>603</v>
      </c>
      <c r="AH966" s="42">
        <v>107</v>
      </c>
      <c r="AI966" s="42">
        <v>85</v>
      </c>
      <c r="AJ966" s="42">
        <v>123</v>
      </c>
      <c r="AK966" s="42">
        <v>129</v>
      </c>
      <c r="AL966" s="42">
        <v>100</v>
      </c>
      <c r="AM966" s="42">
        <v>58</v>
      </c>
      <c r="AN966" s="42">
        <v>1</v>
      </c>
      <c r="AO966" s="42">
        <v>143</v>
      </c>
      <c r="AP966" s="42">
        <v>349</v>
      </c>
      <c r="AQ966" s="42">
        <v>111</v>
      </c>
      <c r="AR966" s="42">
        <v>976</v>
      </c>
      <c r="AS966" s="42">
        <v>48</v>
      </c>
      <c r="AT966" s="42">
        <v>40</v>
      </c>
      <c r="AU966" s="42">
        <v>32</v>
      </c>
      <c r="AV966" s="42">
        <v>68</v>
      </c>
      <c r="AW966" s="42">
        <v>192</v>
      </c>
      <c r="AX966" s="42">
        <v>180</v>
      </c>
      <c r="AY966" s="42">
        <v>280</v>
      </c>
      <c r="AZ966" s="42">
        <v>136</v>
      </c>
      <c r="BA966" s="42">
        <v>488</v>
      </c>
      <c r="BB966" s="42">
        <v>36</v>
      </c>
      <c r="BC966" s="42">
        <v>28</v>
      </c>
      <c r="BD966" s="42">
        <v>24</v>
      </c>
      <c r="BE966" s="42">
        <v>32</v>
      </c>
      <c r="BF966" s="42">
        <v>32</v>
      </c>
      <c r="BG966" s="42">
        <v>144</v>
      </c>
      <c r="BH966" s="42">
        <v>164</v>
      </c>
      <c r="BI966" s="42">
        <v>28</v>
      </c>
      <c r="BJ966" s="42">
        <v>488</v>
      </c>
      <c r="BK966" s="42">
        <v>12</v>
      </c>
      <c r="BL966" s="42">
        <v>12</v>
      </c>
      <c r="BM966" s="42">
        <v>8</v>
      </c>
      <c r="BN966" s="42">
        <v>36</v>
      </c>
      <c r="BO966" s="42">
        <v>160</v>
      </c>
      <c r="BP966" s="42">
        <v>36</v>
      </c>
      <c r="BQ966" s="42">
        <v>116</v>
      </c>
      <c r="BR966" s="42">
        <v>108</v>
      </c>
      <c r="BS966" s="42">
        <v>124</v>
      </c>
      <c r="BT966" s="42">
        <v>4</v>
      </c>
      <c r="BU966" s="42">
        <v>0</v>
      </c>
      <c r="BV966" s="42">
        <v>0</v>
      </c>
      <c r="BW966" s="42">
        <v>0</v>
      </c>
      <c r="BX966" s="42">
        <v>28</v>
      </c>
      <c r="BY966" s="42">
        <v>36</v>
      </c>
      <c r="BZ966" s="42">
        <v>0</v>
      </c>
      <c r="CA966" s="42">
        <v>56</v>
      </c>
      <c r="CB966" s="42">
        <v>460</v>
      </c>
      <c r="CC966" s="42">
        <v>28</v>
      </c>
      <c r="CD966" s="42">
        <v>32</v>
      </c>
      <c r="CE966" s="42">
        <v>28</v>
      </c>
      <c r="CF966" s="42">
        <v>60</v>
      </c>
      <c r="CG966" s="42">
        <v>136</v>
      </c>
      <c r="CH966" s="42">
        <v>124</v>
      </c>
      <c r="CI966" s="42">
        <v>0</v>
      </c>
      <c r="CJ966" s="42">
        <v>52</v>
      </c>
      <c r="CK966" s="42">
        <v>392</v>
      </c>
      <c r="CL966" s="42">
        <v>16</v>
      </c>
      <c r="CM966" s="42">
        <v>8</v>
      </c>
      <c r="CN966" s="42">
        <v>4</v>
      </c>
      <c r="CO966" s="42">
        <v>8</v>
      </c>
      <c r="CP966" s="42">
        <v>28</v>
      </c>
      <c r="CQ966" s="42">
        <v>20</v>
      </c>
      <c r="CR966" s="42">
        <v>280</v>
      </c>
      <c r="CS966" s="42">
        <v>28</v>
      </c>
    </row>
    <row r="967" spans="1:97">
      <c r="A967" s="40" t="s">
        <v>2527</v>
      </c>
      <c r="B967" s="40" t="s">
        <v>289</v>
      </c>
      <c r="C967" s="40" t="s">
        <v>1664</v>
      </c>
      <c r="D967" s="40" t="s">
        <v>1665</v>
      </c>
      <c r="E967" s="40" t="s">
        <v>1747</v>
      </c>
      <c r="F967" s="40" t="s">
        <v>1671</v>
      </c>
      <c r="G967" s="41" t="s">
        <v>294</v>
      </c>
      <c r="H967" s="40" t="s">
        <v>2528</v>
      </c>
      <c r="I967" s="42">
        <v>2105</v>
      </c>
      <c r="J967" s="42">
        <v>410.30484999999999</v>
      </c>
      <c r="K967" s="42">
        <v>309.18706700000001</v>
      </c>
      <c r="L967" s="42">
        <v>468.64203199999997</v>
      </c>
      <c r="M967" s="42">
        <v>457.94688200000002</v>
      </c>
      <c r="N967" s="42">
        <v>302.38106199999999</v>
      </c>
      <c r="O967" s="42">
        <v>156.538106</v>
      </c>
      <c r="P967" s="42">
        <v>387</v>
      </c>
      <c r="Q967" s="42">
        <v>414</v>
      </c>
      <c r="R967" s="42">
        <v>432</v>
      </c>
      <c r="S967" s="42">
        <v>383</v>
      </c>
      <c r="T967" s="42">
        <v>260</v>
      </c>
      <c r="U967" s="42">
        <v>106</v>
      </c>
      <c r="V967" s="42">
        <v>1043.263279</v>
      </c>
      <c r="W967" s="42">
        <v>208.06928400000001</v>
      </c>
      <c r="X967" s="42">
        <v>154.59353300000001</v>
      </c>
      <c r="Y967" s="42">
        <v>228.48729800000001</v>
      </c>
      <c r="Z967" s="42">
        <v>233.34872999999999</v>
      </c>
      <c r="AA967" s="42">
        <v>147.78752900000001</v>
      </c>
      <c r="AB967" s="42">
        <v>63.198613999999999</v>
      </c>
      <c r="AC967" s="42">
        <v>7.7782910000000003</v>
      </c>
      <c r="AD967" s="42">
        <v>272.240185</v>
      </c>
      <c r="AE967" s="42">
        <v>617.40184799999997</v>
      </c>
      <c r="AF967" s="42">
        <v>153.62124700000001</v>
      </c>
      <c r="AG967" s="42">
        <v>1061.736721</v>
      </c>
      <c r="AH967" s="42">
        <v>202.23556600000001</v>
      </c>
      <c r="AI967" s="42">
        <v>154.59353300000001</v>
      </c>
      <c r="AJ967" s="42">
        <v>240.15473399999999</v>
      </c>
      <c r="AK967" s="42">
        <v>224.598152</v>
      </c>
      <c r="AL967" s="42">
        <v>154.59353300000001</v>
      </c>
      <c r="AM967" s="42">
        <v>76.810624000000004</v>
      </c>
      <c r="AN967" s="42">
        <v>8.7505769999999998</v>
      </c>
      <c r="AO967" s="42">
        <v>252.79445699999999</v>
      </c>
      <c r="AP967" s="42">
        <v>635.87528899999995</v>
      </c>
      <c r="AQ967" s="42">
        <v>173.06697500000001</v>
      </c>
      <c r="AR967" s="42">
        <v>1664.554273</v>
      </c>
      <c r="AS967" s="42">
        <v>23.334873000000002</v>
      </c>
      <c r="AT967" s="42">
        <v>77.782910000000001</v>
      </c>
      <c r="AU967" s="42">
        <v>147.78752900000001</v>
      </c>
      <c r="AV967" s="42">
        <v>338.35565800000001</v>
      </c>
      <c r="AW967" s="42">
        <v>252.79445699999999</v>
      </c>
      <c r="AX967" s="42">
        <v>186.67898400000001</v>
      </c>
      <c r="AY967" s="42">
        <v>408.360277</v>
      </c>
      <c r="AZ967" s="42">
        <v>229.45958400000001</v>
      </c>
      <c r="BA967" s="42">
        <v>843.94457299999999</v>
      </c>
      <c r="BB967" s="42">
        <v>7.7782910000000003</v>
      </c>
      <c r="BC967" s="42">
        <v>58.337181999999999</v>
      </c>
      <c r="BD967" s="42">
        <v>73.893764000000004</v>
      </c>
      <c r="BE967" s="42">
        <v>155.56582</v>
      </c>
      <c r="BF967" s="42">
        <v>54.448036999999999</v>
      </c>
      <c r="BG967" s="42">
        <v>155.56582</v>
      </c>
      <c r="BH967" s="42">
        <v>225.57043899999999</v>
      </c>
      <c r="BI967" s="42">
        <v>112.785219</v>
      </c>
      <c r="BJ967" s="42">
        <v>820.60969999999998</v>
      </c>
      <c r="BK967" s="42">
        <v>15.556582000000001</v>
      </c>
      <c r="BL967" s="42">
        <v>19.445727000000002</v>
      </c>
      <c r="BM967" s="42">
        <v>73.893764000000004</v>
      </c>
      <c r="BN967" s="42">
        <v>182.789838</v>
      </c>
      <c r="BO967" s="42">
        <v>198.34641999999999</v>
      </c>
      <c r="BP967" s="42">
        <v>31.113164000000001</v>
      </c>
      <c r="BQ967" s="42">
        <v>182.789838</v>
      </c>
      <c r="BR967" s="42">
        <v>116.67436499999999</v>
      </c>
      <c r="BS967" s="42">
        <v>213.90300199999999</v>
      </c>
      <c r="BT967" s="42">
        <v>3.8891450000000001</v>
      </c>
      <c r="BU967" s="42">
        <v>0</v>
      </c>
      <c r="BV967" s="42">
        <v>3.8891450000000001</v>
      </c>
      <c r="BW967" s="42">
        <v>15.556582000000001</v>
      </c>
      <c r="BX967" s="42">
        <v>46.669746000000004</v>
      </c>
      <c r="BY967" s="42">
        <v>15.556582000000001</v>
      </c>
      <c r="BZ967" s="42">
        <v>0</v>
      </c>
      <c r="CA967" s="42">
        <v>128.341801</v>
      </c>
      <c r="CB967" s="42">
        <v>871.16859099999999</v>
      </c>
      <c r="CC967" s="42">
        <v>7.7782910000000003</v>
      </c>
      <c r="CD967" s="42">
        <v>66.115472999999994</v>
      </c>
      <c r="CE967" s="42">
        <v>124.452656</v>
      </c>
      <c r="CF967" s="42">
        <v>272.240185</v>
      </c>
      <c r="CG967" s="42">
        <v>175.01154700000001</v>
      </c>
      <c r="CH967" s="42">
        <v>147.78752900000001</v>
      </c>
      <c r="CI967" s="42">
        <v>3.8891450000000001</v>
      </c>
      <c r="CJ967" s="42">
        <v>73.893764000000004</v>
      </c>
      <c r="CK967" s="42">
        <v>579.48267899999996</v>
      </c>
      <c r="CL967" s="42">
        <v>11.667436</v>
      </c>
      <c r="CM967" s="42">
        <v>11.667436</v>
      </c>
      <c r="CN967" s="42">
        <v>19.445727000000002</v>
      </c>
      <c r="CO967" s="42">
        <v>50.558891000000003</v>
      </c>
      <c r="CP967" s="42">
        <v>31.113164000000001</v>
      </c>
      <c r="CQ967" s="42">
        <v>23.334873000000002</v>
      </c>
      <c r="CR967" s="42">
        <v>404.47113200000001</v>
      </c>
      <c r="CS967" s="42">
        <v>27.224018000000001</v>
      </c>
    </row>
    <row r="968" spans="1:97">
      <c r="A968" s="40" t="s">
        <v>2529</v>
      </c>
      <c r="B968" s="40" t="s">
        <v>289</v>
      </c>
      <c r="C968" s="40" t="s">
        <v>1664</v>
      </c>
      <c r="D968" s="40" t="s">
        <v>1665</v>
      </c>
      <c r="E968" s="40" t="s">
        <v>1716</v>
      </c>
      <c r="F968" s="40" t="s">
        <v>1671</v>
      </c>
      <c r="G968" s="41" t="s">
        <v>294</v>
      </c>
      <c r="H968" s="40" t="s">
        <v>2530</v>
      </c>
      <c r="I968" s="42">
        <v>367</v>
      </c>
      <c r="J968" s="42">
        <v>80.28125</v>
      </c>
      <c r="K968" s="42">
        <v>53.520833000000003</v>
      </c>
      <c r="L968" s="42">
        <v>89.838542000000004</v>
      </c>
      <c r="M968" s="42">
        <v>73.591145999999995</v>
      </c>
      <c r="N968" s="42">
        <v>44.919271000000002</v>
      </c>
      <c r="O968" s="42">
        <v>24.848958</v>
      </c>
      <c r="P968" s="42">
        <v>68</v>
      </c>
      <c r="Q968" s="42">
        <v>56</v>
      </c>
      <c r="R968" s="42">
        <v>80</v>
      </c>
      <c r="S968" s="42">
        <v>60</v>
      </c>
      <c r="T968" s="42">
        <v>46</v>
      </c>
      <c r="U968" s="42">
        <v>29</v>
      </c>
      <c r="V968" s="42">
        <v>188.27864600000001</v>
      </c>
      <c r="W968" s="42">
        <v>43.007812999999999</v>
      </c>
      <c r="X968" s="42">
        <v>23.893229000000002</v>
      </c>
      <c r="Y968" s="42">
        <v>48.742187999999999</v>
      </c>
      <c r="Z968" s="42">
        <v>39.184896000000002</v>
      </c>
      <c r="AA968" s="42">
        <v>21.981770999999998</v>
      </c>
      <c r="AB968" s="42">
        <v>8.6015630000000005</v>
      </c>
      <c r="AC968" s="42">
        <v>2.8671880000000001</v>
      </c>
      <c r="AD968" s="42">
        <v>48.742187999999999</v>
      </c>
      <c r="AE968" s="42">
        <v>119.46614599999999</v>
      </c>
      <c r="AF968" s="42">
        <v>20.070312999999999</v>
      </c>
      <c r="AG968" s="42">
        <v>178.72135399999999</v>
      </c>
      <c r="AH968" s="42">
        <v>37.273437999999999</v>
      </c>
      <c r="AI968" s="42">
        <v>29.627604000000002</v>
      </c>
      <c r="AJ968" s="42">
        <v>41.096353999999998</v>
      </c>
      <c r="AK968" s="42">
        <v>34.40625</v>
      </c>
      <c r="AL968" s="42">
        <v>22.9375</v>
      </c>
      <c r="AM968" s="42">
        <v>12.424479</v>
      </c>
      <c r="AN968" s="42">
        <v>0.95572900000000005</v>
      </c>
      <c r="AO968" s="42">
        <v>44.919271000000002</v>
      </c>
      <c r="AP968" s="42">
        <v>110.864583</v>
      </c>
      <c r="AQ968" s="42">
        <v>22.9375</v>
      </c>
      <c r="AR968" s="42">
        <v>282.89583299999998</v>
      </c>
      <c r="AS968" s="42">
        <v>15.291667</v>
      </c>
      <c r="AT968" s="42">
        <v>26.760417</v>
      </c>
      <c r="AU968" s="42">
        <v>7.6458329999999997</v>
      </c>
      <c r="AV968" s="42">
        <v>49.697916999999997</v>
      </c>
      <c r="AW968" s="42">
        <v>34.40625</v>
      </c>
      <c r="AX968" s="42">
        <v>53.520833000000003</v>
      </c>
      <c r="AY968" s="42">
        <v>72.635417000000004</v>
      </c>
      <c r="AZ968" s="42">
        <v>22.9375</v>
      </c>
      <c r="BA968" s="42">
        <v>149.09375</v>
      </c>
      <c r="BB968" s="42">
        <v>7.6458329999999997</v>
      </c>
      <c r="BC968" s="42">
        <v>19.114583</v>
      </c>
      <c r="BD968" s="42">
        <v>3.8229169999999999</v>
      </c>
      <c r="BE968" s="42">
        <v>26.760417</v>
      </c>
      <c r="BF968" s="42">
        <v>0</v>
      </c>
      <c r="BG968" s="42">
        <v>38.229166999999997</v>
      </c>
      <c r="BH968" s="42">
        <v>38.229166999999997</v>
      </c>
      <c r="BI968" s="42">
        <v>15.291667</v>
      </c>
      <c r="BJ968" s="42">
        <v>133.80208300000001</v>
      </c>
      <c r="BK968" s="42">
        <v>7.6458329999999997</v>
      </c>
      <c r="BL968" s="42">
        <v>7.6458329999999997</v>
      </c>
      <c r="BM968" s="42">
        <v>3.8229169999999999</v>
      </c>
      <c r="BN968" s="42">
        <v>22.9375</v>
      </c>
      <c r="BO968" s="42">
        <v>34.40625</v>
      </c>
      <c r="BP968" s="42">
        <v>15.291667</v>
      </c>
      <c r="BQ968" s="42">
        <v>34.40625</v>
      </c>
      <c r="BR968" s="42">
        <v>7.6458329999999997</v>
      </c>
      <c r="BS968" s="42">
        <v>30.583333</v>
      </c>
      <c r="BT968" s="42">
        <v>0</v>
      </c>
      <c r="BU968" s="42">
        <v>0</v>
      </c>
      <c r="BV968" s="42">
        <v>0</v>
      </c>
      <c r="BW968" s="42">
        <v>0</v>
      </c>
      <c r="BX968" s="42">
        <v>7.6458329999999997</v>
      </c>
      <c r="BY968" s="42">
        <v>15.291667</v>
      </c>
      <c r="BZ968" s="42">
        <v>0</v>
      </c>
      <c r="CA968" s="42">
        <v>7.6458329999999997</v>
      </c>
      <c r="CB968" s="42">
        <v>160.5625</v>
      </c>
      <c r="CC968" s="42">
        <v>15.291667</v>
      </c>
      <c r="CD968" s="42">
        <v>19.114583</v>
      </c>
      <c r="CE968" s="42">
        <v>7.6458329999999997</v>
      </c>
      <c r="CF968" s="42">
        <v>49.697916999999997</v>
      </c>
      <c r="CG968" s="42">
        <v>26.760417</v>
      </c>
      <c r="CH968" s="42">
        <v>34.40625</v>
      </c>
      <c r="CI968" s="42">
        <v>0</v>
      </c>
      <c r="CJ968" s="42">
        <v>7.6458329999999997</v>
      </c>
      <c r="CK968" s="42">
        <v>91.75</v>
      </c>
      <c r="CL968" s="42">
        <v>0</v>
      </c>
      <c r="CM968" s="42">
        <v>7.6458329999999997</v>
      </c>
      <c r="CN968" s="42">
        <v>0</v>
      </c>
      <c r="CO968" s="42">
        <v>0</v>
      </c>
      <c r="CP968" s="42">
        <v>0</v>
      </c>
      <c r="CQ968" s="42">
        <v>3.8229169999999999</v>
      </c>
      <c r="CR968" s="42">
        <v>72.635417000000004</v>
      </c>
      <c r="CS968" s="42">
        <v>7.6458329999999997</v>
      </c>
    </row>
    <row r="969" spans="1:97">
      <c r="A969" s="40" t="s">
        <v>2531</v>
      </c>
      <c r="B969" s="40" t="s">
        <v>289</v>
      </c>
      <c r="C969" s="40" t="s">
        <v>1664</v>
      </c>
      <c r="D969" s="40" t="s">
        <v>1685</v>
      </c>
      <c r="E969" s="40" t="s">
        <v>1722</v>
      </c>
      <c r="F969" s="40" t="s">
        <v>1671</v>
      </c>
      <c r="G969" s="41" t="s">
        <v>294</v>
      </c>
      <c r="H969" s="40" t="s">
        <v>2532</v>
      </c>
      <c r="I969" s="42">
        <v>1568</v>
      </c>
      <c r="J969" s="42">
        <v>331</v>
      </c>
      <c r="K969" s="42">
        <v>284</v>
      </c>
      <c r="L969" s="42">
        <v>358</v>
      </c>
      <c r="M969" s="42">
        <v>331</v>
      </c>
      <c r="N969" s="42">
        <v>183</v>
      </c>
      <c r="O969" s="42">
        <v>81</v>
      </c>
      <c r="P969" s="42">
        <v>244</v>
      </c>
      <c r="Q969" s="42">
        <v>213</v>
      </c>
      <c r="R969" s="42">
        <v>298</v>
      </c>
      <c r="S969" s="42">
        <v>251</v>
      </c>
      <c r="T969" s="42">
        <v>147</v>
      </c>
      <c r="U969" s="42">
        <v>66</v>
      </c>
      <c r="V969" s="42">
        <v>757</v>
      </c>
      <c r="W969" s="42">
        <v>170</v>
      </c>
      <c r="X969" s="42">
        <v>119</v>
      </c>
      <c r="Y969" s="42">
        <v>181</v>
      </c>
      <c r="Z969" s="42">
        <v>169</v>
      </c>
      <c r="AA969" s="42">
        <v>89</v>
      </c>
      <c r="AB969" s="42">
        <v>28</v>
      </c>
      <c r="AC969" s="42">
        <v>1</v>
      </c>
      <c r="AD969" s="42">
        <v>212</v>
      </c>
      <c r="AE969" s="42">
        <v>475</v>
      </c>
      <c r="AF969" s="42">
        <v>70</v>
      </c>
      <c r="AG969" s="42">
        <v>811</v>
      </c>
      <c r="AH969" s="42">
        <v>161</v>
      </c>
      <c r="AI969" s="42">
        <v>165</v>
      </c>
      <c r="AJ969" s="42">
        <v>177</v>
      </c>
      <c r="AK969" s="42">
        <v>162</v>
      </c>
      <c r="AL969" s="42">
        <v>94</v>
      </c>
      <c r="AM969" s="42">
        <v>46</v>
      </c>
      <c r="AN969" s="42">
        <v>6</v>
      </c>
      <c r="AO969" s="42">
        <v>207</v>
      </c>
      <c r="AP969" s="42">
        <v>503</v>
      </c>
      <c r="AQ969" s="42">
        <v>101</v>
      </c>
      <c r="AR969" s="42">
        <v>1236</v>
      </c>
      <c r="AS969" s="42">
        <v>4</v>
      </c>
      <c r="AT969" s="42">
        <v>48</v>
      </c>
      <c r="AU969" s="42">
        <v>84</v>
      </c>
      <c r="AV969" s="42">
        <v>212</v>
      </c>
      <c r="AW969" s="42">
        <v>260</v>
      </c>
      <c r="AX969" s="42">
        <v>184</v>
      </c>
      <c r="AY969" s="42">
        <v>256</v>
      </c>
      <c r="AZ969" s="42">
        <v>188</v>
      </c>
      <c r="BA969" s="42">
        <v>604</v>
      </c>
      <c r="BB969" s="42">
        <v>4</v>
      </c>
      <c r="BC969" s="42">
        <v>32</v>
      </c>
      <c r="BD969" s="42">
        <v>44</v>
      </c>
      <c r="BE969" s="42">
        <v>132</v>
      </c>
      <c r="BF969" s="42">
        <v>48</v>
      </c>
      <c r="BG969" s="42">
        <v>144</v>
      </c>
      <c r="BH969" s="42">
        <v>128</v>
      </c>
      <c r="BI969" s="42">
        <v>72</v>
      </c>
      <c r="BJ969" s="42">
        <v>632</v>
      </c>
      <c r="BK969" s="42">
        <v>0</v>
      </c>
      <c r="BL969" s="42">
        <v>16</v>
      </c>
      <c r="BM969" s="42">
        <v>40</v>
      </c>
      <c r="BN969" s="42">
        <v>80</v>
      </c>
      <c r="BO969" s="42">
        <v>212</v>
      </c>
      <c r="BP969" s="42">
        <v>40</v>
      </c>
      <c r="BQ969" s="42">
        <v>128</v>
      </c>
      <c r="BR969" s="42">
        <v>116</v>
      </c>
      <c r="BS969" s="42">
        <v>204</v>
      </c>
      <c r="BT969" s="42">
        <v>0</v>
      </c>
      <c r="BU969" s="42">
        <v>0</v>
      </c>
      <c r="BV969" s="42">
        <v>4</v>
      </c>
      <c r="BW969" s="42">
        <v>12</v>
      </c>
      <c r="BX969" s="42">
        <v>48</v>
      </c>
      <c r="BY969" s="42">
        <v>32</v>
      </c>
      <c r="BZ969" s="42">
        <v>0</v>
      </c>
      <c r="CA969" s="42">
        <v>108</v>
      </c>
      <c r="CB969" s="42">
        <v>656</v>
      </c>
      <c r="CC969" s="42">
        <v>4</v>
      </c>
      <c r="CD969" s="42">
        <v>32</v>
      </c>
      <c r="CE969" s="42">
        <v>68</v>
      </c>
      <c r="CF969" s="42">
        <v>188</v>
      </c>
      <c r="CG969" s="42">
        <v>192</v>
      </c>
      <c r="CH969" s="42">
        <v>132</v>
      </c>
      <c r="CI969" s="42">
        <v>4</v>
      </c>
      <c r="CJ969" s="42">
        <v>36</v>
      </c>
      <c r="CK969" s="42">
        <v>376</v>
      </c>
      <c r="CL969" s="42">
        <v>0</v>
      </c>
      <c r="CM969" s="42">
        <v>16</v>
      </c>
      <c r="CN969" s="42">
        <v>12</v>
      </c>
      <c r="CO969" s="42">
        <v>12</v>
      </c>
      <c r="CP969" s="42">
        <v>20</v>
      </c>
      <c r="CQ969" s="42">
        <v>20</v>
      </c>
      <c r="CR969" s="42">
        <v>252</v>
      </c>
      <c r="CS969" s="42">
        <v>44</v>
      </c>
    </row>
    <row r="970" spans="1:97">
      <c r="A970" s="40" t="s">
        <v>2533</v>
      </c>
      <c r="B970" s="40" t="s">
        <v>289</v>
      </c>
      <c r="C970" s="40" t="s">
        <v>1664</v>
      </c>
      <c r="D970" s="40" t="s">
        <v>1685</v>
      </c>
      <c r="E970" s="40" t="s">
        <v>1941</v>
      </c>
      <c r="F970" s="40" t="s">
        <v>1671</v>
      </c>
      <c r="G970" s="41" t="s">
        <v>294</v>
      </c>
      <c r="H970" s="40" t="s">
        <v>2534</v>
      </c>
      <c r="I970" s="42">
        <v>956</v>
      </c>
      <c r="J970" s="42">
        <v>178.73107200000001</v>
      </c>
      <c r="K970" s="42">
        <v>136.27009899999999</v>
      </c>
      <c r="L970" s="42">
        <v>212.30486500000001</v>
      </c>
      <c r="M970" s="42">
        <v>182.69314600000001</v>
      </c>
      <c r="N970" s="42">
        <v>129.37006400000001</v>
      </c>
      <c r="O970" s="42">
        <v>116.630753</v>
      </c>
      <c r="P970" s="42">
        <v>156</v>
      </c>
      <c r="Q970" s="42">
        <v>115</v>
      </c>
      <c r="R970" s="42">
        <v>170</v>
      </c>
      <c r="S970" s="42">
        <v>124</v>
      </c>
      <c r="T970" s="42">
        <v>160</v>
      </c>
      <c r="U970" s="42">
        <v>66</v>
      </c>
      <c r="V970" s="42">
        <v>468.07038299999999</v>
      </c>
      <c r="W970" s="42">
        <v>93.809126000000006</v>
      </c>
      <c r="X970" s="42">
        <v>68.135050000000007</v>
      </c>
      <c r="Y970" s="42">
        <v>111.58348700000001</v>
      </c>
      <c r="Z970" s="42">
        <v>83.934481000000005</v>
      </c>
      <c r="AA970" s="42">
        <v>63.197727</v>
      </c>
      <c r="AB970" s="42">
        <v>45.435581999999997</v>
      </c>
      <c r="AC970" s="42">
        <v>1.9749289999999999</v>
      </c>
      <c r="AD970" s="42">
        <v>119.483203</v>
      </c>
      <c r="AE970" s="42">
        <v>276.49005699999998</v>
      </c>
      <c r="AF970" s="42">
        <v>72.097123999999994</v>
      </c>
      <c r="AG970" s="42">
        <v>487.92961700000001</v>
      </c>
      <c r="AH970" s="42">
        <v>84.921946000000005</v>
      </c>
      <c r="AI970" s="42">
        <v>68.135050000000007</v>
      </c>
      <c r="AJ970" s="42">
        <v>100.721378</v>
      </c>
      <c r="AK970" s="42">
        <v>98.758664999999993</v>
      </c>
      <c r="AL970" s="42">
        <v>66.172336999999999</v>
      </c>
      <c r="AM970" s="42">
        <v>65.270384000000007</v>
      </c>
      <c r="AN970" s="42">
        <v>3.9498579999999999</v>
      </c>
      <c r="AO970" s="42">
        <v>107.633629</v>
      </c>
      <c r="AP970" s="42">
        <v>269.59002099999998</v>
      </c>
      <c r="AQ970" s="42">
        <v>110.705966</v>
      </c>
      <c r="AR970" s="42">
        <v>794.01917600000002</v>
      </c>
      <c r="AS970" s="42">
        <v>15.799431999999999</v>
      </c>
      <c r="AT970" s="42">
        <v>43.448436999999998</v>
      </c>
      <c r="AU970" s="42">
        <v>11.849574</v>
      </c>
      <c r="AV970" s="42">
        <v>31.598863999999999</v>
      </c>
      <c r="AW970" s="42">
        <v>150.09460200000001</v>
      </c>
      <c r="AX970" s="42">
        <v>185.64332400000001</v>
      </c>
      <c r="AY970" s="42">
        <v>256.78963099999999</v>
      </c>
      <c r="AZ970" s="42">
        <v>98.795312999999993</v>
      </c>
      <c r="BA970" s="42">
        <v>394.985795</v>
      </c>
      <c r="BB970" s="42">
        <v>11.849574</v>
      </c>
      <c r="BC970" s="42">
        <v>35.548721999999998</v>
      </c>
      <c r="BD970" s="42">
        <v>11.849574</v>
      </c>
      <c r="BE970" s="42">
        <v>11.849574</v>
      </c>
      <c r="BF970" s="42">
        <v>15.799431999999999</v>
      </c>
      <c r="BG970" s="42">
        <v>157.99431799999999</v>
      </c>
      <c r="BH970" s="42">
        <v>110.596023</v>
      </c>
      <c r="BI970" s="42">
        <v>39.498579999999997</v>
      </c>
      <c r="BJ970" s="42">
        <v>399.03338100000002</v>
      </c>
      <c r="BK970" s="42">
        <v>3.9498579999999999</v>
      </c>
      <c r="BL970" s="42">
        <v>7.8997159999999997</v>
      </c>
      <c r="BM970" s="42">
        <v>0</v>
      </c>
      <c r="BN970" s="42">
        <v>19.749289999999998</v>
      </c>
      <c r="BO970" s="42">
        <v>134.29517000000001</v>
      </c>
      <c r="BP970" s="42">
        <v>27.649006</v>
      </c>
      <c r="BQ970" s="42">
        <v>146.19360800000001</v>
      </c>
      <c r="BR970" s="42">
        <v>59.296733000000003</v>
      </c>
      <c r="BS970" s="42">
        <v>94.796591000000006</v>
      </c>
      <c r="BT970" s="42">
        <v>3.9498579999999999</v>
      </c>
      <c r="BU970" s="42">
        <v>0</v>
      </c>
      <c r="BV970" s="42">
        <v>0</v>
      </c>
      <c r="BW970" s="42">
        <v>0</v>
      </c>
      <c r="BX970" s="42">
        <v>11.849574</v>
      </c>
      <c r="BY970" s="42">
        <v>31.598863999999999</v>
      </c>
      <c r="BZ970" s="42">
        <v>0</v>
      </c>
      <c r="CA970" s="42">
        <v>47.398294999999997</v>
      </c>
      <c r="CB970" s="42">
        <v>367.33679000000001</v>
      </c>
      <c r="CC970" s="42">
        <v>11.849574</v>
      </c>
      <c r="CD970" s="42">
        <v>39.498579999999997</v>
      </c>
      <c r="CE970" s="42">
        <v>11.849574</v>
      </c>
      <c r="CF970" s="42">
        <v>27.649006</v>
      </c>
      <c r="CG970" s="42">
        <v>110.596023</v>
      </c>
      <c r="CH970" s="42">
        <v>146.144744</v>
      </c>
      <c r="CI970" s="42">
        <v>0</v>
      </c>
      <c r="CJ970" s="42">
        <v>19.749289999999998</v>
      </c>
      <c r="CK970" s="42">
        <v>331.88579600000003</v>
      </c>
      <c r="CL970" s="42">
        <v>0</v>
      </c>
      <c r="CM970" s="42">
        <v>3.9498579999999999</v>
      </c>
      <c r="CN970" s="42">
        <v>0</v>
      </c>
      <c r="CO970" s="42">
        <v>3.9498579999999999</v>
      </c>
      <c r="CP970" s="42">
        <v>27.649006</v>
      </c>
      <c r="CQ970" s="42">
        <v>7.8997159999999997</v>
      </c>
      <c r="CR970" s="42">
        <v>256.78963099999999</v>
      </c>
      <c r="CS970" s="42">
        <v>31.647727</v>
      </c>
    </row>
    <row r="971" spans="1:97">
      <c r="A971" s="40" t="s">
        <v>2535</v>
      </c>
      <c r="B971" s="40" t="s">
        <v>289</v>
      </c>
      <c r="C971" s="40" t="s">
        <v>1664</v>
      </c>
      <c r="D971" s="40" t="s">
        <v>1699</v>
      </c>
      <c r="E971" s="40" t="s">
        <v>1700</v>
      </c>
      <c r="F971" s="40" t="s">
        <v>1671</v>
      </c>
      <c r="G971" s="41" t="s">
        <v>294</v>
      </c>
      <c r="H971" s="40" t="s">
        <v>2536</v>
      </c>
      <c r="I971" s="42">
        <v>2648</v>
      </c>
      <c r="J971" s="42">
        <v>639.172414</v>
      </c>
      <c r="K971" s="42">
        <v>383.29109899999997</v>
      </c>
      <c r="L971" s="42">
        <v>751.71772299999998</v>
      </c>
      <c r="M971" s="42">
        <v>489.46591799999999</v>
      </c>
      <c r="N971" s="42">
        <v>273.93103400000001</v>
      </c>
      <c r="O971" s="42">
        <v>110.421812</v>
      </c>
      <c r="P971" s="42">
        <v>358</v>
      </c>
      <c r="Q971" s="42">
        <v>338</v>
      </c>
      <c r="R971" s="42">
        <v>454</v>
      </c>
      <c r="S971" s="42">
        <v>369</v>
      </c>
      <c r="T971" s="42">
        <v>173</v>
      </c>
      <c r="U971" s="42">
        <v>89</v>
      </c>
      <c r="V971" s="42">
        <v>1354.790698</v>
      </c>
      <c r="W971" s="42">
        <v>342.94466699999998</v>
      </c>
      <c r="X971" s="42">
        <v>203.85565399999999</v>
      </c>
      <c r="Y971" s="42">
        <v>365.24137899999999</v>
      </c>
      <c r="Z971" s="42">
        <v>259.06655999999998</v>
      </c>
      <c r="AA971" s="42">
        <v>139.08901399999999</v>
      </c>
      <c r="AB971" s="42">
        <v>42.469928000000003</v>
      </c>
      <c r="AC971" s="42">
        <v>2.1234959999999998</v>
      </c>
      <c r="AD971" s="42">
        <v>407.71130699999998</v>
      </c>
      <c r="AE971" s="42">
        <v>832.41058499999997</v>
      </c>
      <c r="AF971" s="42">
        <v>114.66880500000001</v>
      </c>
      <c r="AG971" s="42">
        <v>1293.209302</v>
      </c>
      <c r="AH971" s="42">
        <v>296.22774700000002</v>
      </c>
      <c r="AI971" s="42">
        <v>179.43544499999999</v>
      </c>
      <c r="AJ971" s="42">
        <v>386.47634299999999</v>
      </c>
      <c r="AK971" s="42">
        <v>230.39935800000001</v>
      </c>
      <c r="AL971" s="42">
        <v>134.84202099999999</v>
      </c>
      <c r="AM971" s="42">
        <v>57.334403000000002</v>
      </c>
      <c r="AN971" s="42">
        <v>8.4939859999999996</v>
      </c>
      <c r="AO971" s="42">
        <v>346.12991199999999</v>
      </c>
      <c r="AP971" s="42">
        <v>815.42261399999995</v>
      </c>
      <c r="AQ971" s="42">
        <v>131.65677600000001</v>
      </c>
      <c r="AR971" s="42">
        <v>2021.568565</v>
      </c>
      <c r="AS971" s="42">
        <v>25.481957000000001</v>
      </c>
      <c r="AT971" s="42">
        <v>63.704892000000001</v>
      </c>
      <c r="AU971" s="42">
        <v>101.92782699999999</v>
      </c>
      <c r="AV971" s="42">
        <v>424.69927799999999</v>
      </c>
      <c r="AW971" s="42">
        <v>420.45228500000002</v>
      </c>
      <c r="AX971" s="42">
        <v>360.99438700000002</v>
      </c>
      <c r="AY971" s="42">
        <v>331.26543700000002</v>
      </c>
      <c r="AZ971" s="42">
        <v>293.04250200000001</v>
      </c>
      <c r="BA971" s="42">
        <v>1044.760225</v>
      </c>
      <c r="BB971" s="42">
        <v>21.234964000000002</v>
      </c>
      <c r="BC971" s="42">
        <v>46.716920999999999</v>
      </c>
      <c r="BD971" s="42">
        <v>97.680834000000004</v>
      </c>
      <c r="BE971" s="42">
        <v>174.12670399999999</v>
      </c>
      <c r="BF971" s="42">
        <v>93.433841000000001</v>
      </c>
      <c r="BG971" s="42">
        <v>310.03047299999997</v>
      </c>
      <c r="BH971" s="42">
        <v>191.11467500000001</v>
      </c>
      <c r="BI971" s="42">
        <v>110.421812</v>
      </c>
      <c r="BJ971" s="42">
        <v>976.80834000000004</v>
      </c>
      <c r="BK971" s="42">
        <v>4.2469929999999998</v>
      </c>
      <c r="BL971" s="42">
        <v>16.987971000000002</v>
      </c>
      <c r="BM971" s="42">
        <v>4.2469929999999998</v>
      </c>
      <c r="BN971" s="42">
        <v>250.572574</v>
      </c>
      <c r="BO971" s="42">
        <v>327.01844399999999</v>
      </c>
      <c r="BP971" s="42">
        <v>50.963912999999998</v>
      </c>
      <c r="BQ971" s="42">
        <v>140.15076199999999</v>
      </c>
      <c r="BR971" s="42">
        <v>182.62069</v>
      </c>
      <c r="BS971" s="42">
        <v>276.054531</v>
      </c>
      <c r="BT971" s="42">
        <v>0</v>
      </c>
      <c r="BU971" s="42">
        <v>0</v>
      </c>
      <c r="BV971" s="42">
        <v>4.2469929999999998</v>
      </c>
      <c r="BW971" s="42">
        <v>21.234964000000002</v>
      </c>
      <c r="BX971" s="42">
        <v>33.975942000000003</v>
      </c>
      <c r="BY971" s="42">
        <v>72.198876999999996</v>
      </c>
      <c r="BZ971" s="42">
        <v>0</v>
      </c>
      <c r="CA971" s="42">
        <v>144.39775499999999</v>
      </c>
      <c r="CB971" s="42">
        <v>1223.1339210000001</v>
      </c>
      <c r="CC971" s="42">
        <v>16.987971000000002</v>
      </c>
      <c r="CD971" s="42">
        <v>59.457898999999998</v>
      </c>
      <c r="CE971" s="42">
        <v>72.198876999999996</v>
      </c>
      <c r="CF971" s="42">
        <v>377.98235799999998</v>
      </c>
      <c r="CG971" s="42">
        <v>356.74739399999999</v>
      </c>
      <c r="CH971" s="42">
        <v>263.31355300000001</v>
      </c>
      <c r="CI971" s="42">
        <v>8.4939859999999996</v>
      </c>
      <c r="CJ971" s="42">
        <v>67.951885000000004</v>
      </c>
      <c r="CK971" s="42">
        <v>522.38011200000005</v>
      </c>
      <c r="CL971" s="42">
        <v>8.4939859999999996</v>
      </c>
      <c r="CM971" s="42">
        <v>4.2469929999999998</v>
      </c>
      <c r="CN971" s="42">
        <v>25.481957000000001</v>
      </c>
      <c r="CO971" s="42">
        <v>25.481957000000001</v>
      </c>
      <c r="CP971" s="42">
        <v>29.728949</v>
      </c>
      <c r="CQ971" s="42">
        <v>25.481957000000001</v>
      </c>
      <c r="CR971" s="42">
        <v>322.77145100000001</v>
      </c>
      <c r="CS971" s="42">
        <v>80.692863000000003</v>
      </c>
    </row>
    <row r="972" spans="1:97">
      <c r="A972" s="40" t="s">
        <v>2537</v>
      </c>
      <c r="B972" s="40" t="s">
        <v>289</v>
      </c>
      <c r="C972" s="40" t="s">
        <v>1664</v>
      </c>
      <c r="D972" s="40" t="s">
        <v>1669</v>
      </c>
      <c r="E972" s="40" t="s">
        <v>1737</v>
      </c>
      <c r="F972" s="40" t="s">
        <v>1671</v>
      </c>
      <c r="G972" s="41" t="s">
        <v>294</v>
      </c>
      <c r="H972" s="40" t="s">
        <v>2538</v>
      </c>
      <c r="I972" s="42">
        <v>377</v>
      </c>
      <c r="J972" s="42">
        <v>69.585176000000004</v>
      </c>
      <c r="K972" s="42">
        <v>47.389052</v>
      </c>
      <c r="L972" s="42">
        <v>78.575592</v>
      </c>
      <c r="M972" s="42">
        <v>102.78867700000001</v>
      </c>
      <c r="N972" s="42">
        <v>48.407079000000003</v>
      </c>
      <c r="O972" s="42">
        <v>30.254424</v>
      </c>
      <c r="P972" s="42">
        <v>50</v>
      </c>
      <c r="Q972" s="42">
        <v>42</v>
      </c>
      <c r="R972" s="42">
        <v>77</v>
      </c>
      <c r="S972" s="42">
        <v>63</v>
      </c>
      <c r="T972" s="42">
        <v>43</v>
      </c>
      <c r="U972" s="42">
        <v>30</v>
      </c>
      <c r="V972" s="42">
        <v>197.59541899999999</v>
      </c>
      <c r="W972" s="42">
        <v>41.347712999999999</v>
      </c>
      <c r="X972" s="42">
        <v>26.220500999999999</v>
      </c>
      <c r="Y972" s="42">
        <v>41.290438999999999</v>
      </c>
      <c r="Z972" s="42">
        <v>47.389052</v>
      </c>
      <c r="AA972" s="42">
        <v>26.220500999999999</v>
      </c>
      <c r="AB972" s="42">
        <v>15.127212</v>
      </c>
      <c r="AC972" s="42">
        <v>0</v>
      </c>
      <c r="AD972" s="42">
        <v>53.449483000000001</v>
      </c>
      <c r="AE972" s="42">
        <v>115.908473</v>
      </c>
      <c r="AF972" s="42">
        <v>28.237463000000002</v>
      </c>
      <c r="AG972" s="42">
        <v>179.40458100000001</v>
      </c>
      <c r="AH972" s="42">
        <v>28.237463000000002</v>
      </c>
      <c r="AI972" s="42">
        <v>21.168551000000001</v>
      </c>
      <c r="AJ972" s="42">
        <v>37.285153000000001</v>
      </c>
      <c r="AK972" s="42">
        <v>55.399625</v>
      </c>
      <c r="AL972" s="42">
        <v>22.186578000000001</v>
      </c>
      <c r="AM972" s="42">
        <v>15.127212</v>
      </c>
      <c r="AN972" s="42">
        <v>0</v>
      </c>
      <c r="AO972" s="42">
        <v>36.305309000000001</v>
      </c>
      <c r="AP972" s="42">
        <v>113.853329</v>
      </c>
      <c r="AQ972" s="42">
        <v>29.245943</v>
      </c>
      <c r="AR972" s="42">
        <v>310.45935800000001</v>
      </c>
      <c r="AS972" s="42">
        <v>4.0339229999999997</v>
      </c>
      <c r="AT972" s="42">
        <v>16.135693</v>
      </c>
      <c r="AU972" s="42">
        <v>0</v>
      </c>
      <c r="AV972" s="42">
        <v>24.203538999999999</v>
      </c>
      <c r="AW972" s="42">
        <v>80.678465000000003</v>
      </c>
      <c r="AX972" s="42">
        <v>36.305309000000001</v>
      </c>
      <c r="AY972" s="42">
        <v>80.678465000000003</v>
      </c>
      <c r="AZ972" s="42">
        <v>68.423963999999998</v>
      </c>
      <c r="BA972" s="42">
        <v>145.221237</v>
      </c>
      <c r="BB972" s="42">
        <v>4.0339229999999997</v>
      </c>
      <c r="BC972" s="42">
        <v>16.135693</v>
      </c>
      <c r="BD972" s="42">
        <v>0</v>
      </c>
      <c r="BE972" s="42">
        <v>16.135693</v>
      </c>
      <c r="BF972" s="42">
        <v>20.169616000000001</v>
      </c>
      <c r="BG972" s="42">
        <v>24.203538999999999</v>
      </c>
      <c r="BH972" s="42">
        <v>40.339232000000003</v>
      </c>
      <c r="BI972" s="42">
        <v>24.203538999999999</v>
      </c>
      <c r="BJ972" s="42">
        <v>165.23812100000001</v>
      </c>
      <c r="BK972" s="42">
        <v>0</v>
      </c>
      <c r="BL972" s="42">
        <v>0</v>
      </c>
      <c r="BM972" s="42">
        <v>0</v>
      </c>
      <c r="BN972" s="42">
        <v>8.0678459999999994</v>
      </c>
      <c r="BO972" s="42">
        <v>60.508848999999998</v>
      </c>
      <c r="BP972" s="42">
        <v>12.10177</v>
      </c>
      <c r="BQ972" s="42">
        <v>40.339232000000003</v>
      </c>
      <c r="BR972" s="42">
        <v>44.220424000000001</v>
      </c>
      <c r="BS972" s="42">
        <v>44.334972999999998</v>
      </c>
      <c r="BT972" s="42">
        <v>0</v>
      </c>
      <c r="BU972" s="42">
        <v>0</v>
      </c>
      <c r="BV972" s="42">
        <v>0</v>
      </c>
      <c r="BW972" s="42">
        <v>0</v>
      </c>
      <c r="BX972" s="42">
        <v>8.0678459999999994</v>
      </c>
      <c r="BY972" s="42">
        <v>4.0339229999999997</v>
      </c>
      <c r="BZ972" s="42">
        <v>0</v>
      </c>
      <c r="CA972" s="42">
        <v>32.233203000000003</v>
      </c>
      <c r="CB972" s="42">
        <v>161.24238099999999</v>
      </c>
      <c r="CC972" s="42">
        <v>0</v>
      </c>
      <c r="CD972" s="42">
        <v>16.135693</v>
      </c>
      <c r="CE972" s="42">
        <v>0</v>
      </c>
      <c r="CF972" s="42">
        <v>24.203538999999999</v>
      </c>
      <c r="CG972" s="42">
        <v>64.542771999999999</v>
      </c>
      <c r="CH972" s="42">
        <v>28.237463000000002</v>
      </c>
      <c r="CI972" s="42">
        <v>0</v>
      </c>
      <c r="CJ972" s="42">
        <v>28.122914000000002</v>
      </c>
      <c r="CK972" s="42">
        <v>104.88200399999999</v>
      </c>
      <c r="CL972" s="42">
        <v>4.0339229999999997</v>
      </c>
      <c r="CM972" s="42">
        <v>0</v>
      </c>
      <c r="CN972" s="42">
        <v>0</v>
      </c>
      <c r="CO972" s="42">
        <v>0</v>
      </c>
      <c r="CP972" s="42">
        <v>8.0678459999999994</v>
      </c>
      <c r="CQ972" s="42">
        <v>4.0339229999999997</v>
      </c>
      <c r="CR972" s="42">
        <v>80.678465000000003</v>
      </c>
      <c r="CS972" s="42">
        <v>8.0678459999999994</v>
      </c>
    </row>
    <row r="973" spans="1:97">
      <c r="A973" s="40" t="s">
        <v>2539</v>
      </c>
      <c r="B973" s="40" t="s">
        <v>289</v>
      </c>
      <c r="C973" s="40" t="s">
        <v>1664</v>
      </c>
      <c r="D973" s="40" t="s">
        <v>1669</v>
      </c>
      <c r="E973" s="40" t="s">
        <v>1816</v>
      </c>
      <c r="F973" s="40" t="s">
        <v>1671</v>
      </c>
      <c r="G973" s="41" t="s">
        <v>294</v>
      </c>
      <c r="H973" s="40" t="s">
        <v>2540</v>
      </c>
      <c r="I973" s="42">
        <v>85</v>
      </c>
      <c r="J973" s="42">
        <v>13.421053000000001</v>
      </c>
      <c r="K973" s="42">
        <v>12.302631999999999</v>
      </c>
      <c r="L973" s="42">
        <v>12.302631999999999</v>
      </c>
      <c r="M973" s="42">
        <v>20.131578999999999</v>
      </c>
      <c r="N973" s="42">
        <v>12.302631999999999</v>
      </c>
      <c r="O973" s="42">
        <v>14.539474</v>
      </c>
      <c r="P973" s="42">
        <v>17</v>
      </c>
      <c r="Q973" s="42">
        <v>15</v>
      </c>
      <c r="R973" s="42">
        <v>20</v>
      </c>
      <c r="S973" s="42">
        <v>14</v>
      </c>
      <c r="T973" s="42">
        <v>20</v>
      </c>
      <c r="U973" s="42">
        <v>6</v>
      </c>
      <c r="V973" s="42">
        <v>45.855263000000001</v>
      </c>
      <c r="W973" s="42">
        <v>6.7105259999999998</v>
      </c>
      <c r="X973" s="42">
        <v>8.9473680000000009</v>
      </c>
      <c r="Y973" s="42">
        <v>6.7105259999999998</v>
      </c>
      <c r="Z973" s="42">
        <v>10.065789000000001</v>
      </c>
      <c r="AA973" s="42">
        <v>7.8289470000000003</v>
      </c>
      <c r="AB973" s="42">
        <v>5.5921050000000001</v>
      </c>
      <c r="AC973" s="42">
        <v>0</v>
      </c>
      <c r="AD973" s="42">
        <v>11.184210999999999</v>
      </c>
      <c r="AE973" s="42">
        <v>27.960526000000002</v>
      </c>
      <c r="AF973" s="42">
        <v>6.7105259999999998</v>
      </c>
      <c r="AG973" s="42">
        <v>39.144736999999999</v>
      </c>
      <c r="AH973" s="42">
        <v>6.7105259999999998</v>
      </c>
      <c r="AI973" s="42">
        <v>3.3552629999999999</v>
      </c>
      <c r="AJ973" s="42">
        <v>5.5921050000000001</v>
      </c>
      <c r="AK973" s="42">
        <v>10.065789000000001</v>
      </c>
      <c r="AL973" s="42">
        <v>4.4736840000000004</v>
      </c>
      <c r="AM973" s="42">
        <v>8.9473680000000009</v>
      </c>
      <c r="AN973" s="42">
        <v>0</v>
      </c>
      <c r="AO973" s="42">
        <v>7.8289470000000003</v>
      </c>
      <c r="AP973" s="42">
        <v>20.131578999999999</v>
      </c>
      <c r="AQ973" s="42">
        <v>11.184210999999999</v>
      </c>
      <c r="AR973" s="42">
        <v>76.052632000000003</v>
      </c>
      <c r="AS973" s="42">
        <v>4.4736840000000004</v>
      </c>
      <c r="AT973" s="42">
        <v>0</v>
      </c>
      <c r="AU973" s="42">
        <v>0</v>
      </c>
      <c r="AV973" s="42">
        <v>4.4736840000000004</v>
      </c>
      <c r="AW973" s="42">
        <v>8.9473680000000009</v>
      </c>
      <c r="AX973" s="42">
        <v>17.894736999999999</v>
      </c>
      <c r="AY973" s="42">
        <v>22.368421000000001</v>
      </c>
      <c r="AZ973" s="42">
        <v>17.894736999999999</v>
      </c>
      <c r="BA973" s="42">
        <v>49.210526000000002</v>
      </c>
      <c r="BB973" s="42">
        <v>4.4736840000000004</v>
      </c>
      <c r="BC973" s="42">
        <v>0</v>
      </c>
      <c r="BD973" s="42">
        <v>0</v>
      </c>
      <c r="BE973" s="42">
        <v>4.4736840000000004</v>
      </c>
      <c r="BF973" s="42">
        <v>0</v>
      </c>
      <c r="BG973" s="42">
        <v>13.421053000000001</v>
      </c>
      <c r="BH973" s="42">
        <v>17.894736999999999</v>
      </c>
      <c r="BI973" s="42">
        <v>8.9473680000000009</v>
      </c>
      <c r="BJ973" s="42">
        <v>26.842105</v>
      </c>
      <c r="BK973" s="42">
        <v>0</v>
      </c>
      <c r="BL973" s="42">
        <v>0</v>
      </c>
      <c r="BM973" s="42">
        <v>0</v>
      </c>
      <c r="BN973" s="42">
        <v>0</v>
      </c>
      <c r="BO973" s="42">
        <v>8.9473680000000009</v>
      </c>
      <c r="BP973" s="42">
        <v>4.4736840000000004</v>
      </c>
      <c r="BQ973" s="42">
        <v>4.4736840000000004</v>
      </c>
      <c r="BR973" s="42">
        <v>8.9473680000000009</v>
      </c>
      <c r="BS973" s="42">
        <v>8.9473680000000009</v>
      </c>
      <c r="BT973" s="42">
        <v>0</v>
      </c>
      <c r="BU973" s="42">
        <v>0</v>
      </c>
      <c r="BV973" s="42">
        <v>0</v>
      </c>
      <c r="BW973" s="42">
        <v>0</v>
      </c>
      <c r="BX973" s="42">
        <v>0</v>
      </c>
      <c r="BY973" s="42">
        <v>4.4736840000000004</v>
      </c>
      <c r="BZ973" s="42">
        <v>0</v>
      </c>
      <c r="CA973" s="42">
        <v>4.4736840000000004</v>
      </c>
      <c r="CB973" s="42">
        <v>35.789473999999998</v>
      </c>
      <c r="CC973" s="42">
        <v>4.4736840000000004</v>
      </c>
      <c r="CD973" s="42">
        <v>0</v>
      </c>
      <c r="CE973" s="42">
        <v>0</v>
      </c>
      <c r="CF973" s="42">
        <v>4.4736840000000004</v>
      </c>
      <c r="CG973" s="42">
        <v>4.4736840000000004</v>
      </c>
      <c r="CH973" s="42">
        <v>13.421053000000001</v>
      </c>
      <c r="CI973" s="42">
        <v>0</v>
      </c>
      <c r="CJ973" s="42">
        <v>8.9473680000000009</v>
      </c>
      <c r="CK973" s="42">
        <v>31.315788999999999</v>
      </c>
      <c r="CL973" s="42">
        <v>0</v>
      </c>
      <c r="CM973" s="42">
        <v>0</v>
      </c>
      <c r="CN973" s="42">
        <v>0</v>
      </c>
      <c r="CO973" s="42">
        <v>0</v>
      </c>
      <c r="CP973" s="42">
        <v>4.4736840000000004</v>
      </c>
      <c r="CQ973" s="42">
        <v>0</v>
      </c>
      <c r="CR973" s="42">
        <v>22.368421000000001</v>
      </c>
      <c r="CS973" s="42">
        <v>4.4736840000000004</v>
      </c>
    </row>
    <row r="974" spans="1:97">
      <c r="A974" s="40" t="s">
        <v>2541</v>
      </c>
      <c r="B974" s="40" t="s">
        <v>289</v>
      </c>
      <c r="C974" s="40" t="s">
        <v>1664</v>
      </c>
      <c r="D974" s="40" t="s">
        <v>1665</v>
      </c>
      <c r="E974" s="40" t="s">
        <v>1788</v>
      </c>
      <c r="F974" s="40" t="s">
        <v>419</v>
      </c>
      <c r="G974" s="41" t="s">
        <v>294</v>
      </c>
      <c r="H974" s="40" t="s">
        <v>2542</v>
      </c>
      <c r="I974" s="42">
        <v>162</v>
      </c>
      <c r="J974" s="42">
        <v>31.418182000000002</v>
      </c>
      <c r="K974" s="42">
        <v>20.618182000000001</v>
      </c>
      <c r="L974" s="42">
        <v>37.309091000000002</v>
      </c>
      <c r="M974" s="42">
        <v>38.290908999999999</v>
      </c>
      <c r="N974" s="42">
        <v>16.690909000000001</v>
      </c>
      <c r="O974" s="42">
        <v>17.672726999999998</v>
      </c>
      <c r="P974" s="42">
        <v>40</v>
      </c>
      <c r="Q974" s="42">
        <v>41</v>
      </c>
      <c r="R974" s="42">
        <v>46</v>
      </c>
      <c r="S974" s="42">
        <v>39</v>
      </c>
      <c r="T974" s="42">
        <v>29</v>
      </c>
      <c r="U974" s="42">
        <v>14</v>
      </c>
      <c r="V974" s="42">
        <v>78.545455000000004</v>
      </c>
      <c r="W974" s="42">
        <v>16.690909000000001</v>
      </c>
      <c r="X974" s="42">
        <v>11.781817999999999</v>
      </c>
      <c r="Y974" s="42">
        <v>18.654544999999999</v>
      </c>
      <c r="Z974" s="42">
        <v>14.727273</v>
      </c>
      <c r="AA974" s="42">
        <v>9.8181820000000002</v>
      </c>
      <c r="AB974" s="42">
        <v>5.8909089999999997</v>
      </c>
      <c r="AC974" s="42">
        <v>0.98181799999999997</v>
      </c>
      <c r="AD974" s="42">
        <v>20.618182000000001</v>
      </c>
      <c r="AE974" s="42">
        <v>47.127273000000002</v>
      </c>
      <c r="AF974" s="42">
        <v>10.8</v>
      </c>
      <c r="AG974" s="42">
        <v>83.454544999999996</v>
      </c>
      <c r="AH974" s="42">
        <v>14.727273</v>
      </c>
      <c r="AI974" s="42">
        <v>8.8363639999999997</v>
      </c>
      <c r="AJ974" s="42">
        <v>18.654544999999999</v>
      </c>
      <c r="AK974" s="42">
        <v>23.563635999999999</v>
      </c>
      <c r="AL974" s="42">
        <v>6.8727270000000003</v>
      </c>
      <c r="AM974" s="42">
        <v>9.8181820000000002</v>
      </c>
      <c r="AN974" s="42">
        <v>0.98181799999999997</v>
      </c>
      <c r="AO974" s="42">
        <v>19.636364</v>
      </c>
      <c r="AP974" s="42">
        <v>48.109090999999999</v>
      </c>
      <c r="AQ974" s="42">
        <v>15.709091000000001</v>
      </c>
      <c r="AR974" s="42">
        <v>121.74545500000001</v>
      </c>
      <c r="AS974" s="42">
        <v>35.345455000000001</v>
      </c>
      <c r="AT974" s="42">
        <v>0</v>
      </c>
      <c r="AU974" s="42">
        <v>3.927273</v>
      </c>
      <c r="AV974" s="42">
        <v>3.927273</v>
      </c>
      <c r="AW974" s="42">
        <v>7.8545449999999999</v>
      </c>
      <c r="AX974" s="42">
        <v>43.2</v>
      </c>
      <c r="AY974" s="42">
        <v>19.636364</v>
      </c>
      <c r="AZ974" s="42">
        <v>7.8545449999999999</v>
      </c>
      <c r="BA974" s="42">
        <v>58.909090999999997</v>
      </c>
      <c r="BB974" s="42">
        <v>19.636364</v>
      </c>
      <c r="BC974" s="42">
        <v>0</v>
      </c>
      <c r="BD974" s="42">
        <v>3.927273</v>
      </c>
      <c r="BE974" s="42">
        <v>0</v>
      </c>
      <c r="BF974" s="42">
        <v>3.927273</v>
      </c>
      <c r="BG974" s="42">
        <v>23.563635999999999</v>
      </c>
      <c r="BH974" s="42">
        <v>7.8545449999999999</v>
      </c>
      <c r="BI974" s="42">
        <v>0</v>
      </c>
      <c r="BJ974" s="42">
        <v>62.836364000000003</v>
      </c>
      <c r="BK974" s="42">
        <v>15.709091000000001</v>
      </c>
      <c r="BL974" s="42">
        <v>0</v>
      </c>
      <c r="BM974" s="42">
        <v>0</v>
      </c>
      <c r="BN974" s="42">
        <v>3.927273</v>
      </c>
      <c r="BO974" s="42">
        <v>3.927273</v>
      </c>
      <c r="BP974" s="42">
        <v>19.636364</v>
      </c>
      <c r="BQ974" s="42">
        <v>11.781817999999999</v>
      </c>
      <c r="BR974" s="42">
        <v>7.8545449999999999</v>
      </c>
      <c r="BS974" s="42">
        <v>3.927273</v>
      </c>
      <c r="BT974" s="42">
        <v>0</v>
      </c>
      <c r="BU974" s="42">
        <v>0</v>
      </c>
      <c r="BV974" s="42">
        <v>0</v>
      </c>
      <c r="BW974" s="42">
        <v>0</v>
      </c>
      <c r="BX974" s="42">
        <v>0</v>
      </c>
      <c r="BY974" s="42">
        <v>3.927273</v>
      </c>
      <c r="BZ974" s="42">
        <v>0</v>
      </c>
      <c r="CA974" s="42">
        <v>0</v>
      </c>
      <c r="CB974" s="42">
        <v>70.690909000000005</v>
      </c>
      <c r="CC974" s="42">
        <v>23.563635999999999</v>
      </c>
      <c r="CD974" s="42">
        <v>0</v>
      </c>
      <c r="CE974" s="42">
        <v>3.927273</v>
      </c>
      <c r="CF974" s="42">
        <v>3.927273</v>
      </c>
      <c r="CG974" s="42">
        <v>7.8545449999999999</v>
      </c>
      <c r="CH974" s="42">
        <v>27.490908999999998</v>
      </c>
      <c r="CI974" s="42">
        <v>0</v>
      </c>
      <c r="CJ974" s="42">
        <v>3.927273</v>
      </c>
      <c r="CK974" s="42">
        <v>47.127273000000002</v>
      </c>
      <c r="CL974" s="42">
        <v>11.781817999999999</v>
      </c>
      <c r="CM974" s="42">
        <v>0</v>
      </c>
      <c r="CN974" s="42">
        <v>0</v>
      </c>
      <c r="CO974" s="42">
        <v>0</v>
      </c>
      <c r="CP974" s="42">
        <v>0</v>
      </c>
      <c r="CQ974" s="42">
        <v>11.781817999999999</v>
      </c>
      <c r="CR974" s="42">
        <v>19.636364</v>
      </c>
      <c r="CS974" s="42">
        <v>3.927273</v>
      </c>
    </row>
    <row r="975" spans="1:97">
      <c r="A975" s="40" t="s">
        <v>2543</v>
      </c>
      <c r="B975" s="40" t="s">
        <v>289</v>
      </c>
      <c r="C975" s="40" t="s">
        <v>1664</v>
      </c>
      <c r="D975" s="40" t="s">
        <v>1665</v>
      </c>
      <c r="E975" s="40" t="s">
        <v>1832</v>
      </c>
      <c r="F975" s="40" t="s">
        <v>1671</v>
      </c>
      <c r="G975" s="41" t="s">
        <v>294</v>
      </c>
      <c r="H975" s="40" t="s">
        <v>2544</v>
      </c>
      <c r="I975" s="42">
        <v>404</v>
      </c>
      <c r="J975" s="42">
        <v>70.794392999999999</v>
      </c>
      <c r="K975" s="42">
        <v>51.915888000000002</v>
      </c>
      <c r="L975" s="42">
        <v>89.672897000000006</v>
      </c>
      <c r="M975" s="42">
        <v>88.728971999999999</v>
      </c>
      <c r="N975" s="42">
        <v>75.514019000000005</v>
      </c>
      <c r="O975" s="42">
        <v>27.373832</v>
      </c>
      <c r="P975" s="42">
        <v>76</v>
      </c>
      <c r="Q975" s="42">
        <v>50</v>
      </c>
      <c r="R975" s="42">
        <v>92</v>
      </c>
      <c r="S975" s="42">
        <v>81</v>
      </c>
      <c r="T975" s="42">
        <v>46</v>
      </c>
      <c r="U975" s="42">
        <v>56</v>
      </c>
      <c r="V975" s="42">
        <v>194.448598</v>
      </c>
      <c r="W975" s="42">
        <v>33.981307999999999</v>
      </c>
      <c r="X975" s="42">
        <v>27.373832</v>
      </c>
      <c r="Y975" s="42">
        <v>43.420560999999999</v>
      </c>
      <c r="Z975" s="42">
        <v>43.420560999999999</v>
      </c>
      <c r="AA975" s="42">
        <v>35.869159000000003</v>
      </c>
      <c r="AB975" s="42">
        <v>9.4392519999999998</v>
      </c>
      <c r="AC975" s="42">
        <v>0.94392500000000001</v>
      </c>
      <c r="AD975" s="42">
        <v>46.252336</v>
      </c>
      <c r="AE975" s="42">
        <v>116.10280400000001</v>
      </c>
      <c r="AF975" s="42">
        <v>32.093457999999998</v>
      </c>
      <c r="AG975" s="42">
        <v>209.551402</v>
      </c>
      <c r="AH975" s="42">
        <v>36.813084000000003</v>
      </c>
      <c r="AI975" s="42">
        <v>24.542055999999999</v>
      </c>
      <c r="AJ975" s="42">
        <v>46.252336</v>
      </c>
      <c r="AK975" s="42">
        <v>45.308411</v>
      </c>
      <c r="AL975" s="42">
        <v>39.644860000000001</v>
      </c>
      <c r="AM975" s="42">
        <v>15.102804000000001</v>
      </c>
      <c r="AN975" s="42">
        <v>1.88785</v>
      </c>
      <c r="AO975" s="42">
        <v>49.084111999999998</v>
      </c>
      <c r="AP975" s="42">
        <v>120.82243</v>
      </c>
      <c r="AQ975" s="42">
        <v>39.644860000000001</v>
      </c>
      <c r="AR975" s="42">
        <v>332.26168200000001</v>
      </c>
      <c r="AS975" s="42">
        <v>22.654205999999999</v>
      </c>
      <c r="AT975" s="42">
        <v>30.205607000000001</v>
      </c>
      <c r="AU975" s="42">
        <v>18.878505000000001</v>
      </c>
      <c r="AV975" s="42">
        <v>45.308411</v>
      </c>
      <c r="AW975" s="42">
        <v>45.308411</v>
      </c>
      <c r="AX975" s="42">
        <v>45.308411</v>
      </c>
      <c r="AY975" s="42">
        <v>79.289720000000003</v>
      </c>
      <c r="AZ975" s="42">
        <v>45.308411</v>
      </c>
      <c r="BA975" s="42">
        <v>143.47663600000001</v>
      </c>
      <c r="BB975" s="42">
        <v>11.327102999999999</v>
      </c>
      <c r="BC975" s="42">
        <v>18.878505000000001</v>
      </c>
      <c r="BD975" s="42">
        <v>7.5514020000000004</v>
      </c>
      <c r="BE975" s="42">
        <v>33.981307999999999</v>
      </c>
      <c r="BF975" s="42">
        <v>3.7757010000000002</v>
      </c>
      <c r="BG975" s="42">
        <v>26.429907</v>
      </c>
      <c r="BH975" s="42">
        <v>30.205607000000001</v>
      </c>
      <c r="BI975" s="42">
        <v>11.327102999999999</v>
      </c>
      <c r="BJ975" s="42">
        <v>188.78504699999999</v>
      </c>
      <c r="BK975" s="42">
        <v>11.327102999999999</v>
      </c>
      <c r="BL975" s="42">
        <v>11.327102999999999</v>
      </c>
      <c r="BM975" s="42">
        <v>11.327102999999999</v>
      </c>
      <c r="BN975" s="42">
        <v>11.327102999999999</v>
      </c>
      <c r="BO975" s="42">
        <v>41.532710000000002</v>
      </c>
      <c r="BP975" s="42">
        <v>18.878505000000001</v>
      </c>
      <c r="BQ975" s="42">
        <v>49.084111999999998</v>
      </c>
      <c r="BR975" s="42">
        <v>33.981307999999999</v>
      </c>
      <c r="BS975" s="42">
        <v>33.981307999999999</v>
      </c>
      <c r="BT975" s="42">
        <v>0</v>
      </c>
      <c r="BU975" s="42">
        <v>0</v>
      </c>
      <c r="BV975" s="42">
        <v>0</v>
      </c>
      <c r="BW975" s="42">
        <v>3.7757010000000002</v>
      </c>
      <c r="BX975" s="42">
        <v>0</v>
      </c>
      <c r="BY975" s="42">
        <v>3.7757010000000002</v>
      </c>
      <c r="BZ975" s="42">
        <v>0</v>
      </c>
      <c r="CA975" s="42">
        <v>26.429907</v>
      </c>
      <c r="CB975" s="42">
        <v>177.457944</v>
      </c>
      <c r="CC975" s="42">
        <v>11.327102999999999</v>
      </c>
      <c r="CD975" s="42">
        <v>22.654205999999999</v>
      </c>
      <c r="CE975" s="42">
        <v>15.102804000000001</v>
      </c>
      <c r="CF975" s="42">
        <v>41.532710000000002</v>
      </c>
      <c r="CG975" s="42">
        <v>41.532710000000002</v>
      </c>
      <c r="CH975" s="42">
        <v>41.532710000000002</v>
      </c>
      <c r="CI975" s="42">
        <v>0</v>
      </c>
      <c r="CJ975" s="42">
        <v>3.7757010000000002</v>
      </c>
      <c r="CK975" s="42">
        <v>120.82243</v>
      </c>
      <c r="CL975" s="42">
        <v>11.327102999999999</v>
      </c>
      <c r="CM975" s="42">
        <v>7.5514020000000004</v>
      </c>
      <c r="CN975" s="42">
        <v>3.7757010000000002</v>
      </c>
      <c r="CO975" s="42">
        <v>0</v>
      </c>
      <c r="CP975" s="42">
        <v>3.7757010000000002</v>
      </c>
      <c r="CQ975" s="42">
        <v>0</v>
      </c>
      <c r="CR975" s="42">
        <v>79.289720000000003</v>
      </c>
      <c r="CS975" s="42">
        <v>15.102804000000001</v>
      </c>
    </row>
    <row r="976" spans="1:97">
      <c r="A976" s="40" t="s">
        <v>2545</v>
      </c>
      <c r="B976" s="40" t="s">
        <v>289</v>
      </c>
      <c r="C976" s="40" t="s">
        <v>1664</v>
      </c>
      <c r="D976" s="40" t="s">
        <v>1674</v>
      </c>
      <c r="E976" s="40" t="s">
        <v>2258</v>
      </c>
      <c r="F976" s="40" t="s">
        <v>1671</v>
      </c>
      <c r="G976" s="41" t="s">
        <v>294</v>
      </c>
      <c r="H976" s="40" t="s">
        <v>2546</v>
      </c>
      <c r="I976" s="42">
        <v>6966</v>
      </c>
      <c r="J976" s="42">
        <v>1633.162777</v>
      </c>
      <c r="K976" s="42">
        <v>1119.165107</v>
      </c>
      <c r="L976" s="42">
        <v>1669.5878359999999</v>
      </c>
      <c r="M976" s="42">
        <v>1653.1729339999999</v>
      </c>
      <c r="N976" s="42">
        <v>600.22315800000001</v>
      </c>
      <c r="O976" s="42">
        <v>290.68818800000003</v>
      </c>
      <c r="P976" s="42">
        <v>1373</v>
      </c>
      <c r="Q976" s="42">
        <v>833</v>
      </c>
      <c r="R976" s="42">
        <v>1564</v>
      </c>
      <c r="S976" s="42">
        <v>966</v>
      </c>
      <c r="T976" s="42">
        <v>312</v>
      </c>
      <c r="U976" s="42">
        <v>166</v>
      </c>
      <c r="V976" s="42">
        <v>3478.93327</v>
      </c>
      <c r="W976" s="42">
        <v>828.18367799999999</v>
      </c>
      <c r="X976" s="42">
        <v>580.68972099999996</v>
      </c>
      <c r="Y976" s="42">
        <v>802.61685799999998</v>
      </c>
      <c r="Z976" s="42">
        <v>844.14697100000001</v>
      </c>
      <c r="AA976" s="42">
        <v>315.96970700000003</v>
      </c>
      <c r="AB976" s="42">
        <v>101.28967299999999</v>
      </c>
      <c r="AC976" s="42">
        <v>6.0366609999999996</v>
      </c>
      <c r="AD976" s="42">
        <v>1088.661243</v>
      </c>
      <c r="AE976" s="42">
        <v>2128.1398770000001</v>
      </c>
      <c r="AF976" s="42">
        <v>262.13215000000002</v>
      </c>
      <c r="AG976" s="42">
        <v>3487.06673</v>
      </c>
      <c r="AH976" s="42">
        <v>804.97909800000002</v>
      </c>
      <c r="AI976" s="42">
        <v>538.47538599999996</v>
      </c>
      <c r="AJ976" s="42">
        <v>866.97097900000006</v>
      </c>
      <c r="AK976" s="42">
        <v>809.02596300000005</v>
      </c>
      <c r="AL976" s="42">
        <v>284.25344999999999</v>
      </c>
      <c r="AM976" s="42">
        <v>163.970123</v>
      </c>
      <c r="AN976" s="42">
        <v>19.391731</v>
      </c>
      <c r="AO976" s="42">
        <v>1042.728016</v>
      </c>
      <c r="AP976" s="42">
        <v>2126.663333</v>
      </c>
      <c r="AQ976" s="42">
        <v>317.67538200000001</v>
      </c>
      <c r="AR976" s="42">
        <v>5282.4120400000002</v>
      </c>
      <c r="AS976" s="42">
        <v>4.1170159999999996</v>
      </c>
      <c r="AT976" s="42">
        <v>244.97802100000001</v>
      </c>
      <c r="AU976" s="42">
        <v>849.97026800000003</v>
      </c>
      <c r="AV976" s="42">
        <v>1064.35852</v>
      </c>
      <c r="AW976" s="42">
        <v>868.09599100000003</v>
      </c>
      <c r="AX976" s="42">
        <v>524.86616300000003</v>
      </c>
      <c r="AY976" s="42">
        <v>906.61015999999995</v>
      </c>
      <c r="AZ976" s="42">
        <v>819.41589999999997</v>
      </c>
      <c r="BA976" s="42">
        <v>2612.737486</v>
      </c>
      <c r="BB976" s="42">
        <v>4.1170159999999996</v>
      </c>
      <c r="BC976" s="42">
        <v>188.228388</v>
      </c>
      <c r="BD976" s="42">
        <v>567.05523600000004</v>
      </c>
      <c r="BE976" s="42">
        <v>483.39981399999999</v>
      </c>
      <c r="BF976" s="42">
        <v>176.48630900000001</v>
      </c>
      <c r="BG976" s="42">
        <v>430.86636099999998</v>
      </c>
      <c r="BH976" s="42">
        <v>442.09736900000001</v>
      </c>
      <c r="BI976" s="42">
        <v>320.48699299999998</v>
      </c>
      <c r="BJ976" s="42">
        <v>2669.6745540000002</v>
      </c>
      <c r="BK976" s="42">
        <v>0</v>
      </c>
      <c r="BL976" s="42">
        <v>56.749634</v>
      </c>
      <c r="BM976" s="42">
        <v>282.915032</v>
      </c>
      <c r="BN976" s="42">
        <v>580.95870600000001</v>
      </c>
      <c r="BO976" s="42">
        <v>691.60968200000002</v>
      </c>
      <c r="BP976" s="42">
        <v>93.999803</v>
      </c>
      <c r="BQ976" s="42">
        <v>464.51279099999999</v>
      </c>
      <c r="BR976" s="42">
        <v>498.92890699999998</v>
      </c>
      <c r="BS976" s="42">
        <v>798.18131400000004</v>
      </c>
      <c r="BT976" s="42">
        <v>0</v>
      </c>
      <c r="BU976" s="42">
        <v>0</v>
      </c>
      <c r="BV976" s="42">
        <v>12.710119000000001</v>
      </c>
      <c r="BW976" s="42">
        <v>44.859630000000003</v>
      </c>
      <c r="BX976" s="42">
        <v>101.67831700000001</v>
      </c>
      <c r="BY976" s="42">
        <v>106.179824</v>
      </c>
      <c r="BZ976" s="42">
        <v>0</v>
      </c>
      <c r="CA976" s="42">
        <v>532.753424</v>
      </c>
      <c r="CB976" s="42">
        <v>3176.0175920000001</v>
      </c>
      <c r="CC976" s="42">
        <v>4.1170159999999996</v>
      </c>
      <c r="CD976" s="42">
        <v>198.79800800000001</v>
      </c>
      <c r="CE976" s="42">
        <v>770.489329</v>
      </c>
      <c r="CF976" s="42">
        <v>940.19651799999997</v>
      </c>
      <c r="CG976" s="42">
        <v>678.70843000000002</v>
      </c>
      <c r="CH976" s="42">
        <v>381.093661</v>
      </c>
      <c r="CI976" s="42">
        <v>28.832339000000001</v>
      </c>
      <c r="CJ976" s="42">
        <v>173.78228999999999</v>
      </c>
      <c r="CK976" s="42">
        <v>1308.2131340000001</v>
      </c>
      <c r="CL976" s="42">
        <v>0</v>
      </c>
      <c r="CM976" s="42">
        <v>46.180013000000002</v>
      </c>
      <c r="CN976" s="42">
        <v>66.770820000000001</v>
      </c>
      <c r="CO976" s="42">
        <v>79.302372000000005</v>
      </c>
      <c r="CP976" s="42">
        <v>87.709244999999996</v>
      </c>
      <c r="CQ976" s="42">
        <v>37.592677999999999</v>
      </c>
      <c r="CR976" s="42">
        <v>877.77782100000002</v>
      </c>
      <c r="CS976" s="42">
        <v>112.880185</v>
      </c>
    </row>
    <row r="977" spans="1:97">
      <c r="A977" s="40" t="s">
        <v>2547</v>
      </c>
      <c r="B977" s="40" t="s">
        <v>289</v>
      </c>
      <c r="C977" s="40" t="s">
        <v>1664</v>
      </c>
      <c r="D977" s="40" t="s">
        <v>1699</v>
      </c>
      <c r="E977" s="40" t="s">
        <v>1964</v>
      </c>
      <c r="F977" s="40" t="s">
        <v>1773</v>
      </c>
      <c r="G977" s="41" t="s">
        <v>294</v>
      </c>
      <c r="H977" s="40" t="s">
        <v>2548</v>
      </c>
      <c r="I977" s="42">
        <v>679</v>
      </c>
      <c r="J977" s="42">
        <v>120.289096</v>
      </c>
      <c r="K977" s="42">
        <v>98.418351000000001</v>
      </c>
      <c r="L977" s="42">
        <v>160.05408700000001</v>
      </c>
      <c r="M977" s="42">
        <v>149.11871400000001</v>
      </c>
      <c r="N977" s="42">
        <v>96.442890000000006</v>
      </c>
      <c r="O977" s="42">
        <v>54.676862</v>
      </c>
      <c r="P977" s="42">
        <v>146</v>
      </c>
      <c r="Q977" s="42">
        <v>168</v>
      </c>
      <c r="R977" s="42">
        <v>170</v>
      </c>
      <c r="S977" s="42">
        <v>189</v>
      </c>
      <c r="T977" s="42">
        <v>79</v>
      </c>
      <c r="U977" s="42">
        <v>44</v>
      </c>
      <c r="V977" s="42">
        <v>325.08519100000001</v>
      </c>
      <c r="W977" s="42">
        <v>52.688611999999999</v>
      </c>
      <c r="X977" s="42">
        <v>42.747365000000002</v>
      </c>
      <c r="Y977" s="42">
        <v>78.535855999999995</v>
      </c>
      <c r="Z977" s="42">
        <v>77.541730999999999</v>
      </c>
      <c r="AA977" s="42">
        <v>50.706757000000003</v>
      </c>
      <c r="AB977" s="42">
        <v>20.876619999999999</v>
      </c>
      <c r="AC977" s="42">
        <v>1.9882500000000001</v>
      </c>
      <c r="AD977" s="42">
        <v>65.612234000000001</v>
      </c>
      <c r="AE977" s="42">
        <v>207.772075</v>
      </c>
      <c r="AF977" s="42">
        <v>51.700882</v>
      </c>
      <c r="AG977" s="42">
        <v>353.91480899999999</v>
      </c>
      <c r="AH977" s="42">
        <v>67.600483999999994</v>
      </c>
      <c r="AI977" s="42">
        <v>55.670986999999997</v>
      </c>
      <c r="AJ977" s="42">
        <v>81.518230000000003</v>
      </c>
      <c r="AK977" s="42">
        <v>71.576982999999998</v>
      </c>
      <c r="AL977" s="42">
        <v>45.736133000000002</v>
      </c>
      <c r="AM977" s="42">
        <v>30.817868000000001</v>
      </c>
      <c r="AN977" s="42">
        <v>0.99412500000000004</v>
      </c>
      <c r="AO977" s="42">
        <v>85.494729000000007</v>
      </c>
      <c r="AP977" s="42">
        <v>212.74909299999999</v>
      </c>
      <c r="AQ977" s="42">
        <v>55.670986999999997</v>
      </c>
      <c r="AR977" s="42">
        <v>548.75686800000005</v>
      </c>
      <c r="AS977" s="42">
        <v>3.976499</v>
      </c>
      <c r="AT977" s="42">
        <v>11.929497</v>
      </c>
      <c r="AU977" s="42">
        <v>11.929497</v>
      </c>
      <c r="AV977" s="42">
        <v>63.623984999999998</v>
      </c>
      <c r="AW977" s="42">
        <v>51.694488</v>
      </c>
      <c r="AX977" s="42">
        <v>202.80145099999999</v>
      </c>
      <c r="AY977" s="42">
        <v>159.05996200000001</v>
      </c>
      <c r="AZ977" s="42">
        <v>43.741489999999999</v>
      </c>
      <c r="BA977" s="42">
        <v>258.47243800000001</v>
      </c>
      <c r="BB977" s="42">
        <v>3.976499</v>
      </c>
      <c r="BC977" s="42">
        <v>3.976499</v>
      </c>
      <c r="BD977" s="42">
        <v>7.952998</v>
      </c>
      <c r="BE977" s="42">
        <v>31.811992</v>
      </c>
      <c r="BF977" s="42">
        <v>3.976499</v>
      </c>
      <c r="BG977" s="42">
        <v>127.247969</v>
      </c>
      <c r="BH977" s="42">
        <v>63.623984999999998</v>
      </c>
      <c r="BI977" s="42">
        <v>15.905996</v>
      </c>
      <c r="BJ977" s="42">
        <v>290.28442999999999</v>
      </c>
      <c r="BK977" s="42">
        <v>0</v>
      </c>
      <c r="BL977" s="42">
        <v>7.952998</v>
      </c>
      <c r="BM977" s="42">
        <v>3.976499</v>
      </c>
      <c r="BN977" s="42">
        <v>31.811992</v>
      </c>
      <c r="BO977" s="42">
        <v>47.717989000000003</v>
      </c>
      <c r="BP977" s="42">
        <v>75.553482000000002</v>
      </c>
      <c r="BQ977" s="42">
        <v>95.435976999999994</v>
      </c>
      <c r="BR977" s="42">
        <v>27.835493</v>
      </c>
      <c r="BS977" s="42">
        <v>43.741489999999999</v>
      </c>
      <c r="BT977" s="42">
        <v>0</v>
      </c>
      <c r="BU977" s="42">
        <v>0</v>
      </c>
      <c r="BV977" s="42">
        <v>0</v>
      </c>
      <c r="BW977" s="42">
        <v>15.905996</v>
      </c>
      <c r="BX977" s="42">
        <v>0</v>
      </c>
      <c r="BY977" s="42">
        <v>19.882494999999999</v>
      </c>
      <c r="BZ977" s="42">
        <v>0</v>
      </c>
      <c r="CA977" s="42">
        <v>7.952998</v>
      </c>
      <c r="CB977" s="42">
        <v>290.28442999999999</v>
      </c>
      <c r="CC977" s="42">
        <v>0</v>
      </c>
      <c r="CD977" s="42">
        <v>7.952998</v>
      </c>
      <c r="CE977" s="42">
        <v>11.929497</v>
      </c>
      <c r="CF977" s="42">
        <v>47.717989000000003</v>
      </c>
      <c r="CG977" s="42">
        <v>47.717989000000003</v>
      </c>
      <c r="CH977" s="42">
        <v>155.08346299999999</v>
      </c>
      <c r="CI977" s="42">
        <v>0</v>
      </c>
      <c r="CJ977" s="42">
        <v>19.882494999999999</v>
      </c>
      <c r="CK977" s="42">
        <v>214.73094800000001</v>
      </c>
      <c r="CL977" s="42">
        <v>3.976499</v>
      </c>
      <c r="CM977" s="42">
        <v>3.976499</v>
      </c>
      <c r="CN977" s="42">
        <v>0</v>
      </c>
      <c r="CO977" s="42">
        <v>0</v>
      </c>
      <c r="CP977" s="42">
        <v>3.976499</v>
      </c>
      <c r="CQ977" s="42">
        <v>27.835493</v>
      </c>
      <c r="CR977" s="42">
        <v>159.05996200000001</v>
      </c>
      <c r="CS977" s="42">
        <v>15.905996</v>
      </c>
    </row>
    <row r="978" spans="1:97">
      <c r="A978" s="40" t="s">
        <v>2549</v>
      </c>
      <c r="B978" s="40" t="s">
        <v>289</v>
      </c>
      <c r="C978" s="40" t="s">
        <v>1664</v>
      </c>
      <c r="D978" s="40" t="s">
        <v>1699</v>
      </c>
      <c r="E978" s="40" t="s">
        <v>1905</v>
      </c>
      <c r="F978" s="40" t="s">
        <v>1773</v>
      </c>
      <c r="G978" s="41" t="s">
        <v>294</v>
      </c>
      <c r="H978" s="40" t="s">
        <v>2550</v>
      </c>
      <c r="I978" s="42">
        <v>4221</v>
      </c>
      <c r="J978" s="42">
        <v>876.54749500000003</v>
      </c>
      <c r="K978" s="42">
        <v>618.98537599999997</v>
      </c>
      <c r="L978" s="42">
        <v>991.22219099999995</v>
      </c>
      <c r="M978" s="42">
        <v>889.92488000000003</v>
      </c>
      <c r="N978" s="42">
        <v>530.54463099999998</v>
      </c>
      <c r="O978" s="42">
        <v>313.77542699999998</v>
      </c>
      <c r="P978" s="42">
        <v>677</v>
      </c>
      <c r="Q978" s="42">
        <v>607</v>
      </c>
      <c r="R978" s="42">
        <v>810</v>
      </c>
      <c r="S978" s="42">
        <v>680</v>
      </c>
      <c r="T978" s="42">
        <v>401</v>
      </c>
      <c r="U978" s="42">
        <v>189</v>
      </c>
      <c r="V978" s="42">
        <v>2099.8403539999999</v>
      </c>
      <c r="W978" s="42">
        <v>476.13578200000001</v>
      </c>
      <c r="X978" s="42">
        <v>312.04690399999998</v>
      </c>
      <c r="Y978" s="42">
        <v>491.77761800000002</v>
      </c>
      <c r="Z978" s="42">
        <v>438.39988</v>
      </c>
      <c r="AA978" s="42">
        <v>259.89106600000002</v>
      </c>
      <c r="AB978" s="42">
        <v>118.44813499999999</v>
      </c>
      <c r="AC978" s="42">
        <v>3.1409669999999998</v>
      </c>
      <c r="AD978" s="42">
        <v>585.70534099999998</v>
      </c>
      <c r="AE978" s="42">
        <v>1259.5350900000001</v>
      </c>
      <c r="AF978" s="42">
        <v>254.59992299999999</v>
      </c>
      <c r="AG978" s="42">
        <v>2121.1596460000001</v>
      </c>
      <c r="AH978" s="42">
        <v>400.41171200000002</v>
      </c>
      <c r="AI978" s="42">
        <v>306.93847199999999</v>
      </c>
      <c r="AJ978" s="42">
        <v>499.44457199999999</v>
      </c>
      <c r="AK978" s="42">
        <v>451.52499999999998</v>
      </c>
      <c r="AL978" s="42">
        <v>270.65356500000001</v>
      </c>
      <c r="AM978" s="42">
        <v>177.933728</v>
      </c>
      <c r="AN978" s="42">
        <v>14.252596</v>
      </c>
      <c r="AO978" s="42">
        <v>514.28968699999996</v>
      </c>
      <c r="AP978" s="42">
        <v>1275.04151</v>
      </c>
      <c r="AQ978" s="42">
        <v>331.82844899999998</v>
      </c>
      <c r="AR978" s="42">
        <v>3291.027603</v>
      </c>
      <c r="AS978" s="42">
        <v>37.613052000000003</v>
      </c>
      <c r="AT978" s="42">
        <v>99.988066000000003</v>
      </c>
      <c r="AU978" s="42">
        <v>162.91348300000001</v>
      </c>
      <c r="AV978" s="42">
        <v>466.783074</v>
      </c>
      <c r="AW978" s="42">
        <v>595.97591899999998</v>
      </c>
      <c r="AX978" s="42">
        <v>703.77226499999995</v>
      </c>
      <c r="AY978" s="42">
        <v>850.91423599999996</v>
      </c>
      <c r="AZ978" s="42">
        <v>373.06750799999998</v>
      </c>
      <c r="BA978" s="42">
        <v>1635.571242</v>
      </c>
      <c r="BB978" s="42">
        <v>29.272109</v>
      </c>
      <c r="BC978" s="42">
        <v>66.624457000000007</v>
      </c>
      <c r="BD978" s="42">
        <v>87.712738000000002</v>
      </c>
      <c r="BE978" s="42">
        <v>258.57255900000001</v>
      </c>
      <c r="BF978" s="42">
        <v>137.28669600000001</v>
      </c>
      <c r="BG978" s="42">
        <v>520.84397999999999</v>
      </c>
      <c r="BH978" s="42">
        <v>423.20545399999997</v>
      </c>
      <c r="BI978" s="42">
        <v>112.05324899999999</v>
      </c>
      <c r="BJ978" s="42">
        <v>1655.4563619999999</v>
      </c>
      <c r="BK978" s="42">
        <v>8.3409440000000004</v>
      </c>
      <c r="BL978" s="42">
        <v>33.363608999999997</v>
      </c>
      <c r="BM978" s="42">
        <v>75.200744999999998</v>
      </c>
      <c r="BN978" s="42">
        <v>208.21051499999999</v>
      </c>
      <c r="BO978" s="42">
        <v>458.68922300000003</v>
      </c>
      <c r="BP978" s="42">
        <v>182.92828499999999</v>
      </c>
      <c r="BQ978" s="42">
        <v>427.70878099999999</v>
      </c>
      <c r="BR978" s="42">
        <v>261.01425899999998</v>
      </c>
      <c r="BS978" s="42">
        <v>423.33954599999998</v>
      </c>
      <c r="BT978" s="42">
        <v>0</v>
      </c>
      <c r="BU978" s="42">
        <v>0</v>
      </c>
      <c r="BV978" s="42">
        <v>0</v>
      </c>
      <c r="BW978" s="42">
        <v>20.905145000000001</v>
      </c>
      <c r="BX978" s="42">
        <v>74.899558999999996</v>
      </c>
      <c r="BY978" s="42">
        <v>116.148517</v>
      </c>
      <c r="BZ978" s="42">
        <v>0</v>
      </c>
      <c r="CA978" s="42">
        <v>211.386326</v>
      </c>
      <c r="CB978" s="42">
        <v>1787.0518219999999</v>
      </c>
      <c r="CC978" s="42">
        <v>20.825925999999999</v>
      </c>
      <c r="CD978" s="42">
        <v>74.754424999999998</v>
      </c>
      <c r="CE978" s="42">
        <v>125.08928899999999</v>
      </c>
      <c r="CF978" s="42">
        <v>416.50058300000001</v>
      </c>
      <c r="CG978" s="42">
        <v>491.85629699999998</v>
      </c>
      <c r="CH978" s="42">
        <v>545.812636</v>
      </c>
      <c r="CI978" s="42">
        <v>8.3936469999999996</v>
      </c>
      <c r="CJ978" s="42">
        <v>103.81901999999999</v>
      </c>
      <c r="CK978" s="42">
        <v>1080.6362349999999</v>
      </c>
      <c r="CL978" s="42">
        <v>16.787127000000002</v>
      </c>
      <c r="CM978" s="42">
        <v>25.233640999999999</v>
      </c>
      <c r="CN978" s="42">
        <v>37.824193999999999</v>
      </c>
      <c r="CO978" s="42">
        <v>29.377347</v>
      </c>
      <c r="CP978" s="42">
        <v>29.220063</v>
      </c>
      <c r="CQ978" s="42">
        <v>41.811112000000001</v>
      </c>
      <c r="CR978" s="42">
        <v>842.52058899999997</v>
      </c>
      <c r="CS978" s="42">
        <v>57.862161999999998</v>
      </c>
    </row>
    <row r="979" spans="1:97">
      <c r="A979" s="40" t="s">
        <v>2551</v>
      </c>
      <c r="B979" s="40" t="s">
        <v>289</v>
      </c>
      <c r="C979" s="40" t="s">
        <v>1664</v>
      </c>
      <c r="D979" s="40" t="s">
        <v>1685</v>
      </c>
      <c r="E979" s="40" t="s">
        <v>1722</v>
      </c>
      <c r="F979" s="40" t="s">
        <v>1671</v>
      </c>
      <c r="G979" s="41" t="s">
        <v>294</v>
      </c>
      <c r="H979" s="40" t="s">
        <v>2552</v>
      </c>
      <c r="I979" s="42">
        <v>1362</v>
      </c>
      <c r="J979" s="42">
        <v>319.12554699999998</v>
      </c>
      <c r="K979" s="42">
        <v>171.98978099999999</v>
      </c>
      <c r="L979" s="42">
        <v>335.03211700000003</v>
      </c>
      <c r="M979" s="42">
        <v>251.522628</v>
      </c>
      <c r="N979" s="42">
        <v>187.89635000000001</v>
      </c>
      <c r="O979" s="42">
        <v>96.433577</v>
      </c>
      <c r="P979" s="42">
        <v>194</v>
      </c>
      <c r="Q979" s="42">
        <v>187</v>
      </c>
      <c r="R979" s="42">
        <v>244</v>
      </c>
      <c r="S979" s="42">
        <v>220</v>
      </c>
      <c r="T979" s="42">
        <v>138</v>
      </c>
      <c r="U979" s="42">
        <v>74</v>
      </c>
      <c r="V979" s="42">
        <v>676.02919699999995</v>
      </c>
      <c r="W979" s="42">
        <v>161.05401499999999</v>
      </c>
      <c r="X979" s="42">
        <v>83.509489000000002</v>
      </c>
      <c r="Y979" s="42">
        <v>163.04233600000001</v>
      </c>
      <c r="Z979" s="42">
        <v>125.264234</v>
      </c>
      <c r="AA979" s="42">
        <v>98.421897999999999</v>
      </c>
      <c r="AB979" s="42">
        <v>39.766423000000003</v>
      </c>
      <c r="AC979" s="42">
        <v>4.9708030000000001</v>
      </c>
      <c r="AD979" s="42">
        <v>187.89635000000001</v>
      </c>
      <c r="AE979" s="42">
        <v>391.69927000000001</v>
      </c>
      <c r="AF979" s="42">
        <v>96.433577</v>
      </c>
      <c r="AG979" s="42">
        <v>685.97080300000005</v>
      </c>
      <c r="AH979" s="42">
        <v>158.07153299999999</v>
      </c>
      <c r="AI979" s="42">
        <v>88.480292000000006</v>
      </c>
      <c r="AJ979" s="42">
        <v>171.98978099999999</v>
      </c>
      <c r="AK979" s="42">
        <v>126.258394</v>
      </c>
      <c r="AL979" s="42">
        <v>89.474452999999997</v>
      </c>
      <c r="AM979" s="42">
        <v>44.737226</v>
      </c>
      <c r="AN979" s="42">
        <v>6.9591240000000001</v>
      </c>
      <c r="AO979" s="42">
        <v>182.92554699999999</v>
      </c>
      <c r="AP979" s="42">
        <v>400.64671499999997</v>
      </c>
      <c r="AQ979" s="42">
        <v>102.39854</v>
      </c>
      <c r="AR979" s="42">
        <v>1045.8569339999999</v>
      </c>
      <c r="AS979" s="42">
        <v>3.976642</v>
      </c>
      <c r="AT979" s="42">
        <v>55.672992999999998</v>
      </c>
      <c r="AU979" s="42">
        <v>51.696350000000002</v>
      </c>
      <c r="AV979" s="42">
        <v>167.018978</v>
      </c>
      <c r="AW979" s="42">
        <v>210.762044</v>
      </c>
      <c r="AX979" s="42">
        <v>170.99562</v>
      </c>
      <c r="AY979" s="42">
        <v>270.41167899999999</v>
      </c>
      <c r="AZ979" s="42">
        <v>115.32262799999999</v>
      </c>
      <c r="BA979" s="42">
        <v>520.94014600000003</v>
      </c>
      <c r="BB979" s="42">
        <v>3.976642</v>
      </c>
      <c r="BC979" s="42">
        <v>47.719707999999997</v>
      </c>
      <c r="BD979" s="42">
        <v>35.789780999999998</v>
      </c>
      <c r="BE979" s="42">
        <v>99.416058000000007</v>
      </c>
      <c r="BF979" s="42">
        <v>47.719707999999997</v>
      </c>
      <c r="BG979" s="42">
        <v>119.29927000000001</v>
      </c>
      <c r="BH979" s="42">
        <v>123.27591200000001</v>
      </c>
      <c r="BI979" s="42">
        <v>43.743065999999999</v>
      </c>
      <c r="BJ979" s="42">
        <v>524.916788</v>
      </c>
      <c r="BK979" s="42">
        <v>0</v>
      </c>
      <c r="BL979" s="42">
        <v>7.9532850000000002</v>
      </c>
      <c r="BM979" s="42">
        <v>15.906568999999999</v>
      </c>
      <c r="BN979" s="42">
        <v>67.602919999999997</v>
      </c>
      <c r="BO979" s="42">
        <v>163.04233600000001</v>
      </c>
      <c r="BP979" s="42">
        <v>51.696350000000002</v>
      </c>
      <c r="BQ979" s="42">
        <v>147.13576599999999</v>
      </c>
      <c r="BR979" s="42">
        <v>71.579561999999996</v>
      </c>
      <c r="BS979" s="42">
        <v>103.392701</v>
      </c>
      <c r="BT979" s="42">
        <v>0</v>
      </c>
      <c r="BU979" s="42">
        <v>0</v>
      </c>
      <c r="BV979" s="42">
        <v>0</v>
      </c>
      <c r="BW979" s="42">
        <v>0</v>
      </c>
      <c r="BX979" s="42">
        <v>23.859853999999999</v>
      </c>
      <c r="BY979" s="42">
        <v>15.906568999999999</v>
      </c>
      <c r="BZ979" s="42">
        <v>0</v>
      </c>
      <c r="CA979" s="42">
        <v>63.626277000000002</v>
      </c>
      <c r="CB979" s="42">
        <v>596.49635000000001</v>
      </c>
      <c r="CC979" s="42">
        <v>3.976642</v>
      </c>
      <c r="CD979" s="42">
        <v>51.696350000000002</v>
      </c>
      <c r="CE979" s="42">
        <v>39.766423000000003</v>
      </c>
      <c r="CF979" s="42">
        <v>167.018978</v>
      </c>
      <c r="CG979" s="42">
        <v>167.018978</v>
      </c>
      <c r="CH979" s="42">
        <v>135.205839</v>
      </c>
      <c r="CI979" s="42">
        <v>7.9532850000000002</v>
      </c>
      <c r="CJ979" s="42">
        <v>23.859853999999999</v>
      </c>
      <c r="CK979" s="42">
        <v>345.96788299999997</v>
      </c>
      <c r="CL979" s="42">
        <v>0</v>
      </c>
      <c r="CM979" s="42">
        <v>3.976642</v>
      </c>
      <c r="CN979" s="42">
        <v>11.929926999999999</v>
      </c>
      <c r="CO979" s="42">
        <v>0</v>
      </c>
      <c r="CP979" s="42">
        <v>19.883212</v>
      </c>
      <c r="CQ979" s="42">
        <v>19.883212</v>
      </c>
      <c r="CR979" s="42">
        <v>262.458394</v>
      </c>
      <c r="CS979" s="42">
        <v>27.836496</v>
      </c>
    </row>
    <row r="980" spans="1:97">
      <c r="A980" s="40" t="s">
        <v>2553</v>
      </c>
      <c r="B980" s="40" t="s">
        <v>289</v>
      </c>
      <c r="C980" s="40" t="s">
        <v>1664</v>
      </c>
      <c r="D980" s="40" t="s">
        <v>1665</v>
      </c>
      <c r="E980" s="40" t="s">
        <v>1788</v>
      </c>
      <c r="F980" s="40" t="s">
        <v>419</v>
      </c>
      <c r="G980" s="41" t="s">
        <v>294</v>
      </c>
      <c r="H980" s="40" t="s">
        <v>2554</v>
      </c>
      <c r="I980" s="42">
        <v>279</v>
      </c>
      <c r="J980" s="42">
        <v>37.702703</v>
      </c>
      <c r="K980" s="42">
        <v>31.239381999999999</v>
      </c>
      <c r="L980" s="42">
        <v>61.401544000000001</v>
      </c>
      <c r="M980" s="42">
        <v>76.482624999999999</v>
      </c>
      <c r="N980" s="42">
        <v>40.934362999999998</v>
      </c>
      <c r="O980" s="42">
        <v>31.239381999999999</v>
      </c>
      <c r="P980" s="42">
        <v>60</v>
      </c>
      <c r="Q980" s="42">
        <v>56</v>
      </c>
      <c r="R980" s="42">
        <v>82</v>
      </c>
      <c r="S980" s="42">
        <v>64</v>
      </c>
      <c r="T980" s="42">
        <v>58</v>
      </c>
      <c r="U980" s="42">
        <v>27</v>
      </c>
      <c r="V980" s="42">
        <v>136.80695</v>
      </c>
      <c r="W980" s="42">
        <v>23.698841999999999</v>
      </c>
      <c r="X980" s="42">
        <v>19.389961</v>
      </c>
      <c r="Y980" s="42">
        <v>34.471041999999997</v>
      </c>
      <c r="Z980" s="42">
        <v>34.471041999999997</v>
      </c>
      <c r="AA980" s="42">
        <v>18.312740999999999</v>
      </c>
      <c r="AB980" s="42">
        <v>6.4633200000000004</v>
      </c>
      <c r="AC980" s="42">
        <v>0</v>
      </c>
      <c r="AD980" s="42">
        <v>29.084942000000002</v>
      </c>
      <c r="AE980" s="42">
        <v>94.795366999999999</v>
      </c>
      <c r="AF980" s="42">
        <v>12.926641</v>
      </c>
      <c r="AG980" s="42">
        <v>142.19305</v>
      </c>
      <c r="AH980" s="42">
        <v>14.003861000000001</v>
      </c>
      <c r="AI980" s="42">
        <v>11.849421</v>
      </c>
      <c r="AJ980" s="42">
        <v>26.930502000000001</v>
      </c>
      <c r="AK980" s="42">
        <v>42.011583000000002</v>
      </c>
      <c r="AL980" s="42">
        <v>22.621621999999999</v>
      </c>
      <c r="AM980" s="42">
        <v>23.698841999999999</v>
      </c>
      <c r="AN980" s="42">
        <v>1.0772200000000001</v>
      </c>
      <c r="AO980" s="42">
        <v>19.389961</v>
      </c>
      <c r="AP980" s="42">
        <v>87.254825999999994</v>
      </c>
      <c r="AQ980" s="42">
        <v>35.548262999999999</v>
      </c>
      <c r="AR980" s="42">
        <v>224.06177600000001</v>
      </c>
      <c r="AS980" s="42">
        <v>21.544402000000002</v>
      </c>
      <c r="AT980" s="42">
        <v>12.926641</v>
      </c>
      <c r="AU980" s="42">
        <v>8.6177609999999998</v>
      </c>
      <c r="AV980" s="42">
        <v>43.088802999999999</v>
      </c>
      <c r="AW980" s="42">
        <v>21.544402000000002</v>
      </c>
      <c r="AX980" s="42">
        <v>25.853282</v>
      </c>
      <c r="AY980" s="42">
        <v>68.942085000000006</v>
      </c>
      <c r="AZ980" s="42">
        <v>21.544402000000002</v>
      </c>
      <c r="BA980" s="42">
        <v>107.722008</v>
      </c>
      <c r="BB980" s="42">
        <v>12.926641</v>
      </c>
      <c r="BC980" s="42">
        <v>8.6177609999999998</v>
      </c>
      <c r="BD980" s="42">
        <v>8.6177609999999998</v>
      </c>
      <c r="BE980" s="42">
        <v>25.853282</v>
      </c>
      <c r="BF980" s="42">
        <v>0</v>
      </c>
      <c r="BG980" s="42">
        <v>8.6177609999999998</v>
      </c>
      <c r="BH980" s="42">
        <v>34.471041999999997</v>
      </c>
      <c r="BI980" s="42">
        <v>8.6177609999999998</v>
      </c>
      <c r="BJ980" s="42">
        <v>116.33976800000001</v>
      </c>
      <c r="BK980" s="42">
        <v>8.6177609999999998</v>
      </c>
      <c r="BL980" s="42">
        <v>4.3088800000000003</v>
      </c>
      <c r="BM980" s="42">
        <v>0</v>
      </c>
      <c r="BN980" s="42">
        <v>17.235520999999999</v>
      </c>
      <c r="BO980" s="42">
        <v>21.544402000000002</v>
      </c>
      <c r="BP980" s="42">
        <v>17.235520999999999</v>
      </c>
      <c r="BQ980" s="42">
        <v>34.471041999999997</v>
      </c>
      <c r="BR980" s="42">
        <v>12.926641</v>
      </c>
      <c r="BS980" s="42">
        <v>12.926641</v>
      </c>
      <c r="BT980" s="42">
        <v>0</v>
      </c>
      <c r="BU980" s="42">
        <v>0</v>
      </c>
      <c r="BV980" s="42">
        <v>4.3088800000000003</v>
      </c>
      <c r="BW980" s="42">
        <v>0</v>
      </c>
      <c r="BX980" s="42">
        <v>0</v>
      </c>
      <c r="BY980" s="42">
        <v>0</v>
      </c>
      <c r="BZ980" s="42">
        <v>0</v>
      </c>
      <c r="CA980" s="42">
        <v>8.6177609999999998</v>
      </c>
      <c r="CB980" s="42">
        <v>81.868725999999995</v>
      </c>
      <c r="CC980" s="42">
        <v>8.6177609999999998</v>
      </c>
      <c r="CD980" s="42">
        <v>8.6177609999999998</v>
      </c>
      <c r="CE980" s="42">
        <v>4.3088800000000003</v>
      </c>
      <c r="CF980" s="42">
        <v>34.471041999999997</v>
      </c>
      <c r="CG980" s="42">
        <v>17.235520999999999</v>
      </c>
      <c r="CH980" s="42">
        <v>8.6177609999999998</v>
      </c>
      <c r="CI980" s="42">
        <v>0</v>
      </c>
      <c r="CJ980" s="42">
        <v>0</v>
      </c>
      <c r="CK980" s="42">
        <v>129.26640900000001</v>
      </c>
      <c r="CL980" s="42">
        <v>12.926641</v>
      </c>
      <c r="CM980" s="42">
        <v>4.3088800000000003</v>
      </c>
      <c r="CN980" s="42">
        <v>0</v>
      </c>
      <c r="CO980" s="42">
        <v>8.6177609999999998</v>
      </c>
      <c r="CP980" s="42">
        <v>4.3088800000000003</v>
      </c>
      <c r="CQ980" s="42">
        <v>17.235520999999999</v>
      </c>
      <c r="CR980" s="42">
        <v>68.942085000000006</v>
      </c>
      <c r="CS980" s="42">
        <v>12.926641</v>
      </c>
    </row>
    <row r="981" spans="1:97">
      <c r="A981" s="40" t="s">
        <v>2555</v>
      </c>
      <c r="B981" s="40" t="s">
        <v>289</v>
      </c>
      <c r="C981" s="40" t="s">
        <v>1664</v>
      </c>
      <c r="D981" s="40" t="s">
        <v>1669</v>
      </c>
      <c r="E981" s="40" t="s">
        <v>1933</v>
      </c>
      <c r="F981" s="40" t="s">
        <v>1671</v>
      </c>
      <c r="G981" s="41" t="s">
        <v>294</v>
      </c>
      <c r="H981" s="40" t="s">
        <v>2556</v>
      </c>
      <c r="I981" s="42">
        <v>239</v>
      </c>
      <c r="J981" s="42">
        <v>53.227074000000002</v>
      </c>
      <c r="K981" s="42">
        <v>25.048034999999999</v>
      </c>
      <c r="L981" s="42">
        <v>50.096069999999997</v>
      </c>
      <c r="M981" s="42">
        <v>58.445414999999997</v>
      </c>
      <c r="N981" s="42">
        <v>28.179039</v>
      </c>
      <c r="O981" s="42">
        <v>24.004366999999998</v>
      </c>
      <c r="P981" s="42">
        <v>44</v>
      </c>
      <c r="Q981" s="42">
        <v>22</v>
      </c>
      <c r="R981" s="42">
        <v>61</v>
      </c>
      <c r="S981" s="42">
        <v>39</v>
      </c>
      <c r="T981" s="42">
        <v>30</v>
      </c>
      <c r="U981" s="42">
        <v>23</v>
      </c>
      <c r="V981" s="42">
        <v>124.196507</v>
      </c>
      <c r="W981" s="42">
        <v>26.091702999999999</v>
      </c>
      <c r="X981" s="42">
        <v>17.742357999999999</v>
      </c>
      <c r="Y981" s="42">
        <v>21.917031000000001</v>
      </c>
      <c r="Z981" s="42">
        <v>32.353712000000002</v>
      </c>
      <c r="AA981" s="42">
        <v>12.524017000000001</v>
      </c>
      <c r="AB981" s="42">
        <v>13.567686</v>
      </c>
      <c r="AC981" s="42">
        <v>0</v>
      </c>
      <c r="AD981" s="42">
        <v>32.353712000000002</v>
      </c>
      <c r="AE981" s="42">
        <v>67.838427999999993</v>
      </c>
      <c r="AF981" s="42">
        <v>24.004366999999998</v>
      </c>
      <c r="AG981" s="42">
        <v>114.803493</v>
      </c>
      <c r="AH981" s="42">
        <v>27.135370999999999</v>
      </c>
      <c r="AI981" s="42">
        <v>7.3056770000000002</v>
      </c>
      <c r="AJ981" s="42">
        <v>28.179039</v>
      </c>
      <c r="AK981" s="42">
        <v>26.091702999999999</v>
      </c>
      <c r="AL981" s="42">
        <v>15.655022000000001</v>
      </c>
      <c r="AM981" s="42">
        <v>10.436681</v>
      </c>
      <c r="AN981" s="42">
        <v>0</v>
      </c>
      <c r="AO981" s="42">
        <v>31.310044000000001</v>
      </c>
      <c r="AP981" s="42">
        <v>65.751092</v>
      </c>
      <c r="AQ981" s="42">
        <v>17.742357999999999</v>
      </c>
      <c r="AR981" s="42">
        <v>179.51091700000001</v>
      </c>
      <c r="AS981" s="42">
        <v>16.698689999999999</v>
      </c>
      <c r="AT981" s="42">
        <v>8.3493449999999996</v>
      </c>
      <c r="AU981" s="42">
        <v>8.3493449999999996</v>
      </c>
      <c r="AV981" s="42">
        <v>25.048034999999999</v>
      </c>
      <c r="AW981" s="42">
        <v>8.3493449999999996</v>
      </c>
      <c r="AX981" s="42">
        <v>25.048034999999999</v>
      </c>
      <c r="AY981" s="42">
        <v>62.620086999999998</v>
      </c>
      <c r="AZ981" s="42">
        <v>25.048034999999999</v>
      </c>
      <c r="BA981" s="42">
        <v>83.493449999999996</v>
      </c>
      <c r="BB981" s="42">
        <v>8.3493449999999996</v>
      </c>
      <c r="BC981" s="42">
        <v>4.1746720000000002</v>
      </c>
      <c r="BD981" s="42">
        <v>8.3493449999999996</v>
      </c>
      <c r="BE981" s="42">
        <v>8.3493449999999996</v>
      </c>
      <c r="BF981" s="42">
        <v>0</v>
      </c>
      <c r="BG981" s="42">
        <v>20.873362</v>
      </c>
      <c r="BH981" s="42">
        <v>25.048034999999999</v>
      </c>
      <c r="BI981" s="42">
        <v>8.3493449999999996</v>
      </c>
      <c r="BJ981" s="42">
        <v>96.017466999999996</v>
      </c>
      <c r="BK981" s="42">
        <v>8.3493449999999996</v>
      </c>
      <c r="BL981" s="42">
        <v>4.1746720000000002</v>
      </c>
      <c r="BM981" s="42">
        <v>0</v>
      </c>
      <c r="BN981" s="42">
        <v>16.698689999999999</v>
      </c>
      <c r="BO981" s="42">
        <v>8.3493449999999996</v>
      </c>
      <c r="BP981" s="42">
        <v>4.1746720000000002</v>
      </c>
      <c r="BQ981" s="42">
        <v>37.572051999999999</v>
      </c>
      <c r="BR981" s="42">
        <v>16.698689999999999</v>
      </c>
      <c r="BS981" s="42">
        <v>8.3493449999999996</v>
      </c>
      <c r="BT981" s="42">
        <v>0</v>
      </c>
      <c r="BU981" s="42">
        <v>0</v>
      </c>
      <c r="BV981" s="42">
        <v>0</v>
      </c>
      <c r="BW981" s="42">
        <v>0</v>
      </c>
      <c r="BX981" s="42">
        <v>0</v>
      </c>
      <c r="BY981" s="42">
        <v>0</v>
      </c>
      <c r="BZ981" s="42">
        <v>0</v>
      </c>
      <c r="CA981" s="42">
        <v>8.3493449999999996</v>
      </c>
      <c r="CB981" s="42">
        <v>91.842794999999995</v>
      </c>
      <c r="CC981" s="42">
        <v>12.524017000000001</v>
      </c>
      <c r="CD981" s="42">
        <v>0</v>
      </c>
      <c r="CE981" s="42">
        <v>8.3493449999999996</v>
      </c>
      <c r="CF981" s="42">
        <v>25.048034999999999</v>
      </c>
      <c r="CG981" s="42">
        <v>8.3493449999999996</v>
      </c>
      <c r="CH981" s="42">
        <v>25.048034999999999</v>
      </c>
      <c r="CI981" s="42">
        <v>0</v>
      </c>
      <c r="CJ981" s="42">
        <v>12.524017000000001</v>
      </c>
      <c r="CK981" s="42">
        <v>79.318776999999997</v>
      </c>
      <c r="CL981" s="42">
        <v>4.1746720000000002</v>
      </c>
      <c r="CM981" s="42">
        <v>8.3493449999999996</v>
      </c>
      <c r="CN981" s="42">
        <v>0</v>
      </c>
      <c r="CO981" s="42">
        <v>0</v>
      </c>
      <c r="CP981" s="42">
        <v>0</v>
      </c>
      <c r="CQ981" s="42">
        <v>0</v>
      </c>
      <c r="CR981" s="42">
        <v>62.620086999999998</v>
      </c>
      <c r="CS981" s="42">
        <v>4.1746720000000002</v>
      </c>
    </row>
    <row r="982" spans="1:97">
      <c r="A982" s="40" t="s">
        <v>2557</v>
      </c>
      <c r="B982" s="40" t="s">
        <v>289</v>
      </c>
      <c r="C982" s="40" t="s">
        <v>1664</v>
      </c>
      <c r="D982" s="40" t="s">
        <v>1669</v>
      </c>
      <c r="E982" s="40" t="s">
        <v>1933</v>
      </c>
      <c r="F982" s="40" t="s">
        <v>1671</v>
      </c>
      <c r="G982" s="41" t="s">
        <v>294</v>
      </c>
      <c r="H982" s="40" t="s">
        <v>2558</v>
      </c>
      <c r="I982" s="42">
        <v>86</v>
      </c>
      <c r="J982" s="42">
        <v>15</v>
      </c>
      <c r="K982" s="42">
        <v>14</v>
      </c>
      <c r="L982" s="42">
        <v>23</v>
      </c>
      <c r="M982" s="42">
        <v>12</v>
      </c>
      <c r="N982" s="42">
        <v>9</v>
      </c>
      <c r="O982" s="42">
        <v>13</v>
      </c>
      <c r="P982" s="42">
        <v>12</v>
      </c>
      <c r="Q982" s="42">
        <v>3</v>
      </c>
      <c r="R982" s="42">
        <v>20</v>
      </c>
      <c r="S982" s="42">
        <v>13</v>
      </c>
      <c r="T982" s="42">
        <v>18</v>
      </c>
      <c r="U982" s="42">
        <v>5</v>
      </c>
      <c r="V982" s="42">
        <v>43</v>
      </c>
      <c r="W982" s="42">
        <v>10</v>
      </c>
      <c r="X982" s="42">
        <v>5</v>
      </c>
      <c r="Y982" s="42">
        <v>12</v>
      </c>
      <c r="Z982" s="42">
        <v>7</v>
      </c>
      <c r="AA982" s="42">
        <v>3</v>
      </c>
      <c r="AB982" s="42">
        <v>6</v>
      </c>
      <c r="AC982" s="42">
        <v>0</v>
      </c>
      <c r="AD982" s="42">
        <v>12</v>
      </c>
      <c r="AE982" s="42">
        <v>24</v>
      </c>
      <c r="AF982" s="42">
        <v>7</v>
      </c>
      <c r="AG982" s="42">
        <v>43</v>
      </c>
      <c r="AH982" s="42">
        <v>5</v>
      </c>
      <c r="AI982" s="42">
        <v>9</v>
      </c>
      <c r="AJ982" s="42">
        <v>11</v>
      </c>
      <c r="AK982" s="42">
        <v>5</v>
      </c>
      <c r="AL982" s="42">
        <v>6</v>
      </c>
      <c r="AM982" s="42">
        <v>7</v>
      </c>
      <c r="AN982" s="42">
        <v>0</v>
      </c>
      <c r="AO982" s="42">
        <v>8</v>
      </c>
      <c r="AP982" s="42">
        <v>24</v>
      </c>
      <c r="AQ982" s="42">
        <v>11</v>
      </c>
      <c r="AR982" s="42">
        <v>64</v>
      </c>
      <c r="AS982" s="42">
        <v>0</v>
      </c>
      <c r="AT982" s="42">
        <v>0</v>
      </c>
      <c r="AU982" s="42">
        <v>12</v>
      </c>
      <c r="AV982" s="42">
        <v>4</v>
      </c>
      <c r="AW982" s="42">
        <v>16</v>
      </c>
      <c r="AX982" s="42">
        <v>4</v>
      </c>
      <c r="AY982" s="42">
        <v>20</v>
      </c>
      <c r="AZ982" s="42">
        <v>8</v>
      </c>
      <c r="BA982" s="42">
        <v>32</v>
      </c>
      <c r="BB982" s="42">
        <v>0</v>
      </c>
      <c r="BC982" s="42">
        <v>0</v>
      </c>
      <c r="BD982" s="42">
        <v>8</v>
      </c>
      <c r="BE982" s="42">
        <v>4</v>
      </c>
      <c r="BF982" s="42">
        <v>4</v>
      </c>
      <c r="BG982" s="42">
        <v>4</v>
      </c>
      <c r="BH982" s="42">
        <v>8</v>
      </c>
      <c r="BI982" s="42">
        <v>4</v>
      </c>
      <c r="BJ982" s="42">
        <v>32</v>
      </c>
      <c r="BK982" s="42">
        <v>0</v>
      </c>
      <c r="BL982" s="42">
        <v>0</v>
      </c>
      <c r="BM982" s="42">
        <v>4</v>
      </c>
      <c r="BN982" s="42">
        <v>0</v>
      </c>
      <c r="BO982" s="42">
        <v>12</v>
      </c>
      <c r="BP982" s="42">
        <v>0</v>
      </c>
      <c r="BQ982" s="42">
        <v>12</v>
      </c>
      <c r="BR982" s="42">
        <v>4</v>
      </c>
      <c r="BS982" s="42">
        <v>4</v>
      </c>
      <c r="BT982" s="42">
        <v>0</v>
      </c>
      <c r="BU982" s="42">
        <v>0</v>
      </c>
      <c r="BV982" s="42">
        <v>0</v>
      </c>
      <c r="BW982" s="42">
        <v>0</v>
      </c>
      <c r="BX982" s="42">
        <v>0</v>
      </c>
      <c r="BY982" s="42">
        <v>0</v>
      </c>
      <c r="BZ982" s="42">
        <v>0</v>
      </c>
      <c r="CA982" s="42">
        <v>4</v>
      </c>
      <c r="CB982" s="42">
        <v>36</v>
      </c>
      <c r="CC982" s="42">
        <v>0</v>
      </c>
      <c r="CD982" s="42">
        <v>0</v>
      </c>
      <c r="CE982" s="42">
        <v>12</v>
      </c>
      <c r="CF982" s="42">
        <v>4</v>
      </c>
      <c r="CG982" s="42">
        <v>16</v>
      </c>
      <c r="CH982" s="42">
        <v>4</v>
      </c>
      <c r="CI982" s="42">
        <v>0</v>
      </c>
      <c r="CJ982" s="42">
        <v>0</v>
      </c>
      <c r="CK982" s="42">
        <v>24</v>
      </c>
      <c r="CL982" s="42">
        <v>0</v>
      </c>
      <c r="CM982" s="42">
        <v>0</v>
      </c>
      <c r="CN982" s="42">
        <v>0</v>
      </c>
      <c r="CO982" s="42">
        <v>0</v>
      </c>
      <c r="CP982" s="42">
        <v>0</v>
      </c>
      <c r="CQ982" s="42">
        <v>0</v>
      </c>
      <c r="CR982" s="42">
        <v>20</v>
      </c>
      <c r="CS982" s="42">
        <v>4</v>
      </c>
    </row>
    <row r="983" spans="1:97">
      <c r="A983" s="40" t="s">
        <v>2559</v>
      </c>
      <c r="B983" s="40" t="s">
        <v>289</v>
      </c>
      <c r="C983" s="40" t="s">
        <v>1664</v>
      </c>
      <c r="D983" s="40" t="s">
        <v>1669</v>
      </c>
      <c r="E983" s="40" t="s">
        <v>1742</v>
      </c>
      <c r="F983" s="40" t="s">
        <v>1671</v>
      </c>
      <c r="G983" s="41" t="s">
        <v>294</v>
      </c>
      <c r="H983" s="40" t="s">
        <v>2560</v>
      </c>
      <c r="I983" s="42">
        <v>317</v>
      </c>
      <c r="J983" s="42">
        <v>76</v>
      </c>
      <c r="K983" s="42">
        <v>51</v>
      </c>
      <c r="L983" s="42">
        <v>74</v>
      </c>
      <c r="M983" s="42">
        <v>60</v>
      </c>
      <c r="N983" s="42">
        <v>40</v>
      </c>
      <c r="O983" s="42">
        <v>16</v>
      </c>
      <c r="P983" s="42">
        <v>48</v>
      </c>
      <c r="Q983" s="42">
        <v>56</v>
      </c>
      <c r="R983" s="42">
        <v>48</v>
      </c>
      <c r="S983" s="42">
        <v>50</v>
      </c>
      <c r="T983" s="42">
        <v>28</v>
      </c>
      <c r="U983" s="42">
        <v>17</v>
      </c>
      <c r="V983" s="42">
        <v>163</v>
      </c>
      <c r="W983" s="42">
        <v>39</v>
      </c>
      <c r="X983" s="42">
        <v>23</v>
      </c>
      <c r="Y983" s="42">
        <v>44</v>
      </c>
      <c r="Z983" s="42">
        <v>25</v>
      </c>
      <c r="AA983" s="42">
        <v>24</v>
      </c>
      <c r="AB983" s="42">
        <v>8</v>
      </c>
      <c r="AC983" s="42">
        <v>0</v>
      </c>
      <c r="AD983" s="42">
        <v>47</v>
      </c>
      <c r="AE983" s="42">
        <v>94</v>
      </c>
      <c r="AF983" s="42">
        <v>22</v>
      </c>
      <c r="AG983" s="42">
        <v>154</v>
      </c>
      <c r="AH983" s="42">
        <v>37</v>
      </c>
      <c r="AI983" s="42">
        <v>28</v>
      </c>
      <c r="AJ983" s="42">
        <v>30</v>
      </c>
      <c r="AK983" s="42">
        <v>35</v>
      </c>
      <c r="AL983" s="42">
        <v>16</v>
      </c>
      <c r="AM983" s="42">
        <v>7</v>
      </c>
      <c r="AN983" s="42">
        <v>1</v>
      </c>
      <c r="AO983" s="42">
        <v>45</v>
      </c>
      <c r="AP983" s="42">
        <v>94</v>
      </c>
      <c r="AQ983" s="42">
        <v>15</v>
      </c>
      <c r="AR983" s="42">
        <v>236</v>
      </c>
      <c r="AS983" s="42">
        <v>8</v>
      </c>
      <c r="AT983" s="42">
        <v>4</v>
      </c>
      <c r="AU983" s="42">
        <v>0</v>
      </c>
      <c r="AV983" s="42">
        <v>20</v>
      </c>
      <c r="AW983" s="42">
        <v>48</v>
      </c>
      <c r="AX983" s="42">
        <v>68</v>
      </c>
      <c r="AY983" s="42">
        <v>64</v>
      </c>
      <c r="AZ983" s="42">
        <v>24</v>
      </c>
      <c r="BA983" s="42">
        <v>124</v>
      </c>
      <c r="BB983" s="42">
        <v>4</v>
      </c>
      <c r="BC983" s="42">
        <v>0</v>
      </c>
      <c r="BD983" s="42">
        <v>0</v>
      </c>
      <c r="BE983" s="42">
        <v>4</v>
      </c>
      <c r="BF983" s="42">
        <v>8</v>
      </c>
      <c r="BG983" s="42">
        <v>60</v>
      </c>
      <c r="BH983" s="42">
        <v>40</v>
      </c>
      <c r="BI983" s="42">
        <v>8</v>
      </c>
      <c r="BJ983" s="42">
        <v>112</v>
      </c>
      <c r="BK983" s="42">
        <v>4</v>
      </c>
      <c r="BL983" s="42">
        <v>4</v>
      </c>
      <c r="BM983" s="42">
        <v>0</v>
      </c>
      <c r="BN983" s="42">
        <v>16</v>
      </c>
      <c r="BO983" s="42">
        <v>40</v>
      </c>
      <c r="BP983" s="42">
        <v>8</v>
      </c>
      <c r="BQ983" s="42">
        <v>24</v>
      </c>
      <c r="BR983" s="42">
        <v>16</v>
      </c>
      <c r="BS983" s="42">
        <v>28</v>
      </c>
      <c r="BT983" s="42">
        <v>0</v>
      </c>
      <c r="BU983" s="42">
        <v>0</v>
      </c>
      <c r="BV983" s="42">
        <v>0</v>
      </c>
      <c r="BW983" s="42">
        <v>0</v>
      </c>
      <c r="BX983" s="42">
        <v>8</v>
      </c>
      <c r="BY983" s="42">
        <v>8</v>
      </c>
      <c r="BZ983" s="42">
        <v>0</v>
      </c>
      <c r="CA983" s="42">
        <v>12</v>
      </c>
      <c r="CB983" s="42">
        <v>128</v>
      </c>
      <c r="CC983" s="42">
        <v>4</v>
      </c>
      <c r="CD983" s="42">
        <v>4</v>
      </c>
      <c r="CE983" s="42">
        <v>0</v>
      </c>
      <c r="CF983" s="42">
        <v>20</v>
      </c>
      <c r="CG983" s="42">
        <v>36</v>
      </c>
      <c r="CH983" s="42">
        <v>56</v>
      </c>
      <c r="CI983" s="42">
        <v>4</v>
      </c>
      <c r="CJ983" s="42">
        <v>4</v>
      </c>
      <c r="CK983" s="42">
        <v>80</v>
      </c>
      <c r="CL983" s="42">
        <v>4</v>
      </c>
      <c r="CM983" s="42">
        <v>0</v>
      </c>
      <c r="CN983" s="42">
        <v>0</v>
      </c>
      <c r="CO983" s="42">
        <v>0</v>
      </c>
      <c r="CP983" s="42">
        <v>4</v>
      </c>
      <c r="CQ983" s="42">
        <v>4</v>
      </c>
      <c r="CR983" s="42">
        <v>60</v>
      </c>
      <c r="CS983" s="42">
        <v>8</v>
      </c>
    </row>
    <row r="984" spans="1:97">
      <c r="A984" s="40" t="s">
        <v>2561</v>
      </c>
      <c r="B984" s="40" t="s">
        <v>289</v>
      </c>
      <c r="C984" s="40" t="s">
        <v>1664</v>
      </c>
      <c r="D984" s="40" t="s">
        <v>1674</v>
      </c>
      <c r="E984" s="40" t="s">
        <v>1759</v>
      </c>
      <c r="F984" s="40" t="s">
        <v>1671</v>
      </c>
      <c r="G984" s="41" t="s">
        <v>294</v>
      </c>
      <c r="H984" s="40" t="s">
        <v>2562</v>
      </c>
      <c r="I984" s="42">
        <v>330</v>
      </c>
      <c r="J984" s="42">
        <v>67.151162999999997</v>
      </c>
      <c r="K984" s="42">
        <v>54.680233000000001</v>
      </c>
      <c r="L984" s="42">
        <v>84.418604999999999</v>
      </c>
      <c r="M984" s="42">
        <v>76.744185999999999</v>
      </c>
      <c r="N984" s="42">
        <v>28.779070000000001</v>
      </c>
      <c r="O984" s="42">
        <v>18.226744</v>
      </c>
      <c r="P984" s="42">
        <v>54</v>
      </c>
      <c r="Q984" s="42">
        <v>39</v>
      </c>
      <c r="R984" s="42">
        <v>71</v>
      </c>
      <c r="S984" s="42">
        <v>39</v>
      </c>
      <c r="T984" s="42">
        <v>34</v>
      </c>
      <c r="U984" s="42">
        <v>5</v>
      </c>
      <c r="V984" s="42">
        <v>168.837209</v>
      </c>
      <c r="W984" s="42">
        <v>36.453488</v>
      </c>
      <c r="X984" s="42">
        <v>27.819766999999999</v>
      </c>
      <c r="Y984" s="42">
        <v>43.168604999999999</v>
      </c>
      <c r="Z984" s="42">
        <v>38.372093</v>
      </c>
      <c r="AA984" s="42">
        <v>15.348837</v>
      </c>
      <c r="AB984" s="42">
        <v>7.6744190000000003</v>
      </c>
      <c r="AC984" s="42">
        <v>0</v>
      </c>
      <c r="AD984" s="42">
        <v>46.046512</v>
      </c>
      <c r="AE984" s="42">
        <v>109.360465</v>
      </c>
      <c r="AF984" s="42">
        <v>13.430232999999999</v>
      </c>
      <c r="AG984" s="42">
        <v>161.162791</v>
      </c>
      <c r="AH984" s="42">
        <v>30.697673999999999</v>
      </c>
      <c r="AI984" s="42">
        <v>26.860465000000001</v>
      </c>
      <c r="AJ984" s="42">
        <v>41.25</v>
      </c>
      <c r="AK984" s="42">
        <v>38.372093</v>
      </c>
      <c r="AL984" s="42">
        <v>13.430232999999999</v>
      </c>
      <c r="AM984" s="42">
        <v>10.552326000000001</v>
      </c>
      <c r="AN984" s="42">
        <v>0</v>
      </c>
      <c r="AO984" s="42">
        <v>44.127907</v>
      </c>
      <c r="AP984" s="42">
        <v>98.808139999999995</v>
      </c>
      <c r="AQ984" s="42">
        <v>18.226744</v>
      </c>
      <c r="AR984" s="42">
        <v>287.79069800000002</v>
      </c>
      <c r="AS984" s="42">
        <v>3.8372090000000001</v>
      </c>
      <c r="AT984" s="42">
        <v>3.8372090000000001</v>
      </c>
      <c r="AU984" s="42">
        <v>11.511628</v>
      </c>
      <c r="AV984" s="42">
        <v>42.209302000000001</v>
      </c>
      <c r="AW984" s="42">
        <v>53.720930000000003</v>
      </c>
      <c r="AX984" s="42">
        <v>69.069766999999999</v>
      </c>
      <c r="AY984" s="42">
        <v>26.860465000000001</v>
      </c>
      <c r="AZ984" s="42">
        <v>76.744185999999999</v>
      </c>
      <c r="BA984" s="42">
        <v>165</v>
      </c>
      <c r="BB984" s="42">
        <v>3.8372090000000001</v>
      </c>
      <c r="BC984" s="42">
        <v>3.8372090000000001</v>
      </c>
      <c r="BD984" s="42">
        <v>7.6744190000000003</v>
      </c>
      <c r="BE984" s="42">
        <v>23.023256</v>
      </c>
      <c r="BF984" s="42">
        <v>11.511628</v>
      </c>
      <c r="BG984" s="42">
        <v>57.558140000000002</v>
      </c>
      <c r="BH984" s="42">
        <v>15.348837</v>
      </c>
      <c r="BI984" s="42">
        <v>42.209302000000001</v>
      </c>
      <c r="BJ984" s="42">
        <v>122.79069800000001</v>
      </c>
      <c r="BK984" s="42">
        <v>0</v>
      </c>
      <c r="BL984" s="42">
        <v>0</v>
      </c>
      <c r="BM984" s="42">
        <v>3.8372090000000001</v>
      </c>
      <c r="BN984" s="42">
        <v>19.186046999999999</v>
      </c>
      <c r="BO984" s="42">
        <v>42.209302000000001</v>
      </c>
      <c r="BP984" s="42">
        <v>11.511628</v>
      </c>
      <c r="BQ984" s="42">
        <v>11.511628</v>
      </c>
      <c r="BR984" s="42">
        <v>34.534883999999998</v>
      </c>
      <c r="BS984" s="42">
        <v>53.720930000000003</v>
      </c>
      <c r="BT984" s="42">
        <v>0</v>
      </c>
      <c r="BU984" s="42">
        <v>0</v>
      </c>
      <c r="BV984" s="42">
        <v>0</v>
      </c>
      <c r="BW984" s="42">
        <v>0</v>
      </c>
      <c r="BX984" s="42">
        <v>3.8372090000000001</v>
      </c>
      <c r="BY984" s="42">
        <v>7.6744190000000003</v>
      </c>
      <c r="BZ984" s="42">
        <v>0</v>
      </c>
      <c r="CA984" s="42">
        <v>42.209302000000001</v>
      </c>
      <c r="CB984" s="42">
        <v>153.488372</v>
      </c>
      <c r="CC984" s="42">
        <v>3.8372090000000001</v>
      </c>
      <c r="CD984" s="42">
        <v>3.8372090000000001</v>
      </c>
      <c r="CE984" s="42">
        <v>3.8372090000000001</v>
      </c>
      <c r="CF984" s="42">
        <v>30.697673999999999</v>
      </c>
      <c r="CG984" s="42">
        <v>46.046512</v>
      </c>
      <c r="CH984" s="42">
        <v>49.883721000000001</v>
      </c>
      <c r="CI984" s="42">
        <v>0</v>
      </c>
      <c r="CJ984" s="42">
        <v>15.348837</v>
      </c>
      <c r="CK984" s="42">
        <v>80.581395000000001</v>
      </c>
      <c r="CL984" s="42">
        <v>0</v>
      </c>
      <c r="CM984" s="42">
        <v>0</v>
      </c>
      <c r="CN984" s="42">
        <v>7.6744190000000003</v>
      </c>
      <c r="CO984" s="42">
        <v>11.511628</v>
      </c>
      <c r="CP984" s="42">
        <v>3.8372090000000001</v>
      </c>
      <c r="CQ984" s="42">
        <v>11.511628</v>
      </c>
      <c r="CR984" s="42">
        <v>26.860465000000001</v>
      </c>
      <c r="CS984" s="42">
        <v>19.186046999999999</v>
      </c>
    </row>
    <row r="985" spans="1:97">
      <c r="A985" s="40" t="s">
        <v>2563</v>
      </c>
      <c r="B985" s="40" t="s">
        <v>289</v>
      </c>
      <c r="C985" s="40" t="s">
        <v>1664</v>
      </c>
      <c r="D985" s="40" t="s">
        <v>1669</v>
      </c>
      <c r="E985" s="40" t="s">
        <v>1800</v>
      </c>
      <c r="F985" s="40" t="s">
        <v>1671</v>
      </c>
      <c r="G985" s="41" t="s">
        <v>294</v>
      </c>
      <c r="H985" s="40" t="s">
        <v>2564</v>
      </c>
      <c r="I985" s="42">
        <v>185</v>
      </c>
      <c r="J985" s="42">
        <v>47.769953000000001</v>
      </c>
      <c r="K985" s="42">
        <v>29.530515999999999</v>
      </c>
      <c r="L985" s="42">
        <v>42.558684999999997</v>
      </c>
      <c r="M985" s="42">
        <v>42.558684999999997</v>
      </c>
      <c r="N985" s="42">
        <v>12.159624000000001</v>
      </c>
      <c r="O985" s="42">
        <v>10.422535</v>
      </c>
      <c r="P985" s="42">
        <v>31</v>
      </c>
      <c r="Q985" s="42">
        <v>7</v>
      </c>
      <c r="R985" s="42">
        <v>41</v>
      </c>
      <c r="S985" s="42">
        <v>13</v>
      </c>
      <c r="T985" s="42">
        <v>27</v>
      </c>
      <c r="U985" s="42">
        <v>10</v>
      </c>
      <c r="V985" s="42">
        <v>94.671362000000002</v>
      </c>
      <c r="W985" s="42">
        <v>23.450704000000002</v>
      </c>
      <c r="X985" s="42">
        <v>15.633803</v>
      </c>
      <c r="Y985" s="42">
        <v>22.582159999999998</v>
      </c>
      <c r="Z985" s="42">
        <v>22.582159999999998</v>
      </c>
      <c r="AA985" s="42">
        <v>4.3427230000000003</v>
      </c>
      <c r="AB985" s="42">
        <v>6.0798120000000004</v>
      </c>
      <c r="AC985" s="42">
        <v>0</v>
      </c>
      <c r="AD985" s="42">
        <v>30.399061</v>
      </c>
      <c r="AE985" s="42">
        <v>56.455399</v>
      </c>
      <c r="AF985" s="42">
        <v>7.8169009999999997</v>
      </c>
      <c r="AG985" s="42">
        <v>90.328637999999998</v>
      </c>
      <c r="AH985" s="42">
        <v>24.319248999999999</v>
      </c>
      <c r="AI985" s="42">
        <v>13.896713999999999</v>
      </c>
      <c r="AJ985" s="42">
        <v>19.976526</v>
      </c>
      <c r="AK985" s="42">
        <v>19.976526</v>
      </c>
      <c r="AL985" s="42">
        <v>7.8169009999999997</v>
      </c>
      <c r="AM985" s="42">
        <v>3.4741780000000002</v>
      </c>
      <c r="AN985" s="42">
        <v>0.86854500000000001</v>
      </c>
      <c r="AO985" s="42">
        <v>29.530515999999999</v>
      </c>
      <c r="AP985" s="42">
        <v>51.244131000000003</v>
      </c>
      <c r="AQ985" s="42">
        <v>9.5539909999999999</v>
      </c>
      <c r="AR985" s="42">
        <v>142.441315</v>
      </c>
      <c r="AS985" s="42">
        <v>13.896713999999999</v>
      </c>
      <c r="AT985" s="42">
        <v>3.4741780000000002</v>
      </c>
      <c r="AU985" s="42">
        <v>0</v>
      </c>
      <c r="AV985" s="42">
        <v>27.793427000000001</v>
      </c>
      <c r="AW985" s="42">
        <v>20.84507</v>
      </c>
      <c r="AX985" s="42">
        <v>38.215961999999998</v>
      </c>
      <c r="AY985" s="42">
        <v>17.370892000000001</v>
      </c>
      <c r="AZ985" s="42">
        <v>20.84507</v>
      </c>
      <c r="BA985" s="42">
        <v>72.957746</v>
      </c>
      <c r="BB985" s="42">
        <v>10.422535</v>
      </c>
      <c r="BC985" s="42">
        <v>3.4741780000000002</v>
      </c>
      <c r="BD985" s="42">
        <v>0</v>
      </c>
      <c r="BE985" s="42">
        <v>13.896713999999999</v>
      </c>
      <c r="BF985" s="42">
        <v>0</v>
      </c>
      <c r="BG985" s="42">
        <v>31.267606000000001</v>
      </c>
      <c r="BH985" s="42">
        <v>13.896713999999999</v>
      </c>
      <c r="BI985" s="42">
        <v>0</v>
      </c>
      <c r="BJ985" s="42">
        <v>69.483568000000005</v>
      </c>
      <c r="BK985" s="42">
        <v>3.4741780000000002</v>
      </c>
      <c r="BL985" s="42">
        <v>0</v>
      </c>
      <c r="BM985" s="42">
        <v>0</v>
      </c>
      <c r="BN985" s="42">
        <v>13.896713999999999</v>
      </c>
      <c r="BO985" s="42">
        <v>20.84507</v>
      </c>
      <c r="BP985" s="42">
        <v>6.9483569999999997</v>
      </c>
      <c r="BQ985" s="42">
        <v>3.4741780000000002</v>
      </c>
      <c r="BR985" s="42">
        <v>20.84507</v>
      </c>
      <c r="BS985" s="42">
        <v>20.84507</v>
      </c>
      <c r="BT985" s="42">
        <v>0</v>
      </c>
      <c r="BU985" s="42">
        <v>0</v>
      </c>
      <c r="BV985" s="42">
        <v>0</v>
      </c>
      <c r="BW985" s="42">
        <v>0</v>
      </c>
      <c r="BX985" s="42">
        <v>0</v>
      </c>
      <c r="BY985" s="42">
        <v>6.9483569999999997</v>
      </c>
      <c r="BZ985" s="42">
        <v>0</v>
      </c>
      <c r="CA985" s="42">
        <v>13.896713999999999</v>
      </c>
      <c r="CB985" s="42">
        <v>93.802817000000005</v>
      </c>
      <c r="CC985" s="42">
        <v>6.9483569999999997</v>
      </c>
      <c r="CD985" s="42">
        <v>3.4741780000000002</v>
      </c>
      <c r="CE985" s="42">
        <v>0</v>
      </c>
      <c r="CF985" s="42">
        <v>27.793427000000001</v>
      </c>
      <c r="CG985" s="42">
        <v>20.84507</v>
      </c>
      <c r="CH985" s="42">
        <v>27.793427000000001</v>
      </c>
      <c r="CI985" s="42">
        <v>0</v>
      </c>
      <c r="CJ985" s="42">
        <v>6.9483569999999997</v>
      </c>
      <c r="CK985" s="42">
        <v>27.793427000000001</v>
      </c>
      <c r="CL985" s="42">
        <v>6.9483569999999997</v>
      </c>
      <c r="CM985" s="42">
        <v>0</v>
      </c>
      <c r="CN985" s="42">
        <v>0</v>
      </c>
      <c r="CO985" s="42">
        <v>0</v>
      </c>
      <c r="CP985" s="42">
        <v>0</v>
      </c>
      <c r="CQ985" s="42">
        <v>3.4741780000000002</v>
      </c>
      <c r="CR985" s="42">
        <v>17.370892000000001</v>
      </c>
      <c r="CS985" s="42">
        <v>0</v>
      </c>
    </row>
    <row r="986" spans="1:97">
      <c r="A986" s="40" t="s">
        <v>2565</v>
      </c>
      <c r="B986" s="40" t="s">
        <v>289</v>
      </c>
      <c r="C986" s="40" t="s">
        <v>1664</v>
      </c>
      <c r="D986" s="40" t="s">
        <v>1674</v>
      </c>
      <c r="E986" s="40" t="s">
        <v>1675</v>
      </c>
      <c r="F986" s="40" t="s">
        <v>1671</v>
      </c>
      <c r="G986" s="41" t="s">
        <v>294</v>
      </c>
      <c r="H986" s="40" t="s">
        <v>2566</v>
      </c>
      <c r="I986" s="42">
        <v>8004</v>
      </c>
      <c r="J986" s="42">
        <v>1549.1490229999999</v>
      </c>
      <c r="K986" s="42">
        <v>1267.2077039999999</v>
      </c>
      <c r="L986" s="42">
        <v>1720.620952</v>
      </c>
      <c r="M986" s="42">
        <v>1797.4692230000001</v>
      </c>
      <c r="N986" s="42">
        <v>1100.689032</v>
      </c>
      <c r="O986" s="42">
        <v>568.86406599999998</v>
      </c>
      <c r="P986" s="42">
        <v>1466</v>
      </c>
      <c r="Q986" s="42">
        <v>1342</v>
      </c>
      <c r="R986" s="42">
        <v>1724</v>
      </c>
      <c r="S986" s="42">
        <v>1421</v>
      </c>
      <c r="T986" s="42">
        <v>774</v>
      </c>
      <c r="U986" s="42">
        <v>362</v>
      </c>
      <c r="V986" s="42">
        <v>3874.85113</v>
      </c>
      <c r="W986" s="42">
        <v>782.97627</v>
      </c>
      <c r="X986" s="42">
        <v>636.06874300000004</v>
      </c>
      <c r="Y986" s="42">
        <v>829.24580200000003</v>
      </c>
      <c r="Z986" s="42">
        <v>876.54354699999999</v>
      </c>
      <c r="AA986" s="42">
        <v>536.37445000000002</v>
      </c>
      <c r="AB986" s="42">
        <v>210.684449</v>
      </c>
      <c r="AC986" s="42">
        <v>2.9578700000000002</v>
      </c>
      <c r="AD986" s="42">
        <v>1017.6902700000001</v>
      </c>
      <c r="AE986" s="42">
        <v>2373.366446</v>
      </c>
      <c r="AF986" s="42">
        <v>483.79441400000002</v>
      </c>
      <c r="AG986" s="42">
        <v>4129.14887</v>
      </c>
      <c r="AH986" s="42">
        <v>766.17275299999994</v>
      </c>
      <c r="AI986" s="42">
        <v>631.13896</v>
      </c>
      <c r="AJ986" s="42">
        <v>891.37514999999996</v>
      </c>
      <c r="AK986" s="42">
        <v>920.92567699999995</v>
      </c>
      <c r="AL986" s="42">
        <v>564.31458099999998</v>
      </c>
      <c r="AM986" s="42">
        <v>322.81466599999999</v>
      </c>
      <c r="AN986" s="42">
        <v>32.407082000000003</v>
      </c>
      <c r="AO986" s="42">
        <v>1013.676018</v>
      </c>
      <c r="AP986" s="42">
        <v>2451.3133549999998</v>
      </c>
      <c r="AQ986" s="42">
        <v>664.15949699999999</v>
      </c>
      <c r="AR986" s="42">
        <v>6476.3440220000002</v>
      </c>
      <c r="AS986" s="42">
        <v>19.719131000000001</v>
      </c>
      <c r="AT986" s="42">
        <v>323.39375000000001</v>
      </c>
      <c r="AU986" s="42">
        <v>619.23705600000005</v>
      </c>
      <c r="AV986" s="42">
        <v>1049.057773</v>
      </c>
      <c r="AW986" s="42">
        <v>1269.912041</v>
      </c>
      <c r="AX986" s="42">
        <v>848.09165800000005</v>
      </c>
      <c r="AY986" s="42">
        <v>1522.560252</v>
      </c>
      <c r="AZ986" s="42">
        <v>824.37235999999996</v>
      </c>
      <c r="BA986" s="42">
        <v>3135.8659779999998</v>
      </c>
      <c r="BB986" s="42">
        <v>7.8876520000000001</v>
      </c>
      <c r="BC986" s="42">
        <v>240.57339899999999</v>
      </c>
      <c r="BD986" s="42">
        <v>398.32644800000003</v>
      </c>
      <c r="BE986" s="42">
        <v>540.30419199999994</v>
      </c>
      <c r="BF986" s="42">
        <v>228.74192099999999</v>
      </c>
      <c r="BG986" s="42">
        <v>710.00139999999999</v>
      </c>
      <c r="BH986" s="42">
        <v>710.24383399999999</v>
      </c>
      <c r="BI986" s="42">
        <v>299.78713299999998</v>
      </c>
      <c r="BJ986" s="42">
        <v>3340.478044</v>
      </c>
      <c r="BK986" s="42">
        <v>11.831479</v>
      </c>
      <c r="BL986" s="42">
        <v>82.820351000000002</v>
      </c>
      <c r="BM986" s="42">
        <v>220.910608</v>
      </c>
      <c r="BN986" s="42">
        <v>508.75358199999999</v>
      </c>
      <c r="BO986" s="42">
        <v>1041.1701210000001</v>
      </c>
      <c r="BP986" s="42">
        <v>138.09025800000001</v>
      </c>
      <c r="BQ986" s="42">
        <v>812.316418</v>
      </c>
      <c r="BR986" s="42">
        <v>524.58522700000003</v>
      </c>
      <c r="BS986" s="42">
        <v>812.48454100000004</v>
      </c>
      <c r="BT986" s="42">
        <v>0</v>
      </c>
      <c r="BU986" s="42">
        <v>15.775304999999999</v>
      </c>
      <c r="BV986" s="42">
        <v>3.9438260000000001</v>
      </c>
      <c r="BW986" s="42">
        <v>39.438262000000002</v>
      </c>
      <c r="BX986" s="42">
        <v>138.033918</v>
      </c>
      <c r="BY986" s="42">
        <v>153.80922200000001</v>
      </c>
      <c r="BZ986" s="42">
        <v>0</v>
      </c>
      <c r="CA986" s="42">
        <v>461.48400800000002</v>
      </c>
      <c r="CB986" s="42">
        <v>3427.4666830000001</v>
      </c>
      <c r="CC986" s="42">
        <v>11.831479</v>
      </c>
      <c r="CD986" s="42">
        <v>264.236356</v>
      </c>
      <c r="CE986" s="42">
        <v>508.80992199999997</v>
      </c>
      <c r="CF986" s="42">
        <v>887.36089900000002</v>
      </c>
      <c r="CG986" s="42">
        <v>946.51829199999997</v>
      </c>
      <c r="CH986" s="42">
        <v>595.68678</v>
      </c>
      <c r="CI986" s="42">
        <v>11.831479</v>
      </c>
      <c r="CJ986" s="42">
        <v>201.19147699999999</v>
      </c>
      <c r="CK986" s="42">
        <v>2236.392797</v>
      </c>
      <c r="CL986" s="42">
        <v>7.8876520000000001</v>
      </c>
      <c r="CM986" s="42">
        <v>43.382088000000003</v>
      </c>
      <c r="CN986" s="42">
        <v>106.48330799999999</v>
      </c>
      <c r="CO986" s="42">
        <v>122.258613</v>
      </c>
      <c r="CP986" s="42">
        <v>185.35983200000001</v>
      </c>
      <c r="CQ986" s="42">
        <v>98.595654999999994</v>
      </c>
      <c r="CR986" s="42">
        <v>1510.7287739999999</v>
      </c>
      <c r="CS986" s="42">
        <v>161.69687500000001</v>
      </c>
    </row>
    <row r="987" spans="1:97">
      <c r="A987" s="40" t="s">
        <v>2567</v>
      </c>
      <c r="B987" s="40" t="s">
        <v>289</v>
      </c>
      <c r="C987" s="40" t="s">
        <v>1664</v>
      </c>
      <c r="D987" s="40" t="s">
        <v>1674</v>
      </c>
      <c r="E987" s="40" t="s">
        <v>1678</v>
      </c>
      <c r="F987" s="40" t="s">
        <v>1671</v>
      </c>
      <c r="G987" s="41" t="s">
        <v>294</v>
      </c>
      <c r="H987" s="40" t="s">
        <v>2568</v>
      </c>
      <c r="I987" s="42">
        <v>2034</v>
      </c>
      <c r="J987" s="42">
        <v>396.49122799999998</v>
      </c>
      <c r="K987" s="42">
        <v>438.12280700000002</v>
      </c>
      <c r="L987" s="42">
        <v>456.95614</v>
      </c>
      <c r="M987" s="42">
        <v>456.95614</v>
      </c>
      <c r="N987" s="42">
        <v>215.09649099999999</v>
      </c>
      <c r="O987" s="42">
        <v>70.377193000000005</v>
      </c>
      <c r="P987" s="42">
        <v>390</v>
      </c>
      <c r="Q987" s="42">
        <v>416</v>
      </c>
      <c r="R987" s="42">
        <v>434</v>
      </c>
      <c r="S987" s="42">
        <v>399</v>
      </c>
      <c r="T987" s="42">
        <v>178</v>
      </c>
      <c r="U987" s="42">
        <v>46</v>
      </c>
      <c r="V987" s="42">
        <v>1010.061404</v>
      </c>
      <c r="W987" s="42">
        <v>202.21052599999999</v>
      </c>
      <c r="X987" s="42">
        <v>225.00877199999999</v>
      </c>
      <c r="Y987" s="42">
        <v>230.95614</v>
      </c>
      <c r="Z987" s="42">
        <v>218.07017500000001</v>
      </c>
      <c r="AA987" s="42">
        <v>105.07017500000001</v>
      </c>
      <c r="AB987" s="42">
        <v>28.745614</v>
      </c>
      <c r="AC987" s="42">
        <v>0</v>
      </c>
      <c r="AD987" s="42">
        <v>279.52631600000001</v>
      </c>
      <c r="AE987" s="42">
        <v>643.30701799999997</v>
      </c>
      <c r="AF987" s="42">
        <v>87.228070000000002</v>
      </c>
      <c r="AG987" s="42">
        <v>1023.938596</v>
      </c>
      <c r="AH987" s="42">
        <v>194.28070199999999</v>
      </c>
      <c r="AI987" s="42">
        <v>213.114035</v>
      </c>
      <c r="AJ987" s="42">
        <v>226</v>
      </c>
      <c r="AK987" s="42">
        <v>238.885965</v>
      </c>
      <c r="AL987" s="42">
        <v>110.02631599999999</v>
      </c>
      <c r="AM987" s="42">
        <v>39.649123000000003</v>
      </c>
      <c r="AN987" s="42">
        <v>1.982456</v>
      </c>
      <c r="AO987" s="42">
        <v>268.62280700000002</v>
      </c>
      <c r="AP987" s="42">
        <v>654.21052599999996</v>
      </c>
      <c r="AQ987" s="42">
        <v>101.10526299999999</v>
      </c>
      <c r="AR987" s="42">
        <v>1673.192982</v>
      </c>
      <c r="AS987" s="42">
        <v>3.964912</v>
      </c>
      <c r="AT987" s="42">
        <v>67.403509</v>
      </c>
      <c r="AU987" s="42">
        <v>55.508772</v>
      </c>
      <c r="AV987" s="42">
        <v>218.07017500000001</v>
      </c>
      <c r="AW987" s="42">
        <v>352.87719299999998</v>
      </c>
      <c r="AX987" s="42">
        <v>340.98245600000001</v>
      </c>
      <c r="AY987" s="42">
        <v>321.157895</v>
      </c>
      <c r="AZ987" s="42">
        <v>313.22807</v>
      </c>
      <c r="BA987" s="42">
        <v>800.91228100000001</v>
      </c>
      <c r="BB987" s="42">
        <v>3.964912</v>
      </c>
      <c r="BC987" s="42">
        <v>47.578946999999999</v>
      </c>
      <c r="BD987" s="42">
        <v>39.649123000000003</v>
      </c>
      <c r="BE987" s="42">
        <v>114.982456</v>
      </c>
      <c r="BF987" s="42">
        <v>63.438595999999997</v>
      </c>
      <c r="BG987" s="42">
        <v>277.54386</v>
      </c>
      <c r="BH987" s="42">
        <v>170.49122800000001</v>
      </c>
      <c r="BI987" s="42">
        <v>83.263158000000004</v>
      </c>
      <c r="BJ987" s="42">
        <v>872.28070200000002</v>
      </c>
      <c r="BK987" s="42">
        <v>0</v>
      </c>
      <c r="BL987" s="42">
        <v>19.824560999999999</v>
      </c>
      <c r="BM987" s="42">
        <v>15.859648999999999</v>
      </c>
      <c r="BN987" s="42">
        <v>103.08771900000001</v>
      </c>
      <c r="BO987" s="42">
        <v>289.43859600000002</v>
      </c>
      <c r="BP987" s="42">
        <v>63.438595999999997</v>
      </c>
      <c r="BQ987" s="42">
        <v>150.66666699999999</v>
      </c>
      <c r="BR987" s="42">
        <v>229.964912</v>
      </c>
      <c r="BS987" s="42">
        <v>293.40350899999999</v>
      </c>
      <c r="BT987" s="42">
        <v>0</v>
      </c>
      <c r="BU987" s="42">
        <v>3.964912</v>
      </c>
      <c r="BV987" s="42">
        <v>7.9298250000000001</v>
      </c>
      <c r="BW987" s="42">
        <v>19.824560999999999</v>
      </c>
      <c r="BX987" s="42">
        <v>35.684210999999998</v>
      </c>
      <c r="BY987" s="42">
        <v>59.473683999999999</v>
      </c>
      <c r="BZ987" s="42">
        <v>0</v>
      </c>
      <c r="CA987" s="42">
        <v>166.52631600000001</v>
      </c>
      <c r="CB987" s="42">
        <v>892.10526300000004</v>
      </c>
      <c r="CC987" s="42">
        <v>3.964912</v>
      </c>
      <c r="CD987" s="42">
        <v>43.614035000000001</v>
      </c>
      <c r="CE987" s="42">
        <v>39.649123000000003</v>
      </c>
      <c r="CF987" s="42">
        <v>170.49122800000001</v>
      </c>
      <c r="CG987" s="42">
        <v>285.47368399999999</v>
      </c>
      <c r="CH987" s="42">
        <v>257.71929799999998</v>
      </c>
      <c r="CI987" s="42">
        <v>3.964912</v>
      </c>
      <c r="CJ987" s="42">
        <v>87.228070000000002</v>
      </c>
      <c r="CK987" s="42">
        <v>487.684211</v>
      </c>
      <c r="CL987" s="42">
        <v>0</v>
      </c>
      <c r="CM987" s="42">
        <v>19.824560999999999</v>
      </c>
      <c r="CN987" s="42">
        <v>7.9298250000000001</v>
      </c>
      <c r="CO987" s="42">
        <v>27.754386</v>
      </c>
      <c r="CP987" s="42">
        <v>31.719297999999998</v>
      </c>
      <c r="CQ987" s="42">
        <v>23.789473999999998</v>
      </c>
      <c r="CR987" s="42">
        <v>317.19298199999997</v>
      </c>
      <c r="CS987" s="42">
        <v>59.473683999999999</v>
      </c>
    </row>
    <row r="988" spans="1:97">
      <c r="A988" s="40" t="s">
        <v>2569</v>
      </c>
      <c r="B988" s="40" t="s">
        <v>289</v>
      </c>
      <c r="C988" s="40" t="s">
        <v>1664</v>
      </c>
      <c r="D988" s="40" t="s">
        <v>1669</v>
      </c>
      <c r="E988" s="40" t="s">
        <v>1933</v>
      </c>
      <c r="F988" s="40" t="s">
        <v>1671</v>
      </c>
      <c r="G988" s="41" t="s">
        <v>294</v>
      </c>
      <c r="H988" s="40" t="s">
        <v>2570</v>
      </c>
      <c r="I988" s="42">
        <v>1995</v>
      </c>
      <c r="J988" s="42">
        <v>430.511887</v>
      </c>
      <c r="K988" s="42">
        <v>370.941979</v>
      </c>
      <c r="L988" s="42">
        <v>399.62973399999998</v>
      </c>
      <c r="M988" s="42">
        <v>322.08698399999997</v>
      </c>
      <c r="N988" s="42">
        <v>247.511134</v>
      </c>
      <c r="O988" s="42">
        <v>224.31828200000001</v>
      </c>
      <c r="P988" s="42">
        <v>300</v>
      </c>
      <c r="Q988" s="42">
        <v>268</v>
      </c>
      <c r="R988" s="42">
        <v>334</v>
      </c>
      <c r="S988" s="42">
        <v>238</v>
      </c>
      <c r="T988" s="42">
        <v>203</v>
      </c>
      <c r="U988" s="42">
        <v>198</v>
      </c>
      <c r="V988" s="42">
        <v>912.61304900000005</v>
      </c>
      <c r="W988" s="42">
        <v>220.71864199999999</v>
      </c>
      <c r="X988" s="42">
        <v>170.02967799999999</v>
      </c>
      <c r="Y988" s="42">
        <v>189.90312700000001</v>
      </c>
      <c r="Z988" s="42">
        <v>157.08954199999999</v>
      </c>
      <c r="AA988" s="42">
        <v>106.367682</v>
      </c>
      <c r="AB988" s="42">
        <v>61.569122999999998</v>
      </c>
      <c r="AC988" s="42">
        <v>6.935257</v>
      </c>
      <c r="AD988" s="42">
        <v>260.49332299999998</v>
      </c>
      <c r="AE988" s="42">
        <v>516.018505</v>
      </c>
      <c r="AF988" s="42">
        <v>136.10122100000001</v>
      </c>
      <c r="AG988" s="42">
        <v>1082.386951</v>
      </c>
      <c r="AH988" s="42">
        <v>209.79324600000001</v>
      </c>
      <c r="AI988" s="42">
        <v>200.91230200000001</v>
      </c>
      <c r="AJ988" s="42">
        <v>209.726607</v>
      </c>
      <c r="AK988" s="42">
        <v>164.99744100000001</v>
      </c>
      <c r="AL988" s="42">
        <v>141.14345299999999</v>
      </c>
      <c r="AM988" s="42">
        <v>122.107507</v>
      </c>
      <c r="AN988" s="42">
        <v>33.706395000000001</v>
      </c>
      <c r="AO988" s="42">
        <v>256.56427200000002</v>
      </c>
      <c r="AP988" s="42">
        <v>587.50961900000004</v>
      </c>
      <c r="AQ988" s="42">
        <v>238.31306000000001</v>
      </c>
      <c r="AR988" s="42">
        <v>1558.474882</v>
      </c>
      <c r="AS988" s="42">
        <v>7.9538250000000001</v>
      </c>
      <c r="AT988" s="42">
        <v>47.722949999999997</v>
      </c>
      <c r="AU988" s="42">
        <v>111.353549</v>
      </c>
      <c r="AV988" s="42">
        <v>214.75327300000001</v>
      </c>
      <c r="AW988" s="42">
        <v>250.54548500000001</v>
      </c>
      <c r="AX988" s="42">
        <v>254.52239800000001</v>
      </c>
      <c r="AY988" s="42">
        <v>456.95549099999999</v>
      </c>
      <c r="AZ988" s="42">
        <v>214.667912</v>
      </c>
      <c r="BA988" s="42">
        <v>691.84272699999997</v>
      </c>
      <c r="BB988" s="42">
        <v>3.976912</v>
      </c>
      <c r="BC988" s="42">
        <v>23.861474999999999</v>
      </c>
      <c r="BD988" s="42">
        <v>63.630598999999997</v>
      </c>
      <c r="BE988" s="42">
        <v>91.468986999999998</v>
      </c>
      <c r="BF988" s="42">
        <v>35.792211999999999</v>
      </c>
      <c r="BG988" s="42">
        <v>238.61474799999999</v>
      </c>
      <c r="BH988" s="42">
        <v>186.768845</v>
      </c>
      <c r="BI988" s="42">
        <v>47.728949</v>
      </c>
      <c r="BJ988" s="42">
        <v>866.63215500000001</v>
      </c>
      <c r="BK988" s="42">
        <v>3.976912</v>
      </c>
      <c r="BL988" s="42">
        <v>23.861474999999999</v>
      </c>
      <c r="BM988" s="42">
        <v>47.722949999999997</v>
      </c>
      <c r="BN988" s="42">
        <v>123.28428599999999</v>
      </c>
      <c r="BO988" s="42">
        <v>214.75327300000001</v>
      </c>
      <c r="BP988" s="42">
        <v>15.90765</v>
      </c>
      <c r="BQ988" s="42">
        <v>270.186646</v>
      </c>
      <c r="BR988" s="42">
        <v>166.938963</v>
      </c>
      <c r="BS988" s="42">
        <v>179.00551400000001</v>
      </c>
      <c r="BT988" s="42">
        <v>0</v>
      </c>
      <c r="BU988" s="42">
        <v>0</v>
      </c>
      <c r="BV988" s="42">
        <v>0</v>
      </c>
      <c r="BW988" s="42">
        <v>7.9538250000000001</v>
      </c>
      <c r="BX988" s="42">
        <v>39.769125000000003</v>
      </c>
      <c r="BY988" s="42">
        <v>35.792211999999999</v>
      </c>
      <c r="BZ988" s="42">
        <v>0</v>
      </c>
      <c r="CA988" s="42">
        <v>95.490352000000001</v>
      </c>
      <c r="CB988" s="42">
        <v>779.37748199999999</v>
      </c>
      <c r="CC988" s="42">
        <v>3.976912</v>
      </c>
      <c r="CD988" s="42">
        <v>35.792211999999999</v>
      </c>
      <c r="CE988" s="42">
        <v>95.445898999999997</v>
      </c>
      <c r="CF988" s="42">
        <v>194.86871099999999</v>
      </c>
      <c r="CG988" s="42">
        <v>182.937973</v>
      </c>
      <c r="CH988" s="42">
        <v>182.937973</v>
      </c>
      <c r="CI988" s="42">
        <v>0</v>
      </c>
      <c r="CJ988" s="42">
        <v>83.417800999999997</v>
      </c>
      <c r="CK988" s="42">
        <v>600.09188600000004</v>
      </c>
      <c r="CL988" s="42">
        <v>3.976912</v>
      </c>
      <c r="CM988" s="42">
        <v>11.930737000000001</v>
      </c>
      <c r="CN988" s="42">
        <v>15.90765</v>
      </c>
      <c r="CO988" s="42">
        <v>11.930737000000001</v>
      </c>
      <c r="CP988" s="42">
        <v>27.838387000000001</v>
      </c>
      <c r="CQ988" s="42">
        <v>35.792211999999999</v>
      </c>
      <c r="CR988" s="42">
        <v>456.95549099999999</v>
      </c>
      <c r="CS988" s="42">
        <v>35.759759000000003</v>
      </c>
    </row>
    <row r="989" spans="1:97">
      <c r="A989" s="40" t="s">
        <v>2571</v>
      </c>
      <c r="B989" s="40" t="s">
        <v>289</v>
      </c>
      <c r="C989" s="40" t="s">
        <v>1664</v>
      </c>
      <c r="D989" s="40" t="s">
        <v>1681</v>
      </c>
      <c r="E989" s="40" t="s">
        <v>1750</v>
      </c>
      <c r="F989" s="40" t="s">
        <v>1671</v>
      </c>
      <c r="G989" s="41" t="s">
        <v>294</v>
      </c>
      <c r="H989" s="40" t="s">
        <v>2572</v>
      </c>
      <c r="I989" s="42">
        <v>990</v>
      </c>
      <c r="J989" s="42">
        <v>206.359072</v>
      </c>
      <c r="K989" s="42">
        <v>127.255246</v>
      </c>
      <c r="L989" s="42">
        <v>241.58099300000001</v>
      </c>
      <c r="M989" s="42">
        <v>189.414131</v>
      </c>
      <c r="N989" s="42">
        <v>150.259827</v>
      </c>
      <c r="O989" s="42">
        <v>75.13073</v>
      </c>
      <c r="P989" s="42">
        <v>159</v>
      </c>
      <c r="Q989" s="42">
        <v>137</v>
      </c>
      <c r="R989" s="42">
        <v>197</v>
      </c>
      <c r="S989" s="42">
        <v>167</v>
      </c>
      <c r="T989" s="42">
        <v>110</v>
      </c>
      <c r="U989" s="42">
        <v>44</v>
      </c>
      <c r="V989" s="42">
        <v>505.09707100000003</v>
      </c>
      <c r="W989" s="42">
        <v>108.18825200000001</v>
      </c>
      <c r="X989" s="42">
        <v>58.126505000000002</v>
      </c>
      <c r="Y989" s="42">
        <v>122.32275300000001</v>
      </c>
      <c r="Z989" s="42">
        <v>110.27642899999999</v>
      </c>
      <c r="AA989" s="42">
        <v>76.130840000000006</v>
      </c>
      <c r="AB989" s="42">
        <v>30.052292000000001</v>
      </c>
      <c r="AC989" s="42">
        <v>0</v>
      </c>
      <c r="AD989" s="42">
        <v>133.23182800000001</v>
      </c>
      <c r="AE989" s="42">
        <v>300.74148400000001</v>
      </c>
      <c r="AF989" s="42">
        <v>71.123757999999995</v>
      </c>
      <c r="AG989" s="42">
        <v>484.90292899999997</v>
      </c>
      <c r="AH989" s="42">
        <v>98.170821000000004</v>
      </c>
      <c r="AI989" s="42">
        <v>69.128741000000005</v>
      </c>
      <c r="AJ989" s="42">
        <v>119.25824</v>
      </c>
      <c r="AK989" s="42">
        <v>79.137703000000002</v>
      </c>
      <c r="AL989" s="42">
        <v>74.128986999999995</v>
      </c>
      <c r="AM989" s="42">
        <v>42.073208999999999</v>
      </c>
      <c r="AN989" s="42">
        <v>3.0052289999999999</v>
      </c>
      <c r="AO989" s="42">
        <v>129.22485599999999</v>
      </c>
      <c r="AP989" s="42">
        <v>278.543857</v>
      </c>
      <c r="AQ989" s="42">
        <v>77.134215999999995</v>
      </c>
      <c r="AR989" s="42">
        <v>777.62363300000004</v>
      </c>
      <c r="AS989" s="42">
        <v>4.0069720000000002</v>
      </c>
      <c r="AT989" s="42">
        <v>60.104584000000003</v>
      </c>
      <c r="AU989" s="42">
        <v>24.075710000000001</v>
      </c>
      <c r="AV989" s="42">
        <v>152.26494700000001</v>
      </c>
      <c r="AW989" s="42">
        <v>124.21614099999999</v>
      </c>
      <c r="AX989" s="42">
        <v>120.20916800000001</v>
      </c>
      <c r="AY989" s="42">
        <v>172.29980800000001</v>
      </c>
      <c r="AZ989" s="42">
        <v>120.446303</v>
      </c>
      <c r="BA989" s="42">
        <v>412.88752699999998</v>
      </c>
      <c r="BB989" s="42">
        <v>4.0069720000000002</v>
      </c>
      <c r="BC989" s="42">
        <v>48.083666999999998</v>
      </c>
      <c r="BD989" s="42">
        <v>16.061765000000001</v>
      </c>
      <c r="BE989" s="42">
        <v>80.139446000000007</v>
      </c>
      <c r="BF989" s="42">
        <v>16.027888999999998</v>
      </c>
      <c r="BG989" s="42">
        <v>100.174307</v>
      </c>
      <c r="BH989" s="42">
        <v>88.153390000000002</v>
      </c>
      <c r="BI989" s="42">
        <v>60.240090000000002</v>
      </c>
      <c r="BJ989" s="42">
        <v>364.736107</v>
      </c>
      <c r="BK989" s="42">
        <v>0</v>
      </c>
      <c r="BL989" s="42">
        <v>12.020917000000001</v>
      </c>
      <c r="BM989" s="42">
        <v>8.0139449999999997</v>
      </c>
      <c r="BN989" s="42">
        <v>72.125501</v>
      </c>
      <c r="BO989" s="42">
        <v>108.18825200000001</v>
      </c>
      <c r="BP989" s="42">
        <v>20.034860999999999</v>
      </c>
      <c r="BQ989" s="42">
        <v>84.146417999999997</v>
      </c>
      <c r="BR989" s="42">
        <v>60.206212999999998</v>
      </c>
      <c r="BS989" s="42">
        <v>84.146417999999997</v>
      </c>
      <c r="BT989" s="42">
        <v>0</v>
      </c>
      <c r="BU989" s="42">
        <v>0</v>
      </c>
      <c r="BV989" s="42">
        <v>0</v>
      </c>
      <c r="BW989" s="42">
        <v>0</v>
      </c>
      <c r="BX989" s="42">
        <v>8.0139449999999997</v>
      </c>
      <c r="BY989" s="42">
        <v>24.041834000000001</v>
      </c>
      <c r="BZ989" s="42">
        <v>0</v>
      </c>
      <c r="CA989" s="42">
        <v>52.09064</v>
      </c>
      <c r="CB989" s="42">
        <v>477.06683600000002</v>
      </c>
      <c r="CC989" s="42">
        <v>4.0069720000000002</v>
      </c>
      <c r="CD989" s="42">
        <v>56.097611999999998</v>
      </c>
      <c r="CE989" s="42">
        <v>24.075710000000001</v>
      </c>
      <c r="CF989" s="42">
        <v>148.25797399999999</v>
      </c>
      <c r="CG989" s="42">
        <v>104.181279</v>
      </c>
      <c r="CH989" s="42">
        <v>84.146417999999997</v>
      </c>
      <c r="CI989" s="42">
        <v>0</v>
      </c>
      <c r="CJ989" s="42">
        <v>56.300870000000003</v>
      </c>
      <c r="CK989" s="42">
        <v>216.41037900000001</v>
      </c>
      <c r="CL989" s="42">
        <v>0</v>
      </c>
      <c r="CM989" s="42">
        <v>4.0069720000000002</v>
      </c>
      <c r="CN989" s="42">
        <v>0</v>
      </c>
      <c r="CO989" s="42">
        <v>4.0069720000000002</v>
      </c>
      <c r="CP989" s="42">
        <v>12.020917000000001</v>
      </c>
      <c r="CQ989" s="42">
        <v>12.020917000000001</v>
      </c>
      <c r="CR989" s="42">
        <v>172.29980800000001</v>
      </c>
      <c r="CS989" s="42">
        <v>12.054793</v>
      </c>
    </row>
    <row r="990" spans="1:97">
      <c r="A990" s="40" t="s">
        <v>2573</v>
      </c>
      <c r="B990" s="40" t="s">
        <v>289</v>
      </c>
      <c r="C990" s="40" t="s">
        <v>1664</v>
      </c>
      <c r="D990" s="40" t="s">
        <v>1665</v>
      </c>
      <c r="E990" s="40" t="s">
        <v>1788</v>
      </c>
      <c r="F990" s="40" t="s">
        <v>419</v>
      </c>
      <c r="G990" s="41" t="s">
        <v>294</v>
      </c>
      <c r="H990" s="40" t="s">
        <v>2574</v>
      </c>
      <c r="I990" s="42">
        <v>1864</v>
      </c>
      <c r="J990" s="42">
        <v>308.53109000000001</v>
      </c>
      <c r="K990" s="42">
        <v>233.20454000000001</v>
      </c>
      <c r="L990" s="42">
        <v>303.67548499999998</v>
      </c>
      <c r="M990" s="42">
        <v>381.02229499999999</v>
      </c>
      <c r="N990" s="42">
        <v>347.683896</v>
      </c>
      <c r="O990" s="42">
        <v>289.88269300000002</v>
      </c>
      <c r="P990" s="42">
        <v>315</v>
      </c>
      <c r="Q990" s="42">
        <v>253</v>
      </c>
      <c r="R990" s="42">
        <v>337</v>
      </c>
      <c r="S990" s="42">
        <v>301</v>
      </c>
      <c r="T990" s="42">
        <v>354</v>
      </c>
      <c r="U990" s="42">
        <v>194</v>
      </c>
      <c r="V990" s="42">
        <v>907.08859099999995</v>
      </c>
      <c r="W990" s="42">
        <v>159.67241000000001</v>
      </c>
      <c r="X990" s="42">
        <v>121.519468</v>
      </c>
      <c r="Y990" s="42">
        <v>145.98227299999999</v>
      </c>
      <c r="Z990" s="42">
        <v>179.23854700000001</v>
      </c>
      <c r="AA990" s="42">
        <v>176.30054699999999</v>
      </c>
      <c r="AB990" s="42">
        <v>115.56134400000001</v>
      </c>
      <c r="AC990" s="42">
        <v>8.8140009999999993</v>
      </c>
      <c r="AD990" s="42">
        <v>207.68027900000001</v>
      </c>
      <c r="AE990" s="42">
        <v>462.38909200000001</v>
      </c>
      <c r="AF990" s="42">
        <v>237.01921899999999</v>
      </c>
      <c r="AG990" s="42">
        <v>956.91140900000005</v>
      </c>
      <c r="AH990" s="42">
        <v>148.85867999999999</v>
      </c>
      <c r="AI990" s="42">
        <v>111.68507200000001</v>
      </c>
      <c r="AJ990" s="42">
        <v>157.69321199999999</v>
      </c>
      <c r="AK990" s="42">
        <v>201.78374700000001</v>
      </c>
      <c r="AL990" s="42">
        <v>171.38334900000001</v>
      </c>
      <c r="AM990" s="42">
        <v>144.94134700000001</v>
      </c>
      <c r="AN990" s="42">
        <v>20.566002000000001</v>
      </c>
      <c r="AO990" s="42">
        <v>195.887216</v>
      </c>
      <c r="AP990" s="42">
        <v>484.85216800000001</v>
      </c>
      <c r="AQ990" s="42">
        <v>276.17202500000002</v>
      </c>
      <c r="AR990" s="42">
        <v>1524.33555</v>
      </c>
      <c r="AS990" s="42">
        <v>54.842672</v>
      </c>
      <c r="AT990" s="42">
        <v>58.842129</v>
      </c>
      <c r="AU990" s="42">
        <v>39.173336999999997</v>
      </c>
      <c r="AV990" s="42">
        <v>101.85067600000001</v>
      </c>
      <c r="AW990" s="42">
        <v>227.28747799999999</v>
      </c>
      <c r="AX990" s="42">
        <v>262.54348099999999</v>
      </c>
      <c r="AY990" s="42">
        <v>568.01338599999997</v>
      </c>
      <c r="AZ990" s="42">
        <v>211.78239099999999</v>
      </c>
      <c r="BA990" s="42">
        <v>760.20910800000001</v>
      </c>
      <c r="BB990" s="42">
        <v>31.33867</v>
      </c>
      <c r="BC990" s="42">
        <v>31.420793</v>
      </c>
      <c r="BD990" s="42">
        <v>31.33867</v>
      </c>
      <c r="BE990" s="42">
        <v>39.173336999999997</v>
      </c>
      <c r="BF990" s="42">
        <v>43.090671</v>
      </c>
      <c r="BG990" s="42">
        <v>215.53547699999999</v>
      </c>
      <c r="BH990" s="42">
        <v>297.71736099999998</v>
      </c>
      <c r="BI990" s="42">
        <v>70.594130000000007</v>
      </c>
      <c r="BJ990" s="42">
        <v>764.126442</v>
      </c>
      <c r="BK990" s="42">
        <v>23.504002</v>
      </c>
      <c r="BL990" s="42">
        <v>27.421336</v>
      </c>
      <c r="BM990" s="42">
        <v>7.8346669999999996</v>
      </c>
      <c r="BN990" s="42">
        <v>62.677339000000003</v>
      </c>
      <c r="BO990" s="42">
        <v>184.19680700000001</v>
      </c>
      <c r="BP990" s="42">
        <v>47.008004</v>
      </c>
      <c r="BQ990" s="42">
        <v>270.29602499999999</v>
      </c>
      <c r="BR990" s="42">
        <v>141.18826000000001</v>
      </c>
      <c r="BS990" s="42">
        <v>145.105594</v>
      </c>
      <c r="BT990" s="42">
        <v>0</v>
      </c>
      <c r="BU990" s="42">
        <v>0</v>
      </c>
      <c r="BV990" s="42">
        <v>0</v>
      </c>
      <c r="BW990" s="42">
        <v>15.669335</v>
      </c>
      <c r="BX990" s="42">
        <v>19.586668</v>
      </c>
      <c r="BY990" s="42">
        <v>27.421336</v>
      </c>
      <c r="BZ990" s="42">
        <v>0</v>
      </c>
      <c r="CA990" s="42">
        <v>82.428254999999993</v>
      </c>
      <c r="CB990" s="42">
        <v>603.59788400000002</v>
      </c>
      <c r="CC990" s="42">
        <v>39.173336999999997</v>
      </c>
      <c r="CD990" s="42">
        <v>27.50346</v>
      </c>
      <c r="CE990" s="42">
        <v>23.504002</v>
      </c>
      <c r="CF990" s="42">
        <v>70.512006</v>
      </c>
      <c r="CG990" s="42">
        <v>184.19680700000001</v>
      </c>
      <c r="CH990" s="42">
        <v>195.94880800000001</v>
      </c>
      <c r="CI990" s="42">
        <v>0</v>
      </c>
      <c r="CJ990" s="42">
        <v>62.759462999999997</v>
      </c>
      <c r="CK990" s="42">
        <v>775.632071</v>
      </c>
      <c r="CL990" s="42">
        <v>15.669335</v>
      </c>
      <c r="CM990" s="42">
        <v>31.33867</v>
      </c>
      <c r="CN990" s="42">
        <v>15.669335</v>
      </c>
      <c r="CO990" s="42">
        <v>15.669335</v>
      </c>
      <c r="CP990" s="42">
        <v>23.504002</v>
      </c>
      <c r="CQ990" s="42">
        <v>39.173336999999997</v>
      </c>
      <c r="CR990" s="42">
        <v>568.01338599999997</v>
      </c>
      <c r="CS990" s="42">
        <v>66.594673</v>
      </c>
    </row>
    <row r="991" spans="1:97">
      <c r="A991" s="40" t="s">
        <v>2575</v>
      </c>
      <c r="B991" s="40" t="s">
        <v>289</v>
      </c>
      <c r="C991" s="40" t="s">
        <v>1664</v>
      </c>
      <c r="D991" s="40" t="s">
        <v>1669</v>
      </c>
      <c r="E991" s="40" t="s">
        <v>1933</v>
      </c>
      <c r="F991" s="40" t="s">
        <v>1671</v>
      </c>
      <c r="G991" s="41" t="s">
        <v>294</v>
      </c>
      <c r="H991" s="40" t="s">
        <v>2576</v>
      </c>
      <c r="I991" s="42">
        <v>1566</v>
      </c>
      <c r="J991" s="42">
        <v>316.52229699999998</v>
      </c>
      <c r="K991" s="42">
        <v>185.87258800000001</v>
      </c>
      <c r="L991" s="42">
        <v>325.07790799999998</v>
      </c>
      <c r="M991" s="42">
        <v>334.24467399999997</v>
      </c>
      <c r="N991" s="42">
        <v>253.040008</v>
      </c>
      <c r="O991" s="42">
        <v>151.242525</v>
      </c>
      <c r="P991" s="42">
        <v>222</v>
      </c>
      <c r="Q991" s="42">
        <v>212</v>
      </c>
      <c r="R991" s="42">
        <v>251</v>
      </c>
      <c r="S991" s="42">
        <v>263</v>
      </c>
      <c r="T991" s="42">
        <v>252</v>
      </c>
      <c r="U991" s="42">
        <v>77</v>
      </c>
      <c r="V991" s="42">
        <v>756.95340199999998</v>
      </c>
      <c r="W991" s="42">
        <v>162.15008700000001</v>
      </c>
      <c r="X991" s="42">
        <v>92.371472999999995</v>
      </c>
      <c r="Y991" s="42">
        <v>153.501811</v>
      </c>
      <c r="Z991" s="42">
        <v>170.44645399999999</v>
      </c>
      <c r="AA991" s="42">
        <v>109.575361</v>
      </c>
      <c r="AB991" s="42">
        <v>67.778574000000006</v>
      </c>
      <c r="AC991" s="42">
        <v>1.129643</v>
      </c>
      <c r="AD991" s="42">
        <v>200.55794599999999</v>
      </c>
      <c r="AE991" s="42">
        <v>412.93080900000001</v>
      </c>
      <c r="AF991" s="42">
        <v>143.46464700000001</v>
      </c>
      <c r="AG991" s="42">
        <v>809.04659800000002</v>
      </c>
      <c r="AH991" s="42">
        <v>154.372209</v>
      </c>
      <c r="AI991" s="42">
        <v>93.501114999999999</v>
      </c>
      <c r="AJ991" s="42">
        <v>171.576097</v>
      </c>
      <c r="AK991" s="42">
        <v>163.79821899999999</v>
      </c>
      <c r="AL991" s="42">
        <v>143.46464700000001</v>
      </c>
      <c r="AM991" s="42">
        <v>78.94538</v>
      </c>
      <c r="AN991" s="42">
        <v>3.3889290000000001</v>
      </c>
      <c r="AO991" s="42">
        <v>196.16899599999999</v>
      </c>
      <c r="AP991" s="42">
        <v>433.394004</v>
      </c>
      <c r="AQ991" s="42">
        <v>179.483598</v>
      </c>
      <c r="AR991" s="42">
        <v>1244.5333069999999</v>
      </c>
      <c r="AS991" s="42">
        <v>18.074286000000001</v>
      </c>
      <c r="AT991" s="42">
        <v>27.111429000000001</v>
      </c>
      <c r="AU991" s="42">
        <v>49.704287000000001</v>
      </c>
      <c r="AV991" s="42">
        <v>122.00143199999999</v>
      </c>
      <c r="AW991" s="42">
        <v>180.742863</v>
      </c>
      <c r="AX991" s="42">
        <v>203.33572100000001</v>
      </c>
      <c r="AY991" s="42">
        <v>442.30152500000003</v>
      </c>
      <c r="AZ991" s="42">
        <v>201.261764</v>
      </c>
      <c r="BA991" s="42">
        <v>608.97018300000002</v>
      </c>
      <c r="BB991" s="42">
        <v>13.555714999999999</v>
      </c>
      <c r="BC991" s="42">
        <v>22.592858</v>
      </c>
      <c r="BD991" s="42">
        <v>40.667144</v>
      </c>
      <c r="BE991" s="42">
        <v>45.185715999999999</v>
      </c>
      <c r="BF991" s="42">
        <v>40.667144</v>
      </c>
      <c r="BG991" s="42">
        <v>158.15000499999999</v>
      </c>
      <c r="BH991" s="42">
        <v>216.891435</v>
      </c>
      <c r="BI991" s="42">
        <v>71.260166999999996</v>
      </c>
      <c r="BJ991" s="42">
        <v>635.56312400000002</v>
      </c>
      <c r="BK991" s="42">
        <v>4.5185719999999998</v>
      </c>
      <c r="BL991" s="42">
        <v>4.5185719999999998</v>
      </c>
      <c r="BM991" s="42">
        <v>9.0371430000000004</v>
      </c>
      <c r="BN991" s="42">
        <v>76.815717000000006</v>
      </c>
      <c r="BO991" s="42">
        <v>140.07571899999999</v>
      </c>
      <c r="BP991" s="42">
        <v>45.185715999999999</v>
      </c>
      <c r="BQ991" s="42">
        <v>225.410089</v>
      </c>
      <c r="BR991" s="42">
        <v>130.001597</v>
      </c>
      <c r="BS991" s="42">
        <v>112.96428899999999</v>
      </c>
      <c r="BT991" s="42">
        <v>0</v>
      </c>
      <c r="BU991" s="42">
        <v>0</v>
      </c>
      <c r="BV991" s="42">
        <v>0</v>
      </c>
      <c r="BW991" s="42">
        <v>4.5185719999999998</v>
      </c>
      <c r="BX991" s="42">
        <v>9.0371430000000004</v>
      </c>
      <c r="BY991" s="42">
        <v>36.148572999999999</v>
      </c>
      <c r="BZ991" s="42">
        <v>0</v>
      </c>
      <c r="CA991" s="42">
        <v>63.260002</v>
      </c>
      <c r="CB991" s="42">
        <v>576.30320400000005</v>
      </c>
      <c r="CC991" s="42">
        <v>4.5185719999999998</v>
      </c>
      <c r="CD991" s="42">
        <v>22.592858</v>
      </c>
      <c r="CE991" s="42">
        <v>45.185715999999999</v>
      </c>
      <c r="CF991" s="42">
        <v>108.445718</v>
      </c>
      <c r="CG991" s="42">
        <v>153.63143299999999</v>
      </c>
      <c r="CH991" s="42">
        <v>135.55714699999999</v>
      </c>
      <c r="CI991" s="42">
        <v>0</v>
      </c>
      <c r="CJ991" s="42">
        <v>106.37176100000001</v>
      </c>
      <c r="CK991" s="42">
        <v>555.26581399999998</v>
      </c>
      <c r="CL991" s="42">
        <v>13.555714999999999</v>
      </c>
      <c r="CM991" s="42">
        <v>4.5185719999999998</v>
      </c>
      <c r="CN991" s="42">
        <v>4.5185719999999998</v>
      </c>
      <c r="CO991" s="42">
        <v>9.0371430000000004</v>
      </c>
      <c r="CP991" s="42">
        <v>18.074286000000001</v>
      </c>
      <c r="CQ991" s="42">
        <v>31.630001</v>
      </c>
      <c r="CR991" s="42">
        <v>442.30152500000003</v>
      </c>
      <c r="CS991" s="42">
        <v>31.630001</v>
      </c>
    </row>
    <row r="992" spans="1:97">
      <c r="A992" s="40" t="s">
        <v>2577</v>
      </c>
      <c r="B992" s="40" t="s">
        <v>289</v>
      </c>
      <c r="C992" s="40" t="s">
        <v>1664</v>
      </c>
      <c r="D992" s="40" t="s">
        <v>1685</v>
      </c>
      <c r="E992" s="40" t="s">
        <v>1941</v>
      </c>
      <c r="F992" s="40" t="s">
        <v>1671</v>
      </c>
      <c r="G992" s="41" t="s">
        <v>294</v>
      </c>
      <c r="H992" s="40" t="s">
        <v>2578</v>
      </c>
      <c r="I992" s="42">
        <v>1510</v>
      </c>
      <c r="J992" s="42">
        <v>333.814345</v>
      </c>
      <c r="K992" s="42">
        <v>240.00523699999999</v>
      </c>
      <c r="L992" s="42">
        <v>340.71374200000002</v>
      </c>
      <c r="M992" s="42">
        <v>293.30260199999998</v>
      </c>
      <c r="N992" s="42">
        <v>188.60568000000001</v>
      </c>
      <c r="O992" s="42">
        <v>113.55839400000001</v>
      </c>
      <c r="P992" s="42">
        <v>245</v>
      </c>
      <c r="Q992" s="42">
        <v>213</v>
      </c>
      <c r="R992" s="42">
        <v>268</v>
      </c>
      <c r="S992" s="42">
        <v>220</v>
      </c>
      <c r="T992" s="42">
        <v>149</v>
      </c>
      <c r="U992" s="42">
        <v>83</v>
      </c>
      <c r="V992" s="42">
        <v>737.73865499999999</v>
      </c>
      <c r="W992" s="42">
        <v>167.89463699999999</v>
      </c>
      <c r="X992" s="42">
        <v>108.646779</v>
      </c>
      <c r="Y992" s="42">
        <v>167.89463699999999</v>
      </c>
      <c r="Z992" s="42">
        <v>149.13281499999999</v>
      </c>
      <c r="AA992" s="42">
        <v>98.746429000000006</v>
      </c>
      <c r="AB992" s="42">
        <v>41.473500000000001</v>
      </c>
      <c r="AC992" s="42">
        <v>3.9498570000000002</v>
      </c>
      <c r="AD992" s="42">
        <v>205.43113399999999</v>
      </c>
      <c r="AE992" s="42">
        <v>442.44827099999998</v>
      </c>
      <c r="AF992" s="42">
        <v>89.859251</v>
      </c>
      <c r="AG992" s="42">
        <v>772.26134500000001</v>
      </c>
      <c r="AH992" s="42">
        <v>165.91970800000001</v>
      </c>
      <c r="AI992" s="42">
        <v>131.35845800000001</v>
      </c>
      <c r="AJ992" s="42">
        <v>172.81910500000001</v>
      </c>
      <c r="AK992" s="42">
        <v>144.16978700000001</v>
      </c>
      <c r="AL992" s="42">
        <v>89.859251</v>
      </c>
      <c r="AM992" s="42">
        <v>61.222785999999999</v>
      </c>
      <c r="AN992" s="42">
        <v>6.9122500000000002</v>
      </c>
      <c r="AO992" s="42">
        <v>212.33053000000001</v>
      </c>
      <c r="AP992" s="42">
        <v>442.42256400000002</v>
      </c>
      <c r="AQ992" s="42">
        <v>117.508251</v>
      </c>
      <c r="AR992" s="42">
        <v>1192.9596939999999</v>
      </c>
      <c r="AS992" s="42">
        <v>23.699142999999999</v>
      </c>
      <c r="AT992" s="42">
        <v>55.298000000000002</v>
      </c>
      <c r="AU992" s="42">
        <v>39.498572000000003</v>
      </c>
      <c r="AV992" s="42">
        <v>118.547129</v>
      </c>
      <c r="AW992" s="42">
        <v>256.79212999999999</v>
      </c>
      <c r="AX992" s="42">
        <v>248.841002</v>
      </c>
      <c r="AY992" s="42">
        <v>268.59028799999999</v>
      </c>
      <c r="AZ992" s="42">
        <v>181.69343000000001</v>
      </c>
      <c r="BA992" s="42">
        <v>596.53126099999997</v>
      </c>
      <c r="BB992" s="42">
        <v>11.849572</v>
      </c>
      <c r="BC992" s="42">
        <v>47.398285999999999</v>
      </c>
      <c r="BD992" s="42">
        <v>19.749286000000001</v>
      </c>
      <c r="BE992" s="42">
        <v>67.198986000000005</v>
      </c>
      <c r="BF992" s="42">
        <v>55.349415</v>
      </c>
      <c r="BG992" s="42">
        <v>201.44271599999999</v>
      </c>
      <c r="BH992" s="42">
        <v>130.34528700000001</v>
      </c>
      <c r="BI992" s="42">
        <v>63.197715000000002</v>
      </c>
      <c r="BJ992" s="42">
        <v>596.42843300000004</v>
      </c>
      <c r="BK992" s="42">
        <v>11.849572</v>
      </c>
      <c r="BL992" s="42">
        <v>7.8997140000000003</v>
      </c>
      <c r="BM992" s="42">
        <v>19.749286000000001</v>
      </c>
      <c r="BN992" s="42">
        <v>51.348143</v>
      </c>
      <c r="BO992" s="42">
        <v>201.44271599999999</v>
      </c>
      <c r="BP992" s="42">
        <v>47.398285999999999</v>
      </c>
      <c r="BQ992" s="42">
        <v>138.245001</v>
      </c>
      <c r="BR992" s="42">
        <v>118.495715</v>
      </c>
      <c r="BS992" s="42">
        <v>150.094573</v>
      </c>
      <c r="BT992" s="42">
        <v>0</v>
      </c>
      <c r="BU992" s="42">
        <v>3.9498570000000002</v>
      </c>
      <c r="BV992" s="42">
        <v>0</v>
      </c>
      <c r="BW992" s="42">
        <v>7.8997140000000003</v>
      </c>
      <c r="BX992" s="42">
        <v>11.849572</v>
      </c>
      <c r="BY992" s="42">
        <v>35.548715000000001</v>
      </c>
      <c r="BZ992" s="42">
        <v>0</v>
      </c>
      <c r="CA992" s="42">
        <v>90.846715000000003</v>
      </c>
      <c r="CB992" s="42">
        <v>699.22754799999996</v>
      </c>
      <c r="CC992" s="42">
        <v>15.799429</v>
      </c>
      <c r="CD992" s="42">
        <v>51.348143</v>
      </c>
      <c r="CE992" s="42">
        <v>39.498572000000003</v>
      </c>
      <c r="CF992" s="42">
        <v>102.74770100000001</v>
      </c>
      <c r="CG992" s="42">
        <v>209.393844</v>
      </c>
      <c r="CH992" s="42">
        <v>209.34243000000001</v>
      </c>
      <c r="CI992" s="42">
        <v>0</v>
      </c>
      <c r="CJ992" s="42">
        <v>71.097429000000005</v>
      </c>
      <c r="CK992" s="42">
        <v>343.63757399999997</v>
      </c>
      <c r="CL992" s="42">
        <v>7.8997140000000003</v>
      </c>
      <c r="CM992" s="42">
        <v>0</v>
      </c>
      <c r="CN992" s="42">
        <v>0</v>
      </c>
      <c r="CO992" s="42">
        <v>7.8997140000000003</v>
      </c>
      <c r="CP992" s="42">
        <v>35.548715000000001</v>
      </c>
      <c r="CQ992" s="42">
        <v>3.9498570000000002</v>
      </c>
      <c r="CR992" s="42">
        <v>268.59028799999999</v>
      </c>
      <c r="CS992" s="42">
        <v>19.749286000000001</v>
      </c>
    </row>
    <row r="993" spans="1:97">
      <c r="A993" s="40" t="s">
        <v>2579</v>
      </c>
      <c r="B993" s="40" t="s">
        <v>289</v>
      </c>
      <c r="C993" s="40" t="s">
        <v>1664</v>
      </c>
      <c r="D993" s="40" t="s">
        <v>1669</v>
      </c>
      <c r="E993" s="40" t="s">
        <v>1933</v>
      </c>
      <c r="F993" s="40" t="s">
        <v>1671</v>
      </c>
      <c r="G993" s="41" t="s">
        <v>294</v>
      </c>
      <c r="H993" s="40" t="s">
        <v>2580</v>
      </c>
      <c r="I993" s="42">
        <v>208</v>
      </c>
      <c r="J993" s="42">
        <v>36.526828999999999</v>
      </c>
      <c r="K993" s="42">
        <v>38.556097999999999</v>
      </c>
      <c r="L993" s="42">
        <v>45.658537000000003</v>
      </c>
      <c r="M993" s="42">
        <v>45.658537000000003</v>
      </c>
      <c r="N993" s="42">
        <v>23.336584999999999</v>
      </c>
      <c r="O993" s="42">
        <v>18.263414999999998</v>
      </c>
      <c r="P993" s="42">
        <v>35</v>
      </c>
      <c r="Q993" s="42">
        <v>22</v>
      </c>
      <c r="R993" s="42">
        <v>46</v>
      </c>
      <c r="S993" s="42">
        <v>20</v>
      </c>
      <c r="T993" s="42">
        <v>30</v>
      </c>
      <c r="U993" s="42">
        <v>17</v>
      </c>
      <c r="V993" s="42">
        <v>115.66829300000001</v>
      </c>
      <c r="W993" s="42">
        <v>24.351220000000001</v>
      </c>
      <c r="X993" s="42">
        <v>23.336584999999999</v>
      </c>
      <c r="Y993" s="42">
        <v>22.321950999999999</v>
      </c>
      <c r="Z993" s="42">
        <v>24.351220000000001</v>
      </c>
      <c r="AA993" s="42">
        <v>9.1317070000000005</v>
      </c>
      <c r="AB993" s="42">
        <v>11.160976</v>
      </c>
      <c r="AC993" s="42">
        <v>1.014634</v>
      </c>
      <c r="AD993" s="42">
        <v>31.453658999999998</v>
      </c>
      <c r="AE993" s="42">
        <v>64.936584999999994</v>
      </c>
      <c r="AF993" s="42">
        <v>19.278048999999999</v>
      </c>
      <c r="AG993" s="42">
        <v>92.331706999999994</v>
      </c>
      <c r="AH993" s="42">
        <v>12.175610000000001</v>
      </c>
      <c r="AI993" s="42">
        <v>15.219512</v>
      </c>
      <c r="AJ993" s="42">
        <v>23.336584999999999</v>
      </c>
      <c r="AK993" s="42">
        <v>21.307317000000001</v>
      </c>
      <c r="AL993" s="42">
        <v>14.204878000000001</v>
      </c>
      <c r="AM993" s="42">
        <v>6.0878050000000004</v>
      </c>
      <c r="AN993" s="42">
        <v>0</v>
      </c>
      <c r="AO993" s="42">
        <v>16.234145999999999</v>
      </c>
      <c r="AP993" s="42">
        <v>58.848779999999998</v>
      </c>
      <c r="AQ993" s="42">
        <v>17.24878</v>
      </c>
      <c r="AR993" s="42">
        <v>162.341463</v>
      </c>
      <c r="AS993" s="42">
        <v>12.175610000000001</v>
      </c>
      <c r="AT993" s="42">
        <v>0</v>
      </c>
      <c r="AU993" s="42">
        <v>4.0585370000000003</v>
      </c>
      <c r="AV993" s="42">
        <v>32.468293000000003</v>
      </c>
      <c r="AW993" s="42">
        <v>24.351220000000001</v>
      </c>
      <c r="AX993" s="42">
        <v>32.468293000000003</v>
      </c>
      <c r="AY993" s="42">
        <v>44.643901999999997</v>
      </c>
      <c r="AZ993" s="42">
        <v>12.175610000000001</v>
      </c>
      <c r="BA993" s="42">
        <v>81.170732000000001</v>
      </c>
      <c r="BB993" s="42">
        <v>8.1170729999999995</v>
      </c>
      <c r="BC993" s="42">
        <v>0</v>
      </c>
      <c r="BD993" s="42">
        <v>0</v>
      </c>
      <c r="BE993" s="42">
        <v>20.292683</v>
      </c>
      <c r="BF993" s="42">
        <v>0</v>
      </c>
      <c r="BG993" s="42">
        <v>24.351220000000001</v>
      </c>
      <c r="BH993" s="42">
        <v>20.292683</v>
      </c>
      <c r="BI993" s="42">
        <v>8.1170729999999995</v>
      </c>
      <c r="BJ993" s="42">
        <v>81.170732000000001</v>
      </c>
      <c r="BK993" s="42">
        <v>4.0585370000000003</v>
      </c>
      <c r="BL993" s="42">
        <v>0</v>
      </c>
      <c r="BM993" s="42">
        <v>4.0585370000000003</v>
      </c>
      <c r="BN993" s="42">
        <v>12.175610000000001</v>
      </c>
      <c r="BO993" s="42">
        <v>24.351220000000001</v>
      </c>
      <c r="BP993" s="42">
        <v>8.1170729999999995</v>
      </c>
      <c r="BQ993" s="42">
        <v>24.351220000000001</v>
      </c>
      <c r="BR993" s="42">
        <v>4.0585370000000003</v>
      </c>
      <c r="BS993" s="42">
        <v>24.351220000000001</v>
      </c>
      <c r="BT993" s="42">
        <v>0</v>
      </c>
      <c r="BU993" s="42">
        <v>0</v>
      </c>
      <c r="BV993" s="42">
        <v>0</v>
      </c>
      <c r="BW993" s="42">
        <v>0</v>
      </c>
      <c r="BX993" s="42">
        <v>8.1170729999999995</v>
      </c>
      <c r="BY993" s="42">
        <v>4.0585370000000003</v>
      </c>
      <c r="BZ993" s="42">
        <v>0</v>
      </c>
      <c r="CA993" s="42">
        <v>12.175610000000001</v>
      </c>
      <c r="CB993" s="42">
        <v>85.229268000000005</v>
      </c>
      <c r="CC993" s="42">
        <v>8.1170729999999995</v>
      </c>
      <c r="CD993" s="42">
        <v>0</v>
      </c>
      <c r="CE993" s="42">
        <v>4.0585370000000003</v>
      </c>
      <c r="CF993" s="42">
        <v>32.468293000000003</v>
      </c>
      <c r="CG993" s="42">
        <v>12.175610000000001</v>
      </c>
      <c r="CH993" s="42">
        <v>28.409756000000002</v>
      </c>
      <c r="CI993" s="42">
        <v>0</v>
      </c>
      <c r="CJ993" s="42">
        <v>0</v>
      </c>
      <c r="CK993" s="42">
        <v>52.760975999999999</v>
      </c>
      <c r="CL993" s="42">
        <v>4.0585370000000003</v>
      </c>
      <c r="CM993" s="42">
        <v>0</v>
      </c>
      <c r="CN993" s="42">
        <v>0</v>
      </c>
      <c r="CO993" s="42">
        <v>0</v>
      </c>
      <c r="CP993" s="42">
        <v>4.0585370000000003</v>
      </c>
      <c r="CQ993" s="42">
        <v>0</v>
      </c>
      <c r="CR993" s="42">
        <v>44.643901999999997</v>
      </c>
      <c r="CS993" s="42">
        <v>0</v>
      </c>
    </row>
    <row r="994" spans="1:97">
      <c r="A994" s="40" t="s">
        <v>2581</v>
      </c>
      <c r="B994" s="40" t="s">
        <v>289</v>
      </c>
      <c r="C994" s="40" t="s">
        <v>1664</v>
      </c>
      <c r="D994" s="40" t="s">
        <v>1685</v>
      </c>
      <c r="E994" s="40" t="s">
        <v>1793</v>
      </c>
      <c r="F994" s="40" t="s">
        <v>1671</v>
      </c>
      <c r="G994" s="41" t="s">
        <v>294</v>
      </c>
      <c r="H994" s="40" t="s">
        <v>2582</v>
      </c>
      <c r="I994" s="42">
        <v>1018</v>
      </c>
      <c r="J994" s="42">
        <v>171.313356</v>
      </c>
      <c r="K994" s="42">
        <v>186.92627999999999</v>
      </c>
      <c r="L994" s="42">
        <v>198.84585899999999</v>
      </c>
      <c r="M994" s="42">
        <v>243.71364299999999</v>
      </c>
      <c r="N994" s="42">
        <v>152.95835299999999</v>
      </c>
      <c r="O994" s="42">
        <v>64.242508000000001</v>
      </c>
      <c r="P994" s="42">
        <v>179</v>
      </c>
      <c r="Q994" s="42">
        <v>118</v>
      </c>
      <c r="R994" s="42">
        <v>225</v>
      </c>
      <c r="S994" s="42">
        <v>163</v>
      </c>
      <c r="T994" s="42">
        <v>119</v>
      </c>
      <c r="U994" s="42">
        <v>52</v>
      </c>
      <c r="V994" s="42">
        <v>484.327968</v>
      </c>
      <c r="W994" s="42">
        <v>78.518620999999996</v>
      </c>
      <c r="X994" s="42">
        <v>82.557360000000003</v>
      </c>
      <c r="Y994" s="42">
        <v>96.873624000000007</v>
      </c>
      <c r="Z994" s="42">
        <v>121.34696</v>
      </c>
      <c r="AA994" s="42">
        <v>77.498898999999994</v>
      </c>
      <c r="AB994" s="42">
        <v>25.493058999999999</v>
      </c>
      <c r="AC994" s="42">
        <v>2.0394450000000002</v>
      </c>
      <c r="AD994" s="42">
        <v>116.228273</v>
      </c>
      <c r="AE994" s="42">
        <v>294.67968500000001</v>
      </c>
      <c r="AF994" s="42">
        <v>73.420010000000005</v>
      </c>
      <c r="AG994" s="42">
        <v>533.67203199999994</v>
      </c>
      <c r="AH994" s="42">
        <v>92.794734000000005</v>
      </c>
      <c r="AI994" s="42">
        <v>104.36892</v>
      </c>
      <c r="AJ994" s="42">
        <v>101.972236</v>
      </c>
      <c r="AK994" s="42">
        <v>122.36668299999999</v>
      </c>
      <c r="AL994" s="42">
        <v>75.459453999999994</v>
      </c>
      <c r="AM994" s="42">
        <v>31.611393</v>
      </c>
      <c r="AN994" s="42">
        <v>5.0986120000000001</v>
      </c>
      <c r="AO994" s="42">
        <v>151.43674999999999</v>
      </c>
      <c r="AP994" s="42">
        <v>296.57860399999998</v>
      </c>
      <c r="AQ994" s="42">
        <v>85.656677999999999</v>
      </c>
      <c r="AR994" s="42">
        <v>851.76518099999998</v>
      </c>
      <c r="AS994" s="42">
        <v>8.1577789999999997</v>
      </c>
      <c r="AT994" s="42">
        <v>28.552226000000001</v>
      </c>
      <c r="AU994" s="42">
        <v>73.420010000000005</v>
      </c>
      <c r="AV994" s="42">
        <v>146.84001900000001</v>
      </c>
      <c r="AW994" s="42">
        <v>150.91890900000001</v>
      </c>
      <c r="AX994" s="42">
        <v>85.656677999999999</v>
      </c>
      <c r="AY994" s="42">
        <v>228.41780800000001</v>
      </c>
      <c r="AZ994" s="42">
        <v>129.80175299999999</v>
      </c>
      <c r="BA994" s="42">
        <v>424.2045</v>
      </c>
      <c r="BB994" s="42">
        <v>4.0788890000000002</v>
      </c>
      <c r="BC994" s="42">
        <v>16.315557999999999</v>
      </c>
      <c r="BD994" s="42">
        <v>57.104452000000002</v>
      </c>
      <c r="BE994" s="42">
        <v>97.893345999999994</v>
      </c>
      <c r="BF994" s="42">
        <v>16.315557999999999</v>
      </c>
      <c r="BG994" s="42">
        <v>73.420010000000005</v>
      </c>
      <c r="BH994" s="42">
        <v>130.524461</v>
      </c>
      <c r="BI994" s="42">
        <v>28.552226000000001</v>
      </c>
      <c r="BJ994" s="42">
        <v>427.56068099999999</v>
      </c>
      <c r="BK994" s="42">
        <v>4.0788890000000002</v>
      </c>
      <c r="BL994" s="42">
        <v>12.236668</v>
      </c>
      <c r="BM994" s="42">
        <v>16.315557999999999</v>
      </c>
      <c r="BN994" s="42">
        <v>48.946672999999997</v>
      </c>
      <c r="BO994" s="42">
        <v>134.603351</v>
      </c>
      <c r="BP994" s="42">
        <v>12.236668</v>
      </c>
      <c r="BQ994" s="42">
        <v>97.893345999999994</v>
      </c>
      <c r="BR994" s="42">
        <v>101.249527</v>
      </c>
      <c r="BS994" s="42">
        <v>125.80316500000001</v>
      </c>
      <c r="BT994" s="42">
        <v>0</v>
      </c>
      <c r="BU994" s="42">
        <v>4.0788890000000002</v>
      </c>
      <c r="BV994" s="42">
        <v>0</v>
      </c>
      <c r="BW994" s="42">
        <v>4.0788890000000002</v>
      </c>
      <c r="BX994" s="42">
        <v>16.315557999999999</v>
      </c>
      <c r="BY994" s="42">
        <v>24.473337000000001</v>
      </c>
      <c r="BZ994" s="42">
        <v>0</v>
      </c>
      <c r="CA994" s="42">
        <v>76.856492000000003</v>
      </c>
      <c r="CB994" s="42">
        <v>428.20308799999998</v>
      </c>
      <c r="CC994" s="42">
        <v>0</v>
      </c>
      <c r="CD994" s="42">
        <v>20.394447</v>
      </c>
      <c r="CE994" s="42">
        <v>69.341120000000004</v>
      </c>
      <c r="CF994" s="42">
        <v>130.524461</v>
      </c>
      <c r="CG994" s="42">
        <v>126.445572</v>
      </c>
      <c r="CH994" s="42">
        <v>53.025562000000001</v>
      </c>
      <c r="CI994" s="42">
        <v>0</v>
      </c>
      <c r="CJ994" s="42">
        <v>28.471924999999999</v>
      </c>
      <c r="CK994" s="42">
        <v>297.75892800000003</v>
      </c>
      <c r="CL994" s="42">
        <v>8.1577789999999997</v>
      </c>
      <c r="CM994" s="42">
        <v>4.0788890000000002</v>
      </c>
      <c r="CN994" s="42">
        <v>4.0788890000000002</v>
      </c>
      <c r="CO994" s="42">
        <v>12.236668</v>
      </c>
      <c r="CP994" s="42">
        <v>8.1577789999999997</v>
      </c>
      <c r="CQ994" s="42">
        <v>8.1577789999999997</v>
      </c>
      <c r="CR994" s="42">
        <v>228.41780800000001</v>
      </c>
      <c r="CS994" s="42">
        <v>24.473337000000001</v>
      </c>
    </row>
    <row r="995" spans="1:97">
      <c r="A995" s="40" t="s">
        <v>2583</v>
      </c>
      <c r="B995" s="40" t="s">
        <v>289</v>
      </c>
      <c r="C995" s="40" t="s">
        <v>1664</v>
      </c>
      <c r="D995" s="40" t="s">
        <v>1665</v>
      </c>
      <c r="E995" s="40" t="s">
        <v>1762</v>
      </c>
      <c r="F995" s="40" t="s">
        <v>419</v>
      </c>
      <c r="G995" s="41" t="s">
        <v>294</v>
      </c>
      <c r="H995" s="40" t="s">
        <v>2584</v>
      </c>
      <c r="I995" s="42">
        <v>501</v>
      </c>
      <c r="J995" s="42">
        <v>107.339395</v>
      </c>
      <c r="K995" s="42">
        <v>57.047710000000002</v>
      </c>
      <c r="L995" s="42">
        <v>115.996284</v>
      </c>
      <c r="M995" s="42">
        <v>104.414332</v>
      </c>
      <c r="N995" s="42">
        <v>60.07067</v>
      </c>
      <c r="O995" s="42">
        <v>56.131610000000002</v>
      </c>
      <c r="P995" s="42">
        <v>58</v>
      </c>
      <c r="Q995" s="42">
        <v>60</v>
      </c>
      <c r="R995" s="42">
        <v>90</v>
      </c>
      <c r="S995" s="42">
        <v>70</v>
      </c>
      <c r="T995" s="42">
        <v>72</v>
      </c>
      <c r="U995" s="42">
        <v>36</v>
      </c>
      <c r="V995" s="42">
        <v>255.847542</v>
      </c>
      <c r="W995" s="42">
        <v>55.146844999999999</v>
      </c>
      <c r="X995" s="42">
        <v>29.542953000000001</v>
      </c>
      <c r="Y995" s="42">
        <v>62.818969000000003</v>
      </c>
      <c r="Z995" s="42">
        <v>50.237636000000002</v>
      </c>
      <c r="AA995" s="42">
        <v>33.482013000000002</v>
      </c>
      <c r="AB995" s="42">
        <v>21.664832000000001</v>
      </c>
      <c r="AC995" s="42">
        <v>2.9542950000000001</v>
      </c>
      <c r="AD995" s="42">
        <v>68.933555999999996</v>
      </c>
      <c r="AE995" s="42">
        <v>144.569087</v>
      </c>
      <c r="AF995" s="42">
        <v>42.344898999999998</v>
      </c>
      <c r="AG995" s="42">
        <v>245.152458</v>
      </c>
      <c r="AH995" s="42">
        <v>52.192549999999997</v>
      </c>
      <c r="AI995" s="42">
        <v>27.504757000000001</v>
      </c>
      <c r="AJ995" s="42">
        <v>53.177315</v>
      </c>
      <c r="AK995" s="42">
        <v>54.176696</v>
      </c>
      <c r="AL995" s="42">
        <v>26.588657000000001</v>
      </c>
      <c r="AM995" s="42">
        <v>27.573422000000001</v>
      </c>
      <c r="AN995" s="42">
        <v>3.93906</v>
      </c>
      <c r="AO995" s="42">
        <v>64.009731000000002</v>
      </c>
      <c r="AP995" s="42">
        <v>130.91970699999999</v>
      </c>
      <c r="AQ995" s="42">
        <v>50.223019999999998</v>
      </c>
      <c r="AR995" s="42">
        <v>409.38761399999999</v>
      </c>
      <c r="AS995" s="42">
        <v>0</v>
      </c>
      <c r="AT995" s="42">
        <v>15.756240999999999</v>
      </c>
      <c r="AU995" s="42">
        <v>11.817181</v>
      </c>
      <c r="AV995" s="42">
        <v>66.964026000000004</v>
      </c>
      <c r="AW995" s="42">
        <v>63.024965999999999</v>
      </c>
      <c r="AX995" s="42">
        <v>102.140907</v>
      </c>
      <c r="AY995" s="42">
        <v>114.23275</v>
      </c>
      <c r="AZ995" s="42">
        <v>35.451543000000001</v>
      </c>
      <c r="BA995" s="42">
        <v>228.19083800000001</v>
      </c>
      <c r="BB995" s="42">
        <v>0</v>
      </c>
      <c r="BC995" s="42">
        <v>11.817181</v>
      </c>
      <c r="BD995" s="42">
        <v>3.93906</v>
      </c>
      <c r="BE995" s="42">
        <v>35.451543000000001</v>
      </c>
      <c r="BF995" s="42">
        <v>19.695302000000002</v>
      </c>
      <c r="BG995" s="42">
        <v>82.445605</v>
      </c>
      <c r="BH995" s="42">
        <v>66.964026000000004</v>
      </c>
      <c r="BI995" s="42">
        <v>7.8781210000000002</v>
      </c>
      <c r="BJ995" s="42">
        <v>181.196776</v>
      </c>
      <c r="BK995" s="42">
        <v>0</v>
      </c>
      <c r="BL995" s="42">
        <v>3.93906</v>
      </c>
      <c r="BM995" s="42">
        <v>7.8781210000000002</v>
      </c>
      <c r="BN995" s="42">
        <v>31.512483</v>
      </c>
      <c r="BO995" s="42">
        <v>43.329664000000001</v>
      </c>
      <c r="BP995" s="42">
        <v>19.695302000000002</v>
      </c>
      <c r="BQ995" s="42">
        <v>47.268723999999999</v>
      </c>
      <c r="BR995" s="42">
        <v>27.573422000000001</v>
      </c>
      <c r="BS995" s="42">
        <v>63.024965999999999</v>
      </c>
      <c r="BT995" s="42">
        <v>0</v>
      </c>
      <c r="BU995" s="42">
        <v>3.93906</v>
      </c>
      <c r="BV995" s="42">
        <v>0</v>
      </c>
      <c r="BW995" s="42">
        <v>0</v>
      </c>
      <c r="BX995" s="42">
        <v>0</v>
      </c>
      <c r="BY995" s="42">
        <v>31.512483</v>
      </c>
      <c r="BZ995" s="42">
        <v>0</v>
      </c>
      <c r="CA995" s="42">
        <v>27.573422000000001</v>
      </c>
      <c r="CB995" s="42">
        <v>192.739295</v>
      </c>
      <c r="CC995" s="42">
        <v>0</v>
      </c>
      <c r="CD995" s="42">
        <v>7.8781210000000002</v>
      </c>
      <c r="CE995" s="42">
        <v>7.8781210000000002</v>
      </c>
      <c r="CF995" s="42">
        <v>59.085904999999997</v>
      </c>
      <c r="CG995" s="42">
        <v>51.207785000000001</v>
      </c>
      <c r="CH995" s="42">
        <v>62.750303000000002</v>
      </c>
      <c r="CI995" s="42">
        <v>0</v>
      </c>
      <c r="CJ995" s="42">
        <v>3.93906</v>
      </c>
      <c r="CK995" s="42">
        <v>153.62335400000001</v>
      </c>
      <c r="CL995" s="42">
        <v>0</v>
      </c>
      <c r="CM995" s="42">
        <v>3.93906</v>
      </c>
      <c r="CN995" s="42">
        <v>3.93906</v>
      </c>
      <c r="CO995" s="42">
        <v>7.8781210000000002</v>
      </c>
      <c r="CP995" s="42">
        <v>11.817181</v>
      </c>
      <c r="CQ995" s="42">
        <v>7.8781210000000002</v>
      </c>
      <c r="CR995" s="42">
        <v>114.23275</v>
      </c>
      <c r="CS995" s="42">
        <v>3.93906</v>
      </c>
    </row>
    <row r="996" spans="1:97">
      <c r="A996" s="40" t="s">
        <v>2585</v>
      </c>
      <c r="B996" s="40" t="s">
        <v>289</v>
      </c>
      <c r="C996" s="40" t="s">
        <v>1664</v>
      </c>
      <c r="D996" s="40" t="s">
        <v>1669</v>
      </c>
      <c r="E996" s="40" t="s">
        <v>1816</v>
      </c>
      <c r="F996" s="40" t="s">
        <v>1671</v>
      </c>
      <c r="G996" s="41" t="s">
        <v>294</v>
      </c>
      <c r="H996" s="40" t="s">
        <v>2586</v>
      </c>
      <c r="I996" s="42">
        <v>140</v>
      </c>
      <c r="J996" s="42">
        <v>30.434782999999999</v>
      </c>
      <c r="K996" s="42">
        <v>8.1159420000000004</v>
      </c>
      <c r="L996" s="42">
        <v>28.405797</v>
      </c>
      <c r="M996" s="42">
        <v>26.376812000000001</v>
      </c>
      <c r="N996" s="42">
        <v>33.478261000000003</v>
      </c>
      <c r="O996" s="42">
        <v>13.188406000000001</v>
      </c>
      <c r="P996" s="42">
        <v>12</v>
      </c>
      <c r="Q996" s="42">
        <v>21</v>
      </c>
      <c r="R996" s="42">
        <v>30</v>
      </c>
      <c r="S996" s="42">
        <v>24</v>
      </c>
      <c r="T996" s="42">
        <v>23</v>
      </c>
      <c r="U996" s="42">
        <v>12</v>
      </c>
      <c r="V996" s="42">
        <v>74.057970999999995</v>
      </c>
      <c r="W996" s="42">
        <v>19.275362000000001</v>
      </c>
      <c r="X996" s="42">
        <v>3.0434779999999999</v>
      </c>
      <c r="Y996" s="42">
        <v>12.173913000000001</v>
      </c>
      <c r="Z996" s="42">
        <v>16.231884000000001</v>
      </c>
      <c r="AA996" s="42">
        <v>17.246376999999999</v>
      </c>
      <c r="AB996" s="42">
        <v>6.086957</v>
      </c>
      <c r="AC996" s="42">
        <v>0</v>
      </c>
      <c r="AD996" s="42">
        <v>19.275362000000001</v>
      </c>
      <c r="AE996" s="42">
        <v>39.565216999999997</v>
      </c>
      <c r="AF996" s="42">
        <v>15.217390999999999</v>
      </c>
      <c r="AG996" s="42">
        <v>65.942029000000005</v>
      </c>
      <c r="AH996" s="42">
        <v>11.159420000000001</v>
      </c>
      <c r="AI996" s="42">
        <v>5.0724640000000001</v>
      </c>
      <c r="AJ996" s="42">
        <v>16.231884000000001</v>
      </c>
      <c r="AK996" s="42">
        <v>10.144928</v>
      </c>
      <c r="AL996" s="42">
        <v>16.231884000000001</v>
      </c>
      <c r="AM996" s="42">
        <v>7.1014489999999997</v>
      </c>
      <c r="AN996" s="42">
        <v>0</v>
      </c>
      <c r="AO996" s="42">
        <v>11.159420000000001</v>
      </c>
      <c r="AP996" s="42">
        <v>37.536231999999998</v>
      </c>
      <c r="AQ996" s="42">
        <v>17.246376999999999</v>
      </c>
      <c r="AR996" s="42">
        <v>113.623188</v>
      </c>
      <c r="AS996" s="42">
        <v>16.231884000000001</v>
      </c>
      <c r="AT996" s="42">
        <v>0</v>
      </c>
      <c r="AU996" s="42">
        <v>0</v>
      </c>
      <c r="AV996" s="42">
        <v>16.231884000000001</v>
      </c>
      <c r="AW996" s="42">
        <v>28.405797</v>
      </c>
      <c r="AX996" s="42">
        <v>8.1159420000000004</v>
      </c>
      <c r="AY996" s="42">
        <v>40.579709999999999</v>
      </c>
      <c r="AZ996" s="42">
        <v>4.0579710000000002</v>
      </c>
      <c r="BA996" s="42">
        <v>56.811593999999999</v>
      </c>
      <c r="BB996" s="42">
        <v>12.173913000000001</v>
      </c>
      <c r="BC996" s="42">
        <v>0</v>
      </c>
      <c r="BD996" s="42">
        <v>0</v>
      </c>
      <c r="BE996" s="42">
        <v>4.0579710000000002</v>
      </c>
      <c r="BF996" s="42">
        <v>4.0579710000000002</v>
      </c>
      <c r="BG996" s="42">
        <v>8.1159420000000004</v>
      </c>
      <c r="BH996" s="42">
        <v>24.347826000000001</v>
      </c>
      <c r="BI996" s="42">
        <v>4.0579710000000002</v>
      </c>
      <c r="BJ996" s="42">
        <v>56.811593999999999</v>
      </c>
      <c r="BK996" s="42">
        <v>4.0579710000000002</v>
      </c>
      <c r="BL996" s="42">
        <v>0</v>
      </c>
      <c r="BM996" s="42">
        <v>0</v>
      </c>
      <c r="BN996" s="42">
        <v>12.173913000000001</v>
      </c>
      <c r="BO996" s="42">
        <v>24.347826000000001</v>
      </c>
      <c r="BP996" s="42">
        <v>0</v>
      </c>
      <c r="BQ996" s="42">
        <v>16.231884000000001</v>
      </c>
      <c r="BR996" s="42">
        <v>0</v>
      </c>
      <c r="BS996" s="42">
        <v>0</v>
      </c>
      <c r="BT996" s="42">
        <v>0</v>
      </c>
      <c r="BU996" s="42">
        <v>0</v>
      </c>
      <c r="BV996" s="42">
        <v>0</v>
      </c>
      <c r="BW996" s="42">
        <v>0</v>
      </c>
      <c r="BX996" s="42">
        <v>0</v>
      </c>
      <c r="BY996" s="42">
        <v>0</v>
      </c>
      <c r="BZ996" s="42">
        <v>0</v>
      </c>
      <c r="CA996" s="42">
        <v>0</v>
      </c>
      <c r="CB996" s="42">
        <v>56.811593999999999</v>
      </c>
      <c r="CC996" s="42">
        <v>12.173913000000001</v>
      </c>
      <c r="CD996" s="42">
        <v>0</v>
      </c>
      <c r="CE996" s="42">
        <v>0</v>
      </c>
      <c r="CF996" s="42">
        <v>12.173913000000001</v>
      </c>
      <c r="CG996" s="42">
        <v>20.289854999999999</v>
      </c>
      <c r="CH996" s="42">
        <v>8.1159420000000004</v>
      </c>
      <c r="CI996" s="42">
        <v>0</v>
      </c>
      <c r="CJ996" s="42">
        <v>4.0579710000000002</v>
      </c>
      <c r="CK996" s="42">
        <v>56.811593999999999</v>
      </c>
      <c r="CL996" s="42">
        <v>4.0579710000000002</v>
      </c>
      <c r="CM996" s="42">
        <v>0</v>
      </c>
      <c r="CN996" s="42">
        <v>0</v>
      </c>
      <c r="CO996" s="42">
        <v>4.0579710000000002</v>
      </c>
      <c r="CP996" s="42">
        <v>8.1159420000000004</v>
      </c>
      <c r="CQ996" s="42">
        <v>0</v>
      </c>
      <c r="CR996" s="42">
        <v>40.579709999999999</v>
      </c>
      <c r="CS996" s="42">
        <v>0</v>
      </c>
    </row>
    <row r="997" spans="1:97">
      <c r="A997" s="40" t="s">
        <v>2587</v>
      </c>
      <c r="B997" s="40" t="s">
        <v>289</v>
      </c>
      <c r="C997" s="40" t="s">
        <v>1664</v>
      </c>
      <c r="D997" s="40" t="s">
        <v>1669</v>
      </c>
      <c r="E997" s="40" t="s">
        <v>1933</v>
      </c>
      <c r="F997" s="40" t="s">
        <v>1671</v>
      </c>
      <c r="G997" s="41" t="s">
        <v>294</v>
      </c>
      <c r="H997" s="40" t="s">
        <v>2588</v>
      </c>
      <c r="I997" s="42">
        <v>524</v>
      </c>
      <c r="J997" s="42">
        <v>113.184</v>
      </c>
      <c r="K997" s="42">
        <v>55.543999999999997</v>
      </c>
      <c r="L997" s="42">
        <v>124.712</v>
      </c>
      <c r="M997" s="42">
        <v>103.752</v>
      </c>
      <c r="N997" s="42">
        <v>73.36</v>
      </c>
      <c r="O997" s="42">
        <v>53.448</v>
      </c>
      <c r="P997" s="42">
        <v>94</v>
      </c>
      <c r="Q997" s="42">
        <v>66</v>
      </c>
      <c r="R997" s="42">
        <v>104</v>
      </c>
      <c r="S997" s="42">
        <v>91</v>
      </c>
      <c r="T997" s="42">
        <v>84</v>
      </c>
      <c r="U997" s="42">
        <v>32</v>
      </c>
      <c r="V997" s="42">
        <v>264.096</v>
      </c>
      <c r="W997" s="42">
        <v>56.591999999999999</v>
      </c>
      <c r="X997" s="42">
        <v>34.584000000000003</v>
      </c>
      <c r="Y997" s="42">
        <v>59.735999999999997</v>
      </c>
      <c r="Z997" s="42">
        <v>51.351999999999997</v>
      </c>
      <c r="AA997" s="42">
        <v>35.631999999999998</v>
      </c>
      <c r="AB997" s="42">
        <v>26.2</v>
      </c>
      <c r="AC997" s="42">
        <v>0</v>
      </c>
      <c r="AD997" s="42">
        <v>73.36</v>
      </c>
      <c r="AE997" s="42">
        <v>144.624</v>
      </c>
      <c r="AF997" s="42">
        <v>46.112000000000002</v>
      </c>
      <c r="AG997" s="42">
        <v>259.904</v>
      </c>
      <c r="AH997" s="42">
        <v>56.591999999999999</v>
      </c>
      <c r="AI997" s="42">
        <v>20.96</v>
      </c>
      <c r="AJ997" s="42">
        <v>64.975999999999999</v>
      </c>
      <c r="AK997" s="42">
        <v>52.4</v>
      </c>
      <c r="AL997" s="42">
        <v>37.728000000000002</v>
      </c>
      <c r="AM997" s="42">
        <v>25.152000000000001</v>
      </c>
      <c r="AN997" s="42">
        <v>2.0960000000000001</v>
      </c>
      <c r="AO997" s="42">
        <v>62.88</v>
      </c>
      <c r="AP997" s="42">
        <v>146.72</v>
      </c>
      <c r="AQ997" s="42">
        <v>50.304000000000002</v>
      </c>
      <c r="AR997" s="42">
        <v>423.392</v>
      </c>
      <c r="AS997" s="42">
        <v>12.576000000000001</v>
      </c>
      <c r="AT997" s="42">
        <v>20.96</v>
      </c>
      <c r="AU997" s="42">
        <v>20.96</v>
      </c>
      <c r="AV997" s="42">
        <v>71.263999999999996</v>
      </c>
      <c r="AW997" s="42">
        <v>67.072000000000003</v>
      </c>
      <c r="AX997" s="42">
        <v>75.456000000000003</v>
      </c>
      <c r="AY997" s="42">
        <v>113.184</v>
      </c>
      <c r="AZ997" s="42">
        <v>41.92</v>
      </c>
      <c r="BA997" s="42">
        <v>217.98400000000001</v>
      </c>
      <c r="BB997" s="42">
        <v>12.576000000000001</v>
      </c>
      <c r="BC997" s="42">
        <v>16.768000000000001</v>
      </c>
      <c r="BD997" s="42">
        <v>16.768000000000001</v>
      </c>
      <c r="BE997" s="42">
        <v>41.92</v>
      </c>
      <c r="BF997" s="42">
        <v>0</v>
      </c>
      <c r="BG997" s="42">
        <v>58.688000000000002</v>
      </c>
      <c r="BH997" s="42">
        <v>54.496000000000002</v>
      </c>
      <c r="BI997" s="42">
        <v>16.768000000000001</v>
      </c>
      <c r="BJ997" s="42">
        <v>205.40799999999999</v>
      </c>
      <c r="BK997" s="42">
        <v>0</v>
      </c>
      <c r="BL997" s="42">
        <v>4.1920000000000002</v>
      </c>
      <c r="BM997" s="42">
        <v>4.1920000000000002</v>
      </c>
      <c r="BN997" s="42">
        <v>29.344000000000001</v>
      </c>
      <c r="BO997" s="42">
        <v>67.072000000000003</v>
      </c>
      <c r="BP997" s="42">
        <v>16.768000000000001</v>
      </c>
      <c r="BQ997" s="42">
        <v>58.688000000000002</v>
      </c>
      <c r="BR997" s="42">
        <v>25.152000000000001</v>
      </c>
      <c r="BS997" s="42">
        <v>50.304000000000002</v>
      </c>
      <c r="BT997" s="42">
        <v>0</v>
      </c>
      <c r="BU997" s="42">
        <v>0</v>
      </c>
      <c r="BV997" s="42">
        <v>0</v>
      </c>
      <c r="BW997" s="42">
        <v>4.1920000000000002</v>
      </c>
      <c r="BX997" s="42">
        <v>12.576000000000001</v>
      </c>
      <c r="BY997" s="42">
        <v>16.768000000000001</v>
      </c>
      <c r="BZ997" s="42">
        <v>0</v>
      </c>
      <c r="CA997" s="42">
        <v>16.768000000000001</v>
      </c>
      <c r="CB997" s="42">
        <v>238.94399999999999</v>
      </c>
      <c r="CC997" s="42">
        <v>12.576000000000001</v>
      </c>
      <c r="CD997" s="42">
        <v>16.768000000000001</v>
      </c>
      <c r="CE997" s="42">
        <v>16.768000000000001</v>
      </c>
      <c r="CF997" s="42">
        <v>67.072000000000003</v>
      </c>
      <c r="CG997" s="42">
        <v>50.304000000000002</v>
      </c>
      <c r="CH997" s="42">
        <v>50.304000000000002</v>
      </c>
      <c r="CI997" s="42">
        <v>0</v>
      </c>
      <c r="CJ997" s="42">
        <v>25.152000000000001</v>
      </c>
      <c r="CK997" s="42">
        <v>134.14400000000001</v>
      </c>
      <c r="CL997" s="42">
        <v>0</v>
      </c>
      <c r="CM997" s="42">
        <v>4.1920000000000002</v>
      </c>
      <c r="CN997" s="42">
        <v>4.1920000000000002</v>
      </c>
      <c r="CO997" s="42">
        <v>0</v>
      </c>
      <c r="CP997" s="42">
        <v>4.1920000000000002</v>
      </c>
      <c r="CQ997" s="42">
        <v>8.3840000000000003</v>
      </c>
      <c r="CR997" s="42">
        <v>113.184</v>
      </c>
      <c r="CS997" s="42">
        <v>0</v>
      </c>
    </row>
    <row r="998" spans="1:97">
      <c r="A998" s="40" t="s">
        <v>2589</v>
      </c>
      <c r="B998" s="40" t="s">
        <v>289</v>
      </c>
      <c r="C998" s="40" t="s">
        <v>1664</v>
      </c>
      <c r="D998" s="40" t="s">
        <v>1665</v>
      </c>
      <c r="E998" s="40" t="s">
        <v>1762</v>
      </c>
      <c r="F998" s="40" t="s">
        <v>419</v>
      </c>
      <c r="G998" s="41" t="s">
        <v>294</v>
      </c>
      <c r="H998" s="40" t="s">
        <v>2590</v>
      </c>
      <c r="I998" s="42">
        <v>821</v>
      </c>
      <c r="J998" s="42">
        <v>179</v>
      </c>
      <c r="K998" s="42">
        <v>135</v>
      </c>
      <c r="L998" s="42">
        <v>211</v>
      </c>
      <c r="M998" s="42">
        <v>164</v>
      </c>
      <c r="N998" s="42">
        <v>90</v>
      </c>
      <c r="O998" s="42">
        <v>42</v>
      </c>
      <c r="P998" s="42">
        <v>128</v>
      </c>
      <c r="Q998" s="42">
        <v>90</v>
      </c>
      <c r="R998" s="42">
        <v>152</v>
      </c>
      <c r="S998" s="42">
        <v>119</v>
      </c>
      <c r="T998" s="42">
        <v>66</v>
      </c>
      <c r="U998" s="42">
        <v>34</v>
      </c>
      <c r="V998" s="42">
        <v>378</v>
      </c>
      <c r="W998" s="42">
        <v>74</v>
      </c>
      <c r="X998" s="42">
        <v>55</v>
      </c>
      <c r="Y998" s="42">
        <v>106</v>
      </c>
      <c r="Z998" s="42">
        <v>83</v>
      </c>
      <c r="AA998" s="42">
        <v>47</v>
      </c>
      <c r="AB998" s="42">
        <v>13</v>
      </c>
      <c r="AC998" s="42">
        <v>0</v>
      </c>
      <c r="AD998" s="42">
        <v>96</v>
      </c>
      <c r="AE998" s="42">
        <v>246</v>
      </c>
      <c r="AF998" s="42">
        <v>36</v>
      </c>
      <c r="AG998" s="42">
        <v>443</v>
      </c>
      <c r="AH998" s="42">
        <v>105</v>
      </c>
      <c r="AI998" s="42">
        <v>80</v>
      </c>
      <c r="AJ998" s="42">
        <v>105</v>
      </c>
      <c r="AK998" s="42">
        <v>81</v>
      </c>
      <c r="AL998" s="42">
        <v>43</v>
      </c>
      <c r="AM998" s="42">
        <v>26</v>
      </c>
      <c r="AN998" s="42">
        <v>3</v>
      </c>
      <c r="AO998" s="42">
        <v>141</v>
      </c>
      <c r="AP998" s="42">
        <v>247</v>
      </c>
      <c r="AQ998" s="42">
        <v>55</v>
      </c>
      <c r="AR998" s="42">
        <v>644</v>
      </c>
      <c r="AS998" s="42">
        <v>8</v>
      </c>
      <c r="AT998" s="42">
        <v>20</v>
      </c>
      <c r="AU998" s="42">
        <v>28</v>
      </c>
      <c r="AV998" s="42">
        <v>88</v>
      </c>
      <c r="AW998" s="42">
        <v>108</v>
      </c>
      <c r="AX998" s="42">
        <v>132</v>
      </c>
      <c r="AY998" s="42">
        <v>168</v>
      </c>
      <c r="AZ998" s="42">
        <v>92</v>
      </c>
      <c r="BA998" s="42">
        <v>308</v>
      </c>
      <c r="BB998" s="42">
        <v>8</v>
      </c>
      <c r="BC998" s="42">
        <v>16</v>
      </c>
      <c r="BD998" s="42">
        <v>20</v>
      </c>
      <c r="BE998" s="42">
        <v>28</v>
      </c>
      <c r="BF998" s="42">
        <v>24</v>
      </c>
      <c r="BG998" s="42">
        <v>96</v>
      </c>
      <c r="BH998" s="42">
        <v>80</v>
      </c>
      <c r="BI998" s="42">
        <v>36</v>
      </c>
      <c r="BJ998" s="42">
        <v>336</v>
      </c>
      <c r="BK998" s="42">
        <v>0</v>
      </c>
      <c r="BL998" s="42">
        <v>4</v>
      </c>
      <c r="BM998" s="42">
        <v>8</v>
      </c>
      <c r="BN998" s="42">
        <v>60</v>
      </c>
      <c r="BO998" s="42">
        <v>84</v>
      </c>
      <c r="BP998" s="42">
        <v>36</v>
      </c>
      <c r="BQ998" s="42">
        <v>88</v>
      </c>
      <c r="BR998" s="42">
        <v>56</v>
      </c>
      <c r="BS998" s="42">
        <v>88</v>
      </c>
      <c r="BT998" s="42">
        <v>0</v>
      </c>
      <c r="BU998" s="42">
        <v>0</v>
      </c>
      <c r="BV998" s="42">
        <v>4</v>
      </c>
      <c r="BW998" s="42">
        <v>0</v>
      </c>
      <c r="BX998" s="42">
        <v>12</v>
      </c>
      <c r="BY998" s="42">
        <v>28</v>
      </c>
      <c r="BZ998" s="42">
        <v>0</v>
      </c>
      <c r="CA998" s="42">
        <v>44</v>
      </c>
      <c r="CB998" s="42">
        <v>348</v>
      </c>
      <c r="CC998" s="42">
        <v>4</v>
      </c>
      <c r="CD998" s="42">
        <v>20</v>
      </c>
      <c r="CE998" s="42">
        <v>24</v>
      </c>
      <c r="CF998" s="42">
        <v>76</v>
      </c>
      <c r="CG998" s="42">
        <v>84</v>
      </c>
      <c r="CH998" s="42">
        <v>100</v>
      </c>
      <c r="CI998" s="42">
        <v>0</v>
      </c>
      <c r="CJ998" s="42">
        <v>40</v>
      </c>
      <c r="CK998" s="42">
        <v>208</v>
      </c>
      <c r="CL998" s="42">
        <v>4</v>
      </c>
      <c r="CM998" s="42">
        <v>0</v>
      </c>
      <c r="CN998" s="42">
        <v>0</v>
      </c>
      <c r="CO998" s="42">
        <v>12</v>
      </c>
      <c r="CP998" s="42">
        <v>12</v>
      </c>
      <c r="CQ998" s="42">
        <v>4</v>
      </c>
      <c r="CR998" s="42">
        <v>168</v>
      </c>
      <c r="CS998" s="42">
        <v>8</v>
      </c>
    </row>
    <row r="999" spans="1:97">
      <c r="A999" s="40" t="s">
        <v>2591</v>
      </c>
      <c r="B999" s="40" t="s">
        <v>289</v>
      </c>
      <c r="C999" s="40" t="s">
        <v>1664</v>
      </c>
      <c r="D999" s="40" t="s">
        <v>1669</v>
      </c>
      <c r="E999" s="40" t="s">
        <v>1816</v>
      </c>
      <c r="F999" s="40" t="s">
        <v>1671</v>
      </c>
      <c r="G999" s="41" t="s">
        <v>294</v>
      </c>
      <c r="H999" s="40" t="s">
        <v>2592</v>
      </c>
      <c r="I999" s="42">
        <v>200</v>
      </c>
      <c r="J999" s="42">
        <v>31.840796000000001</v>
      </c>
      <c r="K999" s="42">
        <v>23.880597000000002</v>
      </c>
      <c r="L999" s="42">
        <v>33.830846000000001</v>
      </c>
      <c r="M999" s="42">
        <v>52.736317999999997</v>
      </c>
      <c r="N999" s="42">
        <v>33.830846000000001</v>
      </c>
      <c r="O999" s="42">
        <v>23.880597000000002</v>
      </c>
      <c r="P999" s="42">
        <v>44</v>
      </c>
      <c r="Q999" s="42">
        <v>29</v>
      </c>
      <c r="R999" s="42">
        <v>59</v>
      </c>
      <c r="S999" s="42">
        <v>42</v>
      </c>
      <c r="T999" s="42">
        <v>36</v>
      </c>
      <c r="U999" s="42">
        <v>18</v>
      </c>
      <c r="V999" s="42">
        <v>105.47263700000001</v>
      </c>
      <c r="W999" s="42">
        <v>15.920398</v>
      </c>
      <c r="X999" s="42">
        <v>16.915423000000001</v>
      </c>
      <c r="Y999" s="42">
        <v>15.920398</v>
      </c>
      <c r="Z999" s="42">
        <v>30.845770999999999</v>
      </c>
      <c r="AA999" s="42">
        <v>15.920398</v>
      </c>
      <c r="AB999" s="42">
        <v>9.9502489999999995</v>
      </c>
      <c r="AC999" s="42">
        <v>0</v>
      </c>
      <c r="AD999" s="42">
        <v>20.895522</v>
      </c>
      <c r="AE999" s="42">
        <v>65.671642000000006</v>
      </c>
      <c r="AF999" s="42">
        <v>18.905473000000001</v>
      </c>
      <c r="AG999" s="42">
        <v>94.527362999999994</v>
      </c>
      <c r="AH999" s="42">
        <v>15.920398</v>
      </c>
      <c r="AI999" s="42">
        <v>6.9651740000000002</v>
      </c>
      <c r="AJ999" s="42">
        <v>17.910447999999999</v>
      </c>
      <c r="AK999" s="42">
        <v>21.890547000000002</v>
      </c>
      <c r="AL999" s="42">
        <v>17.910447999999999</v>
      </c>
      <c r="AM999" s="42">
        <v>13.930348</v>
      </c>
      <c r="AN999" s="42">
        <v>0</v>
      </c>
      <c r="AO999" s="42">
        <v>19.900497999999999</v>
      </c>
      <c r="AP999" s="42">
        <v>48.756219000000002</v>
      </c>
      <c r="AQ999" s="42">
        <v>25.870647000000002</v>
      </c>
      <c r="AR999" s="42">
        <v>159.20398</v>
      </c>
      <c r="AS999" s="42">
        <v>19.900497999999999</v>
      </c>
      <c r="AT999" s="42">
        <v>7.9601990000000002</v>
      </c>
      <c r="AU999" s="42">
        <v>0</v>
      </c>
      <c r="AV999" s="42">
        <v>0</v>
      </c>
      <c r="AW999" s="42">
        <v>11.940299</v>
      </c>
      <c r="AX999" s="42">
        <v>19.900497999999999</v>
      </c>
      <c r="AY999" s="42">
        <v>75.621891000000005</v>
      </c>
      <c r="AZ999" s="42">
        <v>23.880597000000002</v>
      </c>
      <c r="BA999" s="42">
        <v>71.641790999999998</v>
      </c>
      <c r="BB999" s="42">
        <v>11.940299</v>
      </c>
      <c r="BC999" s="42">
        <v>0</v>
      </c>
      <c r="BD999" s="42">
        <v>0</v>
      </c>
      <c r="BE999" s="42">
        <v>0</v>
      </c>
      <c r="BF999" s="42">
        <v>7.9601990000000002</v>
      </c>
      <c r="BG999" s="42">
        <v>3.9801000000000002</v>
      </c>
      <c r="BH999" s="42">
        <v>35.820895999999998</v>
      </c>
      <c r="BI999" s="42">
        <v>11.940299</v>
      </c>
      <c r="BJ999" s="42">
        <v>87.562189000000004</v>
      </c>
      <c r="BK999" s="42">
        <v>7.9601990000000002</v>
      </c>
      <c r="BL999" s="42">
        <v>7.9601990000000002</v>
      </c>
      <c r="BM999" s="42">
        <v>0</v>
      </c>
      <c r="BN999" s="42">
        <v>0</v>
      </c>
      <c r="BO999" s="42">
        <v>3.9801000000000002</v>
      </c>
      <c r="BP999" s="42">
        <v>15.920398</v>
      </c>
      <c r="BQ999" s="42">
        <v>39.800995</v>
      </c>
      <c r="BR999" s="42">
        <v>11.940299</v>
      </c>
      <c r="BS999" s="42">
        <v>15.920398</v>
      </c>
      <c r="BT999" s="42">
        <v>0</v>
      </c>
      <c r="BU999" s="42">
        <v>0</v>
      </c>
      <c r="BV999" s="42">
        <v>0</v>
      </c>
      <c r="BW999" s="42">
        <v>0</v>
      </c>
      <c r="BX999" s="42">
        <v>3.9801000000000002</v>
      </c>
      <c r="BY999" s="42">
        <v>0</v>
      </c>
      <c r="BZ999" s="42">
        <v>0</v>
      </c>
      <c r="CA999" s="42">
        <v>11.940299</v>
      </c>
      <c r="CB999" s="42">
        <v>63.681592000000002</v>
      </c>
      <c r="CC999" s="42">
        <v>19.900497999999999</v>
      </c>
      <c r="CD999" s="42">
        <v>7.9601990000000002</v>
      </c>
      <c r="CE999" s="42">
        <v>0</v>
      </c>
      <c r="CF999" s="42">
        <v>0</v>
      </c>
      <c r="CG999" s="42">
        <v>7.9601990000000002</v>
      </c>
      <c r="CH999" s="42">
        <v>15.920398</v>
      </c>
      <c r="CI999" s="42">
        <v>0</v>
      </c>
      <c r="CJ999" s="42">
        <v>11.940299</v>
      </c>
      <c r="CK999" s="42">
        <v>79.601990000000001</v>
      </c>
      <c r="CL999" s="42">
        <v>0</v>
      </c>
      <c r="CM999" s="42">
        <v>0</v>
      </c>
      <c r="CN999" s="42">
        <v>0</v>
      </c>
      <c r="CO999" s="42">
        <v>0</v>
      </c>
      <c r="CP999" s="42">
        <v>0</v>
      </c>
      <c r="CQ999" s="42">
        <v>3.9801000000000002</v>
      </c>
      <c r="CR999" s="42">
        <v>75.621891000000005</v>
      </c>
      <c r="CS999" s="42">
        <v>0</v>
      </c>
    </row>
    <row r="1000" spans="1:97">
      <c r="A1000" s="40" t="s">
        <v>2593</v>
      </c>
      <c r="B1000" s="40" t="s">
        <v>289</v>
      </c>
      <c r="C1000" s="40" t="s">
        <v>1664</v>
      </c>
      <c r="D1000" s="40" t="s">
        <v>1665</v>
      </c>
      <c r="E1000" s="40" t="s">
        <v>1666</v>
      </c>
      <c r="F1000" s="40" t="s">
        <v>419</v>
      </c>
      <c r="G1000" s="41" t="s">
        <v>294</v>
      </c>
      <c r="H1000" s="40" t="s">
        <v>2594</v>
      </c>
      <c r="I1000" s="42">
        <v>2390</v>
      </c>
      <c r="J1000" s="42">
        <v>429.20245899999998</v>
      </c>
      <c r="K1000" s="42">
        <v>406.60486200000003</v>
      </c>
      <c r="L1000" s="42">
        <v>470.770982</v>
      </c>
      <c r="M1000" s="42">
        <v>470.54284799999999</v>
      </c>
      <c r="N1000" s="42">
        <v>353.902536</v>
      </c>
      <c r="O1000" s="42">
        <v>258.976313</v>
      </c>
      <c r="P1000" s="42">
        <v>366</v>
      </c>
      <c r="Q1000" s="42">
        <v>407</v>
      </c>
      <c r="R1000" s="42">
        <v>411</v>
      </c>
      <c r="S1000" s="42">
        <v>342</v>
      </c>
      <c r="T1000" s="42">
        <v>383</v>
      </c>
      <c r="U1000" s="42">
        <v>198</v>
      </c>
      <c r="V1000" s="42">
        <v>1149.493571</v>
      </c>
      <c r="W1000" s="42">
        <v>214.53181699999999</v>
      </c>
      <c r="X1000" s="42">
        <v>191.124482</v>
      </c>
      <c r="Y1000" s="42">
        <v>243.16927999999999</v>
      </c>
      <c r="Z1000" s="42">
        <v>231.65802199999999</v>
      </c>
      <c r="AA1000" s="42">
        <v>163.63356200000001</v>
      </c>
      <c r="AB1000" s="42">
        <v>99.230272999999997</v>
      </c>
      <c r="AC1000" s="42">
        <v>6.146134</v>
      </c>
      <c r="AD1000" s="42">
        <v>278.33443399999999</v>
      </c>
      <c r="AE1000" s="42">
        <v>672.71686599999998</v>
      </c>
      <c r="AF1000" s="42">
        <v>198.44227100000001</v>
      </c>
      <c r="AG1000" s="42">
        <v>1240.506429</v>
      </c>
      <c r="AH1000" s="42">
        <v>214.67064199999999</v>
      </c>
      <c r="AI1000" s="42">
        <v>215.48038</v>
      </c>
      <c r="AJ1000" s="42">
        <v>227.60170199999999</v>
      </c>
      <c r="AK1000" s="42">
        <v>238.884826</v>
      </c>
      <c r="AL1000" s="42">
        <v>190.26897399999999</v>
      </c>
      <c r="AM1000" s="42">
        <v>143.398256</v>
      </c>
      <c r="AN1000" s="42">
        <v>10.201649</v>
      </c>
      <c r="AO1000" s="42">
        <v>286.58927999999997</v>
      </c>
      <c r="AP1000" s="42">
        <v>688.81244200000003</v>
      </c>
      <c r="AQ1000" s="42">
        <v>265.10470700000002</v>
      </c>
      <c r="AR1000" s="42">
        <v>1966.0108560000001</v>
      </c>
      <c r="AS1000" s="42">
        <v>32.587541999999999</v>
      </c>
      <c r="AT1000" s="42">
        <v>61.137428999999997</v>
      </c>
      <c r="AU1000" s="42">
        <v>48.791818999999997</v>
      </c>
      <c r="AV1000" s="42">
        <v>179.32246900000001</v>
      </c>
      <c r="AW1000" s="42">
        <v>321.81950499999999</v>
      </c>
      <c r="AX1000" s="42">
        <v>334.14820200000003</v>
      </c>
      <c r="AY1000" s="42">
        <v>707.90504399999998</v>
      </c>
      <c r="AZ1000" s="42">
        <v>280.29884700000002</v>
      </c>
      <c r="BA1000" s="42">
        <v>942.06460700000002</v>
      </c>
      <c r="BB1000" s="42">
        <v>28.514168000000002</v>
      </c>
      <c r="BC1000" s="42">
        <v>57.064055000000003</v>
      </c>
      <c r="BD1000" s="42">
        <v>24.422855999999999</v>
      </c>
      <c r="BE1000" s="42">
        <v>97.710148000000004</v>
      </c>
      <c r="BF1000" s="42">
        <v>53.134504</v>
      </c>
      <c r="BG1000" s="42">
        <v>248.60617400000001</v>
      </c>
      <c r="BH1000" s="42">
        <v>335.315449</v>
      </c>
      <c r="BI1000" s="42">
        <v>97.297252</v>
      </c>
      <c r="BJ1000" s="42">
        <v>1023.946249</v>
      </c>
      <c r="BK1000" s="42">
        <v>4.0733730000000001</v>
      </c>
      <c r="BL1000" s="42">
        <v>4.0733730000000001</v>
      </c>
      <c r="BM1000" s="42">
        <v>24.368962</v>
      </c>
      <c r="BN1000" s="42">
        <v>81.612320999999994</v>
      </c>
      <c r="BO1000" s="42">
        <v>268.685001</v>
      </c>
      <c r="BP1000" s="42">
        <v>85.542028999999999</v>
      </c>
      <c r="BQ1000" s="42">
        <v>372.58959499999997</v>
      </c>
      <c r="BR1000" s="42">
        <v>183.00159400000001</v>
      </c>
      <c r="BS1000" s="42">
        <v>219.05197799999999</v>
      </c>
      <c r="BT1000" s="42">
        <v>0</v>
      </c>
      <c r="BU1000" s="42">
        <v>0</v>
      </c>
      <c r="BV1000" s="42">
        <v>0</v>
      </c>
      <c r="BW1000" s="42">
        <v>12.202261</v>
      </c>
      <c r="BX1000" s="42">
        <v>24.387136999999999</v>
      </c>
      <c r="BY1000" s="42">
        <v>40.626896000000002</v>
      </c>
      <c r="BZ1000" s="42">
        <v>0</v>
      </c>
      <c r="CA1000" s="42">
        <v>141.83568299999999</v>
      </c>
      <c r="CB1000" s="42">
        <v>903.91078600000003</v>
      </c>
      <c r="CC1000" s="42">
        <v>32.587541999999999</v>
      </c>
      <c r="CD1000" s="42">
        <v>44.735672000000001</v>
      </c>
      <c r="CE1000" s="42">
        <v>44.700428000000002</v>
      </c>
      <c r="CF1000" s="42">
        <v>146.59086600000001</v>
      </c>
      <c r="CG1000" s="42">
        <v>264.70092399999999</v>
      </c>
      <c r="CH1000" s="42">
        <v>260.79002100000002</v>
      </c>
      <c r="CI1000" s="42">
        <v>8.2008779999999994</v>
      </c>
      <c r="CJ1000" s="42">
        <v>101.604454</v>
      </c>
      <c r="CK1000" s="42">
        <v>843.048092</v>
      </c>
      <c r="CL1000" s="42">
        <v>0</v>
      </c>
      <c r="CM1000" s="42">
        <v>16.401757</v>
      </c>
      <c r="CN1000" s="42">
        <v>4.0913909999999998</v>
      </c>
      <c r="CO1000" s="42">
        <v>20.529340999999999</v>
      </c>
      <c r="CP1000" s="42">
        <v>32.731444000000003</v>
      </c>
      <c r="CQ1000" s="42">
        <v>32.731285</v>
      </c>
      <c r="CR1000" s="42">
        <v>699.70416599999999</v>
      </c>
      <c r="CS1000" s="42">
        <v>36.858710000000002</v>
      </c>
    </row>
    <row r="1001" spans="1:97">
      <c r="A1001" s="40" t="s">
        <v>2595</v>
      </c>
      <c r="B1001" s="40" t="s">
        <v>289</v>
      </c>
      <c r="C1001" s="40" t="s">
        <v>1664</v>
      </c>
      <c r="D1001" s="40" t="s">
        <v>1674</v>
      </c>
      <c r="E1001" s="40" t="s">
        <v>1734</v>
      </c>
      <c r="F1001" s="40" t="s">
        <v>1671</v>
      </c>
      <c r="G1001" s="41" t="s">
        <v>294</v>
      </c>
      <c r="H1001" s="40" t="s">
        <v>2596</v>
      </c>
      <c r="I1001" s="42">
        <v>2802</v>
      </c>
      <c r="J1001" s="42">
        <v>571</v>
      </c>
      <c r="K1001" s="42">
        <v>470</v>
      </c>
      <c r="L1001" s="42">
        <v>648</v>
      </c>
      <c r="M1001" s="42">
        <v>616</v>
      </c>
      <c r="N1001" s="42">
        <v>306</v>
      </c>
      <c r="O1001" s="42">
        <v>191</v>
      </c>
      <c r="P1001" s="42">
        <v>465</v>
      </c>
      <c r="Q1001" s="42">
        <v>415</v>
      </c>
      <c r="R1001" s="42">
        <v>580</v>
      </c>
      <c r="S1001" s="42">
        <v>416</v>
      </c>
      <c r="T1001" s="42">
        <v>253</v>
      </c>
      <c r="U1001" s="42">
        <v>148</v>
      </c>
      <c r="V1001" s="42">
        <v>1405</v>
      </c>
      <c r="W1001" s="42">
        <v>290</v>
      </c>
      <c r="X1001" s="42">
        <v>237</v>
      </c>
      <c r="Y1001" s="42">
        <v>326</v>
      </c>
      <c r="Z1001" s="42">
        <v>326</v>
      </c>
      <c r="AA1001" s="42">
        <v>155</v>
      </c>
      <c r="AB1001" s="42">
        <v>66</v>
      </c>
      <c r="AC1001" s="42">
        <v>5</v>
      </c>
      <c r="AD1001" s="42">
        <v>374</v>
      </c>
      <c r="AE1001" s="42">
        <v>890</v>
      </c>
      <c r="AF1001" s="42">
        <v>141</v>
      </c>
      <c r="AG1001" s="42">
        <v>1397</v>
      </c>
      <c r="AH1001" s="42">
        <v>281</v>
      </c>
      <c r="AI1001" s="42">
        <v>233</v>
      </c>
      <c r="AJ1001" s="42">
        <v>322</v>
      </c>
      <c r="AK1001" s="42">
        <v>290</v>
      </c>
      <c r="AL1001" s="42">
        <v>151</v>
      </c>
      <c r="AM1001" s="42">
        <v>107</v>
      </c>
      <c r="AN1001" s="42">
        <v>13</v>
      </c>
      <c r="AO1001" s="42">
        <v>362</v>
      </c>
      <c r="AP1001" s="42">
        <v>845</v>
      </c>
      <c r="AQ1001" s="42">
        <v>190</v>
      </c>
      <c r="AR1001" s="42">
        <v>2244</v>
      </c>
      <c r="AS1001" s="42">
        <v>8</v>
      </c>
      <c r="AT1001" s="42">
        <v>124</v>
      </c>
      <c r="AU1001" s="42">
        <v>176</v>
      </c>
      <c r="AV1001" s="42">
        <v>400</v>
      </c>
      <c r="AW1001" s="42">
        <v>420</v>
      </c>
      <c r="AX1001" s="42">
        <v>344</v>
      </c>
      <c r="AY1001" s="42">
        <v>448</v>
      </c>
      <c r="AZ1001" s="42">
        <v>324</v>
      </c>
      <c r="BA1001" s="42">
        <v>1160</v>
      </c>
      <c r="BB1001" s="42">
        <v>4</v>
      </c>
      <c r="BC1001" s="42">
        <v>88</v>
      </c>
      <c r="BD1001" s="42">
        <v>124</v>
      </c>
      <c r="BE1001" s="42">
        <v>220</v>
      </c>
      <c r="BF1001" s="42">
        <v>88</v>
      </c>
      <c r="BG1001" s="42">
        <v>288</v>
      </c>
      <c r="BH1001" s="42">
        <v>216</v>
      </c>
      <c r="BI1001" s="42">
        <v>132</v>
      </c>
      <c r="BJ1001" s="42">
        <v>1084</v>
      </c>
      <c r="BK1001" s="42">
        <v>4</v>
      </c>
      <c r="BL1001" s="42">
        <v>36</v>
      </c>
      <c r="BM1001" s="42">
        <v>52</v>
      </c>
      <c r="BN1001" s="42">
        <v>180</v>
      </c>
      <c r="BO1001" s="42">
        <v>332</v>
      </c>
      <c r="BP1001" s="42">
        <v>56</v>
      </c>
      <c r="BQ1001" s="42">
        <v>232</v>
      </c>
      <c r="BR1001" s="42">
        <v>192</v>
      </c>
      <c r="BS1001" s="42">
        <v>312</v>
      </c>
      <c r="BT1001" s="42">
        <v>0</v>
      </c>
      <c r="BU1001" s="42">
        <v>12</v>
      </c>
      <c r="BV1001" s="42">
        <v>0</v>
      </c>
      <c r="BW1001" s="42">
        <v>16</v>
      </c>
      <c r="BX1001" s="42">
        <v>68</v>
      </c>
      <c r="BY1001" s="42">
        <v>40</v>
      </c>
      <c r="BZ1001" s="42">
        <v>0</v>
      </c>
      <c r="CA1001" s="42">
        <v>176</v>
      </c>
      <c r="CB1001" s="42">
        <v>1280</v>
      </c>
      <c r="CC1001" s="42">
        <v>4</v>
      </c>
      <c r="CD1001" s="42">
        <v>76</v>
      </c>
      <c r="CE1001" s="42">
        <v>160</v>
      </c>
      <c r="CF1001" s="42">
        <v>356</v>
      </c>
      <c r="CG1001" s="42">
        <v>324</v>
      </c>
      <c r="CH1001" s="42">
        <v>264</v>
      </c>
      <c r="CI1001" s="42">
        <v>4</v>
      </c>
      <c r="CJ1001" s="42">
        <v>92</v>
      </c>
      <c r="CK1001" s="42">
        <v>652</v>
      </c>
      <c r="CL1001" s="42">
        <v>4</v>
      </c>
      <c r="CM1001" s="42">
        <v>36</v>
      </c>
      <c r="CN1001" s="42">
        <v>16</v>
      </c>
      <c r="CO1001" s="42">
        <v>28</v>
      </c>
      <c r="CP1001" s="42">
        <v>28</v>
      </c>
      <c r="CQ1001" s="42">
        <v>40</v>
      </c>
      <c r="CR1001" s="42">
        <v>444</v>
      </c>
      <c r="CS1001" s="42">
        <v>56</v>
      </c>
    </row>
    <row r="1002" spans="1:97">
      <c r="A1002" s="40" t="s">
        <v>2597</v>
      </c>
      <c r="B1002" s="40" t="s">
        <v>289</v>
      </c>
      <c r="C1002" s="40" t="s">
        <v>1664</v>
      </c>
      <c r="D1002" s="40" t="s">
        <v>1674</v>
      </c>
      <c r="E1002" s="40" t="s">
        <v>2116</v>
      </c>
      <c r="F1002" s="40" t="s">
        <v>1671</v>
      </c>
      <c r="G1002" s="41" t="s">
        <v>294</v>
      </c>
      <c r="H1002" s="40" t="s">
        <v>2598</v>
      </c>
      <c r="I1002" s="42">
        <v>27719</v>
      </c>
      <c r="J1002" s="42">
        <v>5158.211292</v>
      </c>
      <c r="K1002" s="42">
        <v>4411.5244940000002</v>
      </c>
      <c r="L1002" s="42">
        <v>5467.2111619999996</v>
      </c>
      <c r="M1002" s="42">
        <v>6460.5393599999998</v>
      </c>
      <c r="N1002" s="42">
        <v>4366.9948450000002</v>
      </c>
      <c r="O1002" s="42">
        <v>1854.5188479999999</v>
      </c>
      <c r="P1002" s="42">
        <v>5439</v>
      </c>
      <c r="Q1002" s="42">
        <v>4403</v>
      </c>
      <c r="R1002" s="42">
        <v>6289</v>
      </c>
      <c r="S1002" s="42">
        <v>5443</v>
      </c>
      <c r="T1002" s="42">
        <v>2913</v>
      </c>
      <c r="U1002" s="42">
        <v>1103</v>
      </c>
      <c r="V1002" s="42">
        <v>13565.534215</v>
      </c>
      <c r="W1002" s="42">
        <v>2672.11555</v>
      </c>
      <c r="X1002" s="42">
        <v>2342.338201</v>
      </c>
      <c r="Y1002" s="42">
        <v>2627.8485300000002</v>
      </c>
      <c r="Z1002" s="42">
        <v>3141.3922259999999</v>
      </c>
      <c r="AA1002" s="42">
        <v>2026.257151</v>
      </c>
      <c r="AB1002" s="42">
        <v>720.23055699999998</v>
      </c>
      <c r="AC1002" s="42">
        <v>35.351998999999999</v>
      </c>
      <c r="AD1002" s="42">
        <v>3754.8433369999998</v>
      </c>
      <c r="AE1002" s="42">
        <v>7842.3412189999999</v>
      </c>
      <c r="AF1002" s="42">
        <v>1968.349659</v>
      </c>
      <c r="AG1002" s="42">
        <v>14153.465785</v>
      </c>
      <c r="AH1002" s="42">
        <v>2486.0957410000001</v>
      </c>
      <c r="AI1002" s="42">
        <v>2069.1862930000002</v>
      </c>
      <c r="AJ1002" s="42">
        <v>2839.362631</v>
      </c>
      <c r="AK1002" s="42">
        <v>3319.1471339999998</v>
      </c>
      <c r="AL1002" s="42">
        <v>2340.7376939999999</v>
      </c>
      <c r="AM1002" s="42">
        <v>996.69655499999999</v>
      </c>
      <c r="AN1002" s="42">
        <v>102.23973599999999</v>
      </c>
      <c r="AO1002" s="42">
        <v>3412.624049</v>
      </c>
      <c r="AP1002" s="42">
        <v>8298.8372770000005</v>
      </c>
      <c r="AQ1002" s="42">
        <v>2442.0044590000002</v>
      </c>
      <c r="AR1002" s="42">
        <v>22569.044445</v>
      </c>
      <c r="AS1002" s="42">
        <v>23.693448</v>
      </c>
      <c r="AT1002" s="42">
        <v>689.742527</v>
      </c>
      <c r="AU1002" s="42">
        <v>2392.2455209999998</v>
      </c>
      <c r="AV1002" s="42">
        <v>4130.5828579999998</v>
      </c>
      <c r="AW1002" s="42">
        <v>4019.0894739999999</v>
      </c>
      <c r="AX1002" s="42">
        <v>1939.7250079999999</v>
      </c>
      <c r="AY1002" s="42">
        <v>5796.4093739999998</v>
      </c>
      <c r="AZ1002" s="42">
        <v>3577.5562340000001</v>
      </c>
      <c r="BA1002" s="42">
        <v>10903.29069</v>
      </c>
      <c r="BB1002" s="42">
        <v>14.063864000000001</v>
      </c>
      <c r="BC1002" s="42">
        <v>524.10479699999996</v>
      </c>
      <c r="BD1002" s="42">
        <v>1590.4759160000001</v>
      </c>
      <c r="BE1002" s="42">
        <v>1971.250033</v>
      </c>
      <c r="BF1002" s="42">
        <v>930.26957100000004</v>
      </c>
      <c r="BG1002" s="42">
        <v>1652.963569</v>
      </c>
      <c r="BH1002" s="42">
        <v>2846.3724109999998</v>
      </c>
      <c r="BI1002" s="42">
        <v>1373.790528</v>
      </c>
      <c r="BJ1002" s="42">
        <v>11665.753753999999</v>
      </c>
      <c r="BK1002" s="42">
        <v>9.6295830000000002</v>
      </c>
      <c r="BL1002" s="42">
        <v>165.63772900000001</v>
      </c>
      <c r="BM1002" s="42">
        <v>801.76960499999996</v>
      </c>
      <c r="BN1002" s="42">
        <v>2159.3328240000001</v>
      </c>
      <c r="BO1002" s="42">
        <v>3088.8199030000001</v>
      </c>
      <c r="BP1002" s="42">
        <v>286.76143999999999</v>
      </c>
      <c r="BQ1002" s="42">
        <v>2950.036963</v>
      </c>
      <c r="BR1002" s="42">
        <v>2203.765707</v>
      </c>
      <c r="BS1002" s="42">
        <v>3306.87102</v>
      </c>
      <c r="BT1002" s="42">
        <v>0</v>
      </c>
      <c r="BU1002" s="42">
        <v>7.2458850000000004</v>
      </c>
      <c r="BV1002" s="42">
        <v>26.172093</v>
      </c>
      <c r="BW1002" s="42">
        <v>215.61867599999999</v>
      </c>
      <c r="BX1002" s="42">
        <v>506.02313099999998</v>
      </c>
      <c r="BY1002" s="42">
        <v>402.28276499999998</v>
      </c>
      <c r="BZ1002" s="42">
        <v>0</v>
      </c>
      <c r="CA1002" s="42">
        <v>2149.5284700000002</v>
      </c>
      <c r="CB1002" s="42">
        <v>11070.282651</v>
      </c>
      <c r="CC1002" s="42">
        <v>23.693448</v>
      </c>
      <c r="CD1002" s="42">
        <v>569.48909000000003</v>
      </c>
      <c r="CE1002" s="42">
        <v>2023.4584239999999</v>
      </c>
      <c r="CF1002" s="42">
        <v>3400.7912980000001</v>
      </c>
      <c r="CG1002" s="42">
        <v>2982.7941449999998</v>
      </c>
      <c r="CH1002" s="42">
        <v>1357.729386</v>
      </c>
      <c r="CI1002" s="42">
        <v>43.328747</v>
      </c>
      <c r="CJ1002" s="42">
        <v>668.99811399999999</v>
      </c>
      <c r="CK1002" s="42">
        <v>8191.8907740000004</v>
      </c>
      <c r="CL1002" s="42">
        <v>0</v>
      </c>
      <c r="CM1002" s="42">
        <v>113.007552</v>
      </c>
      <c r="CN1002" s="42">
        <v>342.615005</v>
      </c>
      <c r="CO1002" s="42">
        <v>514.17288399999995</v>
      </c>
      <c r="CP1002" s="42">
        <v>530.272199</v>
      </c>
      <c r="CQ1002" s="42">
        <v>179.71285700000001</v>
      </c>
      <c r="CR1002" s="42">
        <v>5753.0806270000003</v>
      </c>
      <c r="CS1002" s="42">
        <v>759.02964999999995</v>
      </c>
    </row>
    <row r="1003" spans="1:97">
      <c r="A1003" s="40" t="s">
        <v>2599</v>
      </c>
      <c r="B1003" s="40" t="s">
        <v>289</v>
      </c>
      <c r="C1003" s="40" t="s">
        <v>1664</v>
      </c>
      <c r="D1003" s="40" t="s">
        <v>1669</v>
      </c>
      <c r="E1003" s="40" t="s">
        <v>1900</v>
      </c>
      <c r="F1003" s="40" t="s">
        <v>1671</v>
      </c>
      <c r="G1003" s="41" t="s">
        <v>294</v>
      </c>
      <c r="H1003" s="40" t="s">
        <v>2600</v>
      </c>
      <c r="I1003" s="42">
        <v>241</v>
      </c>
      <c r="J1003" s="42">
        <v>36.612133999999998</v>
      </c>
      <c r="K1003" s="42">
        <v>30.510110999999998</v>
      </c>
      <c r="L1003" s="42">
        <v>33.546182999999999</v>
      </c>
      <c r="M1003" s="42">
        <v>58.971274999999999</v>
      </c>
      <c r="N1003" s="42">
        <v>42.714156000000003</v>
      </c>
      <c r="O1003" s="42">
        <v>38.646141</v>
      </c>
      <c r="P1003" s="42">
        <v>34</v>
      </c>
      <c r="Q1003" s="42">
        <v>30</v>
      </c>
      <c r="R1003" s="42">
        <v>46</v>
      </c>
      <c r="S1003" s="42">
        <v>35</v>
      </c>
      <c r="T1003" s="42">
        <v>49</v>
      </c>
      <c r="U1003" s="42">
        <v>22</v>
      </c>
      <c r="V1003" s="42">
        <v>123.027569</v>
      </c>
      <c r="W1003" s="42">
        <v>19.323070999999999</v>
      </c>
      <c r="X1003" s="42">
        <v>17.289062999999999</v>
      </c>
      <c r="Y1003" s="42">
        <v>18.291126999999999</v>
      </c>
      <c r="Z1003" s="42">
        <v>30.495170999999999</v>
      </c>
      <c r="AA1003" s="42">
        <v>18.306066999999999</v>
      </c>
      <c r="AB1003" s="42">
        <v>19.323070999999999</v>
      </c>
      <c r="AC1003" s="42">
        <v>0</v>
      </c>
      <c r="AD1003" s="42">
        <v>27.459099999999999</v>
      </c>
      <c r="AE1003" s="42">
        <v>64.041353999999998</v>
      </c>
      <c r="AF1003" s="42">
        <v>31.527114999999998</v>
      </c>
      <c r="AG1003" s="42">
        <v>117.972431</v>
      </c>
      <c r="AH1003" s="42">
        <v>17.289062999999999</v>
      </c>
      <c r="AI1003" s="42">
        <v>13.221048</v>
      </c>
      <c r="AJ1003" s="42">
        <v>15.255056</v>
      </c>
      <c r="AK1003" s="42">
        <v>28.476103999999999</v>
      </c>
      <c r="AL1003" s="42">
        <v>24.408089</v>
      </c>
      <c r="AM1003" s="42">
        <v>19.323070999999999</v>
      </c>
      <c r="AN1003" s="42">
        <v>0</v>
      </c>
      <c r="AO1003" s="42">
        <v>22.374082000000001</v>
      </c>
      <c r="AP1003" s="42">
        <v>60.003219000000001</v>
      </c>
      <c r="AQ1003" s="42">
        <v>35.595129999999997</v>
      </c>
      <c r="AR1003" s="42">
        <v>199.27296799999999</v>
      </c>
      <c r="AS1003" s="42">
        <v>0</v>
      </c>
      <c r="AT1003" s="42">
        <v>12.204045000000001</v>
      </c>
      <c r="AU1003" s="42">
        <v>4.0680149999999999</v>
      </c>
      <c r="AV1003" s="42">
        <v>0</v>
      </c>
      <c r="AW1003" s="42">
        <v>28.476103999999999</v>
      </c>
      <c r="AX1003" s="42">
        <v>65.028478000000007</v>
      </c>
      <c r="AY1003" s="42">
        <v>65.088238000000004</v>
      </c>
      <c r="AZ1003" s="42">
        <v>24.408089</v>
      </c>
      <c r="BA1003" s="42">
        <v>121.98068600000001</v>
      </c>
      <c r="BB1003" s="42">
        <v>0</v>
      </c>
      <c r="BC1003" s="42">
        <v>4.0680149999999999</v>
      </c>
      <c r="BD1003" s="42">
        <v>4.0680149999999999</v>
      </c>
      <c r="BE1003" s="42">
        <v>0</v>
      </c>
      <c r="BF1003" s="42">
        <v>8.1360299999999999</v>
      </c>
      <c r="BG1003" s="42">
        <v>56.892448000000002</v>
      </c>
      <c r="BH1003" s="42">
        <v>32.544119000000002</v>
      </c>
      <c r="BI1003" s="42">
        <v>16.272058999999999</v>
      </c>
      <c r="BJ1003" s="42">
        <v>77.292282</v>
      </c>
      <c r="BK1003" s="42">
        <v>0</v>
      </c>
      <c r="BL1003" s="42">
        <v>8.1360299999999999</v>
      </c>
      <c r="BM1003" s="42">
        <v>0</v>
      </c>
      <c r="BN1003" s="42">
        <v>0</v>
      </c>
      <c r="BO1003" s="42">
        <v>20.340074000000001</v>
      </c>
      <c r="BP1003" s="42">
        <v>8.1360299999999999</v>
      </c>
      <c r="BQ1003" s="42">
        <v>32.544119000000002</v>
      </c>
      <c r="BR1003" s="42">
        <v>8.1360299999999999</v>
      </c>
      <c r="BS1003" s="42">
        <v>20.340074000000001</v>
      </c>
      <c r="BT1003" s="42">
        <v>0</v>
      </c>
      <c r="BU1003" s="42">
        <v>0</v>
      </c>
      <c r="BV1003" s="42">
        <v>0</v>
      </c>
      <c r="BW1003" s="42">
        <v>0</v>
      </c>
      <c r="BX1003" s="42">
        <v>0</v>
      </c>
      <c r="BY1003" s="42">
        <v>12.204045000000001</v>
      </c>
      <c r="BZ1003" s="42">
        <v>0</v>
      </c>
      <c r="CA1003" s="42">
        <v>8.1360299999999999</v>
      </c>
      <c r="CB1003" s="42">
        <v>77.232523</v>
      </c>
      <c r="CC1003" s="42">
        <v>0</v>
      </c>
      <c r="CD1003" s="42">
        <v>8.1360299999999999</v>
      </c>
      <c r="CE1003" s="42">
        <v>0</v>
      </c>
      <c r="CF1003" s="42">
        <v>0</v>
      </c>
      <c r="CG1003" s="42">
        <v>24.408089</v>
      </c>
      <c r="CH1003" s="42">
        <v>36.552374</v>
      </c>
      <c r="CI1003" s="42">
        <v>0</v>
      </c>
      <c r="CJ1003" s="42">
        <v>8.1360299999999999</v>
      </c>
      <c r="CK1003" s="42">
        <v>101.700371</v>
      </c>
      <c r="CL1003" s="42">
        <v>0</v>
      </c>
      <c r="CM1003" s="42">
        <v>4.0680149999999999</v>
      </c>
      <c r="CN1003" s="42">
        <v>4.0680149999999999</v>
      </c>
      <c r="CO1003" s="42">
        <v>0</v>
      </c>
      <c r="CP1003" s="42">
        <v>4.0680149999999999</v>
      </c>
      <c r="CQ1003" s="42">
        <v>16.272058999999999</v>
      </c>
      <c r="CR1003" s="42">
        <v>65.088238000000004</v>
      </c>
      <c r="CS1003" s="42">
        <v>8.1360299999999999</v>
      </c>
    </row>
    <row r="1004" spans="1:97">
      <c r="A1004" s="40" t="s">
        <v>2601</v>
      </c>
      <c r="B1004" s="40" t="s">
        <v>289</v>
      </c>
      <c r="C1004" s="40" t="s">
        <v>1664</v>
      </c>
      <c r="D1004" s="40" t="s">
        <v>1665</v>
      </c>
      <c r="E1004" s="40" t="s">
        <v>1716</v>
      </c>
      <c r="F1004" s="40" t="s">
        <v>419</v>
      </c>
      <c r="G1004" s="41" t="s">
        <v>294</v>
      </c>
      <c r="H1004" s="40" t="s">
        <v>2602</v>
      </c>
      <c r="I1004" s="42">
        <v>538</v>
      </c>
      <c r="J1004" s="42">
        <v>95.030576999999994</v>
      </c>
      <c r="K1004" s="42">
        <v>59.646850999999998</v>
      </c>
      <c r="L1004" s="42">
        <v>101.096358</v>
      </c>
      <c r="M1004" s="42">
        <v>119.240978</v>
      </c>
      <c r="N1004" s="42">
        <v>105.08748799999999</v>
      </c>
      <c r="O1004" s="42">
        <v>57.897747000000003</v>
      </c>
      <c r="P1004" s="42">
        <v>135</v>
      </c>
      <c r="Q1004" s="42">
        <v>98</v>
      </c>
      <c r="R1004" s="42">
        <v>121</v>
      </c>
      <c r="S1004" s="42">
        <v>124</v>
      </c>
      <c r="T1004" s="42">
        <v>75</v>
      </c>
      <c r="U1004" s="42">
        <v>39</v>
      </c>
      <c r="V1004" s="42">
        <v>261.73411900000002</v>
      </c>
      <c r="W1004" s="42">
        <v>52.570106000000003</v>
      </c>
      <c r="X1004" s="42">
        <v>31.339870999999999</v>
      </c>
      <c r="Y1004" s="42">
        <v>46.504325000000001</v>
      </c>
      <c r="Z1004" s="42">
        <v>61.668779000000001</v>
      </c>
      <c r="AA1004" s="42">
        <v>45.493361</v>
      </c>
      <c r="AB1004" s="42">
        <v>23.146713999999999</v>
      </c>
      <c r="AC1004" s="42">
        <v>1.010964</v>
      </c>
      <c r="AD1004" s="42">
        <v>65.712632999999997</v>
      </c>
      <c r="AE1004" s="42">
        <v>146.58972</v>
      </c>
      <c r="AF1004" s="42">
        <v>49.431767000000001</v>
      </c>
      <c r="AG1004" s="42">
        <v>276.26588099999998</v>
      </c>
      <c r="AH1004" s="42">
        <v>42.460470999999998</v>
      </c>
      <c r="AI1004" s="42">
        <v>28.306979999999999</v>
      </c>
      <c r="AJ1004" s="42">
        <v>54.592033999999998</v>
      </c>
      <c r="AK1004" s="42">
        <v>57.572200000000002</v>
      </c>
      <c r="AL1004" s="42">
        <v>59.594127</v>
      </c>
      <c r="AM1004" s="42">
        <v>27.937909999999999</v>
      </c>
      <c r="AN1004" s="42">
        <v>5.8021599999999998</v>
      </c>
      <c r="AO1004" s="42">
        <v>53.581069999999997</v>
      </c>
      <c r="AP1004" s="42">
        <v>150.52812499999999</v>
      </c>
      <c r="AQ1004" s="42">
        <v>72.156684999999996</v>
      </c>
      <c r="AR1004" s="42">
        <v>423.76111500000002</v>
      </c>
      <c r="AS1004" s="42">
        <v>32.350834999999996</v>
      </c>
      <c r="AT1004" s="42">
        <v>32.350834999999996</v>
      </c>
      <c r="AU1004" s="42">
        <v>16.175416999999999</v>
      </c>
      <c r="AV1004" s="42">
        <v>56.613961000000003</v>
      </c>
      <c r="AW1004" s="42">
        <v>44.482398000000003</v>
      </c>
      <c r="AX1004" s="42">
        <v>76.833231999999995</v>
      </c>
      <c r="AY1004" s="42">
        <v>117.271776</v>
      </c>
      <c r="AZ1004" s="42">
        <v>47.682662000000001</v>
      </c>
      <c r="BA1004" s="42">
        <v>210.28042500000001</v>
      </c>
      <c r="BB1004" s="42">
        <v>20.219272</v>
      </c>
      <c r="BC1004" s="42">
        <v>32.350834999999996</v>
      </c>
      <c r="BD1004" s="42">
        <v>8.0877090000000003</v>
      </c>
      <c r="BE1004" s="42">
        <v>20.219272</v>
      </c>
      <c r="BF1004" s="42">
        <v>8.0877090000000003</v>
      </c>
      <c r="BG1004" s="42">
        <v>56.613961000000003</v>
      </c>
      <c r="BH1004" s="42">
        <v>60.657814999999999</v>
      </c>
      <c r="BI1004" s="42">
        <v>4.0438539999999996</v>
      </c>
      <c r="BJ1004" s="42">
        <v>213.48069000000001</v>
      </c>
      <c r="BK1004" s="42">
        <v>12.131563</v>
      </c>
      <c r="BL1004" s="42">
        <v>0</v>
      </c>
      <c r="BM1004" s="42">
        <v>8.0877090000000003</v>
      </c>
      <c r="BN1004" s="42">
        <v>36.394689</v>
      </c>
      <c r="BO1004" s="42">
        <v>36.394689</v>
      </c>
      <c r="BP1004" s="42">
        <v>20.219272</v>
      </c>
      <c r="BQ1004" s="42">
        <v>56.613961000000003</v>
      </c>
      <c r="BR1004" s="42">
        <v>43.638807999999997</v>
      </c>
      <c r="BS1004" s="42">
        <v>20.219272</v>
      </c>
      <c r="BT1004" s="42">
        <v>0</v>
      </c>
      <c r="BU1004" s="42">
        <v>0</v>
      </c>
      <c r="BV1004" s="42">
        <v>0</v>
      </c>
      <c r="BW1004" s="42">
        <v>0</v>
      </c>
      <c r="BX1004" s="42">
        <v>4.0438539999999996</v>
      </c>
      <c r="BY1004" s="42">
        <v>4.0438539999999996</v>
      </c>
      <c r="BZ1004" s="42">
        <v>0</v>
      </c>
      <c r="CA1004" s="42">
        <v>12.131563</v>
      </c>
      <c r="CB1004" s="42">
        <v>222.41198800000001</v>
      </c>
      <c r="CC1004" s="42">
        <v>24.263126</v>
      </c>
      <c r="CD1004" s="42">
        <v>28.306979999999999</v>
      </c>
      <c r="CE1004" s="42">
        <v>16.175416999999999</v>
      </c>
      <c r="CF1004" s="42">
        <v>52.570106000000003</v>
      </c>
      <c r="CG1004" s="42">
        <v>32.350834999999996</v>
      </c>
      <c r="CH1004" s="42">
        <v>56.613961000000003</v>
      </c>
      <c r="CI1004" s="42">
        <v>0</v>
      </c>
      <c r="CJ1004" s="42">
        <v>12.131563</v>
      </c>
      <c r="CK1004" s="42">
        <v>181.12985499999999</v>
      </c>
      <c r="CL1004" s="42">
        <v>8.0877090000000003</v>
      </c>
      <c r="CM1004" s="42">
        <v>4.0438539999999996</v>
      </c>
      <c r="CN1004" s="42">
        <v>0</v>
      </c>
      <c r="CO1004" s="42">
        <v>4.0438539999999996</v>
      </c>
      <c r="CP1004" s="42">
        <v>8.0877090000000003</v>
      </c>
      <c r="CQ1004" s="42">
        <v>16.175416999999999</v>
      </c>
      <c r="CR1004" s="42">
        <v>117.271776</v>
      </c>
      <c r="CS1004" s="42">
        <v>23.419536000000001</v>
      </c>
    </row>
    <row r="1005" spans="1:97">
      <c r="A1005" s="40" t="s">
        <v>2603</v>
      </c>
      <c r="B1005" s="40" t="s">
        <v>289</v>
      </c>
      <c r="C1005" s="40" t="s">
        <v>1664</v>
      </c>
      <c r="D1005" s="40" t="s">
        <v>1669</v>
      </c>
      <c r="E1005" s="40" t="s">
        <v>1689</v>
      </c>
      <c r="F1005" s="40" t="s">
        <v>1671</v>
      </c>
      <c r="G1005" s="41" t="s">
        <v>294</v>
      </c>
      <c r="H1005" s="40" t="s">
        <v>2604</v>
      </c>
      <c r="I1005" s="42">
        <v>547</v>
      </c>
      <c r="J1005" s="42">
        <v>97.454023000000007</v>
      </c>
      <c r="K1005" s="42">
        <v>67.065134</v>
      </c>
      <c r="L1005" s="42">
        <v>120.50766299999999</v>
      </c>
      <c r="M1005" s="42">
        <v>142.51340999999999</v>
      </c>
      <c r="N1005" s="42">
        <v>83.831417999999999</v>
      </c>
      <c r="O1005" s="42">
        <v>35.628352</v>
      </c>
      <c r="P1005" s="42">
        <v>106</v>
      </c>
      <c r="Q1005" s="42">
        <v>88</v>
      </c>
      <c r="R1005" s="42">
        <v>114</v>
      </c>
      <c r="S1005" s="42">
        <v>115</v>
      </c>
      <c r="T1005" s="42">
        <v>53</v>
      </c>
      <c r="U1005" s="42">
        <v>22</v>
      </c>
      <c r="V1005" s="42">
        <v>287.12260500000002</v>
      </c>
      <c r="W1005" s="42">
        <v>58.681992000000001</v>
      </c>
      <c r="X1005" s="42">
        <v>36.676245000000002</v>
      </c>
      <c r="Y1005" s="42">
        <v>55.538314</v>
      </c>
      <c r="Z1005" s="42">
        <v>72.304597999999999</v>
      </c>
      <c r="AA1005" s="42">
        <v>51.346742999999996</v>
      </c>
      <c r="AB1005" s="42">
        <v>11.526820000000001</v>
      </c>
      <c r="AC1005" s="42">
        <v>1.047893</v>
      </c>
      <c r="AD1005" s="42">
        <v>75.448276000000007</v>
      </c>
      <c r="AE1005" s="42">
        <v>173.95019199999999</v>
      </c>
      <c r="AF1005" s="42">
        <v>37.724138000000004</v>
      </c>
      <c r="AG1005" s="42">
        <v>259.87739499999998</v>
      </c>
      <c r="AH1005" s="42">
        <v>38.772030999999998</v>
      </c>
      <c r="AI1005" s="42">
        <v>30.388888999999999</v>
      </c>
      <c r="AJ1005" s="42">
        <v>64.969348999999994</v>
      </c>
      <c r="AK1005" s="42">
        <v>70.208811999999995</v>
      </c>
      <c r="AL1005" s="42">
        <v>32.484673999999998</v>
      </c>
      <c r="AM1005" s="42">
        <v>19.909962</v>
      </c>
      <c r="AN1005" s="42">
        <v>3.143678</v>
      </c>
      <c r="AO1005" s="42">
        <v>53.442529</v>
      </c>
      <c r="AP1005" s="42">
        <v>165.56704999999999</v>
      </c>
      <c r="AQ1005" s="42">
        <v>40.867815999999998</v>
      </c>
      <c r="AR1005" s="42">
        <v>456.88122600000003</v>
      </c>
      <c r="AS1005" s="42">
        <v>12.574712999999999</v>
      </c>
      <c r="AT1005" s="42">
        <v>4.1915709999999997</v>
      </c>
      <c r="AU1005" s="42">
        <v>29.340996000000001</v>
      </c>
      <c r="AV1005" s="42">
        <v>54.490420999999998</v>
      </c>
      <c r="AW1005" s="42">
        <v>67.065134</v>
      </c>
      <c r="AX1005" s="42">
        <v>54.490420999999998</v>
      </c>
      <c r="AY1005" s="42">
        <v>184.42911899999999</v>
      </c>
      <c r="AZ1005" s="42">
        <v>50.298850999999999</v>
      </c>
      <c r="BA1005" s="42">
        <v>217.96168599999999</v>
      </c>
      <c r="BB1005" s="42">
        <v>8.3831419999999994</v>
      </c>
      <c r="BC1005" s="42">
        <v>0</v>
      </c>
      <c r="BD1005" s="42">
        <v>25.149425000000001</v>
      </c>
      <c r="BE1005" s="42">
        <v>29.340996000000001</v>
      </c>
      <c r="BF1005" s="42">
        <v>8.3831419999999994</v>
      </c>
      <c r="BG1005" s="42">
        <v>37.724138000000004</v>
      </c>
      <c r="BH1005" s="42">
        <v>92.214558999999994</v>
      </c>
      <c r="BI1005" s="42">
        <v>16.766283999999999</v>
      </c>
      <c r="BJ1005" s="42">
        <v>238.91954000000001</v>
      </c>
      <c r="BK1005" s="42">
        <v>4.1915709999999997</v>
      </c>
      <c r="BL1005" s="42">
        <v>4.1915709999999997</v>
      </c>
      <c r="BM1005" s="42">
        <v>4.1915709999999997</v>
      </c>
      <c r="BN1005" s="42">
        <v>25.149425000000001</v>
      </c>
      <c r="BO1005" s="42">
        <v>58.681992000000001</v>
      </c>
      <c r="BP1005" s="42">
        <v>16.766283999999999</v>
      </c>
      <c r="BQ1005" s="42">
        <v>92.214558999999994</v>
      </c>
      <c r="BR1005" s="42">
        <v>33.532567</v>
      </c>
      <c r="BS1005" s="42">
        <v>33.532567</v>
      </c>
      <c r="BT1005" s="42">
        <v>0</v>
      </c>
      <c r="BU1005" s="42">
        <v>0</v>
      </c>
      <c r="BV1005" s="42">
        <v>0</v>
      </c>
      <c r="BW1005" s="42">
        <v>0</v>
      </c>
      <c r="BX1005" s="42">
        <v>0</v>
      </c>
      <c r="BY1005" s="42">
        <v>4.1915709999999997</v>
      </c>
      <c r="BZ1005" s="42">
        <v>0</v>
      </c>
      <c r="CA1005" s="42">
        <v>29.340996000000001</v>
      </c>
      <c r="CB1005" s="42">
        <v>205.38697300000001</v>
      </c>
      <c r="CC1005" s="42">
        <v>12.574712999999999</v>
      </c>
      <c r="CD1005" s="42">
        <v>0</v>
      </c>
      <c r="CE1005" s="42">
        <v>25.149425000000001</v>
      </c>
      <c r="CF1005" s="42">
        <v>50.298850999999999</v>
      </c>
      <c r="CG1005" s="42">
        <v>58.681992000000001</v>
      </c>
      <c r="CH1005" s="42">
        <v>46.107280000000003</v>
      </c>
      <c r="CI1005" s="42">
        <v>4.1915709999999997</v>
      </c>
      <c r="CJ1005" s="42">
        <v>8.3831419999999994</v>
      </c>
      <c r="CK1005" s="42">
        <v>217.96168599999999</v>
      </c>
      <c r="CL1005" s="42">
        <v>0</v>
      </c>
      <c r="CM1005" s="42">
        <v>4.1915709999999997</v>
      </c>
      <c r="CN1005" s="42">
        <v>4.1915709999999997</v>
      </c>
      <c r="CO1005" s="42">
        <v>4.1915709999999997</v>
      </c>
      <c r="CP1005" s="42">
        <v>8.3831419999999994</v>
      </c>
      <c r="CQ1005" s="42">
        <v>4.1915709999999997</v>
      </c>
      <c r="CR1005" s="42">
        <v>180.237548</v>
      </c>
      <c r="CS1005" s="42">
        <v>12.574712999999999</v>
      </c>
    </row>
    <row r="1006" spans="1:97">
      <c r="A1006" s="40" t="s">
        <v>2605</v>
      </c>
      <c r="B1006" s="40" t="s">
        <v>289</v>
      </c>
      <c r="C1006" s="40" t="s">
        <v>1664</v>
      </c>
      <c r="D1006" s="40" t="s">
        <v>1669</v>
      </c>
      <c r="E1006" s="40" t="s">
        <v>1737</v>
      </c>
      <c r="F1006" s="40" t="s">
        <v>2094</v>
      </c>
      <c r="G1006" s="41" t="s">
        <v>294</v>
      </c>
      <c r="H1006" s="40" t="s">
        <v>2606</v>
      </c>
      <c r="I1006" s="42">
        <v>193</v>
      </c>
      <c r="J1006" s="42">
        <v>26</v>
      </c>
      <c r="K1006" s="42">
        <v>28</v>
      </c>
      <c r="L1006" s="42">
        <v>35</v>
      </c>
      <c r="M1006" s="42">
        <v>56</v>
      </c>
      <c r="N1006" s="42">
        <v>27</v>
      </c>
      <c r="O1006" s="42">
        <v>21</v>
      </c>
      <c r="P1006" s="42">
        <v>28</v>
      </c>
      <c r="Q1006" s="42">
        <v>42</v>
      </c>
      <c r="R1006" s="42">
        <v>49</v>
      </c>
      <c r="S1006" s="42">
        <v>38</v>
      </c>
      <c r="T1006" s="42">
        <v>41</v>
      </c>
      <c r="U1006" s="42">
        <v>23</v>
      </c>
      <c r="V1006" s="42">
        <v>89</v>
      </c>
      <c r="W1006" s="42">
        <v>14</v>
      </c>
      <c r="X1006" s="42">
        <v>10</v>
      </c>
      <c r="Y1006" s="42">
        <v>18</v>
      </c>
      <c r="Z1006" s="42">
        <v>25</v>
      </c>
      <c r="AA1006" s="42">
        <v>15</v>
      </c>
      <c r="AB1006" s="42">
        <v>7</v>
      </c>
      <c r="AC1006" s="42">
        <v>0</v>
      </c>
      <c r="AD1006" s="42">
        <v>18</v>
      </c>
      <c r="AE1006" s="42">
        <v>56</v>
      </c>
      <c r="AF1006" s="42">
        <v>15</v>
      </c>
      <c r="AG1006" s="42">
        <v>104</v>
      </c>
      <c r="AH1006" s="42">
        <v>12</v>
      </c>
      <c r="AI1006" s="42">
        <v>18</v>
      </c>
      <c r="AJ1006" s="42">
        <v>17</v>
      </c>
      <c r="AK1006" s="42">
        <v>31</v>
      </c>
      <c r="AL1006" s="42">
        <v>12</v>
      </c>
      <c r="AM1006" s="42">
        <v>13</v>
      </c>
      <c r="AN1006" s="42">
        <v>1</v>
      </c>
      <c r="AO1006" s="42">
        <v>21</v>
      </c>
      <c r="AP1006" s="42">
        <v>62</v>
      </c>
      <c r="AQ1006" s="42">
        <v>21</v>
      </c>
      <c r="AR1006" s="42">
        <v>188</v>
      </c>
      <c r="AS1006" s="42">
        <v>24</v>
      </c>
      <c r="AT1006" s="42">
        <v>16</v>
      </c>
      <c r="AU1006" s="42">
        <v>8</v>
      </c>
      <c r="AV1006" s="42">
        <v>8</v>
      </c>
      <c r="AW1006" s="42">
        <v>32</v>
      </c>
      <c r="AX1006" s="42">
        <v>36</v>
      </c>
      <c r="AY1006" s="42">
        <v>32</v>
      </c>
      <c r="AZ1006" s="42">
        <v>32</v>
      </c>
      <c r="BA1006" s="42">
        <v>88</v>
      </c>
      <c r="BB1006" s="42">
        <v>12</v>
      </c>
      <c r="BC1006" s="42">
        <v>16</v>
      </c>
      <c r="BD1006" s="42">
        <v>4</v>
      </c>
      <c r="BE1006" s="42">
        <v>4</v>
      </c>
      <c r="BF1006" s="42">
        <v>4</v>
      </c>
      <c r="BG1006" s="42">
        <v>28</v>
      </c>
      <c r="BH1006" s="42">
        <v>16</v>
      </c>
      <c r="BI1006" s="42">
        <v>4</v>
      </c>
      <c r="BJ1006" s="42">
        <v>100</v>
      </c>
      <c r="BK1006" s="42">
        <v>12</v>
      </c>
      <c r="BL1006" s="42">
        <v>0</v>
      </c>
      <c r="BM1006" s="42">
        <v>4</v>
      </c>
      <c r="BN1006" s="42">
        <v>4</v>
      </c>
      <c r="BO1006" s="42">
        <v>28</v>
      </c>
      <c r="BP1006" s="42">
        <v>8</v>
      </c>
      <c r="BQ1006" s="42">
        <v>16</v>
      </c>
      <c r="BR1006" s="42">
        <v>28</v>
      </c>
      <c r="BS1006" s="42">
        <v>28</v>
      </c>
      <c r="BT1006" s="42">
        <v>0</v>
      </c>
      <c r="BU1006" s="42">
        <v>0</v>
      </c>
      <c r="BV1006" s="42">
        <v>0</v>
      </c>
      <c r="BW1006" s="42">
        <v>0</v>
      </c>
      <c r="BX1006" s="42">
        <v>8</v>
      </c>
      <c r="BY1006" s="42">
        <v>4</v>
      </c>
      <c r="BZ1006" s="42">
        <v>0</v>
      </c>
      <c r="CA1006" s="42">
        <v>16</v>
      </c>
      <c r="CB1006" s="42">
        <v>100</v>
      </c>
      <c r="CC1006" s="42">
        <v>12</v>
      </c>
      <c r="CD1006" s="42">
        <v>12</v>
      </c>
      <c r="CE1006" s="42">
        <v>8</v>
      </c>
      <c r="CF1006" s="42">
        <v>4</v>
      </c>
      <c r="CG1006" s="42">
        <v>16</v>
      </c>
      <c r="CH1006" s="42">
        <v>32</v>
      </c>
      <c r="CI1006" s="42">
        <v>0</v>
      </c>
      <c r="CJ1006" s="42">
        <v>16</v>
      </c>
      <c r="CK1006" s="42">
        <v>60</v>
      </c>
      <c r="CL1006" s="42">
        <v>12</v>
      </c>
      <c r="CM1006" s="42">
        <v>4</v>
      </c>
      <c r="CN1006" s="42">
        <v>0</v>
      </c>
      <c r="CO1006" s="42">
        <v>4</v>
      </c>
      <c r="CP1006" s="42">
        <v>8</v>
      </c>
      <c r="CQ1006" s="42">
        <v>0</v>
      </c>
      <c r="CR1006" s="42">
        <v>32</v>
      </c>
      <c r="CS1006" s="42">
        <v>0</v>
      </c>
    </row>
    <row r="1007" spans="1:97">
      <c r="A1007" s="40" t="s">
        <v>2607</v>
      </c>
      <c r="B1007" s="40" t="s">
        <v>289</v>
      </c>
      <c r="C1007" s="40" t="s">
        <v>1664</v>
      </c>
      <c r="D1007" s="40" t="s">
        <v>1674</v>
      </c>
      <c r="E1007" s="40" t="s">
        <v>1734</v>
      </c>
      <c r="F1007" s="40" t="s">
        <v>1671</v>
      </c>
      <c r="G1007" s="41" t="s">
        <v>294</v>
      </c>
      <c r="H1007" s="40" t="s">
        <v>2608</v>
      </c>
      <c r="I1007" s="42">
        <v>1493</v>
      </c>
      <c r="J1007" s="42">
        <v>380.19716</v>
      </c>
      <c r="K1007" s="42">
        <v>170.94135900000001</v>
      </c>
      <c r="L1007" s="42">
        <v>398.86317100000002</v>
      </c>
      <c r="M1007" s="42">
        <v>304.55069700000001</v>
      </c>
      <c r="N1007" s="42">
        <v>175.20434900000001</v>
      </c>
      <c r="O1007" s="42">
        <v>63.243264000000003</v>
      </c>
      <c r="P1007" s="42">
        <v>238</v>
      </c>
      <c r="Q1007" s="42">
        <v>184</v>
      </c>
      <c r="R1007" s="42">
        <v>289</v>
      </c>
      <c r="S1007" s="42">
        <v>210</v>
      </c>
      <c r="T1007" s="42">
        <v>99</v>
      </c>
      <c r="U1007" s="42">
        <v>62</v>
      </c>
      <c r="V1007" s="42">
        <v>746.64041799999995</v>
      </c>
      <c r="W1007" s="42">
        <v>190.58979099999999</v>
      </c>
      <c r="X1007" s="42">
        <v>84.488258000000002</v>
      </c>
      <c r="Y1007" s="42">
        <v>195.50189900000001</v>
      </c>
      <c r="Z1007" s="42">
        <v>160.13472100000001</v>
      </c>
      <c r="AA1007" s="42">
        <v>89.400366000000005</v>
      </c>
      <c r="AB1007" s="42">
        <v>25.542961999999999</v>
      </c>
      <c r="AC1007" s="42">
        <v>0.98242200000000002</v>
      </c>
      <c r="AD1007" s="42">
        <v>230.869077</v>
      </c>
      <c r="AE1007" s="42">
        <v>452.89635900000002</v>
      </c>
      <c r="AF1007" s="42">
        <v>62.874983</v>
      </c>
      <c r="AG1007" s="42">
        <v>746.35958200000005</v>
      </c>
      <c r="AH1007" s="42">
        <v>189.60736900000001</v>
      </c>
      <c r="AI1007" s="42">
        <v>86.453101000000004</v>
      </c>
      <c r="AJ1007" s="42">
        <v>203.36127200000001</v>
      </c>
      <c r="AK1007" s="42">
        <v>144.415976</v>
      </c>
      <c r="AL1007" s="42">
        <v>85.803983000000002</v>
      </c>
      <c r="AM1007" s="42">
        <v>31.139165999999999</v>
      </c>
      <c r="AN1007" s="42">
        <v>5.5787149999999999</v>
      </c>
      <c r="AO1007" s="42">
        <v>221.044861</v>
      </c>
      <c r="AP1007" s="42">
        <v>445.03698600000001</v>
      </c>
      <c r="AQ1007" s="42">
        <v>80.277735000000007</v>
      </c>
      <c r="AR1007" s="42">
        <v>1079.4005050000001</v>
      </c>
      <c r="AS1007" s="42">
        <v>3.9296859999999998</v>
      </c>
      <c r="AT1007" s="42">
        <v>62.874983</v>
      </c>
      <c r="AU1007" s="42">
        <v>145.39839699999999</v>
      </c>
      <c r="AV1007" s="42">
        <v>286.86710799999997</v>
      </c>
      <c r="AW1007" s="42">
        <v>161.117143</v>
      </c>
      <c r="AX1007" s="42">
        <v>94.312473999999995</v>
      </c>
      <c r="AY1007" s="42">
        <v>222.72886800000001</v>
      </c>
      <c r="AZ1007" s="42">
        <v>102.171847</v>
      </c>
      <c r="BA1007" s="42">
        <v>530.50766599999997</v>
      </c>
      <c r="BB1007" s="42">
        <v>3.9296859999999998</v>
      </c>
      <c r="BC1007" s="42">
        <v>43.226551000000001</v>
      </c>
      <c r="BD1007" s="42">
        <v>102.171847</v>
      </c>
      <c r="BE1007" s="42">
        <v>125.749965</v>
      </c>
      <c r="BF1007" s="42">
        <v>35.367178000000003</v>
      </c>
      <c r="BG1007" s="42">
        <v>74.664041999999995</v>
      </c>
      <c r="BH1007" s="42">
        <v>113.96090599999999</v>
      </c>
      <c r="BI1007" s="42">
        <v>31.437491000000001</v>
      </c>
      <c r="BJ1007" s="42">
        <v>548.89283999999998</v>
      </c>
      <c r="BK1007" s="42">
        <v>0</v>
      </c>
      <c r="BL1007" s="42">
        <v>19.648432</v>
      </c>
      <c r="BM1007" s="42">
        <v>43.226551000000001</v>
      </c>
      <c r="BN1007" s="42">
        <v>161.117143</v>
      </c>
      <c r="BO1007" s="42">
        <v>125.749965</v>
      </c>
      <c r="BP1007" s="42">
        <v>19.648432</v>
      </c>
      <c r="BQ1007" s="42">
        <v>108.767962</v>
      </c>
      <c r="BR1007" s="42">
        <v>70.734354999999994</v>
      </c>
      <c r="BS1007" s="42">
        <v>74.664041999999995</v>
      </c>
      <c r="BT1007" s="42">
        <v>0</v>
      </c>
      <c r="BU1007" s="42">
        <v>3.9296859999999998</v>
      </c>
      <c r="BV1007" s="42">
        <v>0</v>
      </c>
      <c r="BW1007" s="42">
        <v>7.8593729999999997</v>
      </c>
      <c r="BX1007" s="42">
        <v>0</v>
      </c>
      <c r="BY1007" s="42">
        <v>3.9296859999999998</v>
      </c>
      <c r="BZ1007" s="42">
        <v>0</v>
      </c>
      <c r="CA1007" s="42">
        <v>58.945295999999999</v>
      </c>
      <c r="CB1007" s="42">
        <v>644.468571</v>
      </c>
      <c r="CC1007" s="42">
        <v>3.9296859999999998</v>
      </c>
      <c r="CD1007" s="42">
        <v>58.945295999999999</v>
      </c>
      <c r="CE1007" s="42">
        <v>110.03122</v>
      </c>
      <c r="CF1007" s="42">
        <v>223.99212499999999</v>
      </c>
      <c r="CG1007" s="42">
        <v>137.53902400000001</v>
      </c>
      <c r="CH1007" s="42">
        <v>82.523415</v>
      </c>
      <c r="CI1007" s="42">
        <v>3.9296859999999998</v>
      </c>
      <c r="CJ1007" s="42">
        <v>23.578118</v>
      </c>
      <c r="CK1007" s="42">
        <v>360.26789200000002</v>
      </c>
      <c r="CL1007" s="42">
        <v>0</v>
      </c>
      <c r="CM1007" s="42">
        <v>0</v>
      </c>
      <c r="CN1007" s="42">
        <v>35.367178000000003</v>
      </c>
      <c r="CO1007" s="42">
        <v>55.015610000000002</v>
      </c>
      <c r="CP1007" s="42">
        <v>23.578118</v>
      </c>
      <c r="CQ1007" s="42">
        <v>7.8593729999999997</v>
      </c>
      <c r="CR1007" s="42">
        <v>218.799181</v>
      </c>
      <c r="CS1007" s="42">
        <v>19.648432</v>
      </c>
    </row>
    <row r="1008" spans="1:97">
      <c r="A1008" s="40" t="s">
        <v>2609</v>
      </c>
      <c r="B1008" s="40" t="s">
        <v>289</v>
      </c>
      <c r="C1008" s="40" t="s">
        <v>1664</v>
      </c>
      <c r="D1008" s="40" t="s">
        <v>1685</v>
      </c>
      <c r="E1008" s="40" t="s">
        <v>1686</v>
      </c>
      <c r="F1008" s="40" t="s">
        <v>1671</v>
      </c>
      <c r="G1008" s="41" t="s">
        <v>294</v>
      </c>
      <c r="H1008" s="40" t="s">
        <v>2610</v>
      </c>
      <c r="I1008" s="42">
        <v>486</v>
      </c>
      <c r="J1008" s="42">
        <v>94.977131</v>
      </c>
      <c r="K1008" s="42">
        <v>52.540540999999997</v>
      </c>
      <c r="L1008" s="42">
        <v>111.143451</v>
      </c>
      <c r="M1008" s="42">
        <v>105.081081</v>
      </c>
      <c r="N1008" s="42">
        <v>56.582121000000001</v>
      </c>
      <c r="O1008" s="42">
        <v>65.675675999999996</v>
      </c>
      <c r="P1008" s="42">
        <v>78</v>
      </c>
      <c r="Q1008" s="42">
        <v>67</v>
      </c>
      <c r="R1008" s="42">
        <v>92</v>
      </c>
      <c r="S1008" s="42">
        <v>71</v>
      </c>
      <c r="T1008" s="42">
        <v>71</v>
      </c>
      <c r="U1008" s="42">
        <v>41</v>
      </c>
      <c r="V1008" s="42">
        <v>240.47401199999999</v>
      </c>
      <c r="W1008" s="42">
        <v>41.426195</v>
      </c>
      <c r="X1008" s="42">
        <v>29.301455000000001</v>
      </c>
      <c r="Y1008" s="42">
        <v>60.623700999999997</v>
      </c>
      <c r="Z1008" s="42">
        <v>53.550936</v>
      </c>
      <c r="AA1008" s="42">
        <v>26.27027</v>
      </c>
      <c r="AB1008" s="42">
        <v>28.291060000000002</v>
      </c>
      <c r="AC1008" s="42">
        <v>1.0103949999999999</v>
      </c>
      <c r="AD1008" s="42">
        <v>50.519750999999999</v>
      </c>
      <c r="AE1008" s="42">
        <v>152.569647</v>
      </c>
      <c r="AF1008" s="42">
        <v>37.384614999999997</v>
      </c>
      <c r="AG1008" s="42">
        <v>245.52598800000001</v>
      </c>
      <c r="AH1008" s="42">
        <v>53.550936</v>
      </c>
      <c r="AI1008" s="42">
        <v>23.239084999999999</v>
      </c>
      <c r="AJ1008" s="42">
        <v>50.519750999999999</v>
      </c>
      <c r="AK1008" s="42">
        <v>51.530146000000002</v>
      </c>
      <c r="AL1008" s="42">
        <v>30.31185</v>
      </c>
      <c r="AM1008" s="42">
        <v>33.343035</v>
      </c>
      <c r="AN1008" s="42">
        <v>3.0311849999999998</v>
      </c>
      <c r="AO1008" s="42">
        <v>64.665280999999993</v>
      </c>
      <c r="AP1008" s="42">
        <v>127.309771</v>
      </c>
      <c r="AQ1008" s="42">
        <v>53.550936</v>
      </c>
      <c r="AR1008" s="42">
        <v>400.11642399999999</v>
      </c>
      <c r="AS1008" s="42">
        <v>16.166319999999999</v>
      </c>
      <c r="AT1008" s="42">
        <v>16.166319999999999</v>
      </c>
      <c r="AU1008" s="42">
        <v>4.0415799999999997</v>
      </c>
      <c r="AV1008" s="42">
        <v>24.249479999999998</v>
      </c>
      <c r="AW1008" s="42">
        <v>60.623700999999997</v>
      </c>
      <c r="AX1008" s="42">
        <v>84.873181000000002</v>
      </c>
      <c r="AY1008" s="42">
        <v>141.45530099999999</v>
      </c>
      <c r="AZ1008" s="42">
        <v>52.540540999999997</v>
      </c>
      <c r="BA1008" s="42">
        <v>198.03742199999999</v>
      </c>
      <c r="BB1008" s="42">
        <v>8.0831599999999995</v>
      </c>
      <c r="BC1008" s="42">
        <v>8.0831599999999995</v>
      </c>
      <c r="BD1008" s="42">
        <v>4.0415799999999997</v>
      </c>
      <c r="BE1008" s="42">
        <v>16.166319999999999</v>
      </c>
      <c r="BF1008" s="42">
        <v>8.0831599999999995</v>
      </c>
      <c r="BG1008" s="42">
        <v>68.706861000000004</v>
      </c>
      <c r="BH1008" s="42">
        <v>68.706861000000004</v>
      </c>
      <c r="BI1008" s="42">
        <v>16.166319999999999</v>
      </c>
      <c r="BJ1008" s="42">
        <v>202.079002</v>
      </c>
      <c r="BK1008" s="42">
        <v>8.0831599999999995</v>
      </c>
      <c r="BL1008" s="42">
        <v>8.0831599999999995</v>
      </c>
      <c r="BM1008" s="42">
        <v>0</v>
      </c>
      <c r="BN1008" s="42">
        <v>8.0831599999999995</v>
      </c>
      <c r="BO1008" s="42">
        <v>52.540540999999997</v>
      </c>
      <c r="BP1008" s="42">
        <v>16.166319999999999</v>
      </c>
      <c r="BQ1008" s="42">
        <v>72.748441</v>
      </c>
      <c r="BR1008" s="42">
        <v>36.374220000000001</v>
      </c>
      <c r="BS1008" s="42">
        <v>32.332639999999998</v>
      </c>
      <c r="BT1008" s="42">
        <v>0</v>
      </c>
      <c r="BU1008" s="42">
        <v>0</v>
      </c>
      <c r="BV1008" s="42">
        <v>0</v>
      </c>
      <c r="BW1008" s="42">
        <v>0</v>
      </c>
      <c r="BX1008" s="42">
        <v>8.0831599999999995</v>
      </c>
      <c r="BY1008" s="42">
        <v>4.0415799999999997</v>
      </c>
      <c r="BZ1008" s="42">
        <v>0</v>
      </c>
      <c r="CA1008" s="42">
        <v>20.207899999999999</v>
      </c>
      <c r="CB1008" s="42">
        <v>189.954262</v>
      </c>
      <c r="CC1008" s="42">
        <v>16.166319999999999</v>
      </c>
      <c r="CD1008" s="42">
        <v>8.0831599999999995</v>
      </c>
      <c r="CE1008" s="42">
        <v>4.0415799999999997</v>
      </c>
      <c r="CF1008" s="42">
        <v>24.249479999999998</v>
      </c>
      <c r="CG1008" s="42">
        <v>44.457380000000001</v>
      </c>
      <c r="CH1008" s="42">
        <v>72.748441</v>
      </c>
      <c r="CI1008" s="42">
        <v>0</v>
      </c>
      <c r="CJ1008" s="42">
        <v>20.207899999999999</v>
      </c>
      <c r="CK1008" s="42">
        <v>177.829522</v>
      </c>
      <c r="CL1008" s="42">
        <v>0</v>
      </c>
      <c r="CM1008" s="42">
        <v>8.0831599999999995</v>
      </c>
      <c r="CN1008" s="42">
        <v>0</v>
      </c>
      <c r="CO1008" s="42">
        <v>0</v>
      </c>
      <c r="CP1008" s="42">
        <v>8.0831599999999995</v>
      </c>
      <c r="CQ1008" s="42">
        <v>8.0831599999999995</v>
      </c>
      <c r="CR1008" s="42">
        <v>141.45530099999999</v>
      </c>
      <c r="CS1008" s="42">
        <v>12.124739999999999</v>
      </c>
    </row>
    <row r="1009" spans="1:97">
      <c r="A1009" s="40" t="s">
        <v>2611</v>
      </c>
      <c r="B1009" s="40" t="s">
        <v>289</v>
      </c>
      <c r="C1009" s="40" t="s">
        <v>1664</v>
      </c>
      <c r="D1009" s="40" t="s">
        <v>1669</v>
      </c>
      <c r="E1009" s="40" t="s">
        <v>1800</v>
      </c>
      <c r="F1009" s="40" t="s">
        <v>1671</v>
      </c>
      <c r="G1009" s="41" t="s">
        <v>294</v>
      </c>
      <c r="H1009" s="40" t="s">
        <v>2612</v>
      </c>
      <c r="I1009" s="42">
        <v>540</v>
      </c>
      <c r="J1009" s="42">
        <v>120</v>
      </c>
      <c r="K1009" s="42">
        <v>62</v>
      </c>
      <c r="L1009" s="42">
        <v>129</v>
      </c>
      <c r="M1009" s="42">
        <v>145</v>
      </c>
      <c r="N1009" s="42">
        <v>60</v>
      </c>
      <c r="O1009" s="42">
        <v>24</v>
      </c>
      <c r="P1009" s="42">
        <v>85</v>
      </c>
      <c r="Q1009" s="42">
        <v>55</v>
      </c>
      <c r="R1009" s="42">
        <v>105</v>
      </c>
      <c r="S1009" s="42">
        <v>86</v>
      </c>
      <c r="T1009" s="42">
        <v>36</v>
      </c>
      <c r="U1009" s="42">
        <v>26</v>
      </c>
      <c r="V1009" s="42">
        <v>275</v>
      </c>
      <c r="W1009" s="42">
        <v>64</v>
      </c>
      <c r="X1009" s="42">
        <v>34</v>
      </c>
      <c r="Y1009" s="42">
        <v>58</v>
      </c>
      <c r="Z1009" s="42">
        <v>77</v>
      </c>
      <c r="AA1009" s="42">
        <v>31</v>
      </c>
      <c r="AB1009" s="42">
        <v>10</v>
      </c>
      <c r="AC1009" s="42">
        <v>1</v>
      </c>
      <c r="AD1009" s="42">
        <v>86</v>
      </c>
      <c r="AE1009" s="42">
        <v>164</v>
      </c>
      <c r="AF1009" s="42">
        <v>25</v>
      </c>
      <c r="AG1009" s="42">
        <v>265</v>
      </c>
      <c r="AH1009" s="42">
        <v>56</v>
      </c>
      <c r="AI1009" s="42">
        <v>28</v>
      </c>
      <c r="AJ1009" s="42">
        <v>71</v>
      </c>
      <c r="AK1009" s="42">
        <v>68</v>
      </c>
      <c r="AL1009" s="42">
        <v>29</v>
      </c>
      <c r="AM1009" s="42">
        <v>13</v>
      </c>
      <c r="AN1009" s="42">
        <v>0</v>
      </c>
      <c r="AO1009" s="42">
        <v>72</v>
      </c>
      <c r="AP1009" s="42">
        <v>168</v>
      </c>
      <c r="AQ1009" s="42">
        <v>25</v>
      </c>
      <c r="AR1009" s="42">
        <v>428</v>
      </c>
      <c r="AS1009" s="42">
        <v>0</v>
      </c>
      <c r="AT1009" s="42">
        <v>16</v>
      </c>
      <c r="AU1009" s="42">
        <v>20</v>
      </c>
      <c r="AV1009" s="42">
        <v>84</v>
      </c>
      <c r="AW1009" s="42">
        <v>80</v>
      </c>
      <c r="AX1009" s="42">
        <v>60</v>
      </c>
      <c r="AY1009" s="42">
        <v>100</v>
      </c>
      <c r="AZ1009" s="42">
        <v>68</v>
      </c>
      <c r="BA1009" s="42">
        <v>212</v>
      </c>
      <c r="BB1009" s="42">
        <v>0</v>
      </c>
      <c r="BC1009" s="42">
        <v>8</v>
      </c>
      <c r="BD1009" s="42">
        <v>12</v>
      </c>
      <c r="BE1009" s="42">
        <v>48</v>
      </c>
      <c r="BF1009" s="42">
        <v>20</v>
      </c>
      <c r="BG1009" s="42">
        <v>40</v>
      </c>
      <c r="BH1009" s="42">
        <v>52</v>
      </c>
      <c r="BI1009" s="42">
        <v>32</v>
      </c>
      <c r="BJ1009" s="42">
        <v>216</v>
      </c>
      <c r="BK1009" s="42">
        <v>0</v>
      </c>
      <c r="BL1009" s="42">
        <v>8</v>
      </c>
      <c r="BM1009" s="42">
        <v>8</v>
      </c>
      <c r="BN1009" s="42">
        <v>36</v>
      </c>
      <c r="BO1009" s="42">
        <v>60</v>
      </c>
      <c r="BP1009" s="42">
        <v>20</v>
      </c>
      <c r="BQ1009" s="42">
        <v>48</v>
      </c>
      <c r="BR1009" s="42">
        <v>36</v>
      </c>
      <c r="BS1009" s="42">
        <v>64</v>
      </c>
      <c r="BT1009" s="42">
        <v>0</v>
      </c>
      <c r="BU1009" s="42">
        <v>0</v>
      </c>
      <c r="BV1009" s="42">
        <v>0</v>
      </c>
      <c r="BW1009" s="42">
        <v>4</v>
      </c>
      <c r="BX1009" s="42">
        <v>0</v>
      </c>
      <c r="BY1009" s="42">
        <v>20</v>
      </c>
      <c r="BZ1009" s="42">
        <v>0</v>
      </c>
      <c r="CA1009" s="42">
        <v>40</v>
      </c>
      <c r="CB1009" s="42">
        <v>240</v>
      </c>
      <c r="CC1009" s="42">
        <v>0</v>
      </c>
      <c r="CD1009" s="42">
        <v>12</v>
      </c>
      <c r="CE1009" s="42">
        <v>20</v>
      </c>
      <c r="CF1009" s="42">
        <v>80</v>
      </c>
      <c r="CG1009" s="42">
        <v>72</v>
      </c>
      <c r="CH1009" s="42">
        <v>32</v>
      </c>
      <c r="CI1009" s="42">
        <v>0</v>
      </c>
      <c r="CJ1009" s="42">
        <v>24</v>
      </c>
      <c r="CK1009" s="42">
        <v>124</v>
      </c>
      <c r="CL1009" s="42">
        <v>0</v>
      </c>
      <c r="CM1009" s="42">
        <v>4</v>
      </c>
      <c r="CN1009" s="42">
        <v>0</v>
      </c>
      <c r="CO1009" s="42">
        <v>0</v>
      </c>
      <c r="CP1009" s="42">
        <v>8</v>
      </c>
      <c r="CQ1009" s="42">
        <v>8</v>
      </c>
      <c r="CR1009" s="42">
        <v>100</v>
      </c>
      <c r="CS1009" s="42">
        <v>4</v>
      </c>
    </row>
    <row r="1010" spans="1:97">
      <c r="A1010" s="40" t="s">
        <v>2613</v>
      </c>
      <c r="B1010" s="40" t="s">
        <v>289</v>
      </c>
      <c r="C1010" s="40" t="s">
        <v>1664</v>
      </c>
      <c r="D1010" s="40" t="s">
        <v>1685</v>
      </c>
      <c r="E1010" s="40" t="s">
        <v>1793</v>
      </c>
      <c r="F1010" s="40" t="s">
        <v>1671</v>
      </c>
      <c r="G1010" s="41" t="s">
        <v>294</v>
      </c>
      <c r="H1010" s="40" t="s">
        <v>2614</v>
      </c>
      <c r="I1010" s="42">
        <v>956</v>
      </c>
      <c r="J1010" s="42">
        <v>188.39647400000001</v>
      </c>
      <c r="K1010" s="42">
        <v>128.31327400000001</v>
      </c>
      <c r="L1010" s="42">
        <v>199.59842699999999</v>
      </c>
      <c r="M1010" s="42">
        <v>230.13079099999999</v>
      </c>
      <c r="N1010" s="42">
        <v>136.441733</v>
      </c>
      <c r="O1010" s="42">
        <v>73.119299999999996</v>
      </c>
      <c r="P1010" s="42">
        <v>171</v>
      </c>
      <c r="Q1010" s="42">
        <v>157</v>
      </c>
      <c r="R1010" s="42">
        <v>213</v>
      </c>
      <c r="S1010" s="42">
        <v>158</v>
      </c>
      <c r="T1010" s="42">
        <v>107</v>
      </c>
      <c r="U1010" s="42">
        <v>54</v>
      </c>
      <c r="V1010" s="42">
        <v>467.42692799999998</v>
      </c>
      <c r="W1010" s="42">
        <v>90.633979999999994</v>
      </c>
      <c r="X1010" s="42">
        <v>64.156637000000003</v>
      </c>
      <c r="Y1010" s="42">
        <v>97.762495000000001</v>
      </c>
      <c r="Z1010" s="42">
        <v>119.14804100000001</v>
      </c>
      <c r="AA1010" s="42">
        <v>68.230074999999999</v>
      </c>
      <c r="AB1010" s="42">
        <v>25.458983</v>
      </c>
      <c r="AC1010" s="42">
        <v>2.0367190000000002</v>
      </c>
      <c r="AD1010" s="42">
        <v>114.05624400000001</v>
      </c>
      <c r="AE1010" s="42">
        <v>282.085532</v>
      </c>
      <c r="AF1010" s="42">
        <v>71.285151999999997</v>
      </c>
      <c r="AG1010" s="42">
        <v>488.57307200000002</v>
      </c>
      <c r="AH1010" s="42">
        <v>97.762495000000001</v>
      </c>
      <c r="AI1010" s="42">
        <v>64.156637000000003</v>
      </c>
      <c r="AJ1010" s="42">
        <v>101.835932</v>
      </c>
      <c r="AK1010" s="42">
        <v>110.98275</v>
      </c>
      <c r="AL1010" s="42">
        <v>68.211658999999997</v>
      </c>
      <c r="AM1010" s="42">
        <v>41.623823000000002</v>
      </c>
      <c r="AN1010" s="42">
        <v>3.9997750000000001</v>
      </c>
      <c r="AO1010" s="42">
        <v>128.31327400000001</v>
      </c>
      <c r="AP1010" s="42">
        <v>276.97532000000001</v>
      </c>
      <c r="AQ1010" s="42">
        <v>83.284476999999995</v>
      </c>
      <c r="AR1010" s="42">
        <v>769.65866000000005</v>
      </c>
      <c r="AS1010" s="42">
        <v>24.440624</v>
      </c>
      <c r="AT1010" s="42">
        <v>36.660936</v>
      </c>
      <c r="AU1010" s="42">
        <v>36.660936</v>
      </c>
      <c r="AV1010" s="42">
        <v>61.101559000000002</v>
      </c>
      <c r="AW1010" s="42">
        <v>134.42343</v>
      </c>
      <c r="AX1010" s="42">
        <v>171.08436599999999</v>
      </c>
      <c r="AY1010" s="42">
        <v>195.30400299999999</v>
      </c>
      <c r="AZ1010" s="42">
        <v>109.98280699999999</v>
      </c>
      <c r="BA1010" s="42">
        <v>391.04997900000001</v>
      </c>
      <c r="BB1010" s="42">
        <v>12.220312</v>
      </c>
      <c r="BC1010" s="42">
        <v>24.440624</v>
      </c>
      <c r="BD1010" s="42">
        <v>32.587497999999997</v>
      </c>
      <c r="BE1010" s="42">
        <v>32.587497999999997</v>
      </c>
      <c r="BF1010" s="42">
        <v>32.587497999999997</v>
      </c>
      <c r="BG1010" s="42">
        <v>122.203119</v>
      </c>
      <c r="BH1010" s="42">
        <v>105.909369</v>
      </c>
      <c r="BI1010" s="42">
        <v>28.514061000000002</v>
      </c>
      <c r="BJ1010" s="42">
        <v>378.60867999999999</v>
      </c>
      <c r="BK1010" s="42">
        <v>12.220312</v>
      </c>
      <c r="BL1010" s="42">
        <v>12.220312</v>
      </c>
      <c r="BM1010" s="42">
        <v>4.0734370000000002</v>
      </c>
      <c r="BN1010" s="42">
        <v>28.514061000000002</v>
      </c>
      <c r="BO1010" s="42">
        <v>101.835932</v>
      </c>
      <c r="BP1010" s="42">
        <v>48.881247000000002</v>
      </c>
      <c r="BQ1010" s="42">
        <v>89.394632999999999</v>
      </c>
      <c r="BR1010" s="42">
        <v>81.468745999999996</v>
      </c>
      <c r="BS1010" s="42">
        <v>109.98280699999999</v>
      </c>
      <c r="BT1010" s="42">
        <v>0</v>
      </c>
      <c r="BU1010" s="42">
        <v>0</v>
      </c>
      <c r="BV1010" s="42">
        <v>0</v>
      </c>
      <c r="BW1010" s="42">
        <v>4.0734370000000002</v>
      </c>
      <c r="BX1010" s="42">
        <v>24.440624</v>
      </c>
      <c r="BY1010" s="42">
        <v>28.514061000000002</v>
      </c>
      <c r="BZ1010" s="42">
        <v>0</v>
      </c>
      <c r="CA1010" s="42">
        <v>52.954684999999998</v>
      </c>
      <c r="CB1010" s="42">
        <v>395.12341700000002</v>
      </c>
      <c r="CC1010" s="42">
        <v>20.367186</v>
      </c>
      <c r="CD1010" s="42">
        <v>32.587497999999997</v>
      </c>
      <c r="CE1010" s="42">
        <v>32.587497999999997</v>
      </c>
      <c r="CF1010" s="42">
        <v>52.954684999999998</v>
      </c>
      <c r="CG1010" s="42">
        <v>97.762495000000001</v>
      </c>
      <c r="CH1010" s="42">
        <v>126.276556</v>
      </c>
      <c r="CI1010" s="42">
        <v>0</v>
      </c>
      <c r="CJ1010" s="42">
        <v>32.587497999999997</v>
      </c>
      <c r="CK1010" s="42">
        <v>264.552436</v>
      </c>
      <c r="CL1010" s="42">
        <v>4.0734370000000002</v>
      </c>
      <c r="CM1010" s="42">
        <v>4.0734370000000002</v>
      </c>
      <c r="CN1010" s="42">
        <v>4.0734370000000002</v>
      </c>
      <c r="CO1010" s="42">
        <v>4.0734370000000002</v>
      </c>
      <c r="CP1010" s="42">
        <v>12.220312</v>
      </c>
      <c r="CQ1010" s="42">
        <v>16.293748999999998</v>
      </c>
      <c r="CR1010" s="42">
        <v>195.30400299999999</v>
      </c>
      <c r="CS1010" s="42">
        <v>24.440624</v>
      </c>
    </row>
    <row r="1011" spans="1:97">
      <c r="A1011" s="40" t="s">
        <v>2615</v>
      </c>
      <c r="B1011" s="40" t="s">
        <v>289</v>
      </c>
      <c r="C1011" s="40" t="s">
        <v>1664</v>
      </c>
      <c r="D1011" s="40" t="s">
        <v>1665</v>
      </c>
      <c r="E1011" s="40" t="s">
        <v>1788</v>
      </c>
      <c r="F1011" s="40" t="s">
        <v>419</v>
      </c>
      <c r="G1011" s="41" t="s">
        <v>294</v>
      </c>
      <c r="H1011" s="40" t="s">
        <v>2616</v>
      </c>
      <c r="I1011" s="42">
        <v>261</v>
      </c>
      <c r="J1011" s="42">
        <v>31.756654000000001</v>
      </c>
      <c r="K1011" s="42">
        <v>47.634981000000003</v>
      </c>
      <c r="L1011" s="42">
        <v>41.680607999999999</v>
      </c>
      <c r="M1011" s="42">
        <v>68.475285</v>
      </c>
      <c r="N1011" s="42">
        <v>37.711027000000001</v>
      </c>
      <c r="O1011" s="42">
        <v>33.741444999999999</v>
      </c>
      <c r="P1011" s="42">
        <v>42</v>
      </c>
      <c r="Q1011" s="42">
        <v>47</v>
      </c>
      <c r="R1011" s="42">
        <v>60</v>
      </c>
      <c r="S1011" s="42">
        <v>56</v>
      </c>
      <c r="T1011" s="42">
        <v>47</v>
      </c>
      <c r="U1011" s="42">
        <v>24</v>
      </c>
      <c r="V1011" s="42">
        <v>135.95817500000001</v>
      </c>
      <c r="W1011" s="42">
        <v>20.840304</v>
      </c>
      <c r="X1011" s="42">
        <v>25.802281000000001</v>
      </c>
      <c r="Y1011" s="42">
        <v>25.802281000000001</v>
      </c>
      <c r="Z1011" s="42">
        <v>34.733840000000001</v>
      </c>
      <c r="AA1011" s="42">
        <v>14.885932</v>
      </c>
      <c r="AB1011" s="42">
        <v>13.893535999999999</v>
      </c>
      <c r="AC1011" s="42">
        <v>0</v>
      </c>
      <c r="AD1011" s="42">
        <v>28.779468000000001</v>
      </c>
      <c r="AE1011" s="42">
        <v>83.361216999999996</v>
      </c>
      <c r="AF1011" s="42">
        <v>23.817489999999999</v>
      </c>
      <c r="AG1011" s="42">
        <v>125.041825</v>
      </c>
      <c r="AH1011" s="42">
        <v>10.91635</v>
      </c>
      <c r="AI1011" s="42">
        <v>21.832699999999999</v>
      </c>
      <c r="AJ1011" s="42">
        <v>15.878327000000001</v>
      </c>
      <c r="AK1011" s="42">
        <v>33.741444999999999</v>
      </c>
      <c r="AL1011" s="42">
        <v>22.825095000000001</v>
      </c>
      <c r="AM1011" s="42">
        <v>16.870722000000001</v>
      </c>
      <c r="AN1011" s="42">
        <v>2.9771860000000001</v>
      </c>
      <c r="AO1011" s="42">
        <v>18.855512999999998</v>
      </c>
      <c r="AP1011" s="42">
        <v>73.437262000000004</v>
      </c>
      <c r="AQ1011" s="42">
        <v>32.749048999999999</v>
      </c>
      <c r="AR1011" s="42">
        <v>230.23574099999999</v>
      </c>
      <c r="AS1011" s="42">
        <v>19.847909000000001</v>
      </c>
      <c r="AT1011" s="42">
        <v>0</v>
      </c>
      <c r="AU1011" s="42">
        <v>7.9391629999999997</v>
      </c>
      <c r="AV1011" s="42">
        <v>19.847909000000001</v>
      </c>
      <c r="AW1011" s="42">
        <v>31.756654000000001</v>
      </c>
      <c r="AX1011" s="42">
        <v>43.665399000000001</v>
      </c>
      <c r="AY1011" s="42">
        <v>75.422053000000005</v>
      </c>
      <c r="AZ1011" s="42">
        <v>31.756654000000001</v>
      </c>
      <c r="BA1011" s="42">
        <v>115.11787099999999</v>
      </c>
      <c r="BB1011" s="42">
        <v>15.878327000000001</v>
      </c>
      <c r="BC1011" s="42">
        <v>0</v>
      </c>
      <c r="BD1011" s="42">
        <v>3.9695819999999999</v>
      </c>
      <c r="BE1011" s="42">
        <v>15.878327000000001</v>
      </c>
      <c r="BF1011" s="42">
        <v>0</v>
      </c>
      <c r="BG1011" s="42">
        <v>31.756654000000001</v>
      </c>
      <c r="BH1011" s="42">
        <v>31.756654000000001</v>
      </c>
      <c r="BI1011" s="42">
        <v>15.878327000000001</v>
      </c>
      <c r="BJ1011" s="42">
        <v>115.11787099999999</v>
      </c>
      <c r="BK1011" s="42">
        <v>3.9695819999999999</v>
      </c>
      <c r="BL1011" s="42">
        <v>0</v>
      </c>
      <c r="BM1011" s="42">
        <v>3.9695819999999999</v>
      </c>
      <c r="BN1011" s="42">
        <v>3.9695819999999999</v>
      </c>
      <c r="BO1011" s="42">
        <v>31.756654000000001</v>
      </c>
      <c r="BP1011" s="42">
        <v>11.908745</v>
      </c>
      <c r="BQ1011" s="42">
        <v>43.665399000000001</v>
      </c>
      <c r="BR1011" s="42">
        <v>15.878327000000001</v>
      </c>
      <c r="BS1011" s="42">
        <v>35.726236</v>
      </c>
      <c r="BT1011" s="42">
        <v>0</v>
      </c>
      <c r="BU1011" s="42">
        <v>0</v>
      </c>
      <c r="BV1011" s="42">
        <v>0</v>
      </c>
      <c r="BW1011" s="42">
        <v>3.9695819999999999</v>
      </c>
      <c r="BX1011" s="42">
        <v>7.9391629999999997</v>
      </c>
      <c r="BY1011" s="42">
        <v>7.9391629999999997</v>
      </c>
      <c r="BZ1011" s="42">
        <v>0</v>
      </c>
      <c r="CA1011" s="42">
        <v>15.878327000000001</v>
      </c>
      <c r="CB1011" s="42">
        <v>107.178707</v>
      </c>
      <c r="CC1011" s="42">
        <v>15.878327000000001</v>
      </c>
      <c r="CD1011" s="42">
        <v>0</v>
      </c>
      <c r="CE1011" s="42">
        <v>3.9695819999999999</v>
      </c>
      <c r="CF1011" s="42">
        <v>15.878327000000001</v>
      </c>
      <c r="CG1011" s="42">
        <v>23.817489999999999</v>
      </c>
      <c r="CH1011" s="42">
        <v>35.726236</v>
      </c>
      <c r="CI1011" s="42">
        <v>0</v>
      </c>
      <c r="CJ1011" s="42">
        <v>11.908745</v>
      </c>
      <c r="CK1011" s="42">
        <v>87.330798000000001</v>
      </c>
      <c r="CL1011" s="42">
        <v>3.9695819999999999</v>
      </c>
      <c r="CM1011" s="42">
        <v>0</v>
      </c>
      <c r="CN1011" s="42">
        <v>3.9695819999999999</v>
      </c>
      <c r="CO1011" s="42">
        <v>0</v>
      </c>
      <c r="CP1011" s="42">
        <v>0</v>
      </c>
      <c r="CQ1011" s="42">
        <v>0</v>
      </c>
      <c r="CR1011" s="42">
        <v>75.422053000000005</v>
      </c>
      <c r="CS1011" s="42">
        <v>3.9695819999999999</v>
      </c>
    </row>
    <row r="1012" spans="1:97">
      <c r="A1012" s="40" t="s">
        <v>2617</v>
      </c>
      <c r="B1012" s="40" t="s">
        <v>289</v>
      </c>
      <c r="C1012" s="40" t="s">
        <v>1664</v>
      </c>
      <c r="D1012" s="40" t="s">
        <v>1665</v>
      </c>
      <c r="E1012" s="40" t="s">
        <v>1832</v>
      </c>
      <c r="F1012" s="40" t="s">
        <v>1671</v>
      </c>
      <c r="G1012" s="41" t="s">
        <v>294</v>
      </c>
      <c r="H1012" s="40" t="s">
        <v>2618</v>
      </c>
      <c r="I1012" s="42">
        <v>634</v>
      </c>
      <c r="J1012" s="42">
        <v>116</v>
      </c>
      <c r="K1012" s="42">
        <v>85</v>
      </c>
      <c r="L1012" s="42">
        <v>126</v>
      </c>
      <c r="M1012" s="42">
        <v>145</v>
      </c>
      <c r="N1012" s="42">
        <v>97</v>
      </c>
      <c r="O1012" s="42">
        <v>65</v>
      </c>
      <c r="P1012" s="42">
        <v>129</v>
      </c>
      <c r="Q1012" s="42">
        <v>97</v>
      </c>
      <c r="R1012" s="42">
        <v>143</v>
      </c>
      <c r="S1012" s="42">
        <v>120</v>
      </c>
      <c r="T1012" s="42">
        <v>101</v>
      </c>
      <c r="U1012" s="42">
        <v>38</v>
      </c>
      <c r="V1012" s="42">
        <v>325</v>
      </c>
      <c r="W1012" s="42">
        <v>62</v>
      </c>
      <c r="X1012" s="42">
        <v>50</v>
      </c>
      <c r="Y1012" s="42">
        <v>68</v>
      </c>
      <c r="Z1012" s="42">
        <v>68</v>
      </c>
      <c r="AA1012" s="42">
        <v>46</v>
      </c>
      <c r="AB1012" s="42">
        <v>30</v>
      </c>
      <c r="AC1012" s="42">
        <v>1</v>
      </c>
      <c r="AD1012" s="42">
        <v>89</v>
      </c>
      <c r="AE1012" s="42">
        <v>178</v>
      </c>
      <c r="AF1012" s="42">
        <v>58</v>
      </c>
      <c r="AG1012" s="42">
        <v>309</v>
      </c>
      <c r="AH1012" s="42">
        <v>54</v>
      </c>
      <c r="AI1012" s="42">
        <v>35</v>
      </c>
      <c r="AJ1012" s="42">
        <v>58</v>
      </c>
      <c r="AK1012" s="42">
        <v>77</v>
      </c>
      <c r="AL1012" s="42">
        <v>51</v>
      </c>
      <c r="AM1012" s="42">
        <v>32</v>
      </c>
      <c r="AN1012" s="42">
        <v>2</v>
      </c>
      <c r="AO1012" s="42">
        <v>67</v>
      </c>
      <c r="AP1012" s="42">
        <v>179</v>
      </c>
      <c r="AQ1012" s="42">
        <v>63</v>
      </c>
      <c r="AR1012" s="42">
        <v>536</v>
      </c>
      <c r="AS1012" s="42">
        <v>20</v>
      </c>
      <c r="AT1012" s="42">
        <v>16</v>
      </c>
      <c r="AU1012" s="42">
        <v>16</v>
      </c>
      <c r="AV1012" s="42">
        <v>60</v>
      </c>
      <c r="AW1012" s="42">
        <v>64</v>
      </c>
      <c r="AX1012" s="42">
        <v>132</v>
      </c>
      <c r="AY1012" s="42">
        <v>152</v>
      </c>
      <c r="AZ1012" s="42">
        <v>76</v>
      </c>
      <c r="BA1012" s="42">
        <v>272</v>
      </c>
      <c r="BB1012" s="42">
        <v>16</v>
      </c>
      <c r="BC1012" s="42">
        <v>16</v>
      </c>
      <c r="BD1012" s="42">
        <v>12</v>
      </c>
      <c r="BE1012" s="42">
        <v>28</v>
      </c>
      <c r="BF1012" s="42">
        <v>8</v>
      </c>
      <c r="BG1012" s="42">
        <v>92</v>
      </c>
      <c r="BH1012" s="42">
        <v>76</v>
      </c>
      <c r="BI1012" s="42">
        <v>24</v>
      </c>
      <c r="BJ1012" s="42">
        <v>264</v>
      </c>
      <c r="BK1012" s="42">
        <v>4</v>
      </c>
      <c r="BL1012" s="42">
        <v>0</v>
      </c>
      <c r="BM1012" s="42">
        <v>4</v>
      </c>
      <c r="BN1012" s="42">
        <v>32</v>
      </c>
      <c r="BO1012" s="42">
        <v>56</v>
      </c>
      <c r="BP1012" s="42">
        <v>40</v>
      </c>
      <c r="BQ1012" s="42">
        <v>76</v>
      </c>
      <c r="BR1012" s="42">
        <v>52</v>
      </c>
      <c r="BS1012" s="42">
        <v>60</v>
      </c>
      <c r="BT1012" s="42">
        <v>0</v>
      </c>
      <c r="BU1012" s="42">
        <v>0</v>
      </c>
      <c r="BV1012" s="42">
        <v>0</v>
      </c>
      <c r="BW1012" s="42">
        <v>0</v>
      </c>
      <c r="BX1012" s="42">
        <v>8</v>
      </c>
      <c r="BY1012" s="42">
        <v>16</v>
      </c>
      <c r="BZ1012" s="42">
        <v>0</v>
      </c>
      <c r="CA1012" s="42">
        <v>36</v>
      </c>
      <c r="CB1012" s="42">
        <v>284</v>
      </c>
      <c r="CC1012" s="42">
        <v>16</v>
      </c>
      <c r="CD1012" s="42">
        <v>16</v>
      </c>
      <c r="CE1012" s="42">
        <v>12</v>
      </c>
      <c r="CF1012" s="42">
        <v>48</v>
      </c>
      <c r="CG1012" s="42">
        <v>44</v>
      </c>
      <c r="CH1012" s="42">
        <v>112</v>
      </c>
      <c r="CI1012" s="42">
        <v>0</v>
      </c>
      <c r="CJ1012" s="42">
        <v>36</v>
      </c>
      <c r="CK1012" s="42">
        <v>192</v>
      </c>
      <c r="CL1012" s="42">
        <v>4</v>
      </c>
      <c r="CM1012" s="42">
        <v>0</v>
      </c>
      <c r="CN1012" s="42">
        <v>4</v>
      </c>
      <c r="CO1012" s="42">
        <v>12</v>
      </c>
      <c r="CP1012" s="42">
        <v>12</v>
      </c>
      <c r="CQ1012" s="42">
        <v>4</v>
      </c>
      <c r="CR1012" s="42">
        <v>152</v>
      </c>
      <c r="CS1012" s="42">
        <v>4</v>
      </c>
    </row>
    <row r="1013" spans="1:97">
      <c r="A1013" s="40" t="s">
        <v>2619</v>
      </c>
      <c r="B1013" s="40" t="s">
        <v>289</v>
      </c>
      <c r="C1013" s="40" t="s">
        <v>1664</v>
      </c>
      <c r="D1013" s="40" t="s">
        <v>1665</v>
      </c>
      <c r="E1013" s="40" t="s">
        <v>1788</v>
      </c>
      <c r="F1013" s="40" t="s">
        <v>419</v>
      </c>
      <c r="G1013" s="41" t="s">
        <v>294</v>
      </c>
      <c r="H1013" s="40" t="s">
        <v>2620</v>
      </c>
      <c r="I1013" s="42">
        <v>415</v>
      </c>
      <c r="J1013" s="42">
        <v>67.324455</v>
      </c>
      <c r="K1013" s="42">
        <v>56.271186</v>
      </c>
      <c r="L1013" s="42">
        <v>92.445520999999999</v>
      </c>
      <c r="M1013" s="42">
        <v>90.435834999999997</v>
      </c>
      <c r="N1013" s="42">
        <v>66.319613000000004</v>
      </c>
      <c r="O1013" s="42">
        <v>42.203389999999999</v>
      </c>
      <c r="P1013" s="42">
        <v>83</v>
      </c>
      <c r="Q1013" s="42">
        <v>61</v>
      </c>
      <c r="R1013" s="42">
        <v>106</v>
      </c>
      <c r="S1013" s="42">
        <v>70</v>
      </c>
      <c r="T1013" s="42">
        <v>66</v>
      </c>
      <c r="U1013" s="42">
        <v>38</v>
      </c>
      <c r="V1013" s="42">
        <v>198.95883799999999</v>
      </c>
      <c r="W1013" s="42">
        <v>35.169491999999998</v>
      </c>
      <c r="X1013" s="42">
        <v>26.125907999999999</v>
      </c>
      <c r="Y1013" s="42">
        <v>45.217917999999997</v>
      </c>
      <c r="Z1013" s="42">
        <v>48.232446000000003</v>
      </c>
      <c r="AA1013" s="42">
        <v>31.150120999999999</v>
      </c>
      <c r="AB1013" s="42">
        <v>11.053269</v>
      </c>
      <c r="AC1013" s="42">
        <v>2.0096850000000002</v>
      </c>
      <c r="AD1013" s="42">
        <v>47.227603000000002</v>
      </c>
      <c r="AE1013" s="42">
        <v>118.57142899999999</v>
      </c>
      <c r="AF1013" s="42">
        <v>33.159806000000003</v>
      </c>
      <c r="AG1013" s="42">
        <v>216.04116200000001</v>
      </c>
      <c r="AH1013" s="42">
        <v>32.154964</v>
      </c>
      <c r="AI1013" s="42">
        <v>30.145278000000001</v>
      </c>
      <c r="AJ1013" s="42">
        <v>47.227603000000002</v>
      </c>
      <c r="AK1013" s="42">
        <v>42.203389999999999</v>
      </c>
      <c r="AL1013" s="42">
        <v>35.169491999999998</v>
      </c>
      <c r="AM1013" s="42">
        <v>25.121065000000002</v>
      </c>
      <c r="AN1013" s="42">
        <v>4.0193700000000003</v>
      </c>
      <c r="AO1013" s="42">
        <v>44.213075000000003</v>
      </c>
      <c r="AP1013" s="42">
        <v>121.585956</v>
      </c>
      <c r="AQ1013" s="42">
        <v>50.242131000000001</v>
      </c>
      <c r="AR1013" s="42">
        <v>345.66586000000001</v>
      </c>
      <c r="AS1013" s="42">
        <v>8.0387409999999999</v>
      </c>
      <c r="AT1013" s="42">
        <v>12.058111</v>
      </c>
      <c r="AU1013" s="42">
        <v>12.058111</v>
      </c>
      <c r="AV1013" s="42">
        <v>36.174334000000002</v>
      </c>
      <c r="AW1013" s="42">
        <v>60.290557</v>
      </c>
      <c r="AX1013" s="42">
        <v>52.251815999999998</v>
      </c>
      <c r="AY1013" s="42">
        <v>104.503632</v>
      </c>
      <c r="AZ1013" s="42">
        <v>60.290557</v>
      </c>
      <c r="BA1013" s="42">
        <v>168.813559</v>
      </c>
      <c r="BB1013" s="42">
        <v>8.0387409999999999</v>
      </c>
      <c r="BC1013" s="42">
        <v>4.0193700000000003</v>
      </c>
      <c r="BD1013" s="42">
        <v>8.0387409999999999</v>
      </c>
      <c r="BE1013" s="42">
        <v>16.077482</v>
      </c>
      <c r="BF1013" s="42">
        <v>8.0387409999999999</v>
      </c>
      <c r="BG1013" s="42">
        <v>48.232446000000003</v>
      </c>
      <c r="BH1013" s="42">
        <v>48.232446000000003</v>
      </c>
      <c r="BI1013" s="42">
        <v>28.135593</v>
      </c>
      <c r="BJ1013" s="42">
        <v>176.85230000000001</v>
      </c>
      <c r="BK1013" s="42">
        <v>0</v>
      </c>
      <c r="BL1013" s="42">
        <v>8.0387409999999999</v>
      </c>
      <c r="BM1013" s="42">
        <v>4.0193700000000003</v>
      </c>
      <c r="BN1013" s="42">
        <v>20.096851999999998</v>
      </c>
      <c r="BO1013" s="42">
        <v>52.251815999999998</v>
      </c>
      <c r="BP1013" s="42">
        <v>4.0193700000000003</v>
      </c>
      <c r="BQ1013" s="42">
        <v>56.271186</v>
      </c>
      <c r="BR1013" s="42">
        <v>32.154964</v>
      </c>
      <c r="BS1013" s="42">
        <v>48.232446000000003</v>
      </c>
      <c r="BT1013" s="42">
        <v>0</v>
      </c>
      <c r="BU1013" s="42">
        <v>4.0193700000000003</v>
      </c>
      <c r="BV1013" s="42">
        <v>0</v>
      </c>
      <c r="BW1013" s="42">
        <v>0</v>
      </c>
      <c r="BX1013" s="42">
        <v>4.0193700000000003</v>
      </c>
      <c r="BY1013" s="42">
        <v>12.058111</v>
      </c>
      <c r="BZ1013" s="42">
        <v>0</v>
      </c>
      <c r="CA1013" s="42">
        <v>28.135593</v>
      </c>
      <c r="CB1013" s="42">
        <v>168.813559</v>
      </c>
      <c r="CC1013" s="42">
        <v>4.0193700000000003</v>
      </c>
      <c r="CD1013" s="42">
        <v>4.0193700000000003</v>
      </c>
      <c r="CE1013" s="42">
        <v>8.0387409999999999</v>
      </c>
      <c r="CF1013" s="42">
        <v>36.174334000000002</v>
      </c>
      <c r="CG1013" s="42">
        <v>56.271186</v>
      </c>
      <c r="CH1013" s="42">
        <v>40.193705000000001</v>
      </c>
      <c r="CI1013" s="42">
        <v>0</v>
      </c>
      <c r="CJ1013" s="42">
        <v>20.096851999999998</v>
      </c>
      <c r="CK1013" s="42">
        <v>128.619855</v>
      </c>
      <c r="CL1013" s="42">
        <v>4.0193700000000003</v>
      </c>
      <c r="CM1013" s="42">
        <v>4.0193700000000003</v>
      </c>
      <c r="CN1013" s="42">
        <v>4.0193700000000003</v>
      </c>
      <c r="CO1013" s="42">
        <v>0</v>
      </c>
      <c r="CP1013" s="42">
        <v>0</v>
      </c>
      <c r="CQ1013" s="42">
        <v>0</v>
      </c>
      <c r="CR1013" s="42">
        <v>104.503632</v>
      </c>
      <c r="CS1013" s="42">
        <v>12.058111</v>
      </c>
    </row>
    <row r="1014" spans="1:97">
      <c r="A1014" s="40" t="s">
        <v>2621</v>
      </c>
      <c r="B1014" s="40" t="s">
        <v>289</v>
      </c>
      <c r="C1014" s="40" t="s">
        <v>1664</v>
      </c>
      <c r="D1014" s="40" t="s">
        <v>1665</v>
      </c>
      <c r="E1014" s="40" t="s">
        <v>1897</v>
      </c>
      <c r="F1014" s="40" t="s">
        <v>351</v>
      </c>
      <c r="G1014" s="41" t="s">
        <v>294</v>
      </c>
      <c r="H1014" s="40" t="s">
        <v>2622</v>
      </c>
      <c r="I1014" s="42">
        <v>461</v>
      </c>
      <c r="J1014" s="42">
        <v>89</v>
      </c>
      <c r="K1014" s="42">
        <v>47</v>
      </c>
      <c r="L1014" s="42">
        <v>96</v>
      </c>
      <c r="M1014" s="42">
        <v>108</v>
      </c>
      <c r="N1014" s="42">
        <v>90</v>
      </c>
      <c r="O1014" s="42">
        <v>31</v>
      </c>
      <c r="P1014" s="42">
        <v>68</v>
      </c>
      <c r="Q1014" s="42">
        <v>68</v>
      </c>
      <c r="R1014" s="42">
        <v>91</v>
      </c>
      <c r="S1014" s="42">
        <v>91</v>
      </c>
      <c r="T1014" s="42">
        <v>59</v>
      </c>
      <c r="U1014" s="42">
        <v>18</v>
      </c>
      <c r="V1014" s="42">
        <v>230</v>
      </c>
      <c r="W1014" s="42">
        <v>44</v>
      </c>
      <c r="X1014" s="42">
        <v>27</v>
      </c>
      <c r="Y1014" s="42">
        <v>46</v>
      </c>
      <c r="Z1014" s="42">
        <v>51</v>
      </c>
      <c r="AA1014" s="42">
        <v>49</v>
      </c>
      <c r="AB1014" s="42">
        <v>12</v>
      </c>
      <c r="AC1014" s="42">
        <v>1</v>
      </c>
      <c r="AD1014" s="42">
        <v>56</v>
      </c>
      <c r="AE1014" s="42">
        <v>132</v>
      </c>
      <c r="AF1014" s="42">
        <v>42</v>
      </c>
      <c r="AG1014" s="42">
        <v>231</v>
      </c>
      <c r="AH1014" s="42">
        <v>45</v>
      </c>
      <c r="AI1014" s="42">
        <v>20</v>
      </c>
      <c r="AJ1014" s="42">
        <v>50</v>
      </c>
      <c r="AK1014" s="42">
        <v>57</v>
      </c>
      <c r="AL1014" s="42">
        <v>41</v>
      </c>
      <c r="AM1014" s="42">
        <v>18</v>
      </c>
      <c r="AN1014" s="42">
        <v>0</v>
      </c>
      <c r="AO1014" s="42">
        <v>52</v>
      </c>
      <c r="AP1014" s="42">
        <v>138</v>
      </c>
      <c r="AQ1014" s="42">
        <v>41</v>
      </c>
      <c r="AR1014" s="42">
        <v>384</v>
      </c>
      <c r="AS1014" s="42">
        <v>0</v>
      </c>
      <c r="AT1014" s="42">
        <v>4</v>
      </c>
      <c r="AU1014" s="42">
        <v>20</v>
      </c>
      <c r="AV1014" s="42">
        <v>44</v>
      </c>
      <c r="AW1014" s="42">
        <v>88</v>
      </c>
      <c r="AX1014" s="42">
        <v>60</v>
      </c>
      <c r="AY1014" s="42">
        <v>128</v>
      </c>
      <c r="AZ1014" s="42">
        <v>40</v>
      </c>
      <c r="BA1014" s="42">
        <v>188</v>
      </c>
      <c r="BB1014" s="42">
        <v>0</v>
      </c>
      <c r="BC1014" s="42">
        <v>4</v>
      </c>
      <c r="BD1014" s="42">
        <v>16</v>
      </c>
      <c r="BE1014" s="42">
        <v>12</v>
      </c>
      <c r="BF1014" s="42">
        <v>24</v>
      </c>
      <c r="BG1014" s="42">
        <v>48</v>
      </c>
      <c r="BH1014" s="42">
        <v>60</v>
      </c>
      <c r="BI1014" s="42">
        <v>24</v>
      </c>
      <c r="BJ1014" s="42">
        <v>196</v>
      </c>
      <c r="BK1014" s="42">
        <v>0</v>
      </c>
      <c r="BL1014" s="42">
        <v>0</v>
      </c>
      <c r="BM1014" s="42">
        <v>4</v>
      </c>
      <c r="BN1014" s="42">
        <v>32</v>
      </c>
      <c r="BO1014" s="42">
        <v>64</v>
      </c>
      <c r="BP1014" s="42">
        <v>12</v>
      </c>
      <c r="BQ1014" s="42">
        <v>68</v>
      </c>
      <c r="BR1014" s="42">
        <v>16</v>
      </c>
      <c r="BS1014" s="42">
        <v>52</v>
      </c>
      <c r="BT1014" s="42">
        <v>0</v>
      </c>
      <c r="BU1014" s="42">
        <v>0</v>
      </c>
      <c r="BV1014" s="42">
        <v>4</v>
      </c>
      <c r="BW1014" s="42">
        <v>0</v>
      </c>
      <c r="BX1014" s="42">
        <v>8</v>
      </c>
      <c r="BY1014" s="42">
        <v>12</v>
      </c>
      <c r="BZ1014" s="42">
        <v>0</v>
      </c>
      <c r="CA1014" s="42">
        <v>28</v>
      </c>
      <c r="CB1014" s="42">
        <v>180</v>
      </c>
      <c r="CC1014" s="42">
        <v>0</v>
      </c>
      <c r="CD1014" s="42">
        <v>4</v>
      </c>
      <c r="CE1014" s="42">
        <v>16</v>
      </c>
      <c r="CF1014" s="42">
        <v>36</v>
      </c>
      <c r="CG1014" s="42">
        <v>76</v>
      </c>
      <c r="CH1014" s="42">
        <v>36</v>
      </c>
      <c r="CI1014" s="42">
        <v>4</v>
      </c>
      <c r="CJ1014" s="42">
        <v>8</v>
      </c>
      <c r="CK1014" s="42">
        <v>152</v>
      </c>
      <c r="CL1014" s="42">
        <v>0</v>
      </c>
      <c r="CM1014" s="42">
        <v>0</v>
      </c>
      <c r="CN1014" s="42">
        <v>0</v>
      </c>
      <c r="CO1014" s="42">
        <v>8</v>
      </c>
      <c r="CP1014" s="42">
        <v>4</v>
      </c>
      <c r="CQ1014" s="42">
        <v>12</v>
      </c>
      <c r="CR1014" s="42">
        <v>124</v>
      </c>
      <c r="CS1014" s="42">
        <v>4</v>
      </c>
    </row>
    <row r="1015" spans="1:97">
      <c r="A1015" s="40" t="s">
        <v>2623</v>
      </c>
      <c r="B1015" s="40" t="s">
        <v>289</v>
      </c>
      <c r="C1015" s="40" t="s">
        <v>1664</v>
      </c>
      <c r="D1015" s="40" t="s">
        <v>1669</v>
      </c>
      <c r="E1015" s="40" t="s">
        <v>1933</v>
      </c>
      <c r="F1015" s="40" t="s">
        <v>1671</v>
      </c>
      <c r="G1015" s="41" t="s">
        <v>294</v>
      </c>
      <c r="H1015" s="40" t="s">
        <v>2624</v>
      </c>
      <c r="I1015" s="42">
        <v>1313</v>
      </c>
      <c r="J1015" s="42">
        <v>239.91360900000001</v>
      </c>
      <c r="K1015" s="42">
        <v>160.61162100000001</v>
      </c>
      <c r="L1015" s="42">
        <v>278.05886900000002</v>
      </c>
      <c r="M1015" s="42">
        <v>285.08562699999999</v>
      </c>
      <c r="N1015" s="42">
        <v>217.829511</v>
      </c>
      <c r="O1015" s="42">
        <v>131.500765</v>
      </c>
      <c r="P1015" s="42">
        <v>149</v>
      </c>
      <c r="Q1015" s="42">
        <v>163</v>
      </c>
      <c r="R1015" s="42">
        <v>214</v>
      </c>
      <c r="S1015" s="42">
        <v>261</v>
      </c>
      <c r="T1015" s="42">
        <v>187</v>
      </c>
      <c r="U1015" s="42">
        <v>114</v>
      </c>
      <c r="V1015" s="42">
        <v>614.33945000000006</v>
      </c>
      <c r="W1015" s="42">
        <v>115.43960199999999</v>
      </c>
      <c r="X1015" s="42">
        <v>76.290520000000001</v>
      </c>
      <c r="Y1015" s="42">
        <v>137.52369999999999</v>
      </c>
      <c r="Z1015" s="42">
        <v>138.527523</v>
      </c>
      <c r="AA1015" s="42">
        <v>102.38990800000001</v>
      </c>
      <c r="AB1015" s="42">
        <v>41.156728000000001</v>
      </c>
      <c r="AC1015" s="42">
        <v>3.0114679999999998</v>
      </c>
      <c r="AD1015" s="42">
        <v>144.55045899999999</v>
      </c>
      <c r="AE1015" s="42">
        <v>359.36850199999998</v>
      </c>
      <c r="AF1015" s="42">
        <v>110.420489</v>
      </c>
      <c r="AG1015" s="42">
        <v>698.66054999999994</v>
      </c>
      <c r="AH1015" s="42">
        <v>124.474006</v>
      </c>
      <c r="AI1015" s="42">
        <v>84.321100999999999</v>
      </c>
      <c r="AJ1015" s="42">
        <v>140.535168</v>
      </c>
      <c r="AK1015" s="42">
        <v>146.55810399999999</v>
      </c>
      <c r="AL1015" s="42">
        <v>115.43960199999999</v>
      </c>
      <c r="AM1015" s="42">
        <v>80.305809999999994</v>
      </c>
      <c r="AN1015" s="42">
        <v>7.0267580000000001</v>
      </c>
      <c r="AO1015" s="42">
        <v>154.588685</v>
      </c>
      <c r="AP1015" s="42">
        <v>393.498471</v>
      </c>
      <c r="AQ1015" s="42">
        <v>150.57339400000001</v>
      </c>
      <c r="AR1015" s="42">
        <v>1084.12844</v>
      </c>
      <c r="AS1015" s="42">
        <v>40.152904999999997</v>
      </c>
      <c r="AT1015" s="42">
        <v>52.198777</v>
      </c>
      <c r="AU1015" s="42">
        <v>44.168196000000002</v>
      </c>
      <c r="AV1015" s="42">
        <v>148.56574900000001</v>
      </c>
      <c r="AW1015" s="42">
        <v>192.73394500000001</v>
      </c>
      <c r="AX1015" s="42">
        <v>136.51987800000001</v>
      </c>
      <c r="AY1015" s="42">
        <v>349.33027499999997</v>
      </c>
      <c r="AZ1015" s="42">
        <v>120.458716</v>
      </c>
      <c r="BA1015" s="42">
        <v>526.00305800000001</v>
      </c>
      <c r="BB1015" s="42">
        <v>28.107033999999999</v>
      </c>
      <c r="BC1015" s="42">
        <v>40.152904999999997</v>
      </c>
      <c r="BD1015" s="42">
        <v>28.107033999999999</v>
      </c>
      <c r="BE1015" s="42">
        <v>76.290520000000001</v>
      </c>
      <c r="BF1015" s="42">
        <v>44.168196000000002</v>
      </c>
      <c r="BG1015" s="42">
        <v>120.458716</v>
      </c>
      <c r="BH1015" s="42">
        <v>152.58104</v>
      </c>
      <c r="BI1015" s="42">
        <v>36.137614999999997</v>
      </c>
      <c r="BJ1015" s="42">
        <v>558.12538199999995</v>
      </c>
      <c r="BK1015" s="42">
        <v>12.045871999999999</v>
      </c>
      <c r="BL1015" s="42">
        <v>12.045871999999999</v>
      </c>
      <c r="BM1015" s="42">
        <v>16.061161999999999</v>
      </c>
      <c r="BN1015" s="42">
        <v>72.275228999999996</v>
      </c>
      <c r="BO1015" s="42">
        <v>148.56574900000001</v>
      </c>
      <c r="BP1015" s="42">
        <v>16.061161999999999</v>
      </c>
      <c r="BQ1015" s="42">
        <v>196.749235</v>
      </c>
      <c r="BR1015" s="42">
        <v>84.321100999999999</v>
      </c>
      <c r="BS1015" s="42">
        <v>124.474006</v>
      </c>
      <c r="BT1015" s="42">
        <v>4.0152910000000004</v>
      </c>
      <c r="BU1015" s="42">
        <v>0</v>
      </c>
      <c r="BV1015" s="42">
        <v>0</v>
      </c>
      <c r="BW1015" s="42">
        <v>8.0305809999999997</v>
      </c>
      <c r="BX1015" s="42">
        <v>8.0305809999999997</v>
      </c>
      <c r="BY1015" s="42">
        <v>36.137614999999997</v>
      </c>
      <c r="BZ1015" s="42">
        <v>0</v>
      </c>
      <c r="CA1015" s="42">
        <v>68.259939000000003</v>
      </c>
      <c r="CB1015" s="42">
        <v>473.804281</v>
      </c>
      <c r="CC1015" s="42">
        <v>16.061161999999999</v>
      </c>
      <c r="CD1015" s="42">
        <v>36.137614999999997</v>
      </c>
      <c r="CE1015" s="42">
        <v>24.091743000000001</v>
      </c>
      <c r="CF1015" s="42">
        <v>120.458716</v>
      </c>
      <c r="CG1015" s="42">
        <v>148.56574900000001</v>
      </c>
      <c r="CH1015" s="42">
        <v>96.366972000000004</v>
      </c>
      <c r="CI1015" s="42">
        <v>0</v>
      </c>
      <c r="CJ1015" s="42">
        <v>32.122323999999999</v>
      </c>
      <c r="CK1015" s="42">
        <v>485.85015299999998</v>
      </c>
      <c r="CL1015" s="42">
        <v>20.076453000000001</v>
      </c>
      <c r="CM1015" s="42">
        <v>16.061161999999999</v>
      </c>
      <c r="CN1015" s="42">
        <v>20.076453000000001</v>
      </c>
      <c r="CO1015" s="42">
        <v>20.076453000000001</v>
      </c>
      <c r="CP1015" s="42">
        <v>36.137614999999997</v>
      </c>
      <c r="CQ1015" s="42">
        <v>4.0152910000000004</v>
      </c>
      <c r="CR1015" s="42">
        <v>349.33027499999997</v>
      </c>
      <c r="CS1015" s="42">
        <v>20.076453000000001</v>
      </c>
    </row>
    <row r="1016" spans="1:97">
      <c r="A1016" s="40" t="s">
        <v>2625</v>
      </c>
      <c r="B1016" s="40" t="s">
        <v>289</v>
      </c>
      <c r="C1016" s="40" t="s">
        <v>1664</v>
      </c>
      <c r="D1016" s="40" t="s">
        <v>1669</v>
      </c>
      <c r="E1016" s="40" t="s">
        <v>1692</v>
      </c>
      <c r="F1016" s="40" t="s">
        <v>1671</v>
      </c>
      <c r="G1016" s="41" t="s">
        <v>294</v>
      </c>
      <c r="H1016" s="40" t="s">
        <v>2626</v>
      </c>
      <c r="I1016" s="42">
        <v>314</v>
      </c>
      <c r="J1016" s="42">
        <v>64.617362999999997</v>
      </c>
      <c r="K1016" s="42">
        <v>41.395498000000003</v>
      </c>
      <c r="L1016" s="42">
        <v>74.713825999999997</v>
      </c>
      <c r="M1016" s="42">
        <v>64.617362999999997</v>
      </c>
      <c r="N1016" s="42">
        <v>48.463023</v>
      </c>
      <c r="O1016" s="42">
        <v>20.192926</v>
      </c>
      <c r="P1016" s="42">
        <v>63</v>
      </c>
      <c r="Q1016" s="42">
        <v>37</v>
      </c>
      <c r="R1016" s="42">
        <v>67</v>
      </c>
      <c r="S1016" s="42">
        <v>55</v>
      </c>
      <c r="T1016" s="42">
        <v>34</v>
      </c>
      <c r="U1016" s="42">
        <v>15</v>
      </c>
      <c r="V1016" s="42">
        <v>160.533762</v>
      </c>
      <c r="W1016" s="42">
        <v>35.337620999999999</v>
      </c>
      <c r="X1016" s="42">
        <v>21.202572</v>
      </c>
      <c r="Y1016" s="42">
        <v>32.308681999999997</v>
      </c>
      <c r="Z1016" s="42">
        <v>37.356912999999999</v>
      </c>
      <c r="AA1016" s="42">
        <v>21.202572</v>
      </c>
      <c r="AB1016" s="42">
        <v>12.115755999999999</v>
      </c>
      <c r="AC1016" s="42">
        <v>1.009646</v>
      </c>
      <c r="AD1016" s="42">
        <v>45.434083999999999</v>
      </c>
      <c r="AE1016" s="42">
        <v>88.848875000000007</v>
      </c>
      <c r="AF1016" s="42">
        <v>26.250803999999999</v>
      </c>
      <c r="AG1016" s="42">
        <v>153.466238</v>
      </c>
      <c r="AH1016" s="42">
        <v>29.279743</v>
      </c>
      <c r="AI1016" s="42">
        <v>20.192926</v>
      </c>
      <c r="AJ1016" s="42">
        <v>42.405144999999997</v>
      </c>
      <c r="AK1016" s="42">
        <v>27.260449999999999</v>
      </c>
      <c r="AL1016" s="42">
        <v>27.260449999999999</v>
      </c>
      <c r="AM1016" s="42">
        <v>7.0675239999999997</v>
      </c>
      <c r="AN1016" s="42">
        <v>0</v>
      </c>
      <c r="AO1016" s="42">
        <v>36.347267000000002</v>
      </c>
      <c r="AP1016" s="42">
        <v>92.887460000000004</v>
      </c>
      <c r="AQ1016" s="42">
        <v>24.231511000000001</v>
      </c>
      <c r="AR1016" s="42">
        <v>242.315113</v>
      </c>
      <c r="AS1016" s="42">
        <v>12.115755999999999</v>
      </c>
      <c r="AT1016" s="42">
        <v>8.0771700000000006</v>
      </c>
      <c r="AU1016" s="42">
        <v>4.0385850000000003</v>
      </c>
      <c r="AV1016" s="42">
        <v>20.192926</v>
      </c>
      <c r="AW1016" s="42">
        <v>52.501607999999997</v>
      </c>
      <c r="AX1016" s="42">
        <v>48.463023</v>
      </c>
      <c r="AY1016" s="42">
        <v>76.733119000000002</v>
      </c>
      <c r="AZ1016" s="42">
        <v>20.192926</v>
      </c>
      <c r="BA1016" s="42">
        <v>133.273312</v>
      </c>
      <c r="BB1016" s="42">
        <v>8.0771700000000006</v>
      </c>
      <c r="BC1016" s="42">
        <v>8.0771700000000006</v>
      </c>
      <c r="BD1016" s="42">
        <v>4.0385850000000003</v>
      </c>
      <c r="BE1016" s="42">
        <v>12.115755999999999</v>
      </c>
      <c r="BF1016" s="42">
        <v>4.0385850000000003</v>
      </c>
      <c r="BG1016" s="42">
        <v>40.385852</v>
      </c>
      <c r="BH1016" s="42">
        <v>36.347267000000002</v>
      </c>
      <c r="BI1016" s="42">
        <v>20.192926</v>
      </c>
      <c r="BJ1016" s="42">
        <v>109.04180100000001</v>
      </c>
      <c r="BK1016" s="42">
        <v>4.0385850000000003</v>
      </c>
      <c r="BL1016" s="42">
        <v>0</v>
      </c>
      <c r="BM1016" s="42">
        <v>0</v>
      </c>
      <c r="BN1016" s="42">
        <v>8.0771700000000006</v>
      </c>
      <c r="BO1016" s="42">
        <v>48.463023</v>
      </c>
      <c r="BP1016" s="42">
        <v>8.0771700000000006</v>
      </c>
      <c r="BQ1016" s="42">
        <v>40.385852</v>
      </c>
      <c r="BR1016" s="42">
        <v>0</v>
      </c>
      <c r="BS1016" s="42">
        <v>40.385852</v>
      </c>
      <c r="BT1016" s="42">
        <v>0</v>
      </c>
      <c r="BU1016" s="42">
        <v>0</v>
      </c>
      <c r="BV1016" s="42">
        <v>0</v>
      </c>
      <c r="BW1016" s="42">
        <v>4.0385850000000003</v>
      </c>
      <c r="BX1016" s="42">
        <v>12.115755999999999</v>
      </c>
      <c r="BY1016" s="42">
        <v>12.115755999999999</v>
      </c>
      <c r="BZ1016" s="42">
        <v>0</v>
      </c>
      <c r="CA1016" s="42">
        <v>12.115755999999999</v>
      </c>
      <c r="CB1016" s="42">
        <v>121.157556</v>
      </c>
      <c r="CC1016" s="42">
        <v>12.115755999999999</v>
      </c>
      <c r="CD1016" s="42">
        <v>8.0771700000000006</v>
      </c>
      <c r="CE1016" s="42">
        <v>4.0385850000000003</v>
      </c>
      <c r="CF1016" s="42">
        <v>16.154340999999999</v>
      </c>
      <c r="CG1016" s="42">
        <v>40.385852</v>
      </c>
      <c r="CH1016" s="42">
        <v>32.308681999999997</v>
      </c>
      <c r="CI1016" s="42">
        <v>0</v>
      </c>
      <c r="CJ1016" s="42">
        <v>8.0771700000000006</v>
      </c>
      <c r="CK1016" s="42">
        <v>80.771704</v>
      </c>
      <c r="CL1016" s="42">
        <v>0</v>
      </c>
      <c r="CM1016" s="42">
        <v>0</v>
      </c>
      <c r="CN1016" s="42">
        <v>0</v>
      </c>
      <c r="CO1016" s="42">
        <v>0</v>
      </c>
      <c r="CP1016" s="42">
        <v>0</v>
      </c>
      <c r="CQ1016" s="42">
        <v>4.0385850000000003</v>
      </c>
      <c r="CR1016" s="42">
        <v>76.733119000000002</v>
      </c>
      <c r="CS1016" s="42">
        <v>0</v>
      </c>
    </row>
    <row r="1017" spans="1:97">
      <c r="A1017" s="40" t="s">
        <v>2627</v>
      </c>
      <c r="B1017" s="40" t="s">
        <v>289</v>
      </c>
      <c r="C1017" s="40" t="s">
        <v>1664</v>
      </c>
      <c r="D1017" s="40" t="s">
        <v>1669</v>
      </c>
      <c r="E1017" s="40" t="s">
        <v>1800</v>
      </c>
      <c r="F1017" s="40" t="s">
        <v>1671</v>
      </c>
      <c r="G1017" s="41" t="s">
        <v>294</v>
      </c>
      <c r="H1017" s="40" t="s">
        <v>2628</v>
      </c>
      <c r="I1017" s="42">
        <v>1077</v>
      </c>
      <c r="J1017" s="42">
        <v>242.70800399999999</v>
      </c>
      <c r="K1017" s="42">
        <v>169.202529</v>
      </c>
      <c r="L1017" s="42">
        <v>259.92645299999998</v>
      </c>
      <c r="M1017" s="42">
        <v>229.77952999999999</v>
      </c>
      <c r="N1017" s="42">
        <v>108.858715</v>
      </c>
      <c r="O1017" s="42">
        <v>66.524770000000004</v>
      </c>
      <c r="P1017" s="42">
        <v>183</v>
      </c>
      <c r="Q1017" s="42">
        <v>127</v>
      </c>
      <c r="R1017" s="42">
        <v>210</v>
      </c>
      <c r="S1017" s="42">
        <v>133</v>
      </c>
      <c r="T1017" s="42">
        <v>91</v>
      </c>
      <c r="U1017" s="42">
        <v>70</v>
      </c>
      <c r="V1017" s="42">
        <v>516.84570799999995</v>
      </c>
      <c r="W1017" s="42">
        <v>120.86251900000001</v>
      </c>
      <c r="X1017" s="42">
        <v>81.585739000000004</v>
      </c>
      <c r="Y1017" s="42">
        <v>119.871224</v>
      </c>
      <c r="Z1017" s="42">
        <v>116.913995</v>
      </c>
      <c r="AA1017" s="42">
        <v>55.437308000000002</v>
      </c>
      <c r="AB1017" s="42">
        <v>20.159020999999999</v>
      </c>
      <c r="AC1017" s="42">
        <v>2.0159020000000001</v>
      </c>
      <c r="AD1017" s="42">
        <v>152.059033</v>
      </c>
      <c r="AE1017" s="42">
        <v>310.35731800000002</v>
      </c>
      <c r="AF1017" s="42">
        <v>54.429357000000003</v>
      </c>
      <c r="AG1017" s="42">
        <v>560.15429200000005</v>
      </c>
      <c r="AH1017" s="42">
        <v>121.845485</v>
      </c>
      <c r="AI1017" s="42">
        <v>87.616789999999995</v>
      </c>
      <c r="AJ1017" s="42">
        <v>140.055229</v>
      </c>
      <c r="AK1017" s="42">
        <v>112.86553499999999</v>
      </c>
      <c r="AL1017" s="42">
        <v>53.421405999999998</v>
      </c>
      <c r="AM1017" s="42">
        <v>39.310091</v>
      </c>
      <c r="AN1017" s="42">
        <v>5.0397550000000004</v>
      </c>
      <c r="AO1017" s="42">
        <v>158.09008299999999</v>
      </c>
      <c r="AP1017" s="42">
        <v>324.451977</v>
      </c>
      <c r="AQ1017" s="42">
        <v>77.612232000000006</v>
      </c>
      <c r="AR1017" s="42">
        <v>842.38058899999999</v>
      </c>
      <c r="AS1017" s="42">
        <v>20.159020999999999</v>
      </c>
      <c r="AT1017" s="42">
        <v>12.095413000000001</v>
      </c>
      <c r="AU1017" s="42">
        <v>68.540672000000001</v>
      </c>
      <c r="AV1017" s="42">
        <v>124.98593099999999</v>
      </c>
      <c r="AW1017" s="42">
        <v>169.335778</v>
      </c>
      <c r="AX1017" s="42">
        <v>153.10862399999999</v>
      </c>
      <c r="AY1017" s="42">
        <v>189.494799</v>
      </c>
      <c r="AZ1017" s="42">
        <v>104.660349</v>
      </c>
      <c r="BA1017" s="42">
        <v>443.33190500000001</v>
      </c>
      <c r="BB1017" s="42">
        <v>16.127217000000002</v>
      </c>
      <c r="BC1017" s="42">
        <v>8.0636080000000003</v>
      </c>
      <c r="BD1017" s="42">
        <v>36.286237999999997</v>
      </c>
      <c r="BE1017" s="42">
        <v>76.604281</v>
      </c>
      <c r="BF1017" s="42">
        <v>48.381650999999998</v>
      </c>
      <c r="BG1017" s="42">
        <v>116.82238599999999</v>
      </c>
      <c r="BH1017" s="42">
        <v>88.699692999999996</v>
      </c>
      <c r="BI1017" s="42">
        <v>52.346831000000002</v>
      </c>
      <c r="BJ1017" s="42">
        <v>399.04868299999998</v>
      </c>
      <c r="BK1017" s="42">
        <v>4.0318040000000002</v>
      </c>
      <c r="BL1017" s="42">
        <v>4.0318040000000002</v>
      </c>
      <c r="BM1017" s="42">
        <v>32.254434000000003</v>
      </c>
      <c r="BN1017" s="42">
        <v>48.381650999999998</v>
      </c>
      <c r="BO1017" s="42">
        <v>120.954127</v>
      </c>
      <c r="BP1017" s="42">
        <v>36.286237999999997</v>
      </c>
      <c r="BQ1017" s="42">
        <v>100.795106</v>
      </c>
      <c r="BR1017" s="42">
        <v>52.313518000000002</v>
      </c>
      <c r="BS1017" s="42">
        <v>104.726974</v>
      </c>
      <c r="BT1017" s="42">
        <v>0</v>
      </c>
      <c r="BU1017" s="42">
        <v>0</v>
      </c>
      <c r="BV1017" s="42">
        <v>4.0318040000000002</v>
      </c>
      <c r="BW1017" s="42">
        <v>4.0318040000000002</v>
      </c>
      <c r="BX1017" s="42">
        <v>8.0636080000000003</v>
      </c>
      <c r="BY1017" s="42">
        <v>24.190825</v>
      </c>
      <c r="BZ1017" s="42">
        <v>0</v>
      </c>
      <c r="CA1017" s="42">
        <v>64.408930999999995</v>
      </c>
      <c r="CB1017" s="42">
        <v>503.80896899999999</v>
      </c>
      <c r="CC1017" s="42">
        <v>16.127217000000002</v>
      </c>
      <c r="CD1017" s="42">
        <v>8.0636080000000003</v>
      </c>
      <c r="CE1017" s="42">
        <v>48.381650999999998</v>
      </c>
      <c r="CF1017" s="42">
        <v>116.92232300000001</v>
      </c>
      <c r="CG1017" s="42">
        <v>149.17675700000001</v>
      </c>
      <c r="CH1017" s="42">
        <v>120.854191</v>
      </c>
      <c r="CI1017" s="42">
        <v>4.0318040000000002</v>
      </c>
      <c r="CJ1017" s="42">
        <v>40.251418000000001</v>
      </c>
      <c r="CK1017" s="42">
        <v>233.84464600000001</v>
      </c>
      <c r="CL1017" s="42">
        <v>4.0318040000000002</v>
      </c>
      <c r="CM1017" s="42">
        <v>4.0318040000000002</v>
      </c>
      <c r="CN1017" s="42">
        <v>16.127217000000002</v>
      </c>
      <c r="CO1017" s="42">
        <v>4.0318040000000002</v>
      </c>
      <c r="CP1017" s="42">
        <v>12.095413000000001</v>
      </c>
      <c r="CQ1017" s="42">
        <v>8.0636080000000003</v>
      </c>
      <c r="CR1017" s="42">
        <v>185.46299500000001</v>
      </c>
      <c r="CS1017" s="42">
        <v>0</v>
      </c>
    </row>
    <row r="1018" spans="1:97">
      <c r="A1018" s="40" t="s">
        <v>2629</v>
      </c>
      <c r="B1018" s="40" t="s">
        <v>289</v>
      </c>
      <c r="C1018" s="40" t="s">
        <v>1664</v>
      </c>
      <c r="D1018" s="40" t="s">
        <v>1665</v>
      </c>
      <c r="E1018" s="40" t="s">
        <v>1747</v>
      </c>
      <c r="F1018" s="40" t="s">
        <v>1671</v>
      </c>
      <c r="G1018" s="41" t="s">
        <v>294</v>
      </c>
      <c r="H1018" s="40" t="s">
        <v>2630</v>
      </c>
      <c r="I1018" s="42">
        <v>1934</v>
      </c>
      <c r="J1018" s="42">
        <v>446</v>
      </c>
      <c r="K1018" s="42">
        <v>432</v>
      </c>
      <c r="L1018" s="42">
        <v>537</v>
      </c>
      <c r="M1018" s="42">
        <v>281</v>
      </c>
      <c r="N1018" s="42">
        <v>162</v>
      </c>
      <c r="O1018" s="42">
        <v>76</v>
      </c>
      <c r="P1018" s="42">
        <v>191</v>
      </c>
      <c r="Q1018" s="42">
        <v>178</v>
      </c>
      <c r="R1018" s="42">
        <v>229</v>
      </c>
      <c r="S1018" s="42">
        <v>196</v>
      </c>
      <c r="T1018" s="42">
        <v>111</v>
      </c>
      <c r="U1018" s="42">
        <v>53</v>
      </c>
      <c r="V1018" s="42">
        <v>985</v>
      </c>
      <c r="W1018" s="42">
        <v>245</v>
      </c>
      <c r="X1018" s="42">
        <v>215</v>
      </c>
      <c r="Y1018" s="42">
        <v>270</v>
      </c>
      <c r="Z1018" s="42">
        <v>143</v>
      </c>
      <c r="AA1018" s="42">
        <v>81</v>
      </c>
      <c r="AB1018" s="42">
        <v>30</v>
      </c>
      <c r="AC1018" s="42">
        <v>1</v>
      </c>
      <c r="AD1018" s="42">
        <v>293</v>
      </c>
      <c r="AE1018" s="42">
        <v>621</v>
      </c>
      <c r="AF1018" s="42">
        <v>71</v>
      </c>
      <c r="AG1018" s="42">
        <v>949</v>
      </c>
      <c r="AH1018" s="42">
        <v>201</v>
      </c>
      <c r="AI1018" s="42">
        <v>217</v>
      </c>
      <c r="AJ1018" s="42">
        <v>267</v>
      </c>
      <c r="AK1018" s="42">
        <v>138</v>
      </c>
      <c r="AL1018" s="42">
        <v>81</v>
      </c>
      <c r="AM1018" s="42">
        <v>44</v>
      </c>
      <c r="AN1018" s="42">
        <v>1</v>
      </c>
      <c r="AO1018" s="42">
        <v>252</v>
      </c>
      <c r="AP1018" s="42">
        <v>622</v>
      </c>
      <c r="AQ1018" s="42">
        <v>75</v>
      </c>
      <c r="AR1018" s="42">
        <v>1476</v>
      </c>
      <c r="AS1018" s="42">
        <v>16</v>
      </c>
      <c r="AT1018" s="42">
        <v>44</v>
      </c>
      <c r="AU1018" s="42">
        <v>76</v>
      </c>
      <c r="AV1018" s="42">
        <v>328</v>
      </c>
      <c r="AW1018" s="42">
        <v>368</v>
      </c>
      <c r="AX1018" s="42">
        <v>276</v>
      </c>
      <c r="AY1018" s="42">
        <v>220</v>
      </c>
      <c r="AZ1018" s="42">
        <v>148</v>
      </c>
      <c r="BA1018" s="42">
        <v>700</v>
      </c>
      <c r="BB1018" s="42">
        <v>12</v>
      </c>
      <c r="BC1018" s="42">
        <v>32</v>
      </c>
      <c r="BD1018" s="42">
        <v>60</v>
      </c>
      <c r="BE1018" s="42">
        <v>148</v>
      </c>
      <c r="BF1018" s="42">
        <v>72</v>
      </c>
      <c r="BG1018" s="42">
        <v>232</v>
      </c>
      <c r="BH1018" s="42">
        <v>92</v>
      </c>
      <c r="BI1018" s="42">
        <v>52</v>
      </c>
      <c r="BJ1018" s="42">
        <v>776</v>
      </c>
      <c r="BK1018" s="42">
        <v>4</v>
      </c>
      <c r="BL1018" s="42">
        <v>12</v>
      </c>
      <c r="BM1018" s="42">
        <v>16</v>
      </c>
      <c r="BN1018" s="42">
        <v>180</v>
      </c>
      <c r="BO1018" s="42">
        <v>296</v>
      </c>
      <c r="BP1018" s="42">
        <v>44</v>
      </c>
      <c r="BQ1018" s="42">
        <v>128</v>
      </c>
      <c r="BR1018" s="42">
        <v>96</v>
      </c>
      <c r="BS1018" s="42">
        <v>248</v>
      </c>
      <c r="BT1018" s="42">
        <v>0</v>
      </c>
      <c r="BU1018" s="42">
        <v>0</v>
      </c>
      <c r="BV1018" s="42">
        <v>4</v>
      </c>
      <c r="BW1018" s="42">
        <v>36</v>
      </c>
      <c r="BX1018" s="42">
        <v>64</v>
      </c>
      <c r="BY1018" s="42">
        <v>56</v>
      </c>
      <c r="BZ1018" s="42">
        <v>0</v>
      </c>
      <c r="CA1018" s="42">
        <v>88</v>
      </c>
      <c r="CB1018" s="42">
        <v>912</v>
      </c>
      <c r="CC1018" s="42">
        <v>8</v>
      </c>
      <c r="CD1018" s="42">
        <v>28</v>
      </c>
      <c r="CE1018" s="42">
        <v>68</v>
      </c>
      <c r="CF1018" s="42">
        <v>284</v>
      </c>
      <c r="CG1018" s="42">
        <v>276</v>
      </c>
      <c r="CH1018" s="42">
        <v>196</v>
      </c>
      <c r="CI1018" s="42">
        <v>4</v>
      </c>
      <c r="CJ1018" s="42">
        <v>48</v>
      </c>
      <c r="CK1018" s="42">
        <v>316</v>
      </c>
      <c r="CL1018" s="42">
        <v>8</v>
      </c>
      <c r="CM1018" s="42">
        <v>16</v>
      </c>
      <c r="CN1018" s="42">
        <v>4</v>
      </c>
      <c r="CO1018" s="42">
        <v>8</v>
      </c>
      <c r="CP1018" s="42">
        <v>28</v>
      </c>
      <c r="CQ1018" s="42">
        <v>24</v>
      </c>
      <c r="CR1018" s="42">
        <v>216</v>
      </c>
      <c r="CS1018" s="42">
        <v>12</v>
      </c>
    </row>
    <row r="1019" spans="1:97">
      <c r="A1019" s="40" t="s">
        <v>2631</v>
      </c>
      <c r="B1019" s="40" t="s">
        <v>289</v>
      </c>
      <c r="C1019" s="40" t="s">
        <v>1664</v>
      </c>
      <c r="D1019" s="40" t="s">
        <v>1665</v>
      </c>
      <c r="E1019" s="40" t="s">
        <v>1897</v>
      </c>
      <c r="F1019" s="40" t="s">
        <v>351</v>
      </c>
      <c r="G1019" s="41" t="s">
        <v>294</v>
      </c>
      <c r="H1019" s="40" t="s">
        <v>2632</v>
      </c>
      <c r="I1019" s="42">
        <v>248</v>
      </c>
      <c r="J1019" s="42">
        <v>38.153846000000001</v>
      </c>
      <c r="K1019" s="42">
        <v>24.097166000000001</v>
      </c>
      <c r="L1019" s="42">
        <v>40.161943000000001</v>
      </c>
      <c r="M1019" s="42">
        <v>50.202429000000002</v>
      </c>
      <c r="N1019" s="42">
        <v>61.246963999999998</v>
      </c>
      <c r="O1019" s="42">
        <v>34.137652000000003</v>
      </c>
      <c r="P1019" s="42">
        <v>49</v>
      </c>
      <c r="Q1019" s="42">
        <v>44</v>
      </c>
      <c r="R1019" s="42">
        <v>57</v>
      </c>
      <c r="S1019" s="42">
        <v>57</v>
      </c>
      <c r="T1019" s="42">
        <v>48</v>
      </c>
      <c r="U1019" s="42">
        <v>21</v>
      </c>
      <c r="V1019" s="42">
        <v>118.477733</v>
      </c>
      <c r="W1019" s="42">
        <v>19.076923000000001</v>
      </c>
      <c r="X1019" s="42">
        <v>10.040486</v>
      </c>
      <c r="Y1019" s="42">
        <v>18.072873999999999</v>
      </c>
      <c r="Z1019" s="42">
        <v>25.101215</v>
      </c>
      <c r="AA1019" s="42">
        <v>30.121456999999999</v>
      </c>
      <c r="AB1019" s="42">
        <v>15.060729</v>
      </c>
      <c r="AC1019" s="42">
        <v>1.004049</v>
      </c>
      <c r="AD1019" s="42">
        <v>22.089068999999999</v>
      </c>
      <c r="AE1019" s="42">
        <v>58.234817999999997</v>
      </c>
      <c r="AF1019" s="42">
        <v>38.153846000000001</v>
      </c>
      <c r="AG1019" s="42">
        <v>129.522267</v>
      </c>
      <c r="AH1019" s="42">
        <v>19.076923000000001</v>
      </c>
      <c r="AI1019" s="42">
        <v>14.05668</v>
      </c>
      <c r="AJ1019" s="42">
        <v>22.089068999999999</v>
      </c>
      <c r="AK1019" s="42">
        <v>25.101215</v>
      </c>
      <c r="AL1019" s="42">
        <v>31.125506000000001</v>
      </c>
      <c r="AM1019" s="42">
        <v>16.064776999999999</v>
      </c>
      <c r="AN1019" s="42">
        <v>2.0080969999999998</v>
      </c>
      <c r="AO1019" s="42">
        <v>26.105263000000001</v>
      </c>
      <c r="AP1019" s="42">
        <v>66.267206000000002</v>
      </c>
      <c r="AQ1019" s="42">
        <v>37.149797999999997</v>
      </c>
      <c r="AR1019" s="42">
        <v>212.85830000000001</v>
      </c>
      <c r="AS1019" s="42">
        <v>16.064776999999999</v>
      </c>
      <c r="AT1019" s="42">
        <v>8.0323890000000002</v>
      </c>
      <c r="AU1019" s="42">
        <v>8.0323890000000002</v>
      </c>
      <c r="AV1019" s="42">
        <v>28.11336</v>
      </c>
      <c r="AW1019" s="42">
        <v>36.145749000000002</v>
      </c>
      <c r="AX1019" s="42">
        <v>20.080971999999999</v>
      </c>
      <c r="AY1019" s="42">
        <v>64.259108999999995</v>
      </c>
      <c r="AZ1019" s="42">
        <v>32.129555000000003</v>
      </c>
      <c r="BA1019" s="42">
        <v>108.437247</v>
      </c>
      <c r="BB1019" s="42">
        <v>12.048583000000001</v>
      </c>
      <c r="BC1019" s="42">
        <v>8.0323890000000002</v>
      </c>
      <c r="BD1019" s="42">
        <v>8.0323890000000002</v>
      </c>
      <c r="BE1019" s="42">
        <v>12.048583000000001</v>
      </c>
      <c r="BF1019" s="42">
        <v>0</v>
      </c>
      <c r="BG1019" s="42">
        <v>16.064776999999999</v>
      </c>
      <c r="BH1019" s="42">
        <v>36.145749000000002</v>
      </c>
      <c r="BI1019" s="42">
        <v>16.064776999999999</v>
      </c>
      <c r="BJ1019" s="42">
        <v>104.421053</v>
      </c>
      <c r="BK1019" s="42">
        <v>4.0161939999999996</v>
      </c>
      <c r="BL1019" s="42">
        <v>0</v>
      </c>
      <c r="BM1019" s="42">
        <v>0</v>
      </c>
      <c r="BN1019" s="42">
        <v>16.064776999999999</v>
      </c>
      <c r="BO1019" s="42">
        <v>36.145749000000002</v>
      </c>
      <c r="BP1019" s="42">
        <v>4.0161939999999996</v>
      </c>
      <c r="BQ1019" s="42">
        <v>28.11336</v>
      </c>
      <c r="BR1019" s="42">
        <v>16.064776999999999</v>
      </c>
      <c r="BS1019" s="42">
        <v>12.048583000000001</v>
      </c>
      <c r="BT1019" s="42">
        <v>0</v>
      </c>
      <c r="BU1019" s="42">
        <v>0</v>
      </c>
      <c r="BV1019" s="42">
        <v>0</v>
      </c>
      <c r="BW1019" s="42">
        <v>0</v>
      </c>
      <c r="BX1019" s="42">
        <v>0</v>
      </c>
      <c r="BY1019" s="42">
        <v>0</v>
      </c>
      <c r="BZ1019" s="42">
        <v>0</v>
      </c>
      <c r="CA1019" s="42">
        <v>12.048583000000001</v>
      </c>
      <c r="CB1019" s="42">
        <v>96.388664000000006</v>
      </c>
      <c r="CC1019" s="42">
        <v>16.064776999999999</v>
      </c>
      <c r="CD1019" s="42">
        <v>4.0161939999999996</v>
      </c>
      <c r="CE1019" s="42">
        <v>8.0323890000000002</v>
      </c>
      <c r="CF1019" s="42">
        <v>24.097166000000001</v>
      </c>
      <c r="CG1019" s="42">
        <v>24.097166000000001</v>
      </c>
      <c r="CH1019" s="42">
        <v>16.064776999999999</v>
      </c>
      <c r="CI1019" s="42">
        <v>0</v>
      </c>
      <c r="CJ1019" s="42">
        <v>4.0161939999999996</v>
      </c>
      <c r="CK1019" s="42">
        <v>104.421053</v>
      </c>
      <c r="CL1019" s="42">
        <v>0</v>
      </c>
      <c r="CM1019" s="42">
        <v>4.0161939999999996</v>
      </c>
      <c r="CN1019" s="42">
        <v>0</v>
      </c>
      <c r="CO1019" s="42">
        <v>4.0161939999999996</v>
      </c>
      <c r="CP1019" s="42">
        <v>12.048583000000001</v>
      </c>
      <c r="CQ1019" s="42">
        <v>4.0161939999999996</v>
      </c>
      <c r="CR1019" s="42">
        <v>64.259108999999995</v>
      </c>
      <c r="CS1019" s="42">
        <v>16.064776999999999</v>
      </c>
    </row>
    <row r="1020" spans="1:97">
      <c r="A1020" s="40" t="s">
        <v>2633</v>
      </c>
      <c r="B1020" s="40" t="s">
        <v>289</v>
      </c>
      <c r="C1020" s="40" t="s">
        <v>1664</v>
      </c>
      <c r="D1020" s="40" t="s">
        <v>1665</v>
      </c>
      <c r="E1020" s="40" t="s">
        <v>1832</v>
      </c>
      <c r="F1020" s="40" t="s">
        <v>419</v>
      </c>
      <c r="G1020" s="41" t="s">
        <v>294</v>
      </c>
      <c r="H1020" s="40" t="s">
        <v>1282</v>
      </c>
      <c r="I1020" s="42">
        <v>459</v>
      </c>
      <c r="J1020" s="42">
        <v>87.380744000000007</v>
      </c>
      <c r="K1020" s="42">
        <v>59.258206000000001</v>
      </c>
      <c r="L1020" s="42">
        <v>98.428883999999996</v>
      </c>
      <c r="M1020" s="42">
        <v>96.420130999999998</v>
      </c>
      <c r="N1020" s="42">
        <v>67.293216999999999</v>
      </c>
      <c r="O1020" s="42">
        <v>50.218817999999999</v>
      </c>
      <c r="P1020" s="42">
        <v>76</v>
      </c>
      <c r="Q1020" s="42">
        <v>75</v>
      </c>
      <c r="R1020" s="42">
        <v>100</v>
      </c>
      <c r="S1020" s="42">
        <v>72</v>
      </c>
      <c r="T1020" s="42">
        <v>77</v>
      </c>
      <c r="U1020" s="42">
        <v>38</v>
      </c>
      <c r="V1020" s="42">
        <v>225.98468299999999</v>
      </c>
      <c r="W1020" s="42">
        <v>38.166302000000002</v>
      </c>
      <c r="X1020" s="42">
        <v>32.140044000000003</v>
      </c>
      <c r="Y1020" s="42">
        <v>44.19256</v>
      </c>
      <c r="Z1020" s="42">
        <v>54.236324000000003</v>
      </c>
      <c r="AA1020" s="42">
        <v>35.153173000000002</v>
      </c>
      <c r="AB1020" s="42">
        <v>21.091904</v>
      </c>
      <c r="AC1020" s="42">
        <v>1.0043759999999999</v>
      </c>
      <c r="AD1020" s="42">
        <v>51.223194999999997</v>
      </c>
      <c r="AE1020" s="42">
        <v>135.59081</v>
      </c>
      <c r="AF1020" s="42">
        <v>39.170678000000002</v>
      </c>
      <c r="AG1020" s="42">
        <v>233.01531700000001</v>
      </c>
      <c r="AH1020" s="42">
        <v>49.214441999999998</v>
      </c>
      <c r="AI1020" s="42">
        <v>27.118162000000002</v>
      </c>
      <c r="AJ1020" s="42">
        <v>54.236324000000003</v>
      </c>
      <c r="AK1020" s="42">
        <v>42.183807000000002</v>
      </c>
      <c r="AL1020" s="42">
        <v>32.140044000000003</v>
      </c>
      <c r="AM1020" s="42">
        <v>27.118162000000002</v>
      </c>
      <c r="AN1020" s="42">
        <v>1.0043759999999999</v>
      </c>
      <c r="AO1020" s="42">
        <v>59.258206000000001</v>
      </c>
      <c r="AP1020" s="42">
        <v>128.56017499999999</v>
      </c>
      <c r="AQ1020" s="42">
        <v>45.196936999999998</v>
      </c>
      <c r="AR1020" s="42">
        <v>373.62800900000002</v>
      </c>
      <c r="AS1020" s="42">
        <v>52.227570999999998</v>
      </c>
      <c r="AT1020" s="42">
        <v>12.052516000000001</v>
      </c>
      <c r="AU1020" s="42">
        <v>24.105032999999999</v>
      </c>
      <c r="AV1020" s="42">
        <v>36.157549000000003</v>
      </c>
      <c r="AW1020" s="42">
        <v>52.227570999999998</v>
      </c>
      <c r="AX1020" s="42">
        <v>32.140044000000003</v>
      </c>
      <c r="AY1020" s="42">
        <v>148.64770200000001</v>
      </c>
      <c r="AZ1020" s="42">
        <v>16.070022000000002</v>
      </c>
      <c r="BA1020" s="42">
        <v>196.85776799999999</v>
      </c>
      <c r="BB1020" s="42">
        <v>36.157549000000003</v>
      </c>
      <c r="BC1020" s="42">
        <v>12.052516000000001</v>
      </c>
      <c r="BD1020" s="42">
        <v>12.052516000000001</v>
      </c>
      <c r="BE1020" s="42">
        <v>8.0350110000000008</v>
      </c>
      <c r="BF1020" s="42">
        <v>8.0350110000000008</v>
      </c>
      <c r="BG1020" s="42">
        <v>32.140044000000003</v>
      </c>
      <c r="BH1020" s="42">
        <v>72.315098000000006</v>
      </c>
      <c r="BI1020" s="42">
        <v>16.070022000000002</v>
      </c>
      <c r="BJ1020" s="42">
        <v>176.770241</v>
      </c>
      <c r="BK1020" s="42">
        <v>16.070022000000002</v>
      </c>
      <c r="BL1020" s="42">
        <v>0</v>
      </c>
      <c r="BM1020" s="42">
        <v>12.052516000000001</v>
      </c>
      <c r="BN1020" s="42">
        <v>28.122537999999999</v>
      </c>
      <c r="BO1020" s="42">
        <v>44.19256</v>
      </c>
      <c r="BP1020" s="42">
        <v>0</v>
      </c>
      <c r="BQ1020" s="42">
        <v>76.332604000000003</v>
      </c>
      <c r="BR1020" s="42">
        <v>0</v>
      </c>
      <c r="BS1020" s="42">
        <v>28.122537999999999</v>
      </c>
      <c r="BT1020" s="42">
        <v>0</v>
      </c>
      <c r="BU1020" s="42">
        <v>0</v>
      </c>
      <c r="BV1020" s="42">
        <v>4.0175049999999999</v>
      </c>
      <c r="BW1020" s="42">
        <v>4.0175049999999999</v>
      </c>
      <c r="BX1020" s="42">
        <v>4.0175049999999999</v>
      </c>
      <c r="BY1020" s="42">
        <v>4.0175049999999999</v>
      </c>
      <c r="BZ1020" s="42">
        <v>0</v>
      </c>
      <c r="CA1020" s="42">
        <v>12.052516000000001</v>
      </c>
      <c r="CB1020" s="42">
        <v>180.787746</v>
      </c>
      <c r="CC1020" s="42">
        <v>48.210065999999998</v>
      </c>
      <c r="CD1020" s="42">
        <v>8.0350110000000008</v>
      </c>
      <c r="CE1020" s="42">
        <v>16.070022000000002</v>
      </c>
      <c r="CF1020" s="42">
        <v>28.122537999999999</v>
      </c>
      <c r="CG1020" s="42">
        <v>48.210065999999998</v>
      </c>
      <c r="CH1020" s="42">
        <v>28.122537999999999</v>
      </c>
      <c r="CI1020" s="42">
        <v>0</v>
      </c>
      <c r="CJ1020" s="42">
        <v>4.0175049999999999</v>
      </c>
      <c r="CK1020" s="42">
        <v>164.717724</v>
      </c>
      <c r="CL1020" s="42">
        <v>4.0175049999999999</v>
      </c>
      <c r="CM1020" s="42">
        <v>4.0175049999999999</v>
      </c>
      <c r="CN1020" s="42">
        <v>4.0175049999999999</v>
      </c>
      <c r="CO1020" s="42">
        <v>4.0175049999999999</v>
      </c>
      <c r="CP1020" s="42">
        <v>0</v>
      </c>
      <c r="CQ1020" s="42">
        <v>0</v>
      </c>
      <c r="CR1020" s="42">
        <v>148.64770200000001</v>
      </c>
      <c r="CS1020" s="42">
        <v>0</v>
      </c>
    </row>
    <row r="1021" spans="1:97">
      <c r="A1021" s="40" t="s">
        <v>2634</v>
      </c>
      <c r="B1021" s="40" t="s">
        <v>289</v>
      </c>
      <c r="C1021" s="40" t="s">
        <v>1664</v>
      </c>
      <c r="D1021" s="40" t="s">
        <v>1665</v>
      </c>
      <c r="E1021" s="40" t="s">
        <v>1716</v>
      </c>
      <c r="F1021" s="40" t="s">
        <v>1671</v>
      </c>
      <c r="G1021" s="41" t="s">
        <v>294</v>
      </c>
      <c r="H1021" s="40" t="s">
        <v>2635</v>
      </c>
      <c r="I1021" s="42">
        <v>787</v>
      </c>
      <c r="J1021" s="42">
        <v>149.61977200000001</v>
      </c>
      <c r="K1021" s="42">
        <v>110.718631</v>
      </c>
      <c r="L1021" s="42">
        <v>152.612167</v>
      </c>
      <c r="M1021" s="42">
        <v>187.523447</v>
      </c>
      <c r="N1021" s="42">
        <v>128.67300399999999</v>
      </c>
      <c r="O1021" s="42">
        <v>57.852978</v>
      </c>
      <c r="P1021" s="42">
        <v>136</v>
      </c>
      <c r="Q1021" s="42">
        <v>130</v>
      </c>
      <c r="R1021" s="42">
        <v>169</v>
      </c>
      <c r="S1021" s="42">
        <v>202</v>
      </c>
      <c r="T1021" s="42">
        <v>79</v>
      </c>
      <c r="U1021" s="42">
        <v>39</v>
      </c>
      <c r="V1021" s="42">
        <v>392.00380200000001</v>
      </c>
      <c r="W1021" s="42">
        <v>75.807350999999997</v>
      </c>
      <c r="X1021" s="42">
        <v>63.837769000000002</v>
      </c>
      <c r="Y1021" s="42">
        <v>69.822559999999996</v>
      </c>
      <c r="Z1021" s="42">
        <v>93.761724000000001</v>
      </c>
      <c r="AA1021" s="42">
        <v>62.840304000000003</v>
      </c>
      <c r="AB1021" s="42">
        <v>23.939163000000001</v>
      </c>
      <c r="AC1021" s="42">
        <v>1.9949300000000001</v>
      </c>
      <c r="AD1021" s="42">
        <v>92.764258999999996</v>
      </c>
      <c r="AE1021" s="42">
        <v>239.39163500000001</v>
      </c>
      <c r="AF1021" s="42">
        <v>59.847909000000001</v>
      </c>
      <c r="AG1021" s="42">
        <v>394.99619799999999</v>
      </c>
      <c r="AH1021" s="42">
        <v>73.812421000000001</v>
      </c>
      <c r="AI1021" s="42">
        <v>46.880862</v>
      </c>
      <c r="AJ1021" s="42">
        <v>82.789607000000004</v>
      </c>
      <c r="AK1021" s="42">
        <v>93.761724000000001</v>
      </c>
      <c r="AL1021" s="42">
        <v>65.832700000000003</v>
      </c>
      <c r="AM1021" s="42">
        <v>30.921420000000001</v>
      </c>
      <c r="AN1021" s="42">
        <v>0.99746500000000005</v>
      </c>
      <c r="AO1021" s="42">
        <v>92.764258999999996</v>
      </c>
      <c r="AP1021" s="42">
        <v>232.409379</v>
      </c>
      <c r="AQ1021" s="42">
        <v>69.822559999999996</v>
      </c>
      <c r="AR1021" s="42">
        <v>654.33713599999999</v>
      </c>
      <c r="AS1021" s="42">
        <v>11.969582000000001</v>
      </c>
      <c r="AT1021" s="42">
        <v>27.929023999999998</v>
      </c>
      <c r="AU1021" s="42">
        <v>59.847909000000001</v>
      </c>
      <c r="AV1021" s="42">
        <v>119.69581700000001</v>
      </c>
      <c r="AW1021" s="42">
        <v>123.685678</v>
      </c>
      <c r="AX1021" s="42">
        <v>63.837769000000002</v>
      </c>
      <c r="AY1021" s="42">
        <v>163.584284</v>
      </c>
      <c r="AZ1021" s="42">
        <v>83.787071999999995</v>
      </c>
      <c r="BA1021" s="42">
        <v>315.19898599999999</v>
      </c>
      <c r="BB1021" s="42">
        <v>7.9797209999999996</v>
      </c>
      <c r="BC1021" s="42">
        <v>15.959441999999999</v>
      </c>
      <c r="BD1021" s="42">
        <v>35.908745000000003</v>
      </c>
      <c r="BE1021" s="42">
        <v>59.847909000000001</v>
      </c>
      <c r="BF1021" s="42">
        <v>27.929023999999998</v>
      </c>
      <c r="BG1021" s="42">
        <v>59.847909000000001</v>
      </c>
      <c r="BH1021" s="42">
        <v>79.797212000000002</v>
      </c>
      <c r="BI1021" s="42">
        <v>27.929023999999998</v>
      </c>
      <c r="BJ1021" s="42">
        <v>339.13815</v>
      </c>
      <c r="BK1021" s="42">
        <v>3.9898609999999999</v>
      </c>
      <c r="BL1021" s="42">
        <v>11.969582000000001</v>
      </c>
      <c r="BM1021" s="42">
        <v>23.939163000000001</v>
      </c>
      <c r="BN1021" s="42">
        <v>59.847909000000001</v>
      </c>
      <c r="BO1021" s="42">
        <v>95.756653999999997</v>
      </c>
      <c r="BP1021" s="42">
        <v>3.9898609999999999</v>
      </c>
      <c r="BQ1021" s="42">
        <v>83.787071999999995</v>
      </c>
      <c r="BR1021" s="42">
        <v>55.858047999999997</v>
      </c>
      <c r="BS1021" s="42">
        <v>75.807350999999997</v>
      </c>
      <c r="BT1021" s="42">
        <v>0</v>
      </c>
      <c r="BU1021" s="42">
        <v>0</v>
      </c>
      <c r="BV1021" s="42">
        <v>0</v>
      </c>
      <c r="BW1021" s="42">
        <v>3.9898609999999999</v>
      </c>
      <c r="BX1021" s="42">
        <v>7.9797209999999996</v>
      </c>
      <c r="BY1021" s="42">
        <v>7.9797209999999996</v>
      </c>
      <c r="BZ1021" s="42">
        <v>0</v>
      </c>
      <c r="CA1021" s="42">
        <v>55.858047999999997</v>
      </c>
      <c r="CB1021" s="42">
        <v>327.16856799999999</v>
      </c>
      <c r="CC1021" s="42">
        <v>7.9797209999999996</v>
      </c>
      <c r="CD1021" s="42">
        <v>19.949303</v>
      </c>
      <c r="CE1021" s="42">
        <v>39.898606000000001</v>
      </c>
      <c r="CF1021" s="42">
        <v>91.766793000000007</v>
      </c>
      <c r="CG1021" s="42">
        <v>99.746515000000002</v>
      </c>
      <c r="CH1021" s="42">
        <v>51.868188000000004</v>
      </c>
      <c r="CI1021" s="42">
        <v>0</v>
      </c>
      <c r="CJ1021" s="42">
        <v>15.959441999999999</v>
      </c>
      <c r="CK1021" s="42">
        <v>251.36121700000001</v>
      </c>
      <c r="CL1021" s="42">
        <v>3.9898609999999999</v>
      </c>
      <c r="CM1021" s="42">
        <v>7.9797209999999996</v>
      </c>
      <c r="CN1021" s="42">
        <v>19.949303</v>
      </c>
      <c r="CO1021" s="42">
        <v>23.939163000000001</v>
      </c>
      <c r="CP1021" s="42">
        <v>15.959441999999999</v>
      </c>
      <c r="CQ1021" s="42">
        <v>3.9898609999999999</v>
      </c>
      <c r="CR1021" s="42">
        <v>163.584284</v>
      </c>
      <c r="CS1021" s="42">
        <v>11.969582000000001</v>
      </c>
    </row>
    <row r="1022" spans="1:97">
      <c r="A1022" s="40" t="s">
        <v>2636</v>
      </c>
      <c r="B1022" s="40" t="s">
        <v>289</v>
      </c>
      <c r="C1022" s="40" t="s">
        <v>1664</v>
      </c>
      <c r="D1022" s="40" t="s">
        <v>1699</v>
      </c>
      <c r="E1022" s="40" t="s">
        <v>1964</v>
      </c>
      <c r="F1022" s="40" t="s">
        <v>1773</v>
      </c>
      <c r="G1022" s="41" t="s">
        <v>294</v>
      </c>
      <c r="H1022" s="40" t="s">
        <v>1296</v>
      </c>
      <c r="I1022" s="42">
        <v>1262</v>
      </c>
      <c r="J1022" s="42">
        <v>223</v>
      </c>
      <c r="K1022" s="42">
        <v>182</v>
      </c>
      <c r="L1022" s="42">
        <v>260</v>
      </c>
      <c r="M1022" s="42">
        <v>305</v>
      </c>
      <c r="N1022" s="42">
        <v>207</v>
      </c>
      <c r="O1022" s="42">
        <v>85</v>
      </c>
      <c r="P1022" s="42">
        <v>218</v>
      </c>
      <c r="Q1022" s="42">
        <v>204</v>
      </c>
      <c r="R1022" s="42">
        <v>295</v>
      </c>
      <c r="S1022" s="42">
        <v>249</v>
      </c>
      <c r="T1022" s="42">
        <v>158</v>
      </c>
      <c r="U1022" s="42">
        <v>64</v>
      </c>
      <c r="V1022" s="42">
        <v>648</v>
      </c>
      <c r="W1022" s="42">
        <v>117</v>
      </c>
      <c r="X1022" s="42">
        <v>109</v>
      </c>
      <c r="Y1022" s="42">
        <v>122</v>
      </c>
      <c r="Z1022" s="42">
        <v>158</v>
      </c>
      <c r="AA1022" s="42">
        <v>100</v>
      </c>
      <c r="AB1022" s="42">
        <v>41</v>
      </c>
      <c r="AC1022" s="42">
        <v>1</v>
      </c>
      <c r="AD1022" s="42">
        <v>160</v>
      </c>
      <c r="AE1022" s="42">
        <v>401</v>
      </c>
      <c r="AF1022" s="42">
        <v>87</v>
      </c>
      <c r="AG1022" s="42">
        <v>614</v>
      </c>
      <c r="AH1022" s="42">
        <v>106</v>
      </c>
      <c r="AI1022" s="42">
        <v>73</v>
      </c>
      <c r="AJ1022" s="42">
        <v>138</v>
      </c>
      <c r="AK1022" s="42">
        <v>147</v>
      </c>
      <c r="AL1022" s="42">
        <v>107</v>
      </c>
      <c r="AM1022" s="42">
        <v>42</v>
      </c>
      <c r="AN1022" s="42">
        <v>1</v>
      </c>
      <c r="AO1022" s="42">
        <v>135</v>
      </c>
      <c r="AP1022" s="42">
        <v>380</v>
      </c>
      <c r="AQ1022" s="42">
        <v>99</v>
      </c>
      <c r="AR1022" s="42">
        <v>1068</v>
      </c>
      <c r="AS1022" s="42">
        <v>16</v>
      </c>
      <c r="AT1022" s="42">
        <v>24</v>
      </c>
      <c r="AU1022" s="42">
        <v>48</v>
      </c>
      <c r="AV1022" s="42">
        <v>124</v>
      </c>
      <c r="AW1022" s="42">
        <v>156</v>
      </c>
      <c r="AX1022" s="42">
        <v>264</v>
      </c>
      <c r="AY1022" s="42">
        <v>296</v>
      </c>
      <c r="AZ1022" s="42">
        <v>140</v>
      </c>
      <c r="BA1022" s="42">
        <v>508</v>
      </c>
      <c r="BB1022" s="42">
        <v>12</v>
      </c>
      <c r="BC1022" s="42">
        <v>12</v>
      </c>
      <c r="BD1022" s="42">
        <v>24</v>
      </c>
      <c r="BE1022" s="42">
        <v>56</v>
      </c>
      <c r="BF1022" s="42">
        <v>36</v>
      </c>
      <c r="BG1022" s="42">
        <v>168</v>
      </c>
      <c r="BH1022" s="42">
        <v>136</v>
      </c>
      <c r="BI1022" s="42">
        <v>64</v>
      </c>
      <c r="BJ1022" s="42">
        <v>560</v>
      </c>
      <c r="BK1022" s="42">
        <v>4</v>
      </c>
      <c r="BL1022" s="42">
        <v>12</v>
      </c>
      <c r="BM1022" s="42">
        <v>24</v>
      </c>
      <c r="BN1022" s="42">
        <v>68</v>
      </c>
      <c r="BO1022" s="42">
        <v>120</v>
      </c>
      <c r="BP1022" s="42">
        <v>96</v>
      </c>
      <c r="BQ1022" s="42">
        <v>160</v>
      </c>
      <c r="BR1022" s="42">
        <v>76</v>
      </c>
      <c r="BS1022" s="42">
        <v>140</v>
      </c>
      <c r="BT1022" s="42">
        <v>0</v>
      </c>
      <c r="BU1022" s="42">
        <v>0</v>
      </c>
      <c r="BV1022" s="42">
        <v>4</v>
      </c>
      <c r="BW1022" s="42">
        <v>8</v>
      </c>
      <c r="BX1022" s="42">
        <v>24</v>
      </c>
      <c r="BY1022" s="42">
        <v>32</v>
      </c>
      <c r="BZ1022" s="42">
        <v>0</v>
      </c>
      <c r="CA1022" s="42">
        <v>72</v>
      </c>
      <c r="CB1022" s="42">
        <v>504</v>
      </c>
      <c r="CC1022" s="42">
        <v>16</v>
      </c>
      <c r="CD1022" s="42">
        <v>16</v>
      </c>
      <c r="CE1022" s="42">
        <v>36</v>
      </c>
      <c r="CF1022" s="42">
        <v>96</v>
      </c>
      <c r="CG1022" s="42">
        <v>108</v>
      </c>
      <c r="CH1022" s="42">
        <v>196</v>
      </c>
      <c r="CI1022" s="42">
        <v>4</v>
      </c>
      <c r="CJ1022" s="42">
        <v>32</v>
      </c>
      <c r="CK1022" s="42">
        <v>424</v>
      </c>
      <c r="CL1022" s="42">
        <v>0</v>
      </c>
      <c r="CM1022" s="42">
        <v>8</v>
      </c>
      <c r="CN1022" s="42">
        <v>8</v>
      </c>
      <c r="CO1022" s="42">
        <v>20</v>
      </c>
      <c r="CP1022" s="42">
        <v>24</v>
      </c>
      <c r="CQ1022" s="42">
        <v>36</v>
      </c>
      <c r="CR1022" s="42">
        <v>292</v>
      </c>
      <c r="CS1022" s="42">
        <v>36</v>
      </c>
    </row>
    <row r="1023" spans="1:97">
      <c r="A1023" s="40" t="s">
        <v>2637</v>
      </c>
      <c r="B1023" s="40" t="s">
        <v>289</v>
      </c>
      <c r="C1023" s="40" t="s">
        <v>1664</v>
      </c>
      <c r="D1023" s="40" t="s">
        <v>1665</v>
      </c>
      <c r="E1023" s="40" t="s">
        <v>1710</v>
      </c>
      <c r="F1023" s="40" t="s">
        <v>419</v>
      </c>
      <c r="G1023" s="41" t="s">
        <v>294</v>
      </c>
      <c r="H1023" s="40" t="s">
        <v>2638</v>
      </c>
      <c r="I1023" s="42">
        <v>407</v>
      </c>
      <c r="J1023" s="42">
        <v>95</v>
      </c>
      <c r="K1023" s="42">
        <v>57</v>
      </c>
      <c r="L1023" s="42">
        <v>81</v>
      </c>
      <c r="M1023" s="42">
        <v>87</v>
      </c>
      <c r="N1023" s="42">
        <v>58</v>
      </c>
      <c r="O1023" s="42">
        <v>29</v>
      </c>
      <c r="P1023" s="42">
        <v>85</v>
      </c>
      <c r="Q1023" s="42">
        <v>61</v>
      </c>
      <c r="R1023" s="42">
        <v>86</v>
      </c>
      <c r="S1023" s="42">
        <v>72</v>
      </c>
      <c r="T1023" s="42">
        <v>42</v>
      </c>
      <c r="U1023" s="42">
        <v>15</v>
      </c>
      <c r="V1023" s="42">
        <v>208</v>
      </c>
      <c r="W1023" s="42">
        <v>54</v>
      </c>
      <c r="X1023" s="42">
        <v>23</v>
      </c>
      <c r="Y1023" s="42">
        <v>39</v>
      </c>
      <c r="Z1023" s="42">
        <v>48</v>
      </c>
      <c r="AA1023" s="42">
        <v>28</v>
      </c>
      <c r="AB1023" s="42">
        <v>16</v>
      </c>
      <c r="AC1023" s="42">
        <v>0</v>
      </c>
      <c r="AD1023" s="42">
        <v>65</v>
      </c>
      <c r="AE1023" s="42">
        <v>113</v>
      </c>
      <c r="AF1023" s="42">
        <v>30</v>
      </c>
      <c r="AG1023" s="42">
        <v>199</v>
      </c>
      <c r="AH1023" s="42">
        <v>41</v>
      </c>
      <c r="AI1023" s="42">
        <v>34</v>
      </c>
      <c r="AJ1023" s="42">
        <v>42</v>
      </c>
      <c r="AK1023" s="42">
        <v>39</v>
      </c>
      <c r="AL1023" s="42">
        <v>30</v>
      </c>
      <c r="AM1023" s="42">
        <v>12</v>
      </c>
      <c r="AN1023" s="42">
        <v>1</v>
      </c>
      <c r="AO1023" s="42">
        <v>56</v>
      </c>
      <c r="AP1023" s="42">
        <v>112</v>
      </c>
      <c r="AQ1023" s="42">
        <v>31</v>
      </c>
      <c r="AR1023" s="42">
        <v>296</v>
      </c>
      <c r="AS1023" s="42">
        <v>8</v>
      </c>
      <c r="AT1023" s="42">
        <v>12</v>
      </c>
      <c r="AU1023" s="42">
        <v>16</v>
      </c>
      <c r="AV1023" s="42">
        <v>28</v>
      </c>
      <c r="AW1023" s="42">
        <v>64</v>
      </c>
      <c r="AX1023" s="42">
        <v>40</v>
      </c>
      <c r="AY1023" s="42">
        <v>96</v>
      </c>
      <c r="AZ1023" s="42">
        <v>32</v>
      </c>
      <c r="BA1023" s="42">
        <v>136</v>
      </c>
      <c r="BB1023" s="42">
        <v>8</v>
      </c>
      <c r="BC1023" s="42">
        <v>8</v>
      </c>
      <c r="BD1023" s="42">
        <v>16</v>
      </c>
      <c r="BE1023" s="42">
        <v>12</v>
      </c>
      <c r="BF1023" s="42">
        <v>12</v>
      </c>
      <c r="BG1023" s="42">
        <v>28</v>
      </c>
      <c r="BH1023" s="42">
        <v>44</v>
      </c>
      <c r="BI1023" s="42">
        <v>8</v>
      </c>
      <c r="BJ1023" s="42">
        <v>160</v>
      </c>
      <c r="BK1023" s="42">
        <v>0</v>
      </c>
      <c r="BL1023" s="42">
        <v>4</v>
      </c>
      <c r="BM1023" s="42">
        <v>0</v>
      </c>
      <c r="BN1023" s="42">
        <v>16</v>
      </c>
      <c r="BO1023" s="42">
        <v>52</v>
      </c>
      <c r="BP1023" s="42">
        <v>12</v>
      </c>
      <c r="BQ1023" s="42">
        <v>52</v>
      </c>
      <c r="BR1023" s="42">
        <v>24</v>
      </c>
      <c r="BS1023" s="42">
        <v>40</v>
      </c>
      <c r="BT1023" s="42">
        <v>4</v>
      </c>
      <c r="BU1023" s="42">
        <v>0</v>
      </c>
      <c r="BV1023" s="42">
        <v>0</v>
      </c>
      <c r="BW1023" s="42">
        <v>0</v>
      </c>
      <c r="BX1023" s="42">
        <v>4</v>
      </c>
      <c r="BY1023" s="42">
        <v>12</v>
      </c>
      <c r="BZ1023" s="42">
        <v>0</v>
      </c>
      <c r="CA1023" s="42">
        <v>20</v>
      </c>
      <c r="CB1023" s="42">
        <v>140</v>
      </c>
      <c r="CC1023" s="42">
        <v>4</v>
      </c>
      <c r="CD1023" s="42">
        <v>4</v>
      </c>
      <c r="CE1023" s="42">
        <v>16</v>
      </c>
      <c r="CF1023" s="42">
        <v>28</v>
      </c>
      <c r="CG1023" s="42">
        <v>52</v>
      </c>
      <c r="CH1023" s="42">
        <v>28</v>
      </c>
      <c r="CI1023" s="42">
        <v>4</v>
      </c>
      <c r="CJ1023" s="42">
        <v>4</v>
      </c>
      <c r="CK1023" s="42">
        <v>116</v>
      </c>
      <c r="CL1023" s="42">
        <v>0</v>
      </c>
      <c r="CM1023" s="42">
        <v>8</v>
      </c>
      <c r="CN1023" s="42">
        <v>0</v>
      </c>
      <c r="CO1023" s="42">
        <v>0</v>
      </c>
      <c r="CP1023" s="42">
        <v>8</v>
      </c>
      <c r="CQ1023" s="42">
        <v>0</v>
      </c>
      <c r="CR1023" s="42">
        <v>92</v>
      </c>
      <c r="CS1023" s="42">
        <v>8</v>
      </c>
    </row>
    <row r="1024" spans="1:97">
      <c r="A1024" s="40" t="s">
        <v>2639</v>
      </c>
      <c r="B1024" s="40" t="s">
        <v>289</v>
      </c>
      <c r="C1024" s="40" t="s">
        <v>1664</v>
      </c>
      <c r="D1024" s="40" t="s">
        <v>1685</v>
      </c>
      <c r="E1024" s="40" t="s">
        <v>1941</v>
      </c>
      <c r="F1024" s="40" t="s">
        <v>1671</v>
      </c>
      <c r="G1024" s="41" t="s">
        <v>294</v>
      </c>
      <c r="H1024" s="40" t="s">
        <v>2640</v>
      </c>
      <c r="I1024" s="42">
        <v>2834</v>
      </c>
      <c r="J1024" s="42">
        <v>622.47152000000006</v>
      </c>
      <c r="K1024" s="42">
        <v>497.22780699999998</v>
      </c>
      <c r="L1024" s="42">
        <v>625.36568199999999</v>
      </c>
      <c r="M1024" s="42">
        <v>506.05676499999998</v>
      </c>
      <c r="N1024" s="42">
        <v>301.54706399999998</v>
      </c>
      <c r="O1024" s="42">
        <v>281.33116200000001</v>
      </c>
      <c r="P1024" s="42">
        <v>434</v>
      </c>
      <c r="Q1024" s="42">
        <v>367</v>
      </c>
      <c r="R1024" s="42">
        <v>451</v>
      </c>
      <c r="S1024" s="42">
        <v>360</v>
      </c>
      <c r="T1024" s="42">
        <v>288</v>
      </c>
      <c r="U1024" s="42">
        <v>180</v>
      </c>
      <c r="V1024" s="42">
        <v>1385.7773830000001</v>
      </c>
      <c r="W1024" s="42">
        <v>311.17133000000001</v>
      </c>
      <c r="X1024" s="42">
        <v>245.72487799999999</v>
      </c>
      <c r="Y1024" s="42">
        <v>331.15171299999997</v>
      </c>
      <c r="Z1024" s="42">
        <v>246.88498999999999</v>
      </c>
      <c r="AA1024" s="42">
        <v>157.42236700000001</v>
      </c>
      <c r="AB1024" s="42">
        <v>88.348878999999997</v>
      </c>
      <c r="AC1024" s="42">
        <v>5.0732249999999999</v>
      </c>
      <c r="AD1024" s="42">
        <v>385.78099900000001</v>
      </c>
      <c r="AE1024" s="42">
        <v>815.56836299999998</v>
      </c>
      <c r="AF1024" s="42">
        <v>184.428021</v>
      </c>
      <c r="AG1024" s="42">
        <v>1448.2226169999999</v>
      </c>
      <c r="AH1024" s="42">
        <v>311.30018999999999</v>
      </c>
      <c r="AI1024" s="42">
        <v>251.502928</v>
      </c>
      <c r="AJ1024" s="42">
        <v>294.21396900000002</v>
      </c>
      <c r="AK1024" s="42">
        <v>259.17177500000003</v>
      </c>
      <c r="AL1024" s="42">
        <v>144.124697</v>
      </c>
      <c r="AM1024" s="42">
        <v>164.35958299999999</v>
      </c>
      <c r="AN1024" s="42">
        <v>23.549474</v>
      </c>
      <c r="AO1024" s="42">
        <v>375.30744600000003</v>
      </c>
      <c r="AP1024" s="42">
        <v>798.34995900000001</v>
      </c>
      <c r="AQ1024" s="42">
        <v>274.56521300000003</v>
      </c>
      <c r="AR1024" s="42">
        <v>2184.9960550000001</v>
      </c>
      <c r="AS1024" s="42">
        <v>58.986646999999998</v>
      </c>
      <c r="AT1024" s="42">
        <v>101.046476</v>
      </c>
      <c r="AU1024" s="42">
        <v>63.307329000000003</v>
      </c>
      <c r="AV1024" s="42">
        <v>228.63283699999999</v>
      </c>
      <c r="AW1024" s="42">
        <v>402.899562</v>
      </c>
      <c r="AX1024" s="42">
        <v>464.93857300000002</v>
      </c>
      <c r="AY1024" s="42">
        <v>565.66346499999997</v>
      </c>
      <c r="AZ1024" s="42">
        <v>299.521165</v>
      </c>
      <c r="BA1024" s="42">
        <v>1030.4363410000001</v>
      </c>
      <c r="BB1024" s="42">
        <v>38.436839999999997</v>
      </c>
      <c r="BC1024" s="42">
        <v>84.221591000000004</v>
      </c>
      <c r="BD1024" s="42">
        <v>37.944412999999997</v>
      </c>
      <c r="BE1024" s="42">
        <v>131.041674</v>
      </c>
      <c r="BF1024" s="42">
        <v>76.529325999999998</v>
      </c>
      <c r="BG1024" s="42">
        <v>368.06629900000001</v>
      </c>
      <c r="BH1024" s="42">
        <v>226.89259100000001</v>
      </c>
      <c r="BI1024" s="42">
        <v>67.303608999999994</v>
      </c>
      <c r="BJ1024" s="42">
        <v>1154.5597130000001</v>
      </c>
      <c r="BK1024" s="42">
        <v>20.549807999999999</v>
      </c>
      <c r="BL1024" s="42">
        <v>16.824884999999998</v>
      </c>
      <c r="BM1024" s="42">
        <v>25.362915999999998</v>
      </c>
      <c r="BN1024" s="42">
        <v>97.591162999999995</v>
      </c>
      <c r="BO1024" s="42">
        <v>326.37023599999998</v>
      </c>
      <c r="BP1024" s="42">
        <v>96.872275000000002</v>
      </c>
      <c r="BQ1024" s="42">
        <v>338.77087399999999</v>
      </c>
      <c r="BR1024" s="42">
        <v>232.217556</v>
      </c>
      <c r="BS1024" s="42">
        <v>256.97708</v>
      </c>
      <c r="BT1024" s="42">
        <v>3.7727360000000001</v>
      </c>
      <c r="BU1024" s="42">
        <v>4.2427890000000001</v>
      </c>
      <c r="BV1024" s="42">
        <v>0</v>
      </c>
      <c r="BW1024" s="42">
        <v>17.273015000000001</v>
      </c>
      <c r="BX1024" s="42">
        <v>46.672432000000001</v>
      </c>
      <c r="BY1024" s="42">
        <v>71.786525999999995</v>
      </c>
      <c r="BZ1024" s="42">
        <v>0</v>
      </c>
      <c r="CA1024" s="42">
        <v>113.22958199999999</v>
      </c>
      <c r="CB1024" s="42">
        <v>1186.8357860000001</v>
      </c>
      <c r="CC1024" s="42">
        <v>46.628109000000002</v>
      </c>
      <c r="CD1024" s="42">
        <v>71.096390999999997</v>
      </c>
      <c r="CE1024" s="42">
        <v>50.428624999999997</v>
      </c>
      <c r="CF1024" s="42">
        <v>185.75275099999999</v>
      </c>
      <c r="CG1024" s="42">
        <v>334.71191800000003</v>
      </c>
      <c r="CH1024" s="42">
        <v>371.73472099999998</v>
      </c>
      <c r="CI1024" s="42">
        <v>0</v>
      </c>
      <c r="CJ1024" s="42">
        <v>126.483272</v>
      </c>
      <c r="CK1024" s="42">
        <v>741.18318899999997</v>
      </c>
      <c r="CL1024" s="42">
        <v>8.5858030000000003</v>
      </c>
      <c r="CM1024" s="42">
        <v>25.707295999999999</v>
      </c>
      <c r="CN1024" s="42">
        <v>12.878704000000001</v>
      </c>
      <c r="CO1024" s="42">
        <v>25.607071000000001</v>
      </c>
      <c r="CP1024" s="42">
        <v>21.515211999999998</v>
      </c>
      <c r="CQ1024" s="42">
        <v>21.417327</v>
      </c>
      <c r="CR1024" s="42">
        <v>565.66346499999997</v>
      </c>
      <c r="CS1024" s="42">
        <v>59.808311000000003</v>
      </c>
    </row>
    <row r="1025" spans="1:97">
      <c r="A1025" s="40" t="s">
        <v>2641</v>
      </c>
      <c r="B1025" s="40" t="s">
        <v>289</v>
      </c>
      <c r="C1025" s="40" t="s">
        <v>1664</v>
      </c>
      <c r="D1025" s="40" t="s">
        <v>1674</v>
      </c>
      <c r="E1025" s="40" t="s">
        <v>1734</v>
      </c>
      <c r="F1025" s="40" t="s">
        <v>1671</v>
      </c>
      <c r="G1025" s="41" t="s">
        <v>294</v>
      </c>
      <c r="H1025" s="40" t="s">
        <v>2642</v>
      </c>
      <c r="I1025" s="42">
        <v>2095</v>
      </c>
      <c r="J1025" s="42">
        <v>461.424464</v>
      </c>
      <c r="K1025" s="42">
        <v>359.971992</v>
      </c>
      <c r="L1025" s="42">
        <v>503.84686099999999</v>
      </c>
      <c r="M1025" s="42">
        <v>450.828078</v>
      </c>
      <c r="N1025" s="42">
        <v>224.487583</v>
      </c>
      <c r="O1025" s="42">
        <v>94.441022000000004</v>
      </c>
      <c r="P1025" s="42">
        <v>380</v>
      </c>
      <c r="Q1025" s="42">
        <v>313</v>
      </c>
      <c r="R1025" s="42">
        <v>436</v>
      </c>
      <c r="S1025" s="42">
        <v>316</v>
      </c>
      <c r="T1025" s="42">
        <v>136</v>
      </c>
      <c r="U1025" s="42">
        <v>57</v>
      </c>
      <c r="V1025" s="42">
        <v>1063.7032919999999</v>
      </c>
      <c r="W1025" s="42">
        <v>248.53342699999999</v>
      </c>
      <c r="X1025" s="42">
        <v>198.54228000000001</v>
      </c>
      <c r="Y1025" s="42">
        <v>239.900508</v>
      </c>
      <c r="Z1025" s="42">
        <v>228.30396200000001</v>
      </c>
      <c r="AA1025" s="42">
        <v>107.92733200000001</v>
      </c>
      <c r="AB1025" s="42">
        <v>39.532474000000001</v>
      </c>
      <c r="AC1025" s="42">
        <v>0.96330800000000005</v>
      </c>
      <c r="AD1025" s="42">
        <v>333.81138800000002</v>
      </c>
      <c r="AE1025" s="42">
        <v>644.12065199999995</v>
      </c>
      <c r="AF1025" s="42">
        <v>85.771251000000007</v>
      </c>
      <c r="AG1025" s="42">
        <v>1031.2967080000001</v>
      </c>
      <c r="AH1025" s="42">
        <v>212.89103700000001</v>
      </c>
      <c r="AI1025" s="42">
        <v>161.42971199999999</v>
      </c>
      <c r="AJ1025" s="42">
        <v>263.94635299999999</v>
      </c>
      <c r="AK1025" s="42">
        <v>222.52411499999999</v>
      </c>
      <c r="AL1025" s="42">
        <v>116.56025099999999</v>
      </c>
      <c r="AM1025" s="42">
        <v>49.128701</v>
      </c>
      <c r="AN1025" s="42">
        <v>4.8165389999999997</v>
      </c>
      <c r="AO1025" s="42">
        <v>288.45144099999999</v>
      </c>
      <c r="AP1025" s="42">
        <v>635.91809499999999</v>
      </c>
      <c r="AQ1025" s="42">
        <v>106.927172</v>
      </c>
      <c r="AR1025" s="42">
        <v>1645.003125</v>
      </c>
      <c r="AS1025" s="42">
        <v>19.266157</v>
      </c>
      <c r="AT1025" s="42">
        <v>65.504934000000006</v>
      </c>
      <c r="AU1025" s="42">
        <v>188.955747</v>
      </c>
      <c r="AV1025" s="42">
        <v>297.03673300000003</v>
      </c>
      <c r="AW1025" s="42">
        <v>340.09810499999998</v>
      </c>
      <c r="AX1025" s="42">
        <v>235.72294299999999</v>
      </c>
      <c r="AY1025" s="42">
        <v>258.16650600000003</v>
      </c>
      <c r="AZ1025" s="42">
        <v>240.25200000000001</v>
      </c>
      <c r="BA1025" s="42">
        <v>837.98819200000003</v>
      </c>
      <c r="BB1025" s="42">
        <v>7.7064630000000003</v>
      </c>
      <c r="BC1025" s="42">
        <v>53.945239999999998</v>
      </c>
      <c r="BD1025" s="42">
        <v>135.01050599999999</v>
      </c>
      <c r="BE1025" s="42">
        <v>142.907476</v>
      </c>
      <c r="BF1025" s="42">
        <v>84.771091999999996</v>
      </c>
      <c r="BG1025" s="42">
        <v>193.33739700000001</v>
      </c>
      <c r="BH1025" s="42">
        <v>111.743712</v>
      </c>
      <c r="BI1025" s="42">
        <v>108.566306</v>
      </c>
      <c r="BJ1025" s="42">
        <v>807.01493400000004</v>
      </c>
      <c r="BK1025" s="42">
        <v>11.559694</v>
      </c>
      <c r="BL1025" s="42">
        <v>11.559694</v>
      </c>
      <c r="BM1025" s="42">
        <v>53.945239999999998</v>
      </c>
      <c r="BN1025" s="42">
        <v>154.129257</v>
      </c>
      <c r="BO1025" s="42">
        <v>255.32701299999999</v>
      </c>
      <c r="BP1025" s="42">
        <v>42.385545999999998</v>
      </c>
      <c r="BQ1025" s="42">
        <v>146.42279400000001</v>
      </c>
      <c r="BR1025" s="42">
        <v>131.68569400000001</v>
      </c>
      <c r="BS1025" s="42">
        <v>225.51490000000001</v>
      </c>
      <c r="BT1025" s="42">
        <v>0</v>
      </c>
      <c r="BU1025" s="42">
        <v>3.8532310000000001</v>
      </c>
      <c r="BV1025" s="42">
        <v>0</v>
      </c>
      <c r="BW1025" s="42">
        <v>19.60407</v>
      </c>
      <c r="BX1025" s="42">
        <v>43.061371000000001</v>
      </c>
      <c r="BY1025" s="42">
        <v>31.501677000000001</v>
      </c>
      <c r="BZ1025" s="42">
        <v>0</v>
      </c>
      <c r="CA1025" s="42">
        <v>127.49455</v>
      </c>
      <c r="CB1025" s="42">
        <v>1003.33923</v>
      </c>
      <c r="CC1025" s="42">
        <v>15.412926000000001</v>
      </c>
      <c r="CD1025" s="42">
        <v>53.945239999999998</v>
      </c>
      <c r="CE1025" s="42">
        <v>165.83635799999999</v>
      </c>
      <c r="CF1025" s="42">
        <v>242.75358</v>
      </c>
      <c r="CG1025" s="42">
        <v>281.623807</v>
      </c>
      <c r="CH1025" s="42">
        <v>173.39541399999999</v>
      </c>
      <c r="CI1025" s="42">
        <v>0</v>
      </c>
      <c r="CJ1025" s="42">
        <v>70.371904000000001</v>
      </c>
      <c r="CK1025" s="42">
        <v>416.14899500000001</v>
      </c>
      <c r="CL1025" s="42">
        <v>3.8532310000000001</v>
      </c>
      <c r="CM1025" s="42">
        <v>7.7064630000000003</v>
      </c>
      <c r="CN1025" s="42">
        <v>23.119389000000002</v>
      </c>
      <c r="CO1025" s="42">
        <v>34.679082999999999</v>
      </c>
      <c r="CP1025" s="42">
        <v>15.412926000000001</v>
      </c>
      <c r="CQ1025" s="42">
        <v>30.825851</v>
      </c>
      <c r="CR1025" s="42">
        <v>258.16650600000003</v>
      </c>
      <c r="CS1025" s="42">
        <v>42.385545999999998</v>
      </c>
    </row>
    <row r="1026" spans="1:97">
      <c r="A1026" s="40" t="s">
        <v>2643</v>
      </c>
      <c r="B1026" s="40" t="s">
        <v>289</v>
      </c>
      <c r="C1026" s="40" t="s">
        <v>1664</v>
      </c>
      <c r="D1026" s="40" t="s">
        <v>1685</v>
      </c>
      <c r="E1026" s="40" t="s">
        <v>1765</v>
      </c>
      <c r="F1026" s="40" t="s">
        <v>1671</v>
      </c>
      <c r="G1026" s="41" t="s">
        <v>294</v>
      </c>
      <c r="H1026" s="40" t="s">
        <v>2644</v>
      </c>
      <c r="I1026" s="42">
        <v>331</v>
      </c>
      <c r="J1026" s="42">
        <v>60.364742</v>
      </c>
      <c r="K1026" s="42">
        <v>41.24924</v>
      </c>
      <c r="L1026" s="42">
        <v>70.425532000000004</v>
      </c>
      <c r="M1026" s="42">
        <v>81.492401000000001</v>
      </c>
      <c r="N1026" s="42">
        <v>35.212766000000002</v>
      </c>
      <c r="O1026" s="42">
        <v>42.255319</v>
      </c>
      <c r="P1026" s="42">
        <v>78</v>
      </c>
      <c r="Q1026" s="42">
        <v>57</v>
      </c>
      <c r="R1026" s="42">
        <v>78</v>
      </c>
      <c r="S1026" s="42">
        <v>52</v>
      </c>
      <c r="T1026" s="42">
        <v>63</v>
      </c>
      <c r="U1026" s="42">
        <v>25</v>
      </c>
      <c r="V1026" s="42">
        <v>164.99696</v>
      </c>
      <c r="W1026" s="42">
        <v>28.170213</v>
      </c>
      <c r="X1026" s="42">
        <v>27.164134000000001</v>
      </c>
      <c r="Y1026" s="42">
        <v>35.212766000000002</v>
      </c>
      <c r="Z1026" s="42">
        <v>37.224924000000001</v>
      </c>
      <c r="AA1026" s="42">
        <v>17.103342999999999</v>
      </c>
      <c r="AB1026" s="42">
        <v>19.115501999999999</v>
      </c>
      <c r="AC1026" s="42">
        <v>1.0060789999999999</v>
      </c>
      <c r="AD1026" s="42">
        <v>43.261398</v>
      </c>
      <c r="AE1026" s="42">
        <v>93.565349999999995</v>
      </c>
      <c r="AF1026" s="42">
        <v>28.170213</v>
      </c>
      <c r="AG1026" s="42">
        <v>166.00304</v>
      </c>
      <c r="AH1026" s="42">
        <v>32.194529000000003</v>
      </c>
      <c r="AI1026" s="42">
        <v>14.085106</v>
      </c>
      <c r="AJ1026" s="42">
        <v>35.212766000000002</v>
      </c>
      <c r="AK1026" s="42">
        <v>44.267477</v>
      </c>
      <c r="AL1026" s="42">
        <v>18.109421999999999</v>
      </c>
      <c r="AM1026" s="42">
        <v>22.133738999999998</v>
      </c>
      <c r="AN1026" s="42">
        <v>0</v>
      </c>
      <c r="AO1026" s="42">
        <v>39.237082000000001</v>
      </c>
      <c r="AP1026" s="42">
        <v>91.553190999999998</v>
      </c>
      <c r="AQ1026" s="42">
        <v>35.212766000000002</v>
      </c>
      <c r="AR1026" s="42">
        <v>253.531915</v>
      </c>
      <c r="AS1026" s="42">
        <v>8.0486319999999996</v>
      </c>
      <c r="AT1026" s="42">
        <v>12.072948</v>
      </c>
      <c r="AU1026" s="42">
        <v>8.0486319999999996</v>
      </c>
      <c r="AV1026" s="42">
        <v>48.291792999999998</v>
      </c>
      <c r="AW1026" s="42">
        <v>36.218845000000002</v>
      </c>
      <c r="AX1026" s="42">
        <v>28.170213</v>
      </c>
      <c r="AY1026" s="42">
        <v>68.413374000000005</v>
      </c>
      <c r="AZ1026" s="42">
        <v>44.267477</v>
      </c>
      <c r="BA1026" s="42">
        <v>124.753799</v>
      </c>
      <c r="BB1026" s="42">
        <v>4.0243159999999998</v>
      </c>
      <c r="BC1026" s="42">
        <v>8.0486319999999996</v>
      </c>
      <c r="BD1026" s="42">
        <v>8.0486319999999996</v>
      </c>
      <c r="BE1026" s="42">
        <v>20.121580999999999</v>
      </c>
      <c r="BF1026" s="42">
        <v>0</v>
      </c>
      <c r="BG1026" s="42">
        <v>24.145897000000001</v>
      </c>
      <c r="BH1026" s="42">
        <v>40.243161000000001</v>
      </c>
      <c r="BI1026" s="42">
        <v>20.121580999999999</v>
      </c>
      <c r="BJ1026" s="42">
        <v>128.77811600000001</v>
      </c>
      <c r="BK1026" s="42">
        <v>4.0243159999999998</v>
      </c>
      <c r="BL1026" s="42">
        <v>4.0243159999999998</v>
      </c>
      <c r="BM1026" s="42">
        <v>0</v>
      </c>
      <c r="BN1026" s="42">
        <v>28.170213</v>
      </c>
      <c r="BO1026" s="42">
        <v>36.218845000000002</v>
      </c>
      <c r="BP1026" s="42">
        <v>4.0243159999999998</v>
      </c>
      <c r="BQ1026" s="42">
        <v>28.170213</v>
      </c>
      <c r="BR1026" s="42">
        <v>24.145897000000001</v>
      </c>
      <c r="BS1026" s="42">
        <v>32.194529000000003</v>
      </c>
      <c r="BT1026" s="42">
        <v>0</v>
      </c>
      <c r="BU1026" s="42">
        <v>0</v>
      </c>
      <c r="BV1026" s="42">
        <v>0</v>
      </c>
      <c r="BW1026" s="42">
        <v>0</v>
      </c>
      <c r="BX1026" s="42">
        <v>0</v>
      </c>
      <c r="BY1026" s="42">
        <v>8.0486319999999996</v>
      </c>
      <c r="BZ1026" s="42">
        <v>0</v>
      </c>
      <c r="CA1026" s="42">
        <v>24.145897000000001</v>
      </c>
      <c r="CB1026" s="42">
        <v>128.77811600000001</v>
      </c>
      <c r="CC1026" s="42">
        <v>8.0486319999999996</v>
      </c>
      <c r="CD1026" s="42">
        <v>4.0243159999999998</v>
      </c>
      <c r="CE1026" s="42">
        <v>8.0486319999999996</v>
      </c>
      <c r="CF1026" s="42">
        <v>44.267477</v>
      </c>
      <c r="CG1026" s="42">
        <v>32.194529000000003</v>
      </c>
      <c r="CH1026" s="42">
        <v>20.121580999999999</v>
      </c>
      <c r="CI1026" s="42">
        <v>0</v>
      </c>
      <c r="CJ1026" s="42">
        <v>12.072948</v>
      </c>
      <c r="CK1026" s="42">
        <v>92.559270999999995</v>
      </c>
      <c r="CL1026" s="42">
        <v>0</v>
      </c>
      <c r="CM1026" s="42">
        <v>8.0486319999999996</v>
      </c>
      <c r="CN1026" s="42">
        <v>0</v>
      </c>
      <c r="CO1026" s="42">
        <v>4.0243159999999998</v>
      </c>
      <c r="CP1026" s="42">
        <v>4.0243159999999998</v>
      </c>
      <c r="CQ1026" s="42">
        <v>0</v>
      </c>
      <c r="CR1026" s="42">
        <v>68.413374000000005</v>
      </c>
      <c r="CS1026" s="42">
        <v>8.0486319999999996</v>
      </c>
    </row>
    <row r="1027" spans="1:97">
      <c r="A1027" s="40" t="s">
        <v>2645</v>
      </c>
      <c r="B1027" s="40" t="s">
        <v>289</v>
      </c>
      <c r="C1027" s="40" t="s">
        <v>1664</v>
      </c>
      <c r="D1027" s="40" t="s">
        <v>1699</v>
      </c>
      <c r="E1027" s="40" t="s">
        <v>1964</v>
      </c>
      <c r="F1027" s="40" t="s">
        <v>1773</v>
      </c>
      <c r="G1027" s="41" t="s">
        <v>294</v>
      </c>
      <c r="H1027" s="40" t="s">
        <v>2646</v>
      </c>
      <c r="I1027" s="42">
        <v>714</v>
      </c>
      <c r="J1027" s="42">
        <v>142.597734</v>
      </c>
      <c r="K1027" s="42">
        <v>94.053824000000006</v>
      </c>
      <c r="L1027" s="42">
        <v>156.75637399999999</v>
      </c>
      <c r="M1027" s="42">
        <v>162.82436300000001</v>
      </c>
      <c r="N1027" s="42">
        <v>117.314448</v>
      </c>
      <c r="O1027" s="42">
        <v>40.453257999999998</v>
      </c>
      <c r="P1027" s="42">
        <v>126</v>
      </c>
      <c r="Q1027" s="42">
        <v>165</v>
      </c>
      <c r="R1027" s="42">
        <v>158</v>
      </c>
      <c r="S1027" s="42">
        <v>147</v>
      </c>
      <c r="T1027" s="42">
        <v>115</v>
      </c>
      <c r="U1027" s="42">
        <v>56</v>
      </c>
      <c r="V1027" s="42">
        <v>341.83002800000003</v>
      </c>
      <c r="W1027" s="42">
        <v>61.691217999999999</v>
      </c>
      <c r="X1027" s="42">
        <v>46.521245999999998</v>
      </c>
      <c r="Y1027" s="42">
        <v>80.906515999999996</v>
      </c>
      <c r="Z1027" s="42">
        <v>77.872521000000006</v>
      </c>
      <c r="AA1027" s="42">
        <v>61.691217999999999</v>
      </c>
      <c r="AB1027" s="42">
        <v>13.147309</v>
      </c>
      <c r="AC1027" s="42">
        <v>0</v>
      </c>
      <c r="AD1027" s="42">
        <v>71.804533000000006</v>
      </c>
      <c r="AE1027" s="42">
        <v>220.47025500000001</v>
      </c>
      <c r="AF1027" s="42">
        <v>49.555241000000002</v>
      </c>
      <c r="AG1027" s="42">
        <v>372.16997199999997</v>
      </c>
      <c r="AH1027" s="42">
        <v>80.906515999999996</v>
      </c>
      <c r="AI1027" s="42">
        <v>47.532578000000001</v>
      </c>
      <c r="AJ1027" s="42">
        <v>75.849857999999998</v>
      </c>
      <c r="AK1027" s="42">
        <v>84.951841000000002</v>
      </c>
      <c r="AL1027" s="42">
        <v>55.623229000000002</v>
      </c>
      <c r="AM1027" s="42">
        <v>26.294618</v>
      </c>
      <c r="AN1027" s="42">
        <v>1.011331</v>
      </c>
      <c r="AO1027" s="42">
        <v>101.133144</v>
      </c>
      <c r="AP1027" s="42">
        <v>205.30028300000001</v>
      </c>
      <c r="AQ1027" s="42">
        <v>65.736543999999995</v>
      </c>
      <c r="AR1027" s="42">
        <v>578.48158599999999</v>
      </c>
      <c r="AS1027" s="42">
        <v>32.362606</v>
      </c>
      <c r="AT1027" s="42">
        <v>32.362606</v>
      </c>
      <c r="AU1027" s="42">
        <v>8.0906520000000004</v>
      </c>
      <c r="AV1027" s="42">
        <v>32.362606</v>
      </c>
      <c r="AW1027" s="42">
        <v>80.906515999999996</v>
      </c>
      <c r="AX1027" s="42">
        <v>145.63172800000001</v>
      </c>
      <c r="AY1027" s="42">
        <v>149.677054</v>
      </c>
      <c r="AZ1027" s="42">
        <v>97.087818999999996</v>
      </c>
      <c r="BA1027" s="42">
        <v>307.44475899999998</v>
      </c>
      <c r="BB1027" s="42">
        <v>20.226628999999999</v>
      </c>
      <c r="BC1027" s="42">
        <v>24.271954999999998</v>
      </c>
      <c r="BD1027" s="42">
        <v>4.0453260000000002</v>
      </c>
      <c r="BE1027" s="42">
        <v>20.226628999999999</v>
      </c>
      <c r="BF1027" s="42">
        <v>24.271954999999998</v>
      </c>
      <c r="BG1027" s="42">
        <v>109.22379599999999</v>
      </c>
      <c r="BH1027" s="42">
        <v>76.861189999999993</v>
      </c>
      <c r="BI1027" s="42">
        <v>28.31728</v>
      </c>
      <c r="BJ1027" s="42">
        <v>271.03682700000002</v>
      </c>
      <c r="BK1027" s="42">
        <v>12.135977</v>
      </c>
      <c r="BL1027" s="42">
        <v>8.0906520000000004</v>
      </c>
      <c r="BM1027" s="42">
        <v>4.0453260000000002</v>
      </c>
      <c r="BN1027" s="42">
        <v>12.135977</v>
      </c>
      <c r="BO1027" s="42">
        <v>56.634560999999998</v>
      </c>
      <c r="BP1027" s="42">
        <v>36.407932000000002</v>
      </c>
      <c r="BQ1027" s="42">
        <v>72.815864000000005</v>
      </c>
      <c r="BR1027" s="42">
        <v>68.770538000000002</v>
      </c>
      <c r="BS1027" s="42">
        <v>68.770538000000002</v>
      </c>
      <c r="BT1027" s="42">
        <v>0</v>
      </c>
      <c r="BU1027" s="42">
        <v>0</v>
      </c>
      <c r="BV1027" s="42">
        <v>0</v>
      </c>
      <c r="BW1027" s="42">
        <v>0</v>
      </c>
      <c r="BX1027" s="42">
        <v>12.135977</v>
      </c>
      <c r="BY1027" s="42">
        <v>28.31728</v>
      </c>
      <c r="BZ1027" s="42">
        <v>0</v>
      </c>
      <c r="CA1027" s="42">
        <v>28.31728</v>
      </c>
      <c r="CB1027" s="42">
        <v>271.03682700000002</v>
      </c>
      <c r="CC1027" s="42">
        <v>24.271954999999998</v>
      </c>
      <c r="CD1027" s="42">
        <v>16.181303</v>
      </c>
      <c r="CE1027" s="42">
        <v>8.0906520000000004</v>
      </c>
      <c r="CF1027" s="42">
        <v>28.31728</v>
      </c>
      <c r="CG1027" s="42">
        <v>56.634560999999998</v>
      </c>
      <c r="CH1027" s="42">
        <v>93.042492999999993</v>
      </c>
      <c r="CI1027" s="42">
        <v>0</v>
      </c>
      <c r="CJ1027" s="42">
        <v>44.498584000000001</v>
      </c>
      <c r="CK1027" s="42">
        <v>238.67422099999999</v>
      </c>
      <c r="CL1027" s="42">
        <v>8.0906520000000004</v>
      </c>
      <c r="CM1027" s="42">
        <v>16.181303</v>
      </c>
      <c r="CN1027" s="42">
        <v>0</v>
      </c>
      <c r="CO1027" s="42">
        <v>4.0453260000000002</v>
      </c>
      <c r="CP1027" s="42">
        <v>12.135977</v>
      </c>
      <c r="CQ1027" s="42">
        <v>24.271954999999998</v>
      </c>
      <c r="CR1027" s="42">
        <v>149.677054</v>
      </c>
      <c r="CS1027" s="42">
        <v>24.271954999999998</v>
      </c>
    </row>
    <row r="1028" spans="1:97">
      <c r="A1028" s="40" t="s">
        <v>2647</v>
      </c>
      <c r="B1028" s="40" t="s">
        <v>289</v>
      </c>
      <c r="C1028" s="40" t="s">
        <v>1664</v>
      </c>
      <c r="D1028" s="40" t="s">
        <v>1685</v>
      </c>
      <c r="E1028" s="40" t="s">
        <v>1793</v>
      </c>
      <c r="F1028" s="40" t="s">
        <v>1671</v>
      </c>
      <c r="G1028" s="41" t="s">
        <v>294</v>
      </c>
      <c r="H1028" s="40" t="s">
        <v>2648</v>
      </c>
      <c r="I1028" s="42">
        <v>707</v>
      </c>
      <c r="J1028" s="42">
        <v>93.858586000000003</v>
      </c>
      <c r="K1028" s="42">
        <v>88.757576</v>
      </c>
      <c r="L1028" s="42">
        <v>133.64646500000001</v>
      </c>
      <c r="M1028" s="42">
        <v>180.57575800000001</v>
      </c>
      <c r="N1028" s="42">
        <v>119.363636</v>
      </c>
      <c r="O1028" s="42">
        <v>90.797979999999995</v>
      </c>
      <c r="P1028" s="42">
        <v>155</v>
      </c>
      <c r="Q1028" s="42">
        <v>143</v>
      </c>
      <c r="R1028" s="42">
        <v>197</v>
      </c>
      <c r="S1028" s="42">
        <v>112</v>
      </c>
      <c r="T1028" s="42">
        <v>104</v>
      </c>
      <c r="U1028" s="42">
        <v>50</v>
      </c>
      <c r="V1028" s="42">
        <v>352.98989899999998</v>
      </c>
      <c r="W1028" s="42">
        <v>52.030303000000004</v>
      </c>
      <c r="X1028" s="42">
        <v>47.949494999999999</v>
      </c>
      <c r="Y1028" s="42">
        <v>76.515152</v>
      </c>
      <c r="Z1028" s="42">
        <v>87.737374000000003</v>
      </c>
      <c r="AA1028" s="42">
        <v>53.050505000000001</v>
      </c>
      <c r="AB1028" s="42">
        <v>34.686869000000002</v>
      </c>
      <c r="AC1028" s="42">
        <v>1.0202020000000001</v>
      </c>
      <c r="AD1028" s="42">
        <v>71.414141000000001</v>
      </c>
      <c r="AE1028" s="42">
        <v>216.28282799999999</v>
      </c>
      <c r="AF1028" s="42">
        <v>65.292929000000001</v>
      </c>
      <c r="AG1028" s="42">
        <v>354.01010100000002</v>
      </c>
      <c r="AH1028" s="42">
        <v>41.828282999999999</v>
      </c>
      <c r="AI1028" s="42">
        <v>40.808081000000001</v>
      </c>
      <c r="AJ1028" s="42">
        <v>57.131312999999999</v>
      </c>
      <c r="AK1028" s="42">
        <v>92.838384000000005</v>
      </c>
      <c r="AL1028" s="42">
        <v>66.313130999999998</v>
      </c>
      <c r="AM1028" s="42">
        <v>54.070706999999999</v>
      </c>
      <c r="AN1028" s="42">
        <v>1.0202020000000001</v>
      </c>
      <c r="AO1028" s="42">
        <v>55.090909000000003</v>
      </c>
      <c r="AP1028" s="42">
        <v>209.141414</v>
      </c>
      <c r="AQ1028" s="42">
        <v>89.777777999999998</v>
      </c>
      <c r="AR1028" s="42">
        <v>599.87878799999999</v>
      </c>
      <c r="AS1028" s="42">
        <v>8.1616160000000004</v>
      </c>
      <c r="AT1028" s="42">
        <v>24.484848</v>
      </c>
      <c r="AU1028" s="42">
        <v>28.565657000000002</v>
      </c>
      <c r="AV1028" s="42">
        <v>73.454544999999996</v>
      </c>
      <c r="AW1028" s="42">
        <v>110.18181800000001</v>
      </c>
      <c r="AX1028" s="42">
        <v>69.373737000000006</v>
      </c>
      <c r="AY1028" s="42">
        <v>208.12121200000001</v>
      </c>
      <c r="AZ1028" s="42">
        <v>77.535353999999998</v>
      </c>
      <c r="BA1028" s="42">
        <v>277.49494900000002</v>
      </c>
      <c r="BB1028" s="42">
        <v>8.1616160000000004</v>
      </c>
      <c r="BC1028" s="42">
        <v>24.484848</v>
      </c>
      <c r="BD1028" s="42">
        <v>20.404039999999998</v>
      </c>
      <c r="BE1028" s="42">
        <v>53.050505000000001</v>
      </c>
      <c r="BF1028" s="42">
        <v>4.0808080000000002</v>
      </c>
      <c r="BG1028" s="42">
        <v>48.969696999999996</v>
      </c>
      <c r="BH1028" s="42">
        <v>89.777777999999998</v>
      </c>
      <c r="BI1028" s="42">
        <v>28.565657000000002</v>
      </c>
      <c r="BJ1028" s="42">
        <v>322.38383800000003</v>
      </c>
      <c r="BK1028" s="42">
        <v>0</v>
      </c>
      <c r="BL1028" s="42">
        <v>0</v>
      </c>
      <c r="BM1028" s="42">
        <v>8.1616160000000004</v>
      </c>
      <c r="BN1028" s="42">
        <v>20.404039999999998</v>
      </c>
      <c r="BO1028" s="42">
        <v>106.10101</v>
      </c>
      <c r="BP1028" s="42">
        <v>20.404039999999998</v>
      </c>
      <c r="BQ1028" s="42">
        <v>118.343434</v>
      </c>
      <c r="BR1028" s="42">
        <v>48.969696999999996</v>
      </c>
      <c r="BS1028" s="42">
        <v>48.969696999999996</v>
      </c>
      <c r="BT1028" s="42">
        <v>0</v>
      </c>
      <c r="BU1028" s="42">
        <v>0</v>
      </c>
      <c r="BV1028" s="42">
        <v>0</v>
      </c>
      <c r="BW1028" s="42">
        <v>4.0808080000000002</v>
      </c>
      <c r="BX1028" s="42">
        <v>12.242424</v>
      </c>
      <c r="BY1028" s="42">
        <v>4.0808080000000002</v>
      </c>
      <c r="BZ1028" s="42">
        <v>0</v>
      </c>
      <c r="CA1028" s="42">
        <v>28.565657000000002</v>
      </c>
      <c r="CB1028" s="42">
        <v>297.89899000000003</v>
      </c>
      <c r="CC1028" s="42">
        <v>8.1616160000000004</v>
      </c>
      <c r="CD1028" s="42">
        <v>24.484848</v>
      </c>
      <c r="CE1028" s="42">
        <v>24.484848</v>
      </c>
      <c r="CF1028" s="42">
        <v>69.373737000000006</v>
      </c>
      <c r="CG1028" s="42">
        <v>81.616162000000003</v>
      </c>
      <c r="CH1028" s="42">
        <v>57.131312999999999</v>
      </c>
      <c r="CI1028" s="42">
        <v>4.0808080000000002</v>
      </c>
      <c r="CJ1028" s="42">
        <v>28.565657000000002</v>
      </c>
      <c r="CK1028" s="42">
        <v>253.01010099999999</v>
      </c>
      <c r="CL1028" s="42">
        <v>0</v>
      </c>
      <c r="CM1028" s="42">
        <v>0</v>
      </c>
      <c r="CN1028" s="42">
        <v>4.0808080000000002</v>
      </c>
      <c r="CO1028" s="42">
        <v>0</v>
      </c>
      <c r="CP1028" s="42">
        <v>16.323232000000001</v>
      </c>
      <c r="CQ1028" s="42">
        <v>8.1616160000000004</v>
      </c>
      <c r="CR1028" s="42">
        <v>204.040404</v>
      </c>
      <c r="CS1028" s="42">
        <v>20.404039999999998</v>
      </c>
    </row>
    <row r="1029" spans="1:97">
      <c r="A1029" s="40" t="s">
        <v>2649</v>
      </c>
      <c r="B1029" s="40" t="s">
        <v>289</v>
      </c>
      <c r="C1029" s="40" t="s">
        <v>1664</v>
      </c>
      <c r="D1029" s="40" t="s">
        <v>1665</v>
      </c>
      <c r="E1029" s="40" t="s">
        <v>1666</v>
      </c>
      <c r="F1029" s="40" t="s">
        <v>419</v>
      </c>
      <c r="G1029" s="41" t="s">
        <v>294</v>
      </c>
      <c r="H1029" s="40" t="s">
        <v>2650</v>
      </c>
      <c r="I1029" s="42">
        <v>3053</v>
      </c>
      <c r="J1029" s="42">
        <v>542</v>
      </c>
      <c r="K1029" s="42">
        <v>506</v>
      </c>
      <c r="L1029" s="42">
        <v>540</v>
      </c>
      <c r="M1029" s="42">
        <v>532</v>
      </c>
      <c r="N1029" s="42">
        <v>544</v>
      </c>
      <c r="O1029" s="42">
        <v>389</v>
      </c>
      <c r="P1029" s="42">
        <v>387</v>
      </c>
      <c r="Q1029" s="42">
        <v>458</v>
      </c>
      <c r="R1029" s="42">
        <v>433</v>
      </c>
      <c r="S1029" s="42">
        <v>439</v>
      </c>
      <c r="T1029" s="42">
        <v>399</v>
      </c>
      <c r="U1029" s="42">
        <v>260</v>
      </c>
      <c r="V1029" s="42">
        <v>1427</v>
      </c>
      <c r="W1029" s="42">
        <v>293</v>
      </c>
      <c r="X1029" s="42">
        <v>241</v>
      </c>
      <c r="Y1029" s="42">
        <v>243</v>
      </c>
      <c r="Z1029" s="42">
        <v>263</v>
      </c>
      <c r="AA1029" s="42">
        <v>249</v>
      </c>
      <c r="AB1029" s="42">
        <v>129</v>
      </c>
      <c r="AC1029" s="42">
        <v>9</v>
      </c>
      <c r="AD1029" s="42">
        <v>372</v>
      </c>
      <c r="AE1029" s="42">
        <v>775</v>
      </c>
      <c r="AF1029" s="42">
        <v>280</v>
      </c>
      <c r="AG1029" s="42">
        <v>1626</v>
      </c>
      <c r="AH1029" s="42">
        <v>249</v>
      </c>
      <c r="AI1029" s="42">
        <v>265</v>
      </c>
      <c r="AJ1029" s="42">
        <v>297</v>
      </c>
      <c r="AK1029" s="42">
        <v>269</v>
      </c>
      <c r="AL1029" s="42">
        <v>295</v>
      </c>
      <c r="AM1029" s="42">
        <v>211</v>
      </c>
      <c r="AN1029" s="42">
        <v>40</v>
      </c>
      <c r="AO1029" s="42">
        <v>325</v>
      </c>
      <c r="AP1029" s="42">
        <v>876</v>
      </c>
      <c r="AQ1029" s="42">
        <v>425</v>
      </c>
      <c r="AR1029" s="42">
        <v>2540</v>
      </c>
      <c r="AS1029" s="42">
        <v>4</v>
      </c>
      <c r="AT1029" s="42">
        <v>104</v>
      </c>
      <c r="AU1029" s="42">
        <v>48</v>
      </c>
      <c r="AV1029" s="42">
        <v>220</v>
      </c>
      <c r="AW1029" s="42">
        <v>336</v>
      </c>
      <c r="AX1029" s="42">
        <v>576</v>
      </c>
      <c r="AY1029" s="42">
        <v>896</v>
      </c>
      <c r="AZ1029" s="42">
        <v>356</v>
      </c>
      <c r="BA1029" s="42">
        <v>1184</v>
      </c>
      <c r="BB1029" s="42">
        <v>4</v>
      </c>
      <c r="BC1029" s="42">
        <v>48</v>
      </c>
      <c r="BD1029" s="42">
        <v>32</v>
      </c>
      <c r="BE1029" s="42">
        <v>92</v>
      </c>
      <c r="BF1029" s="42">
        <v>76</v>
      </c>
      <c r="BG1029" s="42">
        <v>400</v>
      </c>
      <c r="BH1029" s="42">
        <v>416</v>
      </c>
      <c r="BI1029" s="42">
        <v>116</v>
      </c>
      <c r="BJ1029" s="42">
        <v>1356</v>
      </c>
      <c r="BK1029" s="42">
        <v>0</v>
      </c>
      <c r="BL1029" s="42">
        <v>56</v>
      </c>
      <c r="BM1029" s="42">
        <v>16</v>
      </c>
      <c r="BN1029" s="42">
        <v>128</v>
      </c>
      <c r="BO1029" s="42">
        <v>260</v>
      </c>
      <c r="BP1029" s="42">
        <v>176</v>
      </c>
      <c r="BQ1029" s="42">
        <v>480</v>
      </c>
      <c r="BR1029" s="42">
        <v>240</v>
      </c>
      <c r="BS1029" s="42">
        <v>308</v>
      </c>
      <c r="BT1029" s="42">
        <v>0</v>
      </c>
      <c r="BU1029" s="42">
        <v>16</v>
      </c>
      <c r="BV1029" s="42">
        <v>0</v>
      </c>
      <c r="BW1029" s="42">
        <v>20</v>
      </c>
      <c r="BX1029" s="42">
        <v>40</v>
      </c>
      <c r="BY1029" s="42">
        <v>92</v>
      </c>
      <c r="BZ1029" s="42">
        <v>0</v>
      </c>
      <c r="CA1029" s="42">
        <v>140</v>
      </c>
      <c r="CB1029" s="42">
        <v>1108</v>
      </c>
      <c r="CC1029" s="42">
        <v>0</v>
      </c>
      <c r="CD1029" s="42">
        <v>80</v>
      </c>
      <c r="CE1029" s="42">
        <v>40</v>
      </c>
      <c r="CF1029" s="42">
        <v>160</v>
      </c>
      <c r="CG1029" s="42">
        <v>244</v>
      </c>
      <c r="CH1029" s="42">
        <v>456</v>
      </c>
      <c r="CI1029" s="42">
        <v>0</v>
      </c>
      <c r="CJ1029" s="42">
        <v>128</v>
      </c>
      <c r="CK1029" s="42">
        <v>1124</v>
      </c>
      <c r="CL1029" s="42">
        <v>4</v>
      </c>
      <c r="CM1029" s="42">
        <v>8</v>
      </c>
      <c r="CN1029" s="42">
        <v>8</v>
      </c>
      <c r="CO1029" s="42">
        <v>40</v>
      </c>
      <c r="CP1029" s="42">
        <v>52</v>
      </c>
      <c r="CQ1029" s="42">
        <v>28</v>
      </c>
      <c r="CR1029" s="42">
        <v>896</v>
      </c>
      <c r="CS1029" s="42">
        <v>88</v>
      </c>
    </row>
    <row r="1030" spans="1:97">
      <c r="A1030" s="40" t="s">
        <v>2651</v>
      </c>
      <c r="B1030" s="40" t="s">
        <v>289</v>
      </c>
      <c r="C1030" s="40" t="s">
        <v>1664</v>
      </c>
      <c r="D1030" s="40" t="s">
        <v>1669</v>
      </c>
      <c r="E1030" s="40" t="s">
        <v>1737</v>
      </c>
      <c r="F1030" s="40" t="s">
        <v>1671</v>
      </c>
      <c r="G1030" s="41" t="s">
        <v>294</v>
      </c>
      <c r="H1030" s="40" t="s">
        <v>2652</v>
      </c>
      <c r="I1030" s="42">
        <v>213</v>
      </c>
      <c r="J1030" s="42">
        <v>48.918660000000003</v>
      </c>
      <c r="K1030" s="42">
        <v>22.421053000000001</v>
      </c>
      <c r="L1030" s="42">
        <v>58.090909000000003</v>
      </c>
      <c r="M1030" s="42">
        <v>42.803828000000003</v>
      </c>
      <c r="N1030" s="42">
        <v>22.421053000000001</v>
      </c>
      <c r="O1030" s="42">
        <v>18.344498000000002</v>
      </c>
      <c r="P1030" s="42">
        <v>45</v>
      </c>
      <c r="Q1030" s="42">
        <v>21</v>
      </c>
      <c r="R1030" s="42">
        <v>46</v>
      </c>
      <c r="S1030" s="42">
        <v>43</v>
      </c>
      <c r="T1030" s="42">
        <v>25</v>
      </c>
      <c r="U1030" s="42">
        <v>13</v>
      </c>
      <c r="V1030" s="42">
        <v>104.97129200000001</v>
      </c>
      <c r="W1030" s="42">
        <v>28.535885</v>
      </c>
      <c r="X1030" s="42">
        <v>9.1722490000000008</v>
      </c>
      <c r="Y1030" s="42">
        <v>28.535885</v>
      </c>
      <c r="Z1030" s="42">
        <v>20.382774999999999</v>
      </c>
      <c r="AA1030" s="42">
        <v>12.229665000000001</v>
      </c>
      <c r="AB1030" s="42">
        <v>6.114833</v>
      </c>
      <c r="AC1030" s="42">
        <v>0</v>
      </c>
      <c r="AD1030" s="42">
        <v>33.631579000000002</v>
      </c>
      <c r="AE1030" s="42">
        <v>60.129187000000002</v>
      </c>
      <c r="AF1030" s="42">
        <v>11.210526</v>
      </c>
      <c r="AG1030" s="42">
        <v>108.02870799999999</v>
      </c>
      <c r="AH1030" s="42">
        <v>20.382774999999999</v>
      </c>
      <c r="AI1030" s="42">
        <v>13.248804</v>
      </c>
      <c r="AJ1030" s="42">
        <v>29.555024</v>
      </c>
      <c r="AK1030" s="42">
        <v>22.421053000000001</v>
      </c>
      <c r="AL1030" s="42">
        <v>10.191388</v>
      </c>
      <c r="AM1030" s="42">
        <v>12.229665000000001</v>
      </c>
      <c r="AN1030" s="42">
        <v>0</v>
      </c>
      <c r="AO1030" s="42">
        <v>27.516746000000001</v>
      </c>
      <c r="AP1030" s="42">
        <v>63.186602999999998</v>
      </c>
      <c r="AQ1030" s="42">
        <v>17.325358999999999</v>
      </c>
      <c r="AR1030" s="42">
        <v>187.52153100000001</v>
      </c>
      <c r="AS1030" s="42">
        <v>4.0765549999999999</v>
      </c>
      <c r="AT1030" s="42">
        <v>8.1531099999999999</v>
      </c>
      <c r="AU1030" s="42">
        <v>0</v>
      </c>
      <c r="AV1030" s="42">
        <v>16.30622</v>
      </c>
      <c r="AW1030" s="42">
        <v>36.688994999999998</v>
      </c>
      <c r="AX1030" s="42">
        <v>32.612439999999999</v>
      </c>
      <c r="AY1030" s="42">
        <v>52.995215000000002</v>
      </c>
      <c r="AZ1030" s="42">
        <v>36.688994999999998</v>
      </c>
      <c r="BA1030" s="42">
        <v>85.607656000000006</v>
      </c>
      <c r="BB1030" s="42">
        <v>0</v>
      </c>
      <c r="BC1030" s="42">
        <v>8.1531099999999999</v>
      </c>
      <c r="BD1030" s="42">
        <v>0</v>
      </c>
      <c r="BE1030" s="42">
        <v>8.1531099999999999</v>
      </c>
      <c r="BF1030" s="42">
        <v>8.1531099999999999</v>
      </c>
      <c r="BG1030" s="42">
        <v>16.30622</v>
      </c>
      <c r="BH1030" s="42">
        <v>28.535885</v>
      </c>
      <c r="BI1030" s="42">
        <v>16.30622</v>
      </c>
      <c r="BJ1030" s="42">
        <v>101.913876</v>
      </c>
      <c r="BK1030" s="42">
        <v>4.0765549999999999</v>
      </c>
      <c r="BL1030" s="42">
        <v>0</v>
      </c>
      <c r="BM1030" s="42">
        <v>0</v>
      </c>
      <c r="BN1030" s="42">
        <v>8.1531099999999999</v>
      </c>
      <c r="BO1030" s="42">
        <v>28.535885</v>
      </c>
      <c r="BP1030" s="42">
        <v>16.30622</v>
      </c>
      <c r="BQ1030" s="42">
        <v>24.459330000000001</v>
      </c>
      <c r="BR1030" s="42">
        <v>20.382774999999999</v>
      </c>
      <c r="BS1030" s="42">
        <v>28.535885</v>
      </c>
      <c r="BT1030" s="42">
        <v>0</v>
      </c>
      <c r="BU1030" s="42">
        <v>0</v>
      </c>
      <c r="BV1030" s="42">
        <v>0</v>
      </c>
      <c r="BW1030" s="42">
        <v>0</v>
      </c>
      <c r="BX1030" s="42">
        <v>0</v>
      </c>
      <c r="BY1030" s="42">
        <v>0</v>
      </c>
      <c r="BZ1030" s="42">
        <v>0</v>
      </c>
      <c r="CA1030" s="42">
        <v>28.535885</v>
      </c>
      <c r="CB1030" s="42">
        <v>81.531099999999995</v>
      </c>
      <c r="CC1030" s="42">
        <v>4.0765549999999999</v>
      </c>
      <c r="CD1030" s="42">
        <v>4.0765549999999999</v>
      </c>
      <c r="CE1030" s="42">
        <v>0</v>
      </c>
      <c r="CF1030" s="42">
        <v>12.229665000000001</v>
      </c>
      <c r="CG1030" s="42">
        <v>32.612439999999999</v>
      </c>
      <c r="CH1030" s="42">
        <v>28.535885</v>
      </c>
      <c r="CI1030" s="42">
        <v>0</v>
      </c>
      <c r="CJ1030" s="42">
        <v>0</v>
      </c>
      <c r="CK1030" s="42">
        <v>77.454544999999996</v>
      </c>
      <c r="CL1030" s="42">
        <v>0</v>
      </c>
      <c r="CM1030" s="42">
        <v>4.0765549999999999</v>
      </c>
      <c r="CN1030" s="42">
        <v>0</v>
      </c>
      <c r="CO1030" s="42">
        <v>4.0765549999999999</v>
      </c>
      <c r="CP1030" s="42">
        <v>4.0765549999999999</v>
      </c>
      <c r="CQ1030" s="42">
        <v>4.0765549999999999</v>
      </c>
      <c r="CR1030" s="42">
        <v>52.995215000000002</v>
      </c>
      <c r="CS1030" s="42">
        <v>8.1531099999999999</v>
      </c>
    </row>
    <row r="1031" spans="1:97">
      <c r="A1031" s="40" t="s">
        <v>2653</v>
      </c>
      <c r="B1031" s="40" t="s">
        <v>289</v>
      </c>
      <c r="C1031" s="40" t="s">
        <v>1664</v>
      </c>
      <c r="D1031" s="40" t="s">
        <v>1665</v>
      </c>
      <c r="E1031" s="40" t="s">
        <v>1713</v>
      </c>
      <c r="F1031" s="40" t="s">
        <v>419</v>
      </c>
      <c r="G1031" s="41" t="s">
        <v>294</v>
      </c>
      <c r="H1031" s="40" t="s">
        <v>2654</v>
      </c>
      <c r="I1031" s="42">
        <v>1485</v>
      </c>
      <c r="J1031" s="42">
        <v>230.501374</v>
      </c>
      <c r="K1031" s="42">
        <v>195.82417599999999</v>
      </c>
      <c r="L1031" s="42">
        <v>239.680632</v>
      </c>
      <c r="M1031" s="42">
        <v>387.56868100000003</v>
      </c>
      <c r="N1031" s="42">
        <v>280.47733499999998</v>
      </c>
      <c r="O1031" s="42">
        <v>150.947802</v>
      </c>
      <c r="P1031" s="42">
        <v>275</v>
      </c>
      <c r="Q1031" s="42">
        <v>280</v>
      </c>
      <c r="R1031" s="42">
        <v>368</v>
      </c>
      <c r="S1031" s="42">
        <v>311</v>
      </c>
      <c r="T1031" s="42">
        <v>237</v>
      </c>
      <c r="U1031" s="42">
        <v>101</v>
      </c>
      <c r="V1031" s="42">
        <v>709.86263699999995</v>
      </c>
      <c r="W1031" s="42">
        <v>117.290522</v>
      </c>
      <c r="X1031" s="42">
        <v>98.932005000000004</v>
      </c>
      <c r="Y1031" s="42">
        <v>120.350275</v>
      </c>
      <c r="Z1031" s="42">
        <v>184.60508200000001</v>
      </c>
      <c r="AA1031" s="42">
        <v>134.629121</v>
      </c>
      <c r="AB1031" s="42">
        <v>53.035713999999999</v>
      </c>
      <c r="AC1031" s="42">
        <v>1.0199180000000001</v>
      </c>
      <c r="AD1031" s="42">
        <v>158.08722499999999</v>
      </c>
      <c r="AE1031" s="42">
        <v>428.365385</v>
      </c>
      <c r="AF1031" s="42">
        <v>123.410027</v>
      </c>
      <c r="AG1031" s="42">
        <v>775.13736300000005</v>
      </c>
      <c r="AH1031" s="42">
        <v>113.210852</v>
      </c>
      <c r="AI1031" s="42">
        <v>96.892169999999993</v>
      </c>
      <c r="AJ1031" s="42">
        <v>119.33035700000001</v>
      </c>
      <c r="AK1031" s="42">
        <v>202.96359899999999</v>
      </c>
      <c r="AL1031" s="42">
        <v>145.84821400000001</v>
      </c>
      <c r="AM1031" s="42">
        <v>85.673077000000006</v>
      </c>
      <c r="AN1031" s="42">
        <v>11.219093000000001</v>
      </c>
      <c r="AO1031" s="42">
        <v>147.888049</v>
      </c>
      <c r="AP1031" s="42">
        <v>455.90315900000002</v>
      </c>
      <c r="AQ1031" s="42">
        <v>171.34615400000001</v>
      </c>
      <c r="AR1031" s="42">
        <v>1244.2994510000001</v>
      </c>
      <c r="AS1031" s="42">
        <v>69.354395999999994</v>
      </c>
      <c r="AT1031" s="42">
        <v>48.956043999999999</v>
      </c>
      <c r="AU1031" s="42">
        <v>53.035713999999999</v>
      </c>
      <c r="AV1031" s="42">
        <v>122.39011000000001</v>
      </c>
      <c r="AW1031" s="42">
        <v>208.063187</v>
      </c>
      <c r="AX1031" s="42">
        <v>228.46153799999999</v>
      </c>
      <c r="AY1031" s="42">
        <v>407.96703300000001</v>
      </c>
      <c r="AZ1031" s="42">
        <v>106.07142899999999</v>
      </c>
      <c r="BA1031" s="42">
        <v>591.55219799999998</v>
      </c>
      <c r="BB1031" s="42">
        <v>48.956043999999999</v>
      </c>
      <c r="BC1031" s="42">
        <v>28.557691999999999</v>
      </c>
      <c r="BD1031" s="42">
        <v>28.557691999999999</v>
      </c>
      <c r="BE1031" s="42">
        <v>69.354395999999994</v>
      </c>
      <c r="BF1031" s="42">
        <v>44.876373999999998</v>
      </c>
      <c r="BG1031" s="42">
        <v>155.02747299999999</v>
      </c>
      <c r="BH1031" s="42">
        <v>175.42582400000001</v>
      </c>
      <c r="BI1031" s="42">
        <v>40.796703000000001</v>
      </c>
      <c r="BJ1031" s="42">
        <v>652.747253</v>
      </c>
      <c r="BK1031" s="42">
        <v>20.398351999999999</v>
      </c>
      <c r="BL1031" s="42">
        <v>20.398351999999999</v>
      </c>
      <c r="BM1031" s="42">
        <v>24.478021999999999</v>
      </c>
      <c r="BN1031" s="42">
        <v>53.035713999999999</v>
      </c>
      <c r="BO1031" s="42">
        <v>163.186813</v>
      </c>
      <c r="BP1031" s="42">
        <v>73.434066000000001</v>
      </c>
      <c r="BQ1031" s="42">
        <v>232.54120900000001</v>
      </c>
      <c r="BR1031" s="42">
        <v>65.274725000000004</v>
      </c>
      <c r="BS1031" s="42">
        <v>130.549451</v>
      </c>
      <c r="BT1031" s="42">
        <v>0</v>
      </c>
      <c r="BU1031" s="42">
        <v>0</v>
      </c>
      <c r="BV1031" s="42">
        <v>0</v>
      </c>
      <c r="BW1031" s="42">
        <v>12.239011</v>
      </c>
      <c r="BX1031" s="42">
        <v>16.318681000000002</v>
      </c>
      <c r="BY1031" s="42">
        <v>44.876373999999998</v>
      </c>
      <c r="BZ1031" s="42">
        <v>0</v>
      </c>
      <c r="CA1031" s="42">
        <v>57.115385000000003</v>
      </c>
      <c r="CB1031" s="42">
        <v>558.91483500000004</v>
      </c>
      <c r="CC1031" s="42">
        <v>44.876373999999998</v>
      </c>
      <c r="CD1031" s="42">
        <v>44.876373999999998</v>
      </c>
      <c r="CE1031" s="42">
        <v>53.035713999999999</v>
      </c>
      <c r="CF1031" s="42">
        <v>97.912087999999997</v>
      </c>
      <c r="CG1031" s="42">
        <v>138.70879099999999</v>
      </c>
      <c r="CH1031" s="42">
        <v>159.10714300000001</v>
      </c>
      <c r="CI1031" s="42">
        <v>4.0796700000000001</v>
      </c>
      <c r="CJ1031" s="42">
        <v>16.318681000000002</v>
      </c>
      <c r="CK1031" s="42">
        <v>554.83516499999996</v>
      </c>
      <c r="CL1031" s="42">
        <v>24.478021999999999</v>
      </c>
      <c r="CM1031" s="42">
        <v>4.0796700000000001</v>
      </c>
      <c r="CN1031" s="42">
        <v>0</v>
      </c>
      <c r="CO1031" s="42">
        <v>12.239011</v>
      </c>
      <c r="CP1031" s="42">
        <v>53.035713999999999</v>
      </c>
      <c r="CQ1031" s="42">
        <v>24.478021999999999</v>
      </c>
      <c r="CR1031" s="42">
        <v>403.88736299999999</v>
      </c>
      <c r="CS1031" s="42">
        <v>32.637363000000001</v>
      </c>
    </row>
    <row r="1032" spans="1:97">
      <c r="A1032" s="40" t="s">
        <v>2655</v>
      </c>
      <c r="B1032" s="40" t="s">
        <v>289</v>
      </c>
      <c r="C1032" s="40" t="s">
        <v>1664</v>
      </c>
      <c r="D1032" s="40" t="s">
        <v>1669</v>
      </c>
      <c r="E1032" s="40" t="s">
        <v>1918</v>
      </c>
      <c r="F1032" s="40" t="s">
        <v>1671</v>
      </c>
      <c r="G1032" s="41" t="s">
        <v>294</v>
      </c>
      <c r="H1032" s="40" t="s">
        <v>2656</v>
      </c>
      <c r="I1032" s="42">
        <v>217</v>
      </c>
      <c r="J1032" s="42">
        <v>31.420814</v>
      </c>
      <c r="K1032" s="42">
        <v>29.457014000000001</v>
      </c>
      <c r="L1032" s="42">
        <v>48.113121999999997</v>
      </c>
      <c r="M1032" s="42">
        <v>46.149321</v>
      </c>
      <c r="N1032" s="42">
        <v>36.330317000000001</v>
      </c>
      <c r="O1032" s="42">
        <v>25.529412000000001</v>
      </c>
      <c r="P1032" s="42">
        <v>39</v>
      </c>
      <c r="Q1032" s="42">
        <v>30</v>
      </c>
      <c r="R1032" s="42">
        <v>45</v>
      </c>
      <c r="S1032" s="42">
        <v>43</v>
      </c>
      <c r="T1032" s="42">
        <v>47</v>
      </c>
      <c r="U1032" s="42">
        <v>23</v>
      </c>
      <c r="V1032" s="42">
        <v>119.791855</v>
      </c>
      <c r="W1032" s="42">
        <v>18.656109000000001</v>
      </c>
      <c r="X1032" s="42">
        <v>16.692308000000001</v>
      </c>
      <c r="Y1032" s="42">
        <v>25.529412000000001</v>
      </c>
      <c r="Z1032" s="42">
        <v>26.511312</v>
      </c>
      <c r="AA1032" s="42">
        <v>20.619910000000001</v>
      </c>
      <c r="AB1032" s="42">
        <v>10.800905</v>
      </c>
      <c r="AC1032" s="42">
        <v>0.9819</v>
      </c>
      <c r="AD1032" s="42">
        <v>24.547511</v>
      </c>
      <c r="AE1032" s="42">
        <v>71.678732999999994</v>
      </c>
      <c r="AF1032" s="42">
        <v>23.565611000000001</v>
      </c>
      <c r="AG1032" s="42">
        <v>97.208145000000002</v>
      </c>
      <c r="AH1032" s="42">
        <v>12.764706</v>
      </c>
      <c r="AI1032" s="42">
        <v>12.764706</v>
      </c>
      <c r="AJ1032" s="42">
        <v>22.58371</v>
      </c>
      <c r="AK1032" s="42">
        <v>19.638009</v>
      </c>
      <c r="AL1032" s="42">
        <v>15.710407</v>
      </c>
      <c r="AM1032" s="42">
        <v>12.764706</v>
      </c>
      <c r="AN1032" s="42">
        <v>0.9819</v>
      </c>
      <c r="AO1032" s="42">
        <v>16.692308000000001</v>
      </c>
      <c r="AP1032" s="42">
        <v>55.968325999999998</v>
      </c>
      <c r="AQ1032" s="42">
        <v>24.547511</v>
      </c>
      <c r="AR1032" s="42">
        <v>188.52488700000001</v>
      </c>
      <c r="AS1032" s="42">
        <v>19.638009</v>
      </c>
      <c r="AT1032" s="42">
        <v>3.9276019999999998</v>
      </c>
      <c r="AU1032" s="42">
        <v>11.782805</v>
      </c>
      <c r="AV1032" s="42">
        <v>11.782805</v>
      </c>
      <c r="AW1032" s="42">
        <v>31.420814</v>
      </c>
      <c r="AX1032" s="42">
        <v>27.493213000000001</v>
      </c>
      <c r="AY1032" s="42">
        <v>62.841628999999998</v>
      </c>
      <c r="AZ1032" s="42">
        <v>19.638009</v>
      </c>
      <c r="BA1032" s="42">
        <v>98.190044999999998</v>
      </c>
      <c r="BB1032" s="42">
        <v>11.782805</v>
      </c>
      <c r="BC1032" s="42">
        <v>3.9276019999999998</v>
      </c>
      <c r="BD1032" s="42">
        <v>7.8552039999999996</v>
      </c>
      <c r="BE1032" s="42">
        <v>3.9276019999999998</v>
      </c>
      <c r="BF1032" s="42">
        <v>11.782805</v>
      </c>
      <c r="BG1032" s="42">
        <v>19.638009</v>
      </c>
      <c r="BH1032" s="42">
        <v>31.420814</v>
      </c>
      <c r="BI1032" s="42">
        <v>7.8552039999999996</v>
      </c>
      <c r="BJ1032" s="42">
        <v>90.334841999999995</v>
      </c>
      <c r="BK1032" s="42">
        <v>7.8552039999999996</v>
      </c>
      <c r="BL1032" s="42">
        <v>0</v>
      </c>
      <c r="BM1032" s="42">
        <v>3.9276019999999998</v>
      </c>
      <c r="BN1032" s="42">
        <v>7.8552039999999996</v>
      </c>
      <c r="BO1032" s="42">
        <v>19.638009</v>
      </c>
      <c r="BP1032" s="42">
        <v>7.8552039999999996</v>
      </c>
      <c r="BQ1032" s="42">
        <v>31.420814</v>
      </c>
      <c r="BR1032" s="42">
        <v>11.782805</v>
      </c>
      <c r="BS1032" s="42">
        <v>23.565611000000001</v>
      </c>
      <c r="BT1032" s="42">
        <v>0</v>
      </c>
      <c r="BU1032" s="42">
        <v>0</v>
      </c>
      <c r="BV1032" s="42">
        <v>0</v>
      </c>
      <c r="BW1032" s="42">
        <v>0</v>
      </c>
      <c r="BX1032" s="42">
        <v>3.9276019999999998</v>
      </c>
      <c r="BY1032" s="42">
        <v>7.8552039999999996</v>
      </c>
      <c r="BZ1032" s="42">
        <v>0</v>
      </c>
      <c r="CA1032" s="42">
        <v>11.782805</v>
      </c>
      <c r="CB1032" s="42">
        <v>98.190044999999998</v>
      </c>
      <c r="CC1032" s="42">
        <v>11.782805</v>
      </c>
      <c r="CD1032" s="42">
        <v>3.9276019999999998</v>
      </c>
      <c r="CE1032" s="42">
        <v>11.782805</v>
      </c>
      <c r="CF1032" s="42">
        <v>11.782805</v>
      </c>
      <c r="CG1032" s="42">
        <v>27.493213000000001</v>
      </c>
      <c r="CH1032" s="42">
        <v>19.638009</v>
      </c>
      <c r="CI1032" s="42">
        <v>3.9276019999999998</v>
      </c>
      <c r="CJ1032" s="42">
        <v>7.8552039999999996</v>
      </c>
      <c r="CK1032" s="42">
        <v>66.769231000000005</v>
      </c>
      <c r="CL1032" s="42">
        <v>7.8552039999999996</v>
      </c>
      <c r="CM1032" s="42">
        <v>0</v>
      </c>
      <c r="CN1032" s="42">
        <v>0</v>
      </c>
      <c r="CO1032" s="42">
        <v>0</v>
      </c>
      <c r="CP1032" s="42">
        <v>0</v>
      </c>
      <c r="CQ1032" s="42">
        <v>0</v>
      </c>
      <c r="CR1032" s="42">
        <v>58.914026999999997</v>
      </c>
      <c r="CS1032" s="42">
        <v>0</v>
      </c>
    </row>
    <row r="1033" spans="1:97">
      <c r="A1033" s="40" t="s">
        <v>2657</v>
      </c>
      <c r="B1033" s="40" t="s">
        <v>289</v>
      </c>
      <c r="C1033" s="40" t="s">
        <v>1664</v>
      </c>
      <c r="D1033" s="40" t="s">
        <v>1669</v>
      </c>
      <c r="E1033" s="40" t="s">
        <v>1816</v>
      </c>
      <c r="F1033" s="40" t="s">
        <v>1671</v>
      </c>
      <c r="G1033" s="41" t="s">
        <v>294</v>
      </c>
      <c r="H1033" s="40" t="s">
        <v>2658</v>
      </c>
      <c r="I1033" s="42">
        <v>226</v>
      </c>
      <c r="J1033" s="42">
        <v>40</v>
      </c>
      <c r="K1033" s="42">
        <v>39</v>
      </c>
      <c r="L1033" s="42">
        <v>39</v>
      </c>
      <c r="M1033" s="42">
        <v>56</v>
      </c>
      <c r="N1033" s="42">
        <v>34</v>
      </c>
      <c r="O1033" s="42">
        <v>18</v>
      </c>
      <c r="P1033" s="42">
        <v>48</v>
      </c>
      <c r="Q1033" s="42">
        <v>40</v>
      </c>
      <c r="R1033" s="42">
        <v>49</v>
      </c>
      <c r="S1033" s="42">
        <v>49</v>
      </c>
      <c r="T1033" s="42">
        <v>29</v>
      </c>
      <c r="U1033" s="42">
        <v>13</v>
      </c>
      <c r="V1033" s="42">
        <v>119</v>
      </c>
      <c r="W1033" s="42">
        <v>22</v>
      </c>
      <c r="X1033" s="42">
        <v>22</v>
      </c>
      <c r="Y1033" s="42">
        <v>19</v>
      </c>
      <c r="Z1033" s="42">
        <v>29</v>
      </c>
      <c r="AA1033" s="42">
        <v>20</v>
      </c>
      <c r="AB1033" s="42">
        <v>7</v>
      </c>
      <c r="AC1033" s="42">
        <v>0</v>
      </c>
      <c r="AD1033" s="42">
        <v>35</v>
      </c>
      <c r="AE1033" s="42">
        <v>70</v>
      </c>
      <c r="AF1033" s="42">
        <v>14</v>
      </c>
      <c r="AG1033" s="42">
        <v>107</v>
      </c>
      <c r="AH1033" s="42">
        <v>18</v>
      </c>
      <c r="AI1033" s="42">
        <v>17</v>
      </c>
      <c r="AJ1033" s="42">
        <v>20</v>
      </c>
      <c r="AK1033" s="42">
        <v>27</v>
      </c>
      <c r="AL1033" s="42">
        <v>14</v>
      </c>
      <c r="AM1033" s="42">
        <v>8</v>
      </c>
      <c r="AN1033" s="42">
        <v>3</v>
      </c>
      <c r="AO1033" s="42">
        <v>24</v>
      </c>
      <c r="AP1033" s="42">
        <v>65</v>
      </c>
      <c r="AQ1033" s="42">
        <v>18</v>
      </c>
      <c r="AR1033" s="42">
        <v>176</v>
      </c>
      <c r="AS1033" s="42">
        <v>24</v>
      </c>
      <c r="AT1033" s="42">
        <v>8</v>
      </c>
      <c r="AU1033" s="42">
        <v>20</v>
      </c>
      <c r="AV1033" s="42">
        <v>12</v>
      </c>
      <c r="AW1033" s="42">
        <v>16</v>
      </c>
      <c r="AX1033" s="42">
        <v>28</v>
      </c>
      <c r="AY1033" s="42">
        <v>48</v>
      </c>
      <c r="AZ1033" s="42">
        <v>20</v>
      </c>
      <c r="BA1033" s="42">
        <v>92</v>
      </c>
      <c r="BB1033" s="42">
        <v>16</v>
      </c>
      <c r="BC1033" s="42">
        <v>4</v>
      </c>
      <c r="BD1033" s="42">
        <v>12</v>
      </c>
      <c r="BE1033" s="42">
        <v>0</v>
      </c>
      <c r="BF1033" s="42">
        <v>8</v>
      </c>
      <c r="BG1033" s="42">
        <v>16</v>
      </c>
      <c r="BH1033" s="42">
        <v>24</v>
      </c>
      <c r="BI1033" s="42">
        <v>12</v>
      </c>
      <c r="BJ1033" s="42">
        <v>84</v>
      </c>
      <c r="BK1033" s="42">
        <v>8</v>
      </c>
      <c r="BL1033" s="42">
        <v>4</v>
      </c>
      <c r="BM1033" s="42">
        <v>8</v>
      </c>
      <c r="BN1033" s="42">
        <v>12</v>
      </c>
      <c r="BO1033" s="42">
        <v>8</v>
      </c>
      <c r="BP1033" s="42">
        <v>12</v>
      </c>
      <c r="BQ1033" s="42">
        <v>24</v>
      </c>
      <c r="BR1033" s="42">
        <v>8</v>
      </c>
      <c r="BS1033" s="42">
        <v>12</v>
      </c>
      <c r="BT1033" s="42">
        <v>0</v>
      </c>
      <c r="BU1033" s="42">
        <v>0</v>
      </c>
      <c r="BV1033" s="42">
        <v>0</v>
      </c>
      <c r="BW1033" s="42">
        <v>0</v>
      </c>
      <c r="BX1033" s="42">
        <v>0</v>
      </c>
      <c r="BY1033" s="42">
        <v>0</v>
      </c>
      <c r="BZ1033" s="42">
        <v>0</v>
      </c>
      <c r="CA1033" s="42">
        <v>12</v>
      </c>
      <c r="CB1033" s="42">
        <v>76</v>
      </c>
      <c r="CC1033" s="42">
        <v>16</v>
      </c>
      <c r="CD1033" s="42">
        <v>8</v>
      </c>
      <c r="CE1033" s="42">
        <v>8</v>
      </c>
      <c r="CF1033" s="42">
        <v>0</v>
      </c>
      <c r="CG1033" s="42">
        <v>16</v>
      </c>
      <c r="CH1033" s="42">
        <v>24</v>
      </c>
      <c r="CI1033" s="42">
        <v>0</v>
      </c>
      <c r="CJ1033" s="42">
        <v>4</v>
      </c>
      <c r="CK1033" s="42">
        <v>88</v>
      </c>
      <c r="CL1033" s="42">
        <v>8</v>
      </c>
      <c r="CM1033" s="42">
        <v>0</v>
      </c>
      <c r="CN1033" s="42">
        <v>12</v>
      </c>
      <c r="CO1033" s="42">
        <v>12</v>
      </c>
      <c r="CP1033" s="42">
        <v>0</v>
      </c>
      <c r="CQ1033" s="42">
        <v>4</v>
      </c>
      <c r="CR1033" s="42">
        <v>48</v>
      </c>
      <c r="CS1033" s="42">
        <v>4</v>
      </c>
    </row>
    <row r="1034" spans="1:97">
      <c r="A1034" s="40" t="s">
        <v>2659</v>
      </c>
      <c r="B1034" s="40" t="s">
        <v>289</v>
      </c>
      <c r="C1034" s="40" t="s">
        <v>1664</v>
      </c>
      <c r="D1034" s="40" t="s">
        <v>1674</v>
      </c>
      <c r="E1034" s="40" t="s">
        <v>1675</v>
      </c>
      <c r="F1034" s="40" t="s">
        <v>1671</v>
      </c>
      <c r="G1034" s="41" t="s">
        <v>294</v>
      </c>
      <c r="H1034" s="40" t="s">
        <v>2660</v>
      </c>
      <c r="I1034" s="42">
        <v>4339</v>
      </c>
      <c r="J1034" s="42">
        <v>814.28684699999997</v>
      </c>
      <c r="K1034" s="42">
        <v>597.293814</v>
      </c>
      <c r="L1034" s="42">
        <v>900.94297300000005</v>
      </c>
      <c r="M1034" s="42">
        <v>1035.297192</v>
      </c>
      <c r="N1034" s="42">
        <v>694.839066</v>
      </c>
      <c r="O1034" s="42">
        <v>296.34010799999999</v>
      </c>
      <c r="P1034" s="42">
        <v>707</v>
      </c>
      <c r="Q1034" s="42">
        <v>698</v>
      </c>
      <c r="R1034" s="42">
        <v>900</v>
      </c>
      <c r="S1034" s="42">
        <v>986</v>
      </c>
      <c r="T1034" s="42">
        <v>418</v>
      </c>
      <c r="U1034" s="42">
        <v>205</v>
      </c>
      <c r="V1034" s="42">
        <v>2117.4858629999999</v>
      </c>
      <c r="W1034" s="42">
        <v>442.17563100000001</v>
      </c>
      <c r="X1034" s="42">
        <v>303.28751099999999</v>
      </c>
      <c r="Y1034" s="42">
        <v>436.40363500000001</v>
      </c>
      <c r="Z1034" s="42">
        <v>478.42392000000001</v>
      </c>
      <c r="AA1034" s="42">
        <v>340.566013</v>
      </c>
      <c r="AB1034" s="42">
        <v>113.50778800000001</v>
      </c>
      <c r="AC1034" s="42">
        <v>3.1213660000000001</v>
      </c>
      <c r="AD1034" s="42">
        <v>562.48272699999995</v>
      </c>
      <c r="AE1034" s="42">
        <v>1257.6051689999999</v>
      </c>
      <c r="AF1034" s="42">
        <v>297.39796799999999</v>
      </c>
      <c r="AG1034" s="42">
        <v>2221.5141370000001</v>
      </c>
      <c r="AH1034" s="42">
        <v>372.11121600000001</v>
      </c>
      <c r="AI1034" s="42">
        <v>294.006304</v>
      </c>
      <c r="AJ1034" s="42">
        <v>464.53933799999999</v>
      </c>
      <c r="AK1034" s="42">
        <v>556.87327200000004</v>
      </c>
      <c r="AL1034" s="42">
        <v>354.273053</v>
      </c>
      <c r="AM1034" s="42">
        <v>161.94699199999999</v>
      </c>
      <c r="AN1034" s="42">
        <v>17.763961999999999</v>
      </c>
      <c r="AO1034" s="42">
        <v>480.79128600000001</v>
      </c>
      <c r="AP1034" s="42">
        <v>1368.4928420000001</v>
      </c>
      <c r="AQ1034" s="42">
        <v>372.230008</v>
      </c>
      <c r="AR1034" s="42">
        <v>3565.3954450000001</v>
      </c>
      <c r="AS1034" s="42">
        <v>29.058168999999999</v>
      </c>
      <c r="AT1034" s="42">
        <v>206.33254299999999</v>
      </c>
      <c r="AU1034" s="42">
        <v>354.13890600000002</v>
      </c>
      <c r="AV1034" s="42">
        <v>456.43253199999998</v>
      </c>
      <c r="AW1034" s="42">
        <v>695.57056399999999</v>
      </c>
      <c r="AX1034" s="42">
        <v>416.61800299999999</v>
      </c>
      <c r="AY1034" s="42">
        <v>955.13761299999999</v>
      </c>
      <c r="AZ1034" s="42">
        <v>452.10711500000002</v>
      </c>
      <c r="BA1034" s="42">
        <v>1704.6966420000001</v>
      </c>
      <c r="BB1034" s="42">
        <v>12.417776</v>
      </c>
      <c r="BC1034" s="42">
        <v>162.131969</v>
      </c>
      <c r="BD1034" s="42">
        <v>231.17425399999999</v>
      </c>
      <c r="BE1034" s="42">
        <v>194.118255</v>
      </c>
      <c r="BF1034" s="42">
        <v>135.203665</v>
      </c>
      <c r="BG1034" s="42">
        <v>347.62853999999999</v>
      </c>
      <c r="BH1034" s="42">
        <v>480.69949200000002</v>
      </c>
      <c r="BI1034" s="42">
        <v>141.32269199999999</v>
      </c>
      <c r="BJ1034" s="42">
        <v>1860.698803</v>
      </c>
      <c r="BK1034" s="42">
        <v>16.640393</v>
      </c>
      <c r="BL1034" s="42">
        <v>44.200574000000003</v>
      </c>
      <c r="BM1034" s="42">
        <v>122.964652</v>
      </c>
      <c r="BN1034" s="42">
        <v>262.314277</v>
      </c>
      <c r="BO1034" s="42">
        <v>560.36689899999999</v>
      </c>
      <c r="BP1034" s="42">
        <v>68.989463000000001</v>
      </c>
      <c r="BQ1034" s="42">
        <v>474.43812100000002</v>
      </c>
      <c r="BR1034" s="42">
        <v>310.784424</v>
      </c>
      <c r="BS1034" s="42">
        <v>428.80065500000001</v>
      </c>
      <c r="BT1034" s="42">
        <v>0</v>
      </c>
      <c r="BU1034" s="42">
        <v>4.0741149999999999</v>
      </c>
      <c r="BV1034" s="42">
        <v>7.9863140000000001</v>
      </c>
      <c r="BW1034" s="42">
        <v>36.849051000000003</v>
      </c>
      <c r="BX1034" s="42">
        <v>91.749171000000004</v>
      </c>
      <c r="BY1034" s="42">
        <v>53.718127000000003</v>
      </c>
      <c r="BZ1034" s="42">
        <v>0</v>
      </c>
      <c r="CA1034" s="42">
        <v>234.423877</v>
      </c>
      <c r="CB1034" s="42">
        <v>1695.35627</v>
      </c>
      <c r="CC1034" s="42">
        <v>12.087244999999999</v>
      </c>
      <c r="CD1034" s="42">
        <v>144.18258599999999</v>
      </c>
      <c r="CE1034" s="42">
        <v>237.015197</v>
      </c>
      <c r="CF1034" s="42">
        <v>340.58374099999997</v>
      </c>
      <c r="CG1034" s="42">
        <v>506.52053699999999</v>
      </c>
      <c r="CH1034" s="42">
        <v>329.45689800000002</v>
      </c>
      <c r="CI1034" s="42">
        <v>7.9994500000000004</v>
      </c>
      <c r="CJ1034" s="42">
        <v>117.510616</v>
      </c>
      <c r="CK1034" s="42">
        <v>1441.238519</v>
      </c>
      <c r="CL1034" s="42">
        <v>16.970924</v>
      </c>
      <c r="CM1034" s="42">
        <v>58.075842999999999</v>
      </c>
      <c r="CN1034" s="42">
        <v>109.137395</v>
      </c>
      <c r="CO1034" s="42">
        <v>78.999740000000003</v>
      </c>
      <c r="CP1034" s="42">
        <v>97.300855999999996</v>
      </c>
      <c r="CQ1034" s="42">
        <v>33.442977999999997</v>
      </c>
      <c r="CR1034" s="42">
        <v>947.13816199999997</v>
      </c>
      <c r="CS1034" s="42">
        <v>100.172622</v>
      </c>
    </row>
    <row r="1035" spans="1:97">
      <c r="A1035" s="40" t="s">
        <v>2661</v>
      </c>
      <c r="B1035" s="40" t="s">
        <v>289</v>
      </c>
      <c r="C1035" s="40" t="s">
        <v>1664</v>
      </c>
      <c r="D1035" s="40" t="s">
        <v>1669</v>
      </c>
      <c r="E1035" s="40" t="s">
        <v>1742</v>
      </c>
      <c r="F1035" s="40" t="s">
        <v>1696</v>
      </c>
      <c r="G1035" s="41" t="s">
        <v>294</v>
      </c>
      <c r="H1035" s="40" t="s">
        <v>2662</v>
      </c>
      <c r="I1035" s="42">
        <v>1742</v>
      </c>
      <c r="J1035" s="42">
        <v>324.543294</v>
      </c>
      <c r="K1035" s="42">
        <v>198.55599000000001</v>
      </c>
      <c r="L1035" s="42">
        <v>350.74865299999999</v>
      </c>
      <c r="M1035" s="42">
        <v>337.63787000000002</v>
      </c>
      <c r="N1035" s="42">
        <v>279.15545100000003</v>
      </c>
      <c r="O1035" s="42">
        <v>251.35874200000001</v>
      </c>
      <c r="P1035" s="42">
        <v>227</v>
      </c>
      <c r="Q1035" s="42">
        <v>195</v>
      </c>
      <c r="R1035" s="42">
        <v>299</v>
      </c>
      <c r="S1035" s="42">
        <v>256</v>
      </c>
      <c r="T1035" s="42">
        <v>264</v>
      </c>
      <c r="U1035" s="42">
        <v>156</v>
      </c>
      <c r="V1035" s="42">
        <v>842.42480899999998</v>
      </c>
      <c r="W1035" s="42">
        <v>175.37432699999999</v>
      </c>
      <c r="X1035" s="42">
        <v>106.837233</v>
      </c>
      <c r="Y1035" s="42">
        <v>167.311139</v>
      </c>
      <c r="Z1035" s="42">
        <v>174.36642800000001</v>
      </c>
      <c r="AA1035" s="42">
        <v>140.089778</v>
      </c>
      <c r="AB1035" s="42">
        <v>72.414720000000003</v>
      </c>
      <c r="AC1035" s="42">
        <v>6.0311839999999997</v>
      </c>
      <c r="AD1035" s="42">
        <v>211.65867</v>
      </c>
      <c r="AE1035" s="42">
        <v>470.68856599999998</v>
      </c>
      <c r="AF1035" s="42">
        <v>160.077573</v>
      </c>
      <c r="AG1035" s="42">
        <v>899.57519100000002</v>
      </c>
      <c r="AH1035" s="42">
        <v>149.16896700000001</v>
      </c>
      <c r="AI1035" s="42">
        <v>91.718756999999997</v>
      </c>
      <c r="AJ1035" s="42">
        <v>183.43751399999999</v>
      </c>
      <c r="AK1035" s="42">
        <v>163.27144200000001</v>
      </c>
      <c r="AL1035" s="42">
        <v>139.065673</v>
      </c>
      <c r="AM1035" s="42">
        <v>155.83528899999999</v>
      </c>
      <c r="AN1035" s="42">
        <v>17.077549000000001</v>
      </c>
      <c r="AO1035" s="42">
        <v>180.41381899999999</v>
      </c>
      <c r="AP1035" s="42">
        <v>460.59337499999998</v>
      </c>
      <c r="AQ1035" s="42">
        <v>258.56799699999999</v>
      </c>
      <c r="AR1035" s="42">
        <v>1430.567489</v>
      </c>
      <c r="AS1035" s="42">
        <v>16.126374999999999</v>
      </c>
      <c r="AT1035" s="42">
        <v>40.315936999999998</v>
      </c>
      <c r="AU1035" s="42">
        <v>56.442312000000001</v>
      </c>
      <c r="AV1035" s="42">
        <v>96.758249000000006</v>
      </c>
      <c r="AW1035" s="42">
        <v>266.08518500000002</v>
      </c>
      <c r="AX1035" s="42">
        <v>326.55909100000002</v>
      </c>
      <c r="AY1035" s="42">
        <v>483.20779399999998</v>
      </c>
      <c r="AZ1035" s="42">
        <v>145.07254599999999</v>
      </c>
      <c r="BA1035" s="42">
        <v>685.17644800000005</v>
      </c>
      <c r="BB1035" s="42">
        <v>12.094780999999999</v>
      </c>
      <c r="BC1035" s="42">
        <v>24.189561999999999</v>
      </c>
      <c r="BD1035" s="42">
        <v>36.284343</v>
      </c>
      <c r="BE1035" s="42">
        <v>40.315936999999998</v>
      </c>
      <c r="BF1035" s="42">
        <v>52.410718000000003</v>
      </c>
      <c r="BG1035" s="42">
        <v>262.05359099999998</v>
      </c>
      <c r="BH1035" s="42">
        <v>209.44838899999999</v>
      </c>
      <c r="BI1035" s="42">
        <v>48.379125000000002</v>
      </c>
      <c r="BJ1035" s="42">
        <v>745.39104099999997</v>
      </c>
      <c r="BK1035" s="42">
        <v>4.0315940000000001</v>
      </c>
      <c r="BL1035" s="42">
        <v>16.126374999999999</v>
      </c>
      <c r="BM1035" s="42">
        <v>20.157969000000001</v>
      </c>
      <c r="BN1035" s="42">
        <v>56.442312000000001</v>
      </c>
      <c r="BO1035" s="42">
        <v>213.67446699999999</v>
      </c>
      <c r="BP1035" s="42">
        <v>64.505499</v>
      </c>
      <c r="BQ1035" s="42">
        <v>273.75940500000002</v>
      </c>
      <c r="BR1035" s="42">
        <v>96.693421000000001</v>
      </c>
      <c r="BS1035" s="42">
        <v>145.13737399999999</v>
      </c>
      <c r="BT1035" s="42">
        <v>0</v>
      </c>
      <c r="BU1035" s="42">
        <v>0</v>
      </c>
      <c r="BV1035" s="42">
        <v>0</v>
      </c>
      <c r="BW1035" s="42">
        <v>4.0315940000000001</v>
      </c>
      <c r="BX1035" s="42">
        <v>28.221156000000001</v>
      </c>
      <c r="BY1035" s="42">
        <v>72.568686999999997</v>
      </c>
      <c r="BZ1035" s="42">
        <v>0</v>
      </c>
      <c r="CA1035" s="42">
        <v>40.315936999999998</v>
      </c>
      <c r="CB1035" s="42">
        <v>673.27615000000003</v>
      </c>
      <c r="CC1035" s="42">
        <v>8.0631869999999992</v>
      </c>
      <c r="CD1035" s="42">
        <v>32.252749999999999</v>
      </c>
      <c r="CE1035" s="42">
        <v>44.347530999999996</v>
      </c>
      <c r="CF1035" s="42">
        <v>76.600280999999995</v>
      </c>
      <c r="CG1035" s="42">
        <v>213.67446699999999</v>
      </c>
      <c r="CH1035" s="42">
        <v>241.895623</v>
      </c>
      <c r="CI1035" s="42">
        <v>8.0631869999999992</v>
      </c>
      <c r="CJ1035" s="42">
        <v>48.379125000000002</v>
      </c>
      <c r="CK1035" s="42">
        <v>612.15396499999997</v>
      </c>
      <c r="CL1035" s="42">
        <v>8.0631869999999992</v>
      </c>
      <c r="CM1035" s="42">
        <v>8.0631869999999992</v>
      </c>
      <c r="CN1035" s="42">
        <v>12.094780999999999</v>
      </c>
      <c r="CO1035" s="42">
        <v>16.126374999999999</v>
      </c>
      <c r="CP1035" s="42">
        <v>24.189561999999999</v>
      </c>
      <c r="CQ1035" s="42">
        <v>12.094780999999999</v>
      </c>
      <c r="CR1035" s="42">
        <v>475.14460700000001</v>
      </c>
      <c r="CS1035" s="42">
        <v>56.377484000000003</v>
      </c>
    </row>
    <row r="1036" spans="1:97">
      <c r="A1036" s="40" t="s">
        <v>2663</v>
      </c>
      <c r="B1036" s="40" t="s">
        <v>289</v>
      </c>
      <c r="C1036" s="40" t="s">
        <v>1664</v>
      </c>
      <c r="D1036" s="40" t="s">
        <v>1665</v>
      </c>
      <c r="E1036" s="40" t="s">
        <v>1788</v>
      </c>
      <c r="F1036" s="40" t="s">
        <v>1671</v>
      </c>
      <c r="G1036" s="41" t="s">
        <v>294</v>
      </c>
      <c r="H1036" s="40" t="s">
        <v>2664</v>
      </c>
      <c r="I1036" s="42">
        <v>1834</v>
      </c>
      <c r="J1036" s="42">
        <v>337.030664</v>
      </c>
      <c r="K1036" s="42">
        <v>224.353782</v>
      </c>
      <c r="L1036" s="42">
        <v>369.35818799999998</v>
      </c>
      <c r="M1036" s="42">
        <v>415.35969899999998</v>
      </c>
      <c r="N1036" s="42">
        <v>280.65543200000002</v>
      </c>
      <c r="O1036" s="42">
        <v>207.242234</v>
      </c>
      <c r="P1036" s="42">
        <v>299</v>
      </c>
      <c r="Q1036" s="42">
        <v>253</v>
      </c>
      <c r="R1036" s="42">
        <v>343</v>
      </c>
      <c r="S1036" s="42">
        <v>306</v>
      </c>
      <c r="T1036" s="42">
        <v>283</v>
      </c>
      <c r="U1036" s="42">
        <v>151</v>
      </c>
      <c r="V1036" s="42">
        <v>902.19749899999999</v>
      </c>
      <c r="W1036" s="42">
        <v>172.41345999999999</v>
      </c>
      <c r="X1036" s="42">
        <v>109.738016</v>
      </c>
      <c r="Y1036" s="42">
        <v>187.12814900000001</v>
      </c>
      <c r="Z1036" s="42">
        <v>214.53720300000001</v>
      </c>
      <c r="AA1036" s="42">
        <v>136.65100799999999</v>
      </c>
      <c r="AB1036" s="42">
        <v>75.380876000000001</v>
      </c>
      <c r="AC1036" s="42">
        <v>6.3487879999999999</v>
      </c>
      <c r="AD1036" s="42">
        <v>213.57794100000001</v>
      </c>
      <c r="AE1036" s="42">
        <v>529.49976300000003</v>
      </c>
      <c r="AF1036" s="42">
        <v>159.11979600000001</v>
      </c>
      <c r="AG1036" s="42">
        <v>931.80250100000001</v>
      </c>
      <c r="AH1036" s="42">
        <v>164.61720399999999</v>
      </c>
      <c r="AI1036" s="42">
        <v>114.61576599999999</v>
      </c>
      <c r="AJ1036" s="42">
        <v>182.230039</v>
      </c>
      <c r="AK1036" s="42">
        <v>200.822496</v>
      </c>
      <c r="AL1036" s="42">
        <v>144.004424</v>
      </c>
      <c r="AM1036" s="42">
        <v>107.570863</v>
      </c>
      <c r="AN1036" s="42">
        <v>17.941707999999998</v>
      </c>
      <c r="AO1036" s="42">
        <v>198.90397200000001</v>
      </c>
      <c r="AP1036" s="42">
        <v>524.11809400000004</v>
      </c>
      <c r="AQ1036" s="42">
        <v>208.78043500000001</v>
      </c>
      <c r="AR1036" s="42">
        <v>1535.59707</v>
      </c>
      <c r="AS1036" s="42">
        <v>39.184877</v>
      </c>
      <c r="AT1036" s="42">
        <v>78.369754999999998</v>
      </c>
      <c r="AU1036" s="42">
        <v>66.614290999999994</v>
      </c>
      <c r="AV1036" s="42">
        <v>203.76136199999999</v>
      </c>
      <c r="AW1036" s="42">
        <v>207.67984999999999</v>
      </c>
      <c r="AX1036" s="42">
        <v>293.88657999999998</v>
      </c>
      <c r="AY1036" s="42">
        <v>477.60538400000002</v>
      </c>
      <c r="AZ1036" s="42">
        <v>168.49497199999999</v>
      </c>
      <c r="BA1036" s="42">
        <v>740.49415399999998</v>
      </c>
      <c r="BB1036" s="42">
        <v>31.347902000000001</v>
      </c>
      <c r="BC1036" s="42">
        <v>54.858828000000003</v>
      </c>
      <c r="BD1036" s="42">
        <v>47.021853</v>
      </c>
      <c r="BE1036" s="42">
        <v>97.962192999999999</v>
      </c>
      <c r="BF1036" s="42">
        <v>11.755463000000001</v>
      </c>
      <c r="BG1036" s="42">
        <v>219.43531300000001</v>
      </c>
      <c r="BH1036" s="42">
        <v>223.25377399999999</v>
      </c>
      <c r="BI1036" s="42">
        <v>54.858828000000003</v>
      </c>
      <c r="BJ1036" s="42">
        <v>795.10291600000005</v>
      </c>
      <c r="BK1036" s="42">
        <v>7.8369749999999998</v>
      </c>
      <c r="BL1036" s="42">
        <v>23.510926000000001</v>
      </c>
      <c r="BM1036" s="42">
        <v>19.592438999999999</v>
      </c>
      <c r="BN1036" s="42">
        <v>105.79916900000001</v>
      </c>
      <c r="BO1036" s="42">
        <v>195.924386</v>
      </c>
      <c r="BP1036" s="42">
        <v>74.451267000000001</v>
      </c>
      <c r="BQ1036" s="42">
        <v>254.35160999999999</v>
      </c>
      <c r="BR1036" s="42">
        <v>113.636144</v>
      </c>
      <c r="BS1036" s="42">
        <v>156.739509</v>
      </c>
      <c r="BT1036" s="42">
        <v>0</v>
      </c>
      <c r="BU1036" s="42">
        <v>0</v>
      </c>
      <c r="BV1036" s="42">
        <v>3.918488</v>
      </c>
      <c r="BW1036" s="42">
        <v>0</v>
      </c>
      <c r="BX1036" s="42">
        <v>11.755463000000001</v>
      </c>
      <c r="BY1036" s="42">
        <v>66.614290999999994</v>
      </c>
      <c r="BZ1036" s="42">
        <v>0</v>
      </c>
      <c r="CA1036" s="42">
        <v>74.451267000000001</v>
      </c>
      <c r="CB1036" s="42">
        <v>717.08325400000001</v>
      </c>
      <c r="CC1036" s="42">
        <v>23.510926000000001</v>
      </c>
      <c r="CD1036" s="42">
        <v>62.695804000000003</v>
      </c>
      <c r="CE1036" s="42">
        <v>54.858828000000003</v>
      </c>
      <c r="CF1036" s="42">
        <v>176.33194800000001</v>
      </c>
      <c r="CG1036" s="42">
        <v>172.41345999999999</v>
      </c>
      <c r="CH1036" s="42">
        <v>172.41345999999999</v>
      </c>
      <c r="CI1036" s="42">
        <v>0</v>
      </c>
      <c r="CJ1036" s="42">
        <v>54.858828000000003</v>
      </c>
      <c r="CK1036" s="42">
        <v>661.77430700000002</v>
      </c>
      <c r="CL1036" s="42">
        <v>15.673951000000001</v>
      </c>
      <c r="CM1036" s="42">
        <v>15.673951000000001</v>
      </c>
      <c r="CN1036" s="42">
        <v>7.8369749999999998</v>
      </c>
      <c r="CO1036" s="42">
        <v>27.429414000000001</v>
      </c>
      <c r="CP1036" s="42">
        <v>23.510926000000001</v>
      </c>
      <c r="CQ1036" s="42">
        <v>54.858828000000003</v>
      </c>
      <c r="CR1036" s="42">
        <v>477.60538400000002</v>
      </c>
      <c r="CS1036" s="42">
        <v>39.184877</v>
      </c>
    </row>
    <row r="1037" spans="1:97">
      <c r="A1037" s="40" t="s">
        <v>2665</v>
      </c>
      <c r="B1037" s="40" t="s">
        <v>289</v>
      </c>
      <c r="C1037" s="40" t="s">
        <v>1664</v>
      </c>
      <c r="D1037" s="40" t="s">
        <v>1685</v>
      </c>
      <c r="E1037" s="40" t="s">
        <v>1765</v>
      </c>
      <c r="F1037" s="40" t="s">
        <v>1671</v>
      </c>
      <c r="G1037" s="41" t="s">
        <v>294</v>
      </c>
      <c r="H1037" s="40" t="s">
        <v>2666</v>
      </c>
      <c r="I1037" s="42">
        <v>323</v>
      </c>
      <c r="J1037" s="42">
        <v>62.095241000000001</v>
      </c>
      <c r="K1037" s="42">
        <v>36.83616</v>
      </c>
      <c r="L1037" s="42">
        <v>61.042779000000003</v>
      </c>
      <c r="M1037" s="42">
        <v>92.616630999999998</v>
      </c>
      <c r="N1037" s="42">
        <v>46.202570000000001</v>
      </c>
      <c r="O1037" s="42">
        <v>24.206619</v>
      </c>
      <c r="P1037" s="42">
        <v>57</v>
      </c>
      <c r="Q1037" s="42">
        <v>49</v>
      </c>
      <c r="R1037" s="42">
        <v>68</v>
      </c>
      <c r="S1037" s="42">
        <v>65</v>
      </c>
      <c r="T1037" s="42">
        <v>47</v>
      </c>
      <c r="U1037" s="42">
        <v>32</v>
      </c>
      <c r="V1037" s="42">
        <v>158.86884599999999</v>
      </c>
      <c r="W1037" s="42">
        <v>29.468927999999998</v>
      </c>
      <c r="X1037" s="42">
        <v>21.049233999999998</v>
      </c>
      <c r="Y1037" s="42">
        <v>29.468927999999998</v>
      </c>
      <c r="Z1037" s="42">
        <v>47.360776999999999</v>
      </c>
      <c r="AA1037" s="42">
        <v>25.206208</v>
      </c>
      <c r="AB1037" s="42">
        <v>6.3147700000000002</v>
      </c>
      <c r="AC1037" s="42">
        <v>0</v>
      </c>
      <c r="AD1037" s="42">
        <v>43.150930000000002</v>
      </c>
      <c r="AE1037" s="42">
        <v>95.721142999999998</v>
      </c>
      <c r="AF1037" s="42">
        <v>19.996773000000001</v>
      </c>
      <c r="AG1037" s="42">
        <v>164.13115400000001</v>
      </c>
      <c r="AH1037" s="42">
        <v>32.626313000000003</v>
      </c>
      <c r="AI1037" s="42">
        <v>15.786925999999999</v>
      </c>
      <c r="AJ1037" s="42">
        <v>31.573851000000001</v>
      </c>
      <c r="AK1037" s="42">
        <v>45.255853999999999</v>
      </c>
      <c r="AL1037" s="42">
        <v>20.996362000000001</v>
      </c>
      <c r="AM1037" s="42">
        <v>14.734463999999999</v>
      </c>
      <c r="AN1037" s="42">
        <v>3.1573850000000001</v>
      </c>
      <c r="AO1037" s="42">
        <v>36.83616</v>
      </c>
      <c r="AP1037" s="42">
        <v>92.616630999999998</v>
      </c>
      <c r="AQ1037" s="42">
        <v>34.678364000000002</v>
      </c>
      <c r="AR1037" s="42">
        <v>256.37767600000001</v>
      </c>
      <c r="AS1037" s="42">
        <v>8.4196939999999998</v>
      </c>
      <c r="AT1037" s="42">
        <v>0</v>
      </c>
      <c r="AU1037" s="42">
        <v>0</v>
      </c>
      <c r="AV1037" s="42">
        <v>16.839386999999999</v>
      </c>
      <c r="AW1037" s="42">
        <v>54.728009</v>
      </c>
      <c r="AX1037" s="42">
        <v>46.308315</v>
      </c>
      <c r="AY1037" s="42">
        <v>79.564108000000004</v>
      </c>
      <c r="AZ1037" s="42">
        <v>50.518161999999997</v>
      </c>
      <c r="BA1037" s="42">
        <v>121.87406799999999</v>
      </c>
      <c r="BB1037" s="42">
        <v>8.4196939999999998</v>
      </c>
      <c r="BC1037" s="42">
        <v>0</v>
      </c>
      <c r="BD1037" s="42">
        <v>0</v>
      </c>
      <c r="BE1037" s="42">
        <v>16.839386999999999</v>
      </c>
      <c r="BF1037" s="42">
        <v>8.4196939999999998</v>
      </c>
      <c r="BG1037" s="42">
        <v>29.468927999999998</v>
      </c>
      <c r="BH1037" s="42">
        <v>46.096823999999998</v>
      </c>
      <c r="BI1037" s="42">
        <v>12.629541</v>
      </c>
      <c r="BJ1037" s="42">
        <v>134.50360800000001</v>
      </c>
      <c r="BK1037" s="42">
        <v>0</v>
      </c>
      <c r="BL1037" s="42">
        <v>0</v>
      </c>
      <c r="BM1037" s="42">
        <v>0</v>
      </c>
      <c r="BN1037" s="42">
        <v>0</v>
      </c>
      <c r="BO1037" s="42">
        <v>46.308315</v>
      </c>
      <c r="BP1037" s="42">
        <v>16.839386999999999</v>
      </c>
      <c r="BQ1037" s="42">
        <v>33.467283999999999</v>
      </c>
      <c r="BR1037" s="42">
        <v>37.888621999999998</v>
      </c>
      <c r="BS1037" s="42">
        <v>21.049233999999998</v>
      </c>
      <c r="BT1037" s="42">
        <v>0</v>
      </c>
      <c r="BU1037" s="42">
        <v>0</v>
      </c>
      <c r="BV1037" s="42">
        <v>0</v>
      </c>
      <c r="BW1037" s="42">
        <v>4.2098469999999999</v>
      </c>
      <c r="BX1037" s="42">
        <v>8.4196939999999998</v>
      </c>
      <c r="BY1037" s="42">
        <v>4.2098469999999999</v>
      </c>
      <c r="BZ1037" s="42">
        <v>0</v>
      </c>
      <c r="CA1037" s="42">
        <v>4.2098469999999999</v>
      </c>
      <c r="CB1037" s="42">
        <v>134.71509900000001</v>
      </c>
      <c r="CC1037" s="42">
        <v>8.4196939999999998</v>
      </c>
      <c r="CD1037" s="42">
        <v>0</v>
      </c>
      <c r="CE1037" s="42">
        <v>0</v>
      </c>
      <c r="CF1037" s="42">
        <v>12.629541</v>
      </c>
      <c r="CG1037" s="42">
        <v>37.888621999999998</v>
      </c>
      <c r="CH1037" s="42">
        <v>33.678775000000002</v>
      </c>
      <c r="CI1037" s="42">
        <v>4.2098469999999999</v>
      </c>
      <c r="CJ1037" s="42">
        <v>37.888621999999998</v>
      </c>
      <c r="CK1037" s="42">
        <v>100.613343</v>
      </c>
      <c r="CL1037" s="42">
        <v>0</v>
      </c>
      <c r="CM1037" s="42">
        <v>0</v>
      </c>
      <c r="CN1037" s="42">
        <v>0</v>
      </c>
      <c r="CO1037" s="42">
        <v>0</v>
      </c>
      <c r="CP1037" s="42">
        <v>8.4196939999999998</v>
      </c>
      <c r="CQ1037" s="42">
        <v>8.4196939999999998</v>
      </c>
      <c r="CR1037" s="42">
        <v>75.354262000000006</v>
      </c>
      <c r="CS1037" s="42">
        <v>8.4196939999999998</v>
      </c>
    </row>
    <row r="1038" spans="1:97">
      <c r="A1038" s="40" t="s">
        <v>2667</v>
      </c>
      <c r="B1038" s="40" t="s">
        <v>289</v>
      </c>
      <c r="C1038" s="40" t="s">
        <v>1664</v>
      </c>
      <c r="D1038" s="40" t="s">
        <v>1674</v>
      </c>
      <c r="E1038" s="40" t="s">
        <v>1675</v>
      </c>
      <c r="F1038" s="40" t="s">
        <v>1671</v>
      </c>
      <c r="G1038" s="41" t="s">
        <v>294</v>
      </c>
      <c r="H1038" s="40" t="s">
        <v>2668</v>
      </c>
      <c r="I1038" s="42">
        <v>1050</v>
      </c>
      <c r="J1038" s="42">
        <v>211.97515999999999</v>
      </c>
      <c r="K1038" s="42">
        <v>183.30351200000001</v>
      </c>
      <c r="L1038" s="42">
        <v>222.32336799999999</v>
      </c>
      <c r="M1038" s="42">
        <v>243.87061499999999</v>
      </c>
      <c r="N1038" s="42">
        <v>132.20892499999999</v>
      </c>
      <c r="O1038" s="42">
        <v>56.318418999999999</v>
      </c>
      <c r="P1038" s="42">
        <v>258</v>
      </c>
      <c r="Q1038" s="42">
        <v>209</v>
      </c>
      <c r="R1038" s="42">
        <v>273</v>
      </c>
      <c r="S1038" s="42">
        <v>187</v>
      </c>
      <c r="T1038" s="42">
        <v>93</v>
      </c>
      <c r="U1038" s="42">
        <v>36</v>
      </c>
      <c r="V1038" s="42">
        <v>511.139319</v>
      </c>
      <c r="W1038" s="42">
        <v>91.064727000000005</v>
      </c>
      <c r="X1038" s="42">
        <v>102.412948</v>
      </c>
      <c r="Y1038" s="42">
        <v>107.587052</v>
      </c>
      <c r="Z1038" s="42">
        <v>123.985058</v>
      </c>
      <c r="AA1038" s="42">
        <v>64.567149999999998</v>
      </c>
      <c r="AB1038" s="42">
        <v>21.522383000000001</v>
      </c>
      <c r="AC1038" s="42">
        <v>0</v>
      </c>
      <c r="AD1038" s="42">
        <v>135.10950500000001</v>
      </c>
      <c r="AE1038" s="42">
        <v>330.93529599999999</v>
      </c>
      <c r="AF1038" s="42">
        <v>45.094517000000003</v>
      </c>
      <c r="AG1038" s="42">
        <v>538.860681</v>
      </c>
      <c r="AH1038" s="42">
        <v>120.910432</v>
      </c>
      <c r="AI1038" s="42">
        <v>80.890564999999995</v>
      </c>
      <c r="AJ1038" s="42">
        <v>114.736316</v>
      </c>
      <c r="AK1038" s="42">
        <v>119.88555700000001</v>
      </c>
      <c r="AL1038" s="42">
        <v>67.641775999999993</v>
      </c>
      <c r="AM1038" s="42">
        <v>30.696534</v>
      </c>
      <c r="AN1038" s="42">
        <v>4.0995020000000002</v>
      </c>
      <c r="AO1038" s="42">
        <v>148.55720400000001</v>
      </c>
      <c r="AP1038" s="42">
        <v>319.63680299999999</v>
      </c>
      <c r="AQ1038" s="42">
        <v>70.666674</v>
      </c>
      <c r="AR1038" s="42">
        <v>827.99986000000001</v>
      </c>
      <c r="AS1038" s="42">
        <v>8.1990029999999994</v>
      </c>
      <c r="AT1038" s="42">
        <v>16.398005999999999</v>
      </c>
      <c r="AU1038" s="42">
        <v>36.895513999999999</v>
      </c>
      <c r="AV1038" s="42">
        <v>131.18405000000001</v>
      </c>
      <c r="AW1038" s="42">
        <v>163.880607</v>
      </c>
      <c r="AX1038" s="42">
        <v>192.67657299999999</v>
      </c>
      <c r="AY1038" s="42">
        <v>176.27856700000001</v>
      </c>
      <c r="AZ1038" s="42">
        <v>102.487539</v>
      </c>
      <c r="BA1038" s="42">
        <v>422.14920599999999</v>
      </c>
      <c r="BB1038" s="42">
        <v>0</v>
      </c>
      <c r="BC1038" s="42">
        <v>12.298505</v>
      </c>
      <c r="BD1038" s="42">
        <v>32.796011999999997</v>
      </c>
      <c r="BE1038" s="42">
        <v>69.691525999999996</v>
      </c>
      <c r="BF1038" s="42">
        <v>20.398053000000001</v>
      </c>
      <c r="BG1038" s="42">
        <v>155.781059</v>
      </c>
      <c r="BH1038" s="42">
        <v>90.189034000000007</v>
      </c>
      <c r="BI1038" s="42">
        <v>40.995016</v>
      </c>
      <c r="BJ1038" s="42">
        <v>405.85065400000002</v>
      </c>
      <c r="BK1038" s="42">
        <v>8.1990029999999994</v>
      </c>
      <c r="BL1038" s="42">
        <v>4.0995020000000002</v>
      </c>
      <c r="BM1038" s="42">
        <v>4.0995020000000002</v>
      </c>
      <c r="BN1038" s="42">
        <v>61.492522999999998</v>
      </c>
      <c r="BO1038" s="42">
        <v>143.48255499999999</v>
      </c>
      <c r="BP1038" s="42">
        <v>36.895513999999999</v>
      </c>
      <c r="BQ1038" s="42">
        <v>86.089533000000003</v>
      </c>
      <c r="BR1038" s="42">
        <v>61.492522999999998</v>
      </c>
      <c r="BS1038" s="42">
        <v>114.786044</v>
      </c>
      <c r="BT1038" s="42">
        <v>0</v>
      </c>
      <c r="BU1038" s="42">
        <v>0</v>
      </c>
      <c r="BV1038" s="42">
        <v>0</v>
      </c>
      <c r="BW1038" s="42">
        <v>8.1990029999999994</v>
      </c>
      <c r="BX1038" s="42">
        <v>20.497508</v>
      </c>
      <c r="BY1038" s="42">
        <v>45.094517000000003</v>
      </c>
      <c r="BZ1038" s="42">
        <v>0</v>
      </c>
      <c r="CA1038" s="42">
        <v>40.995016</v>
      </c>
      <c r="CB1038" s="42">
        <v>430.348209</v>
      </c>
      <c r="CC1038" s="42">
        <v>4.0995020000000002</v>
      </c>
      <c r="CD1038" s="42">
        <v>12.298505</v>
      </c>
      <c r="CE1038" s="42">
        <v>36.895513999999999</v>
      </c>
      <c r="CF1038" s="42">
        <v>94.288535999999993</v>
      </c>
      <c r="CG1038" s="42">
        <v>118.78609</v>
      </c>
      <c r="CH1038" s="42">
        <v>122.98504699999999</v>
      </c>
      <c r="CI1038" s="42">
        <v>0</v>
      </c>
      <c r="CJ1038" s="42">
        <v>40.995016</v>
      </c>
      <c r="CK1038" s="42">
        <v>282.86560800000001</v>
      </c>
      <c r="CL1038" s="42">
        <v>4.0995020000000002</v>
      </c>
      <c r="CM1038" s="42">
        <v>4.0995020000000002</v>
      </c>
      <c r="CN1038" s="42">
        <v>0</v>
      </c>
      <c r="CO1038" s="42">
        <v>28.696511000000001</v>
      </c>
      <c r="CP1038" s="42">
        <v>24.597009</v>
      </c>
      <c r="CQ1038" s="42">
        <v>24.597009</v>
      </c>
      <c r="CR1038" s="42">
        <v>176.27856700000001</v>
      </c>
      <c r="CS1038" s="42">
        <v>20.497508</v>
      </c>
    </row>
    <row r="1039" spans="1:97">
      <c r="A1039" s="40" t="s">
        <v>2669</v>
      </c>
      <c r="B1039" s="40" t="s">
        <v>289</v>
      </c>
      <c r="C1039" s="40" t="s">
        <v>1664</v>
      </c>
      <c r="D1039" s="40" t="s">
        <v>1665</v>
      </c>
      <c r="E1039" s="40" t="s">
        <v>1832</v>
      </c>
      <c r="F1039" s="40" t="s">
        <v>1671</v>
      </c>
      <c r="G1039" s="41" t="s">
        <v>294</v>
      </c>
      <c r="H1039" s="40" t="s">
        <v>2670</v>
      </c>
      <c r="I1039" s="42">
        <v>364</v>
      </c>
      <c r="J1039" s="42">
        <v>64</v>
      </c>
      <c r="K1039" s="42">
        <v>35</v>
      </c>
      <c r="L1039" s="42">
        <v>75</v>
      </c>
      <c r="M1039" s="42">
        <v>94</v>
      </c>
      <c r="N1039" s="42">
        <v>53</v>
      </c>
      <c r="O1039" s="42">
        <v>43</v>
      </c>
      <c r="P1039" s="42">
        <v>58</v>
      </c>
      <c r="Q1039" s="42">
        <v>58</v>
      </c>
      <c r="R1039" s="42">
        <v>87</v>
      </c>
      <c r="S1039" s="42">
        <v>76</v>
      </c>
      <c r="T1039" s="42">
        <v>65</v>
      </c>
      <c r="U1039" s="42">
        <v>25</v>
      </c>
      <c r="V1039" s="42">
        <v>177</v>
      </c>
      <c r="W1039" s="42">
        <v>32</v>
      </c>
      <c r="X1039" s="42">
        <v>17</v>
      </c>
      <c r="Y1039" s="42">
        <v>37</v>
      </c>
      <c r="Z1039" s="42">
        <v>45</v>
      </c>
      <c r="AA1039" s="42">
        <v>33</v>
      </c>
      <c r="AB1039" s="42">
        <v>13</v>
      </c>
      <c r="AC1039" s="42">
        <v>0</v>
      </c>
      <c r="AD1039" s="42">
        <v>38</v>
      </c>
      <c r="AE1039" s="42">
        <v>113</v>
      </c>
      <c r="AF1039" s="42">
        <v>26</v>
      </c>
      <c r="AG1039" s="42">
        <v>187</v>
      </c>
      <c r="AH1039" s="42">
        <v>32</v>
      </c>
      <c r="AI1039" s="42">
        <v>18</v>
      </c>
      <c r="AJ1039" s="42">
        <v>38</v>
      </c>
      <c r="AK1039" s="42">
        <v>49</v>
      </c>
      <c r="AL1039" s="42">
        <v>20</v>
      </c>
      <c r="AM1039" s="42">
        <v>28</v>
      </c>
      <c r="AN1039" s="42">
        <v>2</v>
      </c>
      <c r="AO1039" s="42">
        <v>37</v>
      </c>
      <c r="AP1039" s="42">
        <v>107</v>
      </c>
      <c r="AQ1039" s="42">
        <v>43</v>
      </c>
      <c r="AR1039" s="42">
        <v>296</v>
      </c>
      <c r="AS1039" s="42">
        <v>20</v>
      </c>
      <c r="AT1039" s="42">
        <v>0</v>
      </c>
      <c r="AU1039" s="42">
        <v>24</v>
      </c>
      <c r="AV1039" s="42">
        <v>48</v>
      </c>
      <c r="AW1039" s="42">
        <v>16</v>
      </c>
      <c r="AX1039" s="42">
        <v>80</v>
      </c>
      <c r="AY1039" s="42">
        <v>80</v>
      </c>
      <c r="AZ1039" s="42">
        <v>28</v>
      </c>
      <c r="BA1039" s="42">
        <v>148</v>
      </c>
      <c r="BB1039" s="42">
        <v>16</v>
      </c>
      <c r="BC1039" s="42">
        <v>0</v>
      </c>
      <c r="BD1039" s="42">
        <v>8</v>
      </c>
      <c r="BE1039" s="42">
        <v>16</v>
      </c>
      <c r="BF1039" s="42">
        <v>4</v>
      </c>
      <c r="BG1039" s="42">
        <v>60</v>
      </c>
      <c r="BH1039" s="42">
        <v>36</v>
      </c>
      <c r="BI1039" s="42">
        <v>8</v>
      </c>
      <c r="BJ1039" s="42">
        <v>148</v>
      </c>
      <c r="BK1039" s="42">
        <v>4</v>
      </c>
      <c r="BL1039" s="42">
        <v>0</v>
      </c>
      <c r="BM1039" s="42">
        <v>16</v>
      </c>
      <c r="BN1039" s="42">
        <v>32</v>
      </c>
      <c r="BO1039" s="42">
        <v>12</v>
      </c>
      <c r="BP1039" s="42">
        <v>20</v>
      </c>
      <c r="BQ1039" s="42">
        <v>44</v>
      </c>
      <c r="BR1039" s="42">
        <v>20</v>
      </c>
      <c r="BS1039" s="42">
        <v>16</v>
      </c>
      <c r="BT1039" s="42">
        <v>0</v>
      </c>
      <c r="BU1039" s="42">
        <v>0</v>
      </c>
      <c r="BV1039" s="42">
        <v>0</v>
      </c>
      <c r="BW1039" s="42">
        <v>0</v>
      </c>
      <c r="BX1039" s="42">
        <v>0</v>
      </c>
      <c r="BY1039" s="42">
        <v>8</v>
      </c>
      <c r="BZ1039" s="42">
        <v>0</v>
      </c>
      <c r="CA1039" s="42">
        <v>8</v>
      </c>
      <c r="CB1039" s="42">
        <v>156</v>
      </c>
      <c r="CC1039" s="42">
        <v>16</v>
      </c>
      <c r="CD1039" s="42">
        <v>0</v>
      </c>
      <c r="CE1039" s="42">
        <v>20</v>
      </c>
      <c r="CF1039" s="42">
        <v>44</v>
      </c>
      <c r="CG1039" s="42">
        <v>12</v>
      </c>
      <c r="CH1039" s="42">
        <v>52</v>
      </c>
      <c r="CI1039" s="42">
        <v>0</v>
      </c>
      <c r="CJ1039" s="42">
        <v>12</v>
      </c>
      <c r="CK1039" s="42">
        <v>124</v>
      </c>
      <c r="CL1039" s="42">
        <v>4</v>
      </c>
      <c r="CM1039" s="42">
        <v>0</v>
      </c>
      <c r="CN1039" s="42">
        <v>4</v>
      </c>
      <c r="CO1039" s="42">
        <v>4</v>
      </c>
      <c r="CP1039" s="42">
        <v>4</v>
      </c>
      <c r="CQ1039" s="42">
        <v>20</v>
      </c>
      <c r="CR1039" s="42">
        <v>80</v>
      </c>
      <c r="CS1039" s="42">
        <v>8</v>
      </c>
    </row>
    <row r="1040" spans="1:97">
      <c r="A1040" s="40" t="s">
        <v>2671</v>
      </c>
      <c r="B1040" s="40" t="s">
        <v>289</v>
      </c>
      <c r="C1040" s="40" t="s">
        <v>1664</v>
      </c>
      <c r="D1040" s="40" t="s">
        <v>1685</v>
      </c>
      <c r="E1040" s="40" t="s">
        <v>1941</v>
      </c>
      <c r="F1040" s="40" t="s">
        <v>1671</v>
      </c>
      <c r="G1040" s="41" t="s">
        <v>294</v>
      </c>
      <c r="H1040" s="40" t="s">
        <v>2672</v>
      </c>
      <c r="I1040" s="42">
        <v>350</v>
      </c>
      <c r="J1040" s="42">
        <v>68.911917000000003</v>
      </c>
      <c r="K1040" s="42">
        <v>48.056995000000001</v>
      </c>
      <c r="L1040" s="42">
        <v>66.19171</v>
      </c>
      <c r="M1040" s="42">
        <v>87.046632000000002</v>
      </c>
      <c r="N1040" s="42">
        <v>46.243523000000003</v>
      </c>
      <c r="O1040" s="42">
        <v>33.549222999999998</v>
      </c>
      <c r="P1040" s="42">
        <v>65</v>
      </c>
      <c r="Q1040" s="42">
        <v>51</v>
      </c>
      <c r="R1040" s="42">
        <v>81</v>
      </c>
      <c r="S1040" s="42">
        <v>58</v>
      </c>
      <c r="T1040" s="42">
        <v>41</v>
      </c>
      <c r="U1040" s="42">
        <v>25</v>
      </c>
      <c r="V1040" s="42">
        <v>170.46632099999999</v>
      </c>
      <c r="W1040" s="42">
        <v>32.642487000000003</v>
      </c>
      <c r="X1040" s="42">
        <v>21.761658000000001</v>
      </c>
      <c r="Y1040" s="42">
        <v>35.362693999999998</v>
      </c>
      <c r="Z1040" s="42">
        <v>44.430052000000003</v>
      </c>
      <c r="AA1040" s="42">
        <v>22.668393999999999</v>
      </c>
      <c r="AB1040" s="42">
        <v>13.601036000000001</v>
      </c>
      <c r="AC1040" s="42">
        <v>0</v>
      </c>
      <c r="AD1040" s="42">
        <v>40.803108999999999</v>
      </c>
      <c r="AE1040" s="42">
        <v>99.740932999999998</v>
      </c>
      <c r="AF1040" s="42">
        <v>29.922280000000001</v>
      </c>
      <c r="AG1040" s="42">
        <v>179.53367900000001</v>
      </c>
      <c r="AH1040" s="42">
        <v>36.26943</v>
      </c>
      <c r="AI1040" s="42">
        <v>26.295337</v>
      </c>
      <c r="AJ1040" s="42">
        <v>30.829015999999999</v>
      </c>
      <c r="AK1040" s="42">
        <v>42.616579999999999</v>
      </c>
      <c r="AL1040" s="42">
        <v>23.575130000000001</v>
      </c>
      <c r="AM1040" s="42">
        <v>16.321244</v>
      </c>
      <c r="AN1040" s="42">
        <v>3.6269429999999998</v>
      </c>
      <c r="AO1040" s="42">
        <v>48.056995000000001</v>
      </c>
      <c r="AP1040" s="42">
        <v>96.113990000000001</v>
      </c>
      <c r="AQ1040" s="42">
        <v>35.362693999999998</v>
      </c>
      <c r="AR1040" s="42">
        <v>279.27461099999999</v>
      </c>
      <c r="AS1040" s="42">
        <v>7.2538859999999996</v>
      </c>
      <c r="AT1040" s="42">
        <v>7.2538859999999996</v>
      </c>
      <c r="AU1040" s="42">
        <v>29.015543999999998</v>
      </c>
      <c r="AV1040" s="42">
        <v>47.150258999999998</v>
      </c>
      <c r="AW1040" s="42">
        <v>29.015543999999998</v>
      </c>
      <c r="AX1040" s="42">
        <v>47.150258999999998</v>
      </c>
      <c r="AY1040" s="42">
        <v>72.53886</v>
      </c>
      <c r="AZ1040" s="42">
        <v>39.896372999999997</v>
      </c>
      <c r="BA1040" s="42">
        <v>145.07772</v>
      </c>
      <c r="BB1040" s="42">
        <v>7.2538859999999996</v>
      </c>
      <c r="BC1040" s="42">
        <v>3.6269429999999998</v>
      </c>
      <c r="BD1040" s="42">
        <v>14.507771999999999</v>
      </c>
      <c r="BE1040" s="42">
        <v>21.761658000000001</v>
      </c>
      <c r="BF1040" s="42">
        <v>10.880829</v>
      </c>
      <c r="BG1040" s="42">
        <v>36.26943</v>
      </c>
      <c r="BH1040" s="42">
        <v>43.523316000000001</v>
      </c>
      <c r="BI1040" s="42">
        <v>7.2538859999999996</v>
      </c>
      <c r="BJ1040" s="42">
        <v>134.19689099999999</v>
      </c>
      <c r="BK1040" s="42">
        <v>0</v>
      </c>
      <c r="BL1040" s="42">
        <v>3.6269429999999998</v>
      </c>
      <c r="BM1040" s="42">
        <v>14.507771999999999</v>
      </c>
      <c r="BN1040" s="42">
        <v>25.388601000000001</v>
      </c>
      <c r="BO1040" s="42">
        <v>18.134715</v>
      </c>
      <c r="BP1040" s="42">
        <v>10.880829</v>
      </c>
      <c r="BQ1040" s="42">
        <v>29.015543999999998</v>
      </c>
      <c r="BR1040" s="42">
        <v>32.642487000000003</v>
      </c>
      <c r="BS1040" s="42">
        <v>32.642487000000003</v>
      </c>
      <c r="BT1040" s="42">
        <v>0</v>
      </c>
      <c r="BU1040" s="42">
        <v>0</v>
      </c>
      <c r="BV1040" s="42">
        <v>0</v>
      </c>
      <c r="BW1040" s="42">
        <v>0</v>
      </c>
      <c r="BX1040" s="42">
        <v>0</v>
      </c>
      <c r="BY1040" s="42">
        <v>18.134715</v>
      </c>
      <c r="BZ1040" s="42">
        <v>0</v>
      </c>
      <c r="CA1040" s="42">
        <v>14.507771999999999</v>
      </c>
      <c r="CB1040" s="42">
        <v>148.70466300000001</v>
      </c>
      <c r="CC1040" s="42">
        <v>7.2538859999999996</v>
      </c>
      <c r="CD1040" s="42">
        <v>3.6269429999999998</v>
      </c>
      <c r="CE1040" s="42">
        <v>18.134715</v>
      </c>
      <c r="CF1040" s="42">
        <v>47.150258999999998</v>
      </c>
      <c r="CG1040" s="42">
        <v>29.015543999999998</v>
      </c>
      <c r="CH1040" s="42">
        <v>29.015543999999998</v>
      </c>
      <c r="CI1040" s="42">
        <v>0</v>
      </c>
      <c r="CJ1040" s="42">
        <v>14.507771999999999</v>
      </c>
      <c r="CK1040" s="42">
        <v>97.927460999999994</v>
      </c>
      <c r="CL1040" s="42">
        <v>0</v>
      </c>
      <c r="CM1040" s="42">
        <v>3.6269429999999998</v>
      </c>
      <c r="CN1040" s="42">
        <v>10.880829</v>
      </c>
      <c r="CO1040" s="42">
        <v>0</v>
      </c>
      <c r="CP1040" s="42">
        <v>0</v>
      </c>
      <c r="CQ1040" s="42">
        <v>0</v>
      </c>
      <c r="CR1040" s="42">
        <v>72.53886</v>
      </c>
      <c r="CS1040" s="42">
        <v>10.880829</v>
      </c>
    </row>
    <row r="1041" spans="1:97">
      <c r="A1041" s="40" t="s">
        <v>2673</v>
      </c>
      <c r="B1041" s="40" t="s">
        <v>289</v>
      </c>
      <c r="C1041" s="40" t="s">
        <v>1664</v>
      </c>
      <c r="D1041" s="40" t="s">
        <v>1699</v>
      </c>
      <c r="E1041" s="40" t="s">
        <v>2101</v>
      </c>
      <c r="F1041" s="40" t="s">
        <v>1773</v>
      </c>
      <c r="G1041" s="41" t="s">
        <v>294</v>
      </c>
      <c r="H1041" s="40" t="s">
        <v>2674</v>
      </c>
      <c r="I1041" s="42">
        <v>1615</v>
      </c>
      <c r="J1041" s="42">
        <v>201.02710500000001</v>
      </c>
      <c r="K1041" s="42">
        <v>162.53255300000001</v>
      </c>
      <c r="L1041" s="42">
        <v>241.59096299999999</v>
      </c>
      <c r="M1041" s="42">
        <v>350.58958000000001</v>
      </c>
      <c r="N1041" s="42">
        <v>409.91575499999999</v>
      </c>
      <c r="O1041" s="42">
        <v>249.34404499999999</v>
      </c>
      <c r="P1041" s="42">
        <v>187</v>
      </c>
      <c r="Q1041" s="42">
        <v>159</v>
      </c>
      <c r="R1041" s="42">
        <v>249</v>
      </c>
      <c r="S1041" s="42">
        <v>235</v>
      </c>
      <c r="T1041" s="42">
        <v>345</v>
      </c>
      <c r="U1041" s="42">
        <v>190</v>
      </c>
      <c r="V1041" s="42">
        <v>773.99046699999997</v>
      </c>
      <c r="W1041" s="42">
        <v>96.236379999999997</v>
      </c>
      <c r="X1041" s="42">
        <v>81.266276000000005</v>
      </c>
      <c r="Y1041" s="42">
        <v>117.55296199999999</v>
      </c>
      <c r="Z1041" s="42">
        <v>175.29479000000001</v>
      </c>
      <c r="AA1041" s="42">
        <v>209.09648999999999</v>
      </c>
      <c r="AB1041" s="42">
        <v>91.335689000000002</v>
      </c>
      <c r="AC1041" s="42">
        <v>3.2078790000000001</v>
      </c>
      <c r="AD1041" s="42">
        <v>127.24588</v>
      </c>
      <c r="AE1041" s="42">
        <v>419.95507199999997</v>
      </c>
      <c r="AF1041" s="42">
        <v>226.789514</v>
      </c>
      <c r="AG1041" s="42">
        <v>841.00953300000003</v>
      </c>
      <c r="AH1041" s="42">
        <v>104.79072499999999</v>
      </c>
      <c r="AI1041" s="42">
        <v>81.266276000000005</v>
      </c>
      <c r="AJ1041" s="42">
        <v>124.03800099999999</v>
      </c>
      <c r="AK1041" s="42">
        <v>175.29479000000001</v>
      </c>
      <c r="AL1041" s="42">
        <v>200.819265</v>
      </c>
      <c r="AM1041" s="42">
        <v>139.176759</v>
      </c>
      <c r="AN1041" s="42">
        <v>15.623716999999999</v>
      </c>
      <c r="AO1041" s="42">
        <v>135.80022500000001</v>
      </c>
      <c r="AP1041" s="42">
        <v>415.81646000000001</v>
      </c>
      <c r="AQ1041" s="42">
        <v>289.39284900000001</v>
      </c>
      <c r="AR1041" s="42">
        <v>1378.7555030000001</v>
      </c>
      <c r="AS1041" s="42">
        <v>4.2771720000000002</v>
      </c>
      <c r="AT1041" s="42">
        <v>42.771723999999999</v>
      </c>
      <c r="AU1041" s="42">
        <v>29.940207000000001</v>
      </c>
      <c r="AV1041" s="42">
        <v>102.65213799999999</v>
      </c>
      <c r="AW1041" s="42">
        <v>205.30427700000001</v>
      </c>
      <c r="AX1041" s="42">
        <v>153.978208</v>
      </c>
      <c r="AY1041" s="42">
        <v>673.02205100000003</v>
      </c>
      <c r="AZ1041" s="42">
        <v>166.80972499999999</v>
      </c>
      <c r="BA1041" s="42">
        <v>649.29885200000001</v>
      </c>
      <c r="BB1041" s="42">
        <v>0</v>
      </c>
      <c r="BC1041" s="42">
        <v>25.663035000000001</v>
      </c>
      <c r="BD1041" s="42">
        <v>12.831517</v>
      </c>
      <c r="BE1041" s="42">
        <v>68.434759</v>
      </c>
      <c r="BF1041" s="42">
        <v>42.771723999999999</v>
      </c>
      <c r="BG1041" s="42">
        <v>132.59234599999999</v>
      </c>
      <c r="BH1041" s="42">
        <v>319.95657399999999</v>
      </c>
      <c r="BI1041" s="42">
        <v>47.048896999999997</v>
      </c>
      <c r="BJ1041" s="42">
        <v>729.45665099999997</v>
      </c>
      <c r="BK1041" s="42">
        <v>4.2771720000000002</v>
      </c>
      <c r="BL1041" s="42">
        <v>17.108689999999999</v>
      </c>
      <c r="BM1041" s="42">
        <v>17.108689999999999</v>
      </c>
      <c r="BN1041" s="42">
        <v>34.217379000000001</v>
      </c>
      <c r="BO1041" s="42">
        <v>162.53255300000001</v>
      </c>
      <c r="BP1041" s="42">
        <v>21.385861999999999</v>
      </c>
      <c r="BQ1041" s="42">
        <v>353.06547599999999</v>
      </c>
      <c r="BR1041" s="42">
        <v>119.760828</v>
      </c>
      <c r="BS1041" s="42">
        <v>94.097793999999993</v>
      </c>
      <c r="BT1041" s="42">
        <v>0</v>
      </c>
      <c r="BU1041" s="42">
        <v>4.2771720000000002</v>
      </c>
      <c r="BV1041" s="42">
        <v>0</v>
      </c>
      <c r="BW1041" s="42">
        <v>8.5543449999999996</v>
      </c>
      <c r="BX1041" s="42">
        <v>8.5543449999999996</v>
      </c>
      <c r="BY1041" s="42">
        <v>29.940207000000001</v>
      </c>
      <c r="BZ1041" s="42">
        <v>0</v>
      </c>
      <c r="CA1041" s="42">
        <v>42.771723999999999</v>
      </c>
      <c r="CB1041" s="42">
        <v>517.53786500000001</v>
      </c>
      <c r="CC1041" s="42">
        <v>0</v>
      </c>
      <c r="CD1041" s="42">
        <v>38.494551999999999</v>
      </c>
      <c r="CE1041" s="42">
        <v>25.663035000000001</v>
      </c>
      <c r="CF1041" s="42">
        <v>81.266276000000005</v>
      </c>
      <c r="CG1041" s="42">
        <v>175.36407</v>
      </c>
      <c r="CH1041" s="42">
        <v>124.03800099999999</v>
      </c>
      <c r="CI1041" s="42">
        <v>17.108689999999999</v>
      </c>
      <c r="CJ1041" s="42">
        <v>55.603242000000002</v>
      </c>
      <c r="CK1041" s="42">
        <v>767.11984399999994</v>
      </c>
      <c r="CL1041" s="42">
        <v>4.2771720000000002</v>
      </c>
      <c r="CM1041" s="42">
        <v>0</v>
      </c>
      <c r="CN1041" s="42">
        <v>4.2771720000000002</v>
      </c>
      <c r="CO1041" s="42">
        <v>12.831517</v>
      </c>
      <c r="CP1041" s="42">
        <v>21.385861999999999</v>
      </c>
      <c r="CQ1041" s="42">
        <v>0</v>
      </c>
      <c r="CR1041" s="42">
        <v>655.91336100000001</v>
      </c>
      <c r="CS1041" s="42">
        <v>68.434759</v>
      </c>
    </row>
    <row r="1042" spans="1:97">
      <c r="A1042" s="40" t="s">
        <v>2675</v>
      </c>
      <c r="B1042" s="40" t="s">
        <v>289</v>
      </c>
      <c r="C1042" s="40" t="s">
        <v>1664</v>
      </c>
      <c r="D1042" s="40" t="s">
        <v>1669</v>
      </c>
      <c r="E1042" s="40" t="s">
        <v>1918</v>
      </c>
      <c r="F1042" s="40" t="s">
        <v>1671</v>
      </c>
      <c r="G1042" s="41" t="s">
        <v>294</v>
      </c>
      <c r="H1042" s="40" t="s">
        <v>2676</v>
      </c>
      <c r="I1042" s="42">
        <v>385</v>
      </c>
      <c r="J1042" s="42">
        <v>59.463351000000003</v>
      </c>
      <c r="K1042" s="42">
        <v>40.314135999999998</v>
      </c>
      <c r="L1042" s="42">
        <v>64.502617999999998</v>
      </c>
      <c r="M1042" s="42">
        <v>108.848168</v>
      </c>
      <c r="N1042" s="42">
        <v>73.573297999999994</v>
      </c>
      <c r="O1042" s="42">
        <v>38.298428999999999</v>
      </c>
      <c r="P1042" s="42">
        <v>53</v>
      </c>
      <c r="Q1042" s="42">
        <v>67</v>
      </c>
      <c r="R1042" s="42">
        <v>77</v>
      </c>
      <c r="S1042" s="42">
        <v>73</v>
      </c>
      <c r="T1042" s="42">
        <v>62</v>
      </c>
      <c r="U1042" s="42">
        <v>38</v>
      </c>
      <c r="V1042" s="42">
        <v>191.49214699999999</v>
      </c>
      <c r="W1042" s="42">
        <v>29.227748999999999</v>
      </c>
      <c r="X1042" s="42">
        <v>20.157067999999999</v>
      </c>
      <c r="Y1042" s="42">
        <v>35.274869000000002</v>
      </c>
      <c r="Z1042" s="42">
        <v>51.400523999999997</v>
      </c>
      <c r="AA1042" s="42">
        <v>43.337696000000001</v>
      </c>
      <c r="AB1042" s="42">
        <v>9.0706810000000004</v>
      </c>
      <c r="AC1042" s="42">
        <v>3.0235599999999998</v>
      </c>
      <c r="AD1042" s="42">
        <v>37.290576000000001</v>
      </c>
      <c r="AE1042" s="42">
        <v>119.934555</v>
      </c>
      <c r="AF1042" s="42">
        <v>34.267015999999998</v>
      </c>
      <c r="AG1042" s="42">
        <v>193.50785300000001</v>
      </c>
      <c r="AH1042" s="42">
        <v>30.235602</v>
      </c>
      <c r="AI1042" s="42">
        <v>20.157067999999999</v>
      </c>
      <c r="AJ1042" s="42">
        <v>29.227748999999999</v>
      </c>
      <c r="AK1042" s="42">
        <v>57.447643999999997</v>
      </c>
      <c r="AL1042" s="42">
        <v>30.235602</v>
      </c>
      <c r="AM1042" s="42">
        <v>25.196335000000001</v>
      </c>
      <c r="AN1042" s="42">
        <v>1.0078530000000001</v>
      </c>
      <c r="AO1042" s="42">
        <v>38.298428999999999</v>
      </c>
      <c r="AP1042" s="42">
        <v>110.863874</v>
      </c>
      <c r="AQ1042" s="42">
        <v>44.345550000000003</v>
      </c>
      <c r="AR1042" s="42">
        <v>322.51308899999998</v>
      </c>
      <c r="AS1042" s="42">
        <v>28.219895000000001</v>
      </c>
      <c r="AT1042" s="42">
        <v>24.188482</v>
      </c>
      <c r="AU1042" s="42">
        <v>8.0628270000000004</v>
      </c>
      <c r="AV1042" s="42">
        <v>16.125654000000001</v>
      </c>
      <c r="AW1042" s="42">
        <v>32.251308999999999</v>
      </c>
      <c r="AX1042" s="42">
        <v>56.439791</v>
      </c>
      <c r="AY1042" s="42">
        <v>120.942408</v>
      </c>
      <c r="AZ1042" s="42">
        <v>36.282722999999997</v>
      </c>
      <c r="BA1042" s="42">
        <v>165.287958</v>
      </c>
      <c r="BB1042" s="42">
        <v>20.157067999999999</v>
      </c>
      <c r="BC1042" s="42">
        <v>20.157067999999999</v>
      </c>
      <c r="BD1042" s="42">
        <v>4.0314139999999998</v>
      </c>
      <c r="BE1042" s="42">
        <v>4.0314139999999998</v>
      </c>
      <c r="BF1042" s="42">
        <v>0</v>
      </c>
      <c r="BG1042" s="42">
        <v>36.282722999999997</v>
      </c>
      <c r="BH1042" s="42">
        <v>64.502617999999998</v>
      </c>
      <c r="BI1042" s="42">
        <v>16.125654000000001</v>
      </c>
      <c r="BJ1042" s="42">
        <v>157.225131</v>
      </c>
      <c r="BK1042" s="42">
        <v>8.0628270000000004</v>
      </c>
      <c r="BL1042" s="42">
        <v>4.0314139999999998</v>
      </c>
      <c r="BM1042" s="42">
        <v>4.0314139999999998</v>
      </c>
      <c r="BN1042" s="42">
        <v>12.094241</v>
      </c>
      <c r="BO1042" s="42">
        <v>32.251308999999999</v>
      </c>
      <c r="BP1042" s="42">
        <v>20.157067999999999</v>
      </c>
      <c r="BQ1042" s="42">
        <v>56.439791</v>
      </c>
      <c r="BR1042" s="42">
        <v>20.157067999999999</v>
      </c>
      <c r="BS1042" s="42">
        <v>24.188482</v>
      </c>
      <c r="BT1042" s="42">
        <v>0</v>
      </c>
      <c r="BU1042" s="42">
        <v>0</v>
      </c>
      <c r="BV1042" s="42">
        <v>0</v>
      </c>
      <c r="BW1042" s="42">
        <v>0</v>
      </c>
      <c r="BX1042" s="42">
        <v>0</v>
      </c>
      <c r="BY1042" s="42">
        <v>8.0628270000000004</v>
      </c>
      <c r="BZ1042" s="42">
        <v>0</v>
      </c>
      <c r="CA1042" s="42">
        <v>16.125654000000001</v>
      </c>
      <c r="CB1042" s="42">
        <v>137.068063</v>
      </c>
      <c r="CC1042" s="42">
        <v>28.219895000000001</v>
      </c>
      <c r="CD1042" s="42">
        <v>12.094241</v>
      </c>
      <c r="CE1042" s="42">
        <v>8.0628270000000004</v>
      </c>
      <c r="CF1042" s="42">
        <v>16.125654000000001</v>
      </c>
      <c r="CG1042" s="42">
        <v>20.157067999999999</v>
      </c>
      <c r="CH1042" s="42">
        <v>40.314135999999998</v>
      </c>
      <c r="CI1042" s="42">
        <v>4.0314139999999998</v>
      </c>
      <c r="CJ1042" s="42">
        <v>8.0628270000000004</v>
      </c>
      <c r="CK1042" s="42">
        <v>161.25654499999999</v>
      </c>
      <c r="CL1042" s="42">
        <v>0</v>
      </c>
      <c r="CM1042" s="42">
        <v>12.094241</v>
      </c>
      <c r="CN1042" s="42">
        <v>0</v>
      </c>
      <c r="CO1042" s="42">
        <v>0</v>
      </c>
      <c r="CP1042" s="42">
        <v>12.094241</v>
      </c>
      <c r="CQ1042" s="42">
        <v>8.0628270000000004</v>
      </c>
      <c r="CR1042" s="42">
        <v>116.910995</v>
      </c>
      <c r="CS1042" s="42">
        <v>12.094241</v>
      </c>
    </row>
    <row r="1043" spans="1:97">
      <c r="A1043" s="40" t="s">
        <v>2677</v>
      </c>
      <c r="B1043" s="40" t="s">
        <v>289</v>
      </c>
      <c r="C1043" s="40" t="s">
        <v>1664</v>
      </c>
      <c r="D1043" s="40" t="s">
        <v>1685</v>
      </c>
      <c r="E1043" s="40" t="s">
        <v>1941</v>
      </c>
      <c r="F1043" s="40" t="s">
        <v>1671</v>
      </c>
      <c r="G1043" s="41" t="s">
        <v>294</v>
      </c>
      <c r="H1043" s="40" t="s">
        <v>2678</v>
      </c>
      <c r="I1043" s="42">
        <v>2186</v>
      </c>
      <c r="J1043" s="42">
        <v>515.15340200000003</v>
      </c>
      <c r="K1043" s="42">
        <v>403.37483300000002</v>
      </c>
      <c r="L1043" s="42">
        <v>517.09737700000005</v>
      </c>
      <c r="M1043" s="42">
        <v>378.10315700000001</v>
      </c>
      <c r="N1043" s="42">
        <v>247.85682499999999</v>
      </c>
      <c r="O1043" s="42">
        <v>124.414406</v>
      </c>
      <c r="P1043" s="42">
        <v>312</v>
      </c>
      <c r="Q1043" s="42">
        <v>313</v>
      </c>
      <c r="R1043" s="42">
        <v>329</v>
      </c>
      <c r="S1043" s="42">
        <v>290</v>
      </c>
      <c r="T1043" s="42">
        <v>182</v>
      </c>
      <c r="U1043" s="42">
        <v>105</v>
      </c>
      <c r="V1043" s="42">
        <v>1099.3179190000001</v>
      </c>
      <c r="W1043" s="42">
        <v>271.18452600000001</v>
      </c>
      <c r="X1043" s="42">
        <v>198.28546</v>
      </c>
      <c r="Y1043" s="42">
        <v>260.49266299999999</v>
      </c>
      <c r="Z1043" s="42">
        <v>191.48154700000001</v>
      </c>
      <c r="AA1043" s="42">
        <v>128.302357</v>
      </c>
      <c r="AB1043" s="42">
        <v>46.655402000000002</v>
      </c>
      <c r="AC1043" s="42">
        <v>2.9159630000000001</v>
      </c>
      <c r="AD1043" s="42">
        <v>344.08359300000001</v>
      </c>
      <c r="AE1043" s="42">
        <v>637.62383299999999</v>
      </c>
      <c r="AF1043" s="42">
        <v>117.610494</v>
      </c>
      <c r="AG1043" s="42">
        <v>1086.6820809999999</v>
      </c>
      <c r="AH1043" s="42">
        <v>243.968875</v>
      </c>
      <c r="AI1043" s="42">
        <v>205.08937299999999</v>
      </c>
      <c r="AJ1043" s="42">
        <v>256.604713</v>
      </c>
      <c r="AK1043" s="42">
        <v>186.62161</v>
      </c>
      <c r="AL1043" s="42">
        <v>119.554469</v>
      </c>
      <c r="AM1043" s="42">
        <v>60.263227999999998</v>
      </c>
      <c r="AN1043" s="42">
        <v>14.579813</v>
      </c>
      <c r="AO1043" s="42">
        <v>296.45620300000002</v>
      </c>
      <c r="AP1043" s="42">
        <v>658.035571</v>
      </c>
      <c r="AQ1043" s="42">
        <v>132.19030699999999</v>
      </c>
      <c r="AR1043" s="42">
        <v>1706.8101380000001</v>
      </c>
      <c r="AS1043" s="42">
        <v>0</v>
      </c>
      <c r="AT1043" s="42">
        <v>50.543353000000003</v>
      </c>
      <c r="AU1043" s="42">
        <v>31.103601999999999</v>
      </c>
      <c r="AV1043" s="42">
        <v>198.28546</v>
      </c>
      <c r="AW1043" s="42">
        <v>392.68297000000001</v>
      </c>
      <c r="AX1043" s="42">
        <v>408.23477100000002</v>
      </c>
      <c r="AY1043" s="42">
        <v>365.46731899999997</v>
      </c>
      <c r="AZ1043" s="42">
        <v>260.49266299999999</v>
      </c>
      <c r="BA1043" s="42">
        <v>832.021343</v>
      </c>
      <c r="BB1043" s="42">
        <v>0</v>
      </c>
      <c r="BC1043" s="42">
        <v>38.879502000000002</v>
      </c>
      <c r="BD1043" s="42">
        <v>19.439751000000001</v>
      </c>
      <c r="BE1043" s="42">
        <v>97.198755000000006</v>
      </c>
      <c r="BF1043" s="42">
        <v>77.759004000000004</v>
      </c>
      <c r="BG1043" s="42">
        <v>346.02756799999997</v>
      </c>
      <c r="BH1043" s="42">
        <v>182.73365899999999</v>
      </c>
      <c r="BI1043" s="42">
        <v>69.983103999999997</v>
      </c>
      <c r="BJ1043" s="42">
        <v>874.78879500000005</v>
      </c>
      <c r="BK1043" s="42">
        <v>0</v>
      </c>
      <c r="BL1043" s="42">
        <v>11.663850999999999</v>
      </c>
      <c r="BM1043" s="42">
        <v>11.663850999999999</v>
      </c>
      <c r="BN1043" s="42">
        <v>101.08670499999999</v>
      </c>
      <c r="BO1043" s="42">
        <v>314.92396600000001</v>
      </c>
      <c r="BP1043" s="42">
        <v>62.207203</v>
      </c>
      <c r="BQ1043" s="42">
        <v>182.73365899999999</v>
      </c>
      <c r="BR1043" s="42">
        <v>190.50955999999999</v>
      </c>
      <c r="BS1043" s="42">
        <v>221.61316099999999</v>
      </c>
      <c r="BT1043" s="42">
        <v>0</v>
      </c>
      <c r="BU1043" s="42">
        <v>3.88795</v>
      </c>
      <c r="BV1043" s="42">
        <v>0</v>
      </c>
      <c r="BW1043" s="42">
        <v>7.7759</v>
      </c>
      <c r="BX1043" s="42">
        <v>58.319253000000003</v>
      </c>
      <c r="BY1043" s="42">
        <v>50.543353000000003</v>
      </c>
      <c r="BZ1043" s="42">
        <v>0</v>
      </c>
      <c r="CA1043" s="42">
        <v>101.08670499999999</v>
      </c>
      <c r="CB1043" s="42">
        <v>948.65984900000001</v>
      </c>
      <c r="CC1043" s="42">
        <v>0</v>
      </c>
      <c r="CD1043" s="42">
        <v>31.103601999999999</v>
      </c>
      <c r="CE1043" s="42">
        <v>31.103601999999999</v>
      </c>
      <c r="CF1043" s="42">
        <v>178.845709</v>
      </c>
      <c r="CG1043" s="42">
        <v>303.26011599999998</v>
      </c>
      <c r="CH1043" s="42">
        <v>330.47576700000002</v>
      </c>
      <c r="CI1043" s="42">
        <v>0</v>
      </c>
      <c r="CJ1043" s="42">
        <v>73.871054000000001</v>
      </c>
      <c r="CK1043" s="42">
        <v>536.53712800000005</v>
      </c>
      <c r="CL1043" s="42">
        <v>0</v>
      </c>
      <c r="CM1043" s="42">
        <v>15.551800999999999</v>
      </c>
      <c r="CN1043" s="42">
        <v>0</v>
      </c>
      <c r="CO1043" s="42">
        <v>11.663850999999999</v>
      </c>
      <c r="CP1043" s="42">
        <v>31.103601999999999</v>
      </c>
      <c r="CQ1043" s="42">
        <v>27.215651000000001</v>
      </c>
      <c r="CR1043" s="42">
        <v>365.46731899999997</v>
      </c>
      <c r="CS1043" s="42">
        <v>85.534903999999997</v>
      </c>
    </row>
    <row r="1044" spans="1:97">
      <c r="A1044" s="40" t="s">
        <v>2679</v>
      </c>
      <c r="B1044" s="40" t="s">
        <v>289</v>
      </c>
      <c r="C1044" s="40" t="s">
        <v>1664</v>
      </c>
      <c r="D1044" s="40" t="s">
        <v>1699</v>
      </c>
      <c r="E1044" s="40" t="s">
        <v>1772</v>
      </c>
      <c r="F1044" s="40" t="s">
        <v>1773</v>
      </c>
      <c r="G1044" s="41" t="s">
        <v>294</v>
      </c>
      <c r="H1044" s="40" t="s">
        <v>2680</v>
      </c>
      <c r="I1044" s="42">
        <v>397</v>
      </c>
      <c r="J1044" s="42">
        <v>51.214055999999999</v>
      </c>
      <c r="K1044" s="42">
        <v>59.184204999999999</v>
      </c>
      <c r="L1044" s="42">
        <v>65.987341999999998</v>
      </c>
      <c r="M1044" s="42">
        <v>107.352541</v>
      </c>
      <c r="N1044" s="42">
        <v>59.093142</v>
      </c>
      <c r="O1044" s="42">
        <v>54.168712999999997</v>
      </c>
      <c r="P1044" s="42">
        <v>102</v>
      </c>
      <c r="Q1044" s="42">
        <v>75</v>
      </c>
      <c r="R1044" s="42">
        <v>113</v>
      </c>
      <c r="S1044" s="42">
        <v>71</v>
      </c>
      <c r="T1044" s="42">
        <v>75</v>
      </c>
      <c r="U1044" s="42">
        <v>35</v>
      </c>
      <c r="V1044" s="42">
        <v>201.962277</v>
      </c>
      <c r="W1044" s="42">
        <v>29.546571</v>
      </c>
      <c r="X1044" s="42">
        <v>29.607279999999999</v>
      </c>
      <c r="Y1044" s="42">
        <v>31.516342000000002</v>
      </c>
      <c r="Z1044" s="42">
        <v>58.108255999999997</v>
      </c>
      <c r="AA1044" s="42">
        <v>29.546571</v>
      </c>
      <c r="AB1044" s="42">
        <v>23.637257000000002</v>
      </c>
      <c r="AC1044" s="42">
        <v>0</v>
      </c>
      <c r="AD1044" s="42">
        <v>42.395617000000001</v>
      </c>
      <c r="AE1044" s="42">
        <v>121.15611800000001</v>
      </c>
      <c r="AF1044" s="42">
        <v>38.410542</v>
      </c>
      <c r="AG1044" s="42">
        <v>195.037723</v>
      </c>
      <c r="AH1044" s="42">
        <v>21.667484999999999</v>
      </c>
      <c r="AI1044" s="42">
        <v>29.576924999999999</v>
      </c>
      <c r="AJ1044" s="42">
        <v>34.470998999999999</v>
      </c>
      <c r="AK1044" s="42">
        <v>49.244284999999998</v>
      </c>
      <c r="AL1044" s="42">
        <v>29.546571</v>
      </c>
      <c r="AM1044" s="42">
        <v>30.531457</v>
      </c>
      <c r="AN1044" s="42">
        <v>0</v>
      </c>
      <c r="AO1044" s="42">
        <v>37.456010999999997</v>
      </c>
      <c r="AP1044" s="42">
        <v>112.27697000000001</v>
      </c>
      <c r="AQ1044" s="42">
        <v>45.304741999999997</v>
      </c>
      <c r="AR1044" s="42">
        <v>350.74072699999999</v>
      </c>
      <c r="AS1044" s="42">
        <v>19.697714000000001</v>
      </c>
      <c r="AT1044" s="42">
        <v>19.697714000000001</v>
      </c>
      <c r="AU1044" s="42">
        <v>3.939543</v>
      </c>
      <c r="AV1044" s="42">
        <v>23.637257000000002</v>
      </c>
      <c r="AW1044" s="42">
        <v>47.274514000000003</v>
      </c>
      <c r="AX1044" s="42">
        <v>86.730649999999997</v>
      </c>
      <c r="AY1044" s="42">
        <v>98.488569999999996</v>
      </c>
      <c r="AZ1044" s="42">
        <v>51.274765000000002</v>
      </c>
      <c r="BA1044" s="42">
        <v>204.916934</v>
      </c>
      <c r="BB1044" s="42">
        <v>15.758171000000001</v>
      </c>
      <c r="BC1044" s="42">
        <v>15.758171000000001</v>
      </c>
      <c r="BD1044" s="42">
        <v>0</v>
      </c>
      <c r="BE1044" s="42">
        <v>11.818628</v>
      </c>
      <c r="BF1044" s="42">
        <v>15.758171000000001</v>
      </c>
      <c r="BG1044" s="42">
        <v>63.093394000000004</v>
      </c>
      <c r="BH1044" s="42">
        <v>63.032685000000001</v>
      </c>
      <c r="BI1044" s="42">
        <v>19.697714000000001</v>
      </c>
      <c r="BJ1044" s="42">
        <v>145.823792</v>
      </c>
      <c r="BK1044" s="42">
        <v>3.939543</v>
      </c>
      <c r="BL1044" s="42">
        <v>3.939543</v>
      </c>
      <c r="BM1044" s="42">
        <v>3.939543</v>
      </c>
      <c r="BN1044" s="42">
        <v>11.818628</v>
      </c>
      <c r="BO1044" s="42">
        <v>31.516342000000002</v>
      </c>
      <c r="BP1044" s="42">
        <v>23.637257000000002</v>
      </c>
      <c r="BQ1044" s="42">
        <v>35.455885000000002</v>
      </c>
      <c r="BR1044" s="42">
        <v>31.577051000000001</v>
      </c>
      <c r="BS1044" s="42">
        <v>47.395930999999997</v>
      </c>
      <c r="BT1044" s="42">
        <v>0</v>
      </c>
      <c r="BU1044" s="42">
        <v>0</v>
      </c>
      <c r="BV1044" s="42">
        <v>0</v>
      </c>
      <c r="BW1044" s="42">
        <v>3.939543</v>
      </c>
      <c r="BX1044" s="42">
        <v>7.879086</v>
      </c>
      <c r="BY1044" s="42">
        <v>7.939794</v>
      </c>
      <c r="BZ1044" s="42">
        <v>0</v>
      </c>
      <c r="CA1044" s="42">
        <v>27.637508</v>
      </c>
      <c r="CB1044" s="42">
        <v>173.33988299999999</v>
      </c>
      <c r="CC1044" s="42">
        <v>3.939543</v>
      </c>
      <c r="CD1044" s="42">
        <v>19.697714000000001</v>
      </c>
      <c r="CE1044" s="42">
        <v>3.939543</v>
      </c>
      <c r="CF1044" s="42">
        <v>11.818628</v>
      </c>
      <c r="CG1044" s="42">
        <v>39.395428000000003</v>
      </c>
      <c r="CH1044" s="42">
        <v>74.851313000000005</v>
      </c>
      <c r="CI1044" s="42">
        <v>3.939543</v>
      </c>
      <c r="CJ1044" s="42">
        <v>15.758171000000001</v>
      </c>
      <c r="CK1044" s="42">
        <v>130.00491199999999</v>
      </c>
      <c r="CL1044" s="42">
        <v>15.758171000000001</v>
      </c>
      <c r="CM1044" s="42">
        <v>0</v>
      </c>
      <c r="CN1044" s="42">
        <v>0</v>
      </c>
      <c r="CO1044" s="42">
        <v>7.879086</v>
      </c>
      <c r="CP1044" s="42">
        <v>0</v>
      </c>
      <c r="CQ1044" s="42">
        <v>3.939543</v>
      </c>
      <c r="CR1044" s="42">
        <v>94.549026999999995</v>
      </c>
      <c r="CS1044" s="42">
        <v>7.879086</v>
      </c>
    </row>
    <row r="1045" spans="1:97">
      <c r="A1045" s="40" t="s">
        <v>2681</v>
      </c>
      <c r="B1045" s="40" t="s">
        <v>289</v>
      </c>
      <c r="C1045" s="40" t="s">
        <v>1664</v>
      </c>
      <c r="D1045" s="40" t="s">
        <v>1699</v>
      </c>
      <c r="E1045" s="40" t="s">
        <v>1700</v>
      </c>
      <c r="F1045" s="40" t="s">
        <v>1671</v>
      </c>
      <c r="G1045" s="41" t="s">
        <v>294</v>
      </c>
      <c r="H1045" s="40" t="s">
        <v>2682</v>
      </c>
      <c r="I1045" s="42">
        <v>779</v>
      </c>
      <c r="J1045" s="42">
        <v>174.04181600000001</v>
      </c>
      <c r="K1045" s="42">
        <v>100.51612900000001</v>
      </c>
      <c r="L1045" s="42">
        <v>207.547192</v>
      </c>
      <c r="M1045" s="42">
        <v>157.28912800000001</v>
      </c>
      <c r="N1045" s="42">
        <v>94.931899999999999</v>
      </c>
      <c r="O1045" s="42">
        <v>44.673834999999997</v>
      </c>
      <c r="P1045" s="42">
        <v>99</v>
      </c>
      <c r="Q1045" s="42">
        <v>121</v>
      </c>
      <c r="R1045" s="42">
        <v>135</v>
      </c>
      <c r="S1045" s="42">
        <v>124</v>
      </c>
      <c r="T1045" s="42">
        <v>71</v>
      </c>
      <c r="U1045" s="42">
        <v>24</v>
      </c>
      <c r="V1045" s="42">
        <v>428.12425300000001</v>
      </c>
      <c r="W1045" s="42">
        <v>113.545998</v>
      </c>
      <c r="X1045" s="42">
        <v>49.327359999999999</v>
      </c>
      <c r="Y1045" s="42">
        <v>107.031063</v>
      </c>
      <c r="Z1045" s="42">
        <v>91.20908</v>
      </c>
      <c r="AA1045" s="42">
        <v>44.673834999999997</v>
      </c>
      <c r="AB1045" s="42">
        <v>22.336918000000001</v>
      </c>
      <c r="AC1045" s="42">
        <v>0</v>
      </c>
      <c r="AD1045" s="42">
        <v>132.16009600000001</v>
      </c>
      <c r="AE1045" s="42">
        <v>249.42891299999999</v>
      </c>
      <c r="AF1045" s="42">
        <v>46.535245000000003</v>
      </c>
      <c r="AG1045" s="42">
        <v>350.87574699999999</v>
      </c>
      <c r="AH1045" s="42">
        <v>60.495818</v>
      </c>
      <c r="AI1045" s="42">
        <v>51.188769000000001</v>
      </c>
      <c r="AJ1045" s="42">
        <v>100.51612900000001</v>
      </c>
      <c r="AK1045" s="42">
        <v>66.080048000000005</v>
      </c>
      <c r="AL1045" s="42">
        <v>50.258065000000002</v>
      </c>
      <c r="AM1045" s="42">
        <v>22.336918000000001</v>
      </c>
      <c r="AN1045" s="42">
        <v>0</v>
      </c>
      <c r="AO1045" s="42">
        <v>78.179210999999995</v>
      </c>
      <c r="AP1045" s="42">
        <v>223.36917600000001</v>
      </c>
      <c r="AQ1045" s="42">
        <v>49.327359999999999</v>
      </c>
      <c r="AR1045" s="42">
        <v>591.928315</v>
      </c>
      <c r="AS1045" s="42">
        <v>3.72282</v>
      </c>
      <c r="AT1045" s="42">
        <v>29.782557000000001</v>
      </c>
      <c r="AU1045" s="42">
        <v>40.951016000000003</v>
      </c>
      <c r="AV1045" s="42">
        <v>137.744325</v>
      </c>
      <c r="AW1045" s="42">
        <v>126.575866</v>
      </c>
      <c r="AX1045" s="42">
        <v>63.287933000000002</v>
      </c>
      <c r="AY1045" s="42">
        <v>126.575866</v>
      </c>
      <c r="AZ1045" s="42">
        <v>63.287933000000002</v>
      </c>
      <c r="BA1045" s="42">
        <v>308.99402600000002</v>
      </c>
      <c r="BB1045" s="42">
        <v>0</v>
      </c>
      <c r="BC1045" s="42">
        <v>14.891278</v>
      </c>
      <c r="BD1045" s="42">
        <v>29.782557000000001</v>
      </c>
      <c r="BE1045" s="42">
        <v>74.456391999999994</v>
      </c>
      <c r="BF1045" s="42">
        <v>40.951016000000003</v>
      </c>
      <c r="BG1045" s="42">
        <v>52.119473999999997</v>
      </c>
      <c r="BH1045" s="42">
        <v>63.287933000000002</v>
      </c>
      <c r="BI1045" s="42">
        <v>33.505375999999998</v>
      </c>
      <c r="BJ1045" s="42">
        <v>282.93428899999998</v>
      </c>
      <c r="BK1045" s="42">
        <v>3.72282</v>
      </c>
      <c r="BL1045" s="42">
        <v>14.891278</v>
      </c>
      <c r="BM1045" s="42">
        <v>11.168459</v>
      </c>
      <c r="BN1045" s="42">
        <v>63.287933000000002</v>
      </c>
      <c r="BO1045" s="42">
        <v>85.624851000000007</v>
      </c>
      <c r="BP1045" s="42">
        <v>11.168459</v>
      </c>
      <c r="BQ1045" s="42">
        <v>63.287933000000002</v>
      </c>
      <c r="BR1045" s="42">
        <v>29.782557000000001</v>
      </c>
      <c r="BS1045" s="42">
        <v>63.287933000000002</v>
      </c>
      <c r="BT1045" s="42">
        <v>0</v>
      </c>
      <c r="BU1045" s="42">
        <v>0</v>
      </c>
      <c r="BV1045" s="42">
        <v>0</v>
      </c>
      <c r="BW1045" s="42">
        <v>3.72282</v>
      </c>
      <c r="BX1045" s="42">
        <v>14.891278</v>
      </c>
      <c r="BY1045" s="42">
        <v>7.4456389999999999</v>
      </c>
      <c r="BZ1045" s="42">
        <v>0</v>
      </c>
      <c r="CA1045" s="42">
        <v>37.228195999999997</v>
      </c>
      <c r="CB1045" s="42">
        <v>368.55914000000001</v>
      </c>
      <c r="CC1045" s="42">
        <v>0</v>
      </c>
      <c r="CD1045" s="42">
        <v>26.059736999999998</v>
      </c>
      <c r="CE1045" s="42">
        <v>37.228195999999997</v>
      </c>
      <c r="CF1045" s="42">
        <v>130.298686</v>
      </c>
      <c r="CG1045" s="42">
        <v>100.51612900000001</v>
      </c>
      <c r="CH1045" s="42">
        <v>52.119473999999997</v>
      </c>
      <c r="CI1045" s="42">
        <v>0</v>
      </c>
      <c r="CJ1045" s="42">
        <v>22.336918000000001</v>
      </c>
      <c r="CK1045" s="42">
        <v>160.081243</v>
      </c>
      <c r="CL1045" s="42">
        <v>3.72282</v>
      </c>
      <c r="CM1045" s="42">
        <v>3.72282</v>
      </c>
      <c r="CN1045" s="42">
        <v>3.72282</v>
      </c>
      <c r="CO1045" s="42">
        <v>3.72282</v>
      </c>
      <c r="CP1045" s="42">
        <v>11.168459</v>
      </c>
      <c r="CQ1045" s="42">
        <v>3.72282</v>
      </c>
      <c r="CR1045" s="42">
        <v>126.575866</v>
      </c>
      <c r="CS1045" s="42">
        <v>3.72282</v>
      </c>
    </row>
    <row r="1046" spans="1:97">
      <c r="A1046" s="40" t="s">
        <v>2683</v>
      </c>
      <c r="B1046" s="40" t="s">
        <v>289</v>
      </c>
      <c r="C1046" s="40" t="s">
        <v>1664</v>
      </c>
      <c r="D1046" s="40" t="s">
        <v>1685</v>
      </c>
      <c r="E1046" s="40" t="s">
        <v>1722</v>
      </c>
      <c r="F1046" s="40" t="s">
        <v>1671</v>
      </c>
      <c r="G1046" s="41" t="s">
        <v>294</v>
      </c>
      <c r="H1046" s="40" t="s">
        <v>2684</v>
      </c>
      <c r="I1046" s="42">
        <v>1443</v>
      </c>
      <c r="J1046" s="42">
        <v>297.693173</v>
      </c>
      <c r="K1046" s="42">
        <v>219.751688</v>
      </c>
      <c r="L1046" s="42">
        <v>339.91147799999999</v>
      </c>
      <c r="M1046" s="42">
        <v>324.75618900000001</v>
      </c>
      <c r="N1046" s="42">
        <v>188.35858999999999</v>
      </c>
      <c r="O1046" s="42">
        <v>72.528881999999996</v>
      </c>
      <c r="P1046" s="42">
        <v>209</v>
      </c>
      <c r="Q1046" s="42">
        <v>216</v>
      </c>
      <c r="R1046" s="42">
        <v>251</v>
      </c>
      <c r="S1046" s="42">
        <v>267</v>
      </c>
      <c r="T1046" s="42">
        <v>136</v>
      </c>
      <c r="U1046" s="42">
        <v>54</v>
      </c>
      <c r="V1046" s="42">
        <v>744.77419399999997</v>
      </c>
      <c r="W1046" s="42">
        <v>171.03826000000001</v>
      </c>
      <c r="X1046" s="42">
        <v>114.747187</v>
      </c>
      <c r="Y1046" s="42">
        <v>175.36834200000001</v>
      </c>
      <c r="Z1046" s="42">
        <v>155.882971</v>
      </c>
      <c r="AA1046" s="42">
        <v>93.096773999999996</v>
      </c>
      <c r="AB1046" s="42">
        <v>34.640659999999997</v>
      </c>
      <c r="AC1046" s="42">
        <v>0</v>
      </c>
      <c r="AD1046" s="42">
        <v>224.08177000000001</v>
      </c>
      <c r="AE1046" s="42">
        <v>433.00825200000003</v>
      </c>
      <c r="AF1046" s="42">
        <v>87.684171000000006</v>
      </c>
      <c r="AG1046" s="42">
        <v>698.22580600000003</v>
      </c>
      <c r="AH1046" s="42">
        <v>126.65491400000001</v>
      </c>
      <c r="AI1046" s="42">
        <v>105.004501</v>
      </c>
      <c r="AJ1046" s="42">
        <v>164.543136</v>
      </c>
      <c r="AK1046" s="42">
        <v>168.87321800000001</v>
      </c>
      <c r="AL1046" s="42">
        <v>95.261814999999999</v>
      </c>
      <c r="AM1046" s="42">
        <v>34.640659999999997</v>
      </c>
      <c r="AN1046" s="42">
        <v>3.2475619999999998</v>
      </c>
      <c r="AO1046" s="42">
        <v>150.47036800000001</v>
      </c>
      <c r="AP1046" s="42">
        <v>454.65866499999998</v>
      </c>
      <c r="AQ1046" s="42">
        <v>93.096773999999996</v>
      </c>
      <c r="AR1046" s="42">
        <v>1112.8312080000001</v>
      </c>
      <c r="AS1046" s="42">
        <v>12.990247999999999</v>
      </c>
      <c r="AT1046" s="42">
        <v>25.980495000000001</v>
      </c>
      <c r="AU1046" s="42">
        <v>73.611402999999996</v>
      </c>
      <c r="AV1046" s="42">
        <v>199.183796</v>
      </c>
      <c r="AW1046" s="42">
        <v>181.86346599999999</v>
      </c>
      <c r="AX1046" s="42">
        <v>220.83420899999999</v>
      </c>
      <c r="AY1046" s="42">
        <v>229.49437399999999</v>
      </c>
      <c r="AZ1046" s="42">
        <v>168.87321800000001</v>
      </c>
      <c r="BA1046" s="42">
        <v>575.90097500000002</v>
      </c>
      <c r="BB1046" s="42">
        <v>8.6601649999999992</v>
      </c>
      <c r="BC1046" s="42">
        <v>21.650413</v>
      </c>
      <c r="BD1046" s="42">
        <v>51.960990000000002</v>
      </c>
      <c r="BE1046" s="42">
        <v>82.271568000000002</v>
      </c>
      <c r="BF1046" s="42">
        <v>30.310578</v>
      </c>
      <c r="BG1046" s="42">
        <v>173.20330100000001</v>
      </c>
      <c r="BH1046" s="42">
        <v>142.89272299999999</v>
      </c>
      <c r="BI1046" s="42">
        <v>64.951238000000004</v>
      </c>
      <c r="BJ1046" s="42">
        <v>536.93023300000004</v>
      </c>
      <c r="BK1046" s="42">
        <v>4.3300830000000001</v>
      </c>
      <c r="BL1046" s="42">
        <v>4.3300830000000001</v>
      </c>
      <c r="BM1046" s="42">
        <v>21.650413</v>
      </c>
      <c r="BN1046" s="42">
        <v>116.912228</v>
      </c>
      <c r="BO1046" s="42">
        <v>151.552888</v>
      </c>
      <c r="BP1046" s="42">
        <v>47.630907999999998</v>
      </c>
      <c r="BQ1046" s="42">
        <v>86.601650000000006</v>
      </c>
      <c r="BR1046" s="42">
        <v>103.92198</v>
      </c>
      <c r="BS1046" s="42">
        <v>121.242311</v>
      </c>
      <c r="BT1046" s="42">
        <v>0</v>
      </c>
      <c r="BU1046" s="42">
        <v>0</v>
      </c>
      <c r="BV1046" s="42">
        <v>0</v>
      </c>
      <c r="BW1046" s="42">
        <v>12.990247999999999</v>
      </c>
      <c r="BX1046" s="42">
        <v>21.650413</v>
      </c>
      <c r="BY1046" s="42">
        <v>12.990247999999999</v>
      </c>
      <c r="BZ1046" s="42">
        <v>0</v>
      </c>
      <c r="CA1046" s="42">
        <v>73.611402999999996</v>
      </c>
      <c r="CB1046" s="42">
        <v>649.51237800000001</v>
      </c>
      <c r="CC1046" s="42">
        <v>4.3300830000000001</v>
      </c>
      <c r="CD1046" s="42">
        <v>21.650413</v>
      </c>
      <c r="CE1046" s="42">
        <v>56.291072999999997</v>
      </c>
      <c r="CF1046" s="42">
        <v>164.543136</v>
      </c>
      <c r="CG1046" s="42">
        <v>151.552888</v>
      </c>
      <c r="CH1046" s="42">
        <v>186.19354799999999</v>
      </c>
      <c r="CI1046" s="42">
        <v>4.3300830000000001</v>
      </c>
      <c r="CJ1046" s="42">
        <v>60.621155000000002</v>
      </c>
      <c r="CK1046" s="42">
        <v>342.07651900000002</v>
      </c>
      <c r="CL1046" s="42">
        <v>8.6601649999999992</v>
      </c>
      <c r="CM1046" s="42">
        <v>4.3300830000000001</v>
      </c>
      <c r="CN1046" s="42">
        <v>17.320329999999998</v>
      </c>
      <c r="CO1046" s="42">
        <v>21.650413</v>
      </c>
      <c r="CP1046" s="42">
        <v>8.6601649999999992</v>
      </c>
      <c r="CQ1046" s="42">
        <v>21.650413</v>
      </c>
      <c r="CR1046" s="42">
        <v>225.16429099999999</v>
      </c>
      <c r="CS1046" s="42">
        <v>34.640659999999997</v>
      </c>
    </row>
    <row r="1047" spans="1:97">
      <c r="A1047" s="40" t="s">
        <v>2685</v>
      </c>
      <c r="B1047" s="40" t="s">
        <v>289</v>
      </c>
      <c r="C1047" s="40" t="s">
        <v>1664</v>
      </c>
      <c r="D1047" s="40" t="s">
        <v>1674</v>
      </c>
      <c r="E1047" s="40" t="s">
        <v>1759</v>
      </c>
      <c r="F1047" s="40" t="s">
        <v>1671</v>
      </c>
      <c r="G1047" s="41" t="s">
        <v>294</v>
      </c>
      <c r="H1047" s="40" t="s">
        <v>2686</v>
      </c>
      <c r="I1047" s="42">
        <v>2223</v>
      </c>
      <c r="J1047" s="42">
        <v>453.47846900000002</v>
      </c>
      <c r="K1047" s="42">
        <v>247.258622</v>
      </c>
      <c r="L1047" s="42">
        <v>510.93275399999999</v>
      </c>
      <c r="M1047" s="42">
        <v>472.97188699999998</v>
      </c>
      <c r="N1047" s="42">
        <v>340.54373800000002</v>
      </c>
      <c r="O1047" s="42">
        <v>197.81452899999999</v>
      </c>
      <c r="P1047" s="42">
        <v>362</v>
      </c>
      <c r="Q1047" s="42">
        <v>296</v>
      </c>
      <c r="R1047" s="42">
        <v>438</v>
      </c>
      <c r="S1047" s="42">
        <v>467</v>
      </c>
      <c r="T1047" s="42">
        <v>213</v>
      </c>
      <c r="U1047" s="42">
        <v>152</v>
      </c>
      <c r="V1047" s="42">
        <v>1045.306609</v>
      </c>
      <c r="W1047" s="42">
        <v>200.06403</v>
      </c>
      <c r="X1047" s="42">
        <v>124.142296</v>
      </c>
      <c r="Y1047" s="42">
        <v>248.28459100000001</v>
      </c>
      <c r="Z1047" s="42">
        <v>240.07683599999999</v>
      </c>
      <c r="AA1047" s="42">
        <v>170.284886</v>
      </c>
      <c r="AB1047" s="42">
        <v>56.376251000000003</v>
      </c>
      <c r="AC1047" s="42">
        <v>6.0777190000000001</v>
      </c>
      <c r="AD1047" s="42">
        <v>258.544285</v>
      </c>
      <c r="AE1047" s="42">
        <v>636.07498699999996</v>
      </c>
      <c r="AF1047" s="42">
        <v>150.68733700000001</v>
      </c>
      <c r="AG1047" s="42">
        <v>1177.693391</v>
      </c>
      <c r="AH1047" s="42">
        <v>253.41443799999999</v>
      </c>
      <c r="AI1047" s="42">
        <v>123.116326</v>
      </c>
      <c r="AJ1047" s="42">
        <v>262.64816300000001</v>
      </c>
      <c r="AK1047" s="42">
        <v>232.895051</v>
      </c>
      <c r="AL1047" s="42">
        <v>170.25885299999999</v>
      </c>
      <c r="AM1047" s="42">
        <v>114.179659</v>
      </c>
      <c r="AN1047" s="42">
        <v>21.180900999999999</v>
      </c>
      <c r="AO1047" s="42">
        <v>306.76484699999997</v>
      </c>
      <c r="AP1047" s="42">
        <v>655.59443799999997</v>
      </c>
      <c r="AQ1047" s="42">
        <v>215.33410599999999</v>
      </c>
      <c r="AR1047" s="42">
        <v>1742.7942619999999</v>
      </c>
      <c r="AS1047" s="42">
        <v>12.311633</v>
      </c>
      <c r="AT1047" s="42">
        <v>69.765917999999999</v>
      </c>
      <c r="AU1047" s="42">
        <v>139.531837</v>
      </c>
      <c r="AV1047" s="42">
        <v>303.686938</v>
      </c>
      <c r="AW1047" s="42">
        <v>266.75204000000002</v>
      </c>
      <c r="AX1047" s="42">
        <v>147.73959199999999</v>
      </c>
      <c r="AY1047" s="42">
        <v>557.08604200000002</v>
      </c>
      <c r="AZ1047" s="42">
        <v>245.92026200000001</v>
      </c>
      <c r="BA1047" s="42">
        <v>824.77525600000001</v>
      </c>
      <c r="BB1047" s="42">
        <v>4.1038779999999999</v>
      </c>
      <c r="BC1047" s="42">
        <v>61.558163</v>
      </c>
      <c r="BD1047" s="42">
        <v>94.389184</v>
      </c>
      <c r="BE1047" s="42">
        <v>139.531837</v>
      </c>
      <c r="BF1047" s="42">
        <v>49.246530999999997</v>
      </c>
      <c r="BG1047" s="42">
        <v>123.116326</v>
      </c>
      <c r="BH1047" s="42">
        <v>258.440155</v>
      </c>
      <c r="BI1047" s="42">
        <v>94.389184</v>
      </c>
      <c r="BJ1047" s="42">
        <v>918.01900599999999</v>
      </c>
      <c r="BK1047" s="42">
        <v>8.2077550000000006</v>
      </c>
      <c r="BL1047" s="42">
        <v>8.2077550000000006</v>
      </c>
      <c r="BM1047" s="42">
        <v>45.142653000000003</v>
      </c>
      <c r="BN1047" s="42">
        <v>164.155102</v>
      </c>
      <c r="BO1047" s="42">
        <v>217.50550999999999</v>
      </c>
      <c r="BP1047" s="42">
        <v>24.623265</v>
      </c>
      <c r="BQ1047" s="42">
        <v>298.64588800000001</v>
      </c>
      <c r="BR1047" s="42">
        <v>151.53107800000001</v>
      </c>
      <c r="BS1047" s="42">
        <v>135.42795899999999</v>
      </c>
      <c r="BT1047" s="42">
        <v>0</v>
      </c>
      <c r="BU1047" s="42">
        <v>0</v>
      </c>
      <c r="BV1047" s="42">
        <v>0</v>
      </c>
      <c r="BW1047" s="42">
        <v>12.311633</v>
      </c>
      <c r="BX1047" s="42">
        <v>8.2077550000000006</v>
      </c>
      <c r="BY1047" s="42">
        <v>8.2077550000000006</v>
      </c>
      <c r="BZ1047" s="42">
        <v>0</v>
      </c>
      <c r="CA1047" s="42">
        <v>106.700816</v>
      </c>
      <c r="CB1047" s="42">
        <v>865.91816200000005</v>
      </c>
      <c r="CC1047" s="42">
        <v>12.311633</v>
      </c>
      <c r="CD1047" s="42">
        <v>57.454286000000003</v>
      </c>
      <c r="CE1047" s="42">
        <v>127.220204</v>
      </c>
      <c r="CF1047" s="42">
        <v>266.75204000000002</v>
      </c>
      <c r="CG1047" s="42">
        <v>205.19387699999999</v>
      </c>
      <c r="CH1047" s="42">
        <v>123.116326</v>
      </c>
      <c r="CI1047" s="42">
        <v>4.1038779999999999</v>
      </c>
      <c r="CJ1047" s="42">
        <v>69.765917999999999</v>
      </c>
      <c r="CK1047" s="42">
        <v>741.44814099999996</v>
      </c>
      <c r="CL1047" s="42">
        <v>0</v>
      </c>
      <c r="CM1047" s="42">
        <v>12.311633</v>
      </c>
      <c r="CN1047" s="42">
        <v>12.311633</v>
      </c>
      <c r="CO1047" s="42">
        <v>24.623265</v>
      </c>
      <c r="CP1047" s="42">
        <v>53.350408000000002</v>
      </c>
      <c r="CQ1047" s="42">
        <v>16.415510000000001</v>
      </c>
      <c r="CR1047" s="42">
        <v>552.98216500000001</v>
      </c>
      <c r="CS1047" s="42">
        <v>69.453526999999994</v>
      </c>
    </row>
    <row r="1048" spans="1:97">
      <c r="A1048" s="40" t="s">
        <v>2687</v>
      </c>
      <c r="B1048" s="40" t="s">
        <v>289</v>
      </c>
      <c r="C1048" s="40" t="s">
        <v>1664</v>
      </c>
      <c r="D1048" s="40" t="s">
        <v>1681</v>
      </c>
      <c r="E1048" s="40" t="s">
        <v>1750</v>
      </c>
      <c r="F1048" s="40" t="s">
        <v>1696</v>
      </c>
      <c r="G1048" s="41" t="s">
        <v>294</v>
      </c>
      <c r="H1048" s="40" t="s">
        <v>2688</v>
      </c>
      <c r="I1048" s="42">
        <v>6158</v>
      </c>
      <c r="J1048" s="42">
        <v>1349.29439</v>
      </c>
      <c r="K1048" s="42">
        <v>840.59507299999996</v>
      </c>
      <c r="L1048" s="42">
        <v>1435.687005</v>
      </c>
      <c r="M1048" s="42">
        <v>1232.3348329999999</v>
      </c>
      <c r="N1048" s="42">
        <v>838.57685000000004</v>
      </c>
      <c r="O1048" s="42">
        <v>461.51184999999998</v>
      </c>
      <c r="P1048" s="42">
        <v>841</v>
      </c>
      <c r="Q1048" s="42">
        <v>747</v>
      </c>
      <c r="R1048" s="42">
        <v>1014</v>
      </c>
      <c r="S1048" s="42">
        <v>871</v>
      </c>
      <c r="T1048" s="42">
        <v>678</v>
      </c>
      <c r="U1048" s="42">
        <v>338</v>
      </c>
      <c r="V1048" s="42">
        <v>2993.0802410000001</v>
      </c>
      <c r="W1048" s="42">
        <v>682.50271599999996</v>
      </c>
      <c r="X1048" s="42">
        <v>410.46907800000002</v>
      </c>
      <c r="Y1048" s="42">
        <v>676.61107500000003</v>
      </c>
      <c r="Z1048" s="42">
        <v>621.56808699999999</v>
      </c>
      <c r="AA1048" s="42">
        <v>413.39678500000002</v>
      </c>
      <c r="AB1048" s="42">
        <v>185.58668</v>
      </c>
      <c r="AC1048" s="42">
        <v>2.9458199999999999</v>
      </c>
      <c r="AD1048" s="42">
        <v>856.30611399999998</v>
      </c>
      <c r="AE1048" s="42">
        <v>1711.594061</v>
      </c>
      <c r="AF1048" s="42">
        <v>425.18006600000001</v>
      </c>
      <c r="AG1048" s="42">
        <v>3164.9197589999999</v>
      </c>
      <c r="AH1048" s="42">
        <v>666.79167399999994</v>
      </c>
      <c r="AI1048" s="42">
        <v>430.12599399999999</v>
      </c>
      <c r="AJ1048" s="42">
        <v>759.07592999999997</v>
      </c>
      <c r="AK1048" s="42">
        <v>610.76674600000001</v>
      </c>
      <c r="AL1048" s="42">
        <v>425.18006600000001</v>
      </c>
      <c r="AM1048" s="42">
        <v>247.44890699999999</v>
      </c>
      <c r="AN1048" s="42">
        <v>25.530443000000002</v>
      </c>
      <c r="AO1048" s="42">
        <v>864.16163500000005</v>
      </c>
      <c r="AP1048" s="42">
        <v>1797.0228500000001</v>
      </c>
      <c r="AQ1048" s="42">
        <v>503.735274</v>
      </c>
      <c r="AR1048" s="42">
        <v>4819.3620389999996</v>
      </c>
      <c r="AS1048" s="42">
        <v>27.494323000000001</v>
      </c>
      <c r="AT1048" s="42">
        <v>208.171302</v>
      </c>
      <c r="AU1048" s="42">
        <v>388.84828199999998</v>
      </c>
      <c r="AV1048" s="42">
        <v>726.63567799999998</v>
      </c>
      <c r="AW1048" s="42">
        <v>954.44578300000001</v>
      </c>
      <c r="AX1048" s="42">
        <v>612.73062600000003</v>
      </c>
      <c r="AY1048" s="42">
        <v>1237.244533</v>
      </c>
      <c r="AZ1048" s="42">
        <v>663.79151200000001</v>
      </c>
      <c r="BA1048" s="42">
        <v>2266.3177639999999</v>
      </c>
      <c r="BB1048" s="42">
        <v>23.566562999999999</v>
      </c>
      <c r="BC1048" s="42">
        <v>153.18265700000001</v>
      </c>
      <c r="BD1048" s="42">
        <v>255.304428</v>
      </c>
      <c r="BE1048" s="42">
        <v>306.36531300000001</v>
      </c>
      <c r="BF1048" s="42">
        <v>208.171302</v>
      </c>
      <c r="BG1048" s="42">
        <v>506.68109500000003</v>
      </c>
      <c r="BH1048" s="42">
        <v>612.73062600000003</v>
      </c>
      <c r="BI1048" s="42">
        <v>200.31578200000001</v>
      </c>
      <c r="BJ1048" s="42">
        <v>2553.0442750000002</v>
      </c>
      <c r="BK1048" s="42">
        <v>3.9277600000000001</v>
      </c>
      <c r="BL1048" s="42">
        <v>54.988646000000003</v>
      </c>
      <c r="BM1048" s="42">
        <v>133.54385400000001</v>
      </c>
      <c r="BN1048" s="42">
        <v>420.27036500000003</v>
      </c>
      <c r="BO1048" s="42">
        <v>746.27448000000004</v>
      </c>
      <c r="BP1048" s="42">
        <v>106.049531</v>
      </c>
      <c r="BQ1048" s="42">
        <v>624.51390700000002</v>
      </c>
      <c r="BR1048" s="42">
        <v>463.47573</v>
      </c>
      <c r="BS1048" s="42">
        <v>589.16406300000006</v>
      </c>
      <c r="BT1048" s="42">
        <v>0</v>
      </c>
      <c r="BU1048" s="42">
        <v>11.783281000000001</v>
      </c>
      <c r="BV1048" s="42">
        <v>0</v>
      </c>
      <c r="BW1048" s="42">
        <v>31.422083000000001</v>
      </c>
      <c r="BX1048" s="42">
        <v>109.97729200000001</v>
      </c>
      <c r="BY1048" s="42">
        <v>94.266249999999999</v>
      </c>
      <c r="BZ1048" s="42">
        <v>0</v>
      </c>
      <c r="CA1048" s="42">
        <v>341.71515699999998</v>
      </c>
      <c r="CB1048" s="42">
        <v>2490.200108</v>
      </c>
      <c r="CC1048" s="42">
        <v>23.566562999999999</v>
      </c>
      <c r="CD1048" s="42">
        <v>149.254896</v>
      </c>
      <c r="CE1048" s="42">
        <v>310.29307299999999</v>
      </c>
      <c r="CF1048" s="42">
        <v>652.00823000000003</v>
      </c>
      <c r="CG1048" s="42">
        <v>734.49119900000005</v>
      </c>
      <c r="CH1048" s="42">
        <v>447.76468799999998</v>
      </c>
      <c r="CI1048" s="42">
        <v>15.711042000000001</v>
      </c>
      <c r="CJ1048" s="42">
        <v>157.11041700000001</v>
      </c>
      <c r="CK1048" s="42">
        <v>1739.9978679999999</v>
      </c>
      <c r="CL1048" s="42">
        <v>3.9277600000000001</v>
      </c>
      <c r="CM1048" s="42">
        <v>47.133125</v>
      </c>
      <c r="CN1048" s="42">
        <v>78.555207999999993</v>
      </c>
      <c r="CO1048" s="42">
        <v>43.205365</v>
      </c>
      <c r="CP1048" s="42">
        <v>109.97729200000001</v>
      </c>
      <c r="CQ1048" s="42">
        <v>70.699687999999995</v>
      </c>
      <c r="CR1048" s="42">
        <v>1221.533492</v>
      </c>
      <c r="CS1048" s="42">
        <v>164.96593799999999</v>
      </c>
    </row>
    <row r="1049" spans="1:97">
      <c r="A1049" s="40" t="s">
        <v>2689</v>
      </c>
      <c r="B1049" s="40" t="s">
        <v>289</v>
      </c>
      <c r="C1049" s="40" t="s">
        <v>1664</v>
      </c>
      <c r="D1049" s="40" t="s">
        <v>1665</v>
      </c>
      <c r="E1049" s="40" t="s">
        <v>1788</v>
      </c>
      <c r="F1049" s="40" t="s">
        <v>419</v>
      </c>
      <c r="G1049" s="41" t="s">
        <v>294</v>
      </c>
      <c r="H1049" s="40" t="s">
        <v>2690</v>
      </c>
      <c r="I1049" s="42">
        <v>390</v>
      </c>
      <c r="J1049" s="42">
        <v>86.891192000000004</v>
      </c>
      <c r="K1049" s="42">
        <v>52.53886</v>
      </c>
      <c r="L1049" s="42">
        <v>88.911917000000003</v>
      </c>
      <c r="M1049" s="42">
        <v>73.756477000000004</v>
      </c>
      <c r="N1049" s="42">
        <v>64.663212000000001</v>
      </c>
      <c r="O1049" s="42">
        <v>23.238341999999999</v>
      </c>
      <c r="P1049" s="42">
        <v>85</v>
      </c>
      <c r="Q1049" s="42">
        <v>65</v>
      </c>
      <c r="R1049" s="42">
        <v>83</v>
      </c>
      <c r="S1049" s="42">
        <v>56</v>
      </c>
      <c r="T1049" s="42">
        <v>57</v>
      </c>
      <c r="U1049" s="42">
        <v>24</v>
      </c>
      <c r="V1049" s="42">
        <v>198.03108800000001</v>
      </c>
      <c r="W1049" s="42">
        <v>44.455959</v>
      </c>
      <c r="X1049" s="42">
        <v>22.227979000000001</v>
      </c>
      <c r="Y1049" s="42">
        <v>45.466321000000001</v>
      </c>
      <c r="Z1049" s="42">
        <v>40.414507999999998</v>
      </c>
      <c r="AA1049" s="42">
        <v>33.341968999999999</v>
      </c>
      <c r="AB1049" s="42">
        <v>12.124352</v>
      </c>
      <c r="AC1049" s="42">
        <v>0</v>
      </c>
      <c r="AD1049" s="42">
        <v>56.580311000000002</v>
      </c>
      <c r="AE1049" s="42">
        <v>108.108808</v>
      </c>
      <c r="AF1049" s="42">
        <v>33.341968999999999</v>
      </c>
      <c r="AG1049" s="42">
        <v>191.96891199999999</v>
      </c>
      <c r="AH1049" s="42">
        <v>42.435232999999997</v>
      </c>
      <c r="AI1049" s="42">
        <v>30.310880999999998</v>
      </c>
      <c r="AJ1049" s="42">
        <v>43.445596000000002</v>
      </c>
      <c r="AK1049" s="42">
        <v>33.341968999999999</v>
      </c>
      <c r="AL1049" s="42">
        <v>31.321244</v>
      </c>
      <c r="AM1049" s="42">
        <v>10.103626999999999</v>
      </c>
      <c r="AN1049" s="42">
        <v>1.0103629999999999</v>
      </c>
      <c r="AO1049" s="42">
        <v>58.601036000000001</v>
      </c>
      <c r="AP1049" s="42">
        <v>103.056995</v>
      </c>
      <c r="AQ1049" s="42">
        <v>30.310880999999998</v>
      </c>
      <c r="AR1049" s="42">
        <v>290.98445600000002</v>
      </c>
      <c r="AS1049" s="42">
        <v>20.207253999999999</v>
      </c>
      <c r="AT1049" s="42">
        <v>4.0414510000000003</v>
      </c>
      <c r="AU1049" s="42">
        <v>20.207253999999999</v>
      </c>
      <c r="AV1049" s="42">
        <v>16.165803</v>
      </c>
      <c r="AW1049" s="42">
        <v>40.414507999999998</v>
      </c>
      <c r="AX1049" s="42">
        <v>60.621761999999997</v>
      </c>
      <c r="AY1049" s="42">
        <v>80.829015999999996</v>
      </c>
      <c r="AZ1049" s="42">
        <v>48.497408999999998</v>
      </c>
      <c r="BA1049" s="42">
        <v>149.53367900000001</v>
      </c>
      <c r="BB1049" s="42">
        <v>16.165803</v>
      </c>
      <c r="BC1049" s="42">
        <v>4.0414510000000003</v>
      </c>
      <c r="BD1049" s="42">
        <v>12.124352</v>
      </c>
      <c r="BE1049" s="42">
        <v>12.124352</v>
      </c>
      <c r="BF1049" s="42">
        <v>8.0829020000000007</v>
      </c>
      <c r="BG1049" s="42">
        <v>28.290154999999999</v>
      </c>
      <c r="BH1049" s="42">
        <v>48.497408999999998</v>
      </c>
      <c r="BI1049" s="42">
        <v>20.207253999999999</v>
      </c>
      <c r="BJ1049" s="42">
        <v>141.45077699999999</v>
      </c>
      <c r="BK1049" s="42">
        <v>4.0414510000000003</v>
      </c>
      <c r="BL1049" s="42">
        <v>0</v>
      </c>
      <c r="BM1049" s="42">
        <v>8.0829020000000007</v>
      </c>
      <c r="BN1049" s="42">
        <v>4.0414510000000003</v>
      </c>
      <c r="BO1049" s="42">
        <v>32.331606000000001</v>
      </c>
      <c r="BP1049" s="42">
        <v>32.331606000000001</v>
      </c>
      <c r="BQ1049" s="42">
        <v>32.331606000000001</v>
      </c>
      <c r="BR1049" s="42">
        <v>28.290154999999999</v>
      </c>
      <c r="BS1049" s="42">
        <v>28.290154999999999</v>
      </c>
      <c r="BT1049" s="42">
        <v>0</v>
      </c>
      <c r="BU1049" s="42">
        <v>0</v>
      </c>
      <c r="BV1049" s="42">
        <v>0</v>
      </c>
      <c r="BW1049" s="42">
        <v>0</v>
      </c>
      <c r="BX1049" s="42">
        <v>0</v>
      </c>
      <c r="BY1049" s="42">
        <v>0</v>
      </c>
      <c r="BZ1049" s="42">
        <v>0</v>
      </c>
      <c r="CA1049" s="42">
        <v>28.290154999999999</v>
      </c>
      <c r="CB1049" s="42">
        <v>145.49222800000001</v>
      </c>
      <c r="CC1049" s="42">
        <v>20.207253999999999</v>
      </c>
      <c r="CD1049" s="42">
        <v>4.0414510000000003</v>
      </c>
      <c r="CE1049" s="42">
        <v>20.207253999999999</v>
      </c>
      <c r="CF1049" s="42">
        <v>16.165803</v>
      </c>
      <c r="CG1049" s="42">
        <v>32.331606000000001</v>
      </c>
      <c r="CH1049" s="42">
        <v>40.414507999999998</v>
      </c>
      <c r="CI1049" s="42">
        <v>4.0414510000000003</v>
      </c>
      <c r="CJ1049" s="42">
        <v>8.0829020000000007</v>
      </c>
      <c r="CK1049" s="42">
        <v>117.202073</v>
      </c>
      <c r="CL1049" s="42">
        <v>0</v>
      </c>
      <c r="CM1049" s="42">
        <v>0</v>
      </c>
      <c r="CN1049" s="42">
        <v>0</v>
      </c>
      <c r="CO1049" s="42">
        <v>0</v>
      </c>
      <c r="CP1049" s="42">
        <v>8.0829020000000007</v>
      </c>
      <c r="CQ1049" s="42">
        <v>20.207253999999999</v>
      </c>
      <c r="CR1049" s="42">
        <v>76.787565000000001</v>
      </c>
      <c r="CS1049" s="42">
        <v>12.124352</v>
      </c>
    </row>
    <row r="1050" spans="1:97">
      <c r="A1050" s="40" t="s">
        <v>2691</v>
      </c>
      <c r="B1050" s="40" t="s">
        <v>289</v>
      </c>
      <c r="C1050" s="40" t="s">
        <v>1664</v>
      </c>
      <c r="D1050" s="40" t="s">
        <v>1685</v>
      </c>
      <c r="E1050" s="40" t="s">
        <v>1765</v>
      </c>
      <c r="F1050" s="40" t="s">
        <v>1671</v>
      </c>
      <c r="G1050" s="41" t="s">
        <v>294</v>
      </c>
      <c r="H1050" s="40" t="s">
        <v>2692</v>
      </c>
      <c r="I1050" s="42">
        <v>426</v>
      </c>
      <c r="J1050" s="42">
        <v>61.555045999999997</v>
      </c>
      <c r="K1050" s="42">
        <v>74.256881000000007</v>
      </c>
      <c r="L1050" s="42">
        <v>71.325688</v>
      </c>
      <c r="M1050" s="42">
        <v>114.316514</v>
      </c>
      <c r="N1050" s="42">
        <v>69.371560000000002</v>
      </c>
      <c r="O1050" s="42">
        <v>35.174312</v>
      </c>
      <c r="P1050" s="42">
        <v>68</v>
      </c>
      <c r="Q1050" s="42">
        <v>68</v>
      </c>
      <c r="R1050" s="42">
        <v>86</v>
      </c>
      <c r="S1050" s="42">
        <v>83</v>
      </c>
      <c r="T1050" s="42">
        <v>54</v>
      </c>
      <c r="U1050" s="42">
        <v>19</v>
      </c>
      <c r="V1050" s="42">
        <v>222.77064200000001</v>
      </c>
      <c r="W1050" s="42">
        <v>34.197248000000002</v>
      </c>
      <c r="X1050" s="42">
        <v>41.036696999999997</v>
      </c>
      <c r="Y1050" s="42">
        <v>35.174312</v>
      </c>
      <c r="Z1050" s="42">
        <v>58.623852999999997</v>
      </c>
      <c r="AA1050" s="42">
        <v>39.082568999999999</v>
      </c>
      <c r="AB1050" s="42">
        <v>14.655963</v>
      </c>
      <c r="AC1050" s="42">
        <v>0</v>
      </c>
      <c r="AD1050" s="42">
        <v>54.715595999999998</v>
      </c>
      <c r="AE1050" s="42">
        <v>131.90367000000001</v>
      </c>
      <c r="AF1050" s="42">
        <v>36.151375999999999</v>
      </c>
      <c r="AG1050" s="42">
        <v>203.22935799999999</v>
      </c>
      <c r="AH1050" s="42">
        <v>27.357797999999999</v>
      </c>
      <c r="AI1050" s="42">
        <v>33.220182999999999</v>
      </c>
      <c r="AJ1050" s="42">
        <v>36.151375999999999</v>
      </c>
      <c r="AK1050" s="42">
        <v>55.692661000000001</v>
      </c>
      <c r="AL1050" s="42">
        <v>30.288990999999999</v>
      </c>
      <c r="AM1050" s="42">
        <v>17.587156</v>
      </c>
      <c r="AN1050" s="42">
        <v>2.9311929999999999</v>
      </c>
      <c r="AO1050" s="42">
        <v>39.082568999999999</v>
      </c>
      <c r="AP1050" s="42">
        <v>124.08715599999999</v>
      </c>
      <c r="AQ1050" s="42">
        <v>40.059632999999998</v>
      </c>
      <c r="AR1050" s="42">
        <v>375.19266099999999</v>
      </c>
      <c r="AS1050" s="42">
        <v>23.449541</v>
      </c>
      <c r="AT1050" s="42">
        <v>7.8165139999999997</v>
      </c>
      <c r="AU1050" s="42">
        <v>11.724771</v>
      </c>
      <c r="AV1050" s="42">
        <v>62.532110000000003</v>
      </c>
      <c r="AW1050" s="42">
        <v>39.082568999999999</v>
      </c>
      <c r="AX1050" s="42">
        <v>54.715595999999998</v>
      </c>
      <c r="AY1050" s="42">
        <v>97.706422000000003</v>
      </c>
      <c r="AZ1050" s="42">
        <v>78.165137999999999</v>
      </c>
      <c r="BA1050" s="42">
        <v>195.41284400000001</v>
      </c>
      <c r="BB1050" s="42">
        <v>15.633027999999999</v>
      </c>
      <c r="BC1050" s="42">
        <v>3.9082569999999999</v>
      </c>
      <c r="BD1050" s="42">
        <v>7.8165139999999997</v>
      </c>
      <c r="BE1050" s="42">
        <v>39.082568999999999</v>
      </c>
      <c r="BF1050" s="42">
        <v>0</v>
      </c>
      <c r="BG1050" s="42">
        <v>46.899082999999997</v>
      </c>
      <c r="BH1050" s="42">
        <v>50.807338999999999</v>
      </c>
      <c r="BI1050" s="42">
        <v>31.266055000000001</v>
      </c>
      <c r="BJ1050" s="42">
        <v>179.77981700000001</v>
      </c>
      <c r="BK1050" s="42">
        <v>7.8165139999999997</v>
      </c>
      <c r="BL1050" s="42">
        <v>3.9082569999999999</v>
      </c>
      <c r="BM1050" s="42">
        <v>3.9082569999999999</v>
      </c>
      <c r="BN1050" s="42">
        <v>23.449541</v>
      </c>
      <c r="BO1050" s="42">
        <v>39.082568999999999</v>
      </c>
      <c r="BP1050" s="42">
        <v>7.8165139999999997</v>
      </c>
      <c r="BQ1050" s="42">
        <v>46.899082999999997</v>
      </c>
      <c r="BR1050" s="42">
        <v>46.899082999999997</v>
      </c>
      <c r="BS1050" s="42">
        <v>62.532110000000003</v>
      </c>
      <c r="BT1050" s="42">
        <v>0</v>
      </c>
      <c r="BU1050" s="42">
        <v>0</v>
      </c>
      <c r="BV1050" s="42">
        <v>0</v>
      </c>
      <c r="BW1050" s="42">
        <v>0</v>
      </c>
      <c r="BX1050" s="42">
        <v>3.9082569999999999</v>
      </c>
      <c r="BY1050" s="42">
        <v>11.724771</v>
      </c>
      <c r="BZ1050" s="42">
        <v>0</v>
      </c>
      <c r="CA1050" s="42">
        <v>46.899082999999997</v>
      </c>
      <c r="CB1050" s="42">
        <v>175.87155999999999</v>
      </c>
      <c r="CC1050" s="42">
        <v>19.541284000000001</v>
      </c>
      <c r="CD1050" s="42">
        <v>7.8165139999999997</v>
      </c>
      <c r="CE1050" s="42">
        <v>3.9082569999999999</v>
      </c>
      <c r="CF1050" s="42">
        <v>62.532110000000003</v>
      </c>
      <c r="CG1050" s="42">
        <v>31.266055000000001</v>
      </c>
      <c r="CH1050" s="42">
        <v>35.174312</v>
      </c>
      <c r="CI1050" s="42">
        <v>0</v>
      </c>
      <c r="CJ1050" s="42">
        <v>15.633027999999999</v>
      </c>
      <c r="CK1050" s="42">
        <v>136.78899100000001</v>
      </c>
      <c r="CL1050" s="42">
        <v>3.9082569999999999</v>
      </c>
      <c r="CM1050" s="42">
        <v>0</v>
      </c>
      <c r="CN1050" s="42">
        <v>7.8165139999999997</v>
      </c>
      <c r="CO1050" s="42">
        <v>0</v>
      </c>
      <c r="CP1050" s="42">
        <v>3.9082569999999999</v>
      </c>
      <c r="CQ1050" s="42">
        <v>7.8165139999999997</v>
      </c>
      <c r="CR1050" s="42">
        <v>97.706422000000003</v>
      </c>
      <c r="CS1050" s="42">
        <v>15.633027999999999</v>
      </c>
    </row>
    <row r="1051" spans="1:97">
      <c r="A1051" s="40" t="s">
        <v>2693</v>
      </c>
      <c r="B1051" s="40" t="s">
        <v>289</v>
      </c>
      <c r="C1051" s="40" t="s">
        <v>1664</v>
      </c>
      <c r="D1051" s="40" t="s">
        <v>1674</v>
      </c>
      <c r="E1051" s="40" t="s">
        <v>1734</v>
      </c>
      <c r="F1051" s="40" t="s">
        <v>1671</v>
      </c>
      <c r="G1051" s="41" t="s">
        <v>294</v>
      </c>
      <c r="H1051" s="40" t="s">
        <v>2694</v>
      </c>
      <c r="I1051" s="42">
        <v>2136</v>
      </c>
      <c r="J1051" s="42">
        <v>455</v>
      </c>
      <c r="K1051" s="42">
        <v>290</v>
      </c>
      <c r="L1051" s="42">
        <v>505</v>
      </c>
      <c r="M1051" s="42">
        <v>528</v>
      </c>
      <c r="N1051" s="42">
        <v>279</v>
      </c>
      <c r="O1051" s="42">
        <v>79</v>
      </c>
      <c r="P1051" s="42">
        <v>323</v>
      </c>
      <c r="Q1051" s="42">
        <v>327</v>
      </c>
      <c r="R1051" s="42">
        <v>401</v>
      </c>
      <c r="S1051" s="42">
        <v>387</v>
      </c>
      <c r="T1051" s="42">
        <v>161</v>
      </c>
      <c r="U1051" s="42">
        <v>64</v>
      </c>
      <c r="V1051" s="42">
        <v>1084</v>
      </c>
      <c r="W1051" s="42">
        <v>240</v>
      </c>
      <c r="X1051" s="42">
        <v>158</v>
      </c>
      <c r="Y1051" s="42">
        <v>238</v>
      </c>
      <c r="Z1051" s="42">
        <v>274</v>
      </c>
      <c r="AA1051" s="42">
        <v>137</v>
      </c>
      <c r="AB1051" s="42">
        <v>36</v>
      </c>
      <c r="AC1051" s="42">
        <v>1</v>
      </c>
      <c r="AD1051" s="42">
        <v>303</v>
      </c>
      <c r="AE1051" s="42">
        <v>680</v>
      </c>
      <c r="AF1051" s="42">
        <v>101</v>
      </c>
      <c r="AG1051" s="42">
        <v>1052</v>
      </c>
      <c r="AH1051" s="42">
        <v>215</v>
      </c>
      <c r="AI1051" s="42">
        <v>132</v>
      </c>
      <c r="AJ1051" s="42">
        <v>267</v>
      </c>
      <c r="AK1051" s="42">
        <v>254</v>
      </c>
      <c r="AL1051" s="42">
        <v>142</v>
      </c>
      <c r="AM1051" s="42">
        <v>42</v>
      </c>
      <c r="AN1051" s="42">
        <v>0</v>
      </c>
      <c r="AO1051" s="42">
        <v>267</v>
      </c>
      <c r="AP1051" s="42">
        <v>663</v>
      </c>
      <c r="AQ1051" s="42">
        <v>122</v>
      </c>
      <c r="AR1051" s="42">
        <v>1676</v>
      </c>
      <c r="AS1051" s="42">
        <v>4</v>
      </c>
      <c r="AT1051" s="42">
        <v>104</v>
      </c>
      <c r="AU1051" s="42">
        <v>228</v>
      </c>
      <c r="AV1051" s="42">
        <v>304</v>
      </c>
      <c r="AW1051" s="42">
        <v>280</v>
      </c>
      <c r="AX1051" s="42">
        <v>184</v>
      </c>
      <c r="AY1051" s="42">
        <v>340</v>
      </c>
      <c r="AZ1051" s="42">
        <v>232</v>
      </c>
      <c r="BA1051" s="42">
        <v>824</v>
      </c>
      <c r="BB1051" s="42">
        <v>4</v>
      </c>
      <c r="BC1051" s="42">
        <v>84</v>
      </c>
      <c r="BD1051" s="42">
        <v>156</v>
      </c>
      <c r="BE1051" s="42">
        <v>108</v>
      </c>
      <c r="BF1051" s="42">
        <v>40</v>
      </c>
      <c r="BG1051" s="42">
        <v>160</v>
      </c>
      <c r="BH1051" s="42">
        <v>176</v>
      </c>
      <c r="BI1051" s="42">
        <v>96</v>
      </c>
      <c r="BJ1051" s="42">
        <v>852</v>
      </c>
      <c r="BK1051" s="42">
        <v>0</v>
      </c>
      <c r="BL1051" s="42">
        <v>20</v>
      </c>
      <c r="BM1051" s="42">
        <v>72</v>
      </c>
      <c r="BN1051" s="42">
        <v>196</v>
      </c>
      <c r="BO1051" s="42">
        <v>240</v>
      </c>
      <c r="BP1051" s="42">
        <v>24</v>
      </c>
      <c r="BQ1051" s="42">
        <v>164</v>
      </c>
      <c r="BR1051" s="42">
        <v>136</v>
      </c>
      <c r="BS1051" s="42">
        <v>208</v>
      </c>
      <c r="BT1051" s="42">
        <v>0</v>
      </c>
      <c r="BU1051" s="42">
        <v>0</v>
      </c>
      <c r="BV1051" s="42">
        <v>4</v>
      </c>
      <c r="BW1051" s="42">
        <v>16</v>
      </c>
      <c r="BX1051" s="42">
        <v>16</v>
      </c>
      <c r="BY1051" s="42">
        <v>32</v>
      </c>
      <c r="BZ1051" s="42">
        <v>0</v>
      </c>
      <c r="CA1051" s="42">
        <v>140</v>
      </c>
      <c r="CB1051" s="42">
        <v>900</v>
      </c>
      <c r="CC1051" s="42">
        <v>4</v>
      </c>
      <c r="CD1051" s="42">
        <v>76</v>
      </c>
      <c r="CE1051" s="42">
        <v>172</v>
      </c>
      <c r="CF1051" s="42">
        <v>248</v>
      </c>
      <c r="CG1051" s="42">
        <v>220</v>
      </c>
      <c r="CH1051" s="42">
        <v>116</v>
      </c>
      <c r="CI1051" s="42">
        <v>8</v>
      </c>
      <c r="CJ1051" s="42">
        <v>56</v>
      </c>
      <c r="CK1051" s="42">
        <v>568</v>
      </c>
      <c r="CL1051" s="42">
        <v>0</v>
      </c>
      <c r="CM1051" s="42">
        <v>28</v>
      </c>
      <c r="CN1051" s="42">
        <v>52</v>
      </c>
      <c r="CO1051" s="42">
        <v>40</v>
      </c>
      <c r="CP1051" s="42">
        <v>44</v>
      </c>
      <c r="CQ1051" s="42">
        <v>36</v>
      </c>
      <c r="CR1051" s="42">
        <v>332</v>
      </c>
      <c r="CS1051" s="42">
        <v>36</v>
      </c>
    </row>
    <row r="1052" spans="1:97">
      <c r="A1052" s="40" t="s">
        <v>2695</v>
      </c>
      <c r="B1052" s="40" t="s">
        <v>289</v>
      </c>
      <c r="C1052" s="40" t="s">
        <v>1664</v>
      </c>
      <c r="D1052" s="40" t="s">
        <v>1685</v>
      </c>
      <c r="E1052" s="40" t="s">
        <v>1941</v>
      </c>
      <c r="F1052" s="40" t="s">
        <v>1671</v>
      </c>
      <c r="G1052" s="41" t="s">
        <v>294</v>
      </c>
      <c r="H1052" s="40" t="s">
        <v>2696</v>
      </c>
      <c r="I1052" s="42">
        <v>405</v>
      </c>
      <c r="J1052" s="42">
        <v>94.300297999999998</v>
      </c>
      <c r="K1052" s="42">
        <v>61.567252000000003</v>
      </c>
      <c r="L1052" s="42">
        <v>100.248516</v>
      </c>
      <c r="M1052" s="42">
        <v>73.449406999999994</v>
      </c>
      <c r="N1052" s="42">
        <v>38.709823</v>
      </c>
      <c r="O1052" s="42">
        <v>36.724704000000003</v>
      </c>
      <c r="P1052" s="42">
        <v>71</v>
      </c>
      <c r="Q1052" s="42">
        <v>44</v>
      </c>
      <c r="R1052" s="42">
        <v>73</v>
      </c>
      <c r="S1052" s="42">
        <v>57</v>
      </c>
      <c r="T1052" s="42">
        <v>48</v>
      </c>
      <c r="U1052" s="42">
        <v>35</v>
      </c>
      <c r="V1052" s="42">
        <v>202.49643</v>
      </c>
      <c r="W1052" s="42">
        <v>51.613097000000003</v>
      </c>
      <c r="X1052" s="42">
        <v>28.798507000000001</v>
      </c>
      <c r="Y1052" s="42">
        <v>49.627977999999999</v>
      </c>
      <c r="Z1052" s="42">
        <v>39.702382</v>
      </c>
      <c r="AA1052" s="42">
        <v>17.866071999999999</v>
      </c>
      <c r="AB1052" s="42">
        <v>13.895834000000001</v>
      </c>
      <c r="AC1052" s="42">
        <v>0.99256</v>
      </c>
      <c r="AD1052" s="42">
        <v>61.538693000000002</v>
      </c>
      <c r="AE1052" s="42">
        <v>114.158629</v>
      </c>
      <c r="AF1052" s="42">
        <v>26.799108</v>
      </c>
      <c r="AG1052" s="42">
        <v>202.50357</v>
      </c>
      <c r="AH1052" s="42">
        <v>42.687201000000002</v>
      </c>
      <c r="AI1052" s="42">
        <v>32.768745000000003</v>
      </c>
      <c r="AJ1052" s="42">
        <v>50.620538000000003</v>
      </c>
      <c r="AK1052" s="42">
        <v>33.747025000000001</v>
      </c>
      <c r="AL1052" s="42">
        <v>20.843751000000001</v>
      </c>
      <c r="AM1052" s="42">
        <v>20.843751000000001</v>
      </c>
      <c r="AN1052" s="42">
        <v>0.99256</v>
      </c>
      <c r="AO1052" s="42">
        <v>56.583035000000002</v>
      </c>
      <c r="AP1052" s="42">
        <v>116.143748</v>
      </c>
      <c r="AQ1052" s="42">
        <v>29.776786999999999</v>
      </c>
      <c r="AR1052" s="42">
        <v>313.70594</v>
      </c>
      <c r="AS1052" s="42">
        <v>7.9404760000000003</v>
      </c>
      <c r="AT1052" s="42">
        <v>7.9404760000000003</v>
      </c>
      <c r="AU1052" s="42">
        <v>0</v>
      </c>
      <c r="AV1052" s="42">
        <v>27.791668000000001</v>
      </c>
      <c r="AW1052" s="42">
        <v>43.672620999999999</v>
      </c>
      <c r="AX1052" s="42">
        <v>83.375003000000007</v>
      </c>
      <c r="AY1052" s="42">
        <v>71.464287999999996</v>
      </c>
      <c r="AZ1052" s="42">
        <v>71.521406999999996</v>
      </c>
      <c r="BA1052" s="42">
        <v>154.867851</v>
      </c>
      <c r="BB1052" s="42">
        <v>3.9702380000000002</v>
      </c>
      <c r="BC1052" s="42">
        <v>3.9702380000000002</v>
      </c>
      <c r="BD1052" s="42">
        <v>0</v>
      </c>
      <c r="BE1052" s="42">
        <v>7.9404760000000003</v>
      </c>
      <c r="BF1052" s="42">
        <v>3.9702380000000002</v>
      </c>
      <c r="BG1052" s="42">
        <v>75.434527000000003</v>
      </c>
      <c r="BH1052" s="42">
        <v>31.761906</v>
      </c>
      <c r="BI1052" s="42">
        <v>27.820226999999999</v>
      </c>
      <c r="BJ1052" s="42">
        <v>158.838089</v>
      </c>
      <c r="BK1052" s="42">
        <v>3.9702380000000002</v>
      </c>
      <c r="BL1052" s="42">
        <v>3.9702380000000002</v>
      </c>
      <c r="BM1052" s="42">
        <v>0</v>
      </c>
      <c r="BN1052" s="42">
        <v>19.851191</v>
      </c>
      <c r="BO1052" s="42">
        <v>39.702382</v>
      </c>
      <c r="BP1052" s="42">
        <v>7.9404760000000003</v>
      </c>
      <c r="BQ1052" s="42">
        <v>39.702382</v>
      </c>
      <c r="BR1052" s="42">
        <v>43.701180000000001</v>
      </c>
      <c r="BS1052" s="42">
        <v>55.640455000000003</v>
      </c>
      <c r="BT1052" s="42">
        <v>0</v>
      </c>
      <c r="BU1052" s="42">
        <v>0</v>
      </c>
      <c r="BV1052" s="42">
        <v>0</v>
      </c>
      <c r="BW1052" s="42">
        <v>0</v>
      </c>
      <c r="BX1052" s="42">
        <v>0</v>
      </c>
      <c r="BY1052" s="42">
        <v>7.9404760000000003</v>
      </c>
      <c r="BZ1052" s="42">
        <v>0</v>
      </c>
      <c r="CA1052" s="42">
        <v>47.699978000000002</v>
      </c>
      <c r="CB1052" s="42">
        <v>186.60119700000001</v>
      </c>
      <c r="CC1052" s="42">
        <v>7.9404760000000003</v>
      </c>
      <c r="CD1052" s="42">
        <v>7.9404760000000003</v>
      </c>
      <c r="CE1052" s="42">
        <v>0</v>
      </c>
      <c r="CF1052" s="42">
        <v>27.791668000000001</v>
      </c>
      <c r="CG1052" s="42">
        <v>43.672620999999999</v>
      </c>
      <c r="CH1052" s="42">
        <v>71.464287999999996</v>
      </c>
      <c r="CI1052" s="42">
        <v>3.9702380000000002</v>
      </c>
      <c r="CJ1052" s="42">
        <v>23.821428999999998</v>
      </c>
      <c r="CK1052" s="42">
        <v>71.464287999999996</v>
      </c>
      <c r="CL1052" s="42">
        <v>0</v>
      </c>
      <c r="CM1052" s="42">
        <v>0</v>
      </c>
      <c r="CN1052" s="42">
        <v>0</v>
      </c>
      <c r="CO1052" s="42">
        <v>0</v>
      </c>
      <c r="CP1052" s="42">
        <v>0</v>
      </c>
      <c r="CQ1052" s="42">
        <v>3.9702380000000002</v>
      </c>
      <c r="CR1052" s="42">
        <v>67.494050000000001</v>
      </c>
      <c r="CS1052" s="42">
        <v>0</v>
      </c>
    </row>
    <row r="1053" spans="1:97">
      <c r="A1053" s="40" t="s">
        <v>2697</v>
      </c>
      <c r="B1053" s="40" t="s">
        <v>289</v>
      </c>
      <c r="C1053" s="40" t="s">
        <v>1664</v>
      </c>
      <c r="D1053" s="40" t="s">
        <v>1699</v>
      </c>
      <c r="E1053" s="40" t="s">
        <v>1700</v>
      </c>
      <c r="F1053" s="40" t="s">
        <v>1671</v>
      </c>
      <c r="G1053" s="41" t="s">
        <v>294</v>
      </c>
      <c r="H1053" s="40" t="s">
        <v>2698</v>
      </c>
      <c r="I1053" s="42">
        <v>556</v>
      </c>
      <c r="J1053" s="42">
        <v>117.341223</v>
      </c>
      <c r="K1053" s="42">
        <v>77.861932999999993</v>
      </c>
      <c r="L1053" s="42">
        <v>155.72386599999999</v>
      </c>
      <c r="M1053" s="42">
        <v>104.18146</v>
      </c>
      <c r="N1053" s="42">
        <v>63.605522999999998</v>
      </c>
      <c r="O1053" s="42">
        <v>37.285995999999997</v>
      </c>
      <c r="P1053" s="42">
        <v>46</v>
      </c>
      <c r="Q1053" s="42">
        <v>66</v>
      </c>
      <c r="R1053" s="42">
        <v>77</v>
      </c>
      <c r="S1053" s="42">
        <v>76</v>
      </c>
      <c r="T1053" s="42">
        <v>50</v>
      </c>
      <c r="U1053" s="42">
        <v>24</v>
      </c>
      <c r="V1053" s="42">
        <v>284.03155800000002</v>
      </c>
      <c r="W1053" s="42">
        <v>58.122287999999998</v>
      </c>
      <c r="X1053" s="42">
        <v>39.479289999999999</v>
      </c>
      <c r="Y1053" s="42">
        <v>85.538461999999996</v>
      </c>
      <c r="Z1053" s="42">
        <v>57.025641</v>
      </c>
      <c r="AA1053" s="42">
        <v>31.802761</v>
      </c>
      <c r="AB1053" s="42">
        <v>10.966469</v>
      </c>
      <c r="AC1053" s="42">
        <v>1.0966469999999999</v>
      </c>
      <c r="AD1053" s="42">
        <v>67.992109999999997</v>
      </c>
      <c r="AE1053" s="42">
        <v>184.23668599999999</v>
      </c>
      <c r="AF1053" s="42">
        <v>31.802761</v>
      </c>
      <c r="AG1053" s="42">
        <v>271.96844199999998</v>
      </c>
      <c r="AH1053" s="42">
        <v>59.218935000000002</v>
      </c>
      <c r="AI1053" s="42">
        <v>38.382643000000002</v>
      </c>
      <c r="AJ1053" s="42">
        <v>70.185404000000005</v>
      </c>
      <c r="AK1053" s="42">
        <v>47.155819000000001</v>
      </c>
      <c r="AL1053" s="42">
        <v>31.802761</v>
      </c>
      <c r="AM1053" s="42">
        <v>19.739644999999999</v>
      </c>
      <c r="AN1053" s="42">
        <v>5.4832349999999996</v>
      </c>
      <c r="AO1053" s="42">
        <v>69.088757000000001</v>
      </c>
      <c r="AP1053" s="42">
        <v>162.30374800000001</v>
      </c>
      <c r="AQ1053" s="42">
        <v>40.575937000000003</v>
      </c>
      <c r="AR1053" s="42">
        <v>429.88560200000001</v>
      </c>
      <c r="AS1053" s="42">
        <v>4.3865879999999997</v>
      </c>
      <c r="AT1053" s="42">
        <v>0</v>
      </c>
      <c r="AU1053" s="42">
        <v>21.932939000000001</v>
      </c>
      <c r="AV1053" s="42">
        <v>52.639052999999997</v>
      </c>
      <c r="AW1053" s="42">
        <v>70.185404000000005</v>
      </c>
      <c r="AX1053" s="42">
        <v>118.43787</v>
      </c>
      <c r="AY1053" s="42">
        <v>118.43787</v>
      </c>
      <c r="AZ1053" s="42">
        <v>43.865878000000002</v>
      </c>
      <c r="BA1053" s="42">
        <v>223.71597600000001</v>
      </c>
      <c r="BB1053" s="42">
        <v>0</v>
      </c>
      <c r="BC1053" s="42">
        <v>0</v>
      </c>
      <c r="BD1053" s="42">
        <v>17.546351000000001</v>
      </c>
      <c r="BE1053" s="42">
        <v>21.932939000000001</v>
      </c>
      <c r="BF1053" s="42">
        <v>13.159763</v>
      </c>
      <c r="BG1053" s="42">
        <v>96.504930999999999</v>
      </c>
      <c r="BH1053" s="42">
        <v>65.798817</v>
      </c>
      <c r="BI1053" s="42">
        <v>8.7731759999999994</v>
      </c>
      <c r="BJ1053" s="42">
        <v>206.169625</v>
      </c>
      <c r="BK1053" s="42">
        <v>4.3865879999999997</v>
      </c>
      <c r="BL1053" s="42">
        <v>0</v>
      </c>
      <c r="BM1053" s="42">
        <v>4.3865879999999997</v>
      </c>
      <c r="BN1053" s="42">
        <v>30.706113999999999</v>
      </c>
      <c r="BO1053" s="42">
        <v>57.025641</v>
      </c>
      <c r="BP1053" s="42">
        <v>21.932939000000001</v>
      </c>
      <c r="BQ1053" s="42">
        <v>52.639052999999997</v>
      </c>
      <c r="BR1053" s="42">
        <v>35.092702000000003</v>
      </c>
      <c r="BS1053" s="42">
        <v>26.319527000000001</v>
      </c>
      <c r="BT1053" s="42">
        <v>0</v>
      </c>
      <c r="BU1053" s="42">
        <v>0</v>
      </c>
      <c r="BV1053" s="42">
        <v>0</v>
      </c>
      <c r="BW1053" s="42">
        <v>0</v>
      </c>
      <c r="BX1053" s="42">
        <v>0</v>
      </c>
      <c r="BY1053" s="42">
        <v>8.7731759999999994</v>
      </c>
      <c r="BZ1053" s="42">
        <v>0</v>
      </c>
      <c r="CA1053" s="42">
        <v>17.546351000000001</v>
      </c>
      <c r="CB1053" s="42">
        <v>245.64891499999999</v>
      </c>
      <c r="CC1053" s="42">
        <v>4.3865879999999997</v>
      </c>
      <c r="CD1053" s="42">
        <v>0</v>
      </c>
      <c r="CE1053" s="42">
        <v>17.546351000000001</v>
      </c>
      <c r="CF1053" s="42">
        <v>43.865878000000002</v>
      </c>
      <c r="CG1053" s="42">
        <v>70.185404000000005</v>
      </c>
      <c r="CH1053" s="42">
        <v>100.891519</v>
      </c>
      <c r="CI1053" s="42">
        <v>0</v>
      </c>
      <c r="CJ1053" s="42">
        <v>8.7731759999999994</v>
      </c>
      <c r="CK1053" s="42">
        <v>157.91716</v>
      </c>
      <c r="CL1053" s="42">
        <v>0</v>
      </c>
      <c r="CM1053" s="42">
        <v>0</v>
      </c>
      <c r="CN1053" s="42">
        <v>4.3865879999999997</v>
      </c>
      <c r="CO1053" s="42">
        <v>8.7731759999999994</v>
      </c>
      <c r="CP1053" s="42">
        <v>0</v>
      </c>
      <c r="CQ1053" s="42">
        <v>8.7731759999999994</v>
      </c>
      <c r="CR1053" s="42">
        <v>118.43787</v>
      </c>
      <c r="CS1053" s="42">
        <v>17.546351000000001</v>
      </c>
    </row>
    <row r="1054" spans="1:97">
      <c r="A1054" s="40" t="s">
        <v>2699</v>
      </c>
      <c r="B1054" s="40" t="s">
        <v>289</v>
      </c>
      <c r="C1054" s="40" t="s">
        <v>1664</v>
      </c>
      <c r="D1054" s="40" t="s">
        <v>1669</v>
      </c>
      <c r="E1054" s="40" t="s">
        <v>1800</v>
      </c>
      <c r="F1054" s="40" t="s">
        <v>1671</v>
      </c>
      <c r="G1054" s="41" t="s">
        <v>294</v>
      </c>
      <c r="H1054" s="40" t="s">
        <v>2700</v>
      </c>
      <c r="I1054" s="42">
        <v>732</v>
      </c>
      <c r="J1054" s="42">
        <v>155.524079</v>
      </c>
      <c r="K1054" s="42">
        <v>89.167139000000006</v>
      </c>
      <c r="L1054" s="42">
        <v>176.26062300000001</v>
      </c>
      <c r="M1054" s="42">
        <v>154.48725200000001</v>
      </c>
      <c r="N1054" s="42">
        <v>101.609065</v>
      </c>
      <c r="O1054" s="42">
        <v>54.951841000000002</v>
      </c>
      <c r="P1054" s="42">
        <v>110</v>
      </c>
      <c r="Q1054" s="42">
        <v>96</v>
      </c>
      <c r="R1054" s="42">
        <v>130</v>
      </c>
      <c r="S1054" s="42">
        <v>117</v>
      </c>
      <c r="T1054" s="42">
        <v>83</v>
      </c>
      <c r="U1054" s="42">
        <v>51</v>
      </c>
      <c r="V1054" s="42">
        <v>376.36827199999999</v>
      </c>
      <c r="W1054" s="42">
        <v>80.872521000000006</v>
      </c>
      <c r="X1054" s="42">
        <v>49.767704999999999</v>
      </c>
      <c r="Y1054" s="42">
        <v>86.056657000000001</v>
      </c>
      <c r="Z1054" s="42">
        <v>91.240792999999996</v>
      </c>
      <c r="AA1054" s="42">
        <v>49.767704999999999</v>
      </c>
      <c r="AB1054" s="42">
        <v>18.662890000000001</v>
      </c>
      <c r="AC1054" s="42">
        <v>0</v>
      </c>
      <c r="AD1054" s="42">
        <v>97.461755999999994</v>
      </c>
      <c r="AE1054" s="42">
        <v>231.21246500000001</v>
      </c>
      <c r="AF1054" s="42">
        <v>47.694051000000002</v>
      </c>
      <c r="AG1054" s="42">
        <v>355.63172800000001</v>
      </c>
      <c r="AH1054" s="42">
        <v>74.651557999999994</v>
      </c>
      <c r="AI1054" s="42">
        <v>39.399433000000002</v>
      </c>
      <c r="AJ1054" s="42">
        <v>90.203965999999994</v>
      </c>
      <c r="AK1054" s="42">
        <v>63.246459000000002</v>
      </c>
      <c r="AL1054" s="42">
        <v>51.841360000000002</v>
      </c>
      <c r="AM1054" s="42">
        <v>32.141643000000002</v>
      </c>
      <c r="AN1054" s="42">
        <v>4.1473089999999999</v>
      </c>
      <c r="AO1054" s="42">
        <v>92.277619999999999</v>
      </c>
      <c r="AP1054" s="42">
        <v>194.92351300000001</v>
      </c>
      <c r="AQ1054" s="42">
        <v>68.430594999999997</v>
      </c>
      <c r="AR1054" s="42">
        <v>593.065156</v>
      </c>
      <c r="AS1054" s="42">
        <v>12.441926</v>
      </c>
      <c r="AT1054" s="42">
        <v>33.178469999999997</v>
      </c>
      <c r="AU1054" s="42">
        <v>33.178469999999997</v>
      </c>
      <c r="AV1054" s="42">
        <v>74.651557999999994</v>
      </c>
      <c r="AW1054" s="42">
        <v>66.356941000000006</v>
      </c>
      <c r="AX1054" s="42">
        <v>120.27195500000001</v>
      </c>
      <c r="AY1054" s="42">
        <v>174.186969</v>
      </c>
      <c r="AZ1054" s="42">
        <v>78.798867000000001</v>
      </c>
      <c r="BA1054" s="42">
        <v>286.16430600000001</v>
      </c>
      <c r="BB1054" s="42">
        <v>8.2946179999999998</v>
      </c>
      <c r="BC1054" s="42">
        <v>29.031161000000001</v>
      </c>
      <c r="BD1054" s="42">
        <v>24.883852999999998</v>
      </c>
      <c r="BE1054" s="42">
        <v>33.178469999999997</v>
      </c>
      <c r="BF1054" s="42">
        <v>12.441926</v>
      </c>
      <c r="BG1054" s="42">
        <v>78.798867000000001</v>
      </c>
      <c r="BH1054" s="42">
        <v>74.651557999999994</v>
      </c>
      <c r="BI1054" s="42">
        <v>24.883852999999998</v>
      </c>
      <c r="BJ1054" s="42">
        <v>306.90084999999999</v>
      </c>
      <c r="BK1054" s="42">
        <v>4.1473089999999999</v>
      </c>
      <c r="BL1054" s="42">
        <v>4.1473089999999999</v>
      </c>
      <c r="BM1054" s="42">
        <v>8.2946179999999998</v>
      </c>
      <c r="BN1054" s="42">
        <v>41.473087999999997</v>
      </c>
      <c r="BO1054" s="42">
        <v>53.915013999999999</v>
      </c>
      <c r="BP1054" s="42">
        <v>41.473087999999997</v>
      </c>
      <c r="BQ1054" s="42">
        <v>99.535410999999996</v>
      </c>
      <c r="BR1054" s="42">
        <v>53.915013999999999</v>
      </c>
      <c r="BS1054" s="42">
        <v>74.651557999999994</v>
      </c>
      <c r="BT1054" s="42">
        <v>0</v>
      </c>
      <c r="BU1054" s="42">
        <v>0</v>
      </c>
      <c r="BV1054" s="42">
        <v>0</v>
      </c>
      <c r="BW1054" s="42">
        <v>8.2946179999999998</v>
      </c>
      <c r="BX1054" s="42">
        <v>0</v>
      </c>
      <c r="BY1054" s="42">
        <v>16.589234999999999</v>
      </c>
      <c r="BZ1054" s="42">
        <v>0</v>
      </c>
      <c r="CA1054" s="42">
        <v>49.767704999999999</v>
      </c>
      <c r="CB1054" s="42">
        <v>277.869688</v>
      </c>
      <c r="CC1054" s="42">
        <v>12.441926</v>
      </c>
      <c r="CD1054" s="42">
        <v>29.031161000000001</v>
      </c>
      <c r="CE1054" s="42">
        <v>29.031161000000001</v>
      </c>
      <c r="CF1054" s="42">
        <v>62.209631999999999</v>
      </c>
      <c r="CG1054" s="42">
        <v>49.767704999999999</v>
      </c>
      <c r="CH1054" s="42">
        <v>82.946175999999994</v>
      </c>
      <c r="CI1054" s="42">
        <v>0</v>
      </c>
      <c r="CJ1054" s="42">
        <v>12.441926</v>
      </c>
      <c r="CK1054" s="42">
        <v>240.54390900000001</v>
      </c>
      <c r="CL1054" s="42">
        <v>0</v>
      </c>
      <c r="CM1054" s="42">
        <v>4.1473089999999999</v>
      </c>
      <c r="CN1054" s="42">
        <v>4.1473089999999999</v>
      </c>
      <c r="CO1054" s="42">
        <v>4.1473089999999999</v>
      </c>
      <c r="CP1054" s="42">
        <v>16.589234999999999</v>
      </c>
      <c r="CQ1054" s="42">
        <v>20.736543999999999</v>
      </c>
      <c r="CR1054" s="42">
        <v>174.186969</v>
      </c>
      <c r="CS1054" s="42">
        <v>16.589234999999999</v>
      </c>
    </row>
    <row r="1055" spans="1:97">
      <c r="A1055" s="40" t="s">
        <v>2701</v>
      </c>
      <c r="B1055" s="40" t="s">
        <v>289</v>
      </c>
      <c r="C1055" s="40" t="s">
        <v>1664</v>
      </c>
      <c r="D1055" s="40" t="s">
        <v>1674</v>
      </c>
      <c r="E1055" s="40" t="s">
        <v>1759</v>
      </c>
      <c r="F1055" s="40" t="s">
        <v>1671</v>
      </c>
      <c r="G1055" s="41" t="s">
        <v>294</v>
      </c>
      <c r="H1055" s="40" t="s">
        <v>2702</v>
      </c>
      <c r="I1055" s="42">
        <v>1417</v>
      </c>
      <c r="J1055" s="42">
        <v>295</v>
      </c>
      <c r="K1055" s="42">
        <v>256</v>
      </c>
      <c r="L1055" s="42">
        <v>332</v>
      </c>
      <c r="M1055" s="42">
        <v>281</v>
      </c>
      <c r="N1055" s="42">
        <v>163</v>
      </c>
      <c r="O1055" s="42">
        <v>90</v>
      </c>
      <c r="P1055" s="42">
        <v>246</v>
      </c>
      <c r="Q1055" s="42">
        <v>234</v>
      </c>
      <c r="R1055" s="42">
        <v>297</v>
      </c>
      <c r="S1055" s="42">
        <v>214</v>
      </c>
      <c r="T1055" s="42">
        <v>143</v>
      </c>
      <c r="U1055" s="42">
        <v>82</v>
      </c>
      <c r="V1055" s="42">
        <v>722</v>
      </c>
      <c r="W1055" s="42">
        <v>153</v>
      </c>
      <c r="X1055" s="42">
        <v>144</v>
      </c>
      <c r="Y1055" s="42">
        <v>158</v>
      </c>
      <c r="Z1055" s="42">
        <v>143</v>
      </c>
      <c r="AA1055" s="42">
        <v>84</v>
      </c>
      <c r="AB1055" s="42">
        <v>38</v>
      </c>
      <c r="AC1055" s="42">
        <v>2</v>
      </c>
      <c r="AD1055" s="42">
        <v>220</v>
      </c>
      <c r="AE1055" s="42">
        <v>419</v>
      </c>
      <c r="AF1055" s="42">
        <v>83</v>
      </c>
      <c r="AG1055" s="42">
        <v>695</v>
      </c>
      <c r="AH1055" s="42">
        <v>142</v>
      </c>
      <c r="AI1055" s="42">
        <v>112</v>
      </c>
      <c r="AJ1055" s="42">
        <v>174</v>
      </c>
      <c r="AK1055" s="42">
        <v>138</v>
      </c>
      <c r="AL1055" s="42">
        <v>79</v>
      </c>
      <c r="AM1055" s="42">
        <v>47</v>
      </c>
      <c r="AN1055" s="42">
        <v>3</v>
      </c>
      <c r="AO1055" s="42">
        <v>181</v>
      </c>
      <c r="AP1055" s="42">
        <v>420</v>
      </c>
      <c r="AQ1055" s="42">
        <v>94</v>
      </c>
      <c r="AR1055" s="42">
        <v>1100</v>
      </c>
      <c r="AS1055" s="42">
        <v>24</v>
      </c>
      <c r="AT1055" s="42">
        <v>36</v>
      </c>
      <c r="AU1055" s="42">
        <v>44</v>
      </c>
      <c r="AV1055" s="42">
        <v>200</v>
      </c>
      <c r="AW1055" s="42">
        <v>236</v>
      </c>
      <c r="AX1055" s="42">
        <v>212</v>
      </c>
      <c r="AY1055" s="42">
        <v>220</v>
      </c>
      <c r="AZ1055" s="42">
        <v>128</v>
      </c>
      <c r="BA1055" s="42">
        <v>572</v>
      </c>
      <c r="BB1055" s="42">
        <v>24</v>
      </c>
      <c r="BC1055" s="42">
        <v>28</v>
      </c>
      <c r="BD1055" s="42">
        <v>32</v>
      </c>
      <c r="BE1055" s="42">
        <v>100</v>
      </c>
      <c r="BF1055" s="42">
        <v>64</v>
      </c>
      <c r="BG1055" s="42">
        <v>164</v>
      </c>
      <c r="BH1055" s="42">
        <v>96</v>
      </c>
      <c r="BI1055" s="42">
        <v>64</v>
      </c>
      <c r="BJ1055" s="42">
        <v>528</v>
      </c>
      <c r="BK1055" s="42">
        <v>0</v>
      </c>
      <c r="BL1055" s="42">
        <v>8</v>
      </c>
      <c r="BM1055" s="42">
        <v>12</v>
      </c>
      <c r="BN1055" s="42">
        <v>100</v>
      </c>
      <c r="BO1055" s="42">
        <v>172</v>
      </c>
      <c r="BP1055" s="42">
        <v>48</v>
      </c>
      <c r="BQ1055" s="42">
        <v>124</v>
      </c>
      <c r="BR1055" s="42">
        <v>64</v>
      </c>
      <c r="BS1055" s="42">
        <v>180</v>
      </c>
      <c r="BT1055" s="42">
        <v>4</v>
      </c>
      <c r="BU1055" s="42">
        <v>0</v>
      </c>
      <c r="BV1055" s="42">
        <v>0</v>
      </c>
      <c r="BW1055" s="42">
        <v>8</v>
      </c>
      <c r="BX1055" s="42">
        <v>40</v>
      </c>
      <c r="BY1055" s="42">
        <v>52</v>
      </c>
      <c r="BZ1055" s="42">
        <v>0</v>
      </c>
      <c r="CA1055" s="42">
        <v>76</v>
      </c>
      <c r="CB1055" s="42">
        <v>596</v>
      </c>
      <c r="CC1055" s="42">
        <v>20</v>
      </c>
      <c r="CD1055" s="42">
        <v>28</v>
      </c>
      <c r="CE1055" s="42">
        <v>32</v>
      </c>
      <c r="CF1055" s="42">
        <v>152</v>
      </c>
      <c r="CG1055" s="42">
        <v>180</v>
      </c>
      <c r="CH1055" s="42">
        <v>140</v>
      </c>
      <c r="CI1055" s="42">
        <v>8</v>
      </c>
      <c r="CJ1055" s="42">
        <v>36</v>
      </c>
      <c r="CK1055" s="42">
        <v>324</v>
      </c>
      <c r="CL1055" s="42">
        <v>0</v>
      </c>
      <c r="CM1055" s="42">
        <v>8</v>
      </c>
      <c r="CN1055" s="42">
        <v>12</v>
      </c>
      <c r="CO1055" s="42">
        <v>40</v>
      </c>
      <c r="CP1055" s="42">
        <v>16</v>
      </c>
      <c r="CQ1055" s="42">
        <v>20</v>
      </c>
      <c r="CR1055" s="42">
        <v>212</v>
      </c>
      <c r="CS1055" s="42">
        <v>16</v>
      </c>
    </row>
    <row r="1056" spans="1:97">
      <c r="A1056" s="40" t="s">
        <v>2703</v>
      </c>
      <c r="B1056" s="40" t="s">
        <v>289</v>
      </c>
      <c r="C1056" s="40" t="s">
        <v>1664</v>
      </c>
      <c r="D1056" s="40" t="s">
        <v>1669</v>
      </c>
      <c r="E1056" s="40" t="s">
        <v>1816</v>
      </c>
      <c r="F1056" s="40" t="s">
        <v>1671</v>
      </c>
      <c r="G1056" s="41" t="s">
        <v>294</v>
      </c>
      <c r="H1056" s="40" t="s">
        <v>2704</v>
      </c>
      <c r="I1056" s="42">
        <v>1811</v>
      </c>
      <c r="J1056" s="42">
        <v>290.68483400000002</v>
      </c>
      <c r="K1056" s="42">
        <v>280.81056100000001</v>
      </c>
      <c r="L1056" s="42">
        <v>313.56537900000001</v>
      </c>
      <c r="M1056" s="42">
        <v>361.13939199999999</v>
      </c>
      <c r="N1056" s="42">
        <v>289.72387700000002</v>
      </c>
      <c r="O1056" s="42">
        <v>275.07595700000002</v>
      </c>
      <c r="P1056" s="42">
        <v>303</v>
      </c>
      <c r="Q1056" s="42">
        <v>264</v>
      </c>
      <c r="R1056" s="42">
        <v>384</v>
      </c>
      <c r="S1056" s="42">
        <v>297</v>
      </c>
      <c r="T1056" s="42">
        <v>321</v>
      </c>
      <c r="U1056" s="42">
        <v>224</v>
      </c>
      <c r="V1056" s="42">
        <v>871.29596000000004</v>
      </c>
      <c r="W1056" s="42">
        <v>144.84636800000001</v>
      </c>
      <c r="X1056" s="42">
        <v>154.814063</v>
      </c>
      <c r="Y1056" s="42">
        <v>160.78222400000001</v>
      </c>
      <c r="Z1056" s="42">
        <v>165.69600500000001</v>
      </c>
      <c r="AA1056" s="42">
        <v>140.88575900000001</v>
      </c>
      <c r="AB1056" s="42">
        <v>99.295478000000003</v>
      </c>
      <c r="AC1056" s="42">
        <v>4.9760619999999998</v>
      </c>
      <c r="AD1056" s="42">
        <v>198.41968199999999</v>
      </c>
      <c r="AE1056" s="42">
        <v>476.339585</v>
      </c>
      <c r="AF1056" s="42">
        <v>196.53669300000001</v>
      </c>
      <c r="AG1056" s="42">
        <v>939.70403999999996</v>
      </c>
      <c r="AH1056" s="42">
        <v>145.83846600000001</v>
      </c>
      <c r="AI1056" s="42">
        <v>125.996498</v>
      </c>
      <c r="AJ1056" s="42">
        <v>152.78315499999999</v>
      </c>
      <c r="AK1056" s="42">
        <v>195.443387</v>
      </c>
      <c r="AL1056" s="42">
        <v>148.83811700000001</v>
      </c>
      <c r="AM1056" s="42">
        <v>154.88413</v>
      </c>
      <c r="AN1056" s="42">
        <v>15.920286000000001</v>
      </c>
      <c r="AO1056" s="42">
        <v>186.514501</v>
      </c>
      <c r="AP1056" s="42">
        <v>483.15971100000002</v>
      </c>
      <c r="AQ1056" s="42">
        <v>270.02982700000001</v>
      </c>
      <c r="AR1056" s="42">
        <v>1484.6151930000001</v>
      </c>
      <c r="AS1056" s="42">
        <v>71.431085999999993</v>
      </c>
      <c r="AT1056" s="42">
        <v>47.620724000000003</v>
      </c>
      <c r="AU1056" s="42">
        <v>51.589117000000002</v>
      </c>
      <c r="AV1056" s="42">
        <v>99.209840999999997</v>
      </c>
      <c r="AW1056" s="42">
        <v>198.41968199999999</v>
      </c>
      <c r="AX1056" s="42">
        <v>222.35460699999999</v>
      </c>
      <c r="AY1056" s="42">
        <v>635.22325000000001</v>
      </c>
      <c r="AZ1056" s="42">
        <v>158.766886</v>
      </c>
      <c r="BA1056" s="42">
        <v>702.62365999999997</v>
      </c>
      <c r="BB1056" s="42">
        <v>51.589117000000002</v>
      </c>
      <c r="BC1056" s="42">
        <v>35.715542999999997</v>
      </c>
      <c r="BD1056" s="42">
        <v>23.810362000000001</v>
      </c>
      <c r="BE1056" s="42">
        <v>55.557510999999998</v>
      </c>
      <c r="BF1056" s="42">
        <v>23.810362000000001</v>
      </c>
      <c r="BG1056" s="42">
        <v>158.860309</v>
      </c>
      <c r="BH1056" s="42">
        <v>293.75455199999999</v>
      </c>
      <c r="BI1056" s="42">
        <v>59.525905000000002</v>
      </c>
      <c r="BJ1056" s="42">
        <v>781.991533</v>
      </c>
      <c r="BK1056" s="42">
        <v>19.841968000000001</v>
      </c>
      <c r="BL1056" s="42">
        <v>11.905181000000001</v>
      </c>
      <c r="BM1056" s="42">
        <v>27.778755</v>
      </c>
      <c r="BN1056" s="42">
        <v>43.652329999999999</v>
      </c>
      <c r="BO1056" s="42">
        <v>174.60932</v>
      </c>
      <c r="BP1056" s="42">
        <v>63.494298000000001</v>
      </c>
      <c r="BQ1056" s="42">
        <v>341.46869800000002</v>
      </c>
      <c r="BR1056" s="42">
        <v>99.240982000000002</v>
      </c>
      <c r="BS1056" s="42">
        <v>150.86124000000001</v>
      </c>
      <c r="BT1056" s="42">
        <v>3.968394</v>
      </c>
      <c r="BU1056" s="42">
        <v>3.968394</v>
      </c>
      <c r="BV1056" s="42">
        <v>0</v>
      </c>
      <c r="BW1056" s="42">
        <v>0</v>
      </c>
      <c r="BX1056" s="42">
        <v>19.841968000000001</v>
      </c>
      <c r="BY1056" s="42">
        <v>55.619793000000001</v>
      </c>
      <c r="BZ1056" s="42">
        <v>0</v>
      </c>
      <c r="CA1056" s="42">
        <v>67.462692000000004</v>
      </c>
      <c r="CB1056" s="42">
        <v>599.28972099999999</v>
      </c>
      <c r="CC1056" s="42">
        <v>59.525905000000002</v>
      </c>
      <c r="CD1056" s="42">
        <v>43.652329999999999</v>
      </c>
      <c r="CE1056" s="42">
        <v>43.652329999999999</v>
      </c>
      <c r="CF1056" s="42">
        <v>91.273054000000002</v>
      </c>
      <c r="CG1056" s="42">
        <v>166.67253299999999</v>
      </c>
      <c r="CH1056" s="42">
        <v>142.924453</v>
      </c>
      <c r="CI1056" s="42">
        <v>0</v>
      </c>
      <c r="CJ1056" s="42">
        <v>51.589117000000002</v>
      </c>
      <c r="CK1056" s="42">
        <v>734.46423200000004</v>
      </c>
      <c r="CL1056" s="42">
        <v>7.9367869999999998</v>
      </c>
      <c r="CM1056" s="42">
        <v>0</v>
      </c>
      <c r="CN1056" s="42">
        <v>7.9367869999999998</v>
      </c>
      <c r="CO1056" s="42">
        <v>7.9367869999999998</v>
      </c>
      <c r="CP1056" s="42">
        <v>11.905181000000001</v>
      </c>
      <c r="CQ1056" s="42">
        <v>23.810362000000001</v>
      </c>
      <c r="CR1056" s="42">
        <v>635.22325000000001</v>
      </c>
      <c r="CS1056" s="42">
        <v>39.715077000000001</v>
      </c>
    </row>
    <row r="1057" spans="1:97">
      <c r="A1057" s="40" t="s">
        <v>2705</v>
      </c>
      <c r="B1057" s="40" t="s">
        <v>289</v>
      </c>
      <c r="C1057" s="40" t="s">
        <v>1664</v>
      </c>
      <c r="D1057" s="40" t="s">
        <v>1669</v>
      </c>
      <c r="E1057" s="40" t="s">
        <v>1719</v>
      </c>
      <c r="F1057" s="40" t="s">
        <v>1671</v>
      </c>
      <c r="G1057" s="41" t="s">
        <v>294</v>
      </c>
      <c r="H1057" s="40" t="s">
        <v>2706</v>
      </c>
      <c r="I1057" s="42">
        <v>334</v>
      </c>
      <c r="J1057" s="42">
        <v>63.668750000000003</v>
      </c>
      <c r="K1057" s="42">
        <v>34.443750000000001</v>
      </c>
      <c r="L1057" s="42">
        <v>74.106250000000003</v>
      </c>
      <c r="M1057" s="42">
        <v>72.018749999999997</v>
      </c>
      <c r="N1057" s="42">
        <v>62.625</v>
      </c>
      <c r="O1057" s="42">
        <v>27.137499999999999</v>
      </c>
      <c r="P1057" s="42">
        <v>41</v>
      </c>
      <c r="Q1057" s="42">
        <v>42</v>
      </c>
      <c r="R1057" s="42">
        <v>52</v>
      </c>
      <c r="S1057" s="42">
        <v>50</v>
      </c>
      <c r="T1057" s="42">
        <v>45</v>
      </c>
      <c r="U1057" s="42">
        <v>16</v>
      </c>
      <c r="V1057" s="42">
        <v>170.13124999999999</v>
      </c>
      <c r="W1057" s="42">
        <v>30.268750000000001</v>
      </c>
      <c r="X1057" s="42">
        <v>15.65625</v>
      </c>
      <c r="Y1057" s="42">
        <v>40.706249999999997</v>
      </c>
      <c r="Z1057" s="42">
        <v>39.662500000000001</v>
      </c>
      <c r="AA1057" s="42">
        <v>33.4</v>
      </c>
      <c r="AB1057" s="42">
        <v>10.4375</v>
      </c>
      <c r="AC1057" s="42">
        <v>0</v>
      </c>
      <c r="AD1057" s="42">
        <v>36.53125</v>
      </c>
      <c r="AE1057" s="42">
        <v>108.55</v>
      </c>
      <c r="AF1057" s="42">
        <v>25.05</v>
      </c>
      <c r="AG1057" s="42">
        <v>163.86875000000001</v>
      </c>
      <c r="AH1057" s="42">
        <v>33.4</v>
      </c>
      <c r="AI1057" s="42">
        <v>18.787500000000001</v>
      </c>
      <c r="AJ1057" s="42">
        <v>33.4</v>
      </c>
      <c r="AK1057" s="42">
        <v>32.356250000000003</v>
      </c>
      <c r="AL1057" s="42">
        <v>29.225000000000001</v>
      </c>
      <c r="AM1057" s="42">
        <v>16.7</v>
      </c>
      <c r="AN1057" s="42">
        <v>0</v>
      </c>
      <c r="AO1057" s="42">
        <v>42.793750000000003</v>
      </c>
      <c r="AP1057" s="42">
        <v>89.762500000000003</v>
      </c>
      <c r="AQ1057" s="42">
        <v>31.3125</v>
      </c>
      <c r="AR1057" s="42">
        <v>279.72500000000002</v>
      </c>
      <c r="AS1057" s="42">
        <v>20.875</v>
      </c>
      <c r="AT1057" s="42">
        <v>8.35</v>
      </c>
      <c r="AU1057" s="42">
        <v>16.7</v>
      </c>
      <c r="AV1057" s="42">
        <v>12.525</v>
      </c>
      <c r="AW1057" s="42">
        <v>58.45</v>
      </c>
      <c r="AX1057" s="42">
        <v>37.575000000000003</v>
      </c>
      <c r="AY1057" s="42">
        <v>79.325000000000003</v>
      </c>
      <c r="AZ1057" s="42">
        <v>45.924999999999997</v>
      </c>
      <c r="BA1057" s="42">
        <v>146.125</v>
      </c>
      <c r="BB1057" s="42">
        <v>16.7</v>
      </c>
      <c r="BC1057" s="42">
        <v>8.35</v>
      </c>
      <c r="BD1057" s="42">
        <v>12.525</v>
      </c>
      <c r="BE1057" s="42">
        <v>12.525</v>
      </c>
      <c r="BF1057" s="42">
        <v>8.35</v>
      </c>
      <c r="BG1057" s="42">
        <v>33.4</v>
      </c>
      <c r="BH1057" s="42">
        <v>33.4</v>
      </c>
      <c r="BI1057" s="42">
        <v>20.875</v>
      </c>
      <c r="BJ1057" s="42">
        <v>133.6</v>
      </c>
      <c r="BK1057" s="42">
        <v>4.1749999999999998</v>
      </c>
      <c r="BL1057" s="42">
        <v>0</v>
      </c>
      <c r="BM1057" s="42">
        <v>4.1749999999999998</v>
      </c>
      <c r="BN1057" s="42">
        <v>0</v>
      </c>
      <c r="BO1057" s="42">
        <v>50.1</v>
      </c>
      <c r="BP1057" s="42">
        <v>4.1749999999999998</v>
      </c>
      <c r="BQ1057" s="42">
        <v>45.924999999999997</v>
      </c>
      <c r="BR1057" s="42">
        <v>25.05</v>
      </c>
      <c r="BS1057" s="42">
        <v>33.4</v>
      </c>
      <c r="BT1057" s="42">
        <v>0</v>
      </c>
      <c r="BU1057" s="42">
        <v>0</v>
      </c>
      <c r="BV1057" s="42">
        <v>0</v>
      </c>
      <c r="BW1057" s="42">
        <v>0</v>
      </c>
      <c r="BX1057" s="42">
        <v>0</v>
      </c>
      <c r="BY1057" s="42">
        <v>8.35</v>
      </c>
      <c r="BZ1057" s="42">
        <v>0</v>
      </c>
      <c r="CA1057" s="42">
        <v>25.05</v>
      </c>
      <c r="CB1057" s="42">
        <v>137.77500000000001</v>
      </c>
      <c r="CC1057" s="42">
        <v>20.875</v>
      </c>
      <c r="CD1057" s="42">
        <v>4.1749999999999998</v>
      </c>
      <c r="CE1057" s="42">
        <v>16.7</v>
      </c>
      <c r="CF1057" s="42">
        <v>8.35</v>
      </c>
      <c r="CG1057" s="42">
        <v>54.274999999999999</v>
      </c>
      <c r="CH1057" s="42">
        <v>25.05</v>
      </c>
      <c r="CI1057" s="42">
        <v>0</v>
      </c>
      <c r="CJ1057" s="42">
        <v>8.35</v>
      </c>
      <c r="CK1057" s="42">
        <v>108.55</v>
      </c>
      <c r="CL1057" s="42">
        <v>0</v>
      </c>
      <c r="CM1057" s="42">
        <v>4.1749999999999998</v>
      </c>
      <c r="CN1057" s="42">
        <v>0</v>
      </c>
      <c r="CO1057" s="42">
        <v>4.1749999999999998</v>
      </c>
      <c r="CP1057" s="42">
        <v>4.1749999999999998</v>
      </c>
      <c r="CQ1057" s="42">
        <v>4.1749999999999998</v>
      </c>
      <c r="CR1057" s="42">
        <v>79.325000000000003</v>
      </c>
      <c r="CS1057" s="42">
        <v>12.525</v>
      </c>
    </row>
    <row r="1058" spans="1:97">
      <c r="A1058" s="40" t="s">
        <v>2707</v>
      </c>
      <c r="B1058" s="40" t="s">
        <v>289</v>
      </c>
      <c r="C1058" s="40" t="s">
        <v>1664</v>
      </c>
      <c r="D1058" s="40" t="s">
        <v>1669</v>
      </c>
      <c r="E1058" s="40" t="s">
        <v>1670</v>
      </c>
      <c r="F1058" s="40" t="s">
        <v>1671</v>
      </c>
      <c r="G1058" s="41" t="s">
        <v>294</v>
      </c>
      <c r="H1058" s="40" t="s">
        <v>2708</v>
      </c>
      <c r="I1058" s="42">
        <v>600</v>
      </c>
      <c r="J1058" s="42">
        <v>124.173913</v>
      </c>
      <c r="K1058" s="42">
        <v>70.956522000000007</v>
      </c>
      <c r="L1058" s="42">
        <v>147.13043500000001</v>
      </c>
      <c r="M1058" s="42">
        <v>125.21739100000001</v>
      </c>
      <c r="N1058" s="42">
        <v>73.043477999999993</v>
      </c>
      <c r="O1058" s="42">
        <v>59.478261000000003</v>
      </c>
      <c r="P1058" s="42">
        <v>92</v>
      </c>
      <c r="Q1058" s="42">
        <v>85</v>
      </c>
      <c r="R1058" s="42">
        <v>119</v>
      </c>
      <c r="S1058" s="42">
        <v>70</v>
      </c>
      <c r="T1058" s="42">
        <v>85</v>
      </c>
      <c r="U1058" s="42">
        <v>42</v>
      </c>
      <c r="V1058" s="42">
        <v>317.21739100000002</v>
      </c>
      <c r="W1058" s="42">
        <v>67.826087000000001</v>
      </c>
      <c r="X1058" s="42">
        <v>42.782609000000001</v>
      </c>
      <c r="Y1058" s="42">
        <v>74.086956999999998</v>
      </c>
      <c r="Z1058" s="42">
        <v>67.826087000000001</v>
      </c>
      <c r="AA1058" s="42">
        <v>40.695652000000003</v>
      </c>
      <c r="AB1058" s="42">
        <v>24</v>
      </c>
      <c r="AC1058" s="42">
        <v>0</v>
      </c>
      <c r="AD1058" s="42">
        <v>84.521738999999997</v>
      </c>
      <c r="AE1058" s="42">
        <v>185.73912999999999</v>
      </c>
      <c r="AF1058" s="42">
        <v>46.956522</v>
      </c>
      <c r="AG1058" s="42">
        <v>282.78260899999998</v>
      </c>
      <c r="AH1058" s="42">
        <v>56.347825999999998</v>
      </c>
      <c r="AI1058" s="42">
        <v>28.173912999999999</v>
      </c>
      <c r="AJ1058" s="42">
        <v>73.043477999999993</v>
      </c>
      <c r="AK1058" s="42">
        <v>57.391303999999998</v>
      </c>
      <c r="AL1058" s="42">
        <v>32.347825999999998</v>
      </c>
      <c r="AM1058" s="42">
        <v>33.391303999999998</v>
      </c>
      <c r="AN1058" s="42">
        <v>2.086957</v>
      </c>
      <c r="AO1058" s="42">
        <v>65.739130000000003</v>
      </c>
      <c r="AP1058" s="42">
        <v>159.652174</v>
      </c>
      <c r="AQ1058" s="42">
        <v>57.391303999999998</v>
      </c>
      <c r="AR1058" s="42">
        <v>488.347826</v>
      </c>
      <c r="AS1058" s="42">
        <v>20.869565000000001</v>
      </c>
      <c r="AT1058" s="42">
        <v>12.521739</v>
      </c>
      <c r="AU1058" s="42">
        <v>12.521739</v>
      </c>
      <c r="AV1058" s="42">
        <v>75.130435000000006</v>
      </c>
      <c r="AW1058" s="42">
        <v>104.347826</v>
      </c>
      <c r="AX1058" s="42">
        <v>100.173913</v>
      </c>
      <c r="AY1058" s="42">
        <v>91.826087000000001</v>
      </c>
      <c r="AZ1058" s="42">
        <v>70.956522000000007</v>
      </c>
      <c r="BA1058" s="42">
        <v>250.43478300000001</v>
      </c>
      <c r="BB1058" s="42">
        <v>16.695651999999999</v>
      </c>
      <c r="BC1058" s="42">
        <v>12.521739</v>
      </c>
      <c r="BD1058" s="42">
        <v>4.1739129999999998</v>
      </c>
      <c r="BE1058" s="42">
        <v>41.739130000000003</v>
      </c>
      <c r="BF1058" s="42">
        <v>16.695651999999999</v>
      </c>
      <c r="BG1058" s="42">
        <v>87.652174000000002</v>
      </c>
      <c r="BH1058" s="42">
        <v>37.565216999999997</v>
      </c>
      <c r="BI1058" s="42">
        <v>33.391303999999998</v>
      </c>
      <c r="BJ1058" s="42">
        <v>237.91304299999999</v>
      </c>
      <c r="BK1058" s="42">
        <v>4.1739129999999998</v>
      </c>
      <c r="BL1058" s="42">
        <v>0</v>
      </c>
      <c r="BM1058" s="42">
        <v>8.3478259999999995</v>
      </c>
      <c r="BN1058" s="42">
        <v>33.391303999999998</v>
      </c>
      <c r="BO1058" s="42">
        <v>87.652174000000002</v>
      </c>
      <c r="BP1058" s="42">
        <v>12.521739</v>
      </c>
      <c r="BQ1058" s="42">
        <v>54.260869999999997</v>
      </c>
      <c r="BR1058" s="42">
        <v>37.565216999999997</v>
      </c>
      <c r="BS1058" s="42">
        <v>62.608696000000002</v>
      </c>
      <c r="BT1058" s="42">
        <v>0</v>
      </c>
      <c r="BU1058" s="42">
        <v>0</v>
      </c>
      <c r="BV1058" s="42">
        <v>0</v>
      </c>
      <c r="BW1058" s="42">
        <v>0</v>
      </c>
      <c r="BX1058" s="42">
        <v>4.1739129999999998</v>
      </c>
      <c r="BY1058" s="42">
        <v>16.695651999999999</v>
      </c>
      <c r="BZ1058" s="42">
        <v>0</v>
      </c>
      <c r="CA1058" s="42">
        <v>41.739130000000003</v>
      </c>
      <c r="CB1058" s="42">
        <v>300.52173900000003</v>
      </c>
      <c r="CC1058" s="42">
        <v>20.869565000000001</v>
      </c>
      <c r="CD1058" s="42">
        <v>12.521739</v>
      </c>
      <c r="CE1058" s="42">
        <v>12.521739</v>
      </c>
      <c r="CF1058" s="42">
        <v>70.956522000000007</v>
      </c>
      <c r="CG1058" s="42">
        <v>96</v>
      </c>
      <c r="CH1058" s="42">
        <v>70.956522000000007</v>
      </c>
      <c r="CI1058" s="42">
        <v>0</v>
      </c>
      <c r="CJ1058" s="42">
        <v>16.695651999999999</v>
      </c>
      <c r="CK1058" s="42">
        <v>125.21739100000001</v>
      </c>
      <c r="CL1058" s="42">
        <v>0</v>
      </c>
      <c r="CM1058" s="42">
        <v>0</v>
      </c>
      <c r="CN1058" s="42">
        <v>0</v>
      </c>
      <c r="CO1058" s="42">
        <v>4.1739129999999998</v>
      </c>
      <c r="CP1058" s="42">
        <v>4.1739129999999998</v>
      </c>
      <c r="CQ1058" s="42">
        <v>12.521739</v>
      </c>
      <c r="CR1058" s="42">
        <v>91.826087000000001</v>
      </c>
      <c r="CS1058" s="42">
        <v>12.521739</v>
      </c>
    </row>
    <row r="1059" spans="1:97">
      <c r="A1059" s="40" t="s">
        <v>2709</v>
      </c>
      <c r="B1059" s="40" t="s">
        <v>289</v>
      </c>
      <c r="C1059" s="40" t="s">
        <v>1664</v>
      </c>
      <c r="D1059" s="40" t="s">
        <v>1665</v>
      </c>
      <c r="E1059" s="40" t="s">
        <v>1762</v>
      </c>
      <c r="F1059" s="40" t="s">
        <v>419</v>
      </c>
      <c r="G1059" s="41" t="s">
        <v>294</v>
      </c>
      <c r="H1059" s="40" t="s">
        <v>2710</v>
      </c>
      <c r="I1059" s="42">
        <v>510</v>
      </c>
      <c r="J1059" s="42">
        <v>81.67756</v>
      </c>
      <c r="K1059" s="42">
        <v>62.752271999999998</v>
      </c>
      <c r="L1059" s="42">
        <v>99.606780999999998</v>
      </c>
      <c r="M1059" s="42">
        <v>121.52027200000001</v>
      </c>
      <c r="N1059" s="42">
        <v>107.575323</v>
      </c>
      <c r="O1059" s="42">
        <v>36.867792000000001</v>
      </c>
      <c r="P1059" s="42">
        <v>78</v>
      </c>
      <c r="Q1059" s="42">
        <v>72</v>
      </c>
      <c r="R1059" s="42">
        <v>101</v>
      </c>
      <c r="S1059" s="42">
        <v>119</v>
      </c>
      <c r="T1059" s="42">
        <v>67</v>
      </c>
      <c r="U1059" s="42">
        <v>39</v>
      </c>
      <c r="V1059" s="42">
        <v>253.66748200000001</v>
      </c>
      <c r="W1059" s="42">
        <v>45.819119000000001</v>
      </c>
      <c r="X1059" s="42">
        <v>33.866304999999997</v>
      </c>
      <c r="Y1059" s="42">
        <v>50.799458000000001</v>
      </c>
      <c r="Z1059" s="42">
        <v>55.779797000000002</v>
      </c>
      <c r="AA1059" s="42">
        <v>52.791594000000003</v>
      </c>
      <c r="AB1059" s="42">
        <v>12.948881</v>
      </c>
      <c r="AC1059" s="42">
        <v>1.6623270000000001</v>
      </c>
      <c r="AD1059" s="42">
        <v>59.764068000000002</v>
      </c>
      <c r="AE1059" s="42">
        <v>155.38657799999999</v>
      </c>
      <c r="AF1059" s="42">
        <v>38.516835999999998</v>
      </c>
      <c r="AG1059" s="42">
        <v>256.33251799999999</v>
      </c>
      <c r="AH1059" s="42">
        <v>35.858440999999999</v>
      </c>
      <c r="AI1059" s="42">
        <v>28.885966</v>
      </c>
      <c r="AJ1059" s="42">
        <v>48.807322999999997</v>
      </c>
      <c r="AK1059" s="42">
        <v>65.740475000000004</v>
      </c>
      <c r="AL1059" s="42">
        <v>54.783729000000001</v>
      </c>
      <c r="AM1059" s="42">
        <v>18.268992000000001</v>
      </c>
      <c r="AN1059" s="42">
        <v>3.9875919999999998</v>
      </c>
      <c r="AO1059" s="42">
        <v>42.830916000000002</v>
      </c>
      <c r="AP1059" s="42">
        <v>165.34725599999999</v>
      </c>
      <c r="AQ1059" s="42">
        <v>48.154347000000001</v>
      </c>
      <c r="AR1059" s="42">
        <v>446.25166000000002</v>
      </c>
      <c r="AS1059" s="42">
        <v>0</v>
      </c>
      <c r="AT1059" s="42">
        <v>15.937085</v>
      </c>
      <c r="AU1059" s="42">
        <v>11.952814</v>
      </c>
      <c r="AV1059" s="42">
        <v>47.811255000000003</v>
      </c>
      <c r="AW1059" s="42">
        <v>83.669696000000002</v>
      </c>
      <c r="AX1059" s="42">
        <v>59.764068000000002</v>
      </c>
      <c r="AY1059" s="42">
        <v>175.32121699999999</v>
      </c>
      <c r="AZ1059" s="42">
        <v>51.795526000000002</v>
      </c>
      <c r="BA1059" s="42">
        <v>199.213561</v>
      </c>
      <c r="BB1059" s="42">
        <v>0</v>
      </c>
      <c r="BC1059" s="42">
        <v>15.937085</v>
      </c>
      <c r="BD1059" s="42">
        <v>11.952814</v>
      </c>
      <c r="BE1059" s="42">
        <v>11.952814</v>
      </c>
      <c r="BF1059" s="42">
        <v>15.937085</v>
      </c>
      <c r="BG1059" s="42">
        <v>43.826982999999998</v>
      </c>
      <c r="BH1059" s="42">
        <v>75.701153000000005</v>
      </c>
      <c r="BI1059" s="42">
        <v>23.905626999999999</v>
      </c>
      <c r="BJ1059" s="42">
        <v>247.03809899999999</v>
      </c>
      <c r="BK1059" s="42">
        <v>0</v>
      </c>
      <c r="BL1059" s="42">
        <v>0</v>
      </c>
      <c r="BM1059" s="42">
        <v>0</v>
      </c>
      <c r="BN1059" s="42">
        <v>35.858440999999999</v>
      </c>
      <c r="BO1059" s="42">
        <v>67.732611000000006</v>
      </c>
      <c r="BP1059" s="42">
        <v>15.937085</v>
      </c>
      <c r="BQ1059" s="42">
        <v>99.620063999999999</v>
      </c>
      <c r="BR1059" s="42">
        <v>27.889899</v>
      </c>
      <c r="BS1059" s="42">
        <v>55.779797000000002</v>
      </c>
      <c r="BT1059" s="42">
        <v>0</v>
      </c>
      <c r="BU1059" s="42">
        <v>0</v>
      </c>
      <c r="BV1059" s="42">
        <v>0</v>
      </c>
      <c r="BW1059" s="42">
        <v>3.9842710000000001</v>
      </c>
      <c r="BX1059" s="42">
        <v>7.9685420000000002</v>
      </c>
      <c r="BY1059" s="42">
        <v>3.9842710000000001</v>
      </c>
      <c r="BZ1059" s="42">
        <v>0</v>
      </c>
      <c r="CA1059" s="42">
        <v>39.842711999999999</v>
      </c>
      <c r="CB1059" s="42">
        <v>171.32366300000001</v>
      </c>
      <c r="CC1059" s="42">
        <v>0</v>
      </c>
      <c r="CD1059" s="42">
        <v>7.9685420000000002</v>
      </c>
      <c r="CE1059" s="42">
        <v>11.952814</v>
      </c>
      <c r="CF1059" s="42">
        <v>27.889899</v>
      </c>
      <c r="CG1059" s="42">
        <v>67.732611000000006</v>
      </c>
      <c r="CH1059" s="42">
        <v>43.826982999999998</v>
      </c>
      <c r="CI1059" s="42">
        <v>0</v>
      </c>
      <c r="CJ1059" s="42">
        <v>11.952814</v>
      </c>
      <c r="CK1059" s="42">
        <v>219.148201</v>
      </c>
      <c r="CL1059" s="42">
        <v>0</v>
      </c>
      <c r="CM1059" s="42">
        <v>7.9685420000000002</v>
      </c>
      <c r="CN1059" s="42">
        <v>0</v>
      </c>
      <c r="CO1059" s="42">
        <v>15.937085</v>
      </c>
      <c r="CP1059" s="42">
        <v>7.9685420000000002</v>
      </c>
      <c r="CQ1059" s="42">
        <v>11.952814</v>
      </c>
      <c r="CR1059" s="42">
        <v>175.32121699999999</v>
      </c>
      <c r="CS1059" s="42">
        <v>0</v>
      </c>
    </row>
    <row r="1060" spans="1:97">
      <c r="A1060" s="40" t="s">
        <v>2711</v>
      </c>
      <c r="B1060" s="40" t="s">
        <v>289</v>
      </c>
      <c r="C1060" s="40" t="s">
        <v>1664</v>
      </c>
      <c r="D1060" s="40" t="s">
        <v>1669</v>
      </c>
      <c r="E1060" s="40" t="s">
        <v>1933</v>
      </c>
      <c r="F1060" s="40" t="s">
        <v>1671</v>
      </c>
      <c r="G1060" s="41" t="s">
        <v>294</v>
      </c>
      <c r="H1060" s="40" t="s">
        <v>2712</v>
      </c>
      <c r="I1060" s="42">
        <v>207</v>
      </c>
      <c r="J1060" s="42">
        <v>44.814433000000001</v>
      </c>
      <c r="K1060" s="42">
        <v>41.613402000000001</v>
      </c>
      <c r="L1060" s="42">
        <v>43.747422999999998</v>
      </c>
      <c r="M1060" s="42">
        <v>52.283504999999998</v>
      </c>
      <c r="N1060" s="42">
        <v>14.938143999999999</v>
      </c>
      <c r="O1060" s="42">
        <v>9.6030929999999994</v>
      </c>
      <c r="P1060" s="42">
        <v>40</v>
      </c>
      <c r="Q1060" s="42">
        <v>25</v>
      </c>
      <c r="R1060" s="42">
        <v>47</v>
      </c>
      <c r="S1060" s="42">
        <v>27</v>
      </c>
      <c r="T1060" s="42">
        <v>18</v>
      </c>
      <c r="U1060" s="42">
        <v>13</v>
      </c>
      <c r="V1060" s="42">
        <v>108.835052</v>
      </c>
      <c r="W1060" s="42">
        <v>26.675257999999999</v>
      </c>
      <c r="X1060" s="42">
        <v>19.206185999999999</v>
      </c>
      <c r="Y1060" s="42">
        <v>20.273195999999999</v>
      </c>
      <c r="Z1060" s="42">
        <v>27.742267999999999</v>
      </c>
      <c r="AA1060" s="42">
        <v>8.5360820000000004</v>
      </c>
      <c r="AB1060" s="42">
        <v>6.4020619999999999</v>
      </c>
      <c r="AC1060" s="42">
        <v>0</v>
      </c>
      <c r="AD1060" s="42">
        <v>29.876289</v>
      </c>
      <c r="AE1060" s="42">
        <v>67.221648999999999</v>
      </c>
      <c r="AF1060" s="42">
        <v>11.737113000000001</v>
      </c>
      <c r="AG1060" s="42">
        <v>98.164947999999995</v>
      </c>
      <c r="AH1060" s="42">
        <v>18.139175000000002</v>
      </c>
      <c r="AI1060" s="42">
        <v>22.407215999999998</v>
      </c>
      <c r="AJ1060" s="42">
        <v>23.474226999999999</v>
      </c>
      <c r="AK1060" s="42">
        <v>24.541236999999999</v>
      </c>
      <c r="AL1060" s="42">
        <v>6.4020619999999999</v>
      </c>
      <c r="AM1060" s="42">
        <v>3.201031</v>
      </c>
      <c r="AN1060" s="42">
        <v>0</v>
      </c>
      <c r="AO1060" s="42">
        <v>26.675257999999999</v>
      </c>
      <c r="AP1060" s="42">
        <v>65.087629000000007</v>
      </c>
      <c r="AQ1060" s="42">
        <v>6.4020619999999999</v>
      </c>
      <c r="AR1060" s="42">
        <v>149.38144299999999</v>
      </c>
      <c r="AS1060" s="42">
        <v>4.2680410000000002</v>
      </c>
      <c r="AT1060" s="42">
        <v>4.2680410000000002</v>
      </c>
      <c r="AU1060" s="42">
        <v>8.5360820000000004</v>
      </c>
      <c r="AV1060" s="42">
        <v>12.804124</v>
      </c>
      <c r="AW1060" s="42">
        <v>42.680411999999997</v>
      </c>
      <c r="AX1060" s="42">
        <v>42.680411999999997</v>
      </c>
      <c r="AY1060" s="42">
        <v>17.072164999999998</v>
      </c>
      <c r="AZ1060" s="42">
        <v>17.072164999999998</v>
      </c>
      <c r="BA1060" s="42">
        <v>76.824742000000001</v>
      </c>
      <c r="BB1060" s="42">
        <v>4.2680410000000002</v>
      </c>
      <c r="BC1060" s="42">
        <v>4.2680410000000002</v>
      </c>
      <c r="BD1060" s="42">
        <v>4.2680410000000002</v>
      </c>
      <c r="BE1060" s="42">
        <v>0</v>
      </c>
      <c r="BF1060" s="42">
        <v>12.804124</v>
      </c>
      <c r="BG1060" s="42">
        <v>38.412371</v>
      </c>
      <c r="BH1060" s="42">
        <v>12.804124</v>
      </c>
      <c r="BI1060" s="42">
        <v>0</v>
      </c>
      <c r="BJ1060" s="42">
        <v>72.556701000000004</v>
      </c>
      <c r="BK1060" s="42">
        <v>0</v>
      </c>
      <c r="BL1060" s="42">
        <v>0</v>
      </c>
      <c r="BM1060" s="42">
        <v>4.2680410000000002</v>
      </c>
      <c r="BN1060" s="42">
        <v>12.804124</v>
      </c>
      <c r="BO1060" s="42">
        <v>29.876289</v>
      </c>
      <c r="BP1060" s="42">
        <v>4.2680410000000002</v>
      </c>
      <c r="BQ1060" s="42">
        <v>4.2680410000000002</v>
      </c>
      <c r="BR1060" s="42">
        <v>17.072164999999998</v>
      </c>
      <c r="BS1060" s="42">
        <v>12.804124</v>
      </c>
      <c r="BT1060" s="42">
        <v>0</v>
      </c>
      <c r="BU1060" s="42">
        <v>0</v>
      </c>
      <c r="BV1060" s="42">
        <v>0</v>
      </c>
      <c r="BW1060" s="42">
        <v>0</v>
      </c>
      <c r="BX1060" s="42">
        <v>0</v>
      </c>
      <c r="BY1060" s="42">
        <v>8.5360820000000004</v>
      </c>
      <c r="BZ1060" s="42">
        <v>0</v>
      </c>
      <c r="CA1060" s="42">
        <v>4.2680410000000002</v>
      </c>
      <c r="CB1060" s="42">
        <v>119.505155</v>
      </c>
      <c r="CC1060" s="42">
        <v>4.2680410000000002</v>
      </c>
      <c r="CD1060" s="42">
        <v>4.2680410000000002</v>
      </c>
      <c r="CE1060" s="42">
        <v>8.5360820000000004</v>
      </c>
      <c r="CF1060" s="42">
        <v>12.804124</v>
      </c>
      <c r="CG1060" s="42">
        <v>42.680411999999997</v>
      </c>
      <c r="CH1060" s="42">
        <v>29.876289</v>
      </c>
      <c r="CI1060" s="42">
        <v>4.2680410000000002</v>
      </c>
      <c r="CJ1060" s="42">
        <v>12.804124</v>
      </c>
      <c r="CK1060" s="42">
        <v>17.072164999999998</v>
      </c>
      <c r="CL1060" s="42">
        <v>0</v>
      </c>
      <c r="CM1060" s="42">
        <v>0</v>
      </c>
      <c r="CN1060" s="42">
        <v>0</v>
      </c>
      <c r="CO1060" s="42">
        <v>0</v>
      </c>
      <c r="CP1060" s="42">
        <v>0</v>
      </c>
      <c r="CQ1060" s="42">
        <v>4.2680410000000002</v>
      </c>
      <c r="CR1060" s="42">
        <v>12.804124</v>
      </c>
      <c r="CS1060" s="42">
        <v>0</v>
      </c>
    </row>
    <row r="1061" spans="1:97">
      <c r="A1061" s="40" t="s">
        <v>2713</v>
      </c>
      <c r="B1061" s="40" t="s">
        <v>289</v>
      </c>
      <c r="C1061" s="40" t="s">
        <v>1664</v>
      </c>
      <c r="D1061" s="40" t="s">
        <v>1669</v>
      </c>
      <c r="E1061" s="40" t="s">
        <v>1938</v>
      </c>
      <c r="F1061" s="40" t="s">
        <v>1671</v>
      </c>
      <c r="G1061" s="41" t="s">
        <v>294</v>
      </c>
      <c r="H1061" s="40" t="s">
        <v>2714</v>
      </c>
      <c r="I1061" s="42">
        <v>328</v>
      </c>
      <c r="J1061" s="42">
        <v>63.483871000000001</v>
      </c>
      <c r="K1061" s="42">
        <v>34.627566000000002</v>
      </c>
      <c r="L1061" s="42">
        <v>74.064515999999998</v>
      </c>
      <c r="M1061" s="42">
        <v>74.064515999999998</v>
      </c>
      <c r="N1061" s="42">
        <v>49.055717999999999</v>
      </c>
      <c r="O1061" s="42">
        <v>32.703811999999999</v>
      </c>
      <c r="P1061" s="42">
        <v>40</v>
      </c>
      <c r="Q1061" s="42">
        <v>41</v>
      </c>
      <c r="R1061" s="42">
        <v>52</v>
      </c>
      <c r="S1061" s="42">
        <v>41</v>
      </c>
      <c r="T1061" s="42">
        <v>45</v>
      </c>
      <c r="U1061" s="42">
        <v>36</v>
      </c>
      <c r="V1061" s="42">
        <v>168.32844600000001</v>
      </c>
      <c r="W1061" s="42">
        <v>31.741935000000002</v>
      </c>
      <c r="X1061" s="42">
        <v>17.313783000000001</v>
      </c>
      <c r="Y1061" s="42">
        <v>39.436950000000003</v>
      </c>
      <c r="Z1061" s="42">
        <v>38.475073000000002</v>
      </c>
      <c r="AA1061" s="42">
        <v>28.856304999999999</v>
      </c>
      <c r="AB1061" s="42">
        <v>11.542522</v>
      </c>
      <c r="AC1061" s="42">
        <v>0.96187699999999998</v>
      </c>
      <c r="AD1061" s="42">
        <v>41.360703999999998</v>
      </c>
      <c r="AE1061" s="42">
        <v>94.263930000000002</v>
      </c>
      <c r="AF1061" s="42">
        <v>32.703811999999999</v>
      </c>
      <c r="AG1061" s="42">
        <v>159.67155399999999</v>
      </c>
      <c r="AH1061" s="42">
        <v>31.741935000000002</v>
      </c>
      <c r="AI1061" s="42">
        <v>17.313783000000001</v>
      </c>
      <c r="AJ1061" s="42">
        <v>34.627566000000002</v>
      </c>
      <c r="AK1061" s="42">
        <v>35.589443000000003</v>
      </c>
      <c r="AL1061" s="42">
        <v>20.199413</v>
      </c>
      <c r="AM1061" s="42">
        <v>18.275659999999998</v>
      </c>
      <c r="AN1061" s="42">
        <v>1.923754</v>
      </c>
      <c r="AO1061" s="42">
        <v>37.513196000000001</v>
      </c>
      <c r="AP1061" s="42">
        <v>85.607038000000003</v>
      </c>
      <c r="AQ1061" s="42">
        <v>36.551319999999997</v>
      </c>
      <c r="AR1061" s="42">
        <v>269.325513</v>
      </c>
      <c r="AS1061" s="42">
        <v>7.6950149999999997</v>
      </c>
      <c r="AT1061" s="42">
        <v>15.390029</v>
      </c>
      <c r="AU1061" s="42">
        <v>7.6950149999999997</v>
      </c>
      <c r="AV1061" s="42">
        <v>38.475073000000002</v>
      </c>
      <c r="AW1061" s="42">
        <v>50.017595</v>
      </c>
      <c r="AX1061" s="42">
        <v>42.322581</v>
      </c>
      <c r="AY1061" s="42">
        <v>73.102638999999996</v>
      </c>
      <c r="AZ1061" s="42">
        <v>34.627566000000002</v>
      </c>
      <c r="BA1061" s="42">
        <v>146.20527899999999</v>
      </c>
      <c r="BB1061" s="42">
        <v>3.8475069999999998</v>
      </c>
      <c r="BC1061" s="42">
        <v>3.8475069999999998</v>
      </c>
      <c r="BD1061" s="42">
        <v>3.8475069999999998</v>
      </c>
      <c r="BE1061" s="42">
        <v>19.237537</v>
      </c>
      <c r="BF1061" s="42">
        <v>7.6950149999999997</v>
      </c>
      <c r="BG1061" s="42">
        <v>42.322581</v>
      </c>
      <c r="BH1061" s="42">
        <v>50.017595</v>
      </c>
      <c r="BI1061" s="42">
        <v>15.390029</v>
      </c>
      <c r="BJ1061" s="42">
        <v>123.12023499999999</v>
      </c>
      <c r="BK1061" s="42">
        <v>3.8475069999999998</v>
      </c>
      <c r="BL1061" s="42">
        <v>11.542522</v>
      </c>
      <c r="BM1061" s="42">
        <v>3.8475069999999998</v>
      </c>
      <c r="BN1061" s="42">
        <v>19.237537</v>
      </c>
      <c r="BO1061" s="42">
        <v>42.322581</v>
      </c>
      <c r="BP1061" s="42">
        <v>0</v>
      </c>
      <c r="BQ1061" s="42">
        <v>23.085044</v>
      </c>
      <c r="BR1061" s="42">
        <v>19.237537</v>
      </c>
      <c r="BS1061" s="42">
        <v>26.932551</v>
      </c>
      <c r="BT1061" s="42">
        <v>0</v>
      </c>
      <c r="BU1061" s="42">
        <v>0</v>
      </c>
      <c r="BV1061" s="42">
        <v>0</v>
      </c>
      <c r="BW1061" s="42">
        <v>0</v>
      </c>
      <c r="BX1061" s="42">
        <v>3.8475069999999998</v>
      </c>
      <c r="BY1061" s="42">
        <v>3.8475069999999998</v>
      </c>
      <c r="BZ1061" s="42">
        <v>0</v>
      </c>
      <c r="CA1061" s="42">
        <v>19.237537</v>
      </c>
      <c r="CB1061" s="42">
        <v>134.662757</v>
      </c>
      <c r="CC1061" s="42">
        <v>3.8475069999999998</v>
      </c>
      <c r="CD1061" s="42">
        <v>11.542522</v>
      </c>
      <c r="CE1061" s="42">
        <v>3.8475069999999998</v>
      </c>
      <c r="CF1061" s="42">
        <v>26.932551</v>
      </c>
      <c r="CG1061" s="42">
        <v>46.170088</v>
      </c>
      <c r="CH1061" s="42">
        <v>30.780059000000001</v>
      </c>
      <c r="CI1061" s="42">
        <v>7.6950149999999997</v>
      </c>
      <c r="CJ1061" s="42">
        <v>3.8475069999999998</v>
      </c>
      <c r="CK1061" s="42">
        <v>107.730205</v>
      </c>
      <c r="CL1061" s="42">
        <v>3.8475069999999998</v>
      </c>
      <c r="CM1061" s="42">
        <v>3.8475069999999998</v>
      </c>
      <c r="CN1061" s="42">
        <v>3.8475069999999998</v>
      </c>
      <c r="CO1061" s="42">
        <v>11.542522</v>
      </c>
      <c r="CP1061" s="42">
        <v>0</v>
      </c>
      <c r="CQ1061" s="42">
        <v>7.6950149999999997</v>
      </c>
      <c r="CR1061" s="42">
        <v>65.407624999999996</v>
      </c>
      <c r="CS1061" s="42">
        <v>11.542522</v>
      </c>
    </row>
    <row r="1062" spans="1:97">
      <c r="A1062" s="40" t="s">
        <v>2715</v>
      </c>
      <c r="B1062" s="40" t="s">
        <v>289</v>
      </c>
      <c r="C1062" s="40" t="s">
        <v>1664</v>
      </c>
      <c r="D1062" s="40" t="s">
        <v>1669</v>
      </c>
      <c r="E1062" s="40" t="s">
        <v>1670</v>
      </c>
      <c r="F1062" s="40" t="s">
        <v>1671</v>
      </c>
      <c r="G1062" s="41" t="s">
        <v>294</v>
      </c>
      <c r="H1062" s="40" t="s">
        <v>2716</v>
      </c>
      <c r="I1062" s="42">
        <v>356</v>
      </c>
      <c r="J1062" s="42">
        <v>76</v>
      </c>
      <c r="K1062" s="42">
        <v>46</v>
      </c>
      <c r="L1062" s="42">
        <v>64</v>
      </c>
      <c r="M1062" s="42">
        <v>80</v>
      </c>
      <c r="N1062" s="42">
        <v>52</v>
      </c>
      <c r="O1062" s="42">
        <v>38</v>
      </c>
      <c r="P1062" s="42">
        <v>26</v>
      </c>
      <c r="Q1062" s="42">
        <v>37</v>
      </c>
      <c r="R1062" s="42">
        <v>36</v>
      </c>
      <c r="S1062" s="42">
        <v>51</v>
      </c>
      <c r="T1062" s="42">
        <v>61</v>
      </c>
      <c r="U1062" s="42">
        <v>27</v>
      </c>
      <c r="V1062" s="42">
        <v>176</v>
      </c>
      <c r="W1062" s="42">
        <v>40</v>
      </c>
      <c r="X1062" s="42">
        <v>21</v>
      </c>
      <c r="Y1062" s="42">
        <v>33</v>
      </c>
      <c r="Z1062" s="42">
        <v>37</v>
      </c>
      <c r="AA1062" s="42">
        <v>26</v>
      </c>
      <c r="AB1062" s="42">
        <v>19</v>
      </c>
      <c r="AC1062" s="42">
        <v>0</v>
      </c>
      <c r="AD1062" s="42">
        <v>44</v>
      </c>
      <c r="AE1062" s="42">
        <v>96</v>
      </c>
      <c r="AF1062" s="42">
        <v>36</v>
      </c>
      <c r="AG1062" s="42">
        <v>180</v>
      </c>
      <c r="AH1062" s="42">
        <v>36</v>
      </c>
      <c r="AI1062" s="42">
        <v>25</v>
      </c>
      <c r="AJ1062" s="42">
        <v>31</v>
      </c>
      <c r="AK1062" s="42">
        <v>43</v>
      </c>
      <c r="AL1062" s="42">
        <v>26</v>
      </c>
      <c r="AM1062" s="42">
        <v>17</v>
      </c>
      <c r="AN1062" s="42">
        <v>2</v>
      </c>
      <c r="AO1062" s="42">
        <v>42</v>
      </c>
      <c r="AP1062" s="42">
        <v>101</v>
      </c>
      <c r="AQ1062" s="42">
        <v>37</v>
      </c>
      <c r="AR1062" s="42">
        <v>296</v>
      </c>
      <c r="AS1062" s="42">
        <v>20</v>
      </c>
      <c r="AT1062" s="42">
        <v>8</v>
      </c>
      <c r="AU1062" s="42">
        <v>8</v>
      </c>
      <c r="AV1062" s="42">
        <v>28</v>
      </c>
      <c r="AW1062" s="42">
        <v>48</v>
      </c>
      <c r="AX1062" s="42">
        <v>44</v>
      </c>
      <c r="AY1062" s="42">
        <v>92</v>
      </c>
      <c r="AZ1062" s="42">
        <v>48</v>
      </c>
      <c r="BA1062" s="42">
        <v>156</v>
      </c>
      <c r="BB1062" s="42">
        <v>12</v>
      </c>
      <c r="BC1062" s="42">
        <v>4</v>
      </c>
      <c r="BD1062" s="42">
        <v>8</v>
      </c>
      <c r="BE1062" s="42">
        <v>20</v>
      </c>
      <c r="BF1062" s="42">
        <v>4</v>
      </c>
      <c r="BG1062" s="42">
        <v>44</v>
      </c>
      <c r="BH1062" s="42">
        <v>56</v>
      </c>
      <c r="BI1062" s="42">
        <v>8</v>
      </c>
      <c r="BJ1062" s="42">
        <v>140</v>
      </c>
      <c r="BK1062" s="42">
        <v>8</v>
      </c>
      <c r="BL1062" s="42">
        <v>4</v>
      </c>
      <c r="BM1062" s="42">
        <v>0</v>
      </c>
      <c r="BN1062" s="42">
        <v>8</v>
      </c>
      <c r="BO1062" s="42">
        <v>44</v>
      </c>
      <c r="BP1062" s="42">
        <v>0</v>
      </c>
      <c r="BQ1062" s="42">
        <v>36</v>
      </c>
      <c r="BR1062" s="42">
        <v>40</v>
      </c>
      <c r="BS1062" s="42">
        <v>32</v>
      </c>
      <c r="BT1062" s="42">
        <v>0</v>
      </c>
      <c r="BU1062" s="42">
        <v>0</v>
      </c>
      <c r="BV1062" s="42">
        <v>0</v>
      </c>
      <c r="BW1062" s="42">
        <v>0</v>
      </c>
      <c r="BX1062" s="42">
        <v>12</v>
      </c>
      <c r="BY1062" s="42">
        <v>8</v>
      </c>
      <c r="BZ1062" s="42">
        <v>0</v>
      </c>
      <c r="CA1062" s="42">
        <v>12</v>
      </c>
      <c r="CB1062" s="42">
        <v>144</v>
      </c>
      <c r="CC1062" s="42">
        <v>12</v>
      </c>
      <c r="CD1062" s="42">
        <v>4</v>
      </c>
      <c r="CE1062" s="42">
        <v>4</v>
      </c>
      <c r="CF1062" s="42">
        <v>28</v>
      </c>
      <c r="CG1062" s="42">
        <v>36</v>
      </c>
      <c r="CH1062" s="42">
        <v>32</v>
      </c>
      <c r="CI1062" s="42">
        <v>0</v>
      </c>
      <c r="CJ1062" s="42">
        <v>28</v>
      </c>
      <c r="CK1062" s="42">
        <v>120</v>
      </c>
      <c r="CL1062" s="42">
        <v>8</v>
      </c>
      <c r="CM1062" s="42">
        <v>4</v>
      </c>
      <c r="CN1062" s="42">
        <v>4</v>
      </c>
      <c r="CO1062" s="42">
        <v>0</v>
      </c>
      <c r="CP1062" s="42">
        <v>0</v>
      </c>
      <c r="CQ1062" s="42">
        <v>4</v>
      </c>
      <c r="CR1062" s="42">
        <v>92</v>
      </c>
      <c r="CS1062" s="42">
        <v>8</v>
      </c>
    </row>
    <row r="1063" spans="1:97">
      <c r="A1063" s="40" t="s">
        <v>2717</v>
      </c>
      <c r="B1063" s="40" t="s">
        <v>289</v>
      </c>
      <c r="C1063" s="40" t="s">
        <v>1664</v>
      </c>
      <c r="D1063" s="40" t="s">
        <v>1669</v>
      </c>
      <c r="E1063" s="40" t="s">
        <v>1938</v>
      </c>
      <c r="F1063" s="40" t="s">
        <v>1671</v>
      </c>
      <c r="G1063" s="41" t="s">
        <v>294</v>
      </c>
      <c r="H1063" s="40" t="s">
        <v>2718</v>
      </c>
      <c r="I1063" s="42">
        <v>113</v>
      </c>
      <c r="J1063" s="42">
        <v>9.3302750000000003</v>
      </c>
      <c r="K1063" s="42">
        <v>12.440367</v>
      </c>
      <c r="L1063" s="42">
        <v>21.770641999999999</v>
      </c>
      <c r="M1063" s="42">
        <v>30.064219999999999</v>
      </c>
      <c r="N1063" s="42">
        <v>30.064219999999999</v>
      </c>
      <c r="O1063" s="42">
        <v>9.3302750000000003</v>
      </c>
      <c r="P1063" s="42">
        <v>15</v>
      </c>
      <c r="Q1063" s="42">
        <v>20</v>
      </c>
      <c r="R1063" s="42">
        <v>17</v>
      </c>
      <c r="S1063" s="42">
        <v>20</v>
      </c>
      <c r="T1063" s="42">
        <v>24</v>
      </c>
      <c r="U1063" s="42">
        <v>9</v>
      </c>
      <c r="V1063" s="42">
        <v>60.128439999999998</v>
      </c>
      <c r="W1063" s="42">
        <v>5.1834860000000003</v>
      </c>
      <c r="X1063" s="42">
        <v>7.2568809999999999</v>
      </c>
      <c r="Y1063" s="42">
        <v>11.40367</v>
      </c>
      <c r="Z1063" s="42">
        <v>16.587156</v>
      </c>
      <c r="AA1063" s="42">
        <v>13.477064</v>
      </c>
      <c r="AB1063" s="42">
        <v>6.2201829999999996</v>
      </c>
      <c r="AC1063" s="42">
        <v>0</v>
      </c>
      <c r="AD1063" s="42">
        <v>9.3302750000000003</v>
      </c>
      <c r="AE1063" s="42">
        <v>36.284404000000002</v>
      </c>
      <c r="AF1063" s="42">
        <v>14.513761000000001</v>
      </c>
      <c r="AG1063" s="42">
        <v>52.871560000000002</v>
      </c>
      <c r="AH1063" s="42">
        <v>4.1467890000000001</v>
      </c>
      <c r="AI1063" s="42">
        <v>5.1834860000000003</v>
      </c>
      <c r="AJ1063" s="42">
        <v>10.366972000000001</v>
      </c>
      <c r="AK1063" s="42">
        <v>13.477064</v>
      </c>
      <c r="AL1063" s="42">
        <v>16.587156</v>
      </c>
      <c r="AM1063" s="42">
        <v>3.1100919999999999</v>
      </c>
      <c r="AN1063" s="42">
        <v>0</v>
      </c>
      <c r="AO1063" s="42">
        <v>7.2568809999999999</v>
      </c>
      <c r="AP1063" s="42">
        <v>31.100916999999999</v>
      </c>
      <c r="AQ1063" s="42">
        <v>14.513761000000001</v>
      </c>
      <c r="AR1063" s="42">
        <v>107.816514</v>
      </c>
      <c r="AS1063" s="42">
        <v>4.1467890000000001</v>
      </c>
      <c r="AT1063" s="42">
        <v>4.1467890000000001</v>
      </c>
      <c r="AU1063" s="42">
        <v>8.2935780000000001</v>
      </c>
      <c r="AV1063" s="42">
        <v>12.440367</v>
      </c>
      <c r="AW1063" s="42">
        <v>16.587156</v>
      </c>
      <c r="AX1063" s="42">
        <v>12.440367</v>
      </c>
      <c r="AY1063" s="42">
        <v>29.027522999999999</v>
      </c>
      <c r="AZ1063" s="42">
        <v>20.733944999999999</v>
      </c>
      <c r="BA1063" s="42">
        <v>53.908256999999999</v>
      </c>
      <c r="BB1063" s="42">
        <v>4.1467890000000001</v>
      </c>
      <c r="BC1063" s="42">
        <v>0</v>
      </c>
      <c r="BD1063" s="42">
        <v>8.2935780000000001</v>
      </c>
      <c r="BE1063" s="42">
        <v>8.2935780000000001</v>
      </c>
      <c r="BF1063" s="42">
        <v>0</v>
      </c>
      <c r="BG1063" s="42">
        <v>8.2935780000000001</v>
      </c>
      <c r="BH1063" s="42">
        <v>16.587156</v>
      </c>
      <c r="BI1063" s="42">
        <v>8.2935780000000001</v>
      </c>
      <c r="BJ1063" s="42">
        <v>53.908256999999999</v>
      </c>
      <c r="BK1063" s="42">
        <v>0</v>
      </c>
      <c r="BL1063" s="42">
        <v>4.1467890000000001</v>
      </c>
      <c r="BM1063" s="42">
        <v>0</v>
      </c>
      <c r="BN1063" s="42">
        <v>4.1467890000000001</v>
      </c>
      <c r="BO1063" s="42">
        <v>16.587156</v>
      </c>
      <c r="BP1063" s="42">
        <v>4.1467890000000001</v>
      </c>
      <c r="BQ1063" s="42">
        <v>12.440367</v>
      </c>
      <c r="BR1063" s="42">
        <v>12.440367</v>
      </c>
      <c r="BS1063" s="42">
        <v>16.587156</v>
      </c>
      <c r="BT1063" s="42">
        <v>0</v>
      </c>
      <c r="BU1063" s="42">
        <v>0</v>
      </c>
      <c r="BV1063" s="42">
        <v>0</v>
      </c>
      <c r="BW1063" s="42">
        <v>0</v>
      </c>
      <c r="BX1063" s="42">
        <v>0</v>
      </c>
      <c r="BY1063" s="42">
        <v>4.1467890000000001</v>
      </c>
      <c r="BZ1063" s="42">
        <v>0</v>
      </c>
      <c r="CA1063" s="42">
        <v>12.440367</v>
      </c>
      <c r="CB1063" s="42">
        <v>49.761468000000001</v>
      </c>
      <c r="CC1063" s="42">
        <v>4.1467890000000001</v>
      </c>
      <c r="CD1063" s="42">
        <v>4.1467890000000001</v>
      </c>
      <c r="CE1063" s="42">
        <v>8.2935780000000001</v>
      </c>
      <c r="CF1063" s="42">
        <v>8.2935780000000001</v>
      </c>
      <c r="CG1063" s="42">
        <v>16.587156</v>
      </c>
      <c r="CH1063" s="42">
        <v>4.1467890000000001</v>
      </c>
      <c r="CI1063" s="42">
        <v>0</v>
      </c>
      <c r="CJ1063" s="42">
        <v>4.1467890000000001</v>
      </c>
      <c r="CK1063" s="42">
        <v>41.467889999999997</v>
      </c>
      <c r="CL1063" s="42">
        <v>0</v>
      </c>
      <c r="CM1063" s="42">
        <v>0</v>
      </c>
      <c r="CN1063" s="42">
        <v>0</v>
      </c>
      <c r="CO1063" s="42">
        <v>4.1467890000000001</v>
      </c>
      <c r="CP1063" s="42">
        <v>0</v>
      </c>
      <c r="CQ1063" s="42">
        <v>4.1467890000000001</v>
      </c>
      <c r="CR1063" s="42">
        <v>29.027522999999999</v>
      </c>
      <c r="CS1063" s="42">
        <v>4.1467890000000001</v>
      </c>
    </row>
    <row r="1064" spans="1:97">
      <c r="A1064" s="40" t="s">
        <v>2719</v>
      </c>
      <c r="B1064" s="40" t="s">
        <v>289</v>
      </c>
      <c r="C1064" s="40" t="s">
        <v>1664</v>
      </c>
      <c r="D1064" s="40" t="s">
        <v>1699</v>
      </c>
      <c r="E1064" s="40" t="s">
        <v>2101</v>
      </c>
      <c r="F1064" s="40" t="s">
        <v>1773</v>
      </c>
      <c r="G1064" s="41" t="s">
        <v>294</v>
      </c>
      <c r="H1064" s="40" t="s">
        <v>2720</v>
      </c>
      <c r="I1064" s="42">
        <v>2645</v>
      </c>
      <c r="J1064" s="42">
        <v>271.89600300000001</v>
      </c>
      <c r="K1064" s="42">
        <v>259.24967800000002</v>
      </c>
      <c r="L1064" s="42">
        <v>317.21200399999998</v>
      </c>
      <c r="M1064" s="42">
        <v>498.47600599999998</v>
      </c>
      <c r="N1064" s="42">
        <v>701.39710300000002</v>
      </c>
      <c r="O1064" s="42">
        <v>596.76920600000005</v>
      </c>
      <c r="P1064" s="42">
        <v>331</v>
      </c>
      <c r="Q1064" s="42">
        <v>370</v>
      </c>
      <c r="R1064" s="42">
        <v>452</v>
      </c>
      <c r="S1064" s="42">
        <v>511</v>
      </c>
      <c r="T1064" s="42">
        <v>602</v>
      </c>
      <c r="U1064" s="42">
        <v>463</v>
      </c>
      <c r="V1064" s="42">
        <v>1208.8511880000001</v>
      </c>
      <c r="W1064" s="42">
        <v>141.21730400000001</v>
      </c>
      <c r="X1064" s="42">
        <v>139.10958299999999</v>
      </c>
      <c r="Y1064" s="42">
        <v>147.54046700000001</v>
      </c>
      <c r="Z1064" s="42">
        <v>232.903166</v>
      </c>
      <c r="AA1064" s="42">
        <v>342.49060700000001</v>
      </c>
      <c r="AB1064" s="42">
        <v>174.05004</v>
      </c>
      <c r="AC1064" s="42">
        <v>31.540022</v>
      </c>
      <c r="AD1064" s="42">
        <v>207.61051399999999</v>
      </c>
      <c r="AE1064" s="42">
        <v>597.08211700000004</v>
      </c>
      <c r="AF1064" s="42">
        <v>404.15855699999997</v>
      </c>
      <c r="AG1064" s="42">
        <v>1436.1488119999999</v>
      </c>
      <c r="AH1064" s="42">
        <v>130.67869899999999</v>
      </c>
      <c r="AI1064" s="42">
        <v>120.140095</v>
      </c>
      <c r="AJ1064" s="42">
        <v>169.671537</v>
      </c>
      <c r="AK1064" s="42">
        <v>265.57284099999998</v>
      </c>
      <c r="AL1064" s="42">
        <v>358.906496</v>
      </c>
      <c r="AM1064" s="42">
        <v>315.22797100000003</v>
      </c>
      <c r="AN1064" s="42">
        <v>75.951172999999997</v>
      </c>
      <c r="AO1064" s="42">
        <v>174.94083900000001</v>
      </c>
      <c r="AP1064" s="42">
        <v>657.60893899999996</v>
      </c>
      <c r="AQ1064" s="42">
        <v>603.59903399999996</v>
      </c>
      <c r="AR1064" s="42">
        <v>2388.911904</v>
      </c>
      <c r="AS1064" s="42">
        <v>33.723534999999998</v>
      </c>
      <c r="AT1064" s="42">
        <v>147.54046700000001</v>
      </c>
      <c r="AU1064" s="42">
        <v>79.241591</v>
      </c>
      <c r="AV1064" s="42">
        <v>181.264002</v>
      </c>
      <c r="AW1064" s="42">
        <v>278.21916599999997</v>
      </c>
      <c r="AX1064" s="42">
        <v>193.91032799999999</v>
      </c>
      <c r="AY1064" s="42">
        <v>1209.439973</v>
      </c>
      <c r="AZ1064" s="42">
        <v>265.57284099999998</v>
      </c>
      <c r="BA1064" s="42">
        <v>1094.0207250000001</v>
      </c>
      <c r="BB1064" s="42">
        <v>16.861768000000001</v>
      </c>
      <c r="BC1064" s="42">
        <v>80.093395999999998</v>
      </c>
      <c r="BD1064" s="42">
        <v>49.733497</v>
      </c>
      <c r="BE1064" s="42">
        <v>92.739722</v>
      </c>
      <c r="BF1064" s="42">
        <v>75.877954000000003</v>
      </c>
      <c r="BG1064" s="42">
        <v>181.264002</v>
      </c>
      <c r="BH1064" s="42">
        <v>508.92610400000001</v>
      </c>
      <c r="BI1064" s="42">
        <v>88.524280000000005</v>
      </c>
      <c r="BJ1064" s="42">
        <v>1294.891179</v>
      </c>
      <c r="BK1064" s="42">
        <v>16.861768000000001</v>
      </c>
      <c r="BL1064" s="42">
        <v>67.447070999999994</v>
      </c>
      <c r="BM1064" s="42">
        <v>29.508092999999999</v>
      </c>
      <c r="BN1064" s="42">
        <v>88.524280000000005</v>
      </c>
      <c r="BO1064" s="42">
        <v>202.34121200000001</v>
      </c>
      <c r="BP1064" s="42">
        <v>12.646326</v>
      </c>
      <c r="BQ1064" s="42">
        <v>700.513869</v>
      </c>
      <c r="BR1064" s="42">
        <v>177.04856000000001</v>
      </c>
      <c r="BS1064" s="42">
        <v>223.418421</v>
      </c>
      <c r="BT1064" s="42">
        <v>0</v>
      </c>
      <c r="BU1064" s="42">
        <v>0</v>
      </c>
      <c r="BV1064" s="42">
        <v>0</v>
      </c>
      <c r="BW1064" s="42">
        <v>21.077210000000001</v>
      </c>
      <c r="BX1064" s="42">
        <v>33.723534999999998</v>
      </c>
      <c r="BY1064" s="42">
        <v>67.447070999999994</v>
      </c>
      <c r="BZ1064" s="42">
        <v>0</v>
      </c>
      <c r="CA1064" s="42">
        <v>101.17060600000001</v>
      </c>
      <c r="CB1064" s="42">
        <v>678.686148</v>
      </c>
      <c r="CC1064" s="42">
        <v>8.4308840000000007</v>
      </c>
      <c r="CD1064" s="42">
        <v>88.524280000000005</v>
      </c>
      <c r="CE1064" s="42">
        <v>54.800744999999999</v>
      </c>
      <c r="CF1064" s="42">
        <v>130.67869899999999</v>
      </c>
      <c r="CG1064" s="42">
        <v>193.91032799999999</v>
      </c>
      <c r="CH1064" s="42">
        <v>118.032374</v>
      </c>
      <c r="CI1064" s="42">
        <v>4.2154420000000004</v>
      </c>
      <c r="CJ1064" s="42">
        <v>80.093395999999998</v>
      </c>
      <c r="CK1064" s="42">
        <v>1486.8073340000001</v>
      </c>
      <c r="CL1064" s="42">
        <v>25.292650999999999</v>
      </c>
      <c r="CM1064" s="42">
        <v>59.016187000000002</v>
      </c>
      <c r="CN1064" s="42">
        <v>24.440846000000001</v>
      </c>
      <c r="CO1064" s="42">
        <v>29.508092999999999</v>
      </c>
      <c r="CP1064" s="42">
        <v>50.585303000000003</v>
      </c>
      <c r="CQ1064" s="42">
        <v>8.4308840000000007</v>
      </c>
      <c r="CR1064" s="42">
        <v>1205.224532</v>
      </c>
      <c r="CS1064" s="42">
        <v>84.308837999999994</v>
      </c>
    </row>
    <row r="1065" spans="1:97">
      <c r="A1065" s="40" t="s">
        <v>2721</v>
      </c>
      <c r="B1065" s="40" t="s">
        <v>289</v>
      </c>
      <c r="C1065" s="40" t="s">
        <v>1664</v>
      </c>
      <c r="D1065" s="40" t="s">
        <v>1669</v>
      </c>
      <c r="E1065" s="40" t="s">
        <v>1692</v>
      </c>
      <c r="F1065" s="40" t="s">
        <v>1671</v>
      </c>
      <c r="G1065" s="41" t="s">
        <v>294</v>
      </c>
      <c r="H1065" s="40" t="s">
        <v>2722</v>
      </c>
      <c r="I1065" s="42">
        <v>450</v>
      </c>
      <c r="J1065" s="42">
        <v>75</v>
      </c>
      <c r="K1065" s="42">
        <v>80</v>
      </c>
      <c r="L1065" s="42">
        <v>89</v>
      </c>
      <c r="M1065" s="42">
        <v>112</v>
      </c>
      <c r="N1065" s="42">
        <v>57</v>
      </c>
      <c r="O1065" s="42">
        <v>37</v>
      </c>
      <c r="P1065" s="42">
        <v>94</v>
      </c>
      <c r="Q1065" s="42">
        <v>77</v>
      </c>
      <c r="R1065" s="42">
        <v>98</v>
      </c>
      <c r="S1065" s="42">
        <v>69</v>
      </c>
      <c r="T1065" s="42">
        <v>61</v>
      </c>
      <c r="U1065" s="42">
        <v>25</v>
      </c>
      <c r="V1065" s="42">
        <v>214</v>
      </c>
      <c r="W1065" s="42">
        <v>30</v>
      </c>
      <c r="X1065" s="42">
        <v>39</v>
      </c>
      <c r="Y1065" s="42">
        <v>46</v>
      </c>
      <c r="Z1065" s="42">
        <v>55</v>
      </c>
      <c r="AA1065" s="42">
        <v>27</v>
      </c>
      <c r="AB1065" s="42">
        <v>17</v>
      </c>
      <c r="AC1065" s="42">
        <v>0</v>
      </c>
      <c r="AD1065" s="42">
        <v>50</v>
      </c>
      <c r="AE1065" s="42">
        <v>133</v>
      </c>
      <c r="AF1065" s="42">
        <v>31</v>
      </c>
      <c r="AG1065" s="42">
        <v>236</v>
      </c>
      <c r="AH1065" s="42">
        <v>45</v>
      </c>
      <c r="AI1065" s="42">
        <v>41</v>
      </c>
      <c r="AJ1065" s="42">
        <v>43</v>
      </c>
      <c r="AK1065" s="42">
        <v>57</v>
      </c>
      <c r="AL1065" s="42">
        <v>30</v>
      </c>
      <c r="AM1065" s="42">
        <v>17</v>
      </c>
      <c r="AN1065" s="42">
        <v>3</v>
      </c>
      <c r="AO1065" s="42">
        <v>63</v>
      </c>
      <c r="AP1065" s="42">
        <v>138</v>
      </c>
      <c r="AQ1065" s="42">
        <v>35</v>
      </c>
      <c r="AR1065" s="42">
        <v>364</v>
      </c>
      <c r="AS1065" s="42">
        <v>28</v>
      </c>
      <c r="AT1065" s="42">
        <v>16</v>
      </c>
      <c r="AU1065" s="42">
        <v>20</v>
      </c>
      <c r="AV1065" s="42">
        <v>48</v>
      </c>
      <c r="AW1065" s="42">
        <v>72</v>
      </c>
      <c r="AX1065" s="42">
        <v>48</v>
      </c>
      <c r="AY1065" s="42">
        <v>96</v>
      </c>
      <c r="AZ1065" s="42">
        <v>36</v>
      </c>
      <c r="BA1065" s="42">
        <v>184</v>
      </c>
      <c r="BB1065" s="42">
        <v>16</v>
      </c>
      <c r="BC1065" s="42">
        <v>12</v>
      </c>
      <c r="BD1065" s="42">
        <v>16</v>
      </c>
      <c r="BE1065" s="42">
        <v>24</v>
      </c>
      <c r="BF1065" s="42">
        <v>8</v>
      </c>
      <c r="BG1065" s="42">
        <v>40</v>
      </c>
      <c r="BH1065" s="42">
        <v>56</v>
      </c>
      <c r="BI1065" s="42">
        <v>12</v>
      </c>
      <c r="BJ1065" s="42">
        <v>180</v>
      </c>
      <c r="BK1065" s="42">
        <v>12</v>
      </c>
      <c r="BL1065" s="42">
        <v>4</v>
      </c>
      <c r="BM1065" s="42">
        <v>4</v>
      </c>
      <c r="BN1065" s="42">
        <v>24</v>
      </c>
      <c r="BO1065" s="42">
        <v>64</v>
      </c>
      <c r="BP1065" s="42">
        <v>8</v>
      </c>
      <c r="BQ1065" s="42">
        <v>40</v>
      </c>
      <c r="BR1065" s="42">
        <v>24</v>
      </c>
      <c r="BS1065" s="42">
        <v>48</v>
      </c>
      <c r="BT1065" s="42">
        <v>0</v>
      </c>
      <c r="BU1065" s="42">
        <v>0</v>
      </c>
      <c r="BV1065" s="42">
        <v>0</v>
      </c>
      <c r="BW1065" s="42">
        <v>4</v>
      </c>
      <c r="BX1065" s="42">
        <v>4</v>
      </c>
      <c r="BY1065" s="42">
        <v>12</v>
      </c>
      <c r="BZ1065" s="42">
        <v>0</v>
      </c>
      <c r="CA1065" s="42">
        <v>28</v>
      </c>
      <c r="CB1065" s="42">
        <v>196</v>
      </c>
      <c r="CC1065" s="42">
        <v>20</v>
      </c>
      <c r="CD1065" s="42">
        <v>16</v>
      </c>
      <c r="CE1065" s="42">
        <v>16</v>
      </c>
      <c r="CF1065" s="42">
        <v>40</v>
      </c>
      <c r="CG1065" s="42">
        <v>60</v>
      </c>
      <c r="CH1065" s="42">
        <v>36</v>
      </c>
      <c r="CI1065" s="42">
        <v>0</v>
      </c>
      <c r="CJ1065" s="42">
        <v>8</v>
      </c>
      <c r="CK1065" s="42">
        <v>120</v>
      </c>
      <c r="CL1065" s="42">
        <v>8</v>
      </c>
      <c r="CM1065" s="42">
        <v>0</v>
      </c>
      <c r="CN1065" s="42">
        <v>4</v>
      </c>
      <c r="CO1065" s="42">
        <v>4</v>
      </c>
      <c r="CP1065" s="42">
        <v>8</v>
      </c>
      <c r="CQ1065" s="42">
        <v>0</v>
      </c>
      <c r="CR1065" s="42">
        <v>96</v>
      </c>
      <c r="CS1065" s="42">
        <v>0</v>
      </c>
    </row>
    <row r="1066" spans="1:97">
      <c r="A1066" s="40" t="s">
        <v>2723</v>
      </c>
      <c r="B1066" s="40" t="s">
        <v>289</v>
      </c>
      <c r="C1066" s="40" t="s">
        <v>1664</v>
      </c>
      <c r="D1066" s="40" t="s">
        <v>1669</v>
      </c>
      <c r="E1066" s="40" t="s">
        <v>1727</v>
      </c>
      <c r="F1066" s="40" t="s">
        <v>1671</v>
      </c>
      <c r="G1066" s="41" t="s">
        <v>294</v>
      </c>
      <c r="H1066" s="40" t="s">
        <v>2724</v>
      </c>
      <c r="I1066" s="42">
        <v>179</v>
      </c>
      <c r="J1066" s="42">
        <v>35.395479999999999</v>
      </c>
      <c r="K1066" s="42">
        <v>19.214689</v>
      </c>
      <c r="L1066" s="42">
        <v>41.463276999999998</v>
      </c>
      <c r="M1066" s="42">
        <v>35.395479999999999</v>
      </c>
      <c r="N1066" s="42">
        <v>31.350282</v>
      </c>
      <c r="O1066" s="42">
        <v>16.180790999999999</v>
      </c>
      <c r="P1066" s="42">
        <v>23</v>
      </c>
      <c r="Q1066" s="42">
        <v>31</v>
      </c>
      <c r="R1066" s="42">
        <v>34</v>
      </c>
      <c r="S1066" s="42">
        <v>25</v>
      </c>
      <c r="T1066" s="42">
        <v>33</v>
      </c>
      <c r="U1066" s="42">
        <v>13</v>
      </c>
      <c r="V1066" s="42">
        <v>90.005650000000003</v>
      </c>
      <c r="W1066" s="42">
        <v>22.248588000000002</v>
      </c>
      <c r="X1066" s="42">
        <v>9.1016949999999994</v>
      </c>
      <c r="Y1066" s="42">
        <v>18.203389999999999</v>
      </c>
      <c r="Z1066" s="42">
        <v>18.203389999999999</v>
      </c>
      <c r="AA1066" s="42">
        <v>15.169492</v>
      </c>
      <c r="AB1066" s="42">
        <v>7.0790959999999998</v>
      </c>
      <c r="AC1066" s="42">
        <v>0</v>
      </c>
      <c r="AD1066" s="42">
        <v>26.293785</v>
      </c>
      <c r="AE1066" s="42">
        <v>47.531072999999999</v>
      </c>
      <c r="AF1066" s="42">
        <v>16.180790999999999</v>
      </c>
      <c r="AG1066" s="42">
        <v>88.994349999999997</v>
      </c>
      <c r="AH1066" s="42">
        <v>13.146893</v>
      </c>
      <c r="AI1066" s="42">
        <v>10.112994</v>
      </c>
      <c r="AJ1066" s="42">
        <v>23.259886999999999</v>
      </c>
      <c r="AK1066" s="42">
        <v>17.19209</v>
      </c>
      <c r="AL1066" s="42">
        <v>16.180790999999999</v>
      </c>
      <c r="AM1066" s="42">
        <v>8.0903949999999991</v>
      </c>
      <c r="AN1066" s="42">
        <v>1.0112989999999999</v>
      </c>
      <c r="AO1066" s="42">
        <v>19.214689</v>
      </c>
      <c r="AP1066" s="42">
        <v>49.553671999999999</v>
      </c>
      <c r="AQ1066" s="42">
        <v>20.225988999999998</v>
      </c>
      <c r="AR1066" s="42">
        <v>141.58192099999999</v>
      </c>
      <c r="AS1066" s="42">
        <v>16.180790999999999</v>
      </c>
      <c r="AT1066" s="42">
        <v>4.0451980000000001</v>
      </c>
      <c r="AU1066" s="42">
        <v>4.0451980000000001</v>
      </c>
      <c r="AV1066" s="42">
        <v>0</v>
      </c>
      <c r="AW1066" s="42">
        <v>12.135593</v>
      </c>
      <c r="AX1066" s="42">
        <v>56.632767999999999</v>
      </c>
      <c r="AY1066" s="42">
        <v>36.406779999999998</v>
      </c>
      <c r="AZ1066" s="42">
        <v>12.135593</v>
      </c>
      <c r="BA1066" s="42">
        <v>64.723163999999997</v>
      </c>
      <c r="BB1066" s="42">
        <v>12.135593</v>
      </c>
      <c r="BC1066" s="42">
        <v>4.0451980000000001</v>
      </c>
      <c r="BD1066" s="42">
        <v>0</v>
      </c>
      <c r="BE1066" s="42">
        <v>0</v>
      </c>
      <c r="BF1066" s="42">
        <v>0</v>
      </c>
      <c r="BG1066" s="42">
        <v>24.271186</v>
      </c>
      <c r="BH1066" s="42">
        <v>16.180790999999999</v>
      </c>
      <c r="BI1066" s="42">
        <v>8.0903949999999991</v>
      </c>
      <c r="BJ1066" s="42">
        <v>76.858756999999997</v>
      </c>
      <c r="BK1066" s="42">
        <v>4.0451980000000001</v>
      </c>
      <c r="BL1066" s="42">
        <v>0</v>
      </c>
      <c r="BM1066" s="42">
        <v>4.0451980000000001</v>
      </c>
      <c r="BN1066" s="42">
        <v>0</v>
      </c>
      <c r="BO1066" s="42">
        <v>12.135593</v>
      </c>
      <c r="BP1066" s="42">
        <v>32.361581999999999</v>
      </c>
      <c r="BQ1066" s="42">
        <v>20.225988999999998</v>
      </c>
      <c r="BR1066" s="42">
        <v>4.0451980000000001</v>
      </c>
      <c r="BS1066" s="42">
        <v>12.135593</v>
      </c>
      <c r="BT1066" s="42">
        <v>0</v>
      </c>
      <c r="BU1066" s="42">
        <v>0</v>
      </c>
      <c r="BV1066" s="42">
        <v>0</v>
      </c>
      <c r="BW1066" s="42">
        <v>0</v>
      </c>
      <c r="BX1066" s="42">
        <v>0</v>
      </c>
      <c r="BY1066" s="42">
        <v>0</v>
      </c>
      <c r="BZ1066" s="42">
        <v>0</v>
      </c>
      <c r="CA1066" s="42">
        <v>12.135593</v>
      </c>
      <c r="CB1066" s="42">
        <v>88.994349999999997</v>
      </c>
      <c r="CC1066" s="42">
        <v>16.180790999999999</v>
      </c>
      <c r="CD1066" s="42">
        <v>4.0451980000000001</v>
      </c>
      <c r="CE1066" s="42">
        <v>4.0451980000000001</v>
      </c>
      <c r="CF1066" s="42">
        <v>0</v>
      </c>
      <c r="CG1066" s="42">
        <v>12.135593</v>
      </c>
      <c r="CH1066" s="42">
        <v>52.587570999999997</v>
      </c>
      <c r="CI1066" s="42">
        <v>0</v>
      </c>
      <c r="CJ1066" s="42">
        <v>0</v>
      </c>
      <c r="CK1066" s="42">
        <v>40.451976999999999</v>
      </c>
      <c r="CL1066" s="42">
        <v>0</v>
      </c>
      <c r="CM1066" s="42">
        <v>0</v>
      </c>
      <c r="CN1066" s="42">
        <v>0</v>
      </c>
      <c r="CO1066" s="42">
        <v>0</v>
      </c>
      <c r="CP1066" s="42">
        <v>0</v>
      </c>
      <c r="CQ1066" s="42">
        <v>4.0451980000000001</v>
      </c>
      <c r="CR1066" s="42">
        <v>36.406779999999998</v>
      </c>
      <c r="CS1066" s="42">
        <v>0</v>
      </c>
    </row>
    <row r="1067" spans="1:97">
      <c r="A1067" s="40" t="s">
        <v>2725</v>
      </c>
      <c r="B1067" s="40" t="s">
        <v>289</v>
      </c>
      <c r="C1067" s="40" t="s">
        <v>1664</v>
      </c>
      <c r="D1067" s="40" t="s">
        <v>1699</v>
      </c>
      <c r="E1067" s="40" t="s">
        <v>1700</v>
      </c>
      <c r="F1067" s="40" t="s">
        <v>1671</v>
      </c>
      <c r="G1067" s="41" t="s">
        <v>294</v>
      </c>
      <c r="H1067" s="40" t="s">
        <v>2726</v>
      </c>
      <c r="I1067" s="42">
        <v>1544</v>
      </c>
      <c r="J1067" s="42">
        <v>333.07638100000003</v>
      </c>
      <c r="K1067" s="42">
        <v>249.80569800000001</v>
      </c>
      <c r="L1067" s="42">
        <v>354.15122000000002</v>
      </c>
      <c r="M1067" s="42">
        <v>301.98163499999998</v>
      </c>
      <c r="N1067" s="42">
        <v>202.65241900000001</v>
      </c>
      <c r="O1067" s="42">
        <v>102.33264699999999</v>
      </c>
      <c r="P1067" s="42">
        <v>289</v>
      </c>
      <c r="Q1067" s="42">
        <v>244</v>
      </c>
      <c r="R1067" s="42">
        <v>307</v>
      </c>
      <c r="S1067" s="42">
        <v>275</v>
      </c>
      <c r="T1067" s="42">
        <v>161</v>
      </c>
      <c r="U1067" s="42">
        <v>64</v>
      </c>
      <c r="V1067" s="42">
        <v>779.52445899999998</v>
      </c>
      <c r="W1067" s="42">
        <v>179.58058700000001</v>
      </c>
      <c r="X1067" s="42">
        <v>128.41426300000001</v>
      </c>
      <c r="Y1067" s="42">
        <v>184.60006899999999</v>
      </c>
      <c r="Z1067" s="42">
        <v>140.45657399999999</v>
      </c>
      <c r="AA1067" s="42">
        <v>105.33925499999999</v>
      </c>
      <c r="AB1067" s="42">
        <v>39.127189000000001</v>
      </c>
      <c r="AC1067" s="42">
        <v>2.0065219999999999</v>
      </c>
      <c r="AD1067" s="42">
        <v>222.72082</v>
      </c>
      <c r="AE1067" s="42">
        <v>451.464384</v>
      </c>
      <c r="AF1067" s="42">
        <v>105.33925499999999</v>
      </c>
      <c r="AG1067" s="42">
        <v>764.47554100000002</v>
      </c>
      <c r="AH1067" s="42">
        <v>153.49579399999999</v>
      </c>
      <c r="AI1067" s="42">
        <v>121.391434</v>
      </c>
      <c r="AJ1067" s="42">
        <v>169.551151</v>
      </c>
      <c r="AK1067" s="42">
        <v>161.52506099999999</v>
      </c>
      <c r="AL1067" s="42">
        <v>97.313164999999998</v>
      </c>
      <c r="AM1067" s="42">
        <v>55.179369000000001</v>
      </c>
      <c r="AN1067" s="42">
        <v>6.0195670000000003</v>
      </c>
      <c r="AO1067" s="42">
        <v>183.59363200000001</v>
      </c>
      <c r="AP1067" s="42">
        <v>466.51012700000001</v>
      </c>
      <c r="AQ1067" s="42">
        <v>114.371782</v>
      </c>
      <c r="AR1067" s="42">
        <v>1240.0181950000001</v>
      </c>
      <c r="AS1067" s="42">
        <v>4.013045</v>
      </c>
      <c r="AT1067" s="42">
        <v>28.091315000000002</v>
      </c>
      <c r="AU1067" s="42">
        <v>48.15654</v>
      </c>
      <c r="AV1067" s="42">
        <v>168.547889</v>
      </c>
      <c r="AW1067" s="42">
        <v>248.80878899999999</v>
      </c>
      <c r="AX1067" s="42">
        <v>292.93957899999998</v>
      </c>
      <c r="AY1067" s="42">
        <v>317.030554</v>
      </c>
      <c r="AZ1067" s="42">
        <v>132.43048400000001</v>
      </c>
      <c r="BA1067" s="42">
        <v>601.94404199999997</v>
      </c>
      <c r="BB1067" s="42">
        <v>0</v>
      </c>
      <c r="BC1067" s="42">
        <v>8.0260899999999999</v>
      </c>
      <c r="BD1067" s="42">
        <v>32.10436</v>
      </c>
      <c r="BE1067" s="42">
        <v>96.313079999999999</v>
      </c>
      <c r="BF1067" s="42">
        <v>28.091315000000002</v>
      </c>
      <c r="BG1067" s="42">
        <v>228.73085900000001</v>
      </c>
      <c r="BH1067" s="42">
        <v>160.52179899999999</v>
      </c>
      <c r="BI1067" s="42">
        <v>48.15654</v>
      </c>
      <c r="BJ1067" s="42">
        <v>638.07415300000002</v>
      </c>
      <c r="BK1067" s="42">
        <v>4.013045</v>
      </c>
      <c r="BL1067" s="42">
        <v>20.065225000000002</v>
      </c>
      <c r="BM1067" s="42">
        <v>16.05218</v>
      </c>
      <c r="BN1067" s="42">
        <v>72.234809999999996</v>
      </c>
      <c r="BO1067" s="42">
        <v>220.71747400000001</v>
      </c>
      <c r="BP1067" s="42">
        <v>64.20872</v>
      </c>
      <c r="BQ1067" s="42">
        <v>156.50875400000001</v>
      </c>
      <c r="BR1067" s="42">
        <v>84.273944999999998</v>
      </c>
      <c r="BS1067" s="42">
        <v>188.60040900000001</v>
      </c>
      <c r="BT1067" s="42">
        <v>0</v>
      </c>
      <c r="BU1067" s="42">
        <v>0</v>
      </c>
      <c r="BV1067" s="42">
        <v>0</v>
      </c>
      <c r="BW1067" s="42">
        <v>4.013045</v>
      </c>
      <c r="BX1067" s="42">
        <v>36.117404999999998</v>
      </c>
      <c r="BY1067" s="42">
        <v>72.222104999999999</v>
      </c>
      <c r="BZ1067" s="42">
        <v>0</v>
      </c>
      <c r="CA1067" s="42">
        <v>76.247855000000001</v>
      </c>
      <c r="CB1067" s="42">
        <v>626.03501800000004</v>
      </c>
      <c r="CC1067" s="42">
        <v>4.013045</v>
      </c>
      <c r="CD1067" s="42">
        <v>28.091315000000002</v>
      </c>
      <c r="CE1067" s="42">
        <v>36.117404999999998</v>
      </c>
      <c r="CF1067" s="42">
        <v>140.45657399999999</v>
      </c>
      <c r="CG1067" s="42">
        <v>184.60006899999999</v>
      </c>
      <c r="CH1067" s="42">
        <v>200.65224900000001</v>
      </c>
      <c r="CI1067" s="42">
        <v>4.013045</v>
      </c>
      <c r="CJ1067" s="42">
        <v>28.091315000000002</v>
      </c>
      <c r="CK1067" s="42">
        <v>425.382768</v>
      </c>
      <c r="CL1067" s="42">
        <v>0</v>
      </c>
      <c r="CM1067" s="42">
        <v>0</v>
      </c>
      <c r="CN1067" s="42">
        <v>12.039135</v>
      </c>
      <c r="CO1067" s="42">
        <v>24.07827</v>
      </c>
      <c r="CP1067" s="42">
        <v>28.091315000000002</v>
      </c>
      <c r="CQ1067" s="42">
        <v>20.065225000000002</v>
      </c>
      <c r="CR1067" s="42">
        <v>313.01750900000002</v>
      </c>
      <c r="CS1067" s="42">
        <v>28.091315000000002</v>
      </c>
    </row>
    <row r="1068" spans="1:97">
      <c r="A1068" s="40" t="s">
        <v>2727</v>
      </c>
      <c r="B1068" s="40" t="s">
        <v>289</v>
      </c>
      <c r="C1068" s="40" t="s">
        <v>1664</v>
      </c>
      <c r="D1068" s="40" t="s">
        <v>1674</v>
      </c>
      <c r="E1068" s="40" t="s">
        <v>1759</v>
      </c>
      <c r="F1068" s="40" t="s">
        <v>1671</v>
      </c>
      <c r="G1068" s="41" t="s">
        <v>294</v>
      </c>
      <c r="H1068" s="40" t="s">
        <v>2728</v>
      </c>
      <c r="I1068" s="42">
        <v>1056</v>
      </c>
      <c r="J1068" s="42">
        <v>197.37381400000001</v>
      </c>
      <c r="K1068" s="42">
        <v>147.27893700000001</v>
      </c>
      <c r="L1068" s="42">
        <v>213.40417500000001</v>
      </c>
      <c r="M1068" s="42">
        <v>245.46489600000001</v>
      </c>
      <c r="N1068" s="42">
        <v>166.31499099999999</v>
      </c>
      <c r="O1068" s="42">
        <v>86.163188000000005</v>
      </c>
      <c r="P1068" s="42">
        <v>181</v>
      </c>
      <c r="Q1068" s="42">
        <v>182</v>
      </c>
      <c r="R1068" s="42">
        <v>195</v>
      </c>
      <c r="S1068" s="42">
        <v>214</v>
      </c>
      <c r="T1068" s="42">
        <v>147</v>
      </c>
      <c r="U1068" s="42">
        <v>55</v>
      </c>
      <c r="V1068" s="42">
        <v>534.01138500000002</v>
      </c>
      <c r="W1068" s="42">
        <v>101.19165099999999</v>
      </c>
      <c r="X1068" s="42">
        <v>78.148008000000004</v>
      </c>
      <c r="Y1068" s="42">
        <v>104.197343</v>
      </c>
      <c r="Z1068" s="42">
        <v>127.240987</v>
      </c>
      <c r="AA1068" s="42">
        <v>81.153700000000001</v>
      </c>
      <c r="AB1068" s="42">
        <v>40.075901000000002</v>
      </c>
      <c r="AC1068" s="42">
        <v>2.0037950000000002</v>
      </c>
      <c r="AD1068" s="42">
        <v>135.256167</v>
      </c>
      <c r="AE1068" s="42">
        <v>308.58443999999997</v>
      </c>
      <c r="AF1068" s="42">
        <v>90.170777999999999</v>
      </c>
      <c r="AG1068" s="42">
        <v>521.98861499999998</v>
      </c>
      <c r="AH1068" s="42">
        <v>96.182163000000003</v>
      </c>
      <c r="AI1068" s="42">
        <v>69.130930000000006</v>
      </c>
      <c r="AJ1068" s="42">
        <v>109.20683099999999</v>
      </c>
      <c r="AK1068" s="42">
        <v>118.22390900000001</v>
      </c>
      <c r="AL1068" s="42">
        <v>85.161289999999994</v>
      </c>
      <c r="AM1068" s="42">
        <v>40.075901000000002</v>
      </c>
      <c r="AN1068" s="42">
        <v>4.0075900000000004</v>
      </c>
      <c r="AO1068" s="42">
        <v>131.24857700000001</v>
      </c>
      <c r="AP1068" s="42">
        <v>300.56925999999999</v>
      </c>
      <c r="AQ1068" s="42">
        <v>90.170777999999999</v>
      </c>
      <c r="AR1068" s="42">
        <v>841.59392800000001</v>
      </c>
      <c r="AS1068" s="42">
        <v>8.0151800000000009</v>
      </c>
      <c r="AT1068" s="42">
        <v>60.113852000000001</v>
      </c>
      <c r="AU1068" s="42">
        <v>88.166983000000002</v>
      </c>
      <c r="AV1068" s="42">
        <v>140.26565500000001</v>
      </c>
      <c r="AW1068" s="42">
        <v>92.174572999999995</v>
      </c>
      <c r="AX1068" s="42">
        <v>72.136622000000003</v>
      </c>
      <c r="AY1068" s="42">
        <v>232.44022799999999</v>
      </c>
      <c r="AZ1068" s="42">
        <v>148.280835</v>
      </c>
      <c r="BA1068" s="42">
        <v>416.78937400000001</v>
      </c>
      <c r="BB1068" s="42">
        <v>4.0075900000000004</v>
      </c>
      <c r="BC1068" s="42">
        <v>40.075901000000002</v>
      </c>
      <c r="BD1068" s="42">
        <v>48.091082</v>
      </c>
      <c r="BE1068" s="42">
        <v>80.151803000000001</v>
      </c>
      <c r="BF1068" s="42">
        <v>8.0151800000000009</v>
      </c>
      <c r="BG1068" s="42">
        <v>60.113852000000001</v>
      </c>
      <c r="BH1068" s="42">
        <v>128.242884</v>
      </c>
      <c r="BI1068" s="42">
        <v>48.091082</v>
      </c>
      <c r="BJ1068" s="42">
        <v>424.804554</v>
      </c>
      <c r="BK1068" s="42">
        <v>4.0075900000000004</v>
      </c>
      <c r="BL1068" s="42">
        <v>20.037951</v>
      </c>
      <c r="BM1068" s="42">
        <v>40.075901000000002</v>
      </c>
      <c r="BN1068" s="42">
        <v>60.113852000000001</v>
      </c>
      <c r="BO1068" s="42">
        <v>84.159392999999994</v>
      </c>
      <c r="BP1068" s="42">
        <v>12.02277</v>
      </c>
      <c r="BQ1068" s="42">
        <v>104.197343</v>
      </c>
      <c r="BR1068" s="42">
        <v>100.189753</v>
      </c>
      <c r="BS1068" s="42">
        <v>92.174572999999995</v>
      </c>
      <c r="BT1068" s="42">
        <v>0</v>
      </c>
      <c r="BU1068" s="42">
        <v>0</v>
      </c>
      <c r="BV1068" s="42">
        <v>0</v>
      </c>
      <c r="BW1068" s="42">
        <v>4.0075900000000004</v>
      </c>
      <c r="BX1068" s="42">
        <v>12.02277</v>
      </c>
      <c r="BY1068" s="42">
        <v>8.0151800000000009</v>
      </c>
      <c r="BZ1068" s="42">
        <v>0</v>
      </c>
      <c r="CA1068" s="42">
        <v>68.129031999999995</v>
      </c>
      <c r="CB1068" s="42">
        <v>396.75142299999999</v>
      </c>
      <c r="CC1068" s="42">
        <v>4.0075900000000004</v>
      </c>
      <c r="CD1068" s="42">
        <v>40.075901000000002</v>
      </c>
      <c r="CE1068" s="42">
        <v>68.129031999999995</v>
      </c>
      <c r="CF1068" s="42">
        <v>100.189753</v>
      </c>
      <c r="CG1068" s="42">
        <v>72.136622000000003</v>
      </c>
      <c r="CH1068" s="42">
        <v>60.113852000000001</v>
      </c>
      <c r="CI1068" s="42">
        <v>0</v>
      </c>
      <c r="CJ1068" s="42">
        <v>52.098672000000001</v>
      </c>
      <c r="CK1068" s="42">
        <v>352.66793200000001</v>
      </c>
      <c r="CL1068" s="42">
        <v>4.0075900000000004</v>
      </c>
      <c r="CM1068" s="42">
        <v>20.037951</v>
      </c>
      <c r="CN1068" s="42">
        <v>20.037951</v>
      </c>
      <c r="CO1068" s="42">
        <v>36.068311000000001</v>
      </c>
      <c r="CP1068" s="42">
        <v>8.0151800000000009</v>
      </c>
      <c r="CQ1068" s="42">
        <v>4.0075900000000004</v>
      </c>
      <c r="CR1068" s="42">
        <v>232.44022799999999</v>
      </c>
      <c r="CS1068" s="42">
        <v>28.053131</v>
      </c>
    </row>
    <row r="1069" spans="1:97">
      <c r="A1069" s="40" t="s">
        <v>2729</v>
      </c>
      <c r="B1069" s="40" t="s">
        <v>289</v>
      </c>
      <c r="C1069" s="40" t="s">
        <v>1664</v>
      </c>
      <c r="D1069" s="40" t="s">
        <v>1674</v>
      </c>
      <c r="E1069" s="40" t="s">
        <v>2116</v>
      </c>
      <c r="F1069" s="40" t="s">
        <v>1671</v>
      </c>
      <c r="G1069" s="41" t="s">
        <v>294</v>
      </c>
      <c r="H1069" s="40" t="s">
        <v>2730</v>
      </c>
      <c r="I1069" s="42">
        <v>9099</v>
      </c>
      <c r="J1069" s="42">
        <v>1799.2617729999999</v>
      </c>
      <c r="K1069" s="42">
        <v>1340.6387099999999</v>
      </c>
      <c r="L1069" s="42">
        <v>1973.8321020000001</v>
      </c>
      <c r="M1069" s="42">
        <v>2073.8326390000002</v>
      </c>
      <c r="N1069" s="42">
        <v>1352.1656250000001</v>
      </c>
      <c r="O1069" s="42">
        <v>559.26915099999997</v>
      </c>
      <c r="P1069" s="42">
        <v>1652</v>
      </c>
      <c r="Q1069" s="42">
        <v>1380</v>
      </c>
      <c r="R1069" s="42">
        <v>1867</v>
      </c>
      <c r="S1069" s="42">
        <v>1739</v>
      </c>
      <c r="T1069" s="42">
        <v>909</v>
      </c>
      <c r="U1069" s="42">
        <v>337</v>
      </c>
      <c r="V1069" s="42">
        <v>4462.6056870000002</v>
      </c>
      <c r="W1069" s="42">
        <v>955.20996200000002</v>
      </c>
      <c r="X1069" s="42">
        <v>650.96119499999998</v>
      </c>
      <c r="Y1069" s="42">
        <v>954.29435899999999</v>
      </c>
      <c r="Z1069" s="42">
        <v>1015.6829739999999</v>
      </c>
      <c r="AA1069" s="42">
        <v>660.12656900000002</v>
      </c>
      <c r="AB1069" s="42">
        <v>220.097589</v>
      </c>
      <c r="AC1069" s="42">
        <v>6.2330379999999996</v>
      </c>
      <c r="AD1069" s="42">
        <v>1236.4910520000001</v>
      </c>
      <c r="AE1069" s="42">
        <v>2597.432636</v>
      </c>
      <c r="AF1069" s="42">
        <v>628.68199800000002</v>
      </c>
      <c r="AG1069" s="42">
        <v>4636.3943129999998</v>
      </c>
      <c r="AH1069" s="42">
        <v>844.05181100000004</v>
      </c>
      <c r="AI1069" s="42">
        <v>689.67751499999997</v>
      </c>
      <c r="AJ1069" s="42">
        <v>1019.537743</v>
      </c>
      <c r="AK1069" s="42">
        <v>1058.1496649999999</v>
      </c>
      <c r="AL1069" s="42">
        <v>692.03905599999996</v>
      </c>
      <c r="AM1069" s="42">
        <v>296.883059</v>
      </c>
      <c r="AN1069" s="42">
        <v>36.055464000000001</v>
      </c>
      <c r="AO1069" s="42">
        <v>1157.851062</v>
      </c>
      <c r="AP1069" s="42">
        <v>2738.9048210000001</v>
      </c>
      <c r="AQ1069" s="42">
        <v>739.63842999999997</v>
      </c>
      <c r="AR1069" s="42">
        <v>7339.101525</v>
      </c>
      <c r="AS1069" s="42">
        <v>12.210963</v>
      </c>
      <c r="AT1069" s="42">
        <v>195.49163200000001</v>
      </c>
      <c r="AU1069" s="42">
        <v>980.63118499999996</v>
      </c>
      <c r="AV1069" s="42">
        <v>1324.226488</v>
      </c>
      <c r="AW1069" s="42">
        <v>1234.6719949999999</v>
      </c>
      <c r="AX1069" s="42">
        <v>631.29146500000002</v>
      </c>
      <c r="AY1069" s="42">
        <v>1888.4698350000001</v>
      </c>
      <c r="AZ1069" s="42">
        <v>1072.107962</v>
      </c>
      <c r="BA1069" s="42">
        <v>3581.7497499999999</v>
      </c>
      <c r="BB1069" s="42">
        <v>12.210963</v>
      </c>
      <c r="BC1069" s="42">
        <v>150.61751599999999</v>
      </c>
      <c r="BD1069" s="42">
        <v>624.68068200000005</v>
      </c>
      <c r="BE1069" s="42">
        <v>682.65193699999998</v>
      </c>
      <c r="BF1069" s="42">
        <v>198.75265899999999</v>
      </c>
      <c r="BG1069" s="42">
        <v>545.69359599999996</v>
      </c>
      <c r="BH1069" s="42">
        <v>978.51087700000005</v>
      </c>
      <c r="BI1069" s="42">
        <v>388.63152000000002</v>
      </c>
      <c r="BJ1069" s="42">
        <v>3757.3517750000001</v>
      </c>
      <c r="BK1069" s="42">
        <v>0</v>
      </c>
      <c r="BL1069" s="42">
        <v>44.874116000000001</v>
      </c>
      <c r="BM1069" s="42">
        <v>355.95050400000002</v>
      </c>
      <c r="BN1069" s="42">
        <v>641.57455100000004</v>
      </c>
      <c r="BO1069" s="42">
        <v>1035.9193359999999</v>
      </c>
      <c r="BP1069" s="42">
        <v>85.597869000000003</v>
      </c>
      <c r="BQ1069" s="42">
        <v>909.95895800000005</v>
      </c>
      <c r="BR1069" s="42">
        <v>683.47644200000002</v>
      </c>
      <c r="BS1069" s="42">
        <v>1026.381603</v>
      </c>
      <c r="BT1069" s="42">
        <v>3.9647709999999998</v>
      </c>
      <c r="BU1069" s="42">
        <v>0</v>
      </c>
      <c r="BV1069" s="42">
        <v>12.118141</v>
      </c>
      <c r="BW1069" s="42">
        <v>61.247484</v>
      </c>
      <c r="BX1069" s="42">
        <v>162.28782699999999</v>
      </c>
      <c r="BY1069" s="42">
        <v>121.407732</v>
      </c>
      <c r="BZ1069" s="42">
        <v>0</v>
      </c>
      <c r="CA1069" s="42">
        <v>665.35564799999997</v>
      </c>
      <c r="CB1069" s="42">
        <v>3701.6782239999998</v>
      </c>
      <c r="CC1069" s="42">
        <v>4.0908329999999999</v>
      </c>
      <c r="CD1069" s="42">
        <v>166.59669600000001</v>
      </c>
      <c r="CE1069" s="42">
        <v>836.18076099999996</v>
      </c>
      <c r="CF1069" s="42">
        <v>1110.1874989999999</v>
      </c>
      <c r="CG1069" s="42">
        <v>927.32465000000002</v>
      </c>
      <c r="CH1069" s="42">
        <v>424.02082300000001</v>
      </c>
      <c r="CI1069" s="42">
        <v>16.493385</v>
      </c>
      <c r="CJ1069" s="42">
        <v>216.78357700000001</v>
      </c>
      <c r="CK1069" s="42">
        <v>2611.041698</v>
      </c>
      <c r="CL1069" s="42">
        <v>4.1553589999999998</v>
      </c>
      <c r="CM1069" s="42">
        <v>28.894936000000001</v>
      </c>
      <c r="CN1069" s="42">
        <v>132.33228299999999</v>
      </c>
      <c r="CO1069" s="42">
        <v>152.791505</v>
      </c>
      <c r="CP1069" s="42">
        <v>145.059518</v>
      </c>
      <c r="CQ1069" s="42">
        <v>85.862909999999999</v>
      </c>
      <c r="CR1069" s="42">
        <v>1871.9764500000001</v>
      </c>
      <c r="CS1069" s="42">
        <v>189.968738</v>
      </c>
    </row>
    <row r="1070" spans="1:97">
      <c r="A1070" s="40" t="s">
        <v>2731</v>
      </c>
      <c r="B1070" s="40" t="s">
        <v>289</v>
      </c>
      <c r="C1070" s="40" t="s">
        <v>1664</v>
      </c>
      <c r="D1070" s="40" t="s">
        <v>1669</v>
      </c>
      <c r="E1070" s="40" t="s">
        <v>1918</v>
      </c>
      <c r="F1070" s="40" t="s">
        <v>1671</v>
      </c>
      <c r="G1070" s="41" t="s">
        <v>294</v>
      </c>
      <c r="H1070" s="40" t="s">
        <v>2732</v>
      </c>
      <c r="I1070" s="42">
        <v>308</v>
      </c>
      <c r="J1070" s="42">
        <v>65.114093999999994</v>
      </c>
      <c r="K1070" s="42">
        <v>41.342281999999997</v>
      </c>
      <c r="L1070" s="42">
        <v>56.845638000000001</v>
      </c>
      <c r="M1070" s="42">
        <v>74.416106999999997</v>
      </c>
      <c r="N1070" s="42">
        <v>43.409396000000001</v>
      </c>
      <c r="O1070" s="42">
        <v>26.872482999999999</v>
      </c>
      <c r="P1070" s="42">
        <v>57</v>
      </c>
      <c r="Q1070" s="42">
        <v>37</v>
      </c>
      <c r="R1070" s="42">
        <v>55</v>
      </c>
      <c r="S1070" s="42">
        <v>53</v>
      </c>
      <c r="T1070" s="42">
        <v>46</v>
      </c>
      <c r="U1070" s="42">
        <v>15</v>
      </c>
      <c r="V1070" s="42">
        <v>147.79865799999999</v>
      </c>
      <c r="W1070" s="42">
        <v>27.906040000000001</v>
      </c>
      <c r="X1070" s="42">
        <v>20.671140999999999</v>
      </c>
      <c r="Y1070" s="42">
        <v>27.906040000000001</v>
      </c>
      <c r="Z1070" s="42">
        <v>38.241610999999999</v>
      </c>
      <c r="AA1070" s="42">
        <v>23.771812000000001</v>
      </c>
      <c r="AB1070" s="42">
        <v>9.3020130000000005</v>
      </c>
      <c r="AC1070" s="42">
        <v>0</v>
      </c>
      <c r="AD1070" s="42">
        <v>37.208053999999997</v>
      </c>
      <c r="AE1070" s="42">
        <v>84.751677999999998</v>
      </c>
      <c r="AF1070" s="42">
        <v>25.838926000000001</v>
      </c>
      <c r="AG1070" s="42">
        <v>160.20134200000001</v>
      </c>
      <c r="AH1070" s="42">
        <v>37.208053999999997</v>
      </c>
      <c r="AI1070" s="42">
        <v>20.671140999999999</v>
      </c>
      <c r="AJ1070" s="42">
        <v>28.939596999999999</v>
      </c>
      <c r="AK1070" s="42">
        <v>36.174497000000002</v>
      </c>
      <c r="AL1070" s="42">
        <v>19.637584</v>
      </c>
      <c r="AM1070" s="42">
        <v>17.57047</v>
      </c>
      <c r="AN1070" s="42">
        <v>0</v>
      </c>
      <c r="AO1070" s="42">
        <v>43.409396000000001</v>
      </c>
      <c r="AP1070" s="42">
        <v>85.785235</v>
      </c>
      <c r="AQ1070" s="42">
        <v>31.006710999999999</v>
      </c>
      <c r="AR1070" s="42">
        <v>239.785235</v>
      </c>
      <c r="AS1070" s="42">
        <v>16.536912999999998</v>
      </c>
      <c r="AT1070" s="42">
        <v>16.536912999999998</v>
      </c>
      <c r="AU1070" s="42">
        <v>12.402685</v>
      </c>
      <c r="AV1070" s="42">
        <v>28.939596999999999</v>
      </c>
      <c r="AW1070" s="42">
        <v>24.805368999999999</v>
      </c>
      <c r="AX1070" s="42">
        <v>16.536912999999998</v>
      </c>
      <c r="AY1070" s="42">
        <v>90.953019999999995</v>
      </c>
      <c r="AZ1070" s="42">
        <v>33.073825999999997</v>
      </c>
      <c r="BA1070" s="42">
        <v>103.355705</v>
      </c>
      <c r="BB1070" s="42">
        <v>12.402685</v>
      </c>
      <c r="BC1070" s="42">
        <v>16.536912999999998</v>
      </c>
      <c r="BD1070" s="42">
        <v>8.2684560000000005</v>
      </c>
      <c r="BE1070" s="42">
        <v>20.671140999999999</v>
      </c>
      <c r="BF1070" s="42">
        <v>0</v>
      </c>
      <c r="BG1070" s="42">
        <v>4.1342280000000002</v>
      </c>
      <c r="BH1070" s="42">
        <v>37.208053999999997</v>
      </c>
      <c r="BI1070" s="42">
        <v>4.1342280000000002</v>
      </c>
      <c r="BJ1070" s="42">
        <v>136.42953</v>
      </c>
      <c r="BK1070" s="42">
        <v>4.1342280000000002</v>
      </c>
      <c r="BL1070" s="42">
        <v>0</v>
      </c>
      <c r="BM1070" s="42">
        <v>4.1342280000000002</v>
      </c>
      <c r="BN1070" s="42">
        <v>8.2684560000000005</v>
      </c>
      <c r="BO1070" s="42">
        <v>24.805368999999999</v>
      </c>
      <c r="BP1070" s="42">
        <v>12.402685</v>
      </c>
      <c r="BQ1070" s="42">
        <v>53.744965999999998</v>
      </c>
      <c r="BR1070" s="42">
        <v>28.939596999999999</v>
      </c>
      <c r="BS1070" s="42">
        <v>8.2684560000000005</v>
      </c>
      <c r="BT1070" s="42">
        <v>0</v>
      </c>
      <c r="BU1070" s="42">
        <v>0</v>
      </c>
      <c r="BV1070" s="42">
        <v>0</v>
      </c>
      <c r="BW1070" s="42">
        <v>0</v>
      </c>
      <c r="BX1070" s="42">
        <v>4.1342280000000002</v>
      </c>
      <c r="BY1070" s="42">
        <v>0</v>
      </c>
      <c r="BZ1070" s="42">
        <v>0</v>
      </c>
      <c r="CA1070" s="42">
        <v>4.1342280000000002</v>
      </c>
      <c r="CB1070" s="42">
        <v>107.48993299999999</v>
      </c>
      <c r="CC1070" s="42">
        <v>12.402685</v>
      </c>
      <c r="CD1070" s="42">
        <v>16.536912999999998</v>
      </c>
      <c r="CE1070" s="42">
        <v>12.402685</v>
      </c>
      <c r="CF1070" s="42">
        <v>24.805368999999999</v>
      </c>
      <c r="CG1070" s="42">
        <v>16.536912999999998</v>
      </c>
      <c r="CH1070" s="42">
        <v>16.536912999999998</v>
      </c>
      <c r="CI1070" s="42">
        <v>0</v>
      </c>
      <c r="CJ1070" s="42">
        <v>8.2684560000000005</v>
      </c>
      <c r="CK1070" s="42">
        <v>124.02684600000001</v>
      </c>
      <c r="CL1070" s="42">
        <v>4.1342280000000002</v>
      </c>
      <c r="CM1070" s="42">
        <v>0</v>
      </c>
      <c r="CN1070" s="42">
        <v>0</v>
      </c>
      <c r="CO1070" s="42">
        <v>4.1342280000000002</v>
      </c>
      <c r="CP1070" s="42">
        <v>4.1342280000000002</v>
      </c>
      <c r="CQ1070" s="42">
        <v>0</v>
      </c>
      <c r="CR1070" s="42">
        <v>90.953019999999995</v>
      </c>
      <c r="CS1070" s="42">
        <v>20.671140999999999</v>
      </c>
    </row>
    <row r="1071" spans="1:97">
      <c r="A1071" s="40" t="s">
        <v>2733</v>
      </c>
      <c r="B1071" s="40" t="s">
        <v>289</v>
      </c>
      <c r="C1071" s="40" t="s">
        <v>1664</v>
      </c>
      <c r="D1071" s="40" t="s">
        <v>1699</v>
      </c>
      <c r="E1071" s="40" t="s">
        <v>2101</v>
      </c>
      <c r="F1071" s="40" t="s">
        <v>1773</v>
      </c>
      <c r="G1071" s="41" t="s">
        <v>294</v>
      </c>
      <c r="H1071" s="40" t="s">
        <v>2734</v>
      </c>
      <c r="I1071" s="42">
        <v>662</v>
      </c>
      <c r="J1071" s="42">
        <v>101.016296</v>
      </c>
      <c r="K1071" s="42">
        <v>74.536295999999993</v>
      </c>
      <c r="L1071" s="42">
        <v>111.804444</v>
      </c>
      <c r="M1071" s="42">
        <v>129.45777799999999</v>
      </c>
      <c r="N1071" s="42">
        <v>166.72592599999999</v>
      </c>
      <c r="O1071" s="42">
        <v>78.459259000000003</v>
      </c>
      <c r="P1071" s="42">
        <v>67</v>
      </c>
      <c r="Q1071" s="42">
        <v>78</v>
      </c>
      <c r="R1071" s="42">
        <v>101</v>
      </c>
      <c r="S1071" s="42">
        <v>123</v>
      </c>
      <c r="T1071" s="42">
        <v>123</v>
      </c>
      <c r="U1071" s="42">
        <v>58</v>
      </c>
      <c r="V1071" s="42">
        <v>317.76</v>
      </c>
      <c r="W1071" s="42">
        <v>49.037036999999998</v>
      </c>
      <c r="X1071" s="42">
        <v>31.383704000000002</v>
      </c>
      <c r="Y1071" s="42">
        <v>57.863703999999998</v>
      </c>
      <c r="Z1071" s="42">
        <v>68.651852000000005</v>
      </c>
      <c r="AA1071" s="42">
        <v>80.420741000000007</v>
      </c>
      <c r="AB1071" s="42">
        <v>27.460740999999999</v>
      </c>
      <c r="AC1071" s="42">
        <v>2.9422220000000001</v>
      </c>
      <c r="AD1071" s="42">
        <v>62.767406999999999</v>
      </c>
      <c r="AE1071" s="42">
        <v>167.70666700000001</v>
      </c>
      <c r="AF1071" s="42">
        <v>87.285926000000003</v>
      </c>
      <c r="AG1071" s="42">
        <v>344.24</v>
      </c>
      <c r="AH1071" s="42">
        <v>51.979258999999999</v>
      </c>
      <c r="AI1071" s="42">
        <v>43.152593000000003</v>
      </c>
      <c r="AJ1071" s="42">
        <v>53.940741000000003</v>
      </c>
      <c r="AK1071" s="42">
        <v>60.805925999999999</v>
      </c>
      <c r="AL1071" s="42">
        <v>86.305184999999994</v>
      </c>
      <c r="AM1071" s="42">
        <v>45.114074000000002</v>
      </c>
      <c r="AN1071" s="42">
        <v>2.9422220000000001</v>
      </c>
      <c r="AO1071" s="42">
        <v>61.786667000000001</v>
      </c>
      <c r="AP1071" s="42">
        <v>182.417778</v>
      </c>
      <c r="AQ1071" s="42">
        <v>100.035556</v>
      </c>
      <c r="AR1071" s="42">
        <v>560.98370399999999</v>
      </c>
      <c r="AS1071" s="42">
        <v>7.8459260000000004</v>
      </c>
      <c r="AT1071" s="42">
        <v>19.614815</v>
      </c>
      <c r="AU1071" s="42">
        <v>7.8459260000000004</v>
      </c>
      <c r="AV1071" s="42">
        <v>23.537777999999999</v>
      </c>
      <c r="AW1071" s="42">
        <v>98.074073999999996</v>
      </c>
      <c r="AX1071" s="42">
        <v>78.459259000000003</v>
      </c>
      <c r="AY1071" s="42">
        <v>258.91555599999998</v>
      </c>
      <c r="AZ1071" s="42">
        <v>66.690370000000001</v>
      </c>
      <c r="BA1071" s="42">
        <v>270.68444399999998</v>
      </c>
      <c r="BB1071" s="42">
        <v>7.8459260000000004</v>
      </c>
      <c r="BC1071" s="42">
        <v>11.768889</v>
      </c>
      <c r="BD1071" s="42">
        <v>3.9229630000000002</v>
      </c>
      <c r="BE1071" s="42">
        <v>7.8459260000000004</v>
      </c>
      <c r="BF1071" s="42">
        <v>19.614815</v>
      </c>
      <c r="BG1071" s="42">
        <v>66.690370000000001</v>
      </c>
      <c r="BH1071" s="42">
        <v>129.45777799999999</v>
      </c>
      <c r="BI1071" s="42">
        <v>23.537777999999999</v>
      </c>
      <c r="BJ1071" s="42">
        <v>290.29925900000001</v>
      </c>
      <c r="BK1071" s="42">
        <v>0</v>
      </c>
      <c r="BL1071" s="42">
        <v>7.8459260000000004</v>
      </c>
      <c r="BM1071" s="42">
        <v>3.9229630000000002</v>
      </c>
      <c r="BN1071" s="42">
        <v>15.691852000000001</v>
      </c>
      <c r="BO1071" s="42">
        <v>78.459259000000003</v>
      </c>
      <c r="BP1071" s="42">
        <v>11.768889</v>
      </c>
      <c r="BQ1071" s="42">
        <v>129.45777799999999</v>
      </c>
      <c r="BR1071" s="42">
        <v>43.152593000000003</v>
      </c>
      <c r="BS1071" s="42">
        <v>54.921481</v>
      </c>
      <c r="BT1071" s="42">
        <v>0</v>
      </c>
      <c r="BU1071" s="42">
        <v>0</v>
      </c>
      <c r="BV1071" s="42">
        <v>0</v>
      </c>
      <c r="BW1071" s="42">
        <v>3.9229630000000002</v>
      </c>
      <c r="BX1071" s="42">
        <v>19.614815</v>
      </c>
      <c r="BY1071" s="42">
        <v>15.691852000000001</v>
      </c>
      <c r="BZ1071" s="42">
        <v>0</v>
      </c>
      <c r="CA1071" s="42">
        <v>15.691852000000001</v>
      </c>
      <c r="CB1071" s="42">
        <v>196.14814799999999</v>
      </c>
      <c r="CC1071" s="42">
        <v>7.8459260000000004</v>
      </c>
      <c r="CD1071" s="42">
        <v>19.614815</v>
      </c>
      <c r="CE1071" s="42">
        <v>3.9229630000000002</v>
      </c>
      <c r="CF1071" s="42">
        <v>19.614815</v>
      </c>
      <c r="CG1071" s="42">
        <v>58.844444000000003</v>
      </c>
      <c r="CH1071" s="42">
        <v>50.998519000000002</v>
      </c>
      <c r="CI1071" s="42">
        <v>0</v>
      </c>
      <c r="CJ1071" s="42">
        <v>35.306666999999997</v>
      </c>
      <c r="CK1071" s="42">
        <v>309.91407400000003</v>
      </c>
      <c r="CL1071" s="42">
        <v>0</v>
      </c>
      <c r="CM1071" s="42">
        <v>0</v>
      </c>
      <c r="CN1071" s="42">
        <v>3.9229630000000002</v>
      </c>
      <c r="CO1071" s="42">
        <v>0</v>
      </c>
      <c r="CP1071" s="42">
        <v>19.614815</v>
      </c>
      <c r="CQ1071" s="42">
        <v>11.768889</v>
      </c>
      <c r="CR1071" s="42">
        <v>258.91555599999998</v>
      </c>
      <c r="CS1071" s="42">
        <v>15.691852000000001</v>
      </c>
    </row>
    <row r="1072" spans="1:97">
      <c r="A1072" s="40" t="s">
        <v>2735</v>
      </c>
      <c r="B1072" s="40" t="s">
        <v>289</v>
      </c>
      <c r="C1072" s="40" t="s">
        <v>1664</v>
      </c>
      <c r="D1072" s="40" t="s">
        <v>1674</v>
      </c>
      <c r="E1072" s="40" t="s">
        <v>2736</v>
      </c>
      <c r="F1072" s="40" t="s">
        <v>1671</v>
      </c>
      <c r="G1072" s="41" t="s">
        <v>294</v>
      </c>
      <c r="H1072" s="40" t="s">
        <v>2737</v>
      </c>
      <c r="I1072" s="42">
        <v>40600</v>
      </c>
      <c r="J1072" s="42">
        <v>5227.4214540000003</v>
      </c>
      <c r="K1072" s="42">
        <v>15025.0532</v>
      </c>
      <c r="L1072" s="42">
        <v>7062.7513779999999</v>
      </c>
      <c r="M1072" s="42">
        <v>6187.7750150000002</v>
      </c>
      <c r="N1072" s="42">
        <v>4015.914115</v>
      </c>
      <c r="O1072" s="42">
        <v>3081.0848390000001</v>
      </c>
      <c r="P1072" s="42">
        <v>5085</v>
      </c>
      <c r="Q1072" s="42">
        <v>13124</v>
      </c>
      <c r="R1072" s="42">
        <v>6779</v>
      </c>
      <c r="S1072" s="42">
        <v>5611</v>
      </c>
      <c r="T1072" s="42">
        <v>3780</v>
      </c>
      <c r="U1072" s="42">
        <v>2849</v>
      </c>
      <c r="V1072" s="42">
        <v>19214.924967999999</v>
      </c>
      <c r="W1072" s="42">
        <v>2701.3465230000002</v>
      </c>
      <c r="X1072" s="42">
        <v>7464.764741</v>
      </c>
      <c r="Y1072" s="42">
        <v>3451.2789240000002</v>
      </c>
      <c r="Z1072" s="42">
        <v>2833.2193659999998</v>
      </c>
      <c r="AA1072" s="42">
        <v>1794.4813099999999</v>
      </c>
      <c r="AB1072" s="42">
        <v>865.14800100000002</v>
      </c>
      <c r="AC1072" s="42">
        <v>104.686103</v>
      </c>
      <c r="AD1072" s="42">
        <v>4500.88814</v>
      </c>
      <c r="AE1072" s="42">
        <v>12724.658611999999</v>
      </c>
      <c r="AF1072" s="42">
        <v>1989.3782160000001</v>
      </c>
      <c r="AG1072" s="42">
        <v>21385.075032000001</v>
      </c>
      <c r="AH1072" s="42">
        <v>2526.0749310000001</v>
      </c>
      <c r="AI1072" s="42">
        <v>7560.288458</v>
      </c>
      <c r="AJ1072" s="42">
        <v>3611.4724540000002</v>
      </c>
      <c r="AK1072" s="42">
        <v>3354.5556499999998</v>
      </c>
      <c r="AL1072" s="42">
        <v>2221.4328049999999</v>
      </c>
      <c r="AM1072" s="42">
        <v>1850.632417</v>
      </c>
      <c r="AN1072" s="42">
        <v>260.61831799999999</v>
      </c>
      <c r="AO1072" s="42">
        <v>4361.3895810000004</v>
      </c>
      <c r="AP1072" s="42">
        <v>13755.827757999999</v>
      </c>
      <c r="AQ1072" s="42">
        <v>3267.8576929999999</v>
      </c>
      <c r="AR1072" s="42">
        <v>35362.554781999999</v>
      </c>
      <c r="AS1072" s="42">
        <v>27.878699999999998</v>
      </c>
      <c r="AT1072" s="42">
        <v>730.86535000000003</v>
      </c>
      <c r="AU1072" s="42">
        <v>4676.0621300000003</v>
      </c>
      <c r="AV1072" s="42">
        <v>5453.9748820000004</v>
      </c>
      <c r="AW1072" s="42">
        <v>5252.4860909999998</v>
      </c>
      <c r="AX1072" s="42">
        <v>2524.1070110000001</v>
      </c>
      <c r="AY1072" s="42">
        <v>6375.6156170000004</v>
      </c>
      <c r="AZ1072" s="42">
        <v>10321.565000000001</v>
      </c>
      <c r="BA1072" s="42">
        <v>16486.554809000001</v>
      </c>
      <c r="BB1072" s="42">
        <v>19.143474999999999</v>
      </c>
      <c r="BC1072" s="42">
        <v>557.94298000000003</v>
      </c>
      <c r="BD1072" s="42">
        <v>2672.2225199999998</v>
      </c>
      <c r="BE1072" s="42">
        <v>2440.540426</v>
      </c>
      <c r="BF1072" s="42">
        <v>1437.0456079999999</v>
      </c>
      <c r="BG1072" s="42">
        <v>2134.2310630000002</v>
      </c>
      <c r="BH1072" s="42">
        <v>2560.0100889999999</v>
      </c>
      <c r="BI1072" s="42">
        <v>4665.4186470000004</v>
      </c>
      <c r="BJ1072" s="42">
        <v>18875.999973000002</v>
      </c>
      <c r="BK1072" s="42">
        <v>8.7352249999999998</v>
      </c>
      <c r="BL1072" s="42">
        <v>172.922371</v>
      </c>
      <c r="BM1072" s="42">
        <v>2003.83961</v>
      </c>
      <c r="BN1072" s="42">
        <v>3013.4344569999998</v>
      </c>
      <c r="BO1072" s="42">
        <v>3815.4404829999999</v>
      </c>
      <c r="BP1072" s="42">
        <v>389.87594799999999</v>
      </c>
      <c r="BQ1072" s="42">
        <v>3815.605528</v>
      </c>
      <c r="BR1072" s="42">
        <v>5656.1463530000001</v>
      </c>
      <c r="BS1072" s="42">
        <v>11059.961572</v>
      </c>
      <c r="BT1072" s="42">
        <v>0</v>
      </c>
      <c r="BU1072" s="42">
        <v>12.786711</v>
      </c>
      <c r="BV1072" s="42">
        <v>323.16264100000001</v>
      </c>
      <c r="BW1072" s="42">
        <v>828.89546800000005</v>
      </c>
      <c r="BX1072" s="42">
        <v>1256.253747</v>
      </c>
      <c r="BY1072" s="42">
        <v>634.60191499999996</v>
      </c>
      <c r="BZ1072" s="42">
        <v>0</v>
      </c>
      <c r="CA1072" s="42">
        <v>8004.2610910000003</v>
      </c>
      <c r="CB1072" s="42">
        <v>15226.168122999999</v>
      </c>
      <c r="CC1072" s="42">
        <v>18.941884999999999</v>
      </c>
      <c r="CD1072" s="42">
        <v>556.39959499999998</v>
      </c>
      <c r="CE1072" s="42">
        <v>3669.3422810000002</v>
      </c>
      <c r="CF1072" s="42">
        <v>4085.2681259999999</v>
      </c>
      <c r="CG1072" s="42">
        <v>3526.2861849999999</v>
      </c>
      <c r="CH1072" s="42">
        <v>1675.415847</v>
      </c>
      <c r="CI1072" s="42">
        <v>40.073397</v>
      </c>
      <c r="CJ1072" s="42">
        <v>1654.4408069999999</v>
      </c>
      <c r="CK1072" s="42">
        <v>9076.4250869999996</v>
      </c>
      <c r="CL1072" s="42">
        <v>8.9368149999999993</v>
      </c>
      <c r="CM1072" s="42">
        <v>161.679045</v>
      </c>
      <c r="CN1072" s="42">
        <v>683.55720799999995</v>
      </c>
      <c r="CO1072" s="42">
        <v>539.81128899999999</v>
      </c>
      <c r="CP1072" s="42">
        <v>469.94616000000002</v>
      </c>
      <c r="CQ1072" s="42">
        <v>214.089248</v>
      </c>
      <c r="CR1072" s="42">
        <v>6335.5422200000003</v>
      </c>
      <c r="CS1072" s="42">
        <v>662.86310200000003</v>
      </c>
    </row>
    <row r="1073" spans="1:97">
      <c r="A1073" s="40" t="s">
        <v>2738</v>
      </c>
      <c r="B1073" s="40" t="s">
        <v>289</v>
      </c>
      <c r="C1073" s="40" t="s">
        <v>1664</v>
      </c>
      <c r="D1073" s="40" t="s">
        <v>1669</v>
      </c>
      <c r="E1073" s="40" t="s">
        <v>1692</v>
      </c>
      <c r="F1073" s="40" t="s">
        <v>1671</v>
      </c>
      <c r="G1073" s="41" t="s">
        <v>294</v>
      </c>
      <c r="H1073" s="40" t="s">
        <v>2739</v>
      </c>
      <c r="I1073" s="42">
        <v>1851</v>
      </c>
      <c r="J1073" s="42">
        <v>348</v>
      </c>
      <c r="K1073" s="42">
        <v>249</v>
      </c>
      <c r="L1073" s="42">
        <v>354</v>
      </c>
      <c r="M1073" s="42">
        <v>426</v>
      </c>
      <c r="N1073" s="42">
        <v>280</v>
      </c>
      <c r="O1073" s="42">
        <v>194</v>
      </c>
      <c r="P1073" s="42">
        <v>326</v>
      </c>
      <c r="Q1073" s="42">
        <v>304</v>
      </c>
      <c r="R1073" s="42">
        <v>386</v>
      </c>
      <c r="S1073" s="42">
        <v>311</v>
      </c>
      <c r="T1073" s="42">
        <v>246</v>
      </c>
      <c r="U1073" s="42">
        <v>113</v>
      </c>
      <c r="V1073" s="42">
        <v>898</v>
      </c>
      <c r="W1073" s="42">
        <v>173</v>
      </c>
      <c r="X1073" s="42">
        <v>132</v>
      </c>
      <c r="Y1073" s="42">
        <v>178</v>
      </c>
      <c r="Z1073" s="42">
        <v>210</v>
      </c>
      <c r="AA1073" s="42">
        <v>142</v>
      </c>
      <c r="AB1073" s="42">
        <v>53</v>
      </c>
      <c r="AC1073" s="42">
        <v>10</v>
      </c>
      <c r="AD1073" s="42">
        <v>212</v>
      </c>
      <c r="AE1073" s="42">
        <v>537</v>
      </c>
      <c r="AF1073" s="42">
        <v>149</v>
      </c>
      <c r="AG1073" s="42">
        <v>953</v>
      </c>
      <c r="AH1073" s="42">
        <v>175</v>
      </c>
      <c r="AI1073" s="42">
        <v>117</v>
      </c>
      <c r="AJ1073" s="42">
        <v>176</v>
      </c>
      <c r="AK1073" s="42">
        <v>216</v>
      </c>
      <c r="AL1073" s="42">
        <v>138</v>
      </c>
      <c r="AM1073" s="42">
        <v>112</v>
      </c>
      <c r="AN1073" s="42">
        <v>19</v>
      </c>
      <c r="AO1073" s="42">
        <v>213</v>
      </c>
      <c r="AP1073" s="42">
        <v>523</v>
      </c>
      <c r="AQ1073" s="42">
        <v>217</v>
      </c>
      <c r="AR1073" s="42">
        <v>1520</v>
      </c>
      <c r="AS1073" s="42">
        <v>44</v>
      </c>
      <c r="AT1073" s="42">
        <v>84</v>
      </c>
      <c r="AU1073" s="42">
        <v>52</v>
      </c>
      <c r="AV1073" s="42">
        <v>192</v>
      </c>
      <c r="AW1073" s="42">
        <v>220</v>
      </c>
      <c r="AX1073" s="42">
        <v>284</v>
      </c>
      <c r="AY1073" s="42">
        <v>476</v>
      </c>
      <c r="AZ1073" s="42">
        <v>168</v>
      </c>
      <c r="BA1073" s="42">
        <v>736</v>
      </c>
      <c r="BB1073" s="42">
        <v>36</v>
      </c>
      <c r="BC1073" s="42">
        <v>56</v>
      </c>
      <c r="BD1073" s="42">
        <v>24</v>
      </c>
      <c r="BE1073" s="42">
        <v>92</v>
      </c>
      <c r="BF1073" s="42">
        <v>32</v>
      </c>
      <c r="BG1073" s="42">
        <v>228</v>
      </c>
      <c r="BH1073" s="42">
        <v>200</v>
      </c>
      <c r="BI1073" s="42">
        <v>68</v>
      </c>
      <c r="BJ1073" s="42">
        <v>784</v>
      </c>
      <c r="BK1073" s="42">
        <v>8</v>
      </c>
      <c r="BL1073" s="42">
        <v>28</v>
      </c>
      <c r="BM1073" s="42">
        <v>28</v>
      </c>
      <c r="BN1073" s="42">
        <v>100</v>
      </c>
      <c r="BO1073" s="42">
        <v>188</v>
      </c>
      <c r="BP1073" s="42">
        <v>56</v>
      </c>
      <c r="BQ1073" s="42">
        <v>276</v>
      </c>
      <c r="BR1073" s="42">
        <v>100</v>
      </c>
      <c r="BS1073" s="42">
        <v>220</v>
      </c>
      <c r="BT1073" s="42">
        <v>0</v>
      </c>
      <c r="BU1073" s="42">
        <v>4</v>
      </c>
      <c r="BV1073" s="42">
        <v>0</v>
      </c>
      <c r="BW1073" s="42">
        <v>24</v>
      </c>
      <c r="BX1073" s="42">
        <v>32</v>
      </c>
      <c r="BY1073" s="42">
        <v>68</v>
      </c>
      <c r="BZ1073" s="42">
        <v>0</v>
      </c>
      <c r="CA1073" s="42">
        <v>92</v>
      </c>
      <c r="CB1073" s="42">
        <v>680</v>
      </c>
      <c r="CC1073" s="42">
        <v>40</v>
      </c>
      <c r="CD1073" s="42">
        <v>56</v>
      </c>
      <c r="CE1073" s="42">
        <v>40</v>
      </c>
      <c r="CF1073" s="42">
        <v>136</v>
      </c>
      <c r="CG1073" s="42">
        <v>156</v>
      </c>
      <c r="CH1073" s="42">
        <v>184</v>
      </c>
      <c r="CI1073" s="42">
        <v>8</v>
      </c>
      <c r="CJ1073" s="42">
        <v>60</v>
      </c>
      <c r="CK1073" s="42">
        <v>620</v>
      </c>
      <c r="CL1073" s="42">
        <v>4</v>
      </c>
      <c r="CM1073" s="42">
        <v>24</v>
      </c>
      <c r="CN1073" s="42">
        <v>12</v>
      </c>
      <c r="CO1073" s="42">
        <v>32</v>
      </c>
      <c r="CP1073" s="42">
        <v>32</v>
      </c>
      <c r="CQ1073" s="42">
        <v>32</v>
      </c>
      <c r="CR1073" s="42">
        <v>468</v>
      </c>
      <c r="CS1073" s="42">
        <v>16</v>
      </c>
    </row>
    <row r="1074" spans="1:97">
      <c r="A1074" s="40" t="s">
        <v>2740</v>
      </c>
      <c r="B1074" s="40" t="s">
        <v>289</v>
      </c>
      <c r="C1074" s="40" t="s">
        <v>1664</v>
      </c>
      <c r="D1074" s="40" t="s">
        <v>1665</v>
      </c>
      <c r="E1074" s="40" t="s">
        <v>1716</v>
      </c>
      <c r="F1074" s="40" t="s">
        <v>1671</v>
      </c>
      <c r="G1074" s="41" t="s">
        <v>294</v>
      </c>
      <c r="H1074" s="40" t="s">
        <v>2741</v>
      </c>
      <c r="I1074" s="42">
        <v>266</v>
      </c>
      <c r="J1074" s="42">
        <v>45.015385000000002</v>
      </c>
      <c r="K1074" s="42">
        <v>42.969231000000001</v>
      </c>
      <c r="L1074" s="42">
        <v>53.2</v>
      </c>
      <c r="M1074" s="42">
        <v>59.338462</v>
      </c>
      <c r="N1074" s="42">
        <v>52.176923000000002</v>
      </c>
      <c r="O1074" s="42">
        <v>13.3</v>
      </c>
      <c r="P1074" s="42">
        <v>53</v>
      </c>
      <c r="Q1074" s="42">
        <v>43</v>
      </c>
      <c r="R1074" s="42">
        <v>64</v>
      </c>
      <c r="S1074" s="42">
        <v>59</v>
      </c>
      <c r="T1074" s="42">
        <v>23</v>
      </c>
      <c r="U1074" s="42">
        <v>12</v>
      </c>
      <c r="V1074" s="42">
        <v>141.18461500000001</v>
      </c>
      <c r="W1074" s="42">
        <v>27.623076999999999</v>
      </c>
      <c r="X1074" s="42">
        <v>30.692308000000001</v>
      </c>
      <c r="Y1074" s="42">
        <v>23.530768999999999</v>
      </c>
      <c r="Z1074" s="42">
        <v>25.576923000000001</v>
      </c>
      <c r="AA1074" s="42">
        <v>28.646153999999999</v>
      </c>
      <c r="AB1074" s="42">
        <v>5.1153849999999998</v>
      </c>
      <c r="AC1074" s="42">
        <v>0</v>
      </c>
      <c r="AD1074" s="42">
        <v>47.061537999999999</v>
      </c>
      <c r="AE1074" s="42">
        <v>74.684614999999994</v>
      </c>
      <c r="AF1074" s="42">
        <v>19.438462000000001</v>
      </c>
      <c r="AG1074" s="42">
        <v>124.81538500000001</v>
      </c>
      <c r="AH1074" s="42">
        <v>17.392308</v>
      </c>
      <c r="AI1074" s="42">
        <v>12.276923</v>
      </c>
      <c r="AJ1074" s="42">
        <v>29.669231</v>
      </c>
      <c r="AK1074" s="42">
        <v>33.761538000000002</v>
      </c>
      <c r="AL1074" s="42">
        <v>23.530768999999999</v>
      </c>
      <c r="AM1074" s="42">
        <v>7.1615380000000002</v>
      </c>
      <c r="AN1074" s="42">
        <v>1.023077</v>
      </c>
      <c r="AO1074" s="42">
        <v>21.484615000000002</v>
      </c>
      <c r="AP1074" s="42">
        <v>77.753845999999996</v>
      </c>
      <c r="AQ1074" s="42">
        <v>25.576923000000001</v>
      </c>
      <c r="AR1074" s="42">
        <v>245.53846200000001</v>
      </c>
      <c r="AS1074" s="42">
        <v>12.276923</v>
      </c>
      <c r="AT1074" s="42">
        <v>4.0923080000000001</v>
      </c>
      <c r="AU1074" s="42">
        <v>8.1846150000000009</v>
      </c>
      <c r="AV1074" s="42">
        <v>32.738461999999998</v>
      </c>
      <c r="AW1074" s="42">
        <v>53.2</v>
      </c>
      <c r="AX1074" s="42">
        <v>40.923076999999999</v>
      </c>
      <c r="AY1074" s="42">
        <v>65.476922999999999</v>
      </c>
      <c r="AZ1074" s="42">
        <v>28.646153999999999</v>
      </c>
      <c r="BA1074" s="42">
        <v>139.138462</v>
      </c>
      <c r="BB1074" s="42">
        <v>12.276923</v>
      </c>
      <c r="BC1074" s="42">
        <v>4.0923080000000001</v>
      </c>
      <c r="BD1074" s="42">
        <v>0</v>
      </c>
      <c r="BE1074" s="42">
        <v>12.276923</v>
      </c>
      <c r="BF1074" s="42">
        <v>20.461538000000001</v>
      </c>
      <c r="BG1074" s="42">
        <v>28.646153999999999</v>
      </c>
      <c r="BH1074" s="42">
        <v>36.830768999999997</v>
      </c>
      <c r="BI1074" s="42">
        <v>24.553846</v>
      </c>
      <c r="BJ1074" s="42">
        <v>106.4</v>
      </c>
      <c r="BK1074" s="42">
        <v>0</v>
      </c>
      <c r="BL1074" s="42">
        <v>0</v>
      </c>
      <c r="BM1074" s="42">
        <v>8.1846150000000009</v>
      </c>
      <c r="BN1074" s="42">
        <v>20.461538000000001</v>
      </c>
      <c r="BO1074" s="42">
        <v>32.738461999999998</v>
      </c>
      <c r="BP1074" s="42">
        <v>12.276923</v>
      </c>
      <c r="BQ1074" s="42">
        <v>28.646153999999999</v>
      </c>
      <c r="BR1074" s="42">
        <v>4.0923080000000001</v>
      </c>
      <c r="BS1074" s="42">
        <v>45.015385000000002</v>
      </c>
      <c r="BT1074" s="42">
        <v>4.0923080000000001</v>
      </c>
      <c r="BU1074" s="42">
        <v>0</v>
      </c>
      <c r="BV1074" s="42">
        <v>0</v>
      </c>
      <c r="BW1074" s="42">
        <v>0</v>
      </c>
      <c r="BX1074" s="42">
        <v>0</v>
      </c>
      <c r="BY1074" s="42">
        <v>12.276923</v>
      </c>
      <c r="BZ1074" s="42">
        <v>0</v>
      </c>
      <c r="CA1074" s="42">
        <v>28.646153999999999</v>
      </c>
      <c r="CB1074" s="42">
        <v>118.676923</v>
      </c>
      <c r="CC1074" s="42">
        <v>4.0923080000000001</v>
      </c>
      <c r="CD1074" s="42">
        <v>4.0923080000000001</v>
      </c>
      <c r="CE1074" s="42">
        <v>8.1846150000000009</v>
      </c>
      <c r="CF1074" s="42">
        <v>28.646153999999999</v>
      </c>
      <c r="CG1074" s="42">
        <v>45.015385000000002</v>
      </c>
      <c r="CH1074" s="42">
        <v>28.646153999999999</v>
      </c>
      <c r="CI1074" s="42">
        <v>0</v>
      </c>
      <c r="CJ1074" s="42">
        <v>0</v>
      </c>
      <c r="CK1074" s="42">
        <v>81.846153999999999</v>
      </c>
      <c r="CL1074" s="42">
        <v>4.0923080000000001</v>
      </c>
      <c r="CM1074" s="42">
        <v>0</v>
      </c>
      <c r="CN1074" s="42">
        <v>0</v>
      </c>
      <c r="CO1074" s="42">
        <v>4.0923080000000001</v>
      </c>
      <c r="CP1074" s="42">
        <v>8.1846150000000009</v>
      </c>
      <c r="CQ1074" s="42">
        <v>0</v>
      </c>
      <c r="CR1074" s="42">
        <v>65.476922999999999</v>
      </c>
      <c r="CS1074" s="42">
        <v>0</v>
      </c>
    </row>
    <row r="1075" spans="1:97">
      <c r="A1075" s="40" t="s">
        <v>2742</v>
      </c>
      <c r="B1075" s="40" t="s">
        <v>289</v>
      </c>
      <c r="C1075" s="40" t="s">
        <v>1664</v>
      </c>
      <c r="D1075" s="40" t="s">
        <v>1685</v>
      </c>
      <c r="E1075" s="40" t="s">
        <v>1765</v>
      </c>
      <c r="F1075" s="40" t="s">
        <v>1671</v>
      </c>
      <c r="G1075" s="41" t="s">
        <v>294</v>
      </c>
      <c r="H1075" s="40" t="s">
        <v>2743</v>
      </c>
      <c r="I1075" s="42">
        <v>1301</v>
      </c>
      <c r="J1075" s="42">
        <v>255.80687599999999</v>
      </c>
      <c r="K1075" s="42">
        <v>195.851777</v>
      </c>
      <c r="L1075" s="42">
        <v>276.78641199999998</v>
      </c>
      <c r="M1075" s="42">
        <v>314.75669599999998</v>
      </c>
      <c r="N1075" s="42">
        <v>166.86940300000001</v>
      </c>
      <c r="O1075" s="42">
        <v>90.928836000000004</v>
      </c>
      <c r="P1075" s="42">
        <v>259</v>
      </c>
      <c r="Q1075" s="42">
        <v>257</v>
      </c>
      <c r="R1075" s="42">
        <v>301</v>
      </c>
      <c r="S1075" s="42">
        <v>230</v>
      </c>
      <c r="T1075" s="42">
        <v>159</v>
      </c>
      <c r="U1075" s="42">
        <v>88</v>
      </c>
      <c r="V1075" s="42">
        <v>647.50335600000005</v>
      </c>
      <c r="W1075" s="42">
        <v>139.89658</v>
      </c>
      <c r="X1075" s="42">
        <v>87.933203000000006</v>
      </c>
      <c r="Y1075" s="42">
        <v>135.894656</v>
      </c>
      <c r="Z1075" s="42">
        <v>162.87354099999999</v>
      </c>
      <c r="AA1075" s="42">
        <v>83.934310999999994</v>
      </c>
      <c r="AB1075" s="42">
        <v>35.971846999999997</v>
      </c>
      <c r="AC1075" s="42">
        <v>0.99921800000000005</v>
      </c>
      <c r="AD1075" s="42">
        <v>170.87233699999999</v>
      </c>
      <c r="AE1075" s="42">
        <v>391.69749100000001</v>
      </c>
      <c r="AF1075" s="42">
        <v>84.933527999999995</v>
      </c>
      <c r="AG1075" s="42">
        <v>653.49664399999995</v>
      </c>
      <c r="AH1075" s="42">
        <v>115.910296</v>
      </c>
      <c r="AI1075" s="42">
        <v>107.91857299999999</v>
      </c>
      <c r="AJ1075" s="42">
        <v>140.89175599999999</v>
      </c>
      <c r="AK1075" s="42">
        <v>151.88315399999999</v>
      </c>
      <c r="AL1075" s="42">
        <v>82.935092999999995</v>
      </c>
      <c r="AM1075" s="42">
        <v>48.961680999999999</v>
      </c>
      <c r="AN1075" s="42">
        <v>4.9960899999999997</v>
      </c>
      <c r="AO1075" s="42">
        <v>156.87823399999999</v>
      </c>
      <c r="AP1075" s="42">
        <v>399.69426600000003</v>
      </c>
      <c r="AQ1075" s="42">
        <v>96.924143999999998</v>
      </c>
      <c r="AR1075" s="42">
        <v>1027.2001270000001</v>
      </c>
      <c r="AS1075" s="42">
        <v>39.968719</v>
      </c>
      <c r="AT1075" s="42">
        <v>39.968719</v>
      </c>
      <c r="AU1075" s="42">
        <v>39.968719</v>
      </c>
      <c r="AV1075" s="42">
        <v>143.88738900000001</v>
      </c>
      <c r="AW1075" s="42">
        <v>183.856109</v>
      </c>
      <c r="AX1075" s="42">
        <v>179.85923700000001</v>
      </c>
      <c r="AY1075" s="42">
        <v>239.81231600000001</v>
      </c>
      <c r="AZ1075" s="42">
        <v>159.878919</v>
      </c>
      <c r="BA1075" s="42">
        <v>511.59960699999999</v>
      </c>
      <c r="BB1075" s="42">
        <v>23.981231999999999</v>
      </c>
      <c r="BC1075" s="42">
        <v>39.968719</v>
      </c>
      <c r="BD1075" s="42">
        <v>31.974975000000001</v>
      </c>
      <c r="BE1075" s="42">
        <v>67.946822999999995</v>
      </c>
      <c r="BF1075" s="42">
        <v>27.978103999999998</v>
      </c>
      <c r="BG1075" s="42">
        <v>123.90303</v>
      </c>
      <c r="BH1075" s="42">
        <v>127.899902</v>
      </c>
      <c r="BI1075" s="42">
        <v>67.946822999999995</v>
      </c>
      <c r="BJ1075" s="42">
        <v>515.60051999999996</v>
      </c>
      <c r="BK1075" s="42">
        <v>15.987488000000001</v>
      </c>
      <c r="BL1075" s="42">
        <v>0</v>
      </c>
      <c r="BM1075" s="42">
        <v>7.9937440000000004</v>
      </c>
      <c r="BN1075" s="42">
        <v>75.940567000000001</v>
      </c>
      <c r="BO1075" s="42">
        <v>155.878005</v>
      </c>
      <c r="BP1075" s="42">
        <v>55.956206999999999</v>
      </c>
      <c r="BQ1075" s="42">
        <v>111.912414</v>
      </c>
      <c r="BR1075" s="42">
        <v>91.932096000000001</v>
      </c>
      <c r="BS1075" s="42">
        <v>103.922712</v>
      </c>
      <c r="BT1075" s="42">
        <v>0</v>
      </c>
      <c r="BU1075" s="42">
        <v>0</v>
      </c>
      <c r="BV1075" s="42">
        <v>0</v>
      </c>
      <c r="BW1075" s="42">
        <v>3.9968720000000002</v>
      </c>
      <c r="BX1075" s="42">
        <v>7.9937440000000004</v>
      </c>
      <c r="BY1075" s="42">
        <v>15.987488000000001</v>
      </c>
      <c r="BZ1075" s="42">
        <v>0</v>
      </c>
      <c r="CA1075" s="42">
        <v>75.944608000000002</v>
      </c>
      <c r="CB1075" s="42">
        <v>535.58083799999997</v>
      </c>
      <c r="CC1075" s="42">
        <v>23.981231999999999</v>
      </c>
      <c r="CD1075" s="42">
        <v>35.971846999999997</v>
      </c>
      <c r="CE1075" s="42">
        <v>31.974975000000001</v>
      </c>
      <c r="CF1075" s="42">
        <v>119.906158</v>
      </c>
      <c r="CG1075" s="42">
        <v>139.89051799999999</v>
      </c>
      <c r="CH1075" s="42">
        <v>139.89051799999999</v>
      </c>
      <c r="CI1075" s="42">
        <v>3.9968720000000002</v>
      </c>
      <c r="CJ1075" s="42">
        <v>39.968719</v>
      </c>
      <c r="CK1075" s="42">
        <v>387.69657699999999</v>
      </c>
      <c r="CL1075" s="42">
        <v>15.987488000000001</v>
      </c>
      <c r="CM1075" s="42">
        <v>3.9968720000000002</v>
      </c>
      <c r="CN1075" s="42">
        <v>7.9937440000000004</v>
      </c>
      <c r="CO1075" s="42">
        <v>19.984359999999999</v>
      </c>
      <c r="CP1075" s="42">
        <v>35.971846999999997</v>
      </c>
      <c r="CQ1075" s="42">
        <v>23.981231999999999</v>
      </c>
      <c r="CR1075" s="42">
        <v>235.81544400000001</v>
      </c>
      <c r="CS1075" s="42">
        <v>43.965591000000003</v>
      </c>
    </row>
    <row r="1076" spans="1:97">
      <c r="A1076" s="40" t="s">
        <v>2744</v>
      </c>
      <c r="B1076" s="40" t="s">
        <v>289</v>
      </c>
      <c r="C1076" s="40" t="s">
        <v>1664</v>
      </c>
      <c r="D1076" s="40" t="s">
        <v>1665</v>
      </c>
      <c r="E1076" s="40" t="s">
        <v>1710</v>
      </c>
      <c r="F1076" s="40" t="s">
        <v>419</v>
      </c>
      <c r="G1076" s="41" t="s">
        <v>294</v>
      </c>
      <c r="H1076" s="40" t="s">
        <v>2745</v>
      </c>
      <c r="I1076" s="42">
        <v>144</v>
      </c>
      <c r="J1076" s="42">
        <v>26.277372</v>
      </c>
      <c r="K1076" s="42">
        <v>11.562044</v>
      </c>
      <c r="L1076" s="42">
        <v>30.481752</v>
      </c>
      <c r="M1076" s="42">
        <v>31.532847</v>
      </c>
      <c r="N1076" s="42">
        <v>29.430657</v>
      </c>
      <c r="O1076" s="42">
        <v>14.715328</v>
      </c>
      <c r="P1076" s="42">
        <v>18</v>
      </c>
      <c r="Q1076" s="42">
        <v>22</v>
      </c>
      <c r="R1076" s="42">
        <v>29</v>
      </c>
      <c r="S1076" s="42">
        <v>29</v>
      </c>
      <c r="T1076" s="42">
        <v>17</v>
      </c>
      <c r="U1076" s="42">
        <v>16</v>
      </c>
      <c r="V1076" s="42">
        <v>71.474452999999997</v>
      </c>
      <c r="W1076" s="42">
        <v>14.715328</v>
      </c>
      <c r="X1076" s="42">
        <v>4.2043799999999996</v>
      </c>
      <c r="Y1076" s="42">
        <v>13.664234</v>
      </c>
      <c r="Z1076" s="42">
        <v>16.817518</v>
      </c>
      <c r="AA1076" s="42">
        <v>15.766423</v>
      </c>
      <c r="AB1076" s="42">
        <v>5.2554740000000004</v>
      </c>
      <c r="AC1076" s="42">
        <v>1.0510949999999999</v>
      </c>
      <c r="AD1076" s="42">
        <v>16.817518</v>
      </c>
      <c r="AE1076" s="42">
        <v>42.043796</v>
      </c>
      <c r="AF1076" s="42">
        <v>12.613139</v>
      </c>
      <c r="AG1076" s="42">
        <v>72.525547000000003</v>
      </c>
      <c r="AH1076" s="42">
        <v>11.562044</v>
      </c>
      <c r="AI1076" s="42">
        <v>7.3576639999999998</v>
      </c>
      <c r="AJ1076" s="42">
        <v>16.817518</v>
      </c>
      <c r="AK1076" s="42">
        <v>14.715328</v>
      </c>
      <c r="AL1076" s="42">
        <v>13.664234</v>
      </c>
      <c r="AM1076" s="42">
        <v>6.3065689999999996</v>
      </c>
      <c r="AN1076" s="42">
        <v>2.1021899999999998</v>
      </c>
      <c r="AO1076" s="42">
        <v>16.817518</v>
      </c>
      <c r="AP1076" s="42">
        <v>40.992700999999997</v>
      </c>
      <c r="AQ1076" s="42">
        <v>14.715328</v>
      </c>
      <c r="AR1076" s="42">
        <v>109.313869</v>
      </c>
      <c r="AS1076" s="42">
        <v>0</v>
      </c>
      <c r="AT1076" s="42">
        <v>0</v>
      </c>
      <c r="AU1076" s="42">
        <v>12.613139</v>
      </c>
      <c r="AV1076" s="42">
        <v>4.2043799999999996</v>
      </c>
      <c r="AW1076" s="42">
        <v>16.817518</v>
      </c>
      <c r="AX1076" s="42">
        <v>33.635035999999999</v>
      </c>
      <c r="AY1076" s="42">
        <v>33.635035999999999</v>
      </c>
      <c r="AZ1076" s="42">
        <v>8.4087589999999999</v>
      </c>
      <c r="BA1076" s="42">
        <v>46.248175000000003</v>
      </c>
      <c r="BB1076" s="42">
        <v>0</v>
      </c>
      <c r="BC1076" s="42">
        <v>0</v>
      </c>
      <c r="BD1076" s="42">
        <v>4.2043799999999996</v>
      </c>
      <c r="BE1076" s="42">
        <v>0</v>
      </c>
      <c r="BF1076" s="42">
        <v>0</v>
      </c>
      <c r="BG1076" s="42">
        <v>25.226277</v>
      </c>
      <c r="BH1076" s="42">
        <v>16.817518</v>
      </c>
      <c r="BI1076" s="42">
        <v>0</v>
      </c>
      <c r="BJ1076" s="42">
        <v>63.065693000000003</v>
      </c>
      <c r="BK1076" s="42">
        <v>0</v>
      </c>
      <c r="BL1076" s="42">
        <v>0</v>
      </c>
      <c r="BM1076" s="42">
        <v>8.4087589999999999</v>
      </c>
      <c r="BN1076" s="42">
        <v>4.2043799999999996</v>
      </c>
      <c r="BO1076" s="42">
        <v>16.817518</v>
      </c>
      <c r="BP1076" s="42">
        <v>8.4087589999999999</v>
      </c>
      <c r="BQ1076" s="42">
        <v>16.817518</v>
      </c>
      <c r="BR1076" s="42">
        <v>8.4087589999999999</v>
      </c>
      <c r="BS1076" s="42">
        <v>4.2043799999999996</v>
      </c>
      <c r="BT1076" s="42">
        <v>0</v>
      </c>
      <c r="BU1076" s="42">
        <v>0</v>
      </c>
      <c r="BV1076" s="42">
        <v>4.2043799999999996</v>
      </c>
      <c r="BW1076" s="42">
        <v>0</v>
      </c>
      <c r="BX1076" s="42">
        <v>0</v>
      </c>
      <c r="BY1076" s="42">
        <v>0</v>
      </c>
      <c r="BZ1076" s="42">
        <v>0</v>
      </c>
      <c r="CA1076" s="42">
        <v>0</v>
      </c>
      <c r="CB1076" s="42">
        <v>63.065693000000003</v>
      </c>
      <c r="CC1076" s="42">
        <v>0</v>
      </c>
      <c r="CD1076" s="42">
        <v>0</v>
      </c>
      <c r="CE1076" s="42">
        <v>8.4087589999999999</v>
      </c>
      <c r="CF1076" s="42">
        <v>4.2043799999999996</v>
      </c>
      <c r="CG1076" s="42">
        <v>16.817518</v>
      </c>
      <c r="CH1076" s="42">
        <v>29.430657</v>
      </c>
      <c r="CI1076" s="42">
        <v>0</v>
      </c>
      <c r="CJ1076" s="42">
        <v>4.2043799999999996</v>
      </c>
      <c r="CK1076" s="42">
        <v>42.043796</v>
      </c>
      <c r="CL1076" s="42">
        <v>0</v>
      </c>
      <c r="CM1076" s="42">
        <v>0</v>
      </c>
      <c r="CN1076" s="42">
        <v>0</v>
      </c>
      <c r="CO1076" s="42">
        <v>0</v>
      </c>
      <c r="CP1076" s="42">
        <v>0</v>
      </c>
      <c r="CQ1076" s="42">
        <v>4.2043799999999996</v>
      </c>
      <c r="CR1076" s="42">
        <v>33.635035999999999</v>
      </c>
      <c r="CS1076" s="42">
        <v>4.2043799999999996</v>
      </c>
    </row>
    <row r="1077" spans="1:97">
      <c r="A1077" s="40" t="s">
        <v>2746</v>
      </c>
      <c r="B1077" s="40" t="s">
        <v>289</v>
      </c>
      <c r="C1077" s="40" t="s">
        <v>1664</v>
      </c>
      <c r="D1077" s="40" t="s">
        <v>1681</v>
      </c>
      <c r="E1077" s="40" t="s">
        <v>2113</v>
      </c>
      <c r="F1077" s="40" t="s">
        <v>1696</v>
      </c>
      <c r="G1077" s="41" t="s">
        <v>294</v>
      </c>
      <c r="H1077" s="40" t="s">
        <v>2747</v>
      </c>
      <c r="I1077" s="42">
        <v>6586</v>
      </c>
      <c r="J1077" s="42">
        <v>1316</v>
      </c>
      <c r="K1077" s="42">
        <v>1039</v>
      </c>
      <c r="L1077" s="42">
        <v>1395</v>
      </c>
      <c r="M1077" s="42">
        <v>1416</v>
      </c>
      <c r="N1077" s="42">
        <v>904</v>
      </c>
      <c r="O1077" s="42">
        <v>516</v>
      </c>
      <c r="P1077" s="42">
        <v>1013</v>
      </c>
      <c r="Q1077" s="42">
        <v>846</v>
      </c>
      <c r="R1077" s="42">
        <v>1174</v>
      </c>
      <c r="S1077" s="42">
        <v>861</v>
      </c>
      <c r="T1077" s="42">
        <v>605</v>
      </c>
      <c r="U1077" s="42">
        <v>321</v>
      </c>
      <c r="V1077" s="42">
        <v>3208</v>
      </c>
      <c r="W1077" s="42">
        <v>667</v>
      </c>
      <c r="X1077" s="42">
        <v>541</v>
      </c>
      <c r="Y1077" s="42">
        <v>662</v>
      </c>
      <c r="Z1077" s="42">
        <v>701</v>
      </c>
      <c r="AA1077" s="42">
        <v>446</v>
      </c>
      <c r="AB1077" s="42">
        <v>180</v>
      </c>
      <c r="AC1077" s="42">
        <v>11</v>
      </c>
      <c r="AD1077" s="42">
        <v>905</v>
      </c>
      <c r="AE1077" s="42">
        <v>1891</v>
      </c>
      <c r="AF1077" s="42">
        <v>412</v>
      </c>
      <c r="AG1077" s="42">
        <v>3378</v>
      </c>
      <c r="AH1077" s="42">
        <v>649</v>
      </c>
      <c r="AI1077" s="42">
        <v>498</v>
      </c>
      <c r="AJ1077" s="42">
        <v>733</v>
      </c>
      <c r="AK1077" s="42">
        <v>715</v>
      </c>
      <c r="AL1077" s="42">
        <v>458</v>
      </c>
      <c r="AM1077" s="42">
        <v>274</v>
      </c>
      <c r="AN1077" s="42">
        <v>51</v>
      </c>
      <c r="AO1077" s="42">
        <v>850</v>
      </c>
      <c r="AP1077" s="42">
        <v>1959</v>
      </c>
      <c r="AQ1077" s="42">
        <v>569</v>
      </c>
      <c r="AR1077" s="42">
        <v>5272</v>
      </c>
      <c r="AS1077" s="42">
        <v>40</v>
      </c>
      <c r="AT1077" s="42">
        <v>220</v>
      </c>
      <c r="AU1077" s="42">
        <v>336</v>
      </c>
      <c r="AV1077" s="42">
        <v>836</v>
      </c>
      <c r="AW1077" s="42">
        <v>1120</v>
      </c>
      <c r="AX1077" s="42">
        <v>656</v>
      </c>
      <c r="AY1077" s="42">
        <v>1332</v>
      </c>
      <c r="AZ1077" s="42">
        <v>732</v>
      </c>
      <c r="BA1077" s="42">
        <v>2580</v>
      </c>
      <c r="BB1077" s="42">
        <v>32</v>
      </c>
      <c r="BC1077" s="42">
        <v>168</v>
      </c>
      <c r="BD1077" s="42">
        <v>244</v>
      </c>
      <c r="BE1077" s="42">
        <v>384</v>
      </c>
      <c r="BF1077" s="42">
        <v>256</v>
      </c>
      <c r="BG1077" s="42">
        <v>584</v>
      </c>
      <c r="BH1077" s="42">
        <v>632</v>
      </c>
      <c r="BI1077" s="42">
        <v>280</v>
      </c>
      <c r="BJ1077" s="42">
        <v>2692</v>
      </c>
      <c r="BK1077" s="42">
        <v>8</v>
      </c>
      <c r="BL1077" s="42">
        <v>52</v>
      </c>
      <c r="BM1077" s="42">
        <v>92</v>
      </c>
      <c r="BN1077" s="42">
        <v>452</v>
      </c>
      <c r="BO1077" s="42">
        <v>864</v>
      </c>
      <c r="BP1077" s="42">
        <v>72</v>
      </c>
      <c r="BQ1077" s="42">
        <v>700</v>
      </c>
      <c r="BR1077" s="42">
        <v>452</v>
      </c>
      <c r="BS1077" s="42">
        <v>756</v>
      </c>
      <c r="BT1077" s="42">
        <v>0</v>
      </c>
      <c r="BU1077" s="42">
        <v>20</v>
      </c>
      <c r="BV1077" s="42">
        <v>8</v>
      </c>
      <c r="BW1077" s="42">
        <v>28</v>
      </c>
      <c r="BX1077" s="42">
        <v>168</v>
      </c>
      <c r="BY1077" s="42">
        <v>112</v>
      </c>
      <c r="BZ1077" s="42">
        <v>0</v>
      </c>
      <c r="CA1077" s="42">
        <v>420</v>
      </c>
      <c r="CB1077" s="42">
        <v>2792</v>
      </c>
      <c r="CC1077" s="42">
        <v>36</v>
      </c>
      <c r="CD1077" s="42">
        <v>184</v>
      </c>
      <c r="CE1077" s="42">
        <v>300</v>
      </c>
      <c r="CF1077" s="42">
        <v>728</v>
      </c>
      <c r="CG1077" s="42">
        <v>856</v>
      </c>
      <c r="CH1077" s="42">
        <v>488</v>
      </c>
      <c r="CI1077" s="42">
        <v>24</v>
      </c>
      <c r="CJ1077" s="42">
        <v>176</v>
      </c>
      <c r="CK1077" s="42">
        <v>1724</v>
      </c>
      <c r="CL1077" s="42">
        <v>4</v>
      </c>
      <c r="CM1077" s="42">
        <v>16</v>
      </c>
      <c r="CN1077" s="42">
        <v>28</v>
      </c>
      <c r="CO1077" s="42">
        <v>80</v>
      </c>
      <c r="CP1077" s="42">
        <v>96</v>
      </c>
      <c r="CQ1077" s="42">
        <v>56</v>
      </c>
      <c r="CR1077" s="42">
        <v>1308</v>
      </c>
      <c r="CS1077" s="42">
        <v>136</v>
      </c>
    </row>
    <row r="1078" spans="1:97">
      <c r="A1078" s="40" t="s">
        <v>2748</v>
      </c>
      <c r="B1078" s="40" t="s">
        <v>289</v>
      </c>
      <c r="C1078" s="40" t="s">
        <v>1664</v>
      </c>
      <c r="D1078" s="40" t="s">
        <v>1699</v>
      </c>
      <c r="E1078" s="40" t="s">
        <v>1700</v>
      </c>
      <c r="F1078" s="40" t="s">
        <v>1671</v>
      </c>
      <c r="G1078" s="41" t="s">
        <v>294</v>
      </c>
      <c r="H1078" s="40" t="s">
        <v>2749</v>
      </c>
      <c r="I1078" s="42">
        <v>524</v>
      </c>
      <c r="J1078" s="42">
        <v>88</v>
      </c>
      <c r="K1078" s="42">
        <v>81</v>
      </c>
      <c r="L1078" s="42">
        <v>124</v>
      </c>
      <c r="M1078" s="42">
        <v>119</v>
      </c>
      <c r="N1078" s="42">
        <v>73</v>
      </c>
      <c r="O1078" s="42">
        <v>39</v>
      </c>
      <c r="P1078" s="42">
        <v>95</v>
      </c>
      <c r="Q1078" s="42">
        <v>86</v>
      </c>
      <c r="R1078" s="42">
        <v>122</v>
      </c>
      <c r="S1078" s="42">
        <v>99</v>
      </c>
      <c r="T1078" s="42">
        <v>67</v>
      </c>
      <c r="U1078" s="42">
        <v>29</v>
      </c>
      <c r="V1078" s="42">
        <v>272</v>
      </c>
      <c r="W1078" s="42">
        <v>47</v>
      </c>
      <c r="X1078" s="42">
        <v>42</v>
      </c>
      <c r="Y1078" s="42">
        <v>60</v>
      </c>
      <c r="Z1078" s="42">
        <v>62</v>
      </c>
      <c r="AA1078" s="42">
        <v>43</v>
      </c>
      <c r="AB1078" s="42">
        <v>17</v>
      </c>
      <c r="AC1078" s="42">
        <v>1</v>
      </c>
      <c r="AD1078" s="42">
        <v>66</v>
      </c>
      <c r="AE1078" s="42">
        <v>168</v>
      </c>
      <c r="AF1078" s="42">
        <v>38</v>
      </c>
      <c r="AG1078" s="42">
        <v>252</v>
      </c>
      <c r="AH1078" s="42">
        <v>41</v>
      </c>
      <c r="AI1078" s="42">
        <v>39</v>
      </c>
      <c r="AJ1078" s="42">
        <v>64</v>
      </c>
      <c r="AK1078" s="42">
        <v>57</v>
      </c>
      <c r="AL1078" s="42">
        <v>30</v>
      </c>
      <c r="AM1078" s="42">
        <v>19</v>
      </c>
      <c r="AN1078" s="42">
        <v>2</v>
      </c>
      <c r="AO1078" s="42">
        <v>53</v>
      </c>
      <c r="AP1078" s="42">
        <v>160</v>
      </c>
      <c r="AQ1078" s="42">
        <v>39</v>
      </c>
      <c r="AR1078" s="42">
        <v>420</v>
      </c>
      <c r="AS1078" s="42">
        <v>4</v>
      </c>
      <c r="AT1078" s="42">
        <v>52</v>
      </c>
      <c r="AU1078" s="42">
        <v>16</v>
      </c>
      <c r="AV1078" s="42">
        <v>56</v>
      </c>
      <c r="AW1078" s="42">
        <v>88</v>
      </c>
      <c r="AX1078" s="42">
        <v>60</v>
      </c>
      <c r="AY1078" s="42">
        <v>80</v>
      </c>
      <c r="AZ1078" s="42">
        <v>64</v>
      </c>
      <c r="BA1078" s="42">
        <v>208</v>
      </c>
      <c r="BB1078" s="42">
        <v>4</v>
      </c>
      <c r="BC1078" s="42">
        <v>36</v>
      </c>
      <c r="BD1078" s="42">
        <v>8</v>
      </c>
      <c r="BE1078" s="42">
        <v>20</v>
      </c>
      <c r="BF1078" s="42">
        <v>20</v>
      </c>
      <c r="BG1078" s="42">
        <v>52</v>
      </c>
      <c r="BH1078" s="42">
        <v>44</v>
      </c>
      <c r="BI1078" s="42">
        <v>24</v>
      </c>
      <c r="BJ1078" s="42">
        <v>212</v>
      </c>
      <c r="BK1078" s="42">
        <v>0</v>
      </c>
      <c r="BL1078" s="42">
        <v>16</v>
      </c>
      <c r="BM1078" s="42">
        <v>8</v>
      </c>
      <c r="BN1078" s="42">
        <v>36</v>
      </c>
      <c r="BO1078" s="42">
        <v>68</v>
      </c>
      <c r="BP1078" s="42">
        <v>8</v>
      </c>
      <c r="BQ1078" s="42">
        <v>36</v>
      </c>
      <c r="BR1078" s="42">
        <v>40</v>
      </c>
      <c r="BS1078" s="42">
        <v>32</v>
      </c>
      <c r="BT1078" s="42">
        <v>0</v>
      </c>
      <c r="BU1078" s="42">
        <v>0</v>
      </c>
      <c r="BV1078" s="42">
        <v>0</v>
      </c>
      <c r="BW1078" s="42">
        <v>4</v>
      </c>
      <c r="BX1078" s="42">
        <v>4</v>
      </c>
      <c r="BY1078" s="42">
        <v>8</v>
      </c>
      <c r="BZ1078" s="42">
        <v>0</v>
      </c>
      <c r="CA1078" s="42">
        <v>16</v>
      </c>
      <c r="CB1078" s="42">
        <v>232</v>
      </c>
      <c r="CC1078" s="42">
        <v>4</v>
      </c>
      <c r="CD1078" s="42">
        <v>48</v>
      </c>
      <c r="CE1078" s="42">
        <v>8</v>
      </c>
      <c r="CF1078" s="42">
        <v>44</v>
      </c>
      <c r="CG1078" s="42">
        <v>64</v>
      </c>
      <c r="CH1078" s="42">
        <v>40</v>
      </c>
      <c r="CI1078" s="42">
        <v>0</v>
      </c>
      <c r="CJ1078" s="42">
        <v>24</v>
      </c>
      <c r="CK1078" s="42">
        <v>156</v>
      </c>
      <c r="CL1078" s="42">
        <v>0</v>
      </c>
      <c r="CM1078" s="42">
        <v>4</v>
      </c>
      <c r="CN1078" s="42">
        <v>8</v>
      </c>
      <c r="CO1078" s="42">
        <v>8</v>
      </c>
      <c r="CP1078" s="42">
        <v>20</v>
      </c>
      <c r="CQ1078" s="42">
        <v>12</v>
      </c>
      <c r="CR1078" s="42">
        <v>80</v>
      </c>
      <c r="CS1078" s="42">
        <v>24</v>
      </c>
    </row>
    <row r="1079" spans="1:97">
      <c r="A1079" s="40" t="s">
        <v>2750</v>
      </c>
      <c r="B1079" s="40" t="s">
        <v>289</v>
      </c>
      <c r="C1079" s="40" t="s">
        <v>1664</v>
      </c>
      <c r="D1079" s="40" t="s">
        <v>1681</v>
      </c>
      <c r="E1079" s="40" t="s">
        <v>2113</v>
      </c>
      <c r="F1079" s="40" t="s">
        <v>1696</v>
      </c>
      <c r="G1079" s="41" t="s">
        <v>294</v>
      </c>
      <c r="H1079" s="40" t="s">
        <v>2751</v>
      </c>
      <c r="I1079" s="42">
        <v>24591</v>
      </c>
      <c r="J1079" s="42">
        <v>3682.1152379999999</v>
      </c>
      <c r="K1079" s="42">
        <v>3361.5411840000002</v>
      </c>
      <c r="L1079" s="42">
        <v>4370.5067570000001</v>
      </c>
      <c r="M1079" s="42">
        <v>5254.9471910000002</v>
      </c>
      <c r="N1079" s="42">
        <v>4797.5398510000005</v>
      </c>
      <c r="O1079" s="42">
        <v>3124.3497790000001</v>
      </c>
      <c r="P1079" s="42">
        <v>3974</v>
      </c>
      <c r="Q1079" s="42">
        <v>3900</v>
      </c>
      <c r="R1079" s="42">
        <v>4835</v>
      </c>
      <c r="S1079" s="42">
        <v>4484</v>
      </c>
      <c r="T1079" s="42">
        <v>3975</v>
      </c>
      <c r="U1079" s="42">
        <v>1808</v>
      </c>
      <c r="V1079" s="42">
        <v>11578.693708999999</v>
      </c>
      <c r="W1079" s="42">
        <v>1809.1611869999999</v>
      </c>
      <c r="X1079" s="42">
        <v>1733.794762</v>
      </c>
      <c r="Y1079" s="42">
        <v>2110.5015109999999</v>
      </c>
      <c r="Z1079" s="42">
        <v>2488.8232760000001</v>
      </c>
      <c r="AA1079" s="42">
        <v>2227.8309020000002</v>
      </c>
      <c r="AB1079" s="42">
        <v>1148.391498</v>
      </c>
      <c r="AC1079" s="42">
        <v>60.190573000000001</v>
      </c>
      <c r="AD1079" s="42">
        <v>2572.1354409999999</v>
      </c>
      <c r="AE1079" s="42">
        <v>6543.9465419999997</v>
      </c>
      <c r="AF1079" s="42">
        <v>2462.6117260000001</v>
      </c>
      <c r="AG1079" s="42">
        <v>13012.306291000001</v>
      </c>
      <c r="AH1079" s="42">
        <v>1872.9540509999999</v>
      </c>
      <c r="AI1079" s="42">
        <v>1627.7464219999999</v>
      </c>
      <c r="AJ1079" s="42">
        <v>2260.0052449999998</v>
      </c>
      <c r="AK1079" s="42">
        <v>2766.1239150000001</v>
      </c>
      <c r="AL1079" s="42">
        <v>2569.7089489999998</v>
      </c>
      <c r="AM1079" s="42">
        <v>1700.9634699999999</v>
      </c>
      <c r="AN1079" s="42">
        <v>214.804238</v>
      </c>
      <c r="AO1079" s="42">
        <v>2591.1837700000001</v>
      </c>
      <c r="AP1079" s="42">
        <v>7022.4204559999998</v>
      </c>
      <c r="AQ1079" s="42">
        <v>3398.7020649999999</v>
      </c>
      <c r="AR1079" s="42">
        <v>20910.884801</v>
      </c>
      <c r="AS1079" s="42">
        <v>91.215975999999998</v>
      </c>
      <c r="AT1079" s="42">
        <v>974.94537800000001</v>
      </c>
      <c r="AU1079" s="42">
        <v>1130.3641990000001</v>
      </c>
      <c r="AV1079" s="42">
        <v>2482.9634930000002</v>
      </c>
      <c r="AW1079" s="42">
        <v>3901.1579190000002</v>
      </c>
      <c r="AX1079" s="42">
        <v>1992.329401</v>
      </c>
      <c r="AY1079" s="42">
        <v>7298.6403120000004</v>
      </c>
      <c r="AZ1079" s="42">
        <v>3039.2681219999999</v>
      </c>
      <c r="BA1079" s="42">
        <v>9775.5326370000002</v>
      </c>
      <c r="BB1079" s="42">
        <v>73.612808999999999</v>
      </c>
      <c r="BC1079" s="42">
        <v>640.92024700000002</v>
      </c>
      <c r="BD1079" s="42">
        <v>741.55789800000002</v>
      </c>
      <c r="BE1079" s="42">
        <v>1256.6288750000001</v>
      </c>
      <c r="BF1079" s="42">
        <v>1066.0459149999999</v>
      </c>
      <c r="BG1079" s="42">
        <v>1689.778793</v>
      </c>
      <c r="BH1079" s="42">
        <v>3339.1422419999999</v>
      </c>
      <c r="BI1079" s="42">
        <v>967.84585700000002</v>
      </c>
      <c r="BJ1079" s="42">
        <v>11135.352164</v>
      </c>
      <c r="BK1079" s="42">
        <v>17.603166999999999</v>
      </c>
      <c r="BL1079" s="42">
        <v>334.02513099999999</v>
      </c>
      <c r="BM1079" s="42">
        <v>388.80630100000002</v>
      </c>
      <c r="BN1079" s="42">
        <v>1226.3346180000001</v>
      </c>
      <c r="BO1079" s="42">
        <v>2835.1120040000001</v>
      </c>
      <c r="BP1079" s="42">
        <v>302.55060700000001</v>
      </c>
      <c r="BQ1079" s="42">
        <v>3959.4980700000001</v>
      </c>
      <c r="BR1079" s="42">
        <v>2071.4222650000002</v>
      </c>
      <c r="BS1079" s="42">
        <v>2467.912362</v>
      </c>
      <c r="BT1079" s="42">
        <v>0</v>
      </c>
      <c r="BU1079" s="42">
        <v>36.557079000000002</v>
      </c>
      <c r="BV1079" s="42">
        <v>6.1819610000000003</v>
      </c>
      <c r="BW1079" s="42">
        <v>133.46494200000001</v>
      </c>
      <c r="BX1079" s="42">
        <v>533.12061000000006</v>
      </c>
      <c r="BY1079" s="42">
        <v>303.543002</v>
      </c>
      <c r="BZ1079" s="42">
        <v>0</v>
      </c>
      <c r="CA1079" s="42">
        <v>1455.0447670000001</v>
      </c>
      <c r="CB1079" s="42">
        <v>8785.2890009999992</v>
      </c>
      <c r="CC1079" s="42">
        <v>64.550399999999996</v>
      </c>
      <c r="CD1079" s="42">
        <v>719.27529700000002</v>
      </c>
      <c r="CE1079" s="42">
        <v>803.21439799999996</v>
      </c>
      <c r="CF1079" s="42">
        <v>1989.386583</v>
      </c>
      <c r="CG1079" s="42">
        <v>2906.1863969999999</v>
      </c>
      <c r="CH1079" s="42">
        <v>1453.643883</v>
      </c>
      <c r="CI1079" s="42">
        <v>87.756062999999997</v>
      </c>
      <c r="CJ1079" s="42">
        <v>761.27597900000001</v>
      </c>
      <c r="CK1079" s="42">
        <v>9657.683438</v>
      </c>
      <c r="CL1079" s="42">
        <v>26.665576000000001</v>
      </c>
      <c r="CM1079" s="42">
        <v>219.113001</v>
      </c>
      <c r="CN1079" s="42">
        <v>320.96784000000002</v>
      </c>
      <c r="CO1079" s="42">
        <v>360.11196699999999</v>
      </c>
      <c r="CP1079" s="42">
        <v>461.85091199999999</v>
      </c>
      <c r="CQ1079" s="42">
        <v>235.142515</v>
      </c>
      <c r="CR1079" s="42">
        <v>7210.8842489999997</v>
      </c>
      <c r="CS1079" s="42">
        <v>822.94737599999996</v>
      </c>
    </row>
    <row r="1080" spans="1:97">
      <c r="A1080" s="40" t="s">
        <v>2752</v>
      </c>
      <c r="B1080" s="40" t="s">
        <v>289</v>
      </c>
      <c r="C1080" s="40" t="s">
        <v>1664</v>
      </c>
      <c r="D1080" s="40" t="s">
        <v>1685</v>
      </c>
      <c r="E1080" s="40" t="s">
        <v>1765</v>
      </c>
      <c r="F1080" s="40" t="s">
        <v>1671</v>
      </c>
      <c r="G1080" s="41" t="s">
        <v>294</v>
      </c>
      <c r="H1080" s="40" t="s">
        <v>2753</v>
      </c>
      <c r="I1080" s="42">
        <v>778</v>
      </c>
      <c r="J1080" s="42">
        <v>177.82857100000001</v>
      </c>
      <c r="K1080" s="42">
        <v>123.590857</v>
      </c>
      <c r="L1080" s="42">
        <v>188.49828600000001</v>
      </c>
      <c r="M1080" s="42">
        <v>139.595429</v>
      </c>
      <c r="N1080" s="42">
        <v>104.029714</v>
      </c>
      <c r="O1080" s="42">
        <v>44.457143000000002</v>
      </c>
      <c r="P1080" s="42">
        <v>137</v>
      </c>
      <c r="Q1080" s="42">
        <v>120</v>
      </c>
      <c r="R1080" s="42">
        <v>155</v>
      </c>
      <c r="S1080" s="42">
        <v>131</v>
      </c>
      <c r="T1080" s="42">
        <v>82</v>
      </c>
      <c r="U1080" s="42">
        <v>42</v>
      </c>
      <c r="V1080" s="42">
        <v>390.33371399999999</v>
      </c>
      <c r="W1080" s="42">
        <v>92.470856999999995</v>
      </c>
      <c r="X1080" s="42">
        <v>66.685714000000004</v>
      </c>
      <c r="Y1080" s="42">
        <v>95.138285999999994</v>
      </c>
      <c r="Z1080" s="42">
        <v>65.796571</v>
      </c>
      <c r="AA1080" s="42">
        <v>48.902856999999997</v>
      </c>
      <c r="AB1080" s="42">
        <v>19.561143000000001</v>
      </c>
      <c r="AC1080" s="42">
        <v>1.778286</v>
      </c>
      <c r="AD1080" s="42">
        <v>120.03428599999999</v>
      </c>
      <c r="AE1080" s="42">
        <v>223.174857</v>
      </c>
      <c r="AF1080" s="42">
        <v>47.124571000000003</v>
      </c>
      <c r="AG1080" s="42">
        <v>387.66628600000001</v>
      </c>
      <c r="AH1080" s="42">
        <v>85.357714000000001</v>
      </c>
      <c r="AI1080" s="42">
        <v>56.905143000000002</v>
      </c>
      <c r="AJ1080" s="42">
        <v>93.36</v>
      </c>
      <c r="AK1080" s="42">
        <v>73.798856999999998</v>
      </c>
      <c r="AL1080" s="42">
        <v>55.126857000000001</v>
      </c>
      <c r="AM1080" s="42">
        <v>21.339428999999999</v>
      </c>
      <c r="AN1080" s="42">
        <v>1.778286</v>
      </c>
      <c r="AO1080" s="42">
        <v>109.364571</v>
      </c>
      <c r="AP1080" s="42">
        <v>229.39885699999999</v>
      </c>
      <c r="AQ1080" s="42">
        <v>48.902856999999997</v>
      </c>
      <c r="AR1080" s="42">
        <v>604.61714300000006</v>
      </c>
      <c r="AS1080" s="42">
        <v>17.782857</v>
      </c>
      <c r="AT1080" s="42">
        <v>35.565714</v>
      </c>
      <c r="AU1080" s="42">
        <v>14.226286</v>
      </c>
      <c r="AV1080" s="42">
        <v>81.801142999999996</v>
      </c>
      <c r="AW1080" s="42">
        <v>120.923429</v>
      </c>
      <c r="AX1080" s="42">
        <v>117.366857</v>
      </c>
      <c r="AY1080" s="42">
        <v>110.253714</v>
      </c>
      <c r="AZ1080" s="42">
        <v>106.697143</v>
      </c>
      <c r="BA1080" s="42">
        <v>309.42171400000001</v>
      </c>
      <c r="BB1080" s="42">
        <v>14.226286</v>
      </c>
      <c r="BC1080" s="42">
        <v>24.896000000000001</v>
      </c>
      <c r="BD1080" s="42">
        <v>3.5565709999999999</v>
      </c>
      <c r="BE1080" s="42">
        <v>39.122286000000003</v>
      </c>
      <c r="BF1080" s="42">
        <v>35.565714</v>
      </c>
      <c r="BG1080" s="42">
        <v>96.027428999999998</v>
      </c>
      <c r="BH1080" s="42">
        <v>56.905143000000002</v>
      </c>
      <c r="BI1080" s="42">
        <v>39.122286000000003</v>
      </c>
      <c r="BJ1080" s="42">
        <v>295.19542899999999</v>
      </c>
      <c r="BK1080" s="42">
        <v>3.5565709999999999</v>
      </c>
      <c r="BL1080" s="42">
        <v>10.669714000000001</v>
      </c>
      <c r="BM1080" s="42">
        <v>10.669714000000001</v>
      </c>
      <c r="BN1080" s="42">
        <v>42.678857000000001</v>
      </c>
      <c r="BO1080" s="42">
        <v>85.357714000000001</v>
      </c>
      <c r="BP1080" s="42">
        <v>21.339428999999999</v>
      </c>
      <c r="BQ1080" s="42">
        <v>53.348571</v>
      </c>
      <c r="BR1080" s="42">
        <v>67.574856999999994</v>
      </c>
      <c r="BS1080" s="42">
        <v>92.470856999999995</v>
      </c>
      <c r="BT1080" s="42">
        <v>0</v>
      </c>
      <c r="BU1080" s="42">
        <v>0</v>
      </c>
      <c r="BV1080" s="42">
        <v>7.113143</v>
      </c>
      <c r="BW1080" s="42">
        <v>7.113143</v>
      </c>
      <c r="BX1080" s="42">
        <v>10.669714000000001</v>
      </c>
      <c r="BY1080" s="42">
        <v>17.782857</v>
      </c>
      <c r="BZ1080" s="42">
        <v>0</v>
      </c>
      <c r="CA1080" s="42">
        <v>49.792000000000002</v>
      </c>
      <c r="CB1080" s="42">
        <v>344.98742900000002</v>
      </c>
      <c r="CC1080" s="42">
        <v>17.782857</v>
      </c>
      <c r="CD1080" s="42">
        <v>24.896000000000001</v>
      </c>
      <c r="CE1080" s="42">
        <v>0</v>
      </c>
      <c r="CF1080" s="42">
        <v>67.574856999999994</v>
      </c>
      <c r="CG1080" s="42">
        <v>96.027428999999998</v>
      </c>
      <c r="CH1080" s="42">
        <v>92.470856999999995</v>
      </c>
      <c r="CI1080" s="42">
        <v>0</v>
      </c>
      <c r="CJ1080" s="42">
        <v>46.235429000000003</v>
      </c>
      <c r="CK1080" s="42">
        <v>167.15885700000001</v>
      </c>
      <c r="CL1080" s="42">
        <v>0</v>
      </c>
      <c r="CM1080" s="42">
        <v>10.669714000000001</v>
      </c>
      <c r="CN1080" s="42">
        <v>7.113143</v>
      </c>
      <c r="CO1080" s="42">
        <v>7.113143</v>
      </c>
      <c r="CP1080" s="42">
        <v>14.226286</v>
      </c>
      <c r="CQ1080" s="42">
        <v>7.113143</v>
      </c>
      <c r="CR1080" s="42">
        <v>110.253714</v>
      </c>
      <c r="CS1080" s="42">
        <v>10.669714000000001</v>
      </c>
    </row>
    <row r="1081" spans="1:97">
      <c r="A1081" s="40" t="s">
        <v>2754</v>
      </c>
      <c r="B1081" s="40" t="s">
        <v>289</v>
      </c>
      <c r="C1081" s="40" t="s">
        <v>1664</v>
      </c>
      <c r="D1081" s="40" t="s">
        <v>1665</v>
      </c>
      <c r="E1081" s="40" t="s">
        <v>1747</v>
      </c>
      <c r="F1081" s="40" t="s">
        <v>1671</v>
      </c>
      <c r="G1081" s="41" t="s">
        <v>294</v>
      </c>
      <c r="H1081" s="40" t="s">
        <v>2755</v>
      </c>
      <c r="I1081" s="42">
        <v>287</v>
      </c>
      <c r="J1081" s="42">
        <v>45.570945999999999</v>
      </c>
      <c r="K1081" s="42">
        <v>31.996621999999999</v>
      </c>
      <c r="L1081" s="42">
        <v>63.993243</v>
      </c>
      <c r="M1081" s="42">
        <v>65.932432000000006</v>
      </c>
      <c r="N1081" s="42">
        <v>54.297297</v>
      </c>
      <c r="O1081" s="42">
        <v>25.209458999999999</v>
      </c>
      <c r="P1081" s="42">
        <v>53</v>
      </c>
      <c r="Q1081" s="42">
        <v>54</v>
      </c>
      <c r="R1081" s="42">
        <v>71</v>
      </c>
      <c r="S1081" s="42">
        <v>65</v>
      </c>
      <c r="T1081" s="42">
        <v>40</v>
      </c>
      <c r="U1081" s="42">
        <v>13</v>
      </c>
      <c r="V1081" s="42">
        <v>146.408784</v>
      </c>
      <c r="W1081" s="42">
        <v>24.239865000000002</v>
      </c>
      <c r="X1081" s="42">
        <v>15.513514000000001</v>
      </c>
      <c r="Y1081" s="42">
        <v>31.996621999999999</v>
      </c>
      <c r="Z1081" s="42">
        <v>34.905405000000002</v>
      </c>
      <c r="AA1081" s="42">
        <v>25.209458999999999</v>
      </c>
      <c r="AB1081" s="42">
        <v>14.543919000000001</v>
      </c>
      <c r="AC1081" s="42">
        <v>0</v>
      </c>
      <c r="AD1081" s="42">
        <v>28.118243</v>
      </c>
      <c r="AE1081" s="42">
        <v>92.111485999999999</v>
      </c>
      <c r="AF1081" s="42">
        <v>26.179054000000001</v>
      </c>
      <c r="AG1081" s="42">
        <v>140.591216</v>
      </c>
      <c r="AH1081" s="42">
        <v>21.331081000000001</v>
      </c>
      <c r="AI1081" s="42">
        <v>16.483108000000001</v>
      </c>
      <c r="AJ1081" s="42">
        <v>31.996621999999999</v>
      </c>
      <c r="AK1081" s="42">
        <v>31.027027</v>
      </c>
      <c r="AL1081" s="42">
        <v>29.087838000000001</v>
      </c>
      <c r="AM1081" s="42">
        <v>10.665540999999999</v>
      </c>
      <c r="AN1081" s="42">
        <v>0</v>
      </c>
      <c r="AO1081" s="42">
        <v>27.148648999999999</v>
      </c>
      <c r="AP1081" s="42">
        <v>89.202703</v>
      </c>
      <c r="AQ1081" s="42">
        <v>24.239865000000002</v>
      </c>
      <c r="AR1081" s="42">
        <v>232.70270300000001</v>
      </c>
      <c r="AS1081" s="42">
        <v>11.635135</v>
      </c>
      <c r="AT1081" s="42">
        <v>15.513514000000001</v>
      </c>
      <c r="AU1081" s="42">
        <v>3.8783780000000001</v>
      </c>
      <c r="AV1081" s="42">
        <v>54.297297</v>
      </c>
      <c r="AW1081" s="42">
        <v>34.905405000000002</v>
      </c>
      <c r="AX1081" s="42">
        <v>27.148648999999999</v>
      </c>
      <c r="AY1081" s="42">
        <v>58.175676000000003</v>
      </c>
      <c r="AZ1081" s="42">
        <v>27.148648999999999</v>
      </c>
      <c r="BA1081" s="42">
        <v>124.108108</v>
      </c>
      <c r="BB1081" s="42">
        <v>7.7567570000000003</v>
      </c>
      <c r="BC1081" s="42">
        <v>11.635135</v>
      </c>
      <c r="BD1081" s="42">
        <v>0</v>
      </c>
      <c r="BE1081" s="42">
        <v>34.905405000000002</v>
      </c>
      <c r="BF1081" s="42">
        <v>3.8783780000000001</v>
      </c>
      <c r="BG1081" s="42">
        <v>19.391891999999999</v>
      </c>
      <c r="BH1081" s="42">
        <v>38.783783999999997</v>
      </c>
      <c r="BI1081" s="42">
        <v>7.7567570000000003</v>
      </c>
      <c r="BJ1081" s="42">
        <v>108.594595</v>
      </c>
      <c r="BK1081" s="42">
        <v>3.8783780000000001</v>
      </c>
      <c r="BL1081" s="42">
        <v>3.8783780000000001</v>
      </c>
      <c r="BM1081" s="42">
        <v>3.8783780000000001</v>
      </c>
      <c r="BN1081" s="42">
        <v>19.391891999999999</v>
      </c>
      <c r="BO1081" s="42">
        <v>31.027027</v>
      </c>
      <c r="BP1081" s="42">
        <v>7.7567570000000003</v>
      </c>
      <c r="BQ1081" s="42">
        <v>19.391891999999999</v>
      </c>
      <c r="BR1081" s="42">
        <v>19.391891999999999</v>
      </c>
      <c r="BS1081" s="42">
        <v>19.391891999999999</v>
      </c>
      <c r="BT1081" s="42">
        <v>0</v>
      </c>
      <c r="BU1081" s="42">
        <v>0</v>
      </c>
      <c r="BV1081" s="42">
        <v>0</v>
      </c>
      <c r="BW1081" s="42">
        <v>0</v>
      </c>
      <c r="BX1081" s="42">
        <v>3.8783780000000001</v>
      </c>
      <c r="BY1081" s="42">
        <v>0</v>
      </c>
      <c r="BZ1081" s="42">
        <v>0</v>
      </c>
      <c r="CA1081" s="42">
        <v>15.513514000000001</v>
      </c>
      <c r="CB1081" s="42">
        <v>116.35135099999999</v>
      </c>
      <c r="CC1081" s="42">
        <v>7.7567570000000003</v>
      </c>
      <c r="CD1081" s="42">
        <v>11.635135</v>
      </c>
      <c r="CE1081" s="42">
        <v>3.8783780000000001</v>
      </c>
      <c r="CF1081" s="42">
        <v>42.662162000000002</v>
      </c>
      <c r="CG1081" s="42">
        <v>23.27027</v>
      </c>
      <c r="CH1081" s="42">
        <v>23.27027</v>
      </c>
      <c r="CI1081" s="42">
        <v>3.8783780000000001</v>
      </c>
      <c r="CJ1081" s="42">
        <v>0</v>
      </c>
      <c r="CK1081" s="42">
        <v>96.959458999999995</v>
      </c>
      <c r="CL1081" s="42">
        <v>3.8783780000000001</v>
      </c>
      <c r="CM1081" s="42">
        <v>3.8783780000000001</v>
      </c>
      <c r="CN1081" s="42">
        <v>0</v>
      </c>
      <c r="CO1081" s="42">
        <v>11.635135</v>
      </c>
      <c r="CP1081" s="42">
        <v>7.7567570000000003</v>
      </c>
      <c r="CQ1081" s="42">
        <v>3.8783780000000001</v>
      </c>
      <c r="CR1081" s="42">
        <v>54.297297</v>
      </c>
      <c r="CS1081" s="42">
        <v>11.635135</v>
      </c>
    </row>
    <row r="1082" spans="1:97">
      <c r="A1082" s="40" t="s">
        <v>2756</v>
      </c>
      <c r="B1082" s="40" t="s">
        <v>289</v>
      </c>
      <c r="C1082" s="40" t="s">
        <v>1664</v>
      </c>
      <c r="D1082" s="40" t="s">
        <v>1665</v>
      </c>
      <c r="E1082" s="40" t="s">
        <v>1762</v>
      </c>
      <c r="F1082" s="40" t="s">
        <v>1671</v>
      </c>
      <c r="G1082" s="41" t="s">
        <v>294</v>
      </c>
      <c r="H1082" s="40" t="s">
        <v>2757</v>
      </c>
      <c r="I1082" s="42">
        <v>490</v>
      </c>
      <c r="J1082" s="42">
        <v>83.424910999999994</v>
      </c>
      <c r="K1082" s="42">
        <v>69.844110999999998</v>
      </c>
      <c r="L1082" s="42">
        <v>98.036349000000001</v>
      </c>
      <c r="M1082" s="42">
        <v>118.377257</v>
      </c>
      <c r="N1082" s="42">
        <v>73.724339999999998</v>
      </c>
      <c r="O1082" s="42">
        <v>46.593032000000001</v>
      </c>
      <c r="P1082" s="42">
        <v>66</v>
      </c>
      <c r="Q1082" s="42">
        <v>73</v>
      </c>
      <c r="R1082" s="42">
        <v>106</v>
      </c>
      <c r="S1082" s="42">
        <v>85</v>
      </c>
      <c r="T1082" s="42">
        <v>76</v>
      </c>
      <c r="U1082" s="42">
        <v>32</v>
      </c>
      <c r="V1082" s="42">
        <v>257.15600499999999</v>
      </c>
      <c r="W1082" s="42">
        <v>43.652569999999997</v>
      </c>
      <c r="X1082" s="42">
        <v>38.802284</v>
      </c>
      <c r="Y1082" s="42">
        <v>49.503202999999999</v>
      </c>
      <c r="Z1082" s="42">
        <v>58.233716999999999</v>
      </c>
      <c r="AA1082" s="42">
        <v>40.742398000000001</v>
      </c>
      <c r="AB1082" s="42">
        <v>24.281718000000001</v>
      </c>
      <c r="AC1082" s="42">
        <v>1.9401139999999999</v>
      </c>
      <c r="AD1082" s="42">
        <v>55.293255000000002</v>
      </c>
      <c r="AE1082" s="42">
        <v>160.12000399999999</v>
      </c>
      <c r="AF1082" s="42">
        <v>41.742745999999997</v>
      </c>
      <c r="AG1082" s="42">
        <v>232.84399500000001</v>
      </c>
      <c r="AH1082" s="42">
        <v>39.772340999999997</v>
      </c>
      <c r="AI1082" s="42">
        <v>31.041827000000001</v>
      </c>
      <c r="AJ1082" s="42">
        <v>48.533146000000002</v>
      </c>
      <c r="AK1082" s="42">
        <v>60.143540000000002</v>
      </c>
      <c r="AL1082" s="42">
        <v>32.981940999999999</v>
      </c>
      <c r="AM1082" s="42">
        <v>18.431084999999999</v>
      </c>
      <c r="AN1082" s="42">
        <v>1.9401139999999999</v>
      </c>
      <c r="AO1082" s="42">
        <v>51.413026000000002</v>
      </c>
      <c r="AP1082" s="42">
        <v>142.62868499999999</v>
      </c>
      <c r="AQ1082" s="42">
        <v>38.802284</v>
      </c>
      <c r="AR1082" s="42">
        <v>411.30421100000001</v>
      </c>
      <c r="AS1082" s="42">
        <v>11.640685</v>
      </c>
      <c r="AT1082" s="42">
        <v>7.7604569999999997</v>
      </c>
      <c r="AU1082" s="42">
        <v>27.161598999999999</v>
      </c>
      <c r="AV1082" s="42">
        <v>62.083654000000003</v>
      </c>
      <c r="AW1082" s="42">
        <v>65.963882999999996</v>
      </c>
      <c r="AX1082" s="42">
        <v>54.323197999999998</v>
      </c>
      <c r="AY1082" s="42">
        <v>116.406852</v>
      </c>
      <c r="AZ1082" s="42">
        <v>65.963882999999996</v>
      </c>
      <c r="BA1082" s="42">
        <v>205.652106</v>
      </c>
      <c r="BB1082" s="42">
        <v>11.640685</v>
      </c>
      <c r="BC1082" s="42">
        <v>3.8802279999999998</v>
      </c>
      <c r="BD1082" s="42">
        <v>27.161598999999999</v>
      </c>
      <c r="BE1082" s="42">
        <v>27.161598999999999</v>
      </c>
      <c r="BF1082" s="42">
        <v>11.640685</v>
      </c>
      <c r="BG1082" s="42">
        <v>46.562741000000003</v>
      </c>
      <c r="BH1082" s="42">
        <v>62.083654000000003</v>
      </c>
      <c r="BI1082" s="42">
        <v>15.520913999999999</v>
      </c>
      <c r="BJ1082" s="42">
        <v>205.652106</v>
      </c>
      <c r="BK1082" s="42">
        <v>0</v>
      </c>
      <c r="BL1082" s="42">
        <v>3.8802279999999998</v>
      </c>
      <c r="BM1082" s="42">
        <v>0</v>
      </c>
      <c r="BN1082" s="42">
        <v>34.922055999999998</v>
      </c>
      <c r="BO1082" s="42">
        <v>54.323197999999998</v>
      </c>
      <c r="BP1082" s="42">
        <v>7.7604569999999997</v>
      </c>
      <c r="BQ1082" s="42">
        <v>54.323197999999998</v>
      </c>
      <c r="BR1082" s="42">
        <v>50.442968999999998</v>
      </c>
      <c r="BS1082" s="42">
        <v>50.442968999999998</v>
      </c>
      <c r="BT1082" s="42">
        <v>0</v>
      </c>
      <c r="BU1082" s="42">
        <v>0</v>
      </c>
      <c r="BV1082" s="42">
        <v>0</v>
      </c>
      <c r="BW1082" s="42">
        <v>0</v>
      </c>
      <c r="BX1082" s="42">
        <v>3.8802279999999998</v>
      </c>
      <c r="BY1082" s="42">
        <v>3.8802279999999998</v>
      </c>
      <c r="BZ1082" s="42">
        <v>0</v>
      </c>
      <c r="CA1082" s="42">
        <v>42.682512000000003</v>
      </c>
      <c r="CB1082" s="42">
        <v>205.652106</v>
      </c>
      <c r="CC1082" s="42">
        <v>11.640685</v>
      </c>
      <c r="CD1082" s="42">
        <v>7.7604569999999997</v>
      </c>
      <c r="CE1082" s="42">
        <v>15.520913999999999</v>
      </c>
      <c r="CF1082" s="42">
        <v>58.203426</v>
      </c>
      <c r="CG1082" s="42">
        <v>50.442968999999998</v>
      </c>
      <c r="CH1082" s="42">
        <v>50.442968999999998</v>
      </c>
      <c r="CI1082" s="42">
        <v>0</v>
      </c>
      <c r="CJ1082" s="42">
        <v>11.640685</v>
      </c>
      <c r="CK1082" s="42">
        <v>155.209136</v>
      </c>
      <c r="CL1082" s="42">
        <v>0</v>
      </c>
      <c r="CM1082" s="42">
        <v>0</v>
      </c>
      <c r="CN1082" s="42">
        <v>11.640685</v>
      </c>
      <c r="CO1082" s="42">
        <v>3.8802279999999998</v>
      </c>
      <c r="CP1082" s="42">
        <v>11.640685</v>
      </c>
      <c r="CQ1082" s="42">
        <v>0</v>
      </c>
      <c r="CR1082" s="42">
        <v>116.406852</v>
      </c>
      <c r="CS1082" s="42">
        <v>11.640685</v>
      </c>
    </row>
    <row r="1083" spans="1:97">
      <c r="A1083" s="40" t="s">
        <v>2758</v>
      </c>
      <c r="B1083" s="40" t="s">
        <v>289</v>
      </c>
      <c r="C1083" s="40" t="s">
        <v>1664</v>
      </c>
      <c r="D1083" s="40" t="s">
        <v>1669</v>
      </c>
      <c r="E1083" s="40" t="s">
        <v>1800</v>
      </c>
      <c r="F1083" s="40" t="s">
        <v>1671</v>
      </c>
      <c r="G1083" s="41" t="s">
        <v>294</v>
      </c>
      <c r="H1083" s="40" t="s">
        <v>2759</v>
      </c>
      <c r="I1083" s="42">
        <v>2582</v>
      </c>
      <c r="J1083" s="42">
        <v>554.24538800000005</v>
      </c>
      <c r="K1083" s="42">
        <v>421.50846100000001</v>
      </c>
      <c r="L1083" s="42">
        <v>539.34910000000002</v>
      </c>
      <c r="M1083" s="42">
        <v>493.244528</v>
      </c>
      <c r="N1083" s="42">
        <v>340.20962800000001</v>
      </c>
      <c r="O1083" s="42">
        <v>233.44289599999999</v>
      </c>
      <c r="P1083" s="42">
        <v>441</v>
      </c>
      <c r="Q1083" s="42">
        <v>356</v>
      </c>
      <c r="R1083" s="42">
        <v>396</v>
      </c>
      <c r="S1083" s="42">
        <v>364</v>
      </c>
      <c r="T1083" s="42">
        <v>275</v>
      </c>
      <c r="U1083" s="42">
        <v>159</v>
      </c>
      <c r="V1083" s="42">
        <v>1213.469014</v>
      </c>
      <c r="W1083" s="42">
        <v>273.60258599999997</v>
      </c>
      <c r="X1083" s="42">
        <v>201.17336</v>
      </c>
      <c r="Y1083" s="42">
        <v>254.57717500000001</v>
      </c>
      <c r="Z1083" s="42">
        <v>233.52469400000001</v>
      </c>
      <c r="AA1083" s="42">
        <v>151.98728199999999</v>
      </c>
      <c r="AB1083" s="42">
        <v>93.583955000000003</v>
      </c>
      <c r="AC1083" s="42">
        <v>5.0199610000000003</v>
      </c>
      <c r="AD1083" s="42">
        <v>341.99130400000001</v>
      </c>
      <c r="AE1083" s="42">
        <v>687.31632400000001</v>
      </c>
      <c r="AF1083" s="42">
        <v>184.16138699999999</v>
      </c>
      <c r="AG1083" s="42">
        <v>1368.530986</v>
      </c>
      <c r="AH1083" s="42">
        <v>280.64280200000002</v>
      </c>
      <c r="AI1083" s="42">
        <v>220.33510100000001</v>
      </c>
      <c r="AJ1083" s="42">
        <v>284.77192500000001</v>
      </c>
      <c r="AK1083" s="42">
        <v>259.71983399999999</v>
      </c>
      <c r="AL1083" s="42">
        <v>188.22234499999999</v>
      </c>
      <c r="AM1083" s="42">
        <v>128.812299</v>
      </c>
      <c r="AN1083" s="42">
        <v>6.0266799999999998</v>
      </c>
      <c r="AO1083" s="42">
        <v>357.09208699999999</v>
      </c>
      <c r="AP1083" s="42">
        <v>758.83426199999997</v>
      </c>
      <c r="AQ1083" s="42">
        <v>252.604637</v>
      </c>
      <c r="AR1083" s="42">
        <v>2012.8106090000001</v>
      </c>
      <c r="AS1083" s="42">
        <v>4.0268750000000004</v>
      </c>
      <c r="AT1083" s="42">
        <v>64.348208999999997</v>
      </c>
      <c r="AU1083" s="42">
        <v>84.564385000000001</v>
      </c>
      <c r="AV1083" s="42">
        <v>285.90815800000001</v>
      </c>
      <c r="AW1083" s="42">
        <v>382.52590199999997</v>
      </c>
      <c r="AX1083" s="42">
        <v>253.638622</v>
      </c>
      <c r="AY1083" s="42">
        <v>591.84162800000001</v>
      </c>
      <c r="AZ1083" s="42">
        <v>345.95683000000002</v>
      </c>
      <c r="BA1083" s="42">
        <v>949.96088299999997</v>
      </c>
      <c r="BB1083" s="42">
        <v>0</v>
      </c>
      <c r="BC1083" s="42">
        <v>48.240707</v>
      </c>
      <c r="BD1083" s="42">
        <v>56.376255999999998</v>
      </c>
      <c r="BE1083" s="42">
        <v>136.91376600000001</v>
      </c>
      <c r="BF1083" s="42">
        <v>96.645010999999997</v>
      </c>
      <c r="BG1083" s="42">
        <v>189.20861400000001</v>
      </c>
      <c r="BH1083" s="42">
        <v>289.82596899999999</v>
      </c>
      <c r="BI1083" s="42">
        <v>132.75056000000001</v>
      </c>
      <c r="BJ1083" s="42">
        <v>1062.8497259999999</v>
      </c>
      <c r="BK1083" s="42">
        <v>4.0268750000000004</v>
      </c>
      <c r="BL1083" s="42">
        <v>16.107502</v>
      </c>
      <c r="BM1083" s="42">
        <v>28.188127999999999</v>
      </c>
      <c r="BN1083" s="42">
        <v>148.994392</v>
      </c>
      <c r="BO1083" s="42">
        <v>285.88089100000002</v>
      </c>
      <c r="BP1083" s="42">
        <v>64.430007000000003</v>
      </c>
      <c r="BQ1083" s="42">
        <v>302.01565900000003</v>
      </c>
      <c r="BR1083" s="42">
        <v>213.20627099999999</v>
      </c>
      <c r="BS1083" s="42">
        <v>233.44971200000001</v>
      </c>
      <c r="BT1083" s="42">
        <v>0</v>
      </c>
      <c r="BU1083" s="42">
        <v>4.0268750000000004</v>
      </c>
      <c r="BV1083" s="42">
        <v>0</v>
      </c>
      <c r="BW1083" s="42">
        <v>12.080626000000001</v>
      </c>
      <c r="BX1083" s="42">
        <v>20.134377000000001</v>
      </c>
      <c r="BY1083" s="42">
        <v>32.215004</v>
      </c>
      <c r="BZ1083" s="42">
        <v>0</v>
      </c>
      <c r="CA1083" s="42">
        <v>164.992829</v>
      </c>
      <c r="CB1083" s="42">
        <v>1022.444641</v>
      </c>
      <c r="CC1083" s="42">
        <v>0</v>
      </c>
      <c r="CD1083" s="42">
        <v>48.240707</v>
      </c>
      <c r="CE1083" s="42">
        <v>72.483757999999995</v>
      </c>
      <c r="CF1083" s="42">
        <v>245.63940299999999</v>
      </c>
      <c r="CG1083" s="42">
        <v>310.04214400000001</v>
      </c>
      <c r="CH1083" s="42">
        <v>201.289241</v>
      </c>
      <c r="CI1083" s="42">
        <v>12.080626000000001</v>
      </c>
      <c r="CJ1083" s="42">
        <v>132.66876199999999</v>
      </c>
      <c r="CK1083" s="42">
        <v>756.91625599999998</v>
      </c>
      <c r="CL1083" s="42">
        <v>4.0268750000000004</v>
      </c>
      <c r="CM1083" s="42">
        <v>12.080626000000001</v>
      </c>
      <c r="CN1083" s="42">
        <v>12.080626000000001</v>
      </c>
      <c r="CO1083" s="42">
        <v>28.188127999999999</v>
      </c>
      <c r="CP1083" s="42">
        <v>52.349381000000001</v>
      </c>
      <c r="CQ1083" s="42">
        <v>20.134377000000001</v>
      </c>
      <c r="CR1083" s="42">
        <v>579.76100199999996</v>
      </c>
      <c r="CS1083" s="42">
        <v>48.295239000000002</v>
      </c>
    </row>
    <row r="1084" spans="1:97">
      <c r="A1084" s="40" t="s">
        <v>2760</v>
      </c>
      <c r="B1084" s="40" t="s">
        <v>289</v>
      </c>
      <c r="C1084" s="40" t="s">
        <v>1664</v>
      </c>
      <c r="D1084" s="40" t="s">
        <v>1674</v>
      </c>
      <c r="E1084" s="40" t="s">
        <v>1759</v>
      </c>
      <c r="F1084" s="40" t="s">
        <v>1671</v>
      </c>
      <c r="G1084" s="41" t="s">
        <v>294</v>
      </c>
      <c r="H1084" s="40" t="s">
        <v>2761</v>
      </c>
      <c r="I1084" s="42">
        <v>763</v>
      </c>
      <c r="J1084" s="42">
        <v>159.58169899999999</v>
      </c>
      <c r="K1084" s="42">
        <v>97.743791000000002</v>
      </c>
      <c r="L1084" s="42">
        <v>172.54771199999999</v>
      </c>
      <c r="M1084" s="42">
        <v>146.61568600000001</v>
      </c>
      <c r="N1084" s="42">
        <v>118.688889</v>
      </c>
      <c r="O1084" s="42">
        <v>67.822221999999996</v>
      </c>
      <c r="P1084" s="42">
        <v>134</v>
      </c>
      <c r="Q1084" s="42">
        <v>119</v>
      </c>
      <c r="R1084" s="42">
        <v>143</v>
      </c>
      <c r="S1084" s="42">
        <v>129</v>
      </c>
      <c r="T1084" s="42">
        <v>116</v>
      </c>
      <c r="U1084" s="42">
        <v>54</v>
      </c>
      <c r="V1084" s="42">
        <v>372.02483699999999</v>
      </c>
      <c r="W1084" s="42">
        <v>79.790850000000006</v>
      </c>
      <c r="X1084" s="42">
        <v>50.866667</v>
      </c>
      <c r="Y1084" s="42">
        <v>82.783006999999998</v>
      </c>
      <c r="Z1084" s="42">
        <v>73.806535999999994</v>
      </c>
      <c r="AA1084" s="42">
        <v>56.85098</v>
      </c>
      <c r="AB1084" s="42">
        <v>24.934640999999999</v>
      </c>
      <c r="AC1084" s="42">
        <v>2.9921570000000002</v>
      </c>
      <c r="AD1084" s="42">
        <v>99.738562000000002</v>
      </c>
      <c r="AE1084" s="42">
        <v>209.45097999999999</v>
      </c>
      <c r="AF1084" s="42">
        <v>62.835293999999998</v>
      </c>
      <c r="AG1084" s="42">
        <v>390.97516300000001</v>
      </c>
      <c r="AH1084" s="42">
        <v>79.790850000000006</v>
      </c>
      <c r="AI1084" s="42">
        <v>46.877124000000002</v>
      </c>
      <c r="AJ1084" s="42">
        <v>89.764706000000004</v>
      </c>
      <c r="AK1084" s="42">
        <v>72.809150000000002</v>
      </c>
      <c r="AL1084" s="42">
        <v>61.837907999999999</v>
      </c>
      <c r="AM1084" s="42">
        <v>36.903267999999997</v>
      </c>
      <c r="AN1084" s="42">
        <v>2.9921570000000002</v>
      </c>
      <c r="AO1084" s="42">
        <v>99.738562000000002</v>
      </c>
      <c r="AP1084" s="42">
        <v>212.44313700000001</v>
      </c>
      <c r="AQ1084" s="42">
        <v>78.793464</v>
      </c>
      <c r="AR1084" s="42">
        <v>586.46274500000004</v>
      </c>
      <c r="AS1084" s="42">
        <v>11.968627</v>
      </c>
      <c r="AT1084" s="42">
        <v>15.958170000000001</v>
      </c>
      <c r="AU1084" s="42">
        <v>39.895425000000003</v>
      </c>
      <c r="AV1084" s="42">
        <v>111.70719</v>
      </c>
      <c r="AW1084" s="42">
        <v>75.801306999999994</v>
      </c>
      <c r="AX1084" s="42">
        <v>55.853594999999999</v>
      </c>
      <c r="AY1084" s="42">
        <v>187.50849700000001</v>
      </c>
      <c r="AZ1084" s="42">
        <v>87.769935000000004</v>
      </c>
      <c r="BA1084" s="42">
        <v>275.27843100000001</v>
      </c>
      <c r="BB1084" s="42">
        <v>7.9790850000000004</v>
      </c>
      <c r="BC1084" s="42">
        <v>15.958170000000001</v>
      </c>
      <c r="BD1084" s="42">
        <v>27.926797000000001</v>
      </c>
      <c r="BE1084" s="42">
        <v>59.843136999999999</v>
      </c>
      <c r="BF1084" s="42">
        <v>7.9790850000000004</v>
      </c>
      <c r="BG1084" s="42">
        <v>43.884967000000003</v>
      </c>
      <c r="BH1084" s="42">
        <v>83.780392000000006</v>
      </c>
      <c r="BI1084" s="42">
        <v>27.926797000000001</v>
      </c>
      <c r="BJ1084" s="42">
        <v>311.18431399999997</v>
      </c>
      <c r="BK1084" s="42">
        <v>3.9895420000000001</v>
      </c>
      <c r="BL1084" s="42">
        <v>0</v>
      </c>
      <c r="BM1084" s="42">
        <v>11.968627</v>
      </c>
      <c r="BN1084" s="42">
        <v>51.864052000000001</v>
      </c>
      <c r="BO1084" s="42">
        <v>67.822221999999996</v>
      </c>
      <c r="BP1084" s="42">
        <v>11.968627</v>
      </c>
      <c r="BQ1084" s="42">
        <v>103.728105</v>
      </c>
      <c r="BR1084" s="42">
        <v>59.843136999999999</v>
      </c>
      <c r="BS1084" s="42">
        <v>55.853594999999999</v>
      </c>
      <c r="BT1084" s="42">
        <v>0</v>
      </c>
      <c r="BU1084" s="42">
        <v>0</v>
      </c>
      <c r="BV1084" s="42">
        <v>0</v>
      </c>
      <c r="BW1084" s="42">
        <v>3.9895420000000001</v>
      </c>
      <c r="BX1084" s="42">
        <v>3.9895420000000001</v>
      </c>
      <c r="BY1084" s="42">
        <v>11.968627</v>
      </c>
      <c r="BZ1084" s="42">
        <v>0</v>
      </c>
      <c r="CA1084" s="42">
        <v>35.905881999999998</v>
      </c>
      <c r="CB1084" s="42">
        <v>283.25751600000001</v>
      </c>
      <c r="CC1084" s="42">
        <v>7.9790850000000004</v>
      </c>
      <c r="CD1084" s="42">
        <v>7.9790850000000004</v>
      </c>
      <c r="CE1084" s="42">
        <v>27.926797000000001</v>
      </c>
      <c r="CF1084" s="42">
        <v>99.738562000000002</v>
      </c>
      <c r="CG1084" s="42">
        <v>59.843136999999999</v>
      </c>
      <c r="CH1084" s="42">
        <v>39.895425000000003</v>
      </c>
      <c r="CI1084" s="42">
        <v>0</v>
      </c>
      <c r="CJ1084" s="42">
        <v>39.895425000000003</v>
      </c>
      <c r="CK1084" s="42">
        <v>247.35163399999999</v>
      </c>
      <c r="CL1084" s="42">
        <v>3.9895420000000001</v>
      </c>
      <c r="CM1084" s="42">
        <v>7.9790850000000004</v>
      </c>
      <c r="CN1084" s="42">
        <v>11.968627</v>
      </c>
      <c r="CO1084" s="42">
        <v>7.9790850000000004</v>
      </c>
      <c r="CP1084" s="42">
        <v>11.968627</v>
      </c>
      <c r="CQ1084" s="42">
        <v>3.9895420000000001</v>
      </c>
      <c r="CR1084" s="42">
        <v>187.50849700000001</v>
      </c>
      <c r="CS1084" s="42">
        <v>11.968627</v>
      </c>
    </row>
    <row r="1085" spans="1:97">
      <c r="A1085" s="40" t="s">
        <v>2762</v>
      </c>
      <c r="B1085" s="40" t="s">
        <v>289</v>
      </c>
      <c r="C1085" s="40" t="s">
        <v>1664</v>
      </c>
      <c r="D1085" s="40" t="s">
        <v>1674</v>
      </c>
      <c r="E1085" s="40" t="s">
        <v>1835</v>
      </c>
      <c r="F1085" s="40" t="s">
        <v>1671</v>
      </c>
      <c r="G1085" s="41" t="s">
        <v>294</v>
      </c>
      <c r="H1085" s="40" t="s">
        <v>2763</v>
      </c>
      <c r="I1085" s="42">
        <v>4155</v>
      </c>
      <c r="J1085" s="42">
        <v>826.92065000000002</v>
      </c>
      <c r="K1085" s="42">
        <v>556.84629800000005</v>
      </c>
      <c r="L1085" s="42">
        <v>921.97172799999998</v>
      </c>
      <c r="M1085" s="42">
        <v>941.30584199999998</v>
      </c>
      <c r="N1085" s="42">
        <v>665.21602600000006</v>
      </c>
      <c r="O1085" s="42">
        <v>242.73945599999999</v>
      </c>
      <c r="P1085" s="42">
        <v>629</v>
      </c>
      <c r="Q1085" s="42">
        <v>700</v>
      </c>
      <c r="R1085" s="42">
        <v>809</v>
      </c>
      <c r="S1085" s="42">
        <v>922</v>
      </c>
      <c r="T1085" s="42">
        <v>413</v>
      </c>
      <c r="U1085" s="42">
        <v>124</v>
      </c>
      <c r="V1085" s="42">
        <v>2041.3317709999999</v>
      </c>
      <c r="W1085" s="42">
        <v>427.01640099999997</v>
      </c>
      <c r="X1085" s="42">
        <v>296.24914100000001</v>
      </c>
      <c r="Y1085" s="42">
        <v>437.46110599999997</v>
      </c>
      <c r="Z1085" s="42">
        <v>451.95376399999998</v>
      </c>
      <c r="AA1085" s="42">
        <v>323.40924699999999</v>
      </c>
      <c r="AB1085" s="42">
        <v>102.337238</v>
      </c>
      <c r="AC1085" s="42">
        <v>2.9048729999999998</v>
      </c>
      <c r="AD1085" s="42">
        <v>564.24383</v>
      </c>
      <c r="AE1085" s="42">
        <v>1212.0777880000001</v>
      </c>
      <c r="AF1085" s="42">
        <v>265.010153</v>
      </c>
      <c r="AG1085" s="42">
        <v>2113.6682289999999</v>
      </c>
      <c r="AH1085" s="42">
        <v>399.90424899999999</v>
      </c>
      <c r="AI1085" s="42">
        <v>260.59715699999998</v>
      </c>
      <c r="AJ1085" s="42">
        <v>484.51062200000001</v>
      </c>
      <c r="AK1085" s="42">
        <v>489.35207700000001</v>
      </c>
      <c r="AL1085" s="42">
        <v>341.80677900000001</v>
      </c>
      <c r="AM1085" s="42">
        <v>126.846142</v>
      </c>
      <c r="AN1085" s="42">
        <v>10.651203000000001</v>
      </c>
      <c r="AO1085" s="42">
        <v>504.17806899999999</v>
      </c>
      <c r="AP1085" s="42">
        <v>1297.7004059999999</v>
      </c>
      <c r="AQ1085" s="42">
        <v>311.78975300000002</v>
      </c>
      <c r="AR1085" s="42">
        <v>3345.8419239999998</v>
      </c>
      <c r="AS1085" s="42">
        <v>7.7463290000000002</v>
      </c>
      <c r="AT1085" s="42">
        <v>151.05342099999999</v>
      </c>
      <c r="AU1085" s="42">
        <v>290.487348</v>
      </c>
      <c r="AV1085" s="42">
        <v>627.45267100000001</v>
      </c>
      <c r="AW1085" s="42">
        <v>673.93064700000002</v>
      </c>
      <c r="AX1085" s="42">
        <v>367.95064000000002</v>
      </c>
      <c r="AY1085" s="42">
        <v>813.36457399999995</v>
      </c>
      <c r="AZ1085" s="42">
        <v>413.85629499999999</v>
      </c>
      <c r="BA1085" s="42">
        <v>1638.8559829999999</v>
      </c>
      <c r="BB1085" s="42">
        <v>3.8731650000000002</v>
      </c>
      <c r="BC1085" s="42">
        <v>100.702281</v>
      </c>
      <c r="BD1085" s="42">
        <v>197.531396</v>
      </c>
      <c r="BE1085" s="42">
        <v>286.61418300000003</v>
      </c>
      <c r="BF1085" s="42">
        <v>116.19493900000001</v>
      </c>
      <c r="BG1085" s="42">
        <v>321.47266500000001</v>
      </c>
      <c r="BH1085" s="42">
        <v>402.809122</v>
      </c>
      <c r="BI1085" s="42">
        <v>209.658232</v>
      </c>
      <c r="BJ1085" s="42">
        <v>1706.985942</v>
      </c>
      <c r="BK1085" s="42">
        <v>3.8731650000000002</v>
      </c>
      <c r="BL1085" s="42">
        <v>50.351140000000001</v>
      </c>
      <c r="BM1085" s="42">
        <v>92.955950999999999</v>
      </c>
      <c r="BN1085" s="42">
        <v>340.83848799999998</v>
      </c>
      <c r="BO1085" s="42">
        <v>557.73570800000005</v>
      </c>
      <c r="BP1085" s="42">
        <v>46.477975999999998</v>
      </c>
      <c r="BQ1085" s="42">
        <v>410.55545100000001</v>
      </c>
      <c r="BR1085" s="42">
        <v>204.19806299999999</v>
      </c>
      <c r="BS1085" s="42">
        <v>414.809122</v>
      </c>
      <c r="BT1085" s="42">
        <v>0</v>
      </c>
      <c r="BU1085" s="42">
        <v>0</v>
      </c>
      <c r="BV1085" s="42">
        <v>0</v>
      </c>
      <c r="BW1085" s="42">
        <v>30.985316999999998</v>
      </c>
      <c r="BX1085" s="42">
        <v>50.351140000000001</v>
      </c>
      <c r="BY1085" s="42">
        <v>42.604810999999998</v>
      </c>
      <c r="BZ1085" s="42">
        <v>0</v>
      </c>
      <c r="CA1085" s="42">
        <v>290.86785400000002</v>
      </c>
      <c r="CB1085" s="42">
        <v>1639.935645</v>
      </c>
      <c r="CC1085" s="42">
        <v>0</v>
      </c>
      <c r="CD1085" s="42">
        <v>108.44861</v>
      </c>
      <c r="CE1085" s="42">
        <v>224.64354900000001</v>
      </c>
      <c r="CF1085" s="42">
        <v>484.14558</v>
      </c>
      <c r="CG1085" s="42">
        <v>468.65292099999999</v>
      </c>
      <c r="CH1085" s="42">
        <v>274.99468899999999</v>
      </c>
      <c r="CI1085" s="42">
        <v>3.8731650000000002</v>
      </c>
      <c r="CJ1085" s="42">
        <v>75.177132</v>
      </c>
      <c r="CK1085" s="42">
        <v>1291.0971569999999</v>
      </c>
      <c r="CL1085" s="42">
        <v>7.7463290000000002</v>
      </c>
      <c r="CM1085" s="42">
        <v>42.604810999999998</v>
      </c>
      <c r="CN1085" s="42">
        <v>65.843799000000004</v>
      </c>
      <c r="CO1085" s="42">
        <v>112.321774</v>
      </c>
      <c r="CP1085" s="42">
        <v>154.92658499999999</v>
      </c>
      <c r="CQ1085" s="42">
        <v>50.351140000000001</v>
      </c>
      <c r="CR1085" s="42">
        <v>809.49140899999998</v>
      </c>
      <c r="CS1085" s="42">
        <v>47.811309000000001</v>
      </c>
    </row>
    <row r="1086" spans="1:97">
      <c r="A1086" s="40" t="s">
        <v>2764</v>
      </c>
      <c r="B1086" s="40" t="s">
        <v>289</v>
      </c>
      <c r="C1086" s="40" t="s">
        <v>1664</v>
      </c>
      <c r="D1086" s="40" t="s">
        <v>1669</v>
      </c>
      <c r="E1086" s="40" t="s">
        <v>1742</v>
      </c>
      <c r="F1086" s="40" t="s">
        <v>1696</v>
      </c>
      <c r="G1086" s="41" t="s">
        <v>294</v>
      </c>
      <c r="H1086" s="40" t="s">
        <v>2765</v>
      </c>
      <c r="I1086" s="42">
        <v>225</v>
      </c>
      <c r="J1086" s="42">
        <v>40.178570999999998</v>
      </c>
      <c r="K1086" s="42">
        <v>38.169643000000001</v>
      </c>
      <c r="L1086" s="42">
        <v>56.25</v>
      </c>
      <c r="M1086" s="42">
        <v>51.227679000000002</v>
      </c>
      <c r="N1086" s="42">
        <v>28.125</v>
      </c>
      <c r="O1086" s="42">
        <v>11.049106999999999</v>
      </c>
      <c r="P1086" s="42">
        <v>35</v>
      </c>
      <c r="Q1086" s="42">
        <v>27</v>
      </c>
      <c r="R1086" s="42">
        <v>32</v>
      </c>
      <c r="S1086" s="42">
        <v>43</v>
      </c>
      <c r="T1086" s="42">
        <v>15</v>
      </c>
      <c r="U1086" s="42">
        <v>9</v>
      </c>
      <c r="V1086" s="42">
        <v>115.51339299999999</v>
      </c>
      <c r="W1086" s="42">
        <v>18.080356999999999</v>
      </c>
      <c r="X1086" s="42">
        <v>27.120536000000001</v>
      </c>
      <c r="Y1086" s="42">
        <v>27.120536000000001</v>
      </c>
      <c r="Z1086" s="42">
        <v>27.120536000000001</v>
      </c>
      <c r="AA1086" s="42">
        <v>14.0625</v>
      </c>
      <c r="AB1086" s="42">
        <v>2.0089290000000002</v>
      </c>
      <c r="AC1086" s="42">
        <v>0</v>
      </c>
      <c r="AD1086" s="42">
        <v>31.138393000000001</v>
      </c>
      <c r="AE1086" s="42">
        <v>75.334821000000005</v>
      </c>
      <c r="AF1086" s="42">
        <v>9.0401790000000002</v>
      </c>
      <c r="AG1086" s="42">
        <v>109.48660700000001</v>
      </c>
      <c r="AH1086" s="42">
        <v>22.098213999999999</v>
      </c>
      <c r="AI1086" s="42">
        <v>11.049106999999999</v>
      </c>
      <c r="AJ1086" s="42">
        <v>29.129463999999999</v>
      </c>
      <c r="AK1086" s="42">
        <v>24.107143000000001</v>
      </c>
      <c r="AL1086" s="42">
        <v>14.0625</v>
      </c>
      <c r="AM1086" s="42">
        <v>8.0357140000000005</v>
      </c>
      <c r="AN1086" s="42">
        <v>1.004464</v>
      </c>
      <c r="AO1086" s="42">
        <v>24.107143000000001</v>
      </c>
      <c r="AP1086" s="42">
        <v>69.308036000000001</v>
      </c>
      <c r="AQ1086" s="42">
        <v>16.071428999999998</v>
      </c>
      <c r="AR1086" s="42">
        <v>188.83928599999999</v>
      </c>
      <c r="AS1086" s="42">
        <v>0</v>
      </c>
      <c r="AT1086" s="42">
        <v>12.053571</v>
      </c>
      <c r="AU1086" s="42">
        <v>16.071428999999998</v>
      </c>
      <c r="AV1086" s="42">
        <v>44.196429000000002</v>
      </c>
      <c r="AW1086" s="42">
        <v>8.0357140000000005</v>
      </c>
      <c r="AX1086" s="42">
        <v>12.053571</v>
      </c>
      <c r="AY1086" s="42">
        <v>56.25</v>
      </c>
      <c r="AZ1086" s="42">
        <v>40.178570999999998</v>
      </c>
      <c r="BA1086" s="42">
        <v>96.428571000000005</v>
      </c>
      <c r="BB1086" s="42">
        <v>0</v>
      </c>
      <c r="BC1086" s="42">
        <v>12.053571</v>
      </c>
      <c r="BD1086" s="42">
        <v>4.0178570000000002</v>
      </c>
      <c r="BE1086" s="42">
        <v>20.089286000000001</v>
      </c>
      <c r="BF1086" s="42">
        <v>0</v>
      </c>
      <c r="BG1086" s="42">
        <v>12.053571</v>
      </c>
      <c r="BH1086" s="42">
        <v>28.125</v>
      </c>
      <c r="BI1086" s="42">
        <v>20.089286000000001</v>
      </c>
      <c r="BJ1086" s="42">
        <v>92.410713999999999</v>
      </c>
      <c r="BK1086" s="42">
        <v>0</v>
      </c>
      <c r="BL1086" s="42">
        <v>0</v>
      </c>
      <c r="BM1086" s="42">
        <v>12.053571</v>
      </c>
      <c r="BN1086" s="42">
        <v>24.107143000000001</v>
      </c>
      <c r="BO1086" s="42">
        <v>8.0357140000000005</v>
      </c>
      <c r="BP1086" s="42">
        <v>0</v>
      </c>
      <c r="BQ1086" s="42">
        <v>28.125</v>
      </c>
      <c r="BR1086" s="42">
        <v>20.089286000000001</v>
      </c>
      <c r="BS1086" s="42">
        <v>28.125</v>
      </c>
      <c r="BT1086" s="42">
        <v>0</v>
      </c>
      <c r="BU1086" s="42">
        <v>0</v>
      </c>
      <c r="BV1086" s="42">
        <v>0</v>
      </c>
      <c r="BW1086" s="42">
        <v>4.0178570000000002</v>
      </c>
      <c r="BX1086" s="42">
        <v>0</v>
      </c>
      <c r="BY1086" s="42">
        <v>4.0178570000000002</v>
      </c>
      <c r="BZ1086" s="42">
        <v>0</v>
      </c>
      <c r="CA1086" s="42">
        <v>20.089286000000001</v>
      </c>
      <c r="CB1086" s="42">
        <v>88.392857000000006</v>
      </c>
      <c r="CC1086" s="42">
        <v>0</v>
      </c>
      <c r="CD1086" s="42">
        <v>12.053571</v>
      </c>
      <c r="CE1086" s="42">
        <v>16.071428999999998</v>
      </c>
      <c r="CF1086" s="42">
        <v>32.142856999999999</v>
      </c>
      <c r="CG1086" s="42">
        <v>8.0357140000000005</v>
      </c>
      <c r="CH1086" s="42">
        <v>8.0357140000000005</v>
      </c>
      <c r="CI1086" s="42">
        <v>0</v>
      </c>
      <c r="CJ1086" s="42">
        <v>12.053571</v>
      </c>
      <c r="CK1086" s="42">
        <v>72.321428999999995</v>
      </c>
      <c r="CL1086" s="42">
        <v>0</v>
      </c>
      <c r="CM1086" s="42">
        <v>0</v>
      </c>
      <c r="CN1086" s="42">
        <v>0</v>
      </c>
      <c r="CO1086" s="42">
        <v>8.0357140000000005</v>
      </c>
      <c r="CP1086" s="42">
        <v>0</v>
      </c>
      <c r="CQ1086" s="42">
        <v>0</v>
      </c>
      <c r="CR1086" s="42">
        <v>56.25</v>
      </c>
      <c r="CS1086" s="42">
        <v>8.0357140000000005</v>
      </c>
    </row>
    <row r="1087" spans="1:97">
      <c r="A1087" s="40" t="s">
        <v>2766</v>
      </c>
      <c r="B1087" s="40" t="s">
        <v>289</v>
      </c>
      <c r="C1087" s="40" t="s">
        <v>1664</v>
      </c>
      <c r="D1087" s="40" t="s">
        <v>1669</v>
      </c>
      <c r="E1087" s="40" t="s">
        <v>1842</v>
      </c>
      <c r="F1087" s="40" t="s">
        <v>1671</v>
      </c>
      <c r="G1087" s="41" t="s">
        <v>294</v>
      </c>
      <c r="H1087" s="40" t="s">
        <v>2767</v>
      </c>
      <c r="I1087" s="42">
        <v>449</v>
      </c>
      <c r="J1087" s="42">
        <v>73.494789999999995</v>
      </c>
      <c r="K1087" s="42">
        <v>55.372787000000002</v>
      </c>
      <c r="L1087" s="42">
        <v>84.563605999999993</v>
      </c>
      <c r="M1087" s="42">
        <v>114.76120299999999</v>
      </c>
      <c r="N1087" s="42">
        <v>67.448380999999998</v>
      </c>
      <c r="O1087" s="42">
        <v>53.359231000000001</v>
      </c>
      <c r="P1087" s="42">
        <v>67</v>
      </c>
      <c r="Q1087" s="42">
        <v>53</v>
      </c>
      <c r="R1087" s="42">
        <v>93</v>
      </c>
      <c r="S1087" s="42">
        <v>71</v>
      </c>
      <c r="T1087" s="42">
        <v>80</v>
      </c>
      <c r="U1087" s="42">
        <v>52</v>
      </c>
      <c r="V1087" s="42">
        <v>214.426479</v>
      </c>
      <c r="W1087" s="42">
        <v>36.244005999999999</v>
      </c>
      <c r="X1087" s="42">
        <v>27.183005000000001</v>
      </c>
      <c r="Y1087" s="42">
        <v>40.265377000000001</v>
      </c>
      <c r="Z1087" s="42">
        <v>61.407713999999999</v>
      </c>
      <c r="AA1087" s="42">
        <v>29.190819000000001</v>
      </c>
      <c r="AB1087" s="42">
        <v>17.115224999999999</v>
      </c>
      <c r="AC1087" s="42">
        <v>3.0203340000000001</v>
      </c>
      <c r="AD1087" s="42">
        <v>44.298229999999997</v>
      </c>
      <c r="AE1087" s="42">
        <v>129.86287300000001</v>
      </c>
      <c r="AF1087" s="42">
        <v>40.265377000000001</v>
      </c>
      <c r="AG1087" s="42">
        <v>234.573521</v>
      </c>
      <c r="AH1087" s="42">
        <v>37.250784000000003</v>
      </c>
      <c r="AI1087" s="42">
        <v>28.189782999999998</v>
      </c>
      <c r="AJ1087" s="42">
        <v>44.298229999999997</v>
      </c>
      <c r="AK1087" s="42">
        <v>53.353490000000001</v>
      </c>
      <c r="AL1087" s="42">
        <v>38.257562</v>
      </c>
      <c r="AM1087" s="42">
        <v>28.189782999999998</v>
      </c>
      <c r="AN1087" s="42">
        <v>5.0338900000000004</v>
      </c>
      <c r="AO1087" s="42">
        <v>51.345675</v>
      </c>
      <c r="AP1087" s="42">
        <v>124.83472399999999</v>
      </c>
      <c r="AQ1087" s="42">
        <v>58.393121000000001</v>
      </c>
      <c r="AR1087" s="42">
        <v>382.57562100000001</v>
      </c>
      <c r="AS1087" s="42">
        <v>8.0542239999999996</v>
      </c>
      <c r="AT1087" s="42">
        <v>12.081334999999999</v>
      </c>
      <c r="AU1087" s="42">
        <v>16.108447000000002</v>
      </c>
      <c r="AV1087" s="42">
        <v>40.271118000000001</v>
      </c>
      <c r="AW1087" s="42">
        <v>56.379564999999999</v>
      </c>
      <c r="AX1087" s="42">
        <v>76.515124</v>
      </c>
      <c r="AY1087" s="42">
        <v>140.948913</v>
      </c>
      <c r="AZ1087" s="42">
        <v>32.216894000000003</v>
      </c>
      <c r="BA1087" s="42">
        <v>181.22003100000001</v>
      </c>
      <c r="BB1087" s="42">
        <v>8.0542239999999996</v>
      </c>
      <c r="BC1087" s="42">
        <v>12.081334999999999</v>
      </c>
      <c r="BD1087" s="42">
        <v>12.081334999999999</v>
      </c>
      <c r="BE1087" s="42">
        <v>24.162671</v>
      </c>
      <c r="BF1087" s="42">
        <v>12.081334999999999</v>
      </c>
      <c r="BG1087" s="42">
        <v>64.433789000000004</v>
      </c>
      <c r="BH1087" s="42">
        <v>48.325341999999999</v>
      </c>
      <c r="BI1087" s="42">
        <v>0</v>
      </c>
      <c r="BJ1087" s="42">
        <v>201.35559000000001</v>
      </c>
      <c r="BK1087" s="42">
        <v>0</v>
      </c>
      <c r="BL1087" s="42">
        <v>0</v>
      </c>
      <c r="BM1087" s="42">
        <v>4.0271119999999998</v>
      </c>
      <c r="BN1087" s="42">
        <v>16.108447000000002</v>
      </c>
      <c r="BO1087" s="42">
        <v>44.298229999999997</v>
      </c>
      <c r="BP1087" s="42">
        <v>12.081334999999999</v>
      </c>
      <c r="BQ1087" s="42">
        <v>92.623570999999998</v>
      </c>
      <c r="BR1087" s="42">
        <v>32.216894000000003</v>
      </c>
      <c r="BS1087" s="42">
        <v>32.216894000000003</v>
      </c>
      <c r="BT1087" s="42">
        <v>0</v>
      </c>
      <c r="BU1087" s="42">
        <v>0</v>
      </c>
      <c r="BV1087" s="42">
        <v>0</v>
      </c>
      <c r="BW1087" s="42">
        <v>0</v>
      </c>
      <c r="BX1087" s="42">
        <v>8.0542239999999996</v>
      </c>
      <c r="BY1087" s="42">
        <v>16.108447000000002</v>
      </c>
      <c r="BZ1087" s="42">
        <v>0</v>
      </c>
      <c r="CA1087" s="42">
        <v>8.0542239999999996</v>
      </c>
      <c r="CB1087" s="42">
        <v>185.24714299999999</v>
      </c>
      <c r="CC1087" s="42">
        <v>8.0542239999999996</v>
      </c>
      <c r="CD1087" s="42">
        <v>12.081334999999999</v>
      </c>
      <c r="CE1087" s="42">
        <v>12.081334999999999</v>
      </c>
      <c r="CF1087" s="42">
        <v>40.271118000000001</v>
      </c>
      <c r="CG1087" s="42">
        <v>32.216894000000003</v>
      </c>
      <c r="CH1087" s="42">
        <v>60.406677000000002</v>
      </c>
      <c r="CI1087" s="42">
        <v>0</v>
      </c>
      <c r="CJ1087" s="42">
        <v>20.135559000000001</v>
      </c>
      <c r="CK1087" s="42">
        <v>165.11158399999999</v>
      </c>
      <c r="CL1087" s="42">
        <v>0</v>
      </c>
      <c r="CM1087" s="42">
        <v>0</v>
      </c>
      <c r="CN1087" s="42">
        <v>4.0271119999999998</v>
      </c>
      <c r="CO1087" s="42">
        <v>0</v>
      </c>
      <c r="CP1087" s="42">
        <v>16.108447000000002</v>
      </c>
      <c r="CQ1087" s="42">
        <v>0</v>
      </c>
      <c r="CR1087" s="42">
        <v>140.948913</v>
      </c>
      <c r="CS1087" s="42">
        <v>4.0271119999999998</v>
      </c>
    </row>
    <row r="1088" spans="1:97">
      <c r="A1088" s="40" t="s">
        <v>2768</v>
      </c>
      <c r="B1088" s="40" t="s">
        <v>289</v>
      </c>
      <c r="C1088" s="40" t="s">
        <v>1664</v>
      </c>
      <c r="D1088" s="40" t="s">
        <v>1699</v>
      </c>
      <c r="E1088" s="40" t="s">
        <v>1772</v>
      </c>
      <c r="F1088" s="40" t="s">
        <v>1773</v>
      </c>
      <c r="G1088" s="41" t="s">
        <v>294</v>
      </c>
      <c r="H1088" s="40" t="s">
        <v>2769</v>
      </c>
      <c r="I1088" s="42">
        <v>525</v>
      </c>
      <c r="J1088" s="42">
        <v>107.640232</v>
      </c>
      <c r="K1088" s="42">
        <v>74.129593999999997</v>
      </c>
      <c r="L1088" s="42">
        <v>111.702128</v>
      </c>
      <c r="M1088" s="42">
        <v>103.578337</v>
      </c>
      <c r="N1088" s="42">
        <v>67.021276999999998</v>
      </c>
      <c r="O1088" s="42">
        <v>60.928432999999998</v>
      </c>
      <c r="P1088" s="42">
        <v>74</v>
      </c>
      <c r="Q1088" s="42">
        <v>49</v>
      </c>
      <c r="R1088" s="42">
        <v>87</v>
      </c>
      <c r="S1088" s="42">
        <v>68</v>
      </c>
      <c r="T1088" s="42">
        <v>84</v>
      </c>
      <c r="U1088" s="42">
        <v>56</v>
      </c>
      <c r="V1088" s="42">
        <v>257.93036799999999</v>
      </c>
      <c r="W1088" s="42">
        <v>52.804642000000001</v>
      </c>
      <c r="X1088" s="42">
        <v>35.541586000000002</v>
      </c>
      <c r="Y1088" s="42">
        <v>55.851064000000001</v>
      </c>
      <c r="Z1088" s="42">
        <v>57.882012000000003</v>
      </c>
      <c r="AA1088" s="42">
        <v>30.464217000000001</v>
      </c>
      <c r="AB1088" s="42">
        <v>25.386846999999999</v>
      </c>
      <c r="AC1088" s="42">
        <v>0</v>
      </c>
      <c r="AD1088" s="42">
        <v>64.990329000000003</v>
      </c>
      <c r="AE1088" s="42">
        <v>152.32108299999999</v>
      </c>
      <c r="AF1088" s="42">
        <v>40.618955999999997</v>
      </c>
      <c r="AG1088" s="42">
        <v>267.06963200000001</v>
      </c>
      <c r="AH1088" s="42">
        <v>54.835590000000003</v>
      </c>
      <c r="AI1088" s="42">
        <v>38.588008000000002</v>
      </c>
      <c r="AJ1088" s="42">
        <v>55.851064000000001</v>
      </c>
      <c r="AK1088" s="42">
        <v>45.696325000000002</v>
      </c>
      <c r="AL1088" s="42">
        <v>36.55706</v>
      </c>
      <c r="AM1088" s="42">
        <v>34.526111999999998</v>
      </c>
      <c r="AN1088" s="42">
        <v>1.015474</v>
      </c>
      <c r="AO1088" s="42">
        <v>69.052223999999995</v>
      </c>
      <c r="AP1088" s="42">
        <v>139.119923</v>
      </c>
      <c r="AQ1088" s="42">
        <v>58.897485000000003</v>
      </c>
      <c r="AR1088" s="42">
        <v>430.56092799999999</v>
      </c>
      <c r="AS1088" s="42">
        <v>52.804642000000001</v>
      </c>
      <c r="AT1088" s="42">
        <v>12.185687</v>
      </c>
      <c r="AU1088" s="42">
        <v>4.061896</v>
      </c>
      <c r="AV1088" s="42">
        <v>28.433268999999999</v>
      </c>
      <c r="AW1088" s="42">
        <v>69.052223999999995</v>
      </c>
      <c r="AX1088" s="42">
        <v>101.547389</v>
      </c>
      <c r="AY1088" s="42">
        <v>109.67118000000001</v>
      </c>
      <c r="AZ1088" s="42">
        <v>52.804642000000001</v>
      </c>
      <c r="BA1088" s="42">
        <v>215.28046399999999</v>
      </c>
      <c r="BB1088" s="42">
        <v>32.495164000000003</v>
      </c>
      <c r="BC1088" s="42">
        <v>12.185687</v>
      </c>
      <c r="BD1088" s="42">
        <v>0</v>
      </c>
      <c r="BE1088" s="42">
        <v>12.185687</v>
      </c>
      <c r="BF1088" s="42">
        <v>20.309477999999999</v>
      </c>
      <c r="BG1088" s="42">
        <v>60.928432999999998</v>
      </c>
      <c r="BH1088" s="42">
        <v>52.804642000000001</v>
      </c>
      <c r="BI1088" s="42">
        <v>24.371372999999998</v>
      </c>
      <c r="BJ1088" s="42">
        <v>215.28046399999999</v>
      </c>
      <c r="BK1088" s="42">
        <v>20.309477999999999</v>
      </c>
      <c r="BL1088" s="42">
        <v>0</v>
      </c>
      <c r="BM1088" s="42">
        <v>4.061896</v>
      </c>
      <c r="BN1088" s="42">
        <v>16.247582000000001</v>
      </c>
      <c r="BO1088" s="42">
        <v>48.742747000000001</v>
      </c>
      <c r="BP1088" s="42">
        <v>40.618955999999997</v>
      </c>
      <c r="BQ1088" s="42">
        <v>56.866537999999998</v>
      </c>
      <c r="BR1088" s="42">
        <v>28.433268999999999</v>
      </c>
      <c r="BS1088" s="42">
        <v>60.928432999999998</v>
      </c>
      <c r="BT1088" s="42">
        <v>4.061896</v>
      </c>
      <c r="BU1088" s="42">
        <v>0</v>
      </c>
      <c r="BV1088" s="42">
        <v>0</v>
      </c>
      <c r="BW1088" s="42">
        <v>4.061896</v>
      </c>
      <c r="BX1088" s="42">
        <v>12.185687</v>
      </c>
      <c r="BY1088" s="42">
        <v>12.185687</v>
      </c>
      <c r="BZ1088" s="42">
        <v>0</v>
      </c>
      <c r="CA1088" s="42">
        <v>28.433268999999999</v>
      </c>
      <c r="CB1088" s="42">
        <v>219.34236000000001</v>
      </c>
      <c r="CC1088" s="42">
        <v>32.495164000000003</v>
      </c>
      <c r="CD1088" s="42">
        <v>8.1237910000000007</v>
      </c>
      <c r="CE1088" s="42">
        <v>4.061896</v>
      </c>
      <c r="CF1088" s="42">
        <v>16.247582000000001</v>
      </c>
      <c r="CG1088" s="42">
        <v>56.866537999999998</v>
      </c>
      <c r="CH1088" s="42">
        <v>85.299807000000001</v>
      </c>
      <c r="CI1088" s="42">
        <v>0</v>
      </c>
      <c r="CJ1088" s="42">
        <v>16.247582000000001</v>
      </c>
      <c r="CK1088" s="42">
        <v>150.29013499999999</v>
      </c>
      <c r="CL1088" s="42">
        <v>16.247582000000001</v>
      </c>
      <c r="CM1088" s="42">
        <v>4.061896</v>
      </c>
      <c r="CN1088" s="42">
        <v>0</v>
      </c>
      <c r="CO1088" s="42">
        <v>8.1237910000000007</v>
      </c>
      <c r="CP1088" s="42">
        <v>0</v>
      </c>
      <c r="CQ1088" s="42">
        <v>4.061896</v>
      </c>
      <c r="CR1088" s="42">
        <v>109.67118000000001</v>
      </c>
      <c r="CS1088" s="42">
        <v>8.1237910000000007</v>
      </c>
    </row>
    <row r="1089" spans="1:97">
      <c r="A1089" s="40" t="s">
        <v>2770</v>
      </c>
      <c r="B1089" s="40" t="s">
        <v>289</v>
      </c>
      <c r="C1089" s="40" t="s">
        <v>1664</v>
      </c>
      <c r="D1089" s="40" t="s">
        <v>1665</v>
      </c>
      <c r="E1089" s="40" t="s">
        <v>1713</v>
      </c>
      <c r="F1089" s="40" t="s">
        <v>1671</v>
      </c>
      <c r="G1089" s="41" t="s">
        <v>294</v>
      </c>
      <c r="H1089" s="40" t="s">
        <v>2771</v>
      </c>
      <c r="I1089" s="42">
        <v>3429</v>
      </c>
      <c r="J1089" s="42">
        <v>685.31107699999995</v>
      </c>
      <c r="K1089" s="42">
        <v>510.74046099999998</v>
      </c>
      <c r="L1089" s="42">
        <v>835.035662</v>
      </c>
      <c r="M1089" s="42">
        <v>667.59718299999997</v>
      </c>
      <c r="N1089" s="42">
        <v>420.02049799999998</v>
      </c>
      <c r="O1089" s="42">
        <v>310.295118</v>
      </c>
      <c r="P1089" s="42">
        <v>472</v>
      </c>
      <c r="Q1089" s="42">
        <v>431</v>
      </c>
      <c r="R1089" s="42">
        <v>577</v>
      </c>
      <c r="S1089" s="42">
        <v>577</v>
      </c>
      <c r="T1089" s="42">
        <v>355</v>
      </c>
      <c r="U1089" s="42">
        <v>213</v>
      </c>
      <c r="V1089" s="42">
        <v>1674.615076</v>
      </c>
      <c r="W1089" s="42">
        <v>324.83448700000002</v>
      </c>
      <c r="X1089" s="42">
        <v>261.45174200000002</v>
      </c>
      <c r="Y1089" s="42">
        <v>425.79647899999998</v>
      </c>
      <c r="Z1089" s="42">
        <v>337.544622</v>
      </c>
      <c r="AA1089" s="42">
        <v>204.68830500000001</v>
      </c>
      <c r="AB1089" s="42">
        <v>114.02857299999999</v>
      </c>
      <c r="AC1089" s="42">
        <v>6.2708680000000001</v>
      </c>
      <c r="AD1089" s="42">
        <v>407.39088500000003</v>
      </c>
      <c r="AE1089" s="42">
        <v>1047.455033</v>
      </c>
      <c r="AF1089" s="42">
        <v>219.769158</v>
      </c>
      <c r="AG1089" s="42">
        <v>1754.384924</v>
      </c>
      <c r="AH1089" s="42">
        <v>360.47659099999998</v>
      </c>
      <c r="AI1089" s="42">
        <v>249.28871899999999</v>
      </c>
      <c r="AJ1089" s="42">
        <v>409.23918300000003</v>
      </c>
      <c r="AK1089" s="42">
        <v>330.05256100000003</v>
      </c>
      <c r="AL1089" s="42">
        <v>215.33219299999999</v>
      </c>
      <c r="AM1089" s="42">
        <v>165.49970999999999</v>
      </c>
      <c r="AN1089" s="42">
        <v>24.495967</v>
      </c>
      <c r="AO1089" s="42">
        <v>436.94544400000001</v>
      </c>
      <c r="AP1089" s="42">
        <v>1020.504598</v>
      </c>
      <c r="AQ1089" s="42">
        <v>296.93488300000001</v>
      </c>
      <c r="AR1089" s="42">
        <v>2706.9871170000001</v>
      </c>
      <c r="AS1089" s="42">
        <v>29.471722</v>
      </c>
      <c r="AT1089" s="42">
        <v>75.535677000000007</v>
      </c>
      <c r="AU1089" s="42">
        <v>251.12373199999999</v>
      </c>
      <c r="AV1089" s="42">
        <v>378.20081900000002</v>
      </c>
      <c r="AW1089" s="42">
        <v>483.97666600000002</v>
      </c>
      <c r="AX1089" s="42">
        <v>388.96096399999999</v>
      </c>
      <c r="AY1089" s="42">
        <v>795.17845799999998</v>
      </c>
      <c r="AZ1089" s="42">
        <v>304.53908000000001</v>
      </c>
      <c r="BA1089" s="42">
        <v>1351.113087</v>
      </c>
      <c r="BB1089" s="42">
        <v>25.279714999999999</v>
      </c>
      <c r="BC1089" s="42">
        <v>62.833855</v>
      </c>
      <c r="BD1089" s="42">
        <v>141.92238499999999</v>
      </c>
      <c r="BE1089" s="42">
        <v>176.46171000000001</v>
      </c>
      <c r="BF1089" s="42">
        <v>128.43435099999999</v>
      </c>
      <c r="BG1089" s="42">
        <v>330.70389</v>
      </c>
      <c r="BH1089" s="42">
        <v>385.81315899999998</v>
      </c>
      <c r="BI1089" s="42">
        <v>99.664021000000005</v>
      </c>
      <c r="BJ1089" s="42">
        <v>1355.8740310000001</v>
      </c>
      <c r="BK1089" s="42">
        <v>4.1920070000000003</v>
      </c>
      <c r="BL1089" s="42">
        <v>12.701821000000001</v>
      </c>
      <c r="BM1089" s="42">
        <v>109.201347</v>
      </c>
      <c r="BN1089" s="42">
        <v>201.73910900000001</v>
      </c>
      <c r="BO1089" s="42">
        <v>355.54231499999997</v>
      </c>
      <c r="BP1089" s="42">
        <v>58.257074000000003</v>
      </c>
      <c r="BQ1089" s="42">
        <v>409.36529899999999</v>
      </c>
      <c r="BR1089" s="42">
        <v>204.87505899999999</v>
      </c>
      <c r="BS1089" s="42">
        <v>223.84862899999999</v>
      </c>
      <c r="BT1089" s="42">
        <v>0</v>
      </c>
      <c r="BU1089" s="42">
        <v>0</v>
      </c>
      <c r="BV1089" s="42">
        <v>0</v>
      </c>
      <c r="BW1089" s="42">
        <v>17.084416999999998</v>
      </c>
      <c r="BX1089" s="42">
        <v>36.960963</v>
      </c>
      <c r="BY1089" s="42">
        <v>53.998876000000003</v>
      </c>
      <c r="BZ1089" s="42">
        <v>0</v>
      </c>
      <c r="CA1089" s="42">
        <v>115.804373</v>
      </c>
      <c r="CB1089" s="42">
        <v>1429.521383</v>
      </c>
      <c r="CC1089" s="42">
        <v>8.5107579999999992</v>
      </c>
      <c r="CD1089" s="42">
        <v>62.643265999999997</v>
      </c>
      <c r="CE1089" s="42">
        <v>212.57418899999999</v>
      </c>
      <c r="CF1089" s="42">
        <v>323.25880599999999</v>
      </c>
      <c r="CG1089" s="42">
        <v>421.422414</v>
      </c>
      <c r="CH1089" s="42">
        <v>301.29745800000001</v>
      </c>
      <c r="CI1089" s="42">
        <v>0</v>
      </c>
      <c r="CJ1089" s="42">
        <v>99.814492000000001</v>
      </c>
      <c r="CK1089" s="42">
        <v>1053.617105</v>
      </c>
      <c r="CL1089" s="42">
        <v>20.960963</v>
      </c>
      <c r="CM1089" s="42">
        <v>12.892410999999999</v>
      </c>
      <c r="CN1089" s="42">
        <v>38.549543</v>
      </c>
      <c r="CO1089" s="42">
        <v>37.857595000000003</v>
      </c>
      <c r="CP1089" s="42">
        <v>25.593288000000001</v>
      </c>
      <c r="CQ1089" s="42">
        <v>33.664630000000002</v>
      </c>
      <c r="CR1089" s="42">
        <v>795.17845799999998</v>
      </c>
      <c r="CS1089" s="42">
        <v>88.920215999999996</v>
      </c>
    </row>
    <row r="1090" spans="1:97">
      <c r="A1090" s="40" t="s">
        <v>2772</v>
      </c>
      <c r="B1090" s="40" t="s">
        <v>289</v>
      </c>
      <c r="C1090" s="40" t="s">
        <v>1664</v>
      </c>
      <c r="D1090" s="40" t="s">
        <v>1699</v>
      </c>
      <c r="E1090" s="40" t="s">
        <v>1772</v>
      </c>
      <c r="F1090" s="40" t="s">
        <v>1773</v>
      </c>
      <c r="G1090" s="41" t="s">
        <v>294</v>
      </c>
      <c r="H1090" s="40" t="s">
        <v>2773</v>
      </c>
      <c r="I1090" s="42">
        <v>2384</v>
      </c>
      <c r="J1090" s="42">
        <v>330.53243800000001</v>
      </c>
      <c r="K1090" s="42">
        <v>277.69196299999999</v>
      </c>
      <c r="L1090" s="42">
        <v>378.68708500000002</v>
      </c>
      <c r="M1090" s="42">
        <v>497.21115700000001</v>
      </c>
      <c r="N1090" s="42">
        <v>567.22702700000002</v>
      </c>
      <c r="O1090" s="42">
        <v>332.650329</v>
      </c>
      <c r="P1090" s="42">
        <v>257</v>
      </c>
      <c r="Q1090" s="42">
        <v>246</v>
      </c>
      <c r="R1090" s="42">
        <v>357</v>
      </c>
      <c r="S1090" s="42">
        <v>320</v>
      </c>
      <c r="T1090" s="42">
        <v>399</v>
      </c>
      <c r="U1090" s="42">
        <v>248</v>
      </c>
      <c r="V1090" s="42">
        <v>1169.001264</v>
      </c>
      <c r="W1090" s="42">
        <v>174.89322000000001</v>
      </c>
      <c r="X1090" s="42">
        <v>139.30670699999999</v>
      </c>
      <c r="Y1090" s="42">
        <v>180.69691900000001</v>
      </c>
      <c r="Z1090" s="42">
        <v>252.98781600000001</v>
      </c>
      <c r="AA1090" s="42">
        <v>280.80987399999998</v>
      </c>
      <c r="AB1090" s="42">
        <v>129.738632</v>
      </c>
      <c r="AC1090" s="42">
        <v>10.568095</v>
      </c>
      <c r="AD1090" s="42">
        <v>225.81222299999999</v>
      </c>
      <c r="AE1090" s="42">
        <v>650.04673500000001</v>
      </c>
      <c r="AF1090" s="42">
        <v>293.14230500000002</v>
      </c>
      <c r="AG1090" s="42">
        <v>1214.998736</v>
      </c>
      <c r="AH1090" s="42">
        <v>155.639218</v>
      </c>
      <c r="AI1090" s="42">
        <v>138.385255</v>
      </c>
      <c r="AJ1090" s="42">
        <v>197.99016599999999</v>
      </c>
      <c r="AK1090" s="42">
        <v>244.223341</v>
      </c>
      <c r="AL1090" s="42">
        <v>286.41715399999998</v>
      </c>
      <c r="AM1090" s="42">
        <v>177.93256299999999</v>
      </c>
      <c r="AN1090" s="42">
        <v>14.411039000000001</v>
      </c>
      <c r="AO1090" s="42">
        <v>204.63674900000001</v>
      </c>
      <c r="AP1090" s="42">
        <v>657.49691900000005</v>
      </c>
      <c r="AQ1090" s="42">
        <v>352.86506700000001</v>
      </c>
      <c r="AR1090" s="42">
        <v>2049.2317800000001</v>
      </c>
      <c r="AS1090" s="42">
        <v>11.528831</v>
      </c>
      <c r="AT1090" s="42">
        <v>153.71774600000001</v>
      </c>
      <c r="AU1090" s="42">
        <v>26.900606</v>
      </c>
      <c r="AV1090" s="42">
        <v>138.34597099999999</v>
      </c>
      <c r="AW1090" s="42">
        <v>338.33617700000002</v>
      </c>
      <c r="AX1090" s="42">
        <v>215.20484500000001</v>
      </c>
      <c r="AY1090" s="42">
        <v>899.87735699999996</v>
      </c>
      <c r="AZ1090" s="42">
        <v>265.32024799999999</v>
      </c>
      <c r="BA1090" s="42">
        <v>1026.537362</v>
      </c>
      <c r="BB1090" s="42">
        <v>11.528831</v>
      </c>
      <c r="BC1090" s="42">
        <v>107.602422</v>
      </c>
      <c r="BD1090" s="42">
        <v>19.214718000000001</v>
      </c>
      <c r="BE1090" s="42">
        <v>76.858873000000003</v>
      </c>
      <c r="BF1090" s="42">
        <v>57.644154999999998</v>
      </c>
      <c r="BG1090" s="42">
        <v>184.46129500000001</v>
      </c>
      <c r="BH1090" s="42">
        <v>457.781701</v>
      </c>
      <c r="BI1090" s="42">
        <v>111.44536600000001</v>
      </c>
      <c r="BJ1090" s="42">
        <v>1022.694418</v>
      </c>
      <c r="BK1090" s="42">
        <v>0</v>
      </c>
      <c r="BL1090" s="42">
        <v>46.115324000000001</v>
      </c>
      <c r="BM1090" s="42">
        <v>7.6858870000000001</v>
      </c>
      <c r="BN1090" s="42">
        <v>61.487098000000003</v>
      </c>
      <c r="BO1090" s="42">
        <v>280.69202200000001</v>
      </c>
      <c r="BP1090" s="42">
        <v>30.743549000000002</v>
      </c>
      <c r="BQ1090" s="42">
        <v>442.09565500000002</v>
      </c>
      <c r="BR1090" s="42">
        <v>153.87488200000001</v>
      </c>
      <c r="BS1090" s="42">
        <v>169.08952099999999</v>
      </c>
      <c r="BT1090" s="42">
        <v>0</v>
      </c>
      <c r="BU1090" s="42">
        <v>15.371775</v>
      </c>
      <c r="BV1090" s="42">
        <v>0</v>
      </c>
      <c r="BW1090" s="42">
        <v>3.8429440000000001</v>
      </c>
      <c r="BX1090" s="42">
        <v>26.900606</v>
      </c>
      <c r="BY1090" s="42">
        <v>34.586492999999997</v>
      </c>
      <c r="BZ1090" s="42">
        <v>0</v>
      </c>
      <c r="CA1090" s="42">
        <v>88.387703999999999</v>
      </c>
      <c r="CB1090" s="42">
        <v>833.91877199999999</v>
      </c>
      <c r="CC1090" s="42">
        <v>7.6858870000000001</v>
      </c>
      <c r="CD1090" s="42">
        <v>130.66008400000001</v>
      </c>
      <c r="CE1090" s="42">
        <v>26.900606</v>
      </c>
      <c r="CF1090" s="42">
        <v>126.81714100000001</v>
      </c>
      <c r="CG1090" s="42">
        <v>292.06371799999999</v>
      </c>
      <c r="CH1090" s="42">
        <v>161.40363300000001</v>
      </c>
      <c r="CI1090" s="42">
        <v>3.8429440000000001</v>
      </c>
      <c r="CJ1090" s="42">
        <v>84.544759999999997</v>
      </c>
      <c r="CK1090" s="42">
        <v>1046.2234860000001</v>
      </c>
      <c r="CL1090" s="42">
        <v>3.8429440000000001</v>
      </c>
      <c r="CM1090" s="42">
        <v>7.6858870000000001</v>
      </c>
      <c r="CN1090" s="42">
        <v>0</v>
      </c>
      <c r="CO1090" s="42">
        <v>7.6858870000000001</v>
      </c>
      <c r="CP1090" s="42">
        <v>19.371853999999999</v>
      </c>
      <c r="CQ1090" s="42">
        <v>19.214718000000001</v>
      </c>
      <c r="CR1090" s="42">
        <v>896.03441299999997</v>
      </c>
      <c r="CS1090" s="42">
        <v>92.387782999999999</v>
      </c>
    </row>
    <row r="1091" spans="1:97">
      <c r="A1091" s="40" t="s">
        <v>2774</v>
      </c>
      <c r="B1091" s="40" t="s">
        <v>289</v>
      </c>
      <c r="C1091" s="40" t="s">
        <v>1664</v>
      </c>
      <c r="D1091" s="40" t="s">
        <v>1699</v>
      </c>
      <c r="E1091" s="40" t="s">
        <v>2101</v>
      </c>
      <c r="F1091" s="40" t="s">
        <v>1773</v>
      </c>
      <c r="G1091" s="41" t="s">
        <v>294</v>
      </c>
      <c r="H1091" s="40" t="s">
        <v>2775</v>
      </c>
      <c r="I1091" s="42">
        <v>880</v>
      </c>
      <c r="J1091" s="42">
        <v>123.69098700000001</v>
      </c>
      <c r="K1091" s="42">
        <v>92.532189000000002</v>
      </c>
      <c r="L1091" s="42">
        <v>150.12875500000001</v>
      </c>
      <c r="M1091" s="42">
        <v>169.01287600000001</v>
      </c>
      <c r="N1091" s="42">
        <v>206.781116</v>
      </c>
      <c r="O1091" s="42">
        <v>137.85407699999999</v>
      </c>
      <c r="P1091" s="42">
        <v>80</v>
      </c>
      <c r="Q1091" s="42">
        <v>94</v>
      </c>
      <c r="R1091" s="42">
        <v>124</v>
      </c>
      <c r="S1091" s="42">
        <v>136</v>
      </c>
      <c r="T1091" s="42">
        <v>177</v>
      </c>
      <c r="U1091" s="42">
        <v>83</v>
      </c>
      <c r="V1091" s="42">
        <v>435.27897000000002</v>
      </c>
      <c r="W1091" s="42">
        <v>62.317596999999999</v>
      </c>
      <c r="X1091" s="42">
        <v>49.098711999999999</v>
      </c>
      <c r="Y1091" s="42">
        <v>76.480687000000003</v>
      </c>
      <c r="Z1091" s="42">
        <v>90.643777</v>
      </c>
      <c r="AA1091" s="42">
        <v>101.974249</v>
      </c>
      <c r="AB1091" s="42">
        <v>51.931330000000003</v>
      </c>
      <c r="AC1091" s="42">
        <v>2.8326180000000001</v>
      </c>
      <c r="AD1091" s="42">
        <v>84.978541000000007</v>
      </c>
      <c r="AE1091" s="42">
        <v>232.27467799999999</v>
      </c>
      <c r="AF1091" s="42">
        <v>118.025751</v>
      </c>
      <c r="AG1091" s="42">
        <v>444.72102999999998</v>
      </c>
      <c r="AH1091" s="42">
        <v>61.373390999999998</v>
      </c>
      <c r="AI1091" s="42">
        <v>43.433475999999999</v>
      </c>
      <c r="AJ1091" s="42">
        <v>73.648069000000007</v>
      </c>
      <c r="AK1091" s="42">
        <v>78.369099000000006</v>
      </c>
      <c r="AL1091" s="42">
        <v>104.806867</v>
      </c>
      <c r="AM1091" s="42">
        <v>75.536480999999995</v>
      </c>
      <c r="AN1091" s="42">
        <v>7.5536479999999999</v>
      </c>
      <c r="AO1091" s="42">
        <v>77.424892999999997</v>
      </c>
      <c r="AP1091" s="42">
        <v>232.27467799999999</v>
      </c>
      <c r="AQ1091" s="42">
        <v>135.02145899999999</v>
      </c>
      <c r="AR1091" s="42">
        <v>751.58798300000001</v>
      </c>
      <c r="AS1091" s="42">
        <v>11.330472</v>
      </c>
      <c r="AT1091" s="42">
        <v>45.321888000000001</v>
      </c>
      <c r="AU1091" s="42">
        <v>26.437767999999998</v>
      </c>
      <c r="AV1091" s="42">
        <v>49.098711999999999</v>
      </c>
      <c r="AW1091" s="42">
        <v>101.974249</v>
      </c>
      <c r="AX1091" s="42">
        <v>113.304721</v>
      </c>
      <c r="AY1091" s="42">
        <v>321.03004299999998</v>
      </c>
      <c r="AZ1091" s="42">
        <v>83.090129000000005</v>
      </c>
      <c r="BA1091" s="42">
        <v>381.459227</v>
      </c>
      <c r="BB1091" s="42">
        <v>7.5536479999999999</v>
      </c>
      <c r="BC1091" s="42">
        <v>22.660944000000001</v>
      </c>
      <c r="BD1091" s="42">
        <v>7.5536479999999999</v>
      </c>
      <c r="BE1091" s="42">
        <v>30.214592</v>
      </c>
      <c r="BF1091" s="42">
        <v>18.884119999999999</v>
      </c>
      <c r="BG1091" s="42">
        <v>109.527897</v>
      </c>
      <c r="BH1091" s="42">
        <v>158.626609</v>
      </c>
      <c r="BI1091" s="42">
        <v>26.437767999999998</v>
      </c>
      <c r="BJ1091" s="42">
        <v>370.12875500000001</v>
      </c>
      <c r="BK1091" s="42">
        <v>3.776824</v>
      </c>
      <c r="BL1091" s="42">
        <v>22.660944000000001</v>
      </c>
      <c r="BM1091" s="42">
        <v>18.884119999999999</v>
      </c>
      <c r="BN1091" s="42">
        <v>18.884119999999999</v>
      </c>
      <c r="BO1091" s="42">
        <v>83.090129000000005</v>
      </c>
      <c r="BP1091" s="42">
        <v>3.776824</v>
      </c>
      <c r="BQ1091" s="42">
        <v>162.40343300000001</v>
      </c>
      <c r="BR1091" s="42">
        <v>56.652360999999999</v>
      </c>
      <c r="BS1091" s="42">
        <v>75.536480999999995</v>
      </c>
      <c r="BT1091" s="42">
        <v>0</v>
      </c>
      <c r="BU1091" s="42">
        <v>3.776824</v>
      </c>
      <c r="BV1091" s="42">
        <v>0</v>
      </c>
      <c r="BW1091" s="42">
        <v>3.776824</v>
      </c>
      <c r="BX1091" s="42">
        <v>7.5536479999999999</v>
      </c>
      <c r="BY1091" s="42">
        <v>22.660944000000001</v>
      </c>
      <c r="BZ1091" s="42">
        <v>0</v>
      </c>
      <c r="CA1091" s="42">
        <v>37.768239999999999</v>
      </c>
      <c r="CB1091" s="42">
        <v>268.15450600000003</v>
      </c>
      <c r="CC1091" s="42">
        <v>11.330472</v>
      </c>
      <c r="CD1091" s="42">
        <v>30.214592</v>
      </c>
      <c r="CE1091" s="42">
        <v>15.107296</v>
      </c>
      <c r="CF1091" s="42">
        <v>26.437767999999998</v>
      </c>
      <c r="CG1091" s="42">
        <v>83.090129000000005</v>
      </c>
      <c r="CH1091" s="42">
        <v>83.090129000000005</v>
      </c>
      <c r="CI1091" s="42">
        <v>3.776824</v>
      </c>
      <c r="CJ1091" s="42">
        <v>15.107296</v>
      </c>
      <c r="CK1091" s="42">
        <v>407.896996</v>
      </c>
      <c r="CL1091" s="42">
        <v>0</v>
      </c>
      <c r="CM1091" s="42">
        <v>11.330472</v>
      </c>
      <c r="CN1091" s="42">
        <v>11.330472</v>
      </c>
      <c r="CO1091" s="42">
        <v>18.884119999999999</v>
      </c>
      <c r="CP1091" s="42">
        <v>11.330472</v>
      </c>
      <c r="CQ1091" s="42">
        <v>7.5536479999999999</v>
      </c>
      <c r="CR1091" s="42">
        <v>317.253219</v>
      </c>
      <c r="CS1091" s="42">
        <v>30.214592</v>
      </c>
    </row>
    <row r="1092" spans="1:97">
      <c r="A1092" s="40" t="s">
        <v>2776</v>
      </c>
      <c r="B1092" s="40" t="s">
        <v>289</v>
      </c>
      <c r="C1092" s="40" t="s">
        <v>1664</v>
      </c>
      <c r="D1092" s="40" t="s">
        <v>1665</v>
      </c>
      <c r="E1092" s="40" t="s">
        <v>1716</v>
      </c>
      <c r="F1092" s="40" t="s">
        <v>1671</v>
      </c>
      <c r="G1092" s="41" t="s">
        <v>294</v>
      </c>
      <c r="H1092" s="40" t="s">
        <v>2777</v>
      </c>
      <c r="I1092" s="42">
        <v>820</v>
      </c>
      <c r="J1092" s="42">
        <v>194.48118600000001</v>
      </c>
      <c r="K1092" s="42">
        <v>123.420753</v>
      </c>
      <c r="L1092" s="42">
        <v>190.741163</v>
      </c>
      <c r="M1092" s="42">
        <v>177.651083</v>
      </c>
      <c r="N1092" s="42">
        <v>89.760547000000003</v>
      </c>
      <c r="O1092" s="42">
        <v>43.945267999999999</v>
      </c>
      <c r="P1092" s="42">
        <v>130</v>
      </c>
      <c r="Q1092" s="42">
        <v>157</v>
      </c>
      <c r="R1092" s="42">
        <v>182</v>
      </c>
      <c r="S1092" s="42">
        <v>127</v>
      </c>
      <c r="T1092" s="42">
        <v>76</v>
      </c>
      <c r="U1092" s="42">
        <v>43</v>
      </c>
      <c r="V1092" s="42">
        <v>406.72748000000001</v>
      </c>
      <c r="W1092" s="42">
        <v>108.460661</v>
      </c>
      <c r="X1092" s="42">
        <v>58.905358999999997</v>
      </c>
      <c r="Y1092" s="42">
        <v>91.630559000000005</v>
      </c>
      <c r="Z1092" s="42">
        <v>87.890535999999997</v>
      </c>
      <c r="AA1092" s="42">
        <v>43.945267999999999</v>
      </c>
      <c r="AB1092" s="42">
        <v>15.895097</v>
      </c>
      <c r="AC1092" s="42">
        <v>0</v>
      </c>
      <c r="AD1092" s="42">
        <v>129.96579199999999</v>
      </c>
      <c r="AE1092" s="42">
        <v>242.16647699999999</v>
      </c>
      <c r="AF1092" s="42">
        <v>34.595210999999999</v>
      </c>
      <c r="AG1092" s="42">
        <v>413.27251999999999</v>
      </c>
      <c r="AH1092" s="42">
        <v>86.020525000000006</v>
      </c>
      <c r="AI1092" s="42">
        <v>64.515393000000003</v>
      </c>
      <c r="AJ1092" s="42">
        <v>99.110603999999995</v>
      </c>
      <c r="AK1092" s="42">
        <v>89.760547000000003</v>
      </c>
      <c r="AL1092" s="42">
        <v>45.815278999999997</v>
      </c>
      <c r="AM1092" s="42">
        <v>25.245153999999999</v>
      </c>
      <c r="AN1092" s="42">
        <v>2.8050169999999999</v>
      </c>
      <c r="AO1092" s="42">
        <v>109.395667</v>
      </c>
      <c r="AP1092" s="42">
        <v>249.646522</v>
      </c>
      <c r="AQ1092" s="42">
        <v>54.230331</v>
      </c>
      <c r="AR1092" s="42">
        <v>632.06385399999999</v>
      </c>
      <c r="AS1092" s="42">
        <v>29.920182</v>
      </c>
      <c r="AT1092" s="42">
        <v>33.660204999999998</v>
      </c>
      <c r="AU1092" s="42">
        <v>37.400227999999998</v>
      </c>
      <c r="AV1092" s="42">
        <v>104.72063900000001</v>
      </c>
      <c r="AW1092" s="42">
        <v>127.160775</v>
      </c>
      <c r="AX1092" s="42">
        <v>108.460661</v>
      </c>
      <c r="AY1092" s="42">
        <v>123.420753</v>
      </c>
      <c r="AZ1092" s="42">
        <v>67.320409999999995</v>
      </c>
      <c r="BA1092" s="42">
        <v>310.42189300000001</v>
      </c>
      <c r="BB1092" s="42">
        <v>11.220067999999999</v>
      </c>
      <c r="BC1092" s="42">
        <v>33.660204999999998</v>
      </c>
      <c r="BD1092" s="42">
        <v>14.960091</v>
      </c>
      <c r="BE1092" s="42">
        <v>56.100341999999998</v>
      </c>
      <c r="BF1092" s="42">
        <v>18.700113999999999</v>
      </c>
      <c r="BG1092" s="42">
        <v>78.540479000000005</v>
      </c>
      <c r="BH1092" s="42">
        <v>59.840364999999998</v>
      </c>
      <c r="BI1092" s="42">
        <v>37.400227999999998</v>
      </c>
      <c r="BJ1092" s="42">
        <v>321.64196099999998</v>
      </c>
      <c r="BK1092" s="42">
        <v>18.700113999999999</v>
      </c>
      <c r="BL1092" s="42">
        <v>0</v>
      </c>
      <c r="BM1092" s="42">
        <v>22.440137</v>
      </c>
      <c r="BN1092" s="42">
        <v>48.620296000000003</v>
      </c>
      <c r="BO1092" s="42">
        <v>108.460661</v>
      </c>
      <c r="BP1092" s="42">
        <v>29.920182</v>
      </c>
      <c r="BQ1092" s="42">
        <v>63.580387999999999</v>
      </c>
      <c r="BR1092" s="42">
        <v>29.920182</v>
      </c>
      <c r="BS1092" s="42">
        <v>82.280501999999998</v>
      </c>
      <c r="BT1092" s="42">
        <v>0</v>
      </c>
      <c r="BU1092" s="42">
        <v>0</v>
      </c>
      <c r="BV1092" s="42">
        <v>0</v>
      </c>
      <c r="BW1092" s="42">
        <v>7.4800459999999998</v>
      </c>
      <c r="BX1092" s="42">
        <v>18.700113999999999</v>
      </c>
      <c r="BY1092" s="42">
        <v>14.960091</v>
      </c>
      <c r="BZ1092" s="42">
        <v>0</v>
      </c>
      <c r="CA1092" s="42">
        <v>41.140250999999999</v>
      </c>
      <c r="CB1092" s="42">
        <v>377.74230299999999</v>
      </c>
      <c r="CC1092" s="42">
        <v>14.960091</v>
      </c>
      <c r="CD1092" s="42">
        <v>33.660204999999998</v>
      </c>
      <c r="CE1092" s="42">
        <v>37.400227999999998</v>
      </c>
      <c r="CF1092" s="42">
        <v>89.760547000000003</v>
      </c>
      <c r="CG1092" s="42">
        <v>97.240593000000004</v>
      </c>
      <c r="CH1092" s="42">
        <v>82.280501999999998</v>
      </c>
      <c r="CI1092" s="42">
        <v>3.7400229999999999</v>
      </c>
      <c r="CJ1092" s="42">
        <v>18.700113999999999</v>
      </c>
      <c r="CK1092" s="42">
        <v>172.04104899999999</v>
      </c>
      <c r="CL1092" s="42">
        <v>14.960091</v>
      </c>
      <c r="CM1092" s="42">
        <v>0</v>
      </c>
      <c r="CN1092" s="42">
        <v>0</v>
      </c>
      <c r="CO1092" s="42">
        <v>7.4800459999999998</v>
      </c>
      <c r="CP1092" s="42">
        <v>11.220067999999999</v>
      </c>
      <c r="CQ1092" s="42">
        <v>11.220067999999999</v>
      </c>
      <c r="CR1092" s="42">
        <v>119.68073</v>
      </c>
      <c r="CS1092" s="42">
        <v>7.4800459999999998</v>
      </c>
    </row>
    <row r="1093" spans="1:97">
      <c r="A1093" s="40" t="s">
        <v>2778</v>
      </c>
      <c r="B1093" s="40" t="s">
        <v>289</v>
      </c>
      <c r="C1093" s="40" t="s">
        <v>1664</v>
      </c>
      <c r="D1093" s="40" t="s">
        <v>1669</v>
      </c>
      <c r="E1093" s="40" t="s">
        <v>1933</v>
      </c>
      <c r="F1093" s="40" t="s">
        <v>1671</v>
      </c>
      <c r="G1093" s="41" t="s">
        <v>294</v>
      </c>
      <c r="H1093" s="40" t="s">
        <v>2779</v>
      </c>
      <c r="I1093" s="42">
        <v>919</v>
      </c>
      <c r="J1093" s="42">
        <v>163.090654</v>
      </c>
      <c r="K1093" s="42">
        <v>155.48763600000001</v>
      </c>
      <c r="L1093" s="42">
        <v>178.13588799999999</v>
      </c>
      <c r="M1093" s="42">
        <v>200.578723</v>
      </c>
      <c r="N1093" s="42">
        <v>109.157303</v>
      </c>
      <c r="O1093" s="42">
        <v>112.549797</v>
      </c>
      <c r="P1093" s="42">
        <v>163</v>
      </c>
      <c r="Q1093" s="42">
        <v>129</v>
      </c>
      <c r="R1093" s="42">
        <v>193</v>
      </c>
      <c r="S1093" s="42">
        <v>172</v>
      </c>
      <c r="T1093" s="42">
        <v>123</v>
      </c>
      <c r="U1093" s="42">
        <v>89</v>
      </c>
      <c r="V1093" s="42">
        <v>443.69482799999997</v>
      </c>
      <c r="W1093" s="42">
        <v>87.440169999999995</v>
      </c>
      <c r="X1093" s="42">
        <v>71.926006999999998</v>
      </c>
      <c r="Y1093" s="42">
        <v>92.557957000000002</v>
      </c>
      <c r="Z1093" s="42">
        <v>105.227408</v>
      </c>
      <c r="AA1093" s="42">
        <v>55.087007</v>
      </c>
      <c r="AB1093" s="42">
        <v>27.526385000000001</v>
      </c>
      <c r="AC1093" s="42">
        <v>3.9298950000000001</v>
      </c>
      <c r="AD1093" s="42">
        <v>111.019542</v>
      </c>
      <c r="AE1093" s="42">
        <v>271.69343700000002</v>
      </c>
      <c r="AF1093" s="42">
        <v>60.981848999999997</v>
      </c>
      <c r="AG1093" s="42">
        <v>475.30517200000003</v>
      </c>
      <c r="AH1093" s="42">
        <v>75.650484000000006</v>
      </c>
      <c r="AI1093" s="42">
        <v>83.561628999999996</v>
      </c>
      <c r="AJ1093" s="42">
        <v>85.577931000000007</v>
      </c>
      <c r="AK1093" s="42">
        <v>95.351315</v>
      </c>
      <c r="AL1093" s="42">
        <v>54.070295999999999</v>
      </c>
      <c r="AM1093" s="42">
        <v>68.150175000000004</v>
      </c>
      <c r="AN1093" s="42">
        <v>12.943341</v>
      </c>
      <c r="AO1093" s="42">
        <v>100.21232999999999</v>
      </c>
      <c r="AP1093" s="42">
        <v>263.50840099999999</v>
      </c>
      <c r="AQ1093" s="42">
        <v>111.584441</v>
      </c>
      <c r="AR1093" s="42">
        <v>775.55882199999996</v>
      </c>
      <c r="AS1093" s="42">
        <v>15.719581</v>
      </c>
      <c r="AT1093" s="42">
        <v>19.649476</v>
      </c>
      <c r="AU1093" s="42">
        <v>43.228847999999999</v>
      </c>
      <c r="AV1093" s="42">
        <v>66.876692000000006</v>
      </c>
      <c r="AW1093" s="42">
        <v>129.75501700000001</v>
      </c>
      <c r="AX1093" s="42">
        <v>165.60338300000001</v>
      </c>
      <c r="AY1093" s="42">
        <v>244.20128800000001</v>
      </c>
      <c r="AZ1093" s="42">
        <v>90.524536999999995</v>
      </c>
      <c r="BA1093" s="42">
        <v>362.23509200000001</v>
      </c>
      <c r="BB1093" s="42">
        <v>11.789686</v>
      </c>
      <c r="BC1093" s="42">
        <v>19.649476</v>
      </c>
      <c r="BD1093" s="42">
        <v>31.439162</v>
      </c>
      <c r="BE1093" s="42">
        <v>31.507635000000001</v>
      </c>
      <c r="BF1093" s="42">
        <v>23.579371999999999</v>
      </c>
      <c r="BG1093" s="42">
        <v>118.376167</v>
      </c>
      <c r="BH1093" s="42">
        <v>90.387591</v>
      </c>
      <c r="BI1093" s="42">
        <v>35.506003</v>
      </c>
      <c r="BJ1093" s="42">
        <v>413.32373100000001</v>
      </c>
      <c r="BK1093" s="42">
        <v>3.9298950000000001</v>
      </c>
      <c r="BL1093" s="42">
        <v>0</v>
      </c>
      <c r="BM1093" s="42">
        <v>11.789686</v>
      </c>
      <c r="BN1093" s="42">
        <v>35.369056999999998</v>
      </c>
      <c r="BO1093" s="42">
        <v>106.175645</v>
      </c>
      <c r="BP1093" s="42">
        <v>47.227215999999999</v>
      </c>
      <c r="BQ1093" s="42">
        <v>153.81369699999999</v>
      </c>
      <c r="BR1093" s="42">
        <v>55.018534000000002</v>
      </c>
      <c r="BS1093" s="42">
        <v>114.44627199999999</v>
      </c>
      <c r="BT1093" s="42">
        <v>0</v>
      </c>
      <c r="BU1093" s="42">
        <v>0</v>
      </c>
      <c r="BV1093" s="42">
        <v>0</v>
      </c>
      <c r="BW1093" s="42">
        <v>0</v>
      </c>
      <c r="BX1093" s="42">
        <v>15.788054000000001</v>
      </c>
      <c r="BY1093" s="42">
        <v>43.502738999999998</v>
      </c>
      <c r="BZ1093" s="42">
        <v>0</v>
      </c>
      <c r="CA1093" s="42">
        <v>55.155479</v>
      </c>
      <c r="CB1093" s="42">
        <v>330.38509399999998</v>
      </c>
      <c r="CC1093" s="42">
        <v>7.8597910000000004</v>
      </c>
      <c r="CD1093" s="42">
        <v>15.719581</v>
      </c>
      <c r="CE1093" s="42">
        <v>39.298952999999997</v>
      </c>
      <c r="CF1093" s="42">
        <v>51.088639000000001</v>
      </c>
      <c r="CG1093" s="42">
        <v>102.177277</v>
      </c>
      <c r="CH1093" s="42">
        <v>102.451168</v>
      </c>
      <c r="CI1093" s="42">
        <v>0</v>
      </c>
      <c r="CJ1093" s="42">
        <v>11.789686</v>
      </c>
      <c r="CK1093" s="42">
        <v>330.72745700000002</v>
      </c>
      <c r="CL1093" s="42">
        <v>7.8597910000000004</v>
      </c>
      <c r="CM1093" s="42">
        <v>3.9298950000000001</v>
      </c>
      <c r="CN1093" s="42">
        <v>3.9298950000000001</v>
      </c>
      <c r="CO1093" s="42">
        <v>15.788054000000001</v>
      </c>
      <c r="CP1093" s="42">
        <v>11.789686</v>
      </c>
      <c r="CQ1093" s="42">
        <v>19.649476</v>
      </c>
      <c r="CR1093" s="42">
        <v>244.20128800000001</v>
      </c>
      <c r="CS1093" s="42">
        <v>23.579371999999999</v>
      </c>
    </row>
    <row r="1094" spans="1:97">
      <c r="A1094" s="40" t="s">
        <v>2780</v>
      </c>
      <c r="B1094" s="40" t="s">
        <v>289</v>
      </c>
      <c r="C1094" s="40" t="s">
        <v>1664</v>
      </c>
      <c r="D1094" s="40" t="s">
        <v>1699</v>
      </c>
      <c r="E1094" s="40" t="s">
        <v>2101</v>
      </c>
      <c r="F1094" s="40" t="s">
        <v>1773</v>
      </c>
      <c r="G1094" s="41" t="s">
        <v>294</v>
      </c>
      <c r="H1094" s="40" t="s">
        <v>2781</v>
      </c>
      <c r="I1094" s="42">
        <v>1356</v>
      </c>
      <c r="J1094" s="42">
        <v>167.41538700000001</v>
      </c>
      <c r="K1094" s="42">
        <v>145.72307000000001</v>
      </c>
      <c r="L1094" s="42">
        <v>195.96923200000001</v>
      </c>
      <c r="M1094" s="42">
        <v>274.753849</v>
      </c>
      <c r="N1094" s="42">
        <v>355.50769700000001</v>
      </c>
      <c r="O1094" s="42">
        <v>216.630764</v>
      </c>
      <c r="P1094" s="42">
        <v>174</v>
      </c>
      <c r="Q1094" s="42">
        <v>154</v>
      </c>
      <c r="R1094" s="42">
        <v>232</v>
      </c>
      <c r="S1094" s="42">
        <v>254</v>
      </c>
      <c r="T1094" s="42">
        <v>297</v>
      </c>
      <c r="U1094" s="42">
        <v>162</v>
      </c>
      <c r="V1094" s="42">
        <v>641.07692499999996</v>
      </c>
      <c r="W1094" s="42">
        <v>85.661534000000003</v>
      </c>
      <c r="X1094" s="42">
        <v>69.907689000000005</v>
      </c>
      <c r="Y1094" s="42">
        <v>100.44615400000001</v>
      </c>
      <c r="Z1094" s="42">
        <v>132.95385099999999</v>
      </c>
      <c r="AA1094" s="42">
        <v>169.40000800000001</v>
      </c>
      <c r="AB1094" s="42">
        <v>78.769227000000001</v>
      </c>
      <c r="AC1094" s="42">
        <v>3.9384610000000002</v>
      </c>
      <c r="AD1094" s="42">
        <v>106.33845599999999</v>
      </c>
      <c r="AE1094" s="42">
        <v>350.60001</v>
      </c>
      <c r="AF1094" s="42">
        <v>184.13845800000001</v>
      </c>
      <c r="AG1094" s="42">
        <v>714.92307500000004</v>
      </c>
      <c r="AH1094" s="42">
        <v>81.753853000000007</v>
      </c>
      <c r="AI1094" s="42">
        <v>75.815381000000002</v>
      </c>
      <c r="AJ1094" s="42">
        <v>95.523077999999998</v>
      </c>
      <c r="AK1094" s="42">
        <v>141.79999900000001</v>
      </c>
      <c r="AL1094" s="42">
        <v>186.10768899999999</v>
      </c>
      <c r="AM1094" s="42">
        <v>123.09230700000001</v>
      </c>
      <c r="AN1094" s="42">
        <v>10.830769</v>
      </c>
      <c r="AO1094" s="42">
        <v>102.430775</v>
      </c>
      <c r="AP1094" s="42">
        <v>369.27692200000001</v>
      </c>
      <c r="AQ1094" s="42">
        <v>243.21537799999999</v>
      </c>
      <c r="AR1094" s="42">
        <v>1185.784666</v>
      </c>
      <c r="AS1094" s="42">
        <v>3.9384610000000002</v>
      </c>
      <c r="AT1094" s="42">
        <v>94.523071999999999</v>
      </c>
      <c r="AU1094" s="42">
        <v>27.630789</v>
      </c>
      <c r="AV1094" s="42">
        <v>43.323075000000003</v>
      </c>
      <c r="AW1094" s="42">
        <v>181.230782</v>
      </c>
      <c r="AX1094" s="42">
        <v>106.33845599999999</v>
      </c>
      <c r="AY1094" s="42">
        <v>590.89232300000003</v>
      </c>
      <c r="AZ1094" s="42">
        <v>137.90770699999999</v>
      </c>
      <c r="BA1094" s="42">
        <v>579.13849800000003</v>
      </c>
      <c r="BB1094" s="42">
        <v>3.9384610000000002</v>
      </c>
      <c r="BC1094" s="42">
        <v>74.830765999999997</v>
      </c>
      <c r="BD1094" s="42">
        <v>11.876944</v>
      </c>
      <c r="BE1094" s="42">
        <v>23.630768</v>
      </c>
      <c r="BF1094" s="42">
        <v>15.753845</v>
      </c>
      <c r="BG1094" s="42">
        <v>94.523071999999999</v>
      </c>
      <c r="BH1094" s="42">
        <v>287.56923899999998</v>
      </c>
      <c r="BI1094" s="42">
        <v>67.015403000000006</v>
      </c>
      <c r="BJ1094" s="42">
        <v>606.64616799999999</v>
      </c>
      <c r="BK1094" s="42">
        <v>0</v>
      </c>
      <c r="BL1094" s="42">
        <v>19.692307</v>
      </c>
      <c r="BM1094" s="42">
        <v>15.753845</v>
      </c>
      <c r="BN1094" s="42">
        <v>19.692307</v>
      </c>
      <c r="BO1094" s="42">
        <v>165.47693699999999</v>
      </c>
      <c r="BP1094" s="42">
        <v>11.815384</v>
      </c>
      <c r="BQ1094" s="42">
        <v>303.32308399999999</v>
      </c>
      <c r="BR1094" s="42">
        <v>70.892303999999996</v>
      </c>
      <c r="BS1094" s="42">
        <v>110.27691799999999</v>
      </c>
      <c r="BT1094" s="42">
        <v>0</v>
      </c>
      <c r="BU1094" s="42">
        <v>0</v>
      </c>
      <c r="BV1094" s="42">
        <v>7.8769229999999997</v>
      </c>
      <c r="BW1094" s="42">
        <v>7.8769229999999997</v>
      </c>
      <c r="BX1094" s="42">
        <v>19.692307</v>
      </c>
      <c r="BY1094" s="42">
        <v>23.630768</v>
      </c>
      <c r="BZ1094" s="42">
        <v>0</v>
      </c>
      <c r="CA1094" s="42">
        <v>51.199998000000001</v>
      </c>
      <c r="CB1094" s="42">
        <v>374.276948</v>
      </c>
      <c r="CC1094" s="42">
        <v>0</v>
      </c>
      <c r="CD1094" s="42">
        <v>70.892303999999996</v>
      </c>
      <c r="CE1094" s="42">
        <v>19.753867</v>
      </c>
      <c r="CF1094" s="42">
        <v>23.630768</v>
      </c>
      <c r="CG1094" s="42">
        <v>141.846169</v>
      </c>
      <c r="CH1094" s="42">
        <v>66.953843000000006</v>
      </c>
      <c r="CI1094" s="42">
        <v>7.8769229999999997</v>
      </c>
      <c r="CJ1094" s="42">
        <v>43.323075000000003</v>
      </c>
      <c r="CK1094" s="42">
        <v>701.23080000000004</v>
      </c>
      <c r="CL1094" s="42">
        <v>3.9384610000000002</v>
      </c>
      <c r="CM1094" s="42">
        <v>23.630768</v>
      </c>
      <c r="CN1094" s="42">
        <v>0</v>
      </c>
      <c r="CO1094" s="42">
        <v>11.815384</v>
      </c>
      <c r="CP1094" s="42">
        <v>19.692307</v>
      </c>
      <c r="CQ1094" s="42">
        <v>15.753845</v>
      </c>
      <c r="CR1094" s="42">
        <v>583.0154</v>
      </c>
      <c r="CS1094" s="42">
        <v>43.384635000000003</v>
      </c>
    </row>
    <row r="1095" spans="1:97">
      <c r="A1095" s="40" t="s">
        <v>2782</v>
      </c>
      <c r="B1095" s="40" t="s">
        <v>289</v>
      </c>
      <c r="C1095" s="40" t="s">
        <v>1664</v>
      </c>
      <c r="D1095" s="40" t="s">
        <v>1699</v>
      </c>
      <c r="E1095" s="40" t="s">
        <v>1964</v>
      </c>
      <c r="F1095" s="40" t="s">
        <v>1773</v>
      </c>
      <c r="G1095" s="41" t="s">
        <v>294</v>
      </c>
      <c r="H1095" s="40" t="s">
        <v>2783</v>
      </c>
      <c r="I1095" s="42">
        <v>1226</v>
      </c>
      <c r="J1095" s="42">
        <v>236.39590999999999</v>
      </c>
      <c r="K1095" s="42">
        <v>157.52643499999999</v>
      </c>
      <c r="L1095" s="42">
        <v>251.72268099999999</v>
      </c>
      <c r="M1095" s="42">
        <v>260.81484699999999</v>
      </c>
      <c r="N1095" s="42">
        <v>174.687408</v>
      </c>
      <c r="O1095" s="42">
        <v>144.85271800000001</v>
      </c>
      <c r="P1095" s="42">
        <v>181</v>
      </c>
      <c r="Q1095" s="42">
        <v>179</v>
      </c>
      <c r="R1095" s="42">
        <v>226</v>
      </c>
      <c r="S1095" s="42">
        <v>204</v>
      </c>
      <c r="T1095" s="42">
        <v>144</v>
      </c>
      <c r="U1095" s="42">
        <v>134</v>
      </c>
      <c r="V1095" s="42">
        <v>568.586141</v>
      </c>
      <c r="W1095" s="42">
        <v>119.73299299999999</v>
      </c>
      <c r="X1095" s="42">
        <v>77.751665000000003</v>
      </c>
      <c r="Y1095" s="42">
        <v>126.896506</v>
      </c>
      <c r="Z1095" s="42">
        <v>121.73248599999999</v>
      </c>
      <c r="AA1095" s="42">
        <v>85.820471999999995</v>
      </c>
      <c r="AB1095" s="42">
        <v>31.582450000000001</v>
      </c>
      <c r="AC1095" s="42">
        <v>5.0695690000000004</v>
      </c>
      <c r="AD1095" s="42">
        <v>143.27024900000001</v>
      </c>
      <c r="AE1095" s="42">
        <v>341.66020200000003</v>
      </c>
      <c r="AF1095" s="42">
        <v>83.655690000000007</v>
      </c>
      <c r="AG1095" s="42">
        <v>657.413859</v>
      </c>
      <c r="AH1095" s="42">
        <v>116.66291699999999</v>
      </c>
      <c r="AI1095" s="42">
        <v>79.774770000000004</v>
      </c>
      <c r="AJ1095" s="42">
        <v>124.82617500000001</v>
      </c>
      <c r="AK1095" s="42">
        <v>139.08236199999999</v>
      </c>
      <c r="AL1095" s="42">
        <v>88.866935999999995</v>
      </c>
      <c r="AM1095" s="42">
        <v>87.135193000000001</v>
      </c>
      <c r="AN1095" s="42">
        <v>21.065507</v>
      </c>
      <c r="AO1095" s="42">
        <v>140.20017200000001</v>
      </c>
      <c r="AP1095" s="42">
        <v>349.77623499999999</v>
      </c>
      <c r="AQ1095" s="42">
        <v>167.43745200000001</v>
      </c>
      <c r="AR1095" s="42">
        <v>996.72037699999998</v>
      </c>
      <c r="AS1095" s="42">
        <v>20.467178000000001</v>
      </c>
      <c r="AT1095" s="42">
        <v>32.747484999999998</v>
      </c>
      <c r="AU1095" s="42">
        <v>40.934356999999999</v>
      </c>
      <c r="AV1095" s="42">
        <v>94.149021000000005</v>
      </c>
      <c r="AW1095" s="42">
        <v>159.643991</v>
      </c>
      <c r="AX1095" s="42">
        <v>245.417238</v>
      </c>
      <c r="AY1095" s="42">
        <v>313.49442399999998</v>
      </c>
      <c r="AZ1095" s="42">
        <v>89.866681999999997</v>
      </c>
      <c r="BA1095" s="42">
        <v>449.71121699999998</v>
      </c>
      <c r="BB1095" s="42">
        <v>16.373743000000001</v>
      </c>
      <c r="BC1095" s="42">
        <v>16.373743000000001</v>
      </c>
      <c r="BD1095" s="42">
        <v>24.560614000000001</v>
      </c>
      <c r="BE1095" s="42">
        <v>45.027791999999998</v>
      </c>
      <c r="BF1095" s="42">
        <v>24.560614000000001</v>
      </c>
      <c r="BG1095" s="42">
        <v>171.92429799999999</v>
      </c>
      <c r="BH1095" s="42">
        <v>126.51870099999999</v>
      </c>
      <c r="BI1095" s="42">
        <v>24.371711000000001</v>
      </c>
      <c r="BJ1095" s="42">
        <v>547.00915999999995</v>
      </c>
      <c r="BK1095" s="42">
        <v>4.0934359999999996</v>
      </c>
      <c r="BL1095" s="42">
        <v>16.373743000000001</v>
      </c>
      <c r="BM1095" s="42">
        <v>16.373743000000001</v>
      </c>
      <c r="BN1095" s="42">
        <v>49.121228000000002</v>
      </c>
      <c r="BO1095" s="42">
        <v>135.08337700000001</v>
      </c>
      <c r="BP1095" s="42">
        <v>73.492940000000004</v>
      </c>
      <c r="BQ1095" s="42">
        <v>186.97572299999999</v>
      </c>
      <c r="BR1095" s="42">
        <v>65.494971000000007</v>
      </c>
      <c r="BS1095" s="42">
        <v>114.61619899999999</v>
      </c>
      <c r="BT1095" s="42">
        <v>4.0934359999999996</v>
      </c>
      <c r="BU1095" s="42">
        <v>0</v>
      </c>
      <c r="BV1095" s="42">
        <v>0</v>
      </c>
      <c r="BW1095" s="42">
        <v>4.0934359999999996</v>
      </c>
      <c r="BX1095" s="42">
        <v>32.747484999999998</v>
      </c>
      <c r="BY1095" s="42">
        <v>49.121228000000002</v>
      </c>
      <c r="BZ1095" s="42">
        <v>0</v>
      </c>
      <c r="CA1095" s="42">
        <v>24.560614000000001</v>
      </c>
      <c r="CB1095" s="42">
        <v>405.06122900000003</v>
      </c>
      <c r="CC1095" s="42">
        <v>12.280307000000001</v>
      </c>
      <c r="CD1095" s="42">
        <v>16.373743000000001</v>
      </c>
      <c r="CE1095" s="42">
        <v>4.0934359999999996</v>
      </c>
      <c r="CF1095" s="42">
        <v>81.868713</v>
      </c>
      <c r="CG1095" s="42">
        <v>90.055584999999994</v>
      </c>
      <c r="CH1095" s="42">
        <v>167.64196000000001</v>
      </c>
      <c r="CI1095" s="42">
        <v>4.0934359999999996</v>
      </c>
      <c r="CJ1095" s="42">
        <v>28.654050000000002</v>
      </c>
      <c r="CK1095" s="42">
        <v>477.04294800000002</v>
      </c>
      <c r="CL1095" s="42">
        <v>4.0934359999999996</v>
      </c>
      <c r="CM1095" s="42">
        <v>16.373743000000001</v>
      </c>
      <c r="CN1095" s="42">
        <v>36.840921000000002</v>
      </c>
      <c r="CO1095" s="42">
        <v>8.186871</v>
      </c>
      <c r="CP1095" s="42">
        <v>36.840921000000002</v>
      </c>
      <c r="CQ1095" s="42">
        <v>28.654050000000002</v>
      </c>
      <c r="CR1095" s="42">
        <v>309.40098799999998</v>
      </c>
      <c r="CS1095" s="42">
        <v>36.652019000000003</v>
      </c>
    </row>
    <row r="1096" spans="1:97">
      <c r="A1096" s="40" t="s">
        <v>2784</v>
      </c>
      <c r="B1096" s="40" t="s">
        <v>289</v>
      </c>
      <c r="C1096" s="40" t="s">
        <v>1664</v>
      </c>
      <c r="D1096" s="40" t="s">
        <v>1665</v>
      </c>
      <c r="E1096" s="40" t="s">
        <v>1788</v>
      </c>
      <c r="F1096" s="40" t="s">
        <v>419</v>
      </c>
      <c r="G1096" s="41" t="s">
        <v>294</v>
      </c>
      <c r="H1096" s="40" t="s">
        <v>2785</v>
      </c>
      <c r="I1096" s="42">
        <v>541</v>
      </c>
      <c r="J1096" s="42">
        <v>120.78611600000001</v>
      </c>
      <c r="K1096" s="42">
        <v>62.930582000000001</v>
      </c>
      <c r="L1096" s="42">
        <v>119.771107</v>
      </c>
      <c r="M1096" s="42">
        <v>101.500938</v>
      </c>
      <c r="N1096" s="42">
        <v>74.095685000000003</v>
      </c>
      <c r="O1096" s="42">
        <v>61.915571999999997</v>
      </c>
      <c r="P1096" s="42">
        <v>104</v>
      </c>
      <c r="Q1096" s="42">
        <v>85</v>
      </c>
      <c r="R1096" s="42">
        <v>121</v>
      </c>
      <c r="S1096" s="42">
        <v>91</v>
      </c>
      <c r="T1096" s="42">
        <v>91</v>
      </c>
      <c r="U1096" s="42">
        <v>42</v>
      </c>
      <c r="V1096" s="42">
        <v>264.91744799999998</v>
      </c>
      <c r="W1096" s="42">
        <v>59.885553000000002</v>
      </c>
      <c r="X1096" s="42">
        <v>28.420262999999998</v>
      </c>
      <c r="Y1096" s="42">
        <v>55.825516</v>
      </c>
      <c r="Z1096" s="42">
        <v>55.825516</v>
      </c>
      <c r="AA1096" s="42">
        <v>36.540337999999998</v>
      </c>
      <c r="AB1096" s="42">
        <v>27.405252999999998</v>
      </c>
      <c r="AC1096" s="42">
        <v>1.0150090000000001</v>
      </c>
      <c r="AD1096" s="42">
        <v>75.110693999999995</v>
      </c>
      <c r="AE1096" s="42">
        <v>143.11632299999999</v>
      </c>
      <c r="AF1096" s="42">
        <v>46.690432000000001</v>
      </c>
      <c r="AG1096" s="42">
        <v>276.08255200000002</v>
      </c>
      <c r="AH1096" s="42">
        <v>60.900562999999998</v>
      </c>
      <c r="AI1096" s="42">
        <v>34.510319000000003</v>
      </c>
      <c r="AJ1096" s="42">
        <v>63.945591</v>
      </c>
      <c r="AK1096" s="42">
        <v>45.675421999999998</v>
      </c>
      <c r="AL1096" s="42">
        <v>37.555346999999998</v>
      </c>
      <c r="AM1096" s="42">
        <v>29.435272000000001</v>
      </c>
      <c r="AN1096" s="42">
        <v>4.0600379999999996</v>
      </c>
      <c r="AO1096" s="42">
        <v>77.140713000000005</v>
      </c>
      <c r="AP1096" s="42">
        <v>143.11632299999999</v>
      </c>
      <c r="AQ1096" s="42">
        <v>55.825516</v>
      </c>
      <c r="AR1096" s="42">
        <v>434.424015</v>
      </c>
      <c r="AS1096" s="42">
        <v>44.660412999999998</v>
      </c>
      <c r="AT1096" s="42">
        <v>20.300187999999999</v>
      </c>
      <c r="AU1096" s="42">
        <v>16.24015</v>
      </c>
      <c r="AV1096" s="42">
        <v>64.960599999999999</v>
      </c>
      <c r="AW1096" s="42">
        <v>48.72045</v>
      </c>
      <c r="AX1096" s="42">
        <v>73.080674999999999</v>
      </c>
      <c r="AY1096" s="42">
        <v>105.560976</v>
      </c>
      <c r="AZ1096" s="42">
        <v>60.900562999999998</v>
      </c>
      <c r="BA1096" s="42">
        <v>207.061914</v>
      </c>
      <c r="BB1096" s="42">
        <v>28.420262999999998</v>
      </c>
      <c r="BC1096" s="42">
        <v>16.24015</v>
      </c>
      <c r="BD1096" s="42">
        <v>12.180113</v>
      </c>
      <c r="BE1096" s="42">
        <v>20.300187999999999</v>
      </c>
      <c r="BF1096" s="42">
        <v>16.24015</v>
      </c>
      <c r="BG1096" s="42">
        <v>44.660412999999998</v>
      </c>
      <c r="BH1096" s="42">
        <v>48.72045</v>
      </c>
      <c r="BI1096" s="42">
        <v>20.300187999999999</v>
      </c>
      <c r="BJ1096" s="42">
        <v>227.362101</v>
      </c>
      <c r="BK1096" s="42">
        <v>16.24015</v>
      </c>
      <c r="BL1096" s="42">
        <v>4.0600379999999996</v>
      </c>
      <c r="BM1096" s="42">
        <v>4.0600379999999996</v>
      </c>
      <c r="BN1096" s="42">
        <v>44.660412999999998</v>
      </c>
      <c r="BO1096" s="42">
        <v>32.4803</v>
      </c>
      <c r="BP1096" s="42">
        <v>28.420262999999998</v>
      </c>
      <c r="BQ1096" s="42">
        <v>56.840525</v>
      </c>
      <c r="BR1096" s="42">
        <v>40.600375</v>
      </c>
      <c r="BS1096" s="42">
        <v>52.780487999999998</v>
      </c>
      <c r="BT1096" s="42">
        <v>4.0600379999999996</v>
      </c>
      <c r="BU1096" s="42">
        <v>0</v>
      </c>
      <c r="BV1096" s="42">
        <v>0</v>
      </c>
      <c r="BW1096" s="42">
        <v>12.180113</v>
      </c>
      <c r="BX1096" s="42">
        <v>0</v>
      </c>
      <c r="BY1096" s="42">
        <v>4.0600379999999996</v>
      </c>
      <c r="BZ1096" s="42">
        <v>0</v>
      </c>
      <c r="CA1096" s="42">
        <v>32.4803</v>
      </c>
      <c r="CB1096" s="42">
        <v>215.18198899999999</v>
      </c>
      <c r="CC1096" s="42">
        <v>20.300187999999999</v>
      </c>
      <c r="CD1096" s="42">
        <v>12.180113</v>
      </c>
      <c r="CE1096" s="42">
        <v>16.24015</v>
      </c>
      <c r="CF1096" s="42">
        <v>44.660412999999998</v>
      </c>
      <c r="CG1096" s="42">
        <v>44.660412999999998</v>
      </c>
      <c r="CH1096" s="42">
        <v>60.900562999999998</v>
      </c>
      <c r="CI1096" s="42">
        <v>0</v>
      </c>
      <c r="CJ1096" s="42">
        <v>16.24015</v>
      </c>
      <c r="CK1096" s="42">
        <v>166.46153799999999</v>
      </c>
      <c r="CL1096" s="42">
        <v>20.300187999999999</v>
      </c>
      <c r="CM1096" s="42">
        <v>8.1200749999999999</v>
      </c>
      <c r="CN1096" s="42">
        <v>0</v>
      </c>
      <c r="CO1096" s="42">
        <v>8.1200749999999999</v>
      </c>
      <c r="CP1096" s="42">
        <v>4.0600379999999996</v>
      </c>
      <c r="CQ1096" s="42">
        <v>8.1200749999999999</v>
      </c>
      <c r="CR1096" s="42">
        <v>105.560976</v>
      </c>
      <c r="CS1096" s="42">
        <v>12.180113</v>
      </c>
    </row>
    <row r="1097" spans="1:97">
      <c r="A1097" s="40" t="s">
        <v>2786</v>
      </c>
      <c r="B1097" s="40" t="s">
        <v>289</v>
      </c>
      <c r="C1097" s="40" t="s">
        <v>1664</v>
      </c>
      <c r="D1097" s="40" t="s">
        <v>1669</v>
      </c>
      <c r="E1097" s="40" t="s">
        <v>1842</v>
      </c>
      <c r="F1097" s="40" t="s">
        <v>1671</v>
      </c>
      <c r="G1097" s="41" t="s">
        <v>294</v>
      </c>
      <c r="H1097" s="40" t="s">
        <v>2787</v>
      </c>
      <c r="I1097" s="42">
        <v>969</v>
      </c>
      <c r="J1097" s="42">
        <v>168.660313</v>
      </c>
      <c r="K1097" s="42">
        <v>111.76285799999999</v>
      </c>
      <c r="L1097" s="42">
        <v>201.17314500000001</v>
      </c>
      <c r="M1097" s="42">
        <v>192.02891099999999</v>
      </c>
      <c r="N1097" s="42">
        <v>156.41987</v>
      </c>
      <c r="O1097" s="42">
        <v>138.954902</v>
      </c>
      <c r="P1097" s="42">
        <v>100</v>
      </c>
      <c r="Q1097" s="42">
        <v>120</v>
      </c>
      <c r="R1097" s="42">
        <v>148</v>
      </c>
      <c r="S1097" s="42">
        <v>150</v>
      </c>
      <c r="T1097" s="42">
        <v>166</v>
      </c>
      <c r="U1097" s="42">
        <v>132</v>
      </c>
      <c r="V1097" s="42">
        <v>468.27567199999999</v>
      </c>
      <c r="W1097" s="42">
        <v>85.346182999999996</v>
      </c>
      <c r="X1097" s="42">
        <v>51.817324999999997</v>
      </c>
      <c r="Y1097" s="42">
        <v>100.586572</v>
      </c>
      <c r="Z1097" s="42">
        <v>99.570545999999993</v>
      </c>
      <c r="AA1097" s="42">
        <v>78.217956999999998</v>
      </c>
      <c r="AB1097" s="42">
        <v>48.705072000000001</v>
      </c>
      <c r="AC1097" s="42">
        <v>4.0320159999999996</v>
      </c>
      <c r="AD1097" s="42">
        <v>105.666702</v>
      </c>
      <c r="AE1097" s="42">
        <v>264.16675600000002</v>
      </c>
      <c r="AF1097" s="42">
        <v>98.442214000000007</v>
      </c>
      <c r="AG1097" s="42">
        <v>500.72432800000001</v>
      </c>
      <c r="AH1097" s="42">
        <v>83.314131000000003</v>
      </c>
      <c r="AI1097" s="42">
        <v>59.945532999999998</v>
      </c>
      <c r="AJ1097" s="42">
        <v>100.586572</v>
      </c>
      <c r="AK1097" s="42">
        <v>92.458365000000001</v>
      </c>
      <c r="AL1097" s="42">
        <v>78.201913000000005</v>
      </c>
      <c r="AM1097" s="42">
        <v>75.057571999999993</v>
      </c>
      <c r="AN1097" s="42">
        <v>11.160242</v>
      </c>
      <c r="AO1097" s="42">
        <v>105.666702</v>
      </c>
      <c r="AP1097" s="42">
        <v>257.03852999999998</v>
      </c>
      <c r="AQ1097" s="42">
        <v>138.01909599999999</v>
      </c>
      <c r="AR1097" s="42">
        <v>784.11535900000001</v>
      </c>
      <c r="AS1097" s="42">
        <v>16.256416000000002</v>
      </c>
      <c r="AT1097" s="42">
        <v>32.512830999999998</v>
      </c>
      <c r="AU1097" s="42">
        <v>36.576934999999999</v>
      </c>
      <c r="AV1097" s="42">
        <v>73.153870999999995</v>
      </c>
      <c r="AW1097" s="42">
        <v>125.987222</v>
      </c>
      <c r="AX1097" s="42">
        <v>142.243638</v>
      </c>
      <c r="AY1097" s="42">
        <v>280.16647</v>
      </c>
      <c r="AZ1097" s="42">
        <v>77.217974999999996</v>
      </c>
      <c r="BA1097" s="42">
        <v>406.28204299999999</v>
      </c>
      <c r="BB1097" s="42">
        <v>8.1282080000000008</v>
      </c>
      <c r="BC1097" s="42">
        <v>16.256416000000002</v>
      </c>
      <c r="BD1097" s="42">
        <v>24.384623999999999</v>
      </c>
      <c r="BE1097" s="42">
        <v>48.769247</v>
      </c>
      <c r="BF1097" s="42">
        <v>24.384623999999999</v>
      </c>
      <c r="BG1097" s="42">
        <v>113.79491</v>
      </c>
      <c r="BH1097" s="42">
        <v>150.243495</v>
      </c>
      <c r="BI1097" s="42">
        <v>20.320519999999998</v>
      </c>
      <c r="BJ1097" s="42">
        <v>377.83331500000003</v>
      </c>
      <c r="BK1097" s="42">
        <v>8.1282080000000008</v>
      </c>
      <c r="BL1097" s="42">
        <v>16.256416000000002</v>
      </c>
      <c r="BM1097" s="42">
        <v>12.192311999999999</v>
      </c>
      <c r="BN1097" s="42">
        <v>24.384623999999999</v>
      </c>
      <c r="BO1097" s="42">
        <v>101.602598</v>
      </c>
      <c r="BP1097" s="42">
        <v>28.448727999999999</v>
      </c>
      <c r="BQ1097" s="42">
        <v>129.92297500000001</v>
      </c>
      <c r="BR1097" s="42">
        <v>56.897455000000001</v>
      </c>
      <c r="BS1097" s="42">
        <v>69.089766999999995</v>
      </c>
      <c r="BT1097" s="42">
        <v>0</v>
      </c>
      <c r="BU1097" s="42">
        <v>0</v>
      </c>
      <c r="BV1097" s="42">
        <v>0</v>
      </c>
      <c r="BW1097" s="42">
        <v>4.0641040000000004</v>
      </c>
      <c r="BX1097" s="42">
        <v>12.192311999999999</v>
      </c>
      <c r="BY1097" s="42">
        <v>28.448727999999999</v>
      </c>
      <c r="BZ1097" s="42">
        <v>0</v>
      </c>
      <c r="CA1097" s="42">
        <v>24.384623999999999</v>
      </c>
      <c r="CB1097" s="42">
        <v>369.83345800000001</v>
      </c>
      <c r="CC1097" s="42">
        <v>12.192311999999999</v>
      </c>
      <c r="CD1097" s="42">
        <v>28.448727999999999</v>
      </c>
      <c r="CE1097" s="42">
        <v>28.448727999999999</v>
      </c>
      <c r="CF1097" s="42">
        <v>65.025662999999994</v>
      </c>
      <c r="CG1097" s="42">
        <v>97.538494</v>
      </c>
      <c r="CH1097" s="42">
        <v>93.474390999999997</v>
      </c>
      <c r="CI1097" s="42">
        <v>4.0641040000000004</v>
      </c>
      <c r="CJ1097" s="42">
        <v>40.641038999999999</v>
      </c>
      <c r="CK1097" s="42">
        <v>345.19213300000001</v>
      </c>
      <c r="CL1097" s="42">
        <v>4.0641040000000004</v>
      </c>
      <c r="CM1097" s="42">
        <v>4.0641040000000004</v>
      </c>
      <c r="CN1097" s="42">
        <v>8.1282080000000008</v>
      </c>
      <c r="CO1097" s="42">
        <v>4.0641040000000004</v>
      </c>
      <c r="CP1097" s="42">
        <v>16.256416000000002</v>
      </c>
      <c r="CQ1097" s="42">
        <v>20.320519999999998</v>
      </c>
      <c r="CR1097" s="42">
        <v>276.10236700000002</v>
      </c>
      <c r="CS1097" s="42">
        <v>12.192311999999999</v>
      </c>
    </row>
    <row r="1098" spans="1:97">
      <c r="A1098" s="40" t="s">
        <v>2788</v>
      </c>
      <c r="B1098" s="40" t="s">
        <v>289</v>
      </c>
      <c r="C1098" s="40" t="s">
        <v>1664</v>
      </c>
      <c r="D1098" s="40" t="s">
        <v>1665</v>
      </c>
      <c r="E1098" s="40" t="s">
        <v>1716</v>
      </c>
      <c r="F1098" s="40" t="s">
        <v>1671</v>
      </c>
      <c r="G1098" s="41" t="s">
        <v>294</v>
      </c>
      <c r="H1098" s="40" t="s">
        <v>2789</v>
      </c>
      <c r="I1098" s="42">
        <v>1237</v>
      </c>
      <c r="J1098" s="42">
        <v>270.94581499999998</v>
      </c>
      <c r="K1098" s="42">
        <v>190.77832699999999</v>
      </c>
      <c r="L1098" s="42">
        <v>284.13793399999997</v>
      </c>
      <c r="M1098" s="42">
        <v>286.15270099999998</v>
      </c>
      <c r="N1098" s="42">
        <v>136.99507500000001</v>
      </c>
      <c r="O1098" s="42">
        <v>67.990148000000005</v>
      </c>
      <c r="P1098" s="42">
        <v>221</v>
      </c>
      <c r="Q1098" s="42">
        <v>197</v>
      </c>
      <c r="R1098" s="42">
        <v>275</v>
      </c>
      <c r="S1098" s="42">
        <v>218</v>
      </c>
      <c r="T1098" s="42">
        <v>140</v>
      </c>
      <c r="U1098" s="42">
        <v>42</v>
      </c>
      <c r="V1098" s="42">
        <v>609.86698899999999</v>
      </c>
      <c r="W1098" s="42">
        <v>135.98029700000001</v>
      </c>
      <c r="X1098" s="42">
        <v>96.403942000000001</v>
      </c>
      <c r="Y1098" s="42">
        <v>133.95074</v>
      </c>
      <c r="Z1098" s="42">
        <v>148.14284699999999</v>
      </c>
      <c r="AA1098" s="42">
        <v>66.975369999999998</v>
      </c>
      <c r="AB1098" s="42">
        <v>27.399014999999999</v>
      </c>
      <c r="AC1098" s="42">
        <v>1.014778</v>
      </c>
      <c r="AD1098" s="42">
        <v>184.68965700000001</v>
      </c>
      <c r="AE1098" s="42">
        <v>360.23151899999999</v>
      </c>
      <c r="AF1098" s="42">
        <v>64.945813000000001</v>
      </c>
      <c r="AG1098" s="42">
        <v>627.13301100000001</v>
      </c>
      <c r="AH1098" s="42">
        <v>134.965518</v>
      </c>
      <c r="AI1098" s="42">
        <v>94.374385000000004</v>
      </c>
      <c r="AJ1098" s="42">
        <v>150.18719300000001</v>
      </c>
      <c r="AK1098" s="42">
        <v>138.00985299999999</v>
      </c>
      <c r="AL1098" s="42">
        <v>70.019705000000002</v>
      </c>
      <c r="AM1098" s="42">
        <v>37.546798000000003</v>
      </c>
      <c r="AN1098" s="42">
        <v>2.0295570000000001</v>
      </c>
      <c r="AO1098" s="42">
        <v>173.527095</v>
      </c>
      <c r="AP1098" s="42">
        <v>374.45320500000003</v>
      </c>
      <c r="AQ1098" s="42">
        <v>79.152709999999999</v>
      </c>
      <c r="AR1098" s="42">
        <v>982.30542800000001</v>
      </c>
      <c r="AS1098" s="42">
        <v>16.236453000000001</v>
      </c>
      <c r="AT1098" s="42">
        <v>52.768473</v>
      </c>
      <c r="AU1098" s="42">
        <v>36.532020000000003</v>
      </c>
      <c r="AV1098" s="42">
        <v>105.536947</v>
      </c>
      <c r="AW1098" s="42">
        <v>235.428574</v>
      </c>
      <c r="AX1098" s="42">
        <v>186.71921399999999</v>
      </c>
      <c r="AY1098" s="42">
        <v>239.48768699999999</v>
      </c>
      <c r="AZ1098" s="42">
        <v>109.59605999999999</v>
      </c>
      <c r="BA1098" s="42">
        <v>478.97537399999999</v>
      </c>
      <c r="BB1098" s="42">
        <v>16.236453000000001</v>
      </c>
      <c r="BC1098" s="42">
        <v>44.650247</v>
      </c>
      <c r="BD1098" s="42">
        <v>20.295566999999998</v>
      </c>
      <c r="BE1098" s="42">
        <v>64.945813000000001</v>
      </c>
      <c r="BF1098" s="42">
        <v>36.532020000000003</v>
      </c>
      <c r="BG1098" s="42">
        <v>142.06896699999999</v>
      </c>
      <c r="BH1098" s="42">
        <v>109.59605999999999</v>
      </c>
      <c r="BI1098" s="42">
        <v>44.650247</v>
      </c>
      <c r="BJ1098" s="42">
        <v>503.33005400000002</v>
      </c>
      <c r="BK1098" s="42">
        <v>0</v>
      </c>
      <c r="BL1098" s="42">
        <v>8.1182269999999992</v>
      </c>
      <c r="BM1098" s="42">
        <v>16.236453000000001</v>
      </c>
      <c r="BN1098" s="42">
        <v>40.591132999999999</v>
      </c>
      <c r="BO1098" s="42">
        <v>198.89655400000001</v>
      </c>
      <c r="BP1098" s="42">
        <v>44.650247</v>
      </c>
      <c r="BQ1098" s="42">
        <v>129.891627</v>
      </c>
      <c r="BR1098" s="42">
        <v>64.945813000000001</v>
      </c>
      <c r="BS1098" s="42">
        <v>146.12808000000001</v>
      </c>
      <c r="BT1098" s="42">
        <v>0</v>
      </c>
      <c r="BU1098" s="42">
        <v>0</v>
      </c>
      <c r="BV1098" s="42">
        <v>0</v>
      </c>
      <c r="BW1098" s="42">
        <v>4.059113</v>
      </c>
      <c r="BX1098" s="42">
        <v>36.532020000000003</v>
      </c>
      <c r="BY1098" s="42">
        <v>48.709359999999997</v>
      </c>
      <c r="BZ1098" s="42">
        <v>0</v>
      </c>
      <c r="CA1098" s="42">
        <v>56.827587000000001</v>
      </c>
      <c r="CB1098" s="42">
        <v>535.80296099999998</v>
      </c>
      <c r="CC1098" s="42">
        <v>16.236453000000001</v>
      </c>
      <c r="CD1098" s="42">
        <v>44.650247</v>
      </c>
      <c r="CE1098" s="42">
        <v>32.472906999999999</v>
      </c>
      <c r="CF1098" s="42">
        <v>89.300493000000003</v>
      </c>
      <c r="CG1098" s="42">
        <v>178.600987</v>
      </c>
      <c r="CH1098" s="42">
        <v>117.714287</v>
      </c>
      <c r="CI1098" s="42">
        <v>16.236453000000001</v>
      </c>
      <c r="CJ1098" s="42">
        <v>40.591132999999999</v>
      </c>
      <c r="CK1098" s="42">
        <v>300.37438700000001</v>
      </c>
      <c r="CL1098" s="42">
        <v>0</v>
      </c>
      <c r="CM1098" s="42">
        <v>8.1182269999999992</v>
      </c>
      <c r="CN1098" s="42">
        <v>4.059113</v>
      </c>
      <c r="CO1098" s="42">
        <v>12.177339999999999</v>
      </c>
      <c r="CP1098" s="42">
        <v>20.295566999999998</v>
      </c>
      <c r="CQ1098" s="42">
        <v>20.295566999999998</v>
      </c>
      <c r="CR1098" s="42">
        <v>223.25123400000001</v>
      </c>
      <c r="CS1098" s="42">
        <v>12.177339999999999</v>
      </c>
    </row>
    <row r="1099" spans="1:97">
      <c r="A1099" s="40" t="s">
        <v>2790</v>
      </c>
      <c r="B1099" s="40" t="s">
        <v>289</v>
      </c>
      <c r="C1099" s="40" t="s">
        <v>1664</v>
      </c>
      <c r="D1099" s="40" t="s">
        <v>1669</v>
      </c>
      <c r="E1099" s="40" t="s">
        <v>1779</v>
      </c>
      <c r="F1099" s="40" t="s">
        <v>1671</v>
      </c>
      <c r="G1099" s="41" t="s">
        <v>294</v>
      </c>
      <c r="H1099" s="40" t="s">
        <v>2791</v>
      </c>
      <c r="I1099" s="42">
        <v>315</v>
      </c>
      <c r="J1099" s="42">
        <v>63</v>
      </c>
      <c r="K1099" s="42">
        <v>28</v>
      </c>
      <c r="L1099" s="42">
        <v>77</v>
      </c>
      <c r="M1099" s="42">
        <v>65</v>
      </c>
      <c r="N1099" s="42">
        <v>53</v>
      </c>
      <c r="O1099" s="42">
        <v>29</v>
      </c>
      <c r="P1099" s="42">
        <v>34</v>
      </c>
      <c r="Q1099" s="42">
        <v>49</v>
      </c>
      <c r="R1099" s="42">
        <v>57</v>
      </c>
      <c r="S1099" s="42">
        <v>77</v>
      </c>
      <c r="T1099" s="42">
        <v>37</v>
      </c>
      <c r="U1099" s="42">
        <v>20</v>
      </c>
      <c r="V1099" s="42">
        <v>146</v>
      </c>
      <c r="W1099" s="42">
        <v>26</v>
      </c>
      <c r="X1099" s="42">
        <v>11</v>
      </c>
      <c r="Y1099" s="42">
        <v>42</v>
      </c>
      <c r="Z1099" s="42">
        <v>32</v>
      </c>
      <c r="AA1099" s="42">
        <v>25</v>
      </c>
      <c r="AB1099" s="42">
        <v>10</v>
      </c>
      <c r="AC1099" s="42">
        <v>0</v>
      </c>
      <c r="AD1099" s="42">
        <v>28</v>
      </c>
      <c r="AE1099" s="42">
        <v>94</v>
      </c>
      <c r="AF1099" s="42">
        <v>24</v>
      </c>
      <c r="AG1099" s="42">
        <v>169</v>
      </c>
      <c r="AH1099" s="42">
        <v>37</v>
      </c>
      <c r="AI1099" s="42">
        <v>17</v>
      </c>
      <c r="AJ1099" s="42">
        <v>35</v>
      </c>
      <c r="AK1099" s="42">
        <v>33</v>
      </c>
      <c r="AL1099" s="42">
        <v>28</v>
      </c>
      <c r="AM1099" s="42">
        <v>18</v>
      </c>
      <c r="AN1099" s="42">
        <v>1</v>
      </c>
      <c r="AO1099" s="42">
        <v>40</v>
      </c>
      <c r="AP1099" s="42">
        <v>97</v>
      </c>
      <c r="AQ1099" s="42">
        <v>32</v>
      </c>
      <c r="AR1099" s="42">
        <v>248</v>
      </c>
      <c r="AS1099" s="42">
        <v>0</v>
      </c>
      <c r="AT1099" s="42">
        <v>20</v>
      </c>
      <c r="AU1099" s="42">
        <v>24</v>
      </c>
      <c r="AV1099" s="42">
        <v>32</v>
      </c>
      <c r="AW1099" s="42">
        <v>32</v>
      </c>
      <c r="AX1099" s="42">
        <v>40</v>
      </c>
      <c r="AY1099" s="42">
        <v>84</v>
      </c>
      <c r="AZ1099" s="42">
        <v>16</v>
      </c>
      <c r="BA1099" s="42">
        <v>120</v>
      </c>
      <c r="BB1099" s="42">
        <v>0</v>
      </c>
      <c r="BC1099" s="42">
        <v>8</v>
      </c>
      <c r="BD1099" s="42">
        <v>20</v>
      </c>
      <c r="BE1099" s="42">
        <v>12</v>
      </c>
      <c r="BF1099" s="42">
        <v>4</v>
      </c>
      <c r="BG1099" s="42">
        <v>36</v>
      </c>
      <c r="BH1099" s="42">
        <v>36</v>
      </c>
      <c r="BI1099" s="42">
        <v>4</v>
      </c>
      <c r="BJ1099" s="42">
        <v>128</v>
      </c>
      <c r="BK1099" s="42">
        <v>0</v>
      </c>
      <c r="BL1099" s="42">
        <v>12</v>
      </c>
      <c r="BM1099" s="42">
        <v>4</v>
      </c>
      <c r="BN1099" s="42">
        <v>20</v>
      </c>
      <c r="BO1099" s="42">
        <v>28</v>
      </c>
      <c r="BP1099" s="42">
        <v>4</v>
      </c>
      <c r="BQ1099" s="42">
        <v>48</v>
      </c>
      <c r="BR1099" s="42">
        <v>12</v>
      </c>
      <c r="BS1099" s="42">
        <v>12</v>
      </c>
      <c r="BT1099" s="42">
        <v>0</v>
      </c>
      <c r="BU1099" s="42">
        <v>0</v>
      </c>
      <c r="BV1099" s="42">
        <v>0</v>
      </c>
      <c r="BW1099" s="42">
        <v>0</v>
      </c>
      <c r="BX1099" s="42">
        <v>0</v>
      </c>
      <c r="BY1099" s="42">
        <v>8</v>
      </c>
      <c r="BZ1099" s="42">
        <v>0</v>
      </c>
      <c r="CA1099" s="42">
        <v>4</v>
      </c>
      <c r="CB1099" s="42">
        <v>124</v>
      </c>
      <c r="CC1099" s="42">
        <v>0</v>
      </c>
      <c r="CD1099" s="42">
        <v>16</v>
      </c>
      <c r="CE1099" s="42">
        <v>20</v>
      </c>
      <c r="CF1099" s="42">
        <v>24</v>
      </c>
      <c r="CG1099" s="42">
        <v>24</v>
      </c>
      <c r="CH1099" s="42">
        <v>24</v>
      </c>
      <c r="CI1099" s="42">
        <v>4</v>
      </c>
      <c r="CJ1099" s="42">
        <v>12</v>
      </c>
      <c r="CK1099" s="42">
        <v>112</v>
      </c>
      <c r="CL1099" s="42">
        <v>0</v>
      </c>
      <c r="CM1099" s="42">
        <v>4</v>
      </c>
      <c r="CN1099" s="42">
        <v>4</v>
      </c>
      <c r="CO1099" s="42">
        <v>8</v>
      </c>
      <c r="CP1099" s="42">
        <v>8</v>
      </c>
      <c r="CQ1099" s="42">
        <v>8</v>
      </c>
      <c r="CR1099" s="42">
        <v>80</v>
      </c>
      <c r="CS1099" s="42">
        <v>0</v>
      </c>
    </row>
    <row r="1100" spans="1:97">
      <c r="A1100" s="40" t="s">
        <v>2792</v>
      </c>
      <c r="B1100" s="40" t="s">
        <v>289</v>
      </c>
      <c r="C1100" s="40" t="s">
        <v>1664</v>
      </c>
      <c r="D1100" s="40" t="s">
        <v>1674</v>
      </c>
      <c r="E1100" s="40" t="s">
        <v>2793</v>
      </c>
      <c r="F1100" s="40" t="s">
        <v>1671</v>
      </c>
      <c r="G1100" s="41" t="s">
        <v>294</v>
      </c>
      <c r="H1100" s="40" t="s">
        <v>2794</v>
      </c>
      <c r="I1100" s="42">
        <v>28420</v>
      </c>
      <c r="J1100" s="42">
        <v>4940.9637869999997</v>
      </c>
      <c r="K1100" s="42">
        <v>5060.5381159999997</v>
      </c>
      <c r="L1100" s="42">
        <v>5889.524179</v>
      </c>
      <c r="M1100" s="42">
        <v>6178.7518040000004</v>
      </c>
      <c r="N1100" s="42">
        <v>3553.7781690000002</v>
      </c>
      <c r="O1100" s="42">
        <v>2796.443945</v>
      </c>
      <c r="P1100" s="42">
        <v>5265</v>
      </c>
      <c r="Q1100" s="42">
        <v>5284</v>
      </c>
      <c r="R1100" s="42">
        <v>6367</v>
      </c>
      <c r="S1100" s="42">
        <v>4963</v>
      </c>
      <c r="T1100" s="42">
        <v>3856</v>
      </c>
      <c r="U1100" s="42">
        <v>1754</v>
      </c>
      <c r="V1100" s="42">
        <v>13445.102258000001</v>
      </c>
      <c r="W1100" s="42">
        <v>2459.9856669999999</v>
      </c>
      <c r="X1100" s="42">
        <v>2573.705074</v>
      </c>
      <c r="Y1100" s="42">
        <v>2826.2690389999998</v>
      </c>
      <c r="Z1100" s="42">
        <v>2894.2104680000002</v>
      </c>
      <c r="AA1100" s="42">
        <v>1602.9548589999999</v>
      </c>
      <c r="AB1100" s="42">
        <v>1045.519765</v>
      </c>
      <c r="AC1100" s="42">
        <v>42.457386</v>
      </c>
      <c r="AD1100" s="42">
        <v>3241.8016149999999</v>
      </c>
      <c r="AE1100" s="42">
        <v>8259.7807969999994</v>
      </c>
      <c r="AF1100" s="42">
        <v>1943.519847</v>
      </c>
      <c r="AG1100" s="42">
        <v>14974.897741999999</v>
      </c>
      <c r="AH1100" s="42">
        <v>2480.9781200000002</v>
      </c>
      <c r="AI1100" s="42">
        <v>2486.8330420000002</v>
      </c>
      <c r="AJ1100" s="42">
        <v>3063.2551400000002</v>
      </c>
      <c r="AK1100" s="42">
        <v>3284.5413370000001</v>
      </c>
      <c r="AL1100" s="42">
        <v>1950.82331</v>
      </c>
      <c r="AM1100" s="42">
        <v>1552.902053</v>
      </c>
      <c r="AN1100" s="42">
        <v>155.56474</v>
      </c>
      <c r="AO1100" s="42">
        <v>3317.469607</v>
      </c>
      <c r="AP1100" s="42">
        <v>8767.5944029999991</v>
      </c>
      <c r="AQ1100" s="42">
        <v>2889.8337320000001</v>
      </c>
      <c r="AR1100" s="42">
        <v>23467.036271000001</v>
      </c>
      <c r="AS1100" s="42">
        <v>23.871600000000001</v>
      </c>
      <c r="AT1100" s="42">
        <v>740.35087199999998</v>
      </c>
      <c r="AU1100" s="42">
        <v>1997.293046</v>
      </c>
      <c r="AV1100" s="42">
        <v>4019.711605</v>
      </c>
      <c r="AW1100" s="42">
        <v>4437.3504409999996</v>
      </c>
      <c r="AX1100" s="42">
        <v>2834.6095099999998</v>
      </c>
      <c r="AY1100" s="42">
        <v>6037.1768620000003</v>
      </c>
      <c r="AZ1100" s="42">
        <v>3376.6723350000002</v>
      </c>
      <c r="BA1100" s="42">
        <v>10975.11664</v>
      </c>
      <c r="BB1100" s="42">
        <v>19.852582999999999</v>
      </c>
      <c r="BC1100" s="42">
        <v>571.32907799999998</v>
      </c>
      <c r="BD1100" s="42">
        <v>1209.683636</v>
      </c>
      <c r="BE1100" s="42">
        <v>1923.6033210000001</v>
      </c>
      <c r="BF1100" s="42">
        <v>1011.463673</v>
      </c>
      <c r="BG1100" s="42">
        <v>2361.0414679999999</v>
      </c>
      <c r="BH1100" s="42">
        <v>2675.5909740000002</v>
      </c>
      <c r="BI1100" s="42">
        <v>1202.5519059999999</v>
      </c>
      <c r="BJ1100" s="42">
        <v>12491.919631999999</v>
      </c>
      <c r="BK1100" s="42">
        <v>4.0190169999999998</v>
      </c>
      <c r="BL1100" s="42">
        <v>169.021794</v>
      </c>
      <c r="BM1100" s="42">
        <v>787.60941000000003</v>
      </c>
      <c r="BN1100" s="42">
        <v>2096.1082839999999</v>
      </c>
      <c r="BO1100" s="42">
        <v>3425.8867679999998</v>
      </c>
      <c r="BP1100" s="42">
        <v>473.56804199999999</v>
      </c>
      <c r="BQ1100" s="42">
        <v>3361.5858880000001</v>
      </c>
      <c r="BR1100" s="42">
        <v>2174.1204290000001</v>
      </c>
      <c r="BS1100" s="42">
        <v>3319.1712299999999</v>
      </c>
      <c r="BT1100" s="42">
        <v>0</v>
      </c>
      <c r="BU1100" s="42">
        <v>14.849149000000001</v>
      </c>
      <c r="BV1100" s="42">
        <v>41.643222000000002</v>
      </c>
      <c r="BW1100" s="42">
        <v>267.551695</v>
      </c>
      <c r="BX1100" s="42">
        <v>584.10605999999996</v>
      </c>
      <c r="BY1100" s="42">
        <v>484.03478200000001</v>
      </c>
      <c r="BZ1100" s="42">
        <v>0</v>
      </c>
      <c r="CA1100" s="42">
        <v>1926.986322</v>
      </c>
      <c r="CB1100" s="42">
        <v>11851.15136</v>
      </c>
      <c r="CC1100" s="42">
        <v>18.893242999999998</v>
      </c>
      <c r="CD1100" s="42">
        <v>627.21353199999999</v>
      </c>
      <c r="CE1100" s="42">
        <v>1697.754747</v>
      </c>
      <c r="CF1100" s="42">
        <v>3230.3308969999998</v>
      </c>
      <c r="CG1100" s="42">
        <v>3293.288736</v>
      </c>
      <c r="CH1100" s="42">
        <v>2025.217576</v>
      </c>
      <c r="CI1100" s="42">
        <v>84.817293000000006</v>
      </c>
      <c r="CJ1100" s="42">
        <v>873.63533600000005</v>
      </c>
      <c r="CK1100" s="42">
        <v>8296.7136819999996</v>
      </c>
      <c r="CL1100" s="42">
        <v>4.9783580000000001</v>
      </c>
      <c r="CM1100" s="42">
        <v>98.288191999999995</v>
      </c>
      <c r="CN1100" s="42">
        <v>257.89507800000001</v>
      </c>
      <c r="CO1100" s="42">
        <v>521.82901300000003</v>
      </c>
      <c r="CP1100" s="42">
        <v>559.955645</v>
      </c>
      <c r="CQ1100" s="42">
        <v>325.35715199999999</v>
      </c>
      <c r="CR1100" s="42">
        <v>5952.3595690000002</v>
      </c>
      <c r="CS1100" s="42">
        <v>576.05067699999995</v>
      </c>
    </row>
    <row r="1101" spans="1:97">
      <c r="A1101" s="40" t="s">
        <v>2795</v>
      </c>
      <c r="B1101" s="40" t="s">
        <v>289</v>
      </c>
      <c r="C1101" s="40" t="s">
        <v>1664</v>
      </c>
      <c r="D1101" s="40" t="s">
        <v>1685</v>
      </c>
      <c r="E1101" s="40" t="s">
        <v>1765</v>
      </c>
      <c r="F1101" s="40" t="s">
        <v>1671</v>
      </c>
      <c r="G1101" s="41" t="s">
        <v>294</v>
      </c>
      <c r="H1101" s="40" t="s">
        <v>2796</v>
      </c>
      <c r="I1101" s="42">
        <v>391</v>
      </c>
      <c r="J1101" s="42">
        <v>74.029332999999994</v>
      </c>
      <c r="K1101" s="42">
        <v>61.517333000000001</v>
      </c>
      <c r="L1101" s="42">
        <v>81.328000000000003</v>
      </c>
      <c r="M1101" s="42">
        <v>77.157332999999994</v>
      </c>
      <c r="N1101" s="42">
        <v>62.56</v>
      </c>
      <c r="O1101" s="42">
        <v>34.408000000000001</v>
      </c>
      <c r="P1101" s="42">
        <v>80</v>
      </c>
      <c r="Q1101" s="42">
        <v>66</v>
      </c>
      <c r="R1101" s="42">
        <v>72</v>
      </c>
      <c r="S1101" s="42">
        <v>63</v>
      </c>
      <c r="T1101" s="42">
        <v>48</v>
      </c>
      <c r="U1101" s="42">
        <v>35</v>
      </c>
      <c r="V1101" s="42">
        <v>189.765333</v>
      </c>
      <c r="W1101" s="42">
        <v>37.536000000000001</v>
      </c>
      <c r="X1101" s="42">
        <v>39.621333</v>
      </c>
      <c r="Y1101" s="42">
        <v>31.28</v>
      </c>
      <c r="Z1101" s="42">
        <v>39.621333</v>
      </c>
      <c r="AA1101" s="42">
        <v>29.194666999999999</v>
      </c>
      <c r="AB1101" s="42">
        <v>10.426667</v>
      </c>
      <c r="AC1101" s="42">
        <v>2.0853329999999999</v>
      </c>
      <c r="AD1101" s="42">
        <v>55.261333</v>
      </c>
      <c r="AE1101" s="42">
        <v>108.437333</v>
      </c>
      <c r="AF1101" s="42">
        <v>26.066666999999999</v>
      </c>
      <c r="AG1101" s="42">
        <v>201.234667</v>
      </c>
      <c r="AH1101" s="42">
        <v>36.493333</v>
      </c>
      <c r="AI1101" s="42">
        <v>21.896000000000001</v>
      </c>
      <c r="AJ1101" s="42">
        <v>50.048000000000002</v>
      </c>
      <c r="AK1101" s="42">
        <v>37.536000000000001</v>
      </c>
      <c r="AL1101" s="42">
        <v>33.365333</v>
      </c>
      <c r="AM1101" s="42">
        <v>20.853332999999999</v>
      </c>
      <c r="AN1101" s="42">
        <v>1.042667</v>
      </c>
      <c r="AO1101" s="42">
        <v>45.877333</v>
      </c>
      <c r="AP1101" s="42">
        <v>110.522667</v>
      </c>
      <c r="AQ1101" s="42">
        <v>44.834667000000003</v>
      </c>
      <c r="AR1101" s="42">
        <v>296.11733299999997</v>
      </c>
      <c r="AS1101" s="42">
        <v>16.682666999999999</v>
      </c>
      <c r="AT1101" s="42">
        <v>4.1706669999999999</v>
      </c>
      <c r="AU1101" s="42">
        <v>20.853332999999999</v>
      </c>
      <c r="AV1101" s="42">
        <v>8.3413330000000006</v>
      </c>
      <c r="AW1101" s="42">
        <v>45.877333</v>
      </c>
      <c r="AX1101" s="42">
        <v>62.56</v>
      </c>
      <c r="AY1101" s="42">
        <v>75.072000000000003</v>
      </c>
      <c r="AZ1101" s="42">
        <v>62.56</v>
      </c>
      <c r="BA1101" s="42">
        <v>145.973333</v>
      </c>
      <c r="BB1101" s="42">
        <v>8.3413330000000006</v>
      </c>
      <c r="BC1101" s="42">
        <v>4.1706669999999999</v>
      </c>
      <c r="BD1101" s="42">
        <v>12.512</v>
      </c>
      <c r="BE1101" s="42">
        <v>8.3413330000000006</v>
      </c>
      <c r="BF1101" s="42">
        <v>12.512</v>
      </c>
      <c r="BG1101" s="42">
        <v>41.706667000000003</v>
      </c>
      <c r="BH1101" s="42">
        <v>33.365333</v>
      </c>
      <c r="BI1101" s="42">
        <v>25.024000000000001</v>
      </c>
      <c r="BJ1101" s="42">
        <v>150.14400000000001</v>
      </c>
      <c r="BK1101" s="42">
        <v>8.3413330000000006</v>
      </c>
      <c r="BL1101" s="42">
        <v>0</v>
      </c>
      <c r="BM1101" s="42">
        <v>8.3413330000000006</v>
      </c>
      <c r="BN1101" s="42">
        <v>0</v>
      </c>
      <c r="BO1101" s="42">
        <v>33.365333</v>
      </c>
      <c r="BP1101" s="42">
        <v>20.853332999999999</v>
      </c>
      <c r="BQ1101" s="42">
        <v>41.706667000000003</v>
      </c>
      <c r="BR1101" s="42">
        <v>37.536000000000001</v>
      </c>
      <c r="BS1101" s="42">
        <v>25.024000000000001</v>
      </c>
      <c r="BT1101" s="42">
        <v>4.1706669999999999</v>
      </c>
      <c r="BU1101" s="42">
        <v>0</v>
      </c>
      <c r="BV1101" s="42">
        <v>0</v>
      </c>
      <c r="BW1101" s="42">
        <v>0</v>
      </c>
      <c r="BX1101" s="42">
        <v>0</v>
      </c>
      <c r="BY1101" s="42">
        <v>4.1706669999999999</v>
      </c>
      <c r="BZ1101" s="42">
        <v>0</v>
      </c>
      <c r="CA1101" s="42">
        <v>16.682666999999999</v>
      </c>
      <c r="CB1101" s="42">
        <v>154.31466699999999</v>
      </c>
      <c r="CC1101" s="42">
        <v>12.512</v>
      </c>
      <c r="CD1101" s="42">
        <v>4.1706669999999999</v>
      </c>
      <c r="CE1101" s="42">
        <v>12.512</v>
      </c>
      <c r="CF1101" s="42">
        <v>8.3413330000000006</v>
      </c>
      <c r="CG1101" s="42">
        <v>37.536000000000001</v>
      </c>
      <c r="CH1101" s="42">
        <v>45.877333</v>
      </c>
      <c r="CI1101" s="42">
        <v>0</v>
      </c>
      <c r="CJ1101" s="42">
        <v>33.365333</v>
      </c>
      <c r="CK1101" s="42">
        <v>116.778667</v>
      </c>
      <c r="CL1101" s="42">
        <v>0</v>
      </c>
      <c r="CM1101" s="42">
        <v>0</v>
      </c>
      <c r="CN1101" s="42">
        <v>8.3413330000000006</v>
      </c>
      <c r="CO1101" s="42">
        <v>0</v>
      </c>
      <c r="CP1101" s="42">
        <v>8.3413330000000006</v>
      </c>
      <c r="CQ1101" s="42">
        <v>12.512</v>
      </c>
      <c r="CR1101" s="42">
        <v>75.072000000000003</v>
      </c>
      <c r="CS1101" s="42">
        <v>12.512</v>
      </c>
    </row>
    <row r="1102" spans="1:97">
      <c r="A1102" s="40" t="s">
        <v>2797</v>
      </c>
      <c r="B1102" s="40" t="s">
        <v>289</v>
      </c>
      <c r="C1102" s="40" t="s">
        <v>1664</v>
      </c>
      <c r="D1102" s="40" t="s">
        <v>1669</v>
      </c>
      <c r="E1102" s="40" t="s">
        <v>1689</v>
      </c>
      <c r="F1102" s="40" t="s">
        <v>1671</v>
      </c>
      <c r="G1102" s="41" t="s">
        <v>294</v>
      </c>
      <c r="H1102" s="40" t="s">
        <v>2798</v>
      </c>
      <c r="I1102" s="42">
        <v>922</v>
      </c>
      <c r="J1102" s="42">
        <v>201.09051299999999</v>
      </c>
      <c r="K1102" s="42">
        <v>131.71428599999999</v>
      </c>
      <c r="L1102" s="42">
        <v>226.22682699999999</v>
      </c>
      <c r="M1102" s="42">
        <v>189.025082</v>
      </c>
      <c r="N1102" s="42">
        <v>109.594329</v>
      </c>
      <c r="O1102" s="42">
        <v>64.348963999999995</v>
      </c>
      <c r="P1102" s="42">
        <v>134</v>
      </c>
      <c r="Q1102" s="42">
        <v>132</v>
      </c>
      <c r="R1102" s="42">
        <v>171</v>
      </c>
      <c r="S1102" s="42">
        <v>143</v>
      </c>
      <c r="T1102" s="42">
        <v>109</v>
      </c>
      <c r="U1102" s="42">
        <v>58</v>
      </c>
      <c r="V1102" s="42">
        <v>437.37186500000001</v>
      </c>
      <c r="W1102" s="42">
        <v>92.501636000000005</v>
      </c>
      <c r="X1102" s="42">
        <v>65.354416999999998</v>
      </c>
      <c r="Y1102" s="42">
        <v>105.572519</v>
      </c>
      <c r="Z1102" s="42">
        <v>91.496183000000002</v>
      </c>
      <c r="AA1102" s="42">
        <v>56.305343999999998</v>
      </c>
      <c r="AB1102" s="42">
        <v>24.130862</v>
      </c>
      <c r="AC1102" s="42">
        <v>2.0109050000000002</v>
      </c>
      <c r="AD1102" s="42">
        <v>123.670665</v>
      </c>
      <c r="AE1102" s="42">
        <v>261.417666</v>
      </c>
      <c r="AF1102" s="42">
        <v>52.283532999999998</v>
      </c>
      <c r="AG1102" s="42">
        <v>484.62813499999999</v>
      </c>
      <c r="AH1102" s="42">
        <v>108.588877</v>
      </c>
      <c r="AI1102" s="42">
        <v>66.359869000000003</v>
      </c>
      <c r="AJ1102" s="42">
        <v>120.654308</v>
      </c>
      <c r="AK1102" s="42">
        <v>97.528898999999996</v>
      </c>
      <c r="AL1102" s="42">
        <v>53.288986000000001</v>
      </c>
      <c r="AM1102" s="42">
        <v>36.196292</v>
      </c>
      <c r="AN1102" s="42">
        <v>2.0109050000000002</v>
      </c>
      <c r="AO1102" s="42">
        <v>134.73064299999999</v>
      </c>
      <c r="AP1102" s="42">
        <v>281.52671800000002</v>
      </c>
      <c r="AQ1102" s="42">
        <v>68.370773999999997</v>
      </c>
      <c r="AR1102" s="42">
        <v>711.86041399999999</v>
      </c>
      <c r="AS1102" s="42">
        <v>8.0436209999999999</v>
      </c>
      <c r="AT1102" s="42">
        <v>20.109051000000001</v>
      </c>
      <c r="AU1102" s="42">
        <v>52.283532999999998</v>
      </c>
      <c r="AV1102" s="42">
        <v>136.74154899999999</v>
      </c>
      <c r="AW1102" s="42">
        <v>124.676118</v>
      </c>
      <c r="AX1102" s="42">
        <v>96.523446000000007</v>
      </c>
      <c r="AY1102" s="42">
        <v>164.89421999999999</v>
      </c>
      <c r="AZ1102" s="42">
        <v>108.588877</v>
      </c>
      <c r="BA1102" s="42">
        <v>329.78844099999998</v>
      </c>
      <c r="BB1102" s="42">
        <v>4.0218100000000003</v>
      </c>
      <c r="BC1102" s="42">
        <v>8.0436209999999999</v>
      </c>
      <c r="BD1102" s="42">
        <v>40.218102999999999</v>
      </c>
      <c r="BE1102" s="42">
        <v>68.370773999999997</v>
      </c>
      <c r="BF1102" s="42">
        <v>28.152671999999999</v>
      </c>
      <c r="BG1102" s="42">
        <v>76.414394999999999</v>
      </c>
      <c r="BH1102" s="42">
        <v>64.348963999999995</v>
      </c>
      <c r="BI1102" s="42">
        <v>40.218102999999999</v>
      </c>
      <c r="BJ1102" s="42">
        <v>382.07197400000001</v>
      </c>
      <c r="BK1102" s="42">
        <v>4.0218100000000003</v>
      </c>
      <c r="BL1102" s="42">
        <v>12.065431</v>
      </c>
      <c r="BM1102" s="42">
        <v>12.065431</v>
      </c>
      <c r="BN1102" s="42">
        <v>68.370773999999997</v>
      </c>
      <c r="BO1102" s="42">
        <v>96.523446000000007</v>
      </c>
      <c r="BP1102" s="42">
        <v>20.109051000000001</v>
      </c>
      <c r="BQ1102" s="42">
        <v>100.54525599999999</v>
      </c>
      <c r="BR1102" s="42">
        <v>68.370773999999997</v>
      </c>
      <c r="BS1102" s="42">
        <v>76.414394999999999</v>
      </c>
      <c r="BT1102" s="42">
        <v>0</v>
      </c>
      <c r="BU1102" s="42">
        <v>0</v>
      </c>
      <c r="BV1102" s="42">
        <v>0</v>
      </c>
      <c r="BW1102" s="42">
        <v>0</v>
      </c>
      <c r="BX1102" s="42">
        <v>16.087240999999999</v>
      </c>
      <c r="BY1102" s="42">
        <v>16.087240999999999</v>
      </c>
      <c r="BZ1102" s="42">
        <v>0</v>
      </c>
      <c r="CA1102" s="42">
        <v>44.239913000000001</v>
      </c>
      <c r="CB1102" s="42">
        <v>410.22464600000001</v>
      </c>
      <c r="CC1102" s="42">
        <v>4.0218100000000003</v>
      </c>
      <c r="CD1102" s="42">
        <v>20.109051000000001</v>
      </c>
      <c r="CE1102" s="42">
        <v>40.218102999999999</v>
      </c>
      <c r="CF1102" s="42">
        <v>132.71973800000001</v>
      </c>
      <c r="CG1102" s="42">
        <v>96.523446000000007</v>
      </c>
      <c r="CH1102" s="42">
        <v>76.414394999999999</v>
      </c>
      <c r="CI1102" s="42">
        <v>0</v>
      </c>
      <c r="CJ1102" s="42">
        <v>40.218102999999999</v>
      </c>
      <c r="CK1102" s="42">
        <v>225.221374</v>
      </c>
      <c r="CL1102" s="42">
        <v>4.0218100000000003</v>
      </c>
      <c r="CM1102" s="42">
        <v>0</v>
      </c>
      <c r="CN1102" s="42">
        <v>12.065431</v>
      </c>
      <c r="CO1102" s="42">
        <v>4.0218100000000003</v>
      </c>
      <c r="CP1102" s="42">
        <v>12.065431</v>
      </c>
      <c r="CQ1102" s="42">
        <v>4.0218100000000003</v>
      </c>
      <c r="CR1102" s="42">
        <v>164.89421999999999</v>
      </c>
      <c r="CS1102" s="42">
        <v>24.130862</v>
      </c>
    </row>
    <row r="1103" spans="1:97">
      <c r="A1103" s="40" t="s">
        <v>2799</v>
      </c>
      <c r="B1103" s="40" t="s">
        <v>289</v>
      </c>
      <c r="C1103" s="40" t="s">
        <v>1664</v>
      </c>
      <c r="D1103" s="40" t="s">
        <v>1685</v>
      </c>
      <c r="E1103" s="40" t="s">
        <v>1722</v>
      </c>
      <c r="F1103" s="40" t="s">
        <v>1671</v>
      </c>
      <c r="G1103" s="41" t="s">
        <v>294</v>
      </c>
      <c r="H1103" s="40" t="s">
        <v>2800</v>
      </c>
      <c r="I1103" s="42">
        <v>992</v>
      </c>
      <c r="J1103" s="42">
        <v>224.92255</v>
      </c>
      <c r="K1103" s="42">
        <v>169.985344</v>
      </c>
      <c r="L1103" s="42">
        <v>230.287578</v>
      </c>
      <c r="M1103" s="42">
        <v>227.49637000000001</v>
      </c>
      <c r="N1103" s="42">
        <v>101.344273</v>
      </c>
      <c r="O1103" s="42">
        <v>37.963886000000002</v>
      </c>
      <c r="P1103" s="42">
        <v>188</v>
      </c>
      <c r="Q1103" s="42">
        <v>208</v>
      </c>
      <c r="R1103" s="42">
        <v>216</v>
      </c>
      <c r="S1103" s="42">
        <v>174</v>
      </c>
      <c r="T1103" s="42">
        <v>84</v>
      </c>
      <c r="U1103" s="42">
        <v>30</v>
      </c>
      <c r="V1103" s="42">
        <v>505.695312</v>
      </c>
      <c r="W1103" s="42">
        <v>114.448162</v>
      </c>
      <c r="X1103" s="42">
        <v>88.083867999999995</v>
      </c>
      <c r="Y1103" s="42">
        <v>115.6829</v>
      </c>
      <c r="Z1103" s="42">
        <v>119.917534</v>
      </c>
      <c r="AA1103" s="42">
        <v>51.146033000000003</v>
      </c>
      <c r="AB1103" s="42">
        <v>16.416815</v>
      </c>
      <c r="AC1103" s="42">
        <v>0</v>
      </c>
      <c r="AD1103" s="42">
        <v>138.99512799999999</v>
      </c>
      <c r="AE1103" s="42">
        <v>320.60614900000002</v>
      </c>
      <c r="AF1103" s="42">
        <v>46.094036000000003</v>
      </c>
      <c r="AG1103" s="42">
        <v>486.304688</v>
      </c>
      <c r="AH1103" s="42">
        <v>110.474388</v>
      </c>
      <c r="AI1103" s="42">
        <v>81.901476000000002</v>
      </c>
      <c r="AJ1103" s="42">
        <v>114.60467800000001</v>
      </c>
      <c r="AK1103" s="42">
        <v>107.578836</v>
      </c>
      <c r="AL1103" s="42">
        <v>50.198239999999998</v>
      </c>
      <c r="AM1103" s="42">
        <v>21.547070000000001</v>
      </c>
      <c r="AN1103" s="42">
        <v>0</v>
      </c>
      <c r="AO1103" s="42">
        <v>142.15153799999999</v>
      </c>
      <c r="AP1103" s="42">
        <v>289.82461999999998</v>
      </c>
      <c r="AQ1103" s="42">
        <v>54.328529000000003</v>
      </c>
      <c r="AR1103" s="42">
        <v>762.44282699999997</v>
      </c>
      <c r="AS1103" s="42">
        <v>12.312612</v>
      </c>
      <c r="AT1103" s="42">
        <v>57.145823</v>
      </c>
      <c r="AU1103" s="42">
        <v>16.416815</v>
      </c>
      <c r="AV1103" s="42">
        <v>110.81350399999999</v>
      </c>
      <c r="AW1103" s="42">
        <v>139.54293100000001</v>
      </c>
      <c r="AX1103" s="42">
        <v>147.751339</v>
      </c>
      <c r="AY1103" s="42">
        <v>143.64713499999999</v>
      </c>
      <c r="AZ1103" s="42">
        <v>134.81266600000001</v>
      </c>
      <c r="BA1103" s="42">
        <v>360.64822199999998</v>
      </c>
      <c r="BB1103" s="42">
        <v>12.312612</v>
      </c>
      <c r="BC1103" s="42">
        <v>53.041620000000002</v>
      </c>
      <c r="BD1103" s="42">
        <v>12.312612</v>
      </c>
      <c r="BE1103" s="42">
        <v>49.250445999999997</v>
      </c>
      <c r="BF1103" s="42">
        <v>12.312612</v>
      </c>
      <c r="BG1103" s="42">
        <v>106.709301</v>
      </c>
      <c r="BH1103" s="42">
        <v>69.771466000000004</v>
      </c>
      <c r="BI1103" s="42">
        <v>44.937555000000003</v>
      </c>
      <c r="BJ1103" s="42">
        <v>401.79460499999999</v>
      </c>
      <c r="BK1103" s="42">
        <v>0</v>
      </c>
      <c r="BL1103" s="42">
        <v>4.1042040000000002</v>
      </c>
      <c r="BM1103" s="42">
        <v>4.1042040000000002</v>
      </c>
      <c r="BN1103" s="42">
        <v>61.563057999999998</v>
      </c>
      <c r="BO1103" s="42">
        <v>127.23032000000001</v>
      </c>
      <c r="BP1103" s="42">
        <v>41.042039000000003</v>
      </c>
      <c r="BQ1103" s="42">
        <v>73.87567</v>
      </c>
      <c r="BR1103" s="42">
        <v>89.875111000000004</v>
      </c>
      <c r="BS1103" s="42">
        <v>118.813225</v>
      </c>
      <c r="BT1103" s="42">
        <v>0</v>
      </c>
      <c r="BU1103" s="42">
        <v>4.1042040000000002</v>
      </c>
      <c r="BV1103" s="42">
        <v>0</v>
      </c>
      <c r="BW1103" s="42">
        <v>8.2084080000000004</v>
      </c>
      <c r="BX1103" s="42">
        <v>20.521018999999999</v>
      </c>
      <c r="BY1103" s="42">
        <v>16.416815</v>
      </c>
      <c r="BZ1103" s="42">
        <v>0</v>
      </c>
      <c r="CA1103" s="42">
        <v>69.562779000000006</v>
      </c>
      <c r="CB1103" s="42">
        <v>463.148976</v>
      </c>
      <c r="CC1103" s="42">
        <v>8.2084080000000004</v>
      </c>
      <c r="CD1103" s="42">
        <v>44.833212000000003</v>
      </c>
      <c r="CE1103" s="42">
        <v>16.416815</v>
      </c>
      <c r="CF1103" s="42">
        <v>102.605097</v>
      </c>
      <c r="CG1103" s="42">
        <v>110.81350399999999</v>
      </c>
      <c r="CH1103" s="42">
        <v>127.23032000000001</v>
      </c>
      <c r="CI1103" s="42">
        <v>0</v>
      </c>
      <c r="CJ1103" s="42">
        <v>53.041620000000002</v>
      </c>
      <c r="CK1103" s="42">
        <v>180.480627</v>
      </c>
      <c r="CL1103" s="42">
        <v>4.1042040000000002</v>
      </c>
      <c r="CM1103" s="42">
        <v>8.2084080000000004</v>
      </c>
      <c r="CN1103" s="42">
        <v>0</v>
      </c>
      <c r="CO1103" s="42">
        <v>0</v>
      </c>
      <c r="CP1103" s="42">
        <v>8.2084080000000004</v>
      </c>
      <c r="CQ1103" s="42">
        <v>4.1042040000000002</v>
      </c>
      <c r="CR1103" s="42">
        <v>143.64713499999999</v>
      </c>
      <c r="CS1103" s="42">
        <v>12.208268</v>
      </c>
    </row>
    <row r="1104" spans="1:97">
      <c r="A1104" s="40" t="s">
        <v>2801</v>
      </c>
      <c r="B1104" s="40" t="s">
        <v>289</v>
      </c>
      <c r="C1104" s="40" t="s">
        <v>1664</v>
      </c>
      <c r="D1104" s="40" t="s">
        <v>1674</v>
      </c>
      <c r="E1104" s="40" t="s">
        <v>1707</v>
      </c>
      <c r="F1104" s="40" t="s">
        <v>1671</v>
      </c>
      <c r="G1104" s="41" t="s">
        <v>294</v>
      </c>
      <c r="H1104" s="40" t="s">
        <v>2802</v>
      </c>
      <c r="I1104" s="42">
        <v>2534</v>
      </c>
      <c r="J1104" s="42">
        <v>438.430161</v>
      </c>
      <c r="K1104" s="42">
        <v>353.00023299999998</v>
      </c>
      <c r="L1104" s="42">
        <v>541.78935899999999</v>
      </c>
      <c r="M1104" s="42">
        <v>507.02919900000001</v>
      </c>
      <c r="N1104" s="42">
        <v>473.49421699999999</v>
      </c>
      <c r="O1104" s="42">
        <v>220.25683100000001</v>
      </c>
      <c r="P1104" s="42">
        <v>315</v>
      </c>
      <c r="Q1104" s="42">
        <v>361</v>
      </c>
      <c r="R1104" s="42">
        <v>420</v>
      </c>
      <c r="S1104" s="42">
        <v>608</v>
      </c>
      <c r="T1104" s="42">
        <v>310</v>
      </c>
      <c r="U1104" s="42">
        <v>146</v>
      </c>
      <c r="V1104" s="42">
        <v>1232.643685</v>
      </c>
      <c r="W1104" s="42">
        <v>222.58761999999999</v>
      </c>
      <c r="X1104" s="42">
        <v>176.591489</v>
      </c>
      <c r="Y1104" s="42">
        <v>273.8768</v>
      </c>
      <c r="Z1104" s="42">
        <v>251.604749</v>
      </c>
      <c r="AA1104" s="42">
        <v>225.55338399999999</v>
      </c>
      <c r="AB1104" s="42">
        <v>76.573131000000004</v>
      </c>
      <c r="AC1104" s="42">
        <v>5.8565120000000004</v>
      </c>
      <c r="AD1104" s="42">
        <v>300.674373</v>
      </c>
      <c r="AE1104" s="42">
        <v>719.38097900000002</v>
      </c>
      <c r="AF1104" s="42">
        <v>212.58833300000001</v>
      </c>
      <c r="AG1104" s="42">
        <v>1301.356315</v>
      </c>
      <c r="AH1104" s="42">
        <v>215.84254100000001</v>
      </c>
      <c r="AI1104" s="42">
        <v>176.40874500000001</v>
      </c>
      <c r="AJ1104" s="42">
        <v>267.91255899999999</v>
      </c>
      <c r="AK1104" s="42">
        <v>255.42445000000001</v>
      </c>
      <c r="AL1104" s="42">
        <v>247.940834</v>
      </c>
      <c r="AM1104" s="42">
        <v>117.50531700000001</v>
      </c>
      <c r="AN1104" s="42">
        <v>20.321871000000002</v>
      </c>
      <c r="AO1104" s="42">
        <v>283.329883</v>
      </c>
      <c r="AP1104" s="42">
        <v>742.18186200000002</v>
      </c>
      <c r="AQ1104" s="42">
        <v>275.84456999999998</v>
      </c>
      <c r="AR1104" s="42">
        <v>2124.221481</v>
      </c>
      <c r="AS1104" s="42">
        <v>26.980318</v>
      </c>
      <c r="AT1104" s="42">
        <v>92.503945999999999</v>
      </c>
      <c r="AU1104" s="42">
        <v>215.84254100000001</v>
      </c>
      <c r="AV1104" s="42">
        <v>320.05567500000001</v>
      </c>
      <c r="AW1104" s="42">
        <v>304.49215500000003</v>
      </c>
      <c r="AX1104" s="42">
        <v>223.843593</v>
      </c>
      <c r="AY1104" s="42">
        <v>736.22370599999999</v>
      </c>
      <c r="AZ1104" s="42">
        <v>204.27954700000001</v>
      </c>
      <c r="BA1104" s="42">
        <v>1018.582114</v>
      </c>
      <c r="BB1104" s="42">
        <v>19.271654999999999</v>
      </c>
      <c r="BC1104" s="42">
        <v>57.814965999999998</v>
      </c>
      <c r="BD1104" s="42">
        <v>127.192926</v>
      </c>
      <c r="BE1104" s="42">
        <v>158.17376999999999</v>
      </c>
      <c r="BF1104" s="42">
        <v>50.106304000000002</v>
      </c>
      <c r="BG1104" s="42">
        <v>193.00894400000001</v>
      </c>
      <c r="BH1104" s="42">
        <v>324.36393399999997</v>
      </c>
      <c r="BI1104" s="42">
        <v>88.649614999999997</v>
      </c>
      <c r="BJ1104" s="42">
        <v>1105.639367</v>
      </c>
      <c r="BK1104" s="42">
        <v>7.7086620000000003</v>
      </c>
      <c r="BL1104" s="42">
        <v>34.688980000000001</v>
      </c>
      <c r="BM1104" s="42">
        <v>88.649614999999997</v>
      </c>
      <c r="BN1104" s="42">
        <v>161.88190499999999</v>
      </c>
      <c r="BO1104" s="42">
        <v>254.385851</v>
      </c>
      <c r="BP1104" s="42">
        <v>30.834648999999999</v>
      </c>
      <c r="BQ1104" s="42">
        <v>411.85977200000002</v>
      </c>
      <c r="BR1104" s="42">
        <v>115.629932</v>
      </c>
      <c r="BS1104" s="42">
        <v>227.40553399999999</v>
      </c>
      <c r="BT1104" s="42">
        <v>0</v>
      </c>
      <c r="BU1104" s="42">
        <v>0</v>
      </c>
      <c r="BV1104" s="42">
        <v>0</v>
      </c>
      <c r="BW1104" s="42">
        <v>23.125986000000001</v>
      </c>
      <c r="BX1104" s="42">
        <v>19.271654999999999</v>
      </c>
      <c r="BY1104" s="42">
        <v>50.106304000000002</v>
      </c>
      <c r="BZ1104" s="42">
        <v>0</v>
      </c>
      <c r="CA1104" s="42">
        <v>134.901588</v>
      </c>
      <c r="CB1104" s="42">
        <v>960.16702499999997</v>
      </c>
      <c r="CC1104" s="42">
        <v>26.980318</v>
      </c>
      <c r="CD1104" s="42">
        <v>69.377959000000004</v>
      </c>
      <c r="CE1104" s="42">
        <v>177.29922999999999</v>
      </c>
      <c r="CF1104" s="42">
        <v>250.677716</v>
      </c>
      <c r="CG1104" s="42">
        <v>242.822858</v>
      </c>
      <c r="CH1104" s="42">
        <v>154.46563399999999</v>
      </c>
      <c r="CI1104" s="42">
        <v>0</v>
      </c>
      <c r="CJ1104" s="42">
        <v>38.543311000000003</v>
      </c>
      <c r="CK1104" s="42">
        <v>936.64892199999997</v>
      </c>
      <c r="CL1104" s="42">
        <v>0</v>
      </c>
      <c r="CM1104" s="42">
        <v>23.125986000000001</v>
      </c>
      <c r="CN1104" s="42">
        <v>38.543311000000003</v>
      </c>
      <c r="CO1104" s="42">
        <v>46.251973</v>
      </c>
      <c r="CP1104" s="42">
        <v>42.397641999999998</v>
      </c>
      <c r="CQ1104" s="42">
        <v>19.271654999999999</v>
      </c>
      <c r="CR1104" s="42">
        <v>736.22370599999999</v>
      </c>
      <c r="CS1104" s="42">
        <v>30.834648999999999</v>
      </c>
    </row>
    <row r="1105" spans="1:97">
      <c r="A1105" s="40" t="s">
        <v>2803</v>
      </c>
      <c r="B1105" s="40" t="s">
        <v>289</v>
      </c>
      <c r="C1105" s="40" t="s">
        <v>1664</v>
      </c>
      <c r="D1105" s="40" t="s">
        <v>1681</v>
      </c>
      <c r="E1105" s="40" t="s">
        <v>1682</v>
      </c>
      <c r="F1105" s="40" t="s">
        <v>1671</v>
      </c>
      <c r="G1105" s="41" t="s">
        <v>294</v>
      </c>
      <c r="H1105" s="40" t="s">
        <v>2804</v>
      </c>
      <c r="I1105" s="42">
        <v>4301</v>
      </c>
      <c r="J1105" s="42">
        <v>1011</v>
      </c>
      <c r="K1105" s="42">
        <v>705</v>
      </c>
      <c r="L1105" s="42">
        <v>1121</v>
      </c>
      <c r="M1105" s="42">
        <v>922</v>
      </c>
      <c r="N1105" s="42">
        <v>396</v>
      </c>
      <c r="O1105" s="42">
        <v>146</v>
      </c>
      <c r="P1105" s="42">
        <v>899</v>
      </c>
      <c r="Q1105" s="42">
        <v>664</v>
      </c>
      <c r="R1105" s="42">
        <v>1058</v>
      </c>
      <c r="S1105" s="42">
        <v>535</v>
      </c>
      <c r="T1105" s="42">
        <v>243</v>
      </c>
      <c r="U1105" s="42">
        <v>87</v>
      </c>
      <c r="V1105" s="42">
        <v>2152</v>
      </c>
      <c r="W1105" s="42">
        <v>501</v>
      </c>
      <c r="X1105" s="42">
        <v>376</v>
      </c>
      <c r="Y1105" s="42">
        <v>555</v>
      </c>
      <c r="Z1105" s="42">
        <v>475</v>
      </c>
      <c r="AA1105" s="42">
        <v>184</v>
      </c>
      <c r="AB1105" s="42">
        <v>58</v>
      </c>
      <c r="AC1105" s="42">
        <v>3</v>
      </c>
      <c r="AD1105" s="42">
        <v>666</v>
      </c>
      <c r="AE1105" s="42">
        <v>1342</v>
      </c>
      <c r="AF1105" s="42">
        <v>144</v>
      </c>
      <c r="AG1105" s="42">
        <v>2149</v>
      </c>
      <c r="AH1105" s="42">
        <v>510</v>
      </c>
      <c r="AI1105" s="42">
        <v>329</v>
      </c>
      <c r="AJ1105" s="42">
        <v>566</v>
      </c>
      <c r="AK1105" s="42">
        <v>447</v>
      </c>
      <c r="AL1105" s="42">
        <v>212</v>
      </c>
      <c r="AM1105" s="42">
        <v>79</v>
      </c>
      <c r="AN1105" s="42">
        <v>6</v>
      </c>
      <c r="AO1105" s="42">
        <v>643</v>
      </c>
      <c r="AP1105" s="42">
        <v>1326</v>
      </c>
      <c r="AQ1105" s="42">
        <v>180</v>
      </c>
      <c r="AR1105" s="42">
        <v>3332</v>
      </c>
      <c r="AS1105" s="42">
        <v>16</v>
      </c>
      <c r="AT1105" s="42">
        <v>72</v>
      </c>
      <c r="AU1105" s="42">
        <v>184</v>
      </c>
      <c r="AV1105" s="42">
        <v>636</v>
      </c>
      <c r="AW1105" s="42">
        <v>776</v>
      </c>
      <c r="AX1105" s="42">
        <v>612</v>
      </c>
      <c r="AY1105" s="42">
        <v>576</v>
      </c>
      <c r="AZ1105" s="42">
        <v>460</v>
      </c>
      <c r="BA1105" s="42">
        <v>1672</v>
      </c>
      <c r="BB1105" s="42">
        <v>12</v>
      </c>
      <c r="BC1105" s="42">
        <v>60</v>
      </c>
      <c r="BD1105" s="42">
        <v>132</v>
      </c>
      <c r="BE1105" s="42">
        <v>300</v>
      </c>
      <c r="BF1105" s="42">
        <v>204</v>
      </c>
      <c r="BG1105" s="42">
        <v>492</v>
      </c>
      <c r="BH1105" s="42">
        <v>272</v>
      </c>
      <c r="BI1105" s="42">
        <v>200</v>
      </c>
      <c r="BJ1105" s="42">
        <v>1660</v>
      </c>
      <c r="BK1105" s="42">
        <v>4</v>
      </c>
      <c r="BL1105" s="42">
        <v>12</v>
      </c>
      <c r="BM1105" s="42">
        <v>52</v>
      </c>
      <c r="BN1105" s="42">
        <v>336</v>
      </c>
      <c r="BO1105" s="42">
        <v>572</v>
      </c>
      <c r="BP1105" s="42">
        <v>120</v>
      </c>
      <c r="BQ1105" s="42">
        <v>304</v>
      </c>
      <c r="BR1105" s="42">
        <v>260</v>
      </c>
      <c r="BS1105" s="42">
        <v>536</v>
      </c>
      <c r="BT1105" s="42">
        <v>4</v>
      </c>
      <c r="BU1105" s="42">
        <v>0</v>
      </c>
      <c r="BV1105" s="42">
        <v>0</v>
      </c>
      <c r="BW1105" s="42">
        <v>32</v>
      </c>
      <c r="BX1105" s="42">
        <v>84</v>
      </c>
      <c r="BY1105" s="42">
        <v>132</v>
      </c>
      <c r="BZ1105" s="42">
        <v>0</v>
      </c>
      <c r="CA1105" s="42">
        <v>284</v>
      </c>
      <c r="CB1105" s="42">
        <v>1960</v>
      </c>
      <c r="CC1105" s="42">
        <v>8</v>
      </c>
      <c r="CD1105" s="42">
        <v>72</v>
      </c>
      <c r="CE1105" s="42">
        <v>144</v>
      </c>
      <c r="CF1105" s="42">
        <v>568</v>
      </c>
      <c r="CG1105" s="42">
        <v>636</v>
      </c>
      <c r="CH1105" s="42">
        <v>416</v>
      </c>
      <c r="CI1105" s="42">
        <v>24</v>
      </c>
      <c r="CJ1105" s="42">
        <v>92</v>
      </c>
      <c r="CK1105" s="42">
        <v>836</v>
      </c>
      <c r="CL1105" s="42">
        <v>4</v>
      </c>
      <c r="CM1105" s="42">
        <v>0</v>
      </c>
      <c r="CN1105" s="42">
        <v>40</v>
      </c>
      <c r="CO1105" s="42">
        <v>36</v>
      </c>
      <c r="CP1105" s="42">
        <v>56</v>
      </c>
      <c r="CQ1105" s="42">
        <v>64</v>
      </c>
      <c r="CR1105" s="42">
        <v>552</v>
      </c>
      <c r="CS1105" s="42">
        <v>84</v>
      </c>
    </row>
    <row r="1106" spans="1:97">
      <c r="A1106" s="40" t="s">
        <v>2805</v>
      </c>
      <c r="B1106" s="40" t="s">
        <v>289</v>
      </c>
      <c r="C1106" s="40" t="s">
        <v>2806</v>
      </c>
      <c r="D1106" s="40" t="s">
        <v>2807</v>
      </c>
      <c r="E1106" s="40" t="s">
        <v>2808</v>
      </c>
      <c r="F1106" s="40" t="s">
        <v>2809</v>
      </c>
      <c r="G1106" s="41" t="s">
        <v>294</v>
      </c>
      <c r="H1106" s="40" t="s">
        <v>2810</v>
      </c>
      <c r="I1106" s="42">
        <v>6279</v>
      </c>
      <c r="J1106" s="42">
        <v>831.81566399999997</v>
      </c>
      <c r="K1106" s="42">
        <v>1081.8199950000001</v>
      </c>
      <c r="L1106" s="42">
        <v>900.70618300000001</v>
      </c>
      <c r="M1106" s="42">
        <v>1345.47263</v>
      </c>
      <c r="N1106" s="42">
        <v>1264.538585</v>
      </c>
      <c r="O1106" s="42">
        <v>854.64694299999996</v>
      </c>
      <c r="P1106" s="42">
        <v>867</v>
      </c>
      <c r="Q1106" s="42">
        <v>1099</v>
      </c>
      <c r="R1106" s="42">
        <v>1164</v>
      </c>
      <c r="S1106" s="42">
        <v>1217</v>
      </c>
      <c r="T1106" s="42">
        <v>1016</v>
      </c>
      <c r="U1106" s="42">
        <v>640</v>
      </c>
      <c r="V1106" s="42">
        <v>3067.655577</v>
      </c>
      <c r="W1106" s="42">
        <v>415.92555499999997</v>
      </c>
      <c r="X1106" s="42">
        <v>640.778097</v>
      </c>
      <c r="Y1106" s="42">
        <v>468.105929</v>
      </c>
      <c r="Z1106" s="42">
        <v>620.84309900000005</v>
      </c>
      <c r="AA1106" s="42">
        <v>581.195334</v>
      </c>
      <c r="AB1106" s="42">
        <v>316.32382899999999</v>
      </c>
      <c r="AC1106" s="42">
        <v>24.483733000000001</v>
      </c>
      <c r="AD1106" s="42">
        <v>687.431195</v>
      </c>
      <c r="AE1106" s="42">
        <v>1706.751651</v>
      </c>
      <c r="AF1106" s="42">
        <v>673.47273099999995</v>
      </c>
      <c r="AG1106" s="42">
        <v>3211.344423</v>
      </c>
      <c r="AH1106" s="42">
        <v>415.890109</v>
      </c>
      <c r="AI1106" s="42">
        <v>441.041898</v>
      </c>
      <c r="AJ1106" s="42">
        <v>432.60025400000001</v>
      </c>
      <c r="AK1106" s="42">
        <v>724.62953100000004</v>
      </c>
      <c r="AL1106" s="42">
        <v>683.34325100000001</v>
      </c>
      <c r="AM1106" s="42">
        <v>454.43145800000002</v>
      </c>
      <c r="AN1106" s="42">
        <v>59.407924000000001</v>
      </c>
      <c r="AO1106" s="42">
        <v>576.54800499999999</v>
      </c>
      <c r="AP1106" s="42">
        <v>1701.9344739999999</v>
      </c>
      <c r="AQ1106" s="42">
        <v>932.86194399999999</v>
      </c>
      <c r="AR1106" s="42">
        <v>5365.1516369999999</v>
      </c>
      <c r="AS1106" s="42">
        <v>124.262693</v>
      </c>
      <c r="AT1106" s="42">
        <v>202.96239800000001</v>
      </c>
      <c r="AU1106" s="42">
        <v>290.24897499999997</v>
      </c>
      <c r="AV1106" s="42">
        <v>579.76187200000004</v>
      </c>
      <c r="AW1106" s="42">
        <v>858.79038100000002</v>
      </c>
      <c r="AX1106" s="42">
        <v>706.88101500000005</v>
      </c>
      <c r="AY1106" s="42">
        <v>1744.321625</v>
      </c>
      <c r="AZ1106" s="42">
        <v>857.92267800000002</v>
      </c>
      <c r="BA1106" s="42">
        <v>2587.8676260000002</v>
      </c>
      <c r="BB1106" s="42">
        <v>78.699704999999994</v>
      </c>
      <c r="BC1106" s="42">
        <v>140.831052</v>
      </c>
      <c r="BD1106" s="42">
        <v>165.98628199999999</v>
      </c>
      <c r="BE1106" s="42">
        <v>335.36748399999999</v>
      </c>
      <c r="BF1106" s="42">
        <v>150.493032</v>
      </c>
      <c r="BG1106" s="42">
        <v>578.47623199999998</v>
      </c>
      <c r="BH1106" s="42">
        <v>753.71855000000005</v>
      </c>
      <c r="BI1106" s="42">
        <v>384.29528699999997</v>
      </c>
      <c r="BJ1106" s="42">
        <v>2777.2840110000002</v>
      </c>
      <c r="BK1106" s="42">
        <v>45.562987</v>
      </c>
      <c r="BL1106" s="42">
        <v>62.131346000000001</v>
      </c>
      <c r="BM1106" s="42">
        <v>124.262693</v>
      </c>
      <c r="BN1106" s="42">
        <v>244.39438699999999</v>
      </c>
      <c r="BO1106" s="42">
        <v>708.29734900000005</v>
      </c>
      <c r="BP1106" s="42">
        <v>128.40478300000001</v>
      </c>
      <c r="BQ1106" s="42">
        <v>990.60307499999999</v>
      </c>
      <c r="BR1106" s="42">
        <v>473.62738999999999</v>
      </c>
      <c r="BS1106" s="42">
        <v>775.13786900000002</v>
      </c>
      <c r="BT1106" s="42">
        <v>4.1420899999999996</v>
      </c>
      <c r="BU1106" s="42">
        <v>12.426269</v>
      </c>
      <c r="BV1106" s="42">
        <v>4.1420899999999996</v>
      </c>
      <c r="BW1106" s="42">
        <v>62.142437999999999</v>
      </c>
      <c r="BX1106" s="42">
        <v>113.214224</v>
      </c>
      <c r="BY1106" s="42">
        <v>131.41411099999999</v>
      </c>
      <c r="BZ1106" s="42">
        <v>0</v>
      </c>
      <c r="CA1106" s="42">
        <v>447.65664800000002</v>
      </c>
      <c r="CB1106" s="42">
        <v>2207.9329870000001</v>
      </c>
      <c r="CC1106" s="42">
        <v>99.410154000000006</v>
      </c>
      <c r="CD1106" s="42">
        <v>128.40478300000001</v>
      </c>
      <c r="CE1106" s="42">
        <v>182.25194999999999</v>
      </c>
      <c r="CF1106" s="42">
        <v>418.351066</v>
      </c>
      <c r="CG1106" s="42">
        <v>600.60301600000003</v>
      </c>
      <c r="CH1106" s="42">
        <v>509.193468</v>
      </c>
      <c r="CI1106" s="42">
        <v>8.2841799999999992</v>
      </c>
      <c r="CJ1106" s="42">
        <v>261.434371</v>
      </c>
      <c r="CK1106" s="42">
        <v>2382.0807810000001</v>
      </c>
      <c r="CL1106" s="42">
        <v>20.710449000000001</v>
      </c>
      <c r="CM1106" s="42">
        <v>62.131346000000001</v>
      </c>
      <c r="CN1106" s="42">
        <v>103.854936</v>
      </c>
      <c r="CO1106" s="42">
        <v>99.268367999999995</v>
      </c>
      <c r="CP1106" s="42">
        <v>144.973142</v>
      </c>
      <c r="CQ1106" s="42">
        <v>66.273436000000004</v>
      </c>
      <c r="CR1106" s="42">
        <v>1736.037446</v>
      </c>
      <c r="CS1106" s="42">
        <v>148.831659</v>
      </c>
    </row>
    <row r="1107" spans="1:97">
      <c r="A1107" s="40" t="s">
        <v>2811</v>
      </c>
      <c r="B1107" s="40" t="s">
        <v>289</v>
      </c>
      <c r="C1107" s="40" t="s">
        <v>2806</v>
      </c>
      <c r="D1107" s="40" t="s">
        <v>2812</v>
      </c>
      <c r="E1107" s="40" t="s">
        <v>2813</v>
      </c>
      <c r="F1107" s="40" t="s">
        <v>2814</v>
      </c>
      <c r="G1107" s="41" t="s">
        <v>294</v>
      </c>
      <c r="H1107" s="40" t="s">
        <v>2815</v>
      </c>
      <c r="I1107" s="42">
        <v>1559</v>
      </c>
      <c r="J1107" s="42">
        <v>255.175758</v>
      </c>
      <c r="K1107" s="42">
        <v>172.92902599999999</v>
      </c>
      <c r="L1107" s="42">
        <v>255.175758</v>
      </c>
      <c r="M1107" s="42">
        <v>320.55136599999997</v>
      </c>
      <c r="N1107" s="42">
        <v>315.17082699999997</v>
      </c>
      <c r="O1107" s="42">
        <v>239.997264</v>
      </c>
      <c r="P1107" s="42">
        <v>213</v>
      </c>
      <c r="Q1107" s="42">
        <v>225</v>
      </c>
      <c r="R1107" s="42">
        <v>269</v>
      </c>
      <c r="S1107" s="42">
        <v>263</v>
      </c>
      <c r="T1107" s="42">
        <v>308</v>
      </c>
      <c r="U1107" s="42">
        <v>174</v>
      </c>
      <c r="V1107" s="42">
        <v>748.71879999999999</v>
      </c>
      <c r="W1107" s="42">
        <v>136.02344099999999</v>
      </c>
      <c r="X1107" s="42">
        <v>92.791184999999999</v>
      </c>
      <c r="Y1107" s="42">
        <v>128.642324</v>
      </c>
      <c r="Z1107" s="42">
        <v>158.16679199999999</v>
      </c>
      <c r="AA1107" s="42">
        <v>141.96252699999999</v>
      </c>
      <c r="AB1107" s="42">
        <v>84.860014000000007</v>
      </c>
      <c r="AC1107" s="42">
        <v>6.2725160000000004</v>
      </c>
      <c r="AD1107" s="42">
        <v>178.20125300000001</v>
      </c>
      <c r="AE1107" s="42">
        <v>396.47142600000001</v>
      </c>
      <c r="AF1107" s="42">
        <v>174.046121</v>
      </c>
      <c r="AG1107" s="42">
        <v>810.28120000000001</v>
      </c>
      <c r="AH1107" s="42">
        <v>119.152317</v>
      </c>
      <c r="AI1107" s="42">
        <v>80.137840999999995</v>
      </c>
      <c r="AJ1107" s="42">
        <v>126.533434</v>
      </c>
      <c r="AK1107" s="42">
        <v>162.38457299999999</v>
      </c>
      <c r="AL1107" s="42">
        <v>173.20830000000001</v>
      </c>
      <c r="AM1107" s="42">
        <v>136.42801499999999</v>
      </c>
      <c r="AN1107" s="42">
        <v>12.436719999999999</v>
      </c>
      <c r="AO1107" s="42">
        <v>150.785675</v>
      </c>
      <c r="AP1107" s="42">
        <v>404.51940200000001</v>
      </c>
      <c r="AQ1107" s="42">
        <v>254.976122</v>
      </c>
      <c r="AR1107" s="42">
        <v>1330.1853739999999</v>
      </c>
      <c r="AS1107" s="42">
        <v>71.702279000000004</v>
      </c>
      <c r="AT1107" s="42">
        <v>37.960030000000003</v>
      </c>
      <c r="AU1107" s="42">
        <v>29.524467999999999</v>
      </c>
      <c r="AV1107" s="42">
        <v>139.18677700000001</v>
      </c>
      <c r="AW1107" s="42">
        <v>223.54239999999999</v>
      </c>
      <c r="AX1107" s="42">
        <v>215.10683700000001</v>
      </c>
      <c r="AY1107" s="42">
        <v>511.935835</v>
      </c>
      <c r="AZ1107" s="42">
        <v>101.226747</v>
      </c>
      <c r="BA1107" s="42">
        <v>675.745452</v>
      </c>
      <c r="BB1107" s="42">
        <v>50.613374</v>
      </c>
      <c r="BC1107" s="42">
        <v>25.306687</v>
      </c>
      <c r="BD1107" s="42">
        <v>21.088906000000001</v>
      </c>
      <c r="BE1107" s="42">
        <v>50.613374</v>
      </c>
      <c r="BF1107" s="42">
        <v>59.048935999999998</v>
      </c>
      <c r="BG1107" s="42">
        <v>181.364588</v>
      </c>
      <c r="BH1107" s="42">
        <v>237.096214</v>
      </c>
      <c r="BI1107" s="42">
        <v>50.613374</v>
      </c>
      <c r="BJ1107" s="42">
        <v>654.43992200000002</v>
      </c>
      <c r="BK1107" s="42">
        <v>21.088906000000001</v>
      </c>
      <c r="BL1107" s="42">
        <v>12.653343</v>
      </c>
      <c r="BM1107" s="42">
        <v>8.4355619999999991</v>
      </c>
      <c r="BN1107" s="42">
        <v>88.573403999999996</v>
      </c>
      <c r="BO1107" s="42">
        <v>164.49346399999999</v>
      </c>
      <c r="BP1107" s="42">
        <v>33.742249000000001</v>
      </c>
      <c r="BQ1107" s="42">
        <v>274.83962100000002</v>
      </c>
      <c r="BR1107" s="42">
        <v>50.613374</v>
      </c>
      <c r="BS1107" s="42">
        <v>109.66230899999999</v>
      </c>
      <c r="BT1107" s="42">
        <v>8.4355619999999991</v>
      </c>
      <c r="BU1107" s="42">
        <v>0</v>
      </c>
      <c r="BV1107" s="42">
        <v>0</v>
      </c>
      <c r="BW1107" s="42">
        <v>4.2177809999999996</v>
      </c>
      <c r="BX1107" s="42">
        <v>8.4355619999999991</v>
      </c>
      <c r="BY1107" s="42">
        <v>29.524467999999999</v>
      </c>
      <c r="BZ1107" s="42">
        <v>0</v>
      </c>
      <c r="CA1107" s="42">
        <v>59.048935999999998</v>
      </c>
      <c r="CB1107" s="42">
        <v>603.14270099999999</v>
      </c>
      <c r="CC1107" s="42">
        <v>37.960030000000003</v>
      </c>
      <c r="CD1107" s="42">
        <v>29.524467999999999</v>
      </c>
      <c r="CE1107" s="42">
        <v>25.306687</v>
      </c>
      <c r="CF1107" s="42">
        <v>118.097872</v>
      </c>
      <c r="CG1107" s="42">
        <v>194.017932</v>
      </c>
      <c r="CH1107" s="42">
        <v>168.71124499999999</v>
      </c>
      <c r="CI1107" s="42">
        <v>4.2177809999999996</v>
      </c>
      <c r="CJ1107" s="42">
        <v>25.306687</v>
      </c>
      <c r="CK1107" s="42">
        <v>617.38036299999999</v>
      </c>
      <c r="CL1107" s="42">
        <v>25.306687</v>
      </c>
      <c r="CM1107" s="42">
        <v>8.4355619999999991</v>
      </c>
      <c r="CN1107" s="42">
        <v>4.2177809999999996</v>
      </c>
      <c r="CO1107" s="42">
        <v>16.871124999999999</v>
      </c>
      <c r="CP1107" s="42">
        <v>21.088906000000001</v>
      </c>
      <c r="CQ1107" s="42">
        <v>16.871124999999999</v>
      </c>
      <c r="CR1107" s="42">
        <v>507.718054</v>
      </c>
      <c r="CS1107" s="42">
        <v>16.871124999999999</v>
      </c>
    </row>
    <row r="1108" spans="1:97">
      <c r="A1108" s="40" t="s">
        <v>2816</v>
      </c>
      <c r="B1108" s="40" t="s">
        <v>289</v>
      </c>
      <c r="C1108" s="40" t="s">
        <v>2806</v>
      </c>
      <c r="D1108" s="40" t="s">
        <v>2812</v>
      </c>
      <c r="E1108" s="40" t="s">
        <v>2817</v>
      </c>
      <c r="F1108" s="40" t="s">
        <v>2818</v>
      </c>
      <c r="G1108" s="41" t="s">
        <v>294</v>
      </c>
      <c r="H1108" s="40" t="s">
        <v>2819</v>
      </c>
      <c r="I1108" s="42">
        <v>288</v>
      </c>
      <c r="J1108" s="42">
        <v>68</v>
      </c>
      <c r="K1108" s="42">
        <v>38</v>
      </c>
      <c r="L1108" s="42">
        <v>80</v>
      </c>
      <c r="M1108" s="42">
        <v>64</v>
      </c>
      <c r="N1108" s="42">
        <v>30</v>
      </c>
      <c r="O1108" s="42">
        <v>8</v>
      </c>
      <c r="P1108" s="42">
        <v>40</v>
      </c>
      <c r="Q1108" s="42">
        <v>35</v>
      </c>
      <c r="R1108" s="42">
        <v>44</v>
      </c>
      <c r="S1108" s="42">
        <v>36</v>
      </c>
      <c r="T1108" s="42">
        <v>19</v>
      </c>
      <c r="U1108" s="42">
        <v>5</v>
      </c>
      <c r="V1108" s="42">
        <v>141</v>
      </c>
      <c r="W1108" s="42">
        <v>30</v>
      </c>
      <c r="X1108" s="42">
        <v>16</v>
      </c>
      <c r="Y1108" s="42">
        <v>41</v>
      </c>
      <c r="Z1108" s="42">
        <v>35</v>
      </c>
      <c r="AA1108" s="42">
        <v>16</v>
      </c>
      <c r="AB1108" s="42">
        <v>3</v>
      </c>
      <c r="AC1108" s="42">
        <v>0</v>
      </c>
      <c r="AD1108" s="42">
        <v>40</v>
      </c>
      <c r="AE1108" s="42">
        <v>88</v>
      </c>
      <c r="AF1108" s="42">
        <v>13</v>
      </c>
      <c r="AG1108" s="42">
        <v>147</v>
      </c>
      <c r="AH1108" s="42">
        <v>38</v>
      </c>
      <c r="AI1108" s="42">
        <v>22</v>
      </c>
      <c r="AJ1108" s="42">
        <v>39</v>
      </c>
      <c r="AK1108" s="42">
        <v>29</v>
      </c>
      <c r="AL1108" s="42">
        <v>14</v>
      </c>
      <c r="AM1108" s="42">
        <v>5</v>
      </c>
      <c r="AN1108" s="42">
        <v>0</v>
      </c>
      <c r="AO1108" s="42">
        <v>51</v>
      </c>
      <c r="AP1108" s="42">
        <v>82</v>
      </c>
      <c r="AQ1108" s="42">
        <v>14</v>
      </c>
      <c r="AR1108" s="42">
        <v>232</v>
      </c>
      <c r="AS1108" s="42">
        <v>0</v>
      </c>
      <c r="AT1108" s="42">
        <v>12</v>
      </c>
      <c r="AU1108" s="42">
        <v>8</v>
      </c>
      <c r="AV1108" s="42">
        <v>32</v>
      </c>
      <c r="AW1108" s="42">
        <v>60</v>
      </c>
      <c r="AX1108" s="42">
        <v>60</v>
      </c>
      <c r="AY1108" s="42">
        <v>24</v>
      </c>
      <c r="AZ1108" s="42">
        <v>36</v>
      </c>
      <c r="BA1108" s="42">
        <v>120</v>
      </c>
      <c r="BB1108" s="42">
        <v>0</v>
      </c>
      <c r="BC1108" s="42">
        <v>4</v>
      </c>
      <c r="BD1108" s="42">
        <v>8</v>
      </c>
      <c r="BE1108" s="42">
        <v>12</v>
      </c>
      <c r="BF1108" s="42">
        <v>12</v>
      </c>
      <c r="BG1108" s="42">
        <v>52</v>
      </c>
      <c r="BH1108" s="42">
        <v>12</v>
      </c>
      <c r="BI1108" s="42">
        <v>20</v>
      </c>
      <c r="BJ1108" s="42">
        <v>112</v>
      </c>
      <c r="BK1108" s="42">
        <v>0</v>
      </c>
      <c r="BL1108" s="42">
        <v>8</v>
      </c>
      <c r="BM1108" s="42">
        <v>0</v>
      </c>
      <c r="BN1108" s="42">
        <v>20</v>
      </c>
      <c r="BO1108" s="42">
        <v>48</v>
      </c>
      <c r="BP1108" s="42">
        <v>8</v>
      </c>
      <c r="BQ1108" s="42">
        <v>12</v>
      </c>
      <c r="BR1108" s="42">
        <v>16</v>
      </c>
      <c r="BS1108" s="42">
        <v>32</v>
      </c>
      <c r="BT1108" s="42">
        <v>0</v>
      </c>
      <c r="BU1108" s="42">
        <v>0</v>
      </c>
      <c r="BV1108" s="42">
        <v>0</v>
      </c>
      <c r="BW1108" s="42">
        <v>0</v>
      </c>
      <c r="BX1108" s="42">
        <v>4</v>
      </c>
      <c r="BY1108" s="42">
        <v>4</v>
      </c>
      <c r="BZ1108" s="42">
        <v>0</v>
      </c>
      <c r="CA1108" s="42">
        <v>24</v>
      </c>
      <c r="CB1108" s="42">
        <v>156</v>
      </c>
      <c r="CC1108" s="42">
        <v>0</v>
      </c>
      <c r="CD1108" s="42">
        <v>12</v>
      </c>
      <c r="CE1108" s="42">
        <v>8</v>
      </c>
      <c r="CF1108" s="42">
        <v>24</v>
      </c>
      <c r="CG1108" s="42">
        <v>56</v>
      </c>
      <c r="CH1108" s="42">
        <v>48</v>
      </c>
      <c r="CI1108" s="42">
        <v>0</v>
      </c>
      <c r="CJ1108" s="42">
        <v>8</v>
      </c>
      <c r="CK1108" s="42">
        <v>44</v>
      </c>
      <c r="CL1108" s="42">
        <v>0</v>
      </c>
      <c r="CM1108" s="42">
        <v>0</v>
      </c>
      <c r="CN1108" s="42">
        <v>0</v>
      </c>
      <c r="CO1108" s="42">
        <v>8</v>
      </c>
      <c r="CP1108" s="42">
        <v>0</v>
      </c>
      <c r="CQ1108" s="42">
        <v>8</v>
      </c>
      <c r="CR1108" s="42">
        <v>24</v>
      </c>
      <c r="CS1108" s="42">
        <v>4</v>
      </c>
    </row>
    <row r="1109" spans="1:97">
      <c r="A1109" s="40" t="s">
        <v>2820</v>
      </c>
      <c r="B1109" s="40" t="s">
        <v>289</v>
      </c>
      <c r="C1109" s="40" t="s">
        <v>2806</v>
      </c>
      <c r="D1109" s="40" t="s">
        <v>2812</v>
      </c>
      <c r="E1109" s="40" t="s">
        <v>2821</v>
      </c>
      <c r="F1109" s="40" t="s">
        <v>2818</v>
      </c>
      <c r="G1109" s="41" t="s">
        <v>294</v>
      </c>
      <c r="H1109" s="40" t="s">
        <v>2822</v>
      </c>
      <c r="I1109" s="42">
        <v>1535</v>
      </c>
      <c r="J1109" s="42">
        <v>274</v>
      </c>
      <c r="K1109" s="42">
        <v>235</v>
      </c>
      <c r="L1109" s="42">
        <v>359</v>
      </c>
      <c r="M1109" s="42">
        <v>339</v>
      </c>
      <c r="N1109" s="42">
        <v>222</v>
      </c>
      <c r="O1109" s="42">
        <v>106</v>
      </c>
      <c r="P1109" s="42">
        <v>218</v>
      </c>
      <c r="Q1109" s="42">
        <v>165</v>
      </c>
      <c r="R1109" s="42">
        <v>259</v>
      </c>
      <c r="S1109" s="42">
        <v>197</v>
      </c>
      <c r="T1109" s="42">
        <v>182</v>
      </c>
      <c r="U1109" s="42">
        <v>72</v>
      </c>
      <c r="V1109" s="42">
        <v>767</v>
      </c>
      <c r="W1109" s="42">
        <v>137</v>
      </c>
      <c r="X1109" s="42">
        <v>129</v>
      </c>
      <c r="Y1109" s="42">
        <v>175</v>
      </c>
      <c r="Z1109" s="42">
        <v>178</v>
      </c>
      <c r="AA1109" s="42">
        <v>101</v>
      </c>
      <c r="AB1109" s="42">
        <v>43</v>
      </c>
      <c r="AC1109" s="42">
        <v>4</v>
      </c>
      <c r="AD1109" s="42">
        <v>188</v>
      </c>
      <c r="AE1109" s="42">
        <v>478</v>
      </c>
      <c r="AF1109" s="42">
        <v>101</v>
      </c>
      <c r="AG1109" s="42">
        <v>768</v>
      </c>
      <c r="AH1109" s="42">
        <v>137</v>
      </c>
      <c r="AI1109" s="42">
        <v>106</v>
      </c>
      <c r="AJ1109" s="42">
        <v>184</v>
      </c>
      <c r="AK1109" s="42">
        <v>161</v>
      </c>
      <c r="AL1109" s="42">
        <v>121</v>
      </c>
      <c r="AM1109" s="42">
        <v>56</v>
      </c>
      <c r="AN1109" s="42">
        <v>3</v>
      </c>
      <c r="AO1109" s="42">
        <v>180</v>
      </c>
      <c r="AP1109" s="42">
        <v>457</v>
      </c>
      <c r="AQ1109" s="42">
        <v>131</v>
      </c>
      <c r="AR1109" s="42">
        <v>1288</v>
      </c>
      <c r="AS1109" s="42">
        <v>0</v>
      </c>
      <c r="AT1109" s="42">
        <v>128</v>
      </c>
      <c r="AU1109" s="42">
        <v>76</v>
      </c>
      <c r="AV1109" s="42">
        <v>184</v>
      </c>
      <c r="AW1109" s="42">
        <v>252</v>
      </c>
      <c r="AX1109" s="42">
        <v>152</v>
      </c>
      <c r="AY1109" s="42">
        <v>300</v>
      </c>
      <c r="AZ1109" s="42">
        <v>196</v>
      </c>
      <c r="BA1109" s="42">
        <v>668</v>
      </c>
      <c r="BB1109" s="42">
        <v>0</v>
      </c>
      <c r="BC1109" s="42">
        <v>96</v>
      </c>
      <c r="BD1109" s="42">
        <v>56</v>
      </c>
      <c r="BE1109" s="42">
        <v>96</v>
      </c>
      <c r="BF1109" s="42">
        <v>48</v>
      </c>
      <c r="BG1109" s="42">
        <v>132</v>
      </c>
      <c r="BH1109" s="42">
        <v>148</v>
      </c>
      <c r="BI1109" s="42">
        <v>92</v>
      </c>
      <c r="BJ1109" s="42">
        <v>620</v>
      </c>
      <c r="BK1109" s="42">
        <v>0</v>
      </c>
      <c r="BL1109" s="42">
        <v>32</v>
      </c>
      <c r="BM1109" s="42">
        <v>20</v>
      </c>
      <c r="BN1109" s="42">
        <v>88</v>
      </c>
      <c r="BO1109" s="42">
        <v>204</v>
      </c>
      <c r="BP1109" s="42">
        <v>20</v>
      </c>
      <c r="BQ1109" s="42">
        <v>152</v>
      </c>
      <c r="BR1109" s="42">
        <v>104</v>
      </c>
      <c r="BS1109" s="42">
        <v>168</v>
      </c>
      <c r="BT1109" s="42">
        <v>0</v>
      </c>
      <c r="BU1109" s="42">
        <v>4</v>
      </c>
      <c r="BV1109" s="42">
        <v>0</v>
      </c>
      <c r="BW1109" s="42">
        <v>4</v>
      </c>
      <c r="BX1109" s="42">
        <v>28</v>
      </c>
      <c r="BY1109" s="42">
        <v>28</v>
      </c>
      <c r="BZ1109" s="42">
        <v>0</v>
      </c>
      <c r="CA1109" s="42">
        <v>104</v>
      </c>
      <c r="CB1109" s="42">
        <v>712</v>
      </c>
      <c r="CC1109" s="42">
        <v>0</v>
      </c>
      <c r="CD1109" s="42">
        <v>100</v>
      </c>
      <c r="CE1109" s="42">
        <v>64</v>
      </c>
      <c r="CF1109" s="42">
        <v>168</v>
      </c>
      <c r="CG1109" s="42">
        <v>204</v>
      </c>
      <c r="CH1109" s="42">
        <v>116</v>
      </c>
      <c r="CI1109" s="42">
        <v>4</v>
      </c>
      <c r="CJ1109" s="42">
        <v>56</v>
      </c>
      <c r="CK1109" s="42">
        <v>408</v>
      </c>
      <c r="CL1109" s="42">
        <v>0</v>
      </c>
      <c r="CM1109" s="42">
        <v>24</v>
      </c>
      <c r="CN1109" s="42">
        <v>12</v>
      </c>
      <c r="CO1109" s="42">
        <v>12</v>
      </c>
      <c r="CP1109" s="42">
        <v>20</v>
      </c>
      <c r="CQ1109" s="42">
        <v>8</v>
      </c>
      <c r="CR1109" s="42">
        <v>296</v>
      </c>
      <c r="CS1109" s="42">
        <v>36</v>
      </c>
    </row>
    <row r="1110" spans="1:97">
      <c r="A1110" s="40" t="s">
        <v>2823</v>
      </c>
      <c r="B1110" s="40" t="s">
        <v>289</v>
      </c>
      <c r="C1110" s="40" t="s">
        <v>2806</v>
      </c>
      <c r="D1110" s="40" t="s">
        <v>2807</v>
      </c>
      <c r="E1110" s="40" t="s">
        <v>2824</v>
      </c>
      <c r="F1110" s="40" t="s">
        <v>2809</v>
      </c>
      <c r="G1110" s="41" t="s">
        <v>294</v>
      </c>
      <c r="H1110" s="40" t="s">
        <v>2825</v>
      </c>
      <c r="I1110" s="42">
        <v>202</v>
      </c>
      <c r="J1110" s="42">
        <v>32</v>
      </c>
      <c r="K1110" s="42">
        <v>30</v>
      </c>
      <c r="L1110" s="42">
        <v>38</v>
      </c>
      <c r="M1110" s="42">
        <v>44</v>
      </c>
      <c r="N1110" s="42">
        <v>34</v>
      </c>
      <c r="O1110" s="42">
        <v>24</v>
      </c>
      <c r="P1110" s="42">
        <v>35</v>
      </c>
      <c r="Q1110" s="42">
        <v>29</v>
      </c>
      <c r="R1110" s="42">
        <v>36</v>
      </c>
      <c r="S1110" s="42">
        <v>31</v>
      </c>
      <c r="T1110" s="42">
        <v>42</v>
      </c>
      <c r="U1110" s="42">
        <v>21</v>
      </c>
      <c r="V1110" s="42">
        <v>98</v>
      </c>
      <c r="W1110" s="42">
        <v>14</v>
      </c>
      <c r="X1110" s="42">
        <v>16</v>
      </c>
      <c r="Y1110" s="42">
        <v>20</v>
      </c>
      <c r="Z1110" s="42">
        <v>22</v>
      </c>
      <c r="AA1110" s="42">
        <v>16</v>
      </c>
      <c r="AB1110" s="42">
        <v>9</v>
      </c>
      <c r="AC1110" s="42">
        <v>1</v>
      </c>
      <c r="AD1110" s="42">
        <v>15</v>
      </c>
      <c r="AE1110" s="42">
        <v>61</v>
      </c>
      <c r="AF1110" s="42">
        <v>22</v>
      </c>
      <c r="AG1110" s="42">
        <v>104</v>
      </c>
      <c r="AH1110" s="42">
        <v>18</v>
      </c>
      <c r="AI1110" s="42">
        <v>14</v>
      </c>
      <c r="AJ1110" s="42">
        <v>18</v>
      </c>
      <c r="AK1110" s="42">
        <v>22</v>
      </c>
      <c r="AL1110" s="42">
        <v>18</v>
      </c>
      <c r="AM1110" s="42">
        <v>12</v>
      </c>
      <c r="AN1110" s="42">
        <v>2</v>
      </c>
      <c r="AO1110" s="42">
        <v>23</v>
      </c>
      <c r="AP1110" s="42">
        <v>56</v>
      </c>
      <c r="AQ1110" s="42">
        <v>25</v>
      </c>
      <c r="AR1110" s="42">
        <v>176</v>
      </c>
      <c r="AS1110" s="42">
        <v>8</v>
      </c>
      <c r="AT1110" s="42">
        <v>8</v>
      </c>
      <c r="AU1110" s="42">
        <v>12</v>
      </c>
      <c r="AV1110" s="42">
        <v>12</v>
      </c>
      <c r="AW1110" s="42">
        <v>16</v>
      </c>
      <c r="AX1110" s="42">
        <v>44</v>
      </c>
      <c r="AY1110" s="42">
        <v>68</v>
      </c>
      <c r="AZ1110" s="42">
        <v>8</v>
      </c>
      <c r="BA1110" s="42">
        <v>88</v>
      </c>
      <c r="BB1110" s="42">
        <v>4</v>
      </c>
      <c r="BC1110" s="42">
        <v>8</v>
      </c>
      <c r="BD1110" s="42">
        <v>8</v>
      </c>
      <c r="BE1110" s="42">
        <v>4</v>
      </c>
      <c r="BF1110" s="42">
        <v>0</v>
      </c>
      <c r="BG1110" s="42">
        <v>36</v>
      </c>
      <c r="BH1110" s="42">
        <v>28</v>
      </c>
      <c r="BI1110" s="42">
        <v>0</v>
      </c>
      <c r="BJ1110" s="42">
        <v>88</v>
      </c>
      <c r="BK1110" s="42">
        <v>4</v>
      </c>
      <c r="BL1110" s="42">
        <v>0</v>
      </c>
      <c r="BM1110" s="42">
        <v>4</v>
      </c>
      <c r="BN1110" s="42">
        <v>8</v>
      </c>
      <c r="BO1110" s="42">
        <v>16</v>
      </c>
      <c r="BP1110" s="42">
        <v>8</v>
      </c>
      <c r="BQ1110" s="42">
        <v>40</v>
      </c>
      <c r="BR1110" s="42">
        <v>8</v>
      </c>
      <c r="BS1110" s="42">
        <v>12</v>
      </c>
      <c r="BT1110" s="42">
        <v>0</v>
      </c>
      <c r="BU1110" s="42">
        <v>0</v>
      </c>
      <c r="BV1110" s="42">
        <v>0</v>
      </c>
      <c r="BW1110" s="42">
        <v>0</v>
      </c>
      <c r="BX1110" s="42">
        <v>0</v>
      </c>
      <c r="BY1110" s="42">
        <v>8</v>
      </c>
      <c r="BZ1110" s="42">
        <v>0</v>
      </c>
      <c r="CA1110" s="42">
        <v>4</v>
      </c>
      <c r="CB1110" s="42">
        <v>88</v>
      </c>
      <c r="CC1110" s="42">
        <v>8</v>
      </c>
      <c r="CD1110" s="42">
        <v>8</v>
      </c>
      <c r="CE1110" s="42">
        <v>8</v>
      </c>
      <c r="CF1110" s="42">
        <v>12</v>
      </c>
      <c r="CG1110" s="42">
        <v>12</v>
      </c>
      <c r="CH1110" s="42">
        <v>36</v>
      </c>
      <c r="CI1110" s="42">
        <v>0</v>
      </c>
      <c r="CJ1110" s="42">
        <v>4</v>
      </c>
      <c r="CK1110" s="42">
        <v>76</v>
      </c>
      <c r="CL1110" s="42">
        <v>0</v>
      </c>
      <c r="CM1110" s="42">
        <v>0</v>
      </c>
      <c r="CN1110" s="42">
        <v>4</v>
      </c>
      <c r="CO1110" s="42">
        <v>0</v>
      </c>
      <c r="CP1110" s="42">
        <v>4</v>
      </c>
      <c r="CQ1110" s="42">
        <v>0</v>
      </c>
      <c r="CR1110" s="42">
        <v>68</v>
      </c>
      <c r="CS1110" s="42">
        <v>0</v>
      </c>
    </row>
    <row r="1111" spans="1:97">
      <c r="A1111" s="40" t="s">
        <v>2826</v>
      </c>
      <c r="B1111" s="40" t="s">
        <v>289</v>
      </c>
      <c r="C1111" s="40" t="s">
        <v>2806</v>
      </c>
      <c r="D1111" s="40" t="s">
        <v>2807</v>
      </c>
      <c r="E1111" s="40" t="s">
        <v>2827</v>
      </c>
      <c r="F1111" s="40" t="s">
        <v>2809</v>
      </c>
      <c r="G1111" s="41" t="s">
        <v>294</v>
      </c>
      <c r="H1111" s="40" t="s">
        <v>2828</v>
      </c>
      <c r="I1111" s="42">
        <v>706</v>
      </c>
      <c r="J1111" s="42">
        <v>108</v>
      </c>
      <c r="K1111" s="42">
        <v>75</v>
      </c>
      <c r="L1111" s="42">
        <v>126</v>
      </c>
      <c r="M1111" s="42">
        <v>177</v>
      </c>
      <c r="N1111" s="42">
        <v>134</v>
      </c>
      <c r="O1111" s="42">
        <v>86</v>
      </c>
      <c r="P1111" s="42">
        <v>119</v>
      </c>
      <c r="Q1111" s="42">
        <v>89</v>
      </c>
      <c r="R1111" s="42">
        <v>143</v>
      </c>
      <c r="S1111" s="42">
        <v>122</v>
      </c>
      <c r="T1111" s="42">
        <v>143</v>
      </c>
      <c r="U1111" s="42">
        <v>60</v>
      </c>
      <c r="V1111" s="42">
        <v>352</v>
      </c>
      <c r="W1111" s="42">
        <v>49</v>
      </c>
      <c r="X1111" s="42">
        <v>41</v>
      </c>
      <c r="Y1111" s="42">
        <v>66</v>
      </c>
      <c r="Z1111" s="42">
        <v>93</v>
      </c>
      <c r="AA1111" s="42">
        <v>68</v>
      </c>
      <c r="AB1111" s="42">
        <v>33</v>
      </c>
      <c r="AC1111" s="42">
        <v>2</v>
      </c>
      <c r="AD1111" s="42">
        <v>67</v>
      </c>
      <c r="AE1111" s="42">
        <v>209</v>
      </c>
      <c r="AF1111" s="42">
        <v>76</v>
      </c>
      <c r="AG1111" s="42">
        <v>354</v>
      </c>
      <c r="AH1111" s="42">
        <v>59</v>
      </c>
      <c r="AI1111" s="42">
        <v>34</v>
      </c>
      <c r="AJ1111" s="42">
        <v>60</v>
      </c>
      <c r="AK1111" s="42">
        <v>84</v>
      </c>
      <c r="AL1111" s="42">
        <v>66</v>
      </c>
      <c r="AM1111" s="42">
        <v>48</v>
      </c>
      <c r="AN1111" s="42">
        <v>3</v>
      </c>
      <c r="AO1111" s="42">
        <v>74</v>
      </c>
      <c r="AP1111" s="42">
        <v>194</v>
      </c>
      <c r="AQ1111" s="42">
        <v>86</v>
      </c>
      <c r="AR1111" s="42">
        <v>584</v>
      </c>
      <c r="AS1111" s="42">
        <v>8</v>
      </c>
      <c r="AT1111" s="42">
        <v>4</v>
      </c>
      <c r="AU1111" s="42">
        <v>8</v>
      </c>
      <c r="AV1111" s="42">
        <v>68</v>
      </c>
      <c r="AW1111" s="42">
        <v>76</v>
      </c>
      <c r="AX1111" s="42">
        <v>116</v>
      </c>
      <c r="AY1111" s="42">
        <v>228</v>
      </c>
      <c r="AZ1111" s="42">
        <v>76</v>
      </c>
      <c r="BA1111" s="42">
        <v>292</v>
      </c>
      <c r="BB1111" s="42">
        <v>8</v>
      </c>
      <c r="BC1111" s="42">
        <v>4</v>
      </c>
      <c r="BD1111" s="42">
        <v>4</v>
      </c>
      <c r="BE1111" s="42">
        <v>32</v>
      </c>
      <c r="BF1111" s="42">
        <v>8</v>
      </c>
      <c r="BG1111" s="42">
        <v>84</v>
      </c>
      <c r="BH1111" s="42">
        <v>132</v>
      </c>
      <c r="BI1111" s="42">
        <v>20</v>
      </c>
      <c r="BJ1111" s="42">
        <v>292</v>
      </c>
      <c r="BK1111" s="42">
        <v>0</v>
      </c>
      <c r="BL1111" s="42">
        <v>0</v>
      </c>
      <c r="BM1111" s="42">
        <v>4</v>
      </c>
      <c r="BN1111" s="42">
        <v>36</v>
      </c>
      <c r="BO1111" s="42">
        <v>68</v>
      </c>
      <c r="BP1111" s="42">
        <v>32</v>
      </c>
      <c r="BQ1111" s="42">
        <v>96</v>
      </c>
      <c r="BR1111" s="42">
        <v>56</v>
      </c>
      <c r="BS1111" s="42">
        <v>40</v>
      </c>
      <c r="BT1111" s="42">
        <v>0</v>
      </c>
      <c r="BU1111" s="42">
        <v>0</v>
      </c>
      <c r="BV1111" s="42">
        <v>0</v>
      </c>
      <c r="BW1111" s="42">
        <v>0</v>
      </c>
      <c r="BX1111" s="42">
        <v>4</v>
      </c>
      <c r="BY1111" s="42">
        <v>12</v>
      </c>
      <c r="BZ1111" s="42">
        <v>0</v>
      </c>
      <c r="CA1111" s="42">
        <v>24</v>
      </c>
      <c r="CB1111" s="42">
        <v>248</v>
      </c>
      <c r="CC1111" s="42">
        <v>8</v>
      </c>
      <c r="CD1111" s="42">
        <v>0</v>
      </c>
      <c r="CE1111" s="42">
        <v>8</v>
      </c>
      <c r="CF1111" s="42">
        <v>60</v>
      </c>
      <c r="CG1111" s="42">
        <v>60</v>
      </c>
      <c r="CH1111" s="42">
        <v>96</v>
      </c>
      <c r="CI1111" s="42">
        <v>4</v>
      </c>
      <c r="CJ1111" s="42">
        <v>12</v>
      </c>
      <c r="CK1111" s="42">
        <v>296</v>
      </c>
      <c r="CL1111" s="42">
        <v>0</v>
      </c>
      <c r="CM1111" s="42">
        <v>4</v>
      </c>
      <c r="CN1111" s="42">
        <v>0</v>
      </c>
      <c r="CO1111" s="42">
        <v>8</v>
      </c>
      <c r="CP1111" s="42">
        <v>12</v>
      </c>
      <c r="CQ1111" s="42">
        <v>8</v>
      </c>
      <c r="CR1111" s="42">
        <v>224</v>
      </c>
      <c r="CS1111" s="42">
        <v>40</v>
      </c>
    </row>
    <row r="1112" spans="1:97">
      <c r="A1112" s="40" t="s">
        <v>2829</v>
      </c>
      <c r="B1112" s="40" t="s">
        <v>289</v>
      </c>
      <c r="C1112" s="40" t="s">
        <v>2806</v>
      </c>
      <c r="D1112" s="40" t="s">
        <v>2812</v>
      </c>
      <c r="E1112" s="40" t="s">
        <v>2813</v>
      </c>
      <c r="F1112" s="40" t="s">
        <v>2809</v>
      </c>
      <c r="G1112" s="41" t="s">
        <v>294</v>
      </c>
      <c r="H1112" s="40" t="s">
        <v>2830</v>
      </c>
      <c r="I1112" s="42">
        <v>185</v>
      </c>
      <c r="J1112" s="42">
        <v>29</v>
      </c>
      <c r="K1112" s="42">
        <v>26</v>
      </c>
      <c r="L1112" s="42">
        <v>26</v>
      </c>
      <c r="M1112" s="42">
        <v>52</v>
      </c>
      <c r="N1112" s="42">
        <v>27</v>
      </c>
      <c r="O1112" s="42">
        <v>25</v>
      </c>
      <c r="P1112" s="42">
        <v>25</v>
      </c>
      <c r="Q1112" s="42">
        <v>20</v>
      </c>
      <c r="R1112" s="42">
        <v>36</v>
      </c>
      <c r="S1112" s="42">
        <v>37</v>
      </c>
      <c r="T1112" s="42">
        <v>37</v>
      </c>
      <c r="U1112" s="42">
        <v>18</v>
      </c>
      <c r="V1112" s="42">
        <v>94</v>
      </c>
      <c r="W1112" s="42">
        <v>16</v>
      </c>
      <c r="X1112" s="42">
        <v>15</v>
      </c>
      <c r="Y1112" s="42">
        <v>12</v>
      </c>
      <c r="Z1112" s="42">
        <v>28</v>
      </c>
      <c r="AA1112" s="42">
        <v>16</v>
      </c>
      <c r="AB1112" s="42">
        <v>6</v>
      </c>
      <c r="AC1112" s="42">
        <v>1</v>
      </c>
      <c r="AD1112" s="42">
        <v>22</v>
      </c>
      <c r="AE1112" s="42">
        <v>58</v>
      </c>
      <c r="AF1112" s="42">
        <v>14</v>
      </c>
      <c r="AG1112" s="42">
        <v>91</v>
      </c>
      <c r="AH1112" s="42">
        <v>13</v>
      </c>
      <c r="AI1112" s="42">
        <v>11</v>
      </c>
      <c r="AJ1112" s="42">
        <v>14</v>
      </c>
      <c r="AK1112" s="42">
        <v>24</v>
      </c>
      <c r="AL1112" s="42">
        <v>11</v>
      </c>
      <c r="AM1112" s="42">
        <v>17</v>
      </c>
      <c r="AN1112" s="42">
        <v>1</v>
      </c>
      <c r="AO1112" s="42">
        <v>17</v>
      </c>
      <c r="AP1112" s="42">
        <v>49</v>
      </c>
      <c r="AQ1112" s="42">
        <v>25</v>
      </c>
      <c r="AR1112" s="42">
        <v>168</v>
      </c>
      <c r="AS1112" s="42">
        <v>4</v>
      </c>
      <c r="AT1112" s="42">
        <v>0</v>
      </c>
      <c r="AU1112" s="42">
        <v>4</v>
      </c>
      <c r="AV1112" s="42">
        <v>24</v>
      </c>
      <c r="AW1112" s="42">
        <v>20</v>
      </c>
      <c r="AX1112" s="42">
        <v>24</v>
      </c>
      <c r="AY1112" s="42">
        <v>60</v>
      </c>
      <c r="AZ1112" s="42">
        <v>32</v>
      </c>
      <c r="BA1112" s="42">
        <v>96</v>
      </c>
      <c r="BB1112" s="42">
        <v>4</v>
      </c>
      <c r="BC1112" s="42">
        <v>0</v>
      </c>
      <c r="BD1112" s="42">
        <v>4</v>
      </c>
      <c r="BE1112" s="42">
        <v>12</v>
      </c>
      <c r="BF1112" s="42">
        <v>4</v>
      </c>
      <c r="BG1112" s="42">
        <v>20</v>
      </c>
      <c r="BH1112" s="42">
        <v>40</v>
      </c>
      <c r="BI1112" s="42">
        <v>12</v>
      </c>
      <c r="BJ1112" s="42">
        <v>72</v>
      </c>
      <c r="BK1112" s="42">
        <v>0</v>
      </c>
      <c r="BL1112" s="42">
        <v>0</v>
      </c>
      <c r="BM1112" s="42">
        <v>0</v>
      </c>
      <c r="BN1112" s="42">
        <v>12</v>
      </c>
      <c r="BO1112" s="42">
        <v>16</v>
      </c>
      <c r="BP1112" s="42">
        <v>4</v>
      </c>
      <c r="BQ1112" s="42">
        <v>20</v>
      </c>
      <c r="BR1112" s="42">
        <v>20</v>
      </c>
      <c r="BS1112" s="42">
        <v>32</v>
      </c>
      <c r="BT1112" s="42">
        <v>0</v>
      </c>
      <c r="BU1112" s="42">
        <v>0</v>
      </c>
      <c r="BV1112" s="42">
        <v>0</v>
      </c>
      <c r="BW1112" s="42">
        <v>0</v>
      </c>
      <c r="BX1112" s="42">
        <v>0</v>
      </c>
      <c r="BY1112" s="42">
        <v>16</v>
      </c>
      <c r="BZ1112" s="42">
        <v>0</v>
      </c>
      <c r="CA1112" s="42">
        <v>16</v>
      </c>
      <c r="CB1112" s="42">
        <v>56</v>
      </c>
      <c r="CC1112" s="42">
        <v>4</v>
      </c>
      <c r="CD1112" s="42">
        <v>0</v>
      </c>
      <c r="CE1112" s="42">
        <v>4</v>
      </c>
      <c r="CF1112" s="42">
        <v>20</v>
      </c>
      <c r="CG1112" s="42">
        <v>12</v>
      </c>
      <c r="CH1112" s="42">
        <v>4</v>
      </c>
      <c r="CI1112" s="42">
        <v>0</v>
      </c>
      <c r="CJ1112" s="42">
        <v>12</v>
      </c>
      <c r="CK1112" s="42">
        <v>80</v>
      </c>
      <c r="CL1112" s="42">
        <v>0</v>
      </c>
      <c r="CM1112" s="42">
        <v>0</v>
      </c>
      <c r="CN1112" s="42">
        <v>0</v>
      </c>
      <c r="CO1112" s="42">
        <v>4</v>
      </c>
      <c r="CP1112" s="42">
        <v>8</v>
      </c>
      <c r="CQ1112" s="42">
        <v>4</v>
      </c>
      <c r="CR1112" s="42">
        <v>60</v>
      </c>
      <c r="CS1112" s="42">
        <v>4</v>
      </c>
    </row>
    <row r="1113" spans="1:97">
      <c r="A1113" s="40" t="s">
        <v>2831</v>
      </c>
      <c r="B1113" s="40" t="s">
        <v>289</v>
      </c>
      <c r="C1113" s="40" t="s">
        <v>2806</v>
      </c>
      <c r="D1113" s="40" t="s">
        <v>2807</v>
      </c>
      <c r="E1113" s="40" t="s">
        <v>2832</v>
      </c>
      <c r="F1113" s="40" t="s">
        <v>1696</v>
      </c>
      <c r="G1113" s="41" t="s">
        <v>294</v>
      </c>
      <c r="H1113" s="40" t="s">
        <v>2833</v>
      </c>
      <c r="I1113" s="42">
        <v>101</v>
      </c>
      <c r="J1113" s="42">
        <v>22.954545</v>
      </c>
      <c r="K1113" s="42">
        <v>9.1818179999999998</v>
      </c>
      <c r="L1113" s="42">
        <v>16.068182</v>
      </c>
      <c r="M1113" s="42">
        <v>21.806818</v>
      </c>
      <c r="N1113" s="42">
        <v>22.954545</v>
      </c>
      <c r="O1113" s="42">
        <v>8.0340910000000001</v>
      </c>
      <c r="P1113" s="42">
        <v>6</v>
      </c>
      <c r="Q1113" s="42">
        <v>4</v>
      </c>
      <c r="R1113" s="42">
        <v>12</v>
      </c>
      <c r="S1113" s="42">
        <v>15</v>
      </c>
      <c r="T1113" s="42">
        <v>13</v>
      </c>
      <c r="U1113" s="42">
        <v>5</v>
      </c>
      <c r="V1113" s="42">
        <v>50.5</v>
      </c>
      <c r="W1113" s="42">
        <v>11.477273</v>
      </c>
      <c r="X1113" s="42">
        <v>3.4431820000000002</v>
      </c>
      <c r="Y1113" s="42">
        <v>8.0340910000000001</v>
      </c>
      <c r="Z1113" s="42">
        <v>9.1818179999999998</v>
      </c>
      <c r="AA1113" s="42">
        <v>14.920455</v>
      </c>
      <c r="AB1113" s="42">
        <v>3.4431820000000002</v>
      </c>
      <c r="AC1113" s="42">
        <v>0</v>
      </c>
      <c r="AD1113" s="42">
        <v>13.772727</v>
      </c>
      <c r="AE1113" s="42">
        <v>26.397727</v>
      </c>
      <c r="AF1113" s="42">
        <v>10.329545</v>
      </c>
      <c r="AG1113" s="42">
        <v>50.5</v>
      </c>
      <c r="AH1113" s="42">
        <v>11.477273</v>
      </c>
      <c r="AI1113" s="42">
        <v>5.7386359999999996</v>
      </c>
      <c r="AJ1113" s="42">
        <v>8.0340910000000001</v>
      </c>
      <c r="AK1113" s="42">
        <v>12.625</v>
      </c>
      <c r="AL1113" s="42">
        <v>8.0340910000000001</v>
      </c>
      <c r="AM1113" s="42">
        <v>3.4431820000000002</v>
      </c>
      <c r="AN1113" s="42">
        <v>1.1477269999999999</v>
      </c>
      <c r="AO1113" s="42">
        <v>12.625</v>
      </c>
      <c r="AP1113" s="42">
        <v>29.840909</v>
      </c>
      <c r="AQ1113" s="42">
        <v>8.0340910000000001</v>
      </c>
      <c r="AR1113" s="42">
        <v>78.045455000000004</v>
      </c>
      <c r="AS1113" s="42">
        <v>9.1818179999999998</v>
      </c>
      <c r="AT1113" s="42">
        <v>0</v>
      </c>
      <c r="AU1113" s="42">
        <v>9.1818179999999998</v>
      </c>
      <c r="AV1113" s="42">
        <v>13.772727</v>
      </c>
      <c r="AW1113" s="42">
        <v>9.1818179999999998</v>
      </c>
      <c r="AX1113" s="42">
        <v>13.772727</v>
      </c>
      <c r="AY1113" s="42">
        <v>18.363636</v>
      </c>
      <c r="AZ1113" s="42">
        <v>4.5909089999999999</v>
      </c>
      <c r="BA1113" s="42">
        <v>41.318182</v>
      </c>
      <c r="BB1113" s="42">
        <v>0</v>
      </c>
      <c r="BC1113" s="42">
        <v>0</v>
      </c>
      <c r="BD1113" s="42">
        <v>0</v>
      </c>
      <c r="BE1113" s="42">
        <v>13.772727</v>
      </c>
      <c r="BF1113" s="42">
        <v>0</v>
      </c>
      <c r="BG1113" s="42">
        <v>9.1818179999999998</v>
      </c>
      <c r="BH1113" s="42">
        <v>13.772727</v>
      </c>
      <c r="BI1113" s="42">
        <v>4.5909089999999999</v>
      </c>
      <c r="BJ1113" s="42">
        <v>36.727272999999997</v>
      </c>
      <c r="BK1113" s="42">
        <v>9.1818179999999998</v>
      </c>
      <c r="BL1113" s="42">
        <v>0</v>
      </c>
      <c r="BM1113" s="42">
        <v>9.1818179999999998</v>
      </c>
      <c r="BN1113" s="42">
        <v>0</v>
      </c>
      <c r="BO1113" s="42">
        <v>9.1818179999999998</v>
      </c>
      <c r="BP1113" s="42">
        <v>4.5909089999999999</v>
      </c>
      <c r="BQ1113" s="42">
        <v>4.5909089999999999</v>
      </c>
      <c r="BR1113" s="42">
        <v>0</v>
      </c>
      <c r="BS1113" s="42">
        <v>4.5909089999999999</v>
      </c>
      <c r="BT1113" s="42">
        <v>0</v>
      </c>
      <c r="BU1113" s="42">
        <v>0</v>
      </c>
      <c r="BV1113" s="42">
        <v>0</v>
      </c>
      <c r="BW1113" s="42">
        <v>0</v>
      </c>
      <c r="BX1113" s="42">
        <v>0</v>
      </c>
      <c r="BY1113" s="42">
        <v>0</v>
      </c>
      <c r="BZ1113" s="42">
        <v>0</v>
      </c>
      <c r="CA1113" s="42">
        <v>4.5909089999999999</v>
      </c>
      <c r="CB1113" s="42">
        <v>36.727272999999997</v>
      </c>
      <c r="CC1113" s="42">
        <v>0</v>
      </c>
      <c r="CD1113" s="42">
        <v>0</v>
      </c>
      <c r="CE1113" s="42">
        <v>9.1818179999999998</v>
      </c>
      <c r="CF1113" s="42">
        <v>13.772727</v>
      </c>
      <c r="CG1113" s="42">
        <v>9.1818179999999998</v>
      </c>
      <c r="CH1113" s="42">
        <v>4.5909089999999999</v>
      </c>
      <c r="CI1113" s="42">
        <v>0</v>
      </c>
      <c r="CJ1113" s="42">
        <v>0</v>
      </c>
      <c r="CK1113" s="42">
        <v>36.727272999999997</v>
      </c>
      <c r="CL1113" s="42">
        <v>9.1818179999999998</v>
      </c>
      <c r="CM1113" s="42">
        <v>0</v>
      </c>
      <c r="CN1113" s="42">
        <v>0</v>
      </c>
      <c r="CO1113" s="42">
        <v>0</v>
      </c>
      <c r="CP1113" s="42">
        <v>0</v>
      </c>
      <c r="CQ1113" s="42">
        <v>9.1818179999999998</v>
      </c>
      <c r="CR1113" s="42">
        <v>18.363636</v>
      </c>
      <c r="CS1113" s="42">
        <v>0</v>
      </c>
    </row>
    <row r="1114" spans="1:97">
      <c r="A1114" s="40" t="s">
        <v>2834</v>
      </c>
      <c r="B1114" s="40" t="s">
        <v>289</v>
      </c>
      <c r="C1114" s="40" t="s">
        <v>2806</v>
      </c>
      <c r="D1114" s="40" t="s">
        <v>2807</v>
      </c>
      <c r="E1114" s="40" t="s">
        <v>2827</v>
      </c>
      <c r="F1114" s="40" t="s">
        <v>2818</v>
      </c>
      <c r="G1114" s="41" t="s">
        <v>294</v>
      </c>
      <c r="H1114" s="40" t="s">
        <v>2835</v>
      </c>
      <c r="I1114" s="42">
        <v>212</v>
      </c>
      <c r="J1114" s="42">
        <v>40.431398999999999</v>
      </c>
      <c r="K1114" s="42">
        <v>25.630087</v>
      </c>
      <c r="L1114" s="42">
        <v>35.502536999999997</v>
      </c>
      <c r="M1114" s="42">
        <v>45.360261999999999</v>
      </c>
      <c r="N1114" s="42">
        <v>54.232216000000001</v>
      </c>
      <c r="O1114" s="42">
        <v>10.843498</v>
      </c>
      <c r="P1114" s="42">
        <v>29</v>
      </c>
      <c r="Q1114" s="42">
        <v>39</v>
      </c>
      <c r="R1114" s="42">
        <v>38</v>
      </c>
      <c r="S1114" s="42">
        <v>49</v>
      </c>
      <c r="T1114" s="42">
        <v>43</v>
      </c>
      <c r="U1114" s="42">
        <v>16</v>
      </c>
      <c r="V1114" s="42">
        <v>103.550292</v>
      </c>
      <c r="W1114" s="42">
        <v>18.744402999999998</v>
      </c>
      <c r="X1114" s="42">
        <v>10.843498</v>
      </c>
      <c r="Y1114" s="42">
        <v>17.743907</v>
      </c>
      <c r="Z1114" s="42">
        <v>24.659037999999999</v>
      </c>
      <c r="AA1114" s="42">
        <v>24.659037999999999</v>
      </c>
      <c r="AB1114" s="42">
        <v>6.9004079999999997</v>
      </c>
      <c r="AC1114" s="42">
        <v>0</v>
      </c>
      <c r="AD1114" s="42">
        <v>23.673265000000001</v>
      </c>
      <c r="AE1114" s="42">
        <v>55.217987999999998</v>
      </c>
      <c r="AF1114" s="42">
        <v>24.659037999999999</v>
      </c>
      <c r="AG1114" s="42">
        <v>108.449708</v>
      </c>
      <c r="AH1114" s="42">
        <v>21.686997000000002</v>
      </c>
      <c r="AI1114" s="42">
        <v>14.786588999999999</v>
      </c>
      <c r="AJ1114" s="42">
        <v>17.75863</v>
      </c>
      <c r="AK1114" s="42">
        <v>20.701224</v>
      </c>
      <c r="AL1114" s="42">
        <v>29.573177999999999</v>
      </c>
      <c r="AM1114" s="42">
        <v>3.9430900000000002</v>
      </c>
      <c r="AN1114" s="42">
        <v>0</v>
      </c>
      <c r="AO1114" s="42">
        <v>27.601633</v>
      </c>
      <c r="AP1114" s="42">
        <v>55.217987999999998</v>
      </c>
      <c r="AQ1114" s="42">
        <v>25.630087</v>
      </c>
      <c r="AR1114" s="42">
        <v>157.723614</v>
      </c>
      <c r="AS1114" s="42">
        <v>3.9430900000000002</v>
      </c>
      <c r="AT1114" s="42">
        <v>3.9430900000000002</v>
      </c>
      <c r="AU1114" s="42">
        <v>3.9430900000000002</v>
      </c>
      <c r="AV1114" s="42">
        <v>27.601633</v>
      </c>
      <c r="AW1114" s="42">
        <v>23.658542000000001</v>
      </c>
      <c r="AX1114" s="42">
        <v>31.544723000000001</v>
      </c>
      <c r="AY1114" s="42">
        <v>47.317084000000001</v>
      </c>
      <c r="AZ1114" s="42">
        <v>15.772361</v>
      </c>
      <c r="BA1114" s="42">
        <v>70.975626000000005</v>
      </c>
      <c r="BB1114" s="42">
        <v>3.9430900000000002</v>
      </c>
      <c r="BC1114" s="42">
        <v>0</v>
      </c>
      <c r="BD1114" s="42">
        <v>0</v>
      </c>
      <c r="BE1114" s="42">
        <v>11.829271</v>
      </c>
      <c r="BF1114" s="42">
        <v>7.8861809999999997</v>
      </c>
      <c r="BG1114" s="42">
        <v>23.658542000000001</v>
      </c>
      <c r="BH1114" s="42">
        <v>19.715451999999999</v>
      </c>
      <c r="BI1114" s="42">
        <v>3.9430900000000002</v>
      </c>
      <c r="BJ1114" s="42">
        <v>86.747988000000007</v>
      </c>
      <c r="BK1114" s="42">
        <v>0</v>
      </c>
      <c r="BL1114" s="42">
        <v>3.9430900000000002</v>
      </c>
      <c r="BM1114" s="42">
        <v>3.9430900000000002</v>
      </c>
      <c r="BN1114" s="42">
        <v>15.772361</v>
      </c>
      <c r="BO1114" s="42">
        <v>15.772361</v>
      </c>
      <c r="BP1114" s="42">
        <v>7.8861809999999997</v>
      </c>
      <c r="BQ1114" s="42">
        <v>27.601633</v>
      </c>
      <c r="BR1114" s="42">
        <v>11.829271</v>
      </c>
      <c r="BS1114" s="42">
        <v>3.9430900000000002</v>
      </c>
      <c r="BT1114" s="42">
        <v>0</v>
      </c>
      <c r="BU1114" s="42">
        <v>0</v>
      </c>
      <c r="BV1114" s="42">
        <v>0</v>
      </c>
      <c r="BW1114" s="42">
        <v>0</v>
      </c>
      <c r="BX1114" s="42">
        <v>0</v>
      </c>
      <c r="BY1114" s="42">
        <v>0</v>
      </c>
      <c r="BZ1114" s="42">
        <v>0</v>
      </c>
      <c r="CA1114" s="42">
        <v>3.9430900000000002</v>
      </c>
      <c r="CB1114" s="42">
        <v>86.747988000000007</v>
      </c>
      <c r="CC1114" s="42">
        <v>3.9430900000000002</v>
      </c>
      <c r="CD1114" s="42">
        <v>0</v>
      </c>
      <c r="CE1114" s="42">
        <v>3.9430900000000002</v>
      </c>
      <c r="CF1114" s="42">
        <v>23.658542000000001</v>
      </c>
      <c r="CG1114" s="42">
        <v>19.715451999999999</v>
      </c>
      <c r="CH1114" s="42">
        <v>31.544723000000001</v>
      </c>
      <c r="CI1114" s="42">
        <v>0</v>
      </c>
      <c r="CJ1114" s="42">
        <v>3.9430900000000002</v>
      </c>
      <c r="CK1114" s="42">
        <v>67.032535999999993</v>
      </c>
      <c r="CL1114" s="42">
        <v>0</v>
      </c>
      <c r="CM1114" s="42">
        <v>3.9430900000000002</v>
      </c>
      <c r="CN1114" s="42">
        <v>0</v>
      </c>
      <c r="CO1114" s="42">
        <v>3.9430900000000002</v>
      </c>
      <c r="CP1114" s="42">
        <v>3.9430900000000002</v>
      </c>
      <c r="CQ1114" s="42">
        <v>0</v>
      </c>
      <c r="CR1114" s="42">
        <v>47.317084000000001</v>
      </c>
      <c r="CS1114" s="42">
        <v>7.8861809999999997</v>
      </c>
    </row>
    <row r="1115" spans="1:97">
      <c r="A1115" s="40" t="s">
        <v>2836</v>
      </c>
      <c r="B1115" s="40" t="s">
        <v>289</v>
      </c>
      <c r="C1115" s="40" t="s">
        <v>2806</v>
      </c>
      <c r="D1115" s="40" t="s">
        <v>2812</v>
      </c>
      <c r="E1115" s="40" t="s">
        <v>2813</v>
      </c>
      <c r="F1115" s="40" t="s">
        <v>2814</v>
      </c>
      <c r="G1115" s="41" t="s">
        <v>294</v>
      </c>
      <c r="H1115" s="40" t="s">
        <v>2837</v>
      </c>
      <c r="I1115" s="42">
        <v>347</v>
      </c>
      <c r="J1115" s="42">
        <v>71.639165000000006</v>
      </c>
      <c r="K1115" s="42">
        <v>33.107342000000003</v>
      </c>
      <c r="L1115" s="42">
        <v>74.467027000000002</v>
      </c>
      <c r="M1115" s="42">
        <v>71.639165000000006</v>
      </c>
      <c r="N1115" s="42">
        <v>49.016271000000003</v>
      </c>
      <c r="O1115" s="42">
        <v>47.131030000000003</v>
      </c>
      <c r="P1115" s="42">
        <v>44</v>
      </c>
      <c r="Q1115" s="42">
        <v>32</v>
      </c>
      <c r="R1115" s="42">
        <v>63</v>
      </c>
      <c r="S1115" s="42">
        <v>47</v>
      </c>
      <c r="T1115" s="42">
        <v>67</v>
      </c>
      <c r="U1115" s="42">
        <v>24</v>
      </c>
      <c r="V1115" s="42">
        <v>156.53282899999999</v>
      </c>
      <c r="W1115" s="42">
        <v>29.221238</v>
      </c>
      <c r="X1115" s="42">
        <v>17.024981</v>
      </c>
      <c r="Y1115" s="42">
        <v>34.876961999999999</v>
      </c>
      <c r="Z1115" s="42">
        <v>34.876961999999999</v>
      </c>
      <c r="AA1115" s="42">
        <v>19.795031999999999</v>
      </c>
      <c r="AB1115" s="42">
        <v>17.909790999999998</v>
      </c>
      <c r="AC1115" s="42">
        <v>2.8278620000000001</v>
      </c>
      <c r="AD1115" s="42">
        <v>36.762203</v>
      </c>
      <c r="AE1115" s="42">
        <v>82.065802000000005</v>
      </c>
      <c r="AF1115" s="42">
        <v>37.704824000000002</v>
      </c>
      <c r="AG1115" s="42">
        <v>190.46717100000001</v>
      </c>
      <c r="AH1115" s="42">
        <v>42.417926999999999</v>
      </c>
      <c r="AI1115" s="42">
        <v>16.082360999999999</v>
      </c>
      <c r="AJ1115" s="42">
        <v>39.590065000000003</v>
      </c>
      <c r="AK1115" s="42">
        <v>36.762203</v>
      </c>
      <c r="AL1115" s="42">
        <v>29.221238</v>
      </c>
      <c r="AM1115" s="42">
        <v>23.565515000000001</v>
      </c>
      <c r="AN1115" s="42">
        <v>2.8278620000000001</v>
      </c>
      <c r="AO1115" s="42">
        <v>49.016271000000003</v>
      </c>
      <c r="AP1115" s="42">
        <v>95.262490999999997</v>
      </c>
      <c r="AQ1115" s="42">
        <v>46.188409</v>
      </c>
      <c r="AR1115" s="42">
        <v>267.704249</v>
      </c>
      <c r="AS1115" s="42">
        <v>11.311446999999999</v>
      </c>
      <c r="AT1115" s="42">
        <v>11.311446999999999</v>
      </c>
      <c r="AU1115" s="42">
        <v>0</v>
      </c>
      <c r="AV1115" s="42">
        <v>26.393377000000001</v>
      </c>
      <c r="AW1115" s="42">
        <v>49.016271000000003</v>
      </c>
      <c r="AX1115" s="42">
        <v>45.245789000000002</v>
      </c>
      <c r="AY1115" s="42">
        <v>82.950612000000007</v>
      </c>
      <c r="AZ1115" s="42">
        <v>41.475306000000003</v>
      </c>
      <c r="BA1115" s="42">
        <v>116.88495399999999</v>
      </c>
      <c r="BB1115" s="42">
        <v>7.5409649999999999</v>
      </c>
      <c r="BC1115" s="42">
        <v>11.311446999999999</v>
      </c>
      <c r="BD1115" s="42">
        <v>0</v>
      </c>
      <c r="BE1115" s="42">
        <v>7.5409649999999999</v>
      </c>
      <c r="BF1115" s="42">
        <v>11.311446999999999</v>
      </c>
      <c r="BG1115" s="42">
        <v>33.934341000000003</v>
      </c>
      <c r="BH1115" s="42">
        <v>33.934341000000003</v>
      </c>
      <c r="BI1115" s="42">
        <v>11.311446999999999</v>
      </c>
      <c r="BJ1115" s="42">
        <v>150.81929500000001</v>
      </c>
      <c r="BK1115" s="42">
        <v>3.7704819999999999</v>
      </c>
      <c r="BL1115" s="42">
        <v>0</v>
      </c>
      <c r="BM1115" s="42">
        <v>0</v>
      </c>
      <c r="BN1115" s="42">
        <v>18.852412000000001</v>
      </c>
      <c r="BO1115" s="42">
        <v>37.704824000000002</v>
      </c>
      <c r="BP1115" s="42">
        <v>11.311446999999999</v>
      </c>
      <c r="BQ1115" s="42">
        <v>49.016271000000003</v>
      </c>
      <c r="BR1115" s="42">
        <v>30.163858999999999</v>
      </c>
      <c r="BS1115" s="42">
        <v>18.852412000000001</v>
      </c>
      <c r="BT1115" s="42">
        <v>0</v>
      </c>
      <c r="BU1115" s="42">
        <v>0</v>
      </c>
      <c r="BV1115" s="42">
        <v>0</v>
      </c>
      <c r="BW1115" s="42">
        <v>0</v>
      </c>
      <c r="BX1115" s="42">
        <v>0</v>
      </c>
      <c r="BY1115" s="42">
        <v>3.7704819999999999</v>
      </c>
      <c r="BZ1115" s="42">
        <v>0</v>
      </c>
      <c r="CA1115" s="42">
        <v>15.08193</v>
      </c>
      <c r="CB1115" s="42">
        <v>147.048813</v>
      </c>
      <c r="CC1115" s="42">
        <v>7.5409649999999999</v>
      </c>
      <c r="CD1115" s="42">
        <v>7.5409649999999999</v>
      </c>
      <c r="CE1115" s="42">
        <v>0</v>
      </c>
      <c r="CF1115" s="42">
        <v>26.393377000000001</v>
      </c>
      <c r="CG1115" s="42">
        <v>45.245789000000002</v>
      </c>
      <c r="CH1115" s="42">
        <v>37.704824000000002</v>
      </c>
      <c r="CI1115" s="42">
        <v>0</v>
      </c>
      <c r="CJ1115" s="42">
        <v>22.622893999999999</v>
      </c>
      <c r="CK1115" s="42">
        <v>101.80302399999999</v>
      </c>
      <c r="CL1115" s="42">
        <v>3.7704819999999999</v>
      </c>
      <c r="CM1115" s="42">
        <v>3.7704819999999999</v>
      </c>
      <c r="CN1115" s="42">
        <v>0</v>
      </c>
      <c r="CO1115" s="42">
        <v>0</v>
      </c>
      <c r="CP1115" s="42">
        <v>3.7704819999999999</v>
      </c>
      <c r="CQ1115" s="42">
        <v>3.7704819999999999</v>
      </c>
      <c r="CR1115" s="42">
        <v>82.950612000000007</v>
      </c>
      <c r="CS1115" s="42">
        <v>3.7704819999999999</v>
      </c>
    </row>
    <row r="1116" spans="1:97">
      <c r="A1116" s="40" t="s">
        <v>2838</v>
      </c>
      <c r="B1116" s="40" t="s">
        <v>289</v>
      </c>
      <c r="C1116" s="40" t="s">
        <v>2806</v>
      </c>
      <c r="D1116" s="40" t="s">
        <v>2807</v>
      </c>
      <c r="E1116" s="40" t="s">
        <v>2839</v>
      </c>
      <c r="F1116" s="40" t="s">
        <v>2809</v>
      </c>
      <c r="G1116" s="41" t="s">
        <v>294</v>
      </c>
      <c r="H1116" s="40" t="s">
        <v>2840</v>
      </c>
      <c r="I1116" s="42">
        <v>264</v>
      </c>
      <c r="J1116" s="42">
        <v>46</v>
      </c>
      <c r="K1116" s="42">
        <v>41</v>
      </c>
      <c r="L1116" s="42">
        <v>48</v>
      </c>
      <c r="M1116" s="42">
        <v>81</v>
      </c>
      <c r="N1116" s="42">
        <v>34</v>
      </c>
      <c r="O1116" s="42">
        <v>14</v>
      </c>
      <c r="P1116" s="42">
        <v>36</v>
      </c>
      <c r="Q1116" s="42">
        <v>56</v>
      </c>
      <c r="R1116" s="42">
        <v>59</v>
      </c>
      <c r="S1116" s="42">
        <v>55</v>
      </c>
      <c r="T1116" s="42">
        <v>33</v>
      </c>
      <c r="U1116" s="42">
        <v>6</v>
      </c>
      <c r="V1116" s="42">
        <v>135</v>
      </c>
      <c r="W1116" s="42">
        <v>26</v>
      </c>
      <c r="X1116" s="42">
        <v>22</v>
      </c>
      <c r="Y1116" s="42">
        <v>27</v>
      </c>
      <c r="Z1116" s="42">
        <v>39</v>
      </c>
      <c r="AA1116" s="42">
        <v>17</v>
      </c>
      <c r="AB1116" s="42">
        <v>4</v>
      </c>
      <c r="AC1116" s="42">
        <v>0</v>
      </c>
      <c r="AD1116" s="42">
        <v>39</v>
      </c>
      <c r="AE1116" s="42">
        <v>85</v>
      </c>
      <c r="AF1116" s="42">
        <v>11</v>
      </c>
      <c r="AG1116" s="42">
        <v>129</v>
      </c>
      <c r="AH1116" s="42">
        <v>20</v>
      </c>
      <c r="AI1116" s="42">
        <v>19</v>
      </c>
      <c r="AJ1116" s="42">
        <v>21</v>
      </c>
      <c r="AK1116" s="42">
        <v>42</v>
      </c>
      <c r="AL1116" s="42">
        <v>17</v>
      </c>
      <c r="AM1116" s="42">
        <v>10</v>
      </c>
      <c r="AN1116" s="42">
        <v>0</v>
      </c>
      <c r="AO1116" s="42">
        <v>25</v>
      </c>
      <c r="AP1116" s="42">
        <v>86</v>
      </c>
      <c r="AQ1116" s="42">
        <v>18</v>
      </c>
      <c r="AR1116" s="42">
        <v>208</v>
      </c>
      <c r="AS1116" s="42">
        <v>0</v>
      </c>
      <c r="AT1116" s="42">
        <v>16</v>
      </c>
      <c r="AU1116" s="42">
        <v>4</v>
      </c>
      <c r="AV1116" s="42">
        <v>24</v>
      </c>
      <c r="AW1116" s="42">
        <v>32</v>
      </c>
      <c r="AX1116" s="42">
        <v>52</v>
      </c>
      <c r="AY1116" s="42">
        <v>52</v>
      </c>
      <c r="AZ1116" s="42">
        <v>28</v>
      </c>
      <c r="BA1116" s="42">
        <v>100</v>
      </c>
      <c r="BB1116" s="42">
        <v>0</v>
      </c>
      <c r="BC1116" s="42">
        <v>12</v>
      </c>
      <c r="BD1116" s="42">
        <v>0</v>
      </c>
      <c r="BE1116" s="42">
        <v>16</v>
      </c>
      <c r="BF1116" s="42">
        <v>4</v>
      </c>
      <c r="BG1116" s="42">
        <v>36</v>
      </c>
      <c r="BH1116" s="42">
        <v>28</v>
      </c>
      <c r="BI1116" s="42">
        <v>4</v>
      </c>
      <c r="BJ1116" s="42">
        <v>108</v>
      </c>
      <c r="BK1116" s="42">
        <v>0</v>
      </c>
      <c r="BL1116" s="42">
        <v>4</v>
      </c>
      <c r="BM1116" s="42">
        <v>4</v>
      </c>
      <c r="BN1116" s="42">
        <v>8</v>
      </c>
      <c r="BO1116" s="42">
        <v>28</v>
      </c>
      <c r="BP1116" s="42">
        <v>16</v>
      </c>
      <c r="BQ1116" s="42">
        <v>24</v>
      </c>
      <c r="BR1116" s="42">
        <v>24</v>
      </c>
      <c r="BS1116" s="42">
        <v>8</v>
      </c>
      <c r="BT1116" s="42">
        <v>0</v>
      </c>
      <c r="BU1116" s="42">
        <v>0</v>
      </c>
      <c r="BV1116" s="42">
        <v>0</v>
      </c>
      <c r="BW1116" s="42">
        <v>4</v>
      </c>
      <c r="BX1116" s="42">
        <v>0</v>
      </c>
      <c r="BY1116" s="42">
        <v>4</v>
      </c>
      <c r="BZ1116" s="42">
        <v>0</v>
      </c>
      <c r="CA1116" s="42">
        <v>0</v>
      </c>
      <c r="CB1116" s="42">
        <v>116</v>
      </c>
      <c r="CC1116" s="42">
        <v>0</v>
      </c>
      <c r="CD1116" s="42">
        <v>12</v>
      </c>
      <c r="CE1116" s="42">
        <v>4</v>
      </c>
      <c r="CF1116" s="42">
        <v>16</v>
      </c>
      <c r="CG1116" s="42">
        <v>32</v>
      </c>
      <c r="CH1116" s="42">
        <v>32</v>
      </c>
      <c r="CI1116" s="42">
        <v>8</v>
      </c>
      <c r="CJ1116" s="42">
        <v>12</v>
      </c>
      <c r="CK1116" s="42">
        <v>84</v>
      </c>
      <c r="CL1116" s="42">
        <v>0</v>
      </c>
      <c r="CM1116" s="42">
        <v>4</v>
      </c>
      <c r="CN1116" s="42">
        <v>0</v>
      </c>
      <c r="CO1116" s="42">
        <v>4</v>
      </c>
      <c r="CP1116" s="42">
        <v>0</v>
      </c>
      <c r="CQ1116" s="42">
        <v>16</v>
      </c>
      <c r="CR1116" s="42">
        <v>44</v>
      </c>
      <c r="CS1116" s="42">
        <v>16</v>
      </c>
    </row>
    <row r="1117" spans="1:97">
      <c r="A1117" s="40" t="s">
        <v>2841</v>
      </c>
      <c r="B1117" s="40" t="s">
        <v>289</v>
      </c>
      <c r="C1117" s="40" t="s">
        <v>2806</v>
      </c>
      <c r="D1117" s="40" t="s">
        <v>2807</v>
      </c>
      <c r="E1117" s="40" t="s">
        <v>2842</v>
      </c>
      <c r="F1117" s="40" t="s">
        <v>2809</v>
      </c>
      <c r="G1117" s="41" t="s">
        <v>294</v>
      </c>
      <c r="H1117" s="40" t="s">
        <v>2843</v>
      </c>
      <c r="I1117" s="42">
        <v>120</v>
      </c>
      <c r="J1117" s="42">
        <v>18</v>
      </c>
      <c r="K1117" s="42">
        <v>22</v>
      </c>
      <c r="L1117" s="42">
        <v>18</v>
      </c>
      <c r="M1117" s="42">
        <v>43</v>
      </c>
      <c r="N1117" s="42">
        <v>9</v>
      </c>
      <c r="O1117" s="42">
        <v>10</v>
      </c>
      <c r="P1117" s="42">
        <v>17</v>
      </c>
      <c r="Q1117" s="42">
        <v>10</v>
      </c>
      <c r="R1117" s="42">
        <v>30</v>
      </c>
      <c r="S1117" s="42">
        <v>16</v>
      </c>
      <c r="T1117" s="42">
        <v>14</v>
      </c>
      <c r="U1117" s="42">
        <v>15</v>
      </c>
      <c r="V1117" s="42">
        <v>62</v>
      </c>
      <c r="W1117" s="42">
        <v>10</v>
      </c>
      <c r="X1117" s="42">
        <v>11</v>
      </c>
      <c r="Y1117" s="42">
        <v>9</v>
      </c>
      <c r="Z1117" s="42">
        <v>22</v>
      </c>
      <c r="AA1117" s="42">
        <v>6</v>
      </c>
      <c r="AB1117" s="42">
        <v>4</v>
      </c>
      <c r="AC1117" s="42">
        <v>0</v>
      </c>
      <c r="AD1117" s="42">
        <v>16</v>
      </c>
      <c r="AE1117" s="42">
        <v>40</v>
      </c>
      <c r="AF1117" s="42">
        <v>6</v>
      </c>
      <c r="AG1117" s="42">
        <v>58</v>
      </c>
      <c r="AH1117" s="42">
        <v>8</v>
      </c>
      <c r="AI1117" s="42">
        <v>11</v>
      </c>
      <c r="AJ1117" s="42">
        <v>9</v>
      </c>
      <c r="AK1117" s="42">
        <v>21</v>
      </c>
      <c r="AL1117" s="42">
        <v>3</v>
      </c>
      <c r="AM1117" s="42">
        <v>6</v>
      </c>
      <c r="AN1117" s="42">
        <v>0</v>
      </c>
      <c r="AO1117" s="42">
        <v>12</v>
      </c>
      <c r="AP1117" s="42">
        <v>39</v>
      </c>
      <c r="AQ1117" s="42">
        <v>7</v>
      </c>
      <c r="AR1117" s="42">
        <v>104</v>
      </c>
      <c r="AS1117" s="42">
        <v>0</v>
      </c>
      <c r="AT1117" s="42">
        <v>16</v>
      </c>
      <c r="AU1117" s="42">
        <v>12</v>
      </c>
      <c r="AV1117" s="42">
        <v>12</v>
      </c>
      <c r="AW1117" s="42">
        <v>16</v>
      </c>
      <c r="AX1117" s="42">
        <v>28</v>
      </c>
      <c r="AY1117" s="42">
        <v>16</v>
      </c>
      <c r="AZ1117" s="42">
        <v>4</v>
      </c>
      <c r="BA1117" s="42">
        <v>48</v>
      </c>
      <c r="BB1117" s="42">
        <v>0</v>
      </c>
      <c r="BC1117" s="42">
        <v>12</v>
      </c>
      <c r="BD1117" s="42">
        <v>4</v>
      </c>
      <c r="BE1117" s="42">
        <v>0</v>
      </c>
      <c r="BF1117" s="42">
        <v>0</v>
      </c>
      <c r="BG1117" s="42">
        <v>16</v>
      </c>
      <c r="BH1117" s="42">
        <v>12</v>
      </c>
      <c r="BI1117" s="42">
        <v>4</v>
      </c>
      <c r="BJ1117" s="42">
        <v>56</v>
      </c>
      <c r="BK1117" s="42">
        <v>0</v>
      </c>
      <c r="BL1117" s="42">
        <v>4</v>
      </c>
      <c r="BM1117" s="42">
        <v>8</v>
      </c>
      <c r="BN1117" s="42">
        <v>12</v>
      </c>
      <c r="BO1117" s="42">
        <v>16</v>
      </c>
      <c r="BP1117" s="42">
        <v>12</v>
      </c>
      <c r="BQ1117" s="42">
        <v>4</v>
      </c>
      <c r="BR1117" s="42">
        <v>0</v>
      </c>
      <c r="BS1117" s="42">
        <v>12</v>
      </c>
      <c r="BT1117" s="42">
        <v>0</v>
      </c>
      <c r="BU1117" s="42">
        <v>0</v>
      </c>
      <c r="BV1117" s="42">
        <v>0</v>
      </c>
      <c r="BW1117" s="42">
        <v>4</v>
      </c>
      <c r="BX1117" s="42">
        <v>0</v>
      </c>
      <c r="BY1117" s="42">
        <v>4</v>
      </c>
      <c r="BZ1117" s="42">
        <v>0</v>
      </c>
      <c r="CA1117" s="42">
        <v>4</v>
      </c>
      <c r="CB1117" s="42">
        <v>72</v>
      </c>
      <c r="CC1117" s="42">
        <v>0</v>
      </c>
      <c r="CD1117" s="42">
        <v>16</v>
      </c>
      <c r="CE1117" s="42">
        <v>12</v>
      </c>
      <c r="CF1117" s="42">
        <v>8</v>
      </c>
      <c r="CG1117" s="42">
        <v>12</v>
      </c>
      <c r="CH1117" s="42">
        <v>20</v>
      </c>
      <c r="CI1117" s="42">
        <v>4</v>
      </c>
      <c r="CJ1117" s="42">
        <v>0</v>
      </c>
      <c r="CK1117" s="42">
        <v>20</v>
      </c>
      <c r="CL1117" s="42">
        <v>0</v>
      </c>
      <c r="CM1117" s="42">
        <v>0</v>
      </c>
      <c r="CN1117" s="42">
        <v>0</v>
      </c>
      <c r="CO1117" s="42">
        <v>0</v>
      </c>
      <c r="CP1117" s="42">
        <v>4</v>
      </c>
      <c r="CQ1117" s="42">
        <v>4</v>
      </c>
      <c r="CR1117" s="42">
        <v>12</v>
      </c>
      <c r="CS1117" s="42">
        <v>0</v>
      </c>
    </row>
    <row r="1118" spans="1:97">
      <c r="A1118" s="40" t="s">
        <v>2844</v>
      </c>
      <c r="B1118" s="40" t="s">
        <v>289</v>
      </c>
      <c r="C1118" s="40" t="s">
        <v>2806</v>
      </c>
      <c r="D1118" s="40" t="s">
        <v>2807</v>
      </c>
      <c r="E1118" s="40" t="s">
        <v>2845</v>
      </c>
      <c r="F1118" s="40" t="s">
        <v>2809</v>
      </c>
      <c r="G1118" s="41" t="s">
        <v>294</v>
      </c>
      <c r="H1118" s="40" t="s">
        <v>2846</v>
      </c>
      <c r="I1118" s="42">
        <v>309</v>
      </c>
      <c r="J1118" s="42">
        <v>44.567307999999997</v>
      </c>
      <c r="K1118" s="42">
        <v>29.711538000000001</v>
      </c>
      <c r="L1118" s="42">
        <v>59.423076999999999</v>
      </c>
      <c r="M1118" s="42">
        <v>83.192307999999997</v>
      </c>
      <c r="N1118" s="42">
        <v>48.528846000000001</v>
      </c>
      <c r="O1118" s="42">
        <v>43.576923000000001</v>
      </c>
      <c r="P1118" s="42">
        <v>40</v>
      </c>
      <c r="Q1118" s="42">
        <v>38</v>
      </c>
      <c r="R1118" s="42">
        <v>55</v>
      </c>
      <c r="S1118" s="42">
        <v>53</v>
      </c>
      <c r="T1118" s="42">
        <v>77</v>
      </c>
      <c r="U1118" s="42">
        <v>23</v>
      </c>
      <c r="V1118" s="42">
        <v>148.557692</v>
      </c>
      <c r="W1118" s="42">
        <v>19.807691999999999</v>
      </c>
      <c r="X1118" s="42">
        <v>8.9134620000000009</v>
      </c>
      <c r="Y1118" s="42">
        <v>24.759615</v>
      </c>
      <c r="Z1118" s="42">
        <v>46.548076999999999</v>
      </c>
      <c r="AA1118" s="42">
        <v>26.740385</v>
      </c>
      <c r="AB1118" s="42">
        <v>21.788461999999999</v>
      </c>
      <c r="AC1118" s="42">
        <v>0</v>
      </c>
      <c r="AD1118" s="42">
        <v>22.778846000000001</v>
      </c>
      <c r="AE1118" s="42">
        <v>88.144231000000005</v>
      </c>
      <c r="AF1118" s="42">
        <v>37.634614999999997</v>
      </c>
      <c r="AG1118" s="42">
        <v>160.442308</v>
      </c>
      <c r="AH1118" s="42">
        <v>24.759615</v>
      </c>
      <c r="AI1118" s="42">
        <v>20.798076999999999</v>
      </c>
      <c r="AJ1118" s="42">
        <v>34.663462000000003</v>
      </c>
      <c r="AK1118" s="42">
        <v>36.644230999999998</v>
      </c>
      <c r="AL1118" s="42">
        <v>21.788461999999999</v>
      </c>
      <c r="AM1118" s="42">
        <v>18.817308000000001</v>
      </c>
      <c r="AN1118" s="42">
        <v>2.9711539999999999</v>
      </c>
      <c r="AO1118" s="42">
        <v>35.653846000000001</v>
      </c>
      <c r="AP1118" s="42">
        <v>92.105768999999995</v>
      </c>
      <c r="AQ1118" s="42">
        <v>32.682692000000003</v>
      </c>
      <c r="AR1118" s="42">
        <v>273.34615400000001</v>
      </c>
      <c r="AS1118" s="42">
        <v>15.846154</v>
      </c>
      <c r="AT1118" s="42">
        <v>11.884615</v>
      </c>
      <c r="AU1118" s="42">
        <v>15.846154</v>
      </c>
      <c r="AV1118" s="42">
        <v>11.884615</v>
      </c>
      <c r="AW1118" s="42">
        <v>35.653846000000001</v>
      </c>
      <c r="AX1118" s="42">
        <v>75.269231000000005</v>
      </c>
      <c r="AY1118" s="42">
        <v>83.192307999999997</v>
      </c>
      <c r="AZ1118" s="42">
        <v>23.769231000000001</v>
      </c>
      <c r="BA1118" s="42">
        <v>114.884615</v>
      </c>
      <c r="BB1118" s="42">
        <v>3.961538</v>
      </c>
      <c r="BC1118" s="42">
        <v>7.9230770000000001</v>
      </c>
      <c r="BD1118" s="42">
        <v>7.9230770000000001</v>
      </c>
      <c r="BE1118" s="42">
        <v>3.961538</v>
      </c>
      <c r="BF1118" s="42">
        <v>11.884615</v>
      </c>
      <c r="BG1118" s="42">
        <v>43.576923000000001</v>
      </c>
      <c r="BH1118" s="42">
        <v>31.692308000000001</v>
      </c>
      <c r="BI1118" s="42">
        <v>3.961538</v>
      </c>
      <c r="BJ1118" s="42">
        <v>158.46153799999999</v>
      </c>
      <c r="BK1118" s="42">
        <v>11.884615</v>
      </c>
      <c r="BL1118" s="42">
        <v>3.961538</v>
      </c>
      <c r="BM1118" s="42">
        <v>7.9230770000000001</v>
      </c>
      <c r="BN1118" s="42">
        <v>7.9230770000000001</v>
      </c>
      <c r="BO1118" s="42">
        <v>23.769231000000001</v>
      </c>
      <c r="BP1118" s="42">
        <v>31.692308000000001</v>
      </c>
      <c r="BQ1118" s="42">
        <v>51.5</v>
      </c>
      <c r="BR1118" s="42">
        <v>19.807691999999999</v>
      </c>
      <c r="BS1118" s="42">
        <v>43.576923000000001</v>
      </c>
      <c r="BT1118" s="42">
        <v>3.961538</v>
      </c>
      <c r="BU1118" s="42">
        <v>0</v>
      </c>
      <c r="BV1118" s="42">
        <v>3.961538</v>
      </c>
      <c r="BW1118" s="42">
        <v>3.961538</v>
      </c>
      <c r="BX1118" s="42">
        <v>11.884615</v>
      </c>
      <c r="BY1118" s="42">
        <v>7.9230770000000001</v>
      </c>
      <c r="BZ1118" s="42">
        <v>0</v>
      </c>
      <c r="CA1118" s="42">
        <v>11.884615</v>
      </c>
      <c r="CB1118" s="42">
        <v>106.961538</v>
      </c>
      <c r="CC1118" s="42">
        <v>7.9230770000000001</v>
      </c>
      <c r="CD1118" s="42">
        <v>11.884615</v>
      </c>
      <c r="CE1118" s="42">
        <v>3.961538</v>
      </c>
      <c r="CF1118" s="42">
        <v>7.9230770000000001</v>
      </c>
      <c r="CG1118" s="42">
        <v>11.884615</v>
      </c>
      <c r="CH1118" s="42">
        <v>63.384614999999997</v>
      </c>
      <c r="CI1118" s="42">
        <v>0</v>
      </c>
      <c r="CJ1118" s="42">
        <v>0</v>
      </c>
      <c r="CK1118" s="42">
        <v>122.807692</v>
      </c>
      <c r="CL1118" s="42">
        <v>3.961538</v>
      </c>
      <c r="CM1118" s="42">
        <v>0</v>
      </c>
      <c r="CN1118" s="42">
        <v>7.9230770000000001</v>
      </c>
      <c r="CO1118" s="42">
        <v>0</v>
      </c>
      <c r="CP1118" s="42">
        <v>11.884615</v>
      </c>
      <c r="CQ1118" s="42">
        <v>3.961538</v>
      </c>
      <c r="CR1118" s="42">
        <v>83.192307999999997</v>
      </c>
      <c r="CS1118" s="42">
        <v>11.884615</v>
      </c>
    </row>
    <row r="1119" spans="1:97">
      <c r="A1119" s="40" t="s">
        <v>2847</v>
      </c>
      <c r="B1119" s="40" t="s">
        <v>289</v>
      </c>
      <c r="C1119" s="40" t="s">
        <v>2806</v>
      </c>
      <c r="D1119" s="40" t="s">
        <v>2807</v>
      </c>
      <c r="E1119" s="40" t="s">
        <v>2848</v>
      </c>
      <c r="F1119" s="40" t="s">
        <v>2849</v>
      </c>
      <c r="G1119" s="41" t="s">
        <v>294</v>
      </c>
      <c r="H1119" s="40" t="s">
        <v>2850</v>
      </c>
      <c r="I1119" s="42">
        <v>67</v>
      </c>
      <c r="J1119" s="42">
        <v>5.0757580000000004</v>
      </c>
      <c r="K1119" s="42">
        <v>2.030303</v>
      </c>
      <c r="L1119" s="42">
        <v>9.1363640000000004</v>
      </c>
      <c r="M1119" s="42">
        <v>13.19697</v>
      </c>
      <c r="N1119" s="42">
        <v>26.393939</v>
      </c>
      <c r="O1119" s="42">
        <v>11.166667</v>
      </c>
      <c r="P1119" s="42">
        <v>5</v>
      </c>
      <c r="Q1119" s="42">
        <v>8</v>
      </c>
      <c r="R1119" s="42">
        <v>8</v>
      </c>
      <c r="S1119" s="42">
        <v>14</v>
      </c>
      <c r="T1119" s="42">
        <v>12</v>
      </c>
      <c r="U1119" s="42">
        <v>10</v>
      </c>
      <c r="V1119" s="42">
        <v>34.515152</v>
      </c>
      <c r="W1119" s="42">
        <v>2.030303</v>
      </c>
      <c r="X1119" s="42">
        <v>0</v>
      </c>
      <c r="Y1119" s="42">
        <v>5.0757580000000004</v>
      </c>
      <c r="Z1119" s="42">
        <v>8.1212119999999999</v>
      </c>
      <c r="AA1119" s="42">
        <v>11.166667</v>
      </c>
      <c r="AB1119" s="42">
        <v>8.1212119999999999</v>
      </c>
      <c r="AC1119" s="42">
        <v>0</v>
      </c>
      <c r="AD1119" s="42">
        <v>2.030303</v>
      </c>
      <c r="AE1119" s="42">
        <v>18.272727</v>
      </c>
      <c r="AF1119" s="42">
        <v>14.212121</v>
      </c>
      <c r="AG1119" s="42">
        <v>32.484848</v>
      </c>
      <c r="AH1119" s="42">
        <v>3.045455</v>
      </c>
      <c r="AI1119" s="42">
        <v>2.030303</v>
      </c>
      <c r="AJ1119" s="42">
        <v>4.0606059999999999</v>
      </c>
      <c r="AK1119" s="42">
        <v>5.0757580000000004</v>
      </c>
      <c r="AL1119" s="42">
        <v>15.227273</v>
      </c>
      <c r="AM1119" s="42">
        <v>3.045455</v>
      </c>
      <c r="AN1119" s="42">
        <v>0</v>
      </c>
      <c r="AO1119" s="42">
        <v>4.0606059999999999</v>
      </c>
      <c r="AP1119" s="42">
        <v>17.257576</v>
      </c>
      <c r="AQ1119" s="42">
        <v>11.166667</v>
      </c>
      <c r="AR1119" s="42">
        <v>64.969696999999996</v>
      </c>
      <c r="AS1119" s="42">
        <v>4.0606059999999999</v>
      </c>
      <c r="AT1119" s="42">
        <v>0</v>
      </c>
      <c r="AU1119" s="42">
        <v>0</v>
      </c>
      <c r="AV1119" s="42">
        <v>16.242424</v>
      </c>
      <c r="AW1119" s="42">
        <v>8.1212119999999999</v>
      </c>
      <c r="AX1119" s="42">
        <v>4.0606059999999999</v>
      </c>
      <c r="AY1119" s="42">
        <v>20.30303</v>
      </c>
      <c r="AZ1119" s="42">
        <v>12.181818</v>
      </c>
      <c r="BA1119" s="42">
        <v>32.484848</v>
      </c>
      <c r="BB1119" s="42">
        <v>4.0606059999999999</v>
      </c>
      <c r="BC1119" s="42">
        <v>0</v>
      </c>
      <c r="BD1119" s="42">
        <v>0</v>
      </c>
      <c r="BE1119" s="42">
        <v>8.1212119999999999</v>
      </c>
      <c r="BF1119" s="42">
        <v>0</v>
      </c>
      <c r="BG1119" s="42">
        <v>4.0606059999999999</v>
      </c>
      <c r="BH1119" s="42">
        <v>16.242424</v>
      </c>
      <c r="BI1119" s="42">
        <v>0</v>
      </c>
      <c r="BJ1119" s="42">
        <v>32.484848</v>
      </c>
      <c r="BK1119" s="42">
        <v>0</v>
      </c>
      <c r="BL1119" s="42">
        <v>0</v>
      </c>
      <c r="BM1119" s="42">
        <v>0</v>
      </c>
      <c r="BN1119" s="42">
        <v>8.1212119999999999</v>
      </c>
      <c r="BO1119" s="42">
        <v>8.1212119999999999</v>
      </c>
      <c r="BP1119" s="42">
        <v>0</v>
      </c>
      <c r="BQ1119" s="42">
        <v>4.0606059999999999</v>
      </c>
      <c r="BR1119" s="42">
        <v>12.181818</v>
      </c>
      <c r="BS1119" s="42">
        <v>4.0606059999999999</v>
      </c>
      <c r="BT1119" s="42">
        <v>0</v>
      </c>
      <c r="BU1119" s="42">
        <v>0</v>
      </c>
      <c r="BV1119" s="42">
        <v>0</v>
      </c>
      <c r="BW1119" s="42">
        <v>0</v>
      </c>
      <c r="BX1119" s="42">
        <v>0</v>
      </c>
      <c r="BY1119" s="42">
        <v>0</v>
      </c>
      <c r="BZ1119" s="42">
        <v>0</v>
      </c>
      <c r="CA1119" s="42">
        <v>4.0606059999999999</v>
      </c>
      <c r="CB1119" s="42">
        <v>28.424242</v>
      </c>
      <c r="CC1119" s="42">
        <v>4.0606059999999999</v>
      </c>
      <c r="CD1119" s="42">
        <v>0</v>
      </c>
      <c r="CE1119" s="42">
        <v>0</v>
      </c>
      <c r="CF1119" s="42">
        <v>12.181818</v>
      </c>
      <c r="CG1119" s="42">
        <v>4.0606059999999999</v>
      </c>
      <c r="CH1119" s="42">
        <v>0</v>
      </c>
      <c r="CI1119" s="42">
        <v>4.0606059999999999</v>
      </c>
      <c r="CJ1119" s="42">
        <v>4.0606059999999999</v>
      </c>
      <c r="CK1119" s="42">
        <v>32.484848</v>
      </c>
      <c r="CL1119" s="42">
        <v>0</v>
      </c>
      <c r="CM1119" s="42">
        <v>0</v>
      </c>
      <c r="CN1119" s="42">
        <v>0</v>
      </c>
      <c r="CO1119" s="42">
        <v>4.0606059999999999</v>
      </c>
      <c r="CP1119" s="42">
        <v>4.0606059999999999</v>
      </c>
      <c r="CQ1119" s="42">
        <v>4.0606059999999999</v>
      </c>
      <c r="CR1119" s="42">
        <v>16.242424</v>
      </c>
      <c r="CS1119" s="42">
        <v>4.0606059999999999</v>
      </c>
    </row>
    <row r="1120" spans="1:97">
      <c r="A1120" s="40" t="s">
        <v>2851</v>
      </c>
      <c r="B1120" s="40" t="s">
        <v>289</v>
      </c>
      <c r="C1120" s="40" t="s">
        <v>2806</v>
      </c>
      <c r="D1120" s="40" t="s">
        <v>2807</v>
      </c>
      <c r="E1120" s="40" t="s">
        <v>2852</v>
      </c>
      <c r="F1120" s="40" t="s">
        <v>2809</v>
      </c>
      <c r="G1120" s="41" t="s">
        <v>294</v>
      </c>
      <c r="H1120" s="40" t="s">
        <v>2853</v>
      </c>
      <c r="I1120" s="42">
        <v>242</v>
      </c>
      <c r="J1120" s="42">
        <v>46.424489999999999</v>
      </c>
      <c r="K1120" s="42">
        <v>22.718367000000001</v>
      </c>
      <c r="L1120" s="42">
        <v>44.448979999999999</v>
      </c>
      <c r="M1120" s="42">
        <v>69.142857000000006</v>
      </c>
      <c r="N1120" s="42">
        <v>31.608163000000001</v>
      </c>
      <c r="O1120" s="42">
        <v>27.657143000000001</v>
      </c>
      <c r="P1120" s="42">
        <v>48</v>
      </c>
      <c r="Q1120" s="42">
        <v>31</v>
      </c>
      <c r="R1120" s="42">
        <v>65</v>
      </c>
      <c r="S1120" s="42">
        <v>31</v>
      </c>
      <c r="T1120" s="42">
        <v>40</v>
      </c>
      <c r="U1120" s="42">
        <v>18</v>
      </c>
      <c r="V1120" s="42">
        <v>122.481633</v>
      </c>
      <c r="W1120" s="42">
        <v>22.718367000000001</v>
      </c>
      <c r="X1120" s="42">
        <v>11.853061</v>
      </c>
      <c r="Y1120" s="42">
        <v>23.706122000000001</v>
      </c>
      <c r="Z1120" s="42">
        <v>34.571429000000002</v>
      </c>
      <c r="AA1120" s="42">
        <v>16.791837000000001</v>
      </c>
      <c r="AB1120" s="42">
        <v>11.853061</v>
      </c>
      <c r="AC1120" s="42">
        <v>0.98775500000000005</v>
      </c>
      <c r="AD1120" s="42">
        <v>27.657143000000001</v>
      </c>
      <c r="AE1120" s="42">
        <v>74.081632999999997</v>
      </c>
      <c r="AF1120" s="42">
        <v>20.742857000000001</v>
      </c>
      <c r="AG1120" s="42">
        <v>119.518367</v>
      </c>
      <c r="AH1120" s="42">
        <v>23.706122000000001</v>
      </c>
      <c r="AI1120" s="42">
        <v>10.865306</v>
      </c>
      <c r="AJ1120" s="42">
        <v>20.742857000000001</v>
      </c>
      <c r="AK1120" s="42">
        <v>34.571429000000002</v>
      </c>
      <c r="AL1120" s="42">
        <v>14.816326999999999</v>
      </c>
      <c r="AM1120" s="42">
        <v>13.828571</v>
      </c>
      <c r="AN1120" s="42">
        <v>0.98775500000000005</v>
      </c>
      <c r="AO1120" s="42">
        <v>28.644898000000001</v>
      </c>
      <c r="AP1120" s="42">
        <v>67.167347000000007</v>
      </c>
      <c r="AQ1120" s="42">
        <v>23.706122000000001</v>
      </c>
      <c r="AR1120" s="42">
        <v>177.795918</v>
      </c>
      <c r="AS1120" s="42">
        <v>3.9510200000000002</v>
      </c>
      <c r="AT1120" s="42">
        <v>11.853061</v>
      </c>
      <c r="AU1120" s="42">
        <v>3.9510200000000002</v>
      </c>
      <c r="AV1120" s="42">
        <v>27.657143000000001</v>
      </c>
      <c r="AW1120" s="42">
        <v>23.706122000000001</v>
      </c>
      <c r="AX1120" s="42">
        <v>55.314286000000003</v>
      </c>
      <c r="AY1120" s="42">
        <v>39.510204000000002</v>
      </c>
      <c r="AZ1120" s="42">
        <v>11.853061</v>
      </c>
      <c r="BA1120" s="42">
        <v>98.775509999999997</v>
      </c>
      <c r="BB1120" s="42">
        <v>3.9510200000000002</v>
      </c>
      <c r="BC1120" s="42">
        <v>7.9020409999999996</v>
      </c>
      <c r="BD1120" s="42">
        <v>0</v>
      </c>
      <c r="BE1120" s="42">
        <v>15.804081999999999</v>
      </c>
      <c r="BF1120" s="42">
        <v>3.9510200000000002</v>
      </c>
      <c r="BG1120" s="42">
        <v>39.510204000000002</v>
      </c>
      <c r="BH1120" s="42">
        <v>27.657143000000001</v>
      </c>
      <c r="BI1120" s="42">
        <v>0</v>
      </c>
      <c r="BJ1120" s="42">
        <v>79.020408000000003</v>
      </c>
      <c r="BK1120" s="42">
        <v>0</v>
      </c>
      <c r="BL1120" s="42">
        <v>3.9510200000000002</v>
      </c>
      <c r="BM1120" s="42">
        <v>3.9510200000000002</v>
      </c>
      <c r="BN1120" s="42">
        <v>11.853061</v>
      </c>
      <c r="BO1120" s="42">
        <v>19.755102000000001</v>
      </c>
      <c r="BP1120" s="42">
        <v>15.804081999999999</v>
      </c>
      <c r="BQ1120" s="42">
        <v>11.853061</v>
      </c>
      <c r="BR1120" s="42">
        <v>11.853061</v>
      </c>
      <c r="BS1120" s="42">
        <v>11.853061</v>
      </c>
      <c r="BT1120" s="42">
        <v>0</v>
      </c>
      <c r="BU1120" s="42">
        <v>0</v>
      </c>
      <c r="BV1120" s="42">
        <v>0</v>
      </c>
      <c r="BW1120" s="42">
        <v>0</v>
      </c>
      <c r="BX1120" s="42">
        <v>0</v>
      </c>
      <c r="BY1120" s="42">
        <v>7.9020409999999996</v>
      </c>
      <c r="BZ1120" s="42">
        <v>0</v>
      </c>
      <c r="CA1120" s="42">
        <v>3.9510200000000002</v>
      </c>
      <c r="CB1120" s="42">
        <v>114.57959200000001</v>
      </c>
      <c r="CC1120" s="42">
        <v>0</v>
      </c>
      <c r="CD1120" s="42">
        <v>11.853061</v>
      </c>
      <c r="CE1120" s="42">
        <v>0</v>
      </c>
      <c r="CF1120" s="42">
        <v>27.657143000000001</v>
      </c>
      <c r="CG1120" s="42">
        <v>19.755102000000001</v>
      </c>
      <c r="CH1120" s="42">
        <v>47.412244999999999</v>
      </c>
      <c r="CI1120" s="42">
        <v>0</v>
      </c>
      <c r="CJ1120" s="42">
        <v>7.9020409999999996</v>
      </c>
      <c r="CK1120" s="42">
        <v>51.363264999999998</v>
      </c>
      <c r="CL1120" s="42">
        <v>3.9510200000000002</v>
      </c>
      <c r="CM1120" s="42">
        <v>0</v>
      </c>
      <c r="CN1120" s="42">
        <v>3.9510200000000002</v>
      </c>
      <c r="CO1120" s="42">
        <v>0</v>
      </c>
      <c r="CP1120" s="42">
        <v>3.9510200000000002</v>
      </c>
      <c r="CQ1120" s="42">
        <v>0</v>
      </c>
      <c r="CR1120" s="42">
        <v>39.510204000000002</v>
      </c>
      <c r="CS1120" s="42">
        <v>0</v>
      </c>
    </row>
    <row r="1121" spans="1:97">
      <c r="A1121" s="40" t="s">
        <v>2854</v>
      </c>
      <c r="B1121" s="40" t="s">
        <v>289</v>
      </c>
      <c r="C1121" s="40" t="s">
        <v>2806</v>
      </c>
      <c r="D1121" s="40" t="s">
        <v>2807</v>
      </c>
      <c r="E1121" s="40" t="s">
        <v>2855</v>
      </c>
      <c r="F1121" s="40" t="s">
        <v>2809</v>
      </c>
      <c r="G1121" s="41" t="s">
        <v>294</v>
      </c>
      <c r="H1121" s="40" t="s">
        <v>2856</v>
      </c>
      <c r="I1121" s="42">
        <v>359</v>
      </c>
      <c r="J1121" s="42">
        <v>70.829729999999998</v>
      </c>
      <c r="K1121" s="42">
        <v>43.662162000000002</v>
      </c>
      <c r="L1121" s="42">
        <v>60.156756999999999</v>
      </c>
      <c r="M1121" s="42">
        <v>94.116215999999994</v>
      </c>
      <c r="N1121" s="42">
        <v>51.424323999999999</v>
      </c>
      <c r="O1121" s="42">
        <v>38.810811000000001</v>
      </c>
      <c r="P1121" s="42">
        <v>57</v>
      </c>
      <c r="Q1121" s="42">
        <v>53</v>
      </c>
      <c r="R1121" s="42">
        <v>78</v>
      </c>
      <c r="S1121" s="42">
        <v>57</v>
      </c>
      <c r="T1121" s="42">
        <v>63</v>
      </c>
      <c r="U1121" s="42">
        <v>19</v>
      </c>
      <c r="V1121" s="42">
        <v>185.32162199999999</v>
      </c>
      <c r="W1121" s="42">
        <v>36.870269999999998</v>
      </c>
      <c r="X1121" s="42">
        <v>25.227027</v>
      </c>
      <c r="Y1121" s="42">
        <v>29.108108000000001</v>
      </c>
      <c r="Z1121" s="42">
        <v>47.543242999999997</v>
      </c>
      <c r="AA1121" s="42">
        <v>29.108108000000001</v>
      </c>
      <c r="AB1121" s="42">
        <v>16.494595</v>
      </c>
      <c r="AC1121" s="42">
        <v>0.97026999999999997</v>
      </c>
      <c r="AD1121" s="42">
        <v>46.572972999999998</v>
      </c>
      <c r="AE1121" s="42">
        <v>105.75945900000001</v>
      </c>
      <c r="AF1121" s="42">
        <v>32.989189000000003</v>
      </c>
      <c r="AG1121" s="42">
        <v>173.67837800000001</v>
      </c>
      <c r="AH1121" s="42">
        <v>33.959459000000003</v>
      </c>
      <c r="AI1121" s="42">
        <v>18.435134999999999</v>
      </c>
      <c r="AJ1121" s="42">
        <v>31.048649000000001</v>
      </c>
      <c r="AK1121" s="42">
        <v>46.572972999999998</v>
      </c>
      <c r="AL1121" s="42">
        <v>22.316216000000001</v>
      </c>
      <c r="AM1121" s="42">
        <v>21.345946000000001</v>
      </c>
      <c r="AN1121" s="42">
        <v>0</v>
      </c>
      <c r="AO1121" s="42">
        <v>36.870269999999998</v>
      </c>
      <c r="AP1121" s="42">
        <v>100.908108</v>
      </c>
      <c r="AQ1121" s="42">
        <v>35.9</v>
      </c>
      <c r="AR1121" s="42">
        <v>275.556757</v>
      </c>
      <c r="AS1121" s="42">
        <v>0</v>
      </c>
      <c r="AT1121" s="42">
        <v>11.643243</v>
      </c>
      <c r="AU1121" s="42">
        <v>7.762162</v>
      </c>
      <c r="AV1121" s="42">
        <v>42.691892000000003</v>
      </c>
      <c r="AW1121" s="42">
        <v>77.621622000000002</v>
      </c>
      <c r="AX1121" s="42">
        <v>23.286486</v>
      </c>
      <c r="AY1121" s="42">
        <v>104.78918899999999</v>
      </c>
      <c r="AZ1121" s="42">
        <v>7.762162</v>
      </c>
      <c r="BA1121" s="42">
        <v>131.95675700000001</v>
      </c>
      <c r="BB1121" s="42">
        <v>0</v>
      </c>
      <c r="BC1121" s="42">
        <v>11.643243</v>
      </c>
      <c r="BD1121" s="42">
        <v>0</v>
      </c>
      <c r="BE1121" s="42">
        <v>23.286486</v>
      </c>
      <c r="BF1121" s="42">
        <v>19.405404999999998</v>
      </c>
      <c r="BG1121" s="42">
        <v>19.405404999999998</v>
      </c>
      <c r="BH1121" s="42">
        <v>54.335135000000001</v>
      </c>
      <c r="BI1121" s="42">
        <v>3.881081</v>
      </c>
      <c r="BJ1121" s="42">
        <v>143.6</v>
      </c>
      <c r="BK1121" s="42">
        <v>0</v>
      </c>
      <c r="BL1121" s="42">
        <v>0</v>
      </c>
      <c r="BM1121" s="42">
        <v>7.762162</v>
      </c>
      <c r="BN1121" s="42">
        <v>19.405404999999998</v>
      </c>
      <c r="BO1121" s="42">
        <v>58.216216000000003</v>
      </c>
      <c r="BP1121" s="42">
        <v>3.881081</v>
      </c>
      <c r="BQ1121" s="42">
        <v>50.454053999999999</v>
      </c>
      <c r="BR1121" s="42">
        <v>3.881081</v>
      </c>
      <c r="BS1121" s="42">
        <v>7.762162</v>
      </c>
      <c r="BT1121" s="42">
        <v>0</v>
      </c>
      <c r="BU1121" s="42">
        <v>0</v>
      </c>
      <c r="BV1121" s="42">
        <v>0</v>
      </c>
      <c r="BW1121" s="42">
        <v>0</v>
      </c>
      <c r="BX1121" s="42">
        <v>3.881081</v>
      </c>
      <c r="BY1121" s="42">
        <v>0</v>
      </c>
      <c r="BZ1121" s="42">
        <v>0</v>
      </c>
      <c r="CA1121" s="42">
        <v>3.881081</v>
      </c>
      <c r="CB1121" s="42">
        <v>135.837838</v>
      </c>
      <c r="CC1121" s="42">
        <v>0</v>
      </c>
      <c r="CD1121" s="42">
        <v>11.643243</v>
      </c>
      <c r="CE1121" s="42">
        <v>7.762162</v>
      </c>
      <c r="CF1121" s="42">
        <v>38.810811000000001</v>
      </c>
      <c r="CG1121" s="42">
        <v>54.335135000000001</v>
      </c>
      <c r="CH1121" s="42">
        <v>19.405404999999998</v>
      </c>
      <c r="CI1121" s="42">
        <v>0</v>
      </c>
      <c r="CJ1121" s="42">
        <v>3.881081</v>
      </c>
      <c r="CK1121" s="42">
        <v>131.95675700000001</v>
      </c>
      <c r="CL1121" s="42">
        <v>0</v>
      </c>
      <c r="CM1121" s="42">
        <v>0</v>
      </c>
      <c r="CN1121" s="42">
        <v>0</v>
      </c>
      <c r="CO1121" s="42">
        <v>3.881081</v>
      </c>
      <c r="CP1121" s="42">
        <v>19.405404999999998</v>
      </c>
      <c r="CQ1121" s="42">
        <v>3.881081</v>
      </c>
      <c r="CR1121" s="42">
        <v>104.78918899999999</v>
      </c>
      <c r="CS1121" s="42">
        <v>0</v>
      </c>
    </row>
    <row r="1122" spans="1:97">
      <c r="A1122" s="40" t="s">
        <v>2857</v>
      </c>
      <c r="B1122" s="40" t="s">
        <v>289</v>
      </c>
      <c r="C1122" s="40" t="s">
        <v>2806</v>
      </c>
      <c r="D1122" s="40" t="s">
        <v>2812</v>
      </c>
      <c r="E1122" s="40" t="s">
        <v>2858</v>
      </c>
      <c r="F1122" s="40" t="s">
        <v>2818</v>
      </c>
      <c r="G1122" s="41" t="s">
        <v>294</v>
      </c>
      <c r="H1122" s="40" t="s">
        <v>2859</v>
      </c>
      <c r="I1122" s="42">
        <v>321</v>
      </c>
      <c r="J1122" s="42">
        <v>57.819876000000001</v>
      </c>
      <c r="K1122" s="42">
        <v>33.894410000000001</v>
      </c>
      <c r="L1122" s="42">
        <v>75.763975000000002</v>
      </c>
      <c r="M1122" s="42">
        <v>75.763975000000002</v>
      </c>
      <c r="N1122" s="42">
        <v>42.866459999999996</v>
      </c>
      <c r="O1122" s="42">
        <v>34.891303999999998</v>
      </c>
      <c r="P1122" s="42">
        <v>41</v>
      </c>
      <c r="Q1122" s="42">
        <v>44</v>
      </c>
      <c r="R1122" s="42">
        <v>54</v>
      </c>
      <c r="S1122" s="42">
        <v>52</v>
      </c>
      <c r="T1122" s="42">
        <v>63</v>
      </c>
      <c r="U1122" s="42">
        <v>21</v>
      </c>
      <c r="V1122" s="42">
        <v>159.503106</v>
      </c>
      <c r="W1122" s="42">
        <v>25.919255</v>
      </c>
      <c r="X1122" s="42">
        <v>18.940994</v>
      </c>
      <c r="Y1122" s="42">
        <v>40.872670999999997</v>
      </c>
      <c r="Z1122" s="42">
        <v>34.891303999999998</v>
      </c>
      <c r="AA1122" s="42">
        <v>22.928571000000002</v>
      </c>
      <c r="AB1122" s="42">
        <v>15.950310999999999</v>
      </c>
      <c r="AC1122" s="42">
        <v>0</v>
      </c>
      <c r="AD1122" s="42">
        <v>32.897516000000003</v>
      </c>
      <c r="AE1122" s="42">
        <v>95.701863000000003</v>
      </c>
      <c r="AF1122" s="42">
        <v>30.903727</v>
      </c>
      <c r="AG1122" s="42">
        <v>161.496894</v>
      </c>
      <c r="AH1122" s="42">
        <v>31.900621000000001</v>
      </c>
      <c r="AI1122" s="42">
        <v>14.953416000000001</v>
      </c>
      <c r="AJ1122" s="42">
        <v>34.891303999999998</v>
      </c>
      <c r="AK1122" s="42">
        <v>40.872670999999997</v>
      </c>
      <c r="AL1122" s="42">
        <v>19.937888000000001</v>
      </c>
      <c r="AM1122" s="42">
        <v>17.944099000000001</v>
      </c>
      <c r="AN1122" s="42">
        <v>0.99689399999999995</v>
      </c>
      <c r="AO1122" s="42">
        <v>37.881988</v>
      </c>
      <c r="AP1122" s="42">
        <v>90.717391000000006</v>
      </c>
      <c r="AQ1122" s="42">
        <v>32.897516000000003</v>
      </c>
      <c r="AR1122" s="42">
        <v>275.14285699999999</v>
      </c>
      <c r="AS1122" s="42">
        <v>0</v>
      </c>
      <c r="AT1122" s="42">
        <v>3.9875780000000001</v>
      </c>
      <c r="AU1122" s="42">
        <v>15.950310999999999</v>
      </c>
      <c r="AV1122" s="42">
        <v>39.875776000000002</v>
      </c>
      <c r="AW1122" s="42">
        <v>43.863354000000001</v>
      </c>
      <c r="AX1122" s="42">
        <v>55.826087000000001</v>
      </c>
      <c r="AY1122" s="42">
        <v>87.726708000000002</v>
      </c>
      <c r="AZ1122" s="42">
        <v>27.913042999999998</v>
      </c>
      <c r="BA1122" s="42">
        <v>147.54037299999999</v>
      </c>
      <c r="BB1122" s="42">
        <v>0</v>
      </c>
      <c r="BC1122" s="42">
        <v>3.9875780000000001</v>
      </c>
      <c r="BD1122" s="42">
        <v>15.950310999999999</v>
      </c>
      <c r="BE1122" s="42">
        <v>23.925466</v>
      </c>
      <c r="BF1122" s="42">
        <v>11.962733</v>
      </c>
      <c r="BG1122" s="42">
        <v>35.888199</v>
      </c>
      <c r="BH1122" s="42">
        <v>43.863354000000001</v>
      </c>
      <c r="BI1122" s="42">
        <v>11.962733</v>
      </c>
      <c r="BJ1122" s="42">
        <v>127.602484</v>
      </c>
      <c r="BK1122" s="42">
        <v>0</v>
      </c>
      <c r="BL1122" s="42">
        <v>0</v>
      </c>
      <c r="BM1122" s="42">
        <v>0</v>
      </c>
      <c r="BN1122" s="42">
        <v>15.950310999999999</v>
      </c>
      <c r="BO1122" s="42">
        <v>31.900621000000001</v>
      </c>
      <c r="BP1122" s="42">
        <v>19.937888000000001</v>
      </c>
      <c r="BQ1122" s="42">
        <v>43.863354000000001</v>
      </c>
      <c r="BR1122" s="42">
        <v>15.950310999999999</v>
      </c>
      <c r="BS1122" s="42">
        <v>19.937888000000001</v>
      </c>
      <c r="BT1122" s="42">
        <v>0</v>
      </c>
      <c r="BU1122" s="42">
        <v>0</v>
      </c>
      <c r="BV1122" s="42">
        <v>0</v>
      </c>
      <c r="BW1122" s="42">
        <v>0</v>
      </c>
      <c r="BX1122" s="42">
        <v>0</v>
      </c>
      <c r="BY1122" s="42">
        <v>7.975155</v>
      </c>
      <c r="BZ1122" s="42">
        <v>0</v>
      </c>
      <c r="CA1122" s="42">
        <v>11.962733</v>
      </c>
      <c r="CB1122" s="42">
        <v>143.552795</v>
      </c>
      <c r="CC1122" s="42">
        <v>0</v>
      </c>
      <c r="CD1122" s="42">
        <v>3.9875780000000001</v>
      </c>
      <c r="CE1122" s="42">
        <v>15.950310999999999</v>
      </c>
      <c r="CF1122" s="42">
        <v>35.888199</v>
      </c>
      <c r="CG1122" s="42">
        <v>39.875776000000002</v>
      </c>
      <c r="CH1122" s="42">
        <v>39.875776000000002</v>
      </c>
      <c r="CI1122" s="42">
        <v>0</v>
      </c>
      <c r="CJ1122" s="42">
        <v>7.975155</v>
      </c>
      <c r="CK1122" s="42">
        <v>111.652174</v>
      </c>
      <c r="CL1122" s="42">
        <v>0</v>
      </c>
      <c r="CM1122" s="42">
        <v>0</v>
      </c>
      <c r="CN1122" s="42">
        <v>0</v>
      </c>
      <c r="CO1122" s="42">
        <v>3.9875780000000001</v>
      </c>
      <c r="CP1122" s="42">
        <v>3.9875780000000001</v>
      </c>
      <c r="CQ1122" s="42">
        <v>7.975155</v>
      </c>
      <c r="CR1122" s="42">
        <v>87.726708000000002</v>
      </c>
      <c r="CS1122" s="42">
        <v>7.975155</v>
      </c>
    </row>
    <row r="1123" spans="1:97">
      <c r="A1123" s="40" t="s">
        <v>2860</v>
      </c>
      <c r="B1123" s="40" t="s">
        <v>289</v>
      </c>
      <c r="C1123" s="40" t="s">
        <v>2806</v>
      </c>
      <c r="D1123" s="40" t="s">
        <v>2807</v>
      </c>
      <c r="E1123" s="40" t="s">
        <v>2861</v>
      </c>
      <c r="F1123" s="40" t="s">
        <v>1696</v>
      </c>
      <c r="G1123" s="41" t="s">
        <v>294</v>
      </c>
      <c r="H1123" s="40" t="s">
        <v>2862</v>
      </c>
      <c r="I1123" s="42">
        <v>946</v>
      </c>
      <c r="J1123" s="42">
        <v>160.45122499999999</v>
      </c>
      <c r="K1123" s="42">
        <v>119.767906</v>
      </c>
      <c r="L1123" s="42">
        <v>186.14595299999999</v>
      </c>
      <c r="M1123" s="42">
        <v>223.758253</v>
      </c>
      <c r="N1123" s="42">
        <v>187.35738900000001</v>
      </c>
      <c r="O1123" s="42">
        <v>68.519273999999996</v>
      </c>
      <c r="P1123" s="42">
        <v>122</v>
      </c>
      <c r="Q1123" s="42">
        <v>91</v>
      </c>
      <c r="R1123" s="42">
        <v>135</v>
      </c>
      <c r="S1123" s="42">
        <v>143</v>
      </c>
      <c r="T1123" s="42">
        <v>103</v>
      </c>
      <c r="U1123" s="42">
        <v>46</v>
      </c>
      <c r="V1123" s="42">
        <v>471.999798</v>
      </c>
      <c r="W1123" s="42">
        <v>85.649091999999996</v>
      </c>
      <c r="X1123" s="42">
        <v>63.095793999999998</v>
      </c>
      <c r="Y1123" s="42">
        <v>90.931748999999996</v>
      </c>
      <c r="Z1123" s="42">
        <v>108.131979</v>
      </c>
      <c r="AA1123" s="42">
        <v>94.214000999999996</v>
      </c>
      <c r="AB1123" s="42">
        <v>29.977181999999999</v>
      </c>
      <c r="AC1123" s="42">
        <v>0</v>
      </c>
      <c r="AD1123" s="42">
        <v>105.990752</v>
      </c>
      <c r="AE1123" s="42">
        <v>279.28933999999998</v>
      </c>
      <c r="AF1123" s="42">
        <v>86.719706000000002</v>
      </c>
      <c r="AG1123" s="42">
        <v>474.000202</v>
      </c>
      <c r="AH1123" s="42">
        <v>74.802132999999998</v>
      </c>
      <c r="AI1123" s="42">
        <v>56.672111999999998</v>
      </c>
      <c r="AJ1123" s="42">
        <v>95.214203999999995</v>
      </c>
      <c r="AK1123" s="42">
        <v>115.626274</v>
      </c>
      <c r="AL1123" s="42">
        <v>93.143388000000002</v>
      </c>
      <c r="AM1123" s="42">
        <v>37.471477999999998</v>
      </c>
      <c r="AN1123" s="42">
        <v>1.070614</v>
      </c>
      <c r="AO1123" s="42">
        <v>95.143792000000005</v>
      </c>
      <c r="AP1123" s="42">
        <v>288.92486300000002</v>
      </c>
      <c r="AQ1123" s="42">
        <v>89.931546999999995</v>
      </c>
      <c r="AR1123" s="42">
        <v>762.27692100000002</v>
      </c>
      <c r="AS1123" s="42">
        <v>0</v>
      </c>
      <c r="AT1123" s="42">
        <v>38.542090999999999</v>
      </c>
      <c r="AU1123" s="42">
        <v>38.542090999999999</v>
      </c>
      <c r="AV1123" s="42">
        <v>64.236818999999997</v>
      </c>
      <c r="AW1123" s="42">
        <v>141.32100199999999</v>
      </c>
      <c r="AX1123" s="42">
        <v>137.03854799999999</v>
      </c>
      <c r="AY1123" s="42">
        <v>235.53500399999999</v>
      </c>
      <c r="AZ1123" s="42">
        <v>107.061365</v>
      </c>
      <c r="BA1123" s="42">
        <v>381.13846000000001</v>
      </c>
      <c r="BB1123" s="42">
        <v>0</v>
      </c>
      <c r="BC1123" s="42">
        <v>25.694728000000001</v>
      </c>
      <c r="BD1123" s="42">
        <v>25.694728000000001</v>
      </c>
      <c r="BE1123" s="42">
        <v>34.259636999999998</v>
      </c>
      <c r="BF1123" s="42">
        <v>29.977181999999999</v>
      </c>
      <c r="BG1123" s="42">
        <v>124.19118400000001</v>
      </c>
      <c r="BH1123" s="42">
        <v>137.03854799999999</v>
      </c>
      <c r="BI1123" s="42">
        <v>4.2824549999999997</v>
      </c>
      <c r="BJ1123" s="42">
        <v>381.13846000000001</v>
      </c>
      <c r="BK1123" s="42">
        <v>0</v>
      </c>
      <c r="BL1123" s="42">
        <v>12.847364000000001</v>
      </c>
      <c r="BM1123" s="42">
        <v>12.847364000000001</v>
      </c>
      <c r="BN1123" s="42">
        <v>29.977181999999999</v>
      </c>
      <c r="BO1123" s="42">
        <v>111.34381999999999</v>
      </c>
      <c r="BP1123" s="42">
        <v>12.847364000000001</v>
      </c>
      <c r="BQ1123" s="42">
        <v>98.496455999999995</v>
      </c>
      <c r="BR1123" s="42">
        <v>102.77891099999999</v>
      </c>
      <c r="BS1123" s="42">
        <v>77.084182999999996</v>
      </c>
      <c r="BT1123" s="42">
        <v>0</v>
      </c>
      <c r="BU1123" s="42">
        <v>0</v>
      </c>
      <c r="BV1123" s="42">
        <v>0</v>
      </c>
      <c r="BW1123" s="42">
        <v>17.129818</v>
      </c>
      <c r="BX1123" s="42">
        <v>4.2824549999999997</v>
      </c>
      <c r="BY1123" s="42">
        <v>25.694728000000001</v>
      </c>
      <c r="BZ1123" s="42">
        <v>0</v>
      </c>
      <c r="CA1123" s="42">
        <v>29.977181999999999</v>
      </c>
      <c r="CB1123" s="42">
        <v>359.72618699999998</v>
      </c>
      <c r="CC1123" s="42">
        <v>0</v>
      </c>
      <c r="CD1123" s="42">
        <v>34.259636999999998</v>
      </c>
      <c r="CE1123" s="42">
        <v>34.259636999999998</v>
      </c>
      <c r="CF1123" s="42">
        <v>42.824545999999998</v>
      </c>
      <c r="CG1123" s="42">
        <v>119.90872899999999</v>
      </c>
      <c r="CH1123" s="42">
        <v>107.061365</v>
      </c>
      <c r="CI1123" s="42">
        <v>0</v>
      </c>
      <c r="CJ1123" s="42">
        <v>21.412272999999999</v>
      </c>
      <c r="CK1123" s="42">
        <v>325.46654999999998</v>
      </c>
      <c r="CL1123" s="42">
        <v>0</v>
      </c>
      <c r="CM1123" s="42">
        <v>4.2824549999999997</v>
      </c>
      <c r="CN1123" s="42">
        <v>4.2824549999999997</v>
      </c>
      <c r="CO1123" s="42">
        <v>4.2824549999999997</v>
      </c>
      <c r="CP1123" s="42">
        <v>17.129818</v>
      </c>
      <c r="CQ1123" s="42">
        <v>4.2824549999999997</v>
      </c>
      <c r="CR1123" s="42">
        <v>235.53500399999999</v>
      </c>
      <c r="CS1123" s="42">
        <v>55.671909999999997</v>
      </c>
    </row>
    <row r="1124" spans="1:97">
      <c r="A1124" s="40" t="s">
        <v>2863</v>
      </c>
      <c r="B1124" s="40" t="s">
        <v>289</v>
      </c>
      <c r="C1124" s="40" t="s">
        <v>2806</v>
      </c>
      <c r="D1124" s="40" t="s">
        <v>2807</v>
      </c>
      <c r="E1124" s="40" t="s">
        <v>2855</v>
      </c>
      <c r="F1124" s="40" t="s">
        <v>2809</v>
      </c>
      <c r="G1124" s="41" t="s">
        <v>294</v>
      </c>
      <c r="H1124" s="40" t="s">
        <v>2864</v>
      </c>
      <c r="I1124" s="42">
        <v>645</v>
      </c>
      <c r="J1124" s="42">
        <v>118</v>
      </c>
      <c r="K1124" s="42">
        <v>77</v>
      </c>
      <c r="L1124" s="42">
        <v>120</v>
      </c>
      <c r="M1124" s="42">
        <v>173</v>
      </c>
      <c r="N1124" s="42">
        <v>97</v>
      </c>
      <c r="O1124" s="42">
        <v>60</v>
      </c>
      <c r="P1124" s="42">
        <v>123</v>
      </c>
      <c r="Q1124" s="42">
        <v>105</v>
      </c>
      <c r="R1124" s="42">
        <v>159</v>
      </c>
      <c r="S1124" s="42">
        <v>112</v>
      </c>
      <c r="T1124" s="42">
        <v>98</v>
      </c>
      <c r="U1124" s="42">
        <v>36</v>
      </c>
      <c r="V1124" s="42">
        <v>319</v>
      </c>
      <c r="W1124" s="42">
        <v>61</v>
      </c>
      <c r="X1124" s="42">
        <v>42</v>
      </c>
      <c r="Y1124" s="42">
        <v>60</v>
      </c>
      <c r="Z1124" s="42">
        <v>82</v>
      </c>
      <c r="AA1124" s="42">
        <v>48</v>
      </c>
      <c r="AB1124" s="42">
        <v>25</v>
      </c>
      <c r="AC1124" s="42">
        <v>1</v>
      </c>
      <c r="AD1124" s="42">
        <v>76</v>
      </c>
      <c r="AE1124" s="42">
        <v>196</v>
      </c>
      <c r="AF1124" s="42">
        <v>47</v>
      </c>
      <c r="AG1124" s="42">
        <v>326</v>
      </c>
      <c r="AH1124" s="42">
        <v>57</v>
      </c>
      <c r="AI1124" s="42">
        <v>35</v>
      </c>
      <c r="AJ1124" s="42">
        <v>60</v>
      </c>
      <c r="AK1124" s="42">
        <v>91</v>
      </c>
      <c r="AL1124" s="42">
        <v>49</v>
      </c>
      <c r="AM1124" s="42">
        <v>32</v>
      </c>
      <c r="AN1124" s="42">
        <v>2</v>
      </c>
      <c r="AO1124" s="42">
        <v>70</v>
      </c>
      <c r="AP1124" s="42">
        <v>197</v>
      </c>
      <c r="AQ1124" s="42">
        <v>59</v>
      </c>
      <c r="AR1124" s="42">
        <v>556</v>
      </c>
      <c r="AS1124" s="42">
        <v>20</v>
      </c>
      <c r="AT1124" s="42">
        <v>24</v>
      </c>
      <c r="AU1124" s="42">
        <v>36</v>
      </c>
      <c r="AV1124" s="42">
        <v>52</v>
      </c>
      <c r="AW1124" s="42">
        <v>68</v>
      </c>
      <c r="AX1124" s="42">
        <v>104</v>
      </c>
      <c r="AY1124" s="42">
        <v>152</v>
      </c>
      <c r="AZ1124" s="42">
        <v>100</v>
      </c>
      <c r="BA1124" s="42">
        <v>276</v>
      </c>
      <c r="BB1124" s="42">
        <v>16</v>
      </c>
      <c r="BC1124" s="42">
        <v>20</v>
      </c>
      <c r="BD1124" s="42">
        <v>20</v>
      </c>
      <c r="BE1124" s="42">
        <v>28</v>
      </c>
      <c r="BF1124" s="42">
        <v>8</v>
      </c>
      <c r="BG1124" s="42">
        <v>72</v>
      </c>
      <c r="BH1124" s="42">
        <v>80</v>
      </c>
      <c r="BI1124" s="42">
        <v>32</v>
      </c>
      <c r="BJ1124" s="42">
        <v>280</v>
      </c>
      <c r="BK1124" s="42">
        <v>4</v>
      </c>
      <c r="BL1124" s="42">
        <v>4</v>
      </c>
      <c r="BM1124" s="42">
        <v>16</v>
      </c>
      <c r="BN1124" s="42">
        <v>24</v>
      </c>
      <c r="BO1124" s="42">
        <v>60</v>
      </c>
      <c r="BP1124" s="42">
        <v>32</v>
      </c>
      <c r="BQ1124" s="42">
        <v>72</v>
      </c>
      <c r="BR1124" s="42">
        <v>68</v>
      </c>
      <c r="BS1124" s="42">
        <v>72</v>
      </c>
      <c r="BT1124" s="42">
        <v>0</v>
      </c>
      <c r="BU1124" s="42">
        <v>0</v>
      </c>
      <c r="BV1124" s="42">
        <v>0</v>
      </c>
      <c r="BW1124" s="42">
        <v>4</v>
      </c>
      <c r="BX1124" s="42">
        <v>8</v>
      </c>
      <c r="BY1124" s="42">
        <v>16</v>
      </c>
      <c r="BZ1124" s="42">
        <v>0</v>
      </c>
      <c r="CA1124" s="42">
        <v>44</v>
      </c>
      <c r="CB1124" s="42">
        <v>248</v>
      </c>
      <c r="CC1124" s="42">
        <v>16</v>
      </c>
      <c r="CD1124" s="42">
        <v>8</v>
      </c>
      <c r="CE1124" s="42">
        <v>28</v>
      </c>
      <c r="CF1124" s="42">
        <v>48</v>
      </c>
      <c r="CG1124" s="42">
        <v>48</v>
      </c>
      <c r="CH1124" s="42">
        <v>72</v>
      </c>
      <c r="CI1124" s="42">
        <v>4</v>
      </c>
      <c r="CJ1124" s="42">
        <v>24</v>
      </c>
      <c r="CK1124" s="42">
        <v>236</v>
      </c>
      <c r="CL1124" s="42">
        <v>4</v>
      </c>
      <c r="CM1124" s="42">
        <v>16</v>
      </c>
      <c r="CN1124" s="42">
        <v>8</v>
      </c>
      <c r="CO1124" s="42">
        <v>0</v>
      </c>
      <c r="CP1124" s="42">
        <v>12</v>
      </c>
      <c r="CQ1124" s="42">
        <v>16</v>
      </c>
      <c r="CR1124" s="42">
        <v>148</v>
      </c>
      <c r="CS1124" s="42">
        <v>32</v>
      </c>
    </row>
    <row r="1125" spans="1:97">
      <c r="A1125" s="40" t="s">
        <v>2865</v>
      </c>
      <c r="B1125" s="40" t="s">
        <v>289</v>
      </c>
      <c r="C1125" s="40" t="s">
        <v>2806</v>
      </c>
      <c r="D1125" s="40" t="s">
        <v>2812</v>
      </c>
      <c r="E1125" s="40" t="s">
        <v>2821</v>
      </c>
      <c r="F1125" s="40" t="s">
        <v>2818</v>
      </c>
      <c r="G1125" s="41" t="s">
        <v>294</v>
      </c>
      <c r="H1125" s="40" t="s">
        <v>2866</v>
      </c>
      <c r="I1125" s="42">
        <v>601</v>
      </c>
      <c r="J1125" s="42">
        <v>114</v>
      </c>
      <c r="K1125" s="42">
        <v>63</v>
      </c>
      <c r="L1125" s="42">
        <v>129</v>
      </c>
      <c r="M1125" s="42">
        <v>129</v>
      </c>
      <c r="N1125" s="42">
        <v>104</v>
      </c>
      <c r="O1125" s="42">
        <v>62</v>
      </c>
      <c r="P1125" s="42">
        <v>80</v>
      </c>
      <c r="Q1125" s="42">
        <v>67</v>
      </c>
      <c r="R1125" s="42">
        <v>102</v>
      </c>
      <c r="S1125" s="42">
        <v>80</v>
      </c>
      <c r="T1125" s="42">
        <v>87</v>
      </c>
      <c r="U1125" s="42">
        <v>32</v>
      </c>
      <c r="V1125" s="42">
        <v>297</v>
      </c>
      <c r="W1125" s="42">
        <v>54</v>
      </c>
      <c r="X1125" s="42">
        <v>31</v>
      </c>
      <c r="Y1125" s="42">
        <v>67</v>
      </c>
      <c r="Z1125" s="42">
        <v>66</v>
      </c>
      <c r="AA1125" s="42">
        <v>55</v>
      </c>
      <c r="AB1125" s="42">
        <v>24</v>
      </c>
      <c r="AC1125" s="42">
        <v>0</v>
      </c>
      <c r="AD1125" s="42">
        <v>61</v>
      </c>
      <c r="AE1125" s="42">
        <v>178</v>
      </c>
      <c r="AF1125" s="42">
        <v>58</v>
      </c>
      <c r="AG1125" s="42">
        <v>304</v>
      </c>
      <c r="AH1125" s="42">
        <v>60</v>
      </c>
      <c r="AI1125" s="42">
        <v>32</v>
      </c>
      <c r="AJ1125" s="42">
        <v>62</v>
      </c>
      <c r="AK1125" s="42">
        <v>63</v>
      </c>
      <c r="AL1125" s="42">
        <v>49</v>
      </c>
      <c r="AM1125" s="42">
        <v>35</v>
      </c>
      <c r="AN1125" s="42">
        <v>3</v>
      </c>
      <c r="AO1125" s="42">
        <v>69</v>
      </c>
      <c r="AP1125" s="42">
        <v>171</v>
      </c>
      <c r="AQ1125" s="42">
        <v>64</v>
      </c>
      <c r="AR1125" s="42">
        <v>504</v>
      </c>
      <c r="AS1125" s="42">
        <v>12</v>
      </c>
      <c r="AT1125" s="42">
        <v>20</v>
      </c>
      <c r="AU1125" s="42">
        <v>4</v>
      </c>
      <c r="AV1125" s="42">
        <v>68</v>
      </c>
      <c r="AW1125" s="42">
        <v>120</v>
      </c>
      <c r="AX1125" s="42">
        <v>56</v>
      </c>
      <c r="AY1125" s="42">
        <v>156</v>
      </c>
      <c r="AZ1125" s="42">
        <v>68</v>
      </c>
      <c r="BA1125" s="42">
        <v>236</v>
      </c>
      <c r="BB1125" s="42">
        <v>8</v>
      </c>
      <c r="BC1125" s="42">
        <v>8</v>
      </c>
      <c r="BD1125" s="42">
        <v>4</v>
      </c>
      <c r="BE1125" s="42">
        <v>44</v>
      </c>
      <c r="BF1125" s="42">
        <v>24</v>
      </c>
      <c r="BG1125" s="42">
        <v>48</v>
      </c>
      <c r="BH1125" s="42">
        <v>88</v>
      </c>
      <c r="BI1125" s="42">
        <v>12</v>
      </c>
      <c r="BJ1125" s="42">
        <v>268</v>
      </c>
      <c r="BK1125" s="42">
        <v>4</v>
      </c>
      <c r="BL1125" s="42">
        <v>12</v>
      </c>
      <c r="BM1125" s="42">
        <v>0</v>
      </c>
      <c r="BN1125" s="42">
        <v>24</v>
      </c>
      <c r="BO1125" s="42">
        <v>96</v>
      </c>
      <c r="BP1125" s="42">
        <v>8</v>
      </c>
      <c r="BQ1125" s="42">
        <v>68</v>
      </c>
      <c r="BR1125" s="42">
        <v>56</v>
      </c>
      <c r="BS1125" s="42">
        <v>44</v>
      </c>
      <c r="BT1125" s="42">
        <v>0</v>
      </c>
      <c r="BU1125" s="42">
        <v>0</v>
      </c>
      <c r="BV1125" s="42">
        <v>0</v>
      </c>
      <c r="BW1125" s="42">
        <v>8</v>
      </c>
      <c r="BX1125" s="42">
        <v>8</v>
      </c>
      <c r="BY1125" s="42">
        <v>4</v>
      </c>
      <c r="BZ1125" s="42">
        <v>0</v>
      </c>
      <c r="CA1125" s="42">
        <v>24</v>
      </c>
      <c r="CB1125" s="42">
        <v>252</v>
      </c>
      <c r="CC1125" s="42">
        <v>8</v>
      </c>
      <c r="CD1125" s="42">
        <v>16</v>
      </c>
      <c r="CE1125" s="42">
        <v>4</v>
      </c>
      <c r="CF1125" s="42">
        <v>48</v>
      </c>
      <c r="CG1125" s="42">
        <v>96</v>
      </c>
      <c r="CH1125" s="42">
        <v>48</v>
      </c>
      <c r="CI1125" s="42">
        <v>4</v>
      </c>
      <c r="CJ1125" s="42">
        <v>28</v>
      </c>
      <c r="CK1125" s="42">
        <v>208</v>
      </c>
      <c r="CL1125" s="42">
        <v>4</v>
      </c>
      <c r="CM1125" s="42">
        <v>4</v>
      </c>
      <c r="CN1125" s="42">
        <v>0</v>
      </c>
      <c r="CO1125" s="42">
        <v>12</v>
      </c>
      <c r="CP1125" s="42">
        <v>16</v>
      </c>
      <c r="CQ1125" s="42">
        <v>4</v>
      </c>
      <c r="CR1125" s="42">
        <v>152</v>
      </c>
      <c r="CS1125" s="42">
        <v>16</v>
      </c>
    </row>
    <row r="1126" spans="1:97">
      <c r="A1126" s="40" t="s">
        <v>2867</v>
      </c>
      <c r="B1126" s="40" t="s">
        <v>289</v>
      </c>
      <c r="C1126" s="40" t="s">
        <v>2806</v>
      </c>
      <c r="D1126" s="40" t="s">
        <v>2807</v>
      </c>
      <c r="E1126" s="40" t="s">
        <v>2808</v>
      </c>
      <c r="F1126" s="40" t="s">
        <v>2809</v>
      </c>
      <c r="G1126" s="41" t="s">
        <v>294</v>
      </c>
      <c r="H1126" s="40" t="s">
        <v>2868</v>
      </c>
      <c r="I1126" s="42">
        <v>372</v>
      </c>
      <c r="J1126" s="42">
        <v>78.315788999999995</v>
      </c>
      <c r="K1126" s="42">
        <v>43.279778</v>
      </c>
      <c r="L1126" s="42">
        <v>82.437673000000004</v>
      </c>
      <c r="M1126" s="42">
        <v>75.224377000000004</v>
      </c>
      <c r="N1126" s="42">
        <v>70.072022000000004</v>
      </c>
      <c r="O1126" s="42">
        <v>22.670359999999999</v>
      </c>
      <c r="P1126" s="42">
        <v>55</v>
      </c>
      <c r="Q1126" s="42">
        <v>41</v>
      </c>
      <c r="R1126" s="42">
        <v>81</v>
      </c>
      <c r="S1126" s="42">
        <v>58</v>
      </c>
      <c r="T1126" s="42">
        <v>45</v>
      </c>
      <c r="U1126" s="42">
        <v>23</v>
      </c>
      <c r="V1126" s="42">
        <v>178.271468</v>
      </c>
      <c r="W1126" s="42">
        <v>38.127423999999998</v>
      </c>
      <c r="X1126" s="42">
        <v>19.578946999999999</v>
      </c>
      <c r="Y1126" s="42">
        <v>37.096952999999999</v>
      </c>
      <c r="Z1126" s="42">
        <v>44.310248999999999</v>
      </c>
      <c r="AA1126" s="42">
        <v>31.944597999999999</v>
      </c>
      <c r="AB1126" s="42">
        <v>7.2132959999999997</v>
      </c>
      <c r="AC1126" s="42">
        <v>0</v>
      </c>
      <c r="AD1126" s="42">
        <v>44.310248999999999</v>
      </c>
      <c r="AE1126" s="42">
        <v>106.138504</v>
      </c>
      <c r="AF1126" s="42">
        <v>27.822714999999999</v>
      </c>
      <c r="AG1126" s="42">
        <v>193.728532</v>
      </c>
      <c r="AH1126" s="42">
        <v>40.188366000000002</v>
      </c>
      <c r="AI1126" s="42">
        <v>23.700831000000001</v>
      </c>
      <c r="AJ1126" s="42">
        <v>45.340719999999997</v>
      </c>
      <c r="AK1126" s="42">
        <v>30.914127000000001</v>
      </c>
      <c r="AL1126" s="42">
        <v>38.127423999999998</v>
      </c>
      <c r="AM1126" s="42">
        <v>15.457064000000001</v>
      </c>
      <c r="AN1126" s="42">
        <v>0</v>
      </c>
      <c r="AO1126" s="42">
        <v>46.371191000000003</v>
      </c>
      <c r="AP1126" s="42">
        <v>115.41274199999999</v>
      </c>
      <c r="AQ1126" s="42">
        <v>31.944597999999999</v>
      </c>
      <c r="AR1126" s="42">
        <v>280.28808900000001</v>
      </c>
      <c r="AS1126" s="42">
        <v>20.609418000000002</v>
      </c>
      <c r="AT1126" s="42">
        <v>8.2437670000000001</v>
      </c>
      <c r="AU1126" s="42">
        <v>8.2437670000000001</v>
      </c>
      <c r="AV1126" s="42">
        <v>41.218837000000001</v>
      </c>
      <c r="AW1126" s="42">
        <v>57.706370999999997</v>
      </c>
      <c r="AX1126" s="42">
        <v>37.096952999999999</v>
      </c>
      <c r="AY1126" s="42">
        <v>70.072022000000004</v>
      </c>
      <c r="AZ1126" s="42">
        <v>37.096952999999999</v>
      </c>
      <c r="BA1126" s="42">
        <v>131.90027699999999</v>
      </c>
      <c r="BB1126" s="42">
        <v>16.487535000000001</v>
      </c>
      <c r="BC1126" s="42">
        <v>4.1218839999999997</v>
      </c>
      <c r="BD1126" s="42">
        <v>0</v>
      </c>
      <c r="BE1126" s="42">
        <v>20.609418000000002</v>
      </c>
      <c r="BF1126" s="42">
        <v>12.365651</v>
      </c>
      <c r="BG1126" s="42">
        <v>28.853186000000001</v>
      </c>
      <c r="BH1126" s="42">
        <v>37.096952999999999</v>
      </c>
      <c r="BI1126" s="42">
        <v>12.365651</v>
      </c>
      <c r="BJ1126" s="42">
        <v>148.387812</v>
      </c>
      <c r="BK1126" s="42">
        <v>4.1218839999999997</v>
      </c>
      <c r="BL1126" s="42">
        <v>4.1218839999999997</v>
      </c>
      <c r="BM1126" s="42">
        <v>8.2437670000000001</v>
      </c>
      <c r="BN1126" s="42">
        <v>20.609418000000002</v>
      </c>
      <c r="BO1126" s="42">
        <v>45.340719999999997</v>
      </c>
      <c r="BP1126" s="42">
        <v>8.2437670000000001</v>
      </c>
      <c r="BQ1126" s="42">
        <v>32.975068999999998</v>
      </c>
      <c r="BR1126" s="42">
        <v>24.731301999999999</v>
      </c>
      <c r="BS1126" s="42">
        <v>32.975068999999998</v>
      </c>
      <c r="BT1126" s="42">
        <v>4.1218839999999997</v>
      </c>
      <c r="BU1126" s="42">
        <v>0</v>
      </c>
      <c r="BV1126" s="42">
        <v>0</v>
      </c>
      <c r="BW1126" s="42">
        <v>4.1218839999999997</v>
      </c>
      <c r="BX1126" s="42">
        <v>4.1218839999999997</v>
      </c>
      <c r="BY1126" s="42">
        <v>4.1218839999999997</v>
      </c>
      <c r="BZ1126" s="42">
        <v>0</v>
      </c>
      <c r="CA1126" s="42">
        <v>16.487535000000001</v>
      </c>
      <c r="CB1126" s="42">
        <v>148.387812</v>
      </c>
      <c r="CC1126" s="42">
        <v>8.2437670000000001</v>
      </c>
      <c r="CD1126" s="42">
        <v>8.2437670000000001</v>
      </c>
      <c r="CE1126" s="42">
        <v>8.2437670000000001</v>
      </c>
      <c r="CF1126" s="42">
        <v>32.975068999999998</v>
      </c>
      <c r="CG1126" s="42">
        <v>49.462603999999999</v>
      </c>
      <c r="CH1126" s="42">
        <v>28.853186000000001</v>
      </c>
      <c r="CI1126" s="42">
        <v>0</v>
      </c>
      <c r="CJ1126" s="42">
        <v>12.365651</v>
      </c>
      <c r="CK1126" s="42">
        <v>98.925207999999998</v>
      </c>
      <c r="CL1126" s="42">
        <v>8.2437670000000001</v>
      </c>
      <c r="CM1126" s="42">
        <v>0</v>
      </c>
      <c r="CN1126" s="42">
        <v>0</v>
      </c>
      <c r="CO1126" s="42">
        <v>4.1218839999999997</v>
      </c>
      <c r="CP1126" s="42">
        <v>4.1218839999999997</v>
      </c>
      <c r="CQ1126" s="42">
        <v>4.1218839999999997</v>
      </c>
      <c r="CR1126" s="42">
        <v>70.072022000000004</v>
      </c>
      <c r="CS1126" s="42">
        <v>8.2437670000000001</v>
      </c>
    </row>
    <row r="1127" spans="1:97">
      <c r="A1127" s="40" t="s">
        <v>2869</v>
      </c>
      <c r="B1127" s="40" t="s">
        <v>289</v>
      </c>
      <c r="C1127" s="40" t="s">
        <v>2806</v>
      </c>
      <c r="D1127" s="40" t="s">
        <v>2812</v>
      </c>
      <c r="E1127" s="40" t="s">
        <v>2870</v>
      </c>
      <c r="F1127" s="40" t="s">
        <v>2818</v>
      </c>
      <c r="G1127" s="41" t="s">
        <v>294</v>
      </c>
      <c r="H1127" s="40" t="s">
        <v>2871</v>
      </c>
      <c r="I1127" s="42">
        <v>342</v>
      </c>
      <c r="J1127" s="42">
        <v>42.380403000000001</v>
      </c>
      <c r="K1127" s="42">
        <v>46.322766999999999</v>
      </c>
      <c r="L1127" s="42">
        <v>65.048991000000001</v>
      </c>
      <c r="M1127" s="42">
        <v>65.048991000000001</v>
      </c>
      <c r="N1127" s="42">
        <v>77.861671000000001</v>
      </c>
      <c r="O1127" s="42">
        <v>45.337175999999999</v>
      </c>
      <c r="P1127" s="42">
        <v>49</v>
      </c>
      <c r="Q1127" s="42">
        <v>40</v>
      </c>
      <c r="R1127" s="42">
        <v>61</v>
      </c>
      <c r="S1127" s="42">
        <v>61</v>
      </c>
      <c r="T1127" s="42">
        <v>79</v>
      </c>
      <c r="U1127" s="42">
        <v>32</v>
      </c>
      <c r="V1127" s="42">
        <v>171.492795</v>
      </c>
      <c r="W1127" s="42">
        <v>21.682997</v>
      </c>
      <c r="X1127" s="42">
        <v>26.610951</v>
      </c>
      <c r="Y1127" s="42">
        <v>34.495677000000001</v>
      </c>
      <c r="Z1127" s="42">
        <v>32.524495999999999</v>
      </c>
      <c r="AA1127" s="42">
        <v>39.423631</v>
      </c>
      <c r="AB1127" s="42">
        <v>16.755043000000001</v>
      </c>
      <c r="AC1127" s="42">
        <v>0</v>
      </c>
      <c r="AD1127" s="42">
        <v>30.553314</v>
      </c>
      <c r="AE1127" s="42">
        <v>98.559078</v>
      </c>
      <c r="AF1127" s="42">
        <v>42.380403000000001</v>
      </c>
      <c r="AG1127" s="42">
        <v>170.507205</v>
      </c>
      <c r="AH1127" s="42">
        <v>20.697406000000001</v>
      </c>
      <c r="AI1127" s="42">
        <v>19.711815999999999</v>
      </c>
      <c r="AJ1127" s="42">
        <v>30.553314</v>
      </c>
      <c r="AK1127" s="42">
        <v>32.524495999999999</v>
      </c>
      <c r="AL1127" s="42">
        <v>38.438040000000001</v>
      </c>
      <c r="AM1127" s="42">
        <v>26.610951</v>
      </c>
      <c r="AN1127" s="42">
        <v>1.971182</v>
      </c>
      <c r="AO1127" s="42">
        <v>29.567723000000001</v>
      </c>
      <c r="AP1127" s="42">
        <v>92.645533</v>
      </c>
      <c r="AQ1127" s="42">
        <v>48.293948</v>
      </c>
      <c r="AR1127" s="42">
        <v>311.446686</v>
      </c>
      <c r="AS1127" s="42">
        <v>11.827089000000001</v>
      </c>
      <c r="AT1127" s="42">
        <v>11.827089000000001</v>
      </c>
      <c r="AU1127" s="42">
        <v>11.827089000000001</v>
      </c>
      <c r="AV1127" s="42">
        <v>27.596541999999999</v>
      </c>
      <c r="AW1127" s="42">
        <v>39.423631</v>
      </c>
      <c r="AX1127" s="42">
        <v>51.250720000000001</v>
      </c>
      <c r="AY1127" s="42">
        <v>118.270893</v>
      </c>
      <c r="AZ1127" s="42">
        <v>39.423631</v>
      </c>
      <c r="BA1127" s="42">
        <v>141.925072</v>
      </c>
      <c r="BB1127" s="42">
        <v>0</v>
      </c>
      <c r="BC1127" s="42">
        <v>7.8847259999999997</v>
      </c>
      <c r="BD1127" s="42">
        <v>7.8847259999999997</v>
      </c>
      <c r="BE1127" s="42">
        <v>15.769451999999999</v>
      </c>
      <c r="BF1127" s="42">
        <v>3.9423629999999998</v>
      </c>
      <c r="BG1127" s="42">
        <v>39.423631</v>
      </c>
      <c r="BH1127" s="42">
        <v>55.193083999999999</v>
      </c>
      <c r="BI1127" s="42">
        <v>11.827089000000001</v>
      </c>
      <c r="BJ1127" s="42">
        <v>169.521614</v>
      </c>
      <c r="BK1127" s="42">
        <v>11.827089000000001</v>
      </c>
      <c r="BL1127" s="42">
        <v>3.9423629999999998</v>
      </c>
      <c r="BM1127" s="42">
        <v>3.9423629999999998</v>
      </c>
      <c r="BN1127" s="42">
        <v>11.827089000000001</v>
      </c>
      <c r="BO1127" s="42">
        <v>35.481268</v>
      </c>
      <c r="BP1127" s="42">
        <v>11.827089000000001</v>
      </c>
      <c r="BQ1127" s="42">
        <v>63.077809999999999</v>
      </c>
      <c r="BR1127" s="42">
        <v>27.596541999999999</v>
      </c>
      <c r="BS1127" s="42">
        <v>47.308357000000001</v>
      </c>
      <c r="BT1127" s="42">
        <v>0</v>
      </c>
      <c r="BU1127" s="42">
        <v>0</v>
      </c>
      <c r="BV1127" s="42">
        <v>0</v>
      </c>
      <c r="BW1127" s="42">
        <v>3.9423629999999998</v>
      </c>
      <c r="BX1127" s="42">
        <v>3.9423629999999998</v>
      </c>
      <c r="BY1127" s="42">
        <v>11.827089000000001</v>
      </c>
      <c r="BZ1127" s="42">
        <v>0</v>
      </c>
      <c r="CA1127" s="42">
        <v>27.596541999999999</v>
      </c>
      <c r="CB1127" s="42">
        <v>134.040346</v>
      </c>
      <c r="CC1127" s="42">
        <v>11.827089000000001</v>
      </c>
      <c r="CD1127" s="42">
        <v>11.827089000000001</v>
      </c>
      <c r="CE1127" s="42">
        <v>3.9423629999999998</v>
      </c>
      <c r="CF1127" s="42">
        <v>23.654178999999999</v>
      </c>
      <c r="CG1127" s="42">
        <v>35.481268</v>
      </c>
      <c r="CH1127" s="42">
        <v>35.481268</v>
      </c>
      <c r="CI1127" s="42">
        <v>0</v>
      </c>
      <c r="CJ1127" s="42">
        <v>11.827089000000001</v>
      </c>
      <c r="CK1127" s="42">
        <v>130.097983</v>
      </c>
      <c r="CL1127" s="42">
        <v>0</v>
      </c>
      <c r="CM1127" s="42">
        <v>0</v>
      </c>
      <c r="CN1127" s="42">
        <v>7.8847259999999997</v>
      </c>
      <c r="CO1127" s="42">
        <v>0</v>
      </c>
      <c r="CP1127" s="42">
        <v>0</v>
      </c>
      <c r="CQ1127" s="42">
        <v>3.9423629999999998</v>
      </c>
      <c r="CR1127" s="42">
        <v>118.270893</v>
      </c>
      <c r="CS1127" s="42">
        <v>0</v>
      </c>
    </row>
    <row r="1128" spans="1:97">
      <c r="A1128" s="40" t="s">
        <v>2872</v>
      </c>
      <c r="B1128" s="40" t="s">
        <v>289</v>
      </c>
      <c r="C1128" s="40" t="s">
        <v>2806</v>
      </c>
      <c r="D1128" s="40" t="s">
        <v>2807</v>
      </c>
      <c r="E1128" s="40" t="s">
        <v>2855</v>
      </c>
      <c r="F1128" s="40" t="s">
        <v>2809</v>
      </c>
      <c r="G1128" s="41" t="s">
        <v>294</v>
      </c>
      <c r="H1128" s="40" t="s">
        <v>2873</v>
      </c>
      <c r="I1128" s="42">
        <v>253</v>
      </c>
      <c r="J1128" s="42">
        <v>48.621595999999997</v>
      </c>
      <c r="K1128" s="42">
        <v>24.310797999999998</v>
      </c>
      <c r="L1128" s="42">
        <v>58.217041999999999</v>
      </c>
      <c r="M1128" s="42">
        <v>61.455067</v>
      </c>
      <c r="N1128" s="42">
        <v>38.144523999999997</v>
      </c>
      <c r="O1128" s="42">
        <v>22.250972999999998</v>
      </c>
      <c r="P1128" s="42">
        <v>33</v>
      </c>
      <c r="Q1128" s="42">
        <v>37</v>
      </c>
      <c r="R1128" s="42">
        <v>58</v>
      </c>
      <c r="S1128" s="42">
        <v>42</v>
      </c>
      <c r="T1128" s="42">
        <v>48</v>
      </c>
      <c r="U1128" s="42">
        <v>14</v>
      </c>
      <c r="V1128" s="42">
        <v>118.553224</v>
      </c>
      <c r="W1128" s="42">
        <v>22.191658</v>
      </c>
      <c r="X1128" s="42">
        <v>10.536386</v>
      </c>
      <c r="Y1128" s="42">
        <v>30.727533999999999</v>
      </c>
      <c r="Z1128" s="42">
        <v>31.787103999999999</v>
      </c>
      <c r="AA1128" s="42">
        <v>13.774412</v>
      </c>
      <c r="AB1128" s="42">
        <v>9.5361309999999992</v>
      </c>
      <c r="AC1128" s="42">
        <v>0</v>
      </c>
      <c r="AD1128" s="42">
        <v>28.549078000000002</v>
      </c>
      <c r="AE1128" s="42">
        <v>70.931882999999999</v>
      </c>
      <c r="AF1128" s="42">
        <v>19.072261999999998</v>
      </c>
      <c r="AG1128" s="42">
        <v>134.446776</v>
      </c>
      <c r="AH1128" s="42">
        <v>26.429938</v>
      </c>
      <c r="AI1128" s="42">
        <v>13.774412</v>
      </c>
      <c r="AJ1128" s="42">
        <v>27.489508000000001</v>
      </c>
      <c r="AK1128" s="42">
        <v>29.667963</v>
      </c>
      <c r="AL1128" s="42">
        <v>24.370113</v>
      </c>
      <c r="AM1128" s="42">
        <v>11.655271000000001</v>
      </c>
      <c r="AN1128" s="42">
        <v>1.0595699999999999</v>
      </c>
      <c r="AO1128" s="42">
        <v>31.727789000000001</v>
      </c>
      <c r="AP1128" s="42">
        <v>71.991454000000004</v>
      </c>
      <c r="AQ1128" s="42">
        <v>30.727533999999999</v>
      </c>
      <c r="AR1128" s="42">
        <v>202.96294499999999</v>
      </c>
      <c r="AS1128" s="42">
        <v>8.4765610000000002</v>
      </c>
      <c r="AT1128" s="42">
        <v>0</v>
      </c>
      <c r="AU1128" s="42">
        <v>8.4765610000000002</v>
      </c>
      <c r="AV1128" s="42">
        <v>37.670006000000001</v>
      </c>
      <c r="AW1128" s="42">
        <v>16.953122</v>
      </c>
      <c r="AX1128" s="42">
        <v>55.097645999999997</v>
      </c>
      <c r="AY1128" s="42">
        <v>67.812488000000002</v>
      </c>
      <c r="AZ1128" s="42">
        <v>8.4765610000000002</v>
      </c>
      <c r="BA1128" s="42">
        <v>88.766631000000004</v>
      </c>
      <c r="BB1128" s="42">
        <v>4.2382799999999996</v>
      </c>
      <c r="BC1128" s="42">
        <v>0</v>
      </c>
      <c r="BD1128" s="42">
        <v>4.2382799999999996</v>
      </c>
      <c r="BE1128" s="42">
        <v>20.954142999999998</v>
      </c>
      <c r="BF1128" s="42">
        <v>0</v>
      </c>
      <c r="BG1128" s="42">
        <v>29.667963</v>
      </c>
      <c r="BH1128" s="42">
        <v>29.667963</v>
      </c>
      <c r="BI1128" s="42">
        <v>0</v>
      </c>
      <c r="BJ1128" s="42">
        <v>114.196314</v>
      </c>
      <c r="BK1128" s="42">
        <v>4.2382799999999996</v>
      </c>
      <c r="BL1128" s="42">
        <v>0</v>
      </c>
      <c r="BM1128" s="42">
        <v>4.2382799999999996</v>
      </c>
      <c r="BN1128" s="42">
        <v>16.715862999999999</v>
      </c>
      <c r="BO1128" s="42">
        <v>16.953122</v>
      </c>
      <c r="BP1128" s="42">
        <v>25.429683000000001</v>
      </c>
      <c r="BQ1128" s="42">
        <v>38.144523999999997</v>
      </c>
      <c r="BR1128" s="42">
        <v>8.4765610000000002</v>
      </c>
      <c r="BS1128" s="42">
        <v>12.714841</v>
      </c>
      <c r="BT1128" s="42">
        <v>0</v>
      </c>
      <c r="BU1128" s="42">
        <v>0</v>
      </c>
      <c r="BV1128" s="42">
        <v>0</v>
      </c>
      <c r="BW1128" s="42">
        <v>0</v>
      </c>
      <c r="BX1128" s="42">
        <v>0</v>
      </c>
      <c r="BY1128" s="42">
        <v>4.2382799999999996</v>
      </c>
      <c r="BZ1128" s="42">
        <v>0</v>
      </c>
      <c r="CA1128" s="42">
        <v>8.4765610000000002</v>
      </c>
      <c r="CB1128" s="42">
        <v>109.72077400000001</v>
      </c>
      <c r="CC1128" s="42">
        <v>4.2382799999999996</v>
      </c>
      <c r="CD1128" s="42">
        <v>0</v>
      </c>
      <c r="CE1128" s="42">
        <v>8.4765610000000002</v>
      </c>
      <c r="CF1128" s="42">
        <v>33.431725</v>
      </c>
      <c r="CG1128" s="42">
        <v>12.714841</v>
      </c>
      <c r="CH1128" s="42">
        <v>50.859366000000001</v>
      </c>
      <c r="CI1128" s="42">
        <v>0</v>
      </c>
      <c r="CJ1128" s="42">
        <v>0</v>
      </c>
      <c r="CK1128" s="42">
        <v>80.527328999999995</v>
      </c>
      <c r="CL1128" s="42">
        <v>4.2382799999999996</v>
      </c>
      <c r="CM1128" s="42">
        <v>0</v>
      </c>
      <c r="CN1128" s="42">
        <v>0</v>
      </c>
      <c r="CO1128" s="42">
        <v>4.2382799999999996</v>
      </c>
      <c r="CP1128" s="42">
        <v>4.2382799999999996</v>
      </c>
      <c r="CQ1128" s="42">
        <v>0</v>
      </c>
      <c r="CR1128" s="42">
        <v>67.812488000000002</v>
      </c>
      <c r="CS1128" s="42">
        <v>0</v>
      </c>
    </row>
    <row r="1129" spans="1:97">
      <c r="A1129" s="40" t="s">
        <v>2874</v>
      </c>
      <c r="B1129" s="40" t="s">
        <v>289</v>
      </c>
      <c r="C1129" s="40" t="s">
        <v>2806</v>
      </c>
      <c r="D1129" s="40" t="s">
        <v>2807</v>
      </c>
      <c r="E1129" s="40" t="s">
        <v>2839</v>
      </c>
      <c r="F1129" s="40" t="s">
        <v>2809</v>
      </c>
      <c r="G1129" s="41" t="s">
        <v>294</v>
      </c>
      <c r="H1129" s="40" t="s">
        <v>2875</v>
      </c>
      <c r="I1129" s="42">
        <v>912</v>
      </c>
      <c r="J1129" s="42">
        <v>162.072169</v>
      </c>
      <c r="K1129" s="42">
        <v>118.440951</v>
      </c>
      <c r="L1129" s="42">
        <v>163.85032899999999</v>
      </c>
      <c r="M1129" s="42">
        <v>237.79575700000001</v>
      </c>
      <c r="N1129" s="42">
        <v>152.85651300000001</v>
      </c>
      <c r="O1129" s="42">
        <v>76.984279999999998</v>
      </c>
      <c r="P1129" s="42">
        <v>174</v>
      </c>
      <c r="Q1129" s="42">
        <v>149</v>
      </c>
      <c r="R1129" s="42">
        <v>212</v>
      </c>
      <c r="S1129" s="42">
        <v>177</v>
      </c>
      <c r="T1129" s="42">
        <v>105</v>
      </c>
      <c r="U1129" s="42">
        <v>52</v>
      </c>
      <c r="V1129" s="42">
        <v>470.67540300000002</v>
      </c>
      <c r="W1129" s="42">
        <v>85.087889000000004</v>
      </c>
      <c r="X1129" s="42">
        <v>73.895878999999994</v>
      </c>
      <c r="Y1129" s="42">
        <v>77.873360000000005</v>
      </c>
      <c r="Z1129" s="42">
        <v>121.430256</v>
      </c>
      <c r="AA1129" s="42">
        <v>76.934731999999997</v>
      </c>
      <c r="AB1129" s="42">
        <v>35.453287000000003</v>
      </c>
      <c r="AC1129" s="42">
        <v>0</v>
      </c>
      <c r="AD1129" s="42">
        <v>120.54117599999999</v>
      </c>
      <c r="AE1129" s="42">
        <v>278.264251</v>
      </c>
      <c r="AF1129" s="42">
        <v>71.869977000000006</v>
      </c>
      <c r="AG1129" s="42">
        <v>441.32459699999998</v>
      </c>
      <c r="AH1129" s="42">
        <v>76.984279999999998</v>
      </c>
      <c r="AI1129" s="42">
        <v>44.545071999999998</v>
      </c>
      <c r="AJ1129" s="42">
        <v>85.976968999999997</v>
      </c>
      <c r="AK1129" s="42">
        <v>116.36550099999999</v>
      </c>
      <c r="AL1129" s="42">
        <v>75.921780999999996</v>
      </c>
      <c r="AM1129" s="42">
        <v>37.479188999999998</v>
      </c>
      <c r="AN1129" s="42">
        <v>4.0518039999999997</v>
      </c>
      <c r="AO1129" s="42">
        <v>93.191496999999998</v>
      </c>
      <c r="AP1129" s="42">
        <v>266.08406400000001</v>
      </c>
      <c r="AQ1129" s="42">
        <v>82.049036000000001</v>
      </c>
      <c r="AR1129" s="42">
        <v>756.99371399999995</v>
      </c>
      <c r="AS1129" s="42">
        <v>16.207217</v>
      </c>
      <c r="AT1129" s="42">
        <v>20.259021000000001</v>
      </c>
      <c r="AU1129" s="42">
        <v>48.621651</v>
      </c>
      <c r="AV1129" s="42">
        <v>129.657736</v>
      </c>
      <c r="AW1129" s="42">
        <v>141.81314800000001</v>
      </c>
      <c r="AX1129" s="42">
        <v>105.34690999999999</v>
      </c>
      <c r="AY1129" s="42">
        <v>174.22758200000001</v>
      </c>
      <c r="AZ1129" s="42">
        <v>120.860449</v>
      </c>
      <c r="BA1129" s="42">
        <v>376.61959999999999</v>
      </c>
      <c r="BB1129" s="42">
        <v>16.207217</v>
      </c>
      <c r="BC1129" s="42">
        <v>16.207217</v>
      </c>
      <c r="BD1129" s="42">
        <v>28.362629999999999</v>
      </c>
      <c r="BE1129" s="42">
        <v>68.880672000000004</v>
      </c>
      <c r="BF1129" s="42">
        <v>28.362629999999999</v>
      </c>
      <c r="BG1129" s="42">
        <v>76.984279999999998</v>
      </c>
      <c r="BH1129" s="42">
        <v>85.087889000000004</v>
      </c>
      <c r="BI1129" s="42">
        <v>56.527065999999998</v>
      </c>
      <c r="BJ1129" s="42">
        <v>380.37411400000002</v>
      </c>
      <c r="BK1129" s="42">
        <v>0</v>
      </c>
      <c r="BL1129" s="42">
        <v>4.0518039999999997</v>
      </c>
      <c r="BM1129" s="42">
        <v>20.259021000000001</v>
      </c>
      <c r="BN1129" s="42">
        <v>60.777064000000003</v>
      </c>
      <c r="BO1129" s="42">
        <v>113.450519</v>
      </c>
      <c r="BP1129" s="42">
        <v>28.362629999999999</v>
      </c>
      <c r="BQ1129" s="42">
        <v>89.139692999999994</v>
      </c>
      <c r="BR1129" s="42">
        <v>64.333382999999998</v>
      </c>
      <c r="BS1129" s="42">
        <v>97.144204999999999</v>
      </c>
      <c r="BT1129" s="42">
        <v>0</v>
      </c>
      <c r="BU1129" s="42">
        <v>0</v>
      </c>
      <c r="BV1129" s="42">
        <v>0</v>
      </c>
      <c r="BW1129" s="42">
        <v>12.155412999999999</v>
      </c>
      <c r="BX1129" s="42">
        <v>0</v>
      </c>
      <c r="BY1129" s="42">
        <v>16.207217</v>
      </c>
      <c r="BZ1129" s="42">
        <v>0</v>
      </c>
      <c r="CA1129" s="42">
        <v>68.781575000000004</v>
      </c>
      <c r="CB1129" s="42">
        <v>384.525015</v>
      </c>
      <c r="CC1129" s="42">
        <v>12.155412999999999</v>
      </c>
      <c r="CD1129" s="42">
        <v>8.1036079999999995</v>
      </c>
      <c r="CE1129" s="42">
        <v>36.466237999999997</v>
      </c>
      <c r="CF1129" s="42">
        <v>109.398714</v>
      </c>
      <c r="CG1129" s="42">
        <v>113.450519</v>
      </c>
      <c r="CH1129" s="42">
        <v>81.036085</v>
      </c>
      <c r="CI1129" s="42">
        <v>0</v>
      </c>
      <c r="CJ1129" s="42">
        <v>23.914438000000001</v>
      </c>
      <c r="CK1129" s="42">
        <v>275.32449400000002</v>
      </c>
      <c r="CL1129" s="42">
        <v>4.0518039999999997</v>
      </c>
      <c r="CM1129" s="42">
        <v>12.155412999999999</v>
      </c>
      <c r="CN1129" s="42">
        <v>12.155412999999999</v>
      </c>
      <c r="CO1129" s="42">
        <v>8.1036079999999995</v>
      </c>
      <c r="CP1129" s="42">
        <v>28.362629999999999</v>
      </c>
      <c r="CQ1129" s="42">
        <v>8.1036079999999995</v>
      </c>
      <c r="CR1129" s="42">
        <v>174.22758200000001</v>
      </c>
      <c r="CS1129" s="42">
        <v>28.164435999999998</v>
      </c>
    </row>
    <row r="1130" spans="1:97">
      <c r="A1130" s="40" t="s">
        <v>2876</v>
      </c>
      <c r="B1130" s="40" t="s">
        <v>289</v>
      </c>
      <c r="C1130" s="40" t="s">
        <v>2806</v>
      </c>
      <c r="D1130" s="40" t="s">
        <v>2807</v>
      </c>
      <c r="E1130" s="40" t="s">
        <v>2855</v>
      </c>
      <c r="F1130" s="40" t="s">
        <v>2809</v>
      </c>
      <c r="G1130" s="41" t="s">
        <v>294</v>
      </c>
      <c r="H1130" s="40" t="s">
        <v>2877</v>
      </c>
      <c r="I1130" s="42">
        <v>319</v>
      </c>
      <c r="J1130" s="42">
        <v>69.389728000000005</v>
      </c>
      <c r="K1130" s="42">
        <v>36.622356000000003</v>
      </c>
      <c r="L1130" s="42">
        <v>65.534743000000006</v>
      </c>
      <c r="M1130" s="42">
        <v>79.990937000000002</v>
      </c>
      <c r="N1130" s="42">
        <v>41.441088000000001</v>
      </c>
      <c r="O1130" s="42">
        <v>26.021148</v>
      </c>
      <c r="P1130" s="42">
        <v>61</v>
      </c>
      <c r="Q1130" s="42">
        <v>42</v>
      </c>
      <c r="R1130" s="42">
        <v>70</v>
      </c>
      <c r="S1130" s="42">
        <v>61</v>
      </c>
      <c r="T1130" s="42">
        <v>35</v>
      </c>
      <c r="U1130" s="42">
        <v>8</v>
      </c>
      <c r="V1130" s="42">
        <v>163.83685800000001</v>
      </c>
      <c r="W1130" s="42">
        <v>34.694864000000003</v>
      </c>
      <c r="X1130" s="42">
        <v>21.202417000000001</v>
      </c>
      <c r="Y1130" s="42">
        <v>35.658610000000003</v>
      </c>
      <c r="Z1130" s="42">
        <v>37.586103000000001</v>
      </c>
      <c r="AA1130" s="42">
        <v>20.238671</v>
      </c>
      <c r="AB1130" s="42">
        <v>13.492447</v>
      </c>
      <c r="AC1130" s="42">
        <v>0.96374599999999999</v>
      </c>
      <c r="AD1130" s="42">
        <v>44.332326000000002</v>
      </c>
      <c r="AE1130" s="42">
        <v>96.374622000000002</v>
      </c>
      <c r="AF1130" s="42">
        <v>23.129909000000001</v>
      </c>
      <c r="AG1130" s="42">
        <v>155.16314199999999</v>
      </c>
      <c r="AH1130" s="42">
        <v>34.694864000000003</v>
      </c>
      <c r="AI1130" s="42">
        <v>15.41994</v>
      </c>
      <c r="AJ1130" s="42">
        <v>29.876132999999999</v>
      </c>
      <c r="AK1130" s="42">
        <v>42.404834000000001</v>
      </c>
      <c r="AL1130" s="42">
        <v>21.202417000000001</v>
      </c>
      <c r="AM1130" s="42">
        <v>11.564954999999999</v>
      </c>
      <c r="AN1130" s="42">
        <v>0</v>
      </c>
      <c r="AO1130" s="42">
        <v>40.477341000000003</v>
      </c>
      <c r="AP1130" s="42">
        <v>93.483384000000001</v>
      </c>
      <c r="AQ1130" s="42">
        <v>21.202417000000001</v>
      </c>
      <c r="AR1130" s="42">
        <v>265.99395800000002</v>
      </c>
      <c r="AS1130" s="42">
        <v>3.8549850000000001</v>
      </c>
      <c r="AT1130" s="42">
        <v>19.274923999999999</v>
      </c>
      <c r="AU1130" s="42">
        <v>7.7099700000000002</v>
      </c>
      <c r="AV1130" s="42">
        <v>23.129909000000001</v>
      </c>
      <c r="AW1130" s="42">
        <v>61.679758</v>
      </c>
      <c r="AX1130" s="42">
        <v>38.549849000000002</v>
      </c>
      <c r="AY1130" s="42">
        <v>65.534743000000006</v>
      </c>
      <c r="AZ1130" s="42">
        <v>46.259819</v>
      </c>
      <c r="BA1130" s="42">
        <v>146.48942600000001</v>
      </c>
      <c r="BB1130" s="42">
        <v>3.8549850000000001</v>
      </c>
      <c r="BC1130" s="42">
        <v>11.564954999999999</v>
      </c>
      <c r="BD1130" s="42">
        <v>3.8549850000000001</v>
      </c>
      <c r="BE1130" s="42">
        <v>19.274923999999999</v>
      </c>
      <c r="BF1130" s="42">
        <v>15.41994</v>
      </c>
      <c r="BG1130" s="42">
        <v>30.839879</v>
      </c>
      <c r="BH1130" s="42">
        <v>30.839879</v>
      </c>
      <c r="BI1130" s="42">
        <v>30.839879</v>
      </c>
      <c r="BJ1130" s="42">
        <v>119.504532</v>
      </c>
      <c r="BK1130" s="42">
        <v>0</v>
      </c>
      <c r="BL1130" s="42">
        <v>7.7099700000000002</v>
      </c>
      <c r="BM1130" s="42">
        <v>3.8549850000000001</v>
      </c>
      <c r="BN1130" s="42">
        <v>3.8549850000000001</v>
      </c>
      <c r="BO1130" s="42">
        <v>46.259819</v>
      </c>
      <c r="BP1130" s="42">
        <v>7.7099700000000002</v>
      </c>
      <c r="BQ1130" s="42">
        <v>34.694864000000003</v>
      </c>
      <c r="BR1130" s="42">
        <v>15.41994</v>
      </c>
      <c r="BS1130" s="42">
        <v>46.259819</v>
      </c>
      <c r="BT1130" s="42">
        <v>0</v>
      </c>
      <c r="BU1130" s="42">
        <v>3.8549850000000001</v>
      </c>
      <c r="BV1130" s="42">
        <v>0</v>
      </c>
      <c r="BW1130" s="42">
        <v>0</v>
      </c>
      <c r="BX1130" s="42">
        <v>7.7099700000000002</v>
      </c>
      <c r="BY1130" s="42">
        <v>0</v>
      </c>
      <c r="BZ1130" s="42">
        <v>0</v>
      </c>
      <c r="CA1130" s="42">
        <v>34.694864000000003</v>
      </c>
      <c r="CB1130" s="42">
        <v>127.214502</v>
      </c>
      <c r="CC1130" s="42">
        <v>3.8549850000000001</v>
      </c>
      <c r="CD1130" s="42">
        <v>15.41994</v>
      </c>
      <c r="CE1130" s="42">
        <v>7.7099700000000002</v>
      </c>
      <c r="CF1130" s="42">
        <v>23.129909000000001</v>
      </c>
      <c r="CG1130" s="42">
        <v>38.549849000000002</v>
      </c>
      <c r="CH1130" s="42">
        <v>34.694864000000003</v>
      </c>
      <c r="CI1130" s="42">
        <v>0</v>
      </c>
      <c r="CJ1130" s="42">
        <v>3.8549850000000001</v>
      </c>
      <c r="CK1130" s="42">
        <v>92.519637000000003</v>
      </c>
      <c r="CL1130" s="42">
        <v>0</v>
      </c>
      <c r="CM1130" s="42">
        <v>0</v>
      </c>
      <c r="CN1130" s="42">
        <v>0</v>
      </c>
      <c r="CO1130" s="42">
        <v>0</v>
      </c>
      <c r="CP1130" s="42">
        <v>15.41994</v>
      </c>
      <c r="CQ1130" s="42">
        <v>3.8549850000000001</v>
      </c>
      <c r="CR1130" s="42">
        <v>65.534743000000006</v>
      </c>
      <c r="CS1130" s="42">
        <v>7.7099700000000002</v>
      </c>
    </row>
    <row r="1131" spans="1:97">
      <c r="A1131" s="40" t="s">
        <v>2878</v>
      </c>
      <c r="B1131" s="40" t="s">
        <v>289</v>
      </c>
      <c r="C1131" s="40" t="s">
        <v>2806</v>
      </c>
      <c r="D1131" s="40" t="s">
        <v>2812</v>
      </c>
      <c r="E1131" s="40" t="s">
        <v>2813</v>
      </c>
      <c r="F1131" s="40" t="s">
        <v>2814</v>
      </c>
      <c r="G1131" s="41" t="s">
        <v>294</v>
      </c>
      <c r="H1131" s="40" t="s">
        <v>2879</v>
      </c>
      <c r="I1131" s="42">
        <v>118</v>
      </c>
      <c r="J1131" s="42">
        <v>11.486726000000001</v>
      </c>
      <c r="K1131" s="42">
        <v>10.442477999999999</v>
      </c>
      <c r="L1131" s="42">
        <v>29.238938000000001</v>
      </c>
      <c r="M1131" s="42">
        <v>25.061947</v>
      </c>
      <c r="N1131" s="42">
        <v>24.017699</v>
      </c>
      <c r="O1131" s="42">
        <v>17.752212</v>
      </c>
      <c r="P1131" s="42">
        <v>19</v>
      </c>
      <c r="Q1131" s="42">
        <v>10</v>
      </c>
      <c r="R1131" s="42">
        <v>34</v>
      </c>
      <c r="S1131" s="42">
        <v>16</v>
      </c>
      <c r="T1131" s="42">
        <v>32</v>
      </c>
      <c r="U1131" s="42">
        <v>11</v>
      </c>
      <c r="V1131" s="42">
        <v>57.433627999999999</v>
      </c>
      <c r="W1131" s="42">
        <v>3.1327430000000001</v>
      </c>
      <c r="X1131" s="42">
        <v>7.3097349999999999</v>
      </c>
      <c r="Y1131" s="42">
        <v>13.575221000000001</v>
      </c>
      <c r="Z1131" s="42">
        <v>12.530972999999999</v>
      </c>
      <c r="AA1131" s="42">
        <v>12.530972999999999</v>
      </c>
      <c r="AB1131" s="42">
        <v>8.3539820000000002</v>
      </c>
      <c r="AC1131" s="42">
        <v>0</v>
      </c>
      <c r="AD1131" s="42">
        <v>5.2212389999999997</v>
      </c>
      <c r="AE1131" s="42">
        <v>36.548673000000001</v>
      </c>
      <c r="AF1131" s="42">
        <v>15.663717</v>
      </c>
      <c r="AG1131" s="42">
        <v>60.566372000000001</v>
      </c>
      <c r="AH1131" s="42">
        <v>8.3539820000000002</v>
      </c>
      <c r="AI1131" s="42">
        <v>3.1327430000000001</v>
      </c>
      <c r="AJ1131" s="42">
        <v>15.663717</v>
      </c>
      <c r="AK1131" s="42">
        <v>12.530972999999999</v>
      </c>
      <c r="AL1131" s="42">
        <v>11.486726000000001</v>
      </c>
      <c r="AM1131" s="42">
        <v>8.3539820000000002</v>
      </c>
      <c r="AN1131" s="42">
        <v>1.0442480000000001</v>
      </c>
      <c r="AO1131" s="42">
        <v>8.3539820000000002</v>
      </c>
      <c r="AP1131" s="42">
        <v>35.504424999999998</v>
      </c>
      <c r="AQ1131" s="42">
        <v>16.707965000000002</v>
      </c>
      <c r="AR1131" s="42">
        <v>104.424779</v>
      </c>
      <c r="AS1131" s="42">
        <v>0</v>
      </c>
      <c r="AT1131" s="42">
        <v>12.530972999999999</v>
      </c>
      <c r="AU1131" s="42">
        <v>4.1769910000000001</v>
      </c>
      <c r="AV1131" s="42">
        <v>8.3539820000000002</v>
      </c>
      <c r="AW1131" s="42">
        <v>4.1769910000000001</v>
      </c>
      <c r="AX1131" s="42">
        <v>20.884955999999999</v>
      </c>
      <c r="AY1131" s="42">
        <v>41.769911999999998</v>
      </c>
      <c r="AZ1131" s="42">
        <v>12.530972999999999</v>
      </c>
      <c r="BA1131" s="42">
        <v>62.654867000000003</v>
      </c>
      <c r="BB1131" s="42">
        <v>0</v>
      </c>
      <c r="BC1131" s="42">
        <v>8.3539820000000002</v>
      </c>
      <c r="BD1131" s="42">
        <v>0</v>
      </c>
      <c r="BE1131" s="42">
        <v>4.1769910000000001</v>
      </c>
      <c r="BF1131" s="42">
        <v>0</v>
      </c>
      <c r="BG1131" s="42">
        <v>16.707965000000002</v>
      </c>
      <c r="BH1131" s="42">
        <v>29.238938000000001</v>
      </c>
      <c r="BI1131" s="42">
        <v>4.1769910000000001</v>
      </c>
      <c r="BJ1131" s="42">
        <v>41.769911999999998</v>
      </c>
      <c r="BK1131" s="42">
        <v>0</v>
      </c>
      <c r="BL1131" s="42">
        <v>4.1769910000000001</v>
      </c>
      <c r="BM1131" s="42">
        <v>4.1769910000000001</v>
      </c>
      <c r="BN1131" s="42">
        <v>4.1769910000000001</v>
      </c>
      <c r="BO1131" s="42">
        <v>4.1769910000000001</v>
      </c>
      <c r="BP1131" s="42">
        <v>4.1769910000000001</v>
      </c>
      <c r="BQ1131" s="42">
        <v>12.530972999999999</v>
      </c>
      <c r="BR1131" s="42">
        <v>8.3539820000000002</v>
      </c>
      <c r="BS1131" s="42">
        <v>8.3539820000000002</v>
      </c>
      <c r="BT1131" s="42">
        <v>0</v>
      </c>
      <c r="BU1131" s="42">
        <v>0</v>
      </c>
      <c r="BV1131" s="42">
        <v>0</v>
      </c>
      <c r="BW1131" s="42">
        <v>0</v>
      </c>
      <c r="BX1131" s="42">
        <v>0</v>
      </c>
      <c r="BY1131" s="42">
        <v>8.3539820000000002</v>
      </c>
      <c r="BZ1131" s="42">
        <v>0</v>
      </c>
      <c r="CA1131" s="42">
        <v>0</v>
      </c>
      <c r="CB1131" s="42">
        <v>37.592919999999999</v>
      </c>
      <c r="CC1131" s="42">
        <v>0</v>
      </c>
      <c r="CD1131" s="42">
        <v>8.3539820000000002</v>
      </c>
      <c r="CE1131" s="42">
        <v>4.1769910000000001</v>
      </c>
      <c r="CF1131" s="42">
        <v>4.1769910000000001</v>
      </c>
      <c r="CG1131" s="42">
        <v>4.1769910000000001</v>
      </c>
      <c r="CH1131" s="42">
        <v>12.530972999999999</v>
      </c>
      <c r="CI1131" s="42">
        <v>0</v>
      </c>
      <c r="CJ1131" s="42">
        <v>4.1769910000000001</v>
      </c>
      <c r="CK1131" s="42">
        <v>58.477876000000002</v>
      </c>
      <c r="CL1131" s="42">
        <v>0</v>
      </c>
      <c r="CM1131" s="42">
        <v>4.1769910000000001</v>
      </c>
      <c r="CN1131" s="42">
        <v>0</v>
      </c>
      <c r="CO1131" s="42">
        <v>4.1769910000000001</v>
      </c>
      <c r="CP1131" s="42">
        <v>0</v>
      </c>
      <c r="CQ1131" s="42">
        <v>0</v>
      </c>
      <c r="CR1131" s="42">
        <v>41.769911999999998</v>
      </c>
      <c r="CS1131" s="42">
        <v>8.3539820000000002</v>
      </c>
    </row>
    <row r="1132" spans="1:97">
      <c r="A1132" s="40" t="s">
        <v>2880</v>
      </c>
      <c r="B1132" s="40" t="s">
        <v>289</v>
      </c>
      <c r="C1132" s="40" t="s">
        <v>2806</v>
      </c>
      <c r="D1132" s="40" t="s">
        <v>2812</v>
      </c>
      <c r="E1132" s="40" t="s">
        <v>2813</v>
      </c>
      <c r="F1132" s="40" t="s">
        <v>2818</v>
      </c>
      <c r="G1132" s="41" t="s">
        <v>294</v>
      </c>
      <c r="H1132" s="40" t="s">
        <v>2881</v>
      </c>
      <c r="I1132" s="42">
        <v>264</v>
      </c>
      <c r="J1132" s="42">
        <v>46.707692000000002</v>
      </c>
      <c r="K1132" s="42">
        <v>20.307691999999999</v>
      </c>
      <c r="L1132" s="42">
        <v>45.692307999999997</v>
      </c>
      <c r="M1132" s="42">
        <v>59.907691999999997</v>
      </c>
      <c r="N1132" s="42">
        <v>55.846153999999999</v>
      </c>
      <c r="O1132" s="42">
        <v>35.538462000000003</v>
      </c>
      <c r="P1132" s="42">
        <v>28</v>
      </c>
      <c r="Q1132" s="42">
        <v>38</v>
      </c>
      <c r="R1132" s="42">
        <v>42</v>
      </c>
      <c r="S1132" s="42">
        <v>52</v>
      </c>
      <c r="T1132" s="42">
        <v>58</v>
      </c>
      <c r="U1132" s="42">
        <v>23</v>
      </c>
      <c r="V1132" s="42">
        <v>132</v>
      </c>
      <c r="W1132" s="42">
        <v>26.4</v>
      </c>
      <c r="X1132" s="42">
        <v>8.1230770000000003</v>
      </c>
      <c r="Y1132" s="42">
        <v>24.369230999999999</v>
      </c>
      <c r="Z1132" s="42">
        <v>31.476922999999999</v>
      </c>
      <c r="AA1132" s="42">
        <v>26.4</v>
      </c>
      <c r="AB1132" s="42">
        <v>14.215384999999999</v>
      </c>
      <c r="AC1132" s="42">
        <v>1.015385</v>
      </c>
      <c r="AD1132" s="42">
        <v>28.430769000000002</v>
      </c>
      <c r="AE1132" s="42">
        <v>70.061537999999999</v>
      </c>
      <c r="AF1132" s="42">
        <v>33.507691999999999</v>
      </c>
      <c r="AG1132" s="42">
        <v>132</v>
      </c>
      <c r="AH1132" s="42">
        <v>20.307691999999999</v>
      </c>
      <c r="AI1132" s="42">
        <v>12.184615000000001</v>
      </c>
      <c r="AJ1132" s="42">
        <v>21.323077000000001</v>
      </c>
      <c r="AK1132" s="42">
        <v>28.430769000000002</v>
      </c>
      <c r="AL1132" s="42">
        <v>29.446154</v>
      </c>
      <c r="AM1132" s="42">
        <v>19.292307999999998</v>
      </c>
      <c r="AN1132" s="42">
        <v>1.015385</v>
      </c>
      <c r="AO1132" s="42">
        <v>23.353846000000001</v>
      </c>
      <c r="AP1132" s="42">
        <v>70.061537999999999</v>
      </c>
      <c r="AQ1132" s="42">
        <v>38.584614999999999</v>
      </c>
      <c r="AR1132" s="42">
        <v>227.44615400000001</v>
      </c>
      <c r="AS1132" s="42">
        <v>16.246154000000001</v>
      </c>
      <c r="AT1132" s="42">
        <v>4.0615379999999996</v>
      </c>
      <c r="AU1132" s="42">
        <v>4.0615379999999996</v>
      </c>
      <c r="AV1132" s="42">
        <v>20.307691999999999</v>
      </c>
      <c r="AW1132" s="42">
        <v>36.553846</v>
      </c>
      <c r="AX1132" s="42">
        <v>36.553846</v>
      </c>
      <c r="AY1132" s="42">
        <v>85.292308000000006</v>
      </c>
      <c r="AZ1132" s="42">
        <v>24.369230999999999</v>
      </c>
      <c r="BA1132" s="42">
        <v>105.6</v>
      </c>
      <c r="BB1132" s="42">
        <v>12.184615000000001</v>
      </c>
      <c r="BC1132" s="42">
        <v>0</v>
      </c>
      <c r="BD1132" s="42">
        <v>4.0615379999999996</v>
      </c>
      <c r="BE1132" s="42">
        <v>12.184615000000001</v>
      </c>
      <c r="BF1132" s="42">
        <v>12.184615000000001</v>
      </c>
      <c r="BG1132" s="42">
        <v>28.430769000000002</v>
      </c>
      <c r="BH1132" s="42">
        <v>36.553846</v>
      </c>
      <c r="BI1132" s="42">
        <v>0</v>
      </c>
      <c r="BJ1132" s="42">
        <v>121.846154</v>
      </c>
      <c r="BK1132" s="42">
        <v>4.0615379999999996</v>
      </c>
      <c r="BL1132" s="42">
        <v>4.0615379999999996</v>
      </c>
      <c r="BM1132" s="42">
        <v>0</v>
      </c>
      <c r="BN1132" s="42">
        <v>8.1230770000000003</v>
      </c>
      <c r="BO1132" s="42">
        <v>24.369230999999999</v>
      </c>
      <c r="BP1132" s="42">
        <v>8.1230770000000003</v>
      </c>
      <c r="BQ1132" s="42">
        <v>48.738461999999998</v>
      </c>
      <c r="BR1132" s="42">
        <v>24.369230999999999</v>
      </c>
      <c r="BS1132" s="42">
        <v>20.307691999999999</v>
      </c>
      <c r="BT1132" s="42">
        <v>0</v>
      </c>
      <c r="BU1132" s="42">
        <v>0</v>
      </c>
      <c r="BV1132" s="42">
        <v>0</v>
      </c>
      <c r="BW1132" s="42">
        <v>4.0615379999999996</v>
      </c>
      <c r="BX1132" s="42">
        <v>8.1230770000000003</v>
      </c>
      <c r="BY1132" s="42">
        <v>4.0615379999999996</v>
      </c>
      <c r="BZ1132" s="42">
        <v>0</v>
      </c>
      <c r="CA1132" s="42">
        <v>4.0615379999999996</v>
      </c>
      <c r="CB1132" s="42">
        <v>97.476922999999999</v>
      </c>
      <c r="CC1132" s="42">
        <v>8.1230770000000003</v>
      </c>
      <c r="CD1132" s="42">
        <v>4.0615379999999996</v>
      </c>
      <c r="CE1132" s="42">
        <v>0</v>
      </c>
      <c r="CF1132" s="42">
        <v>16.246154000000001</v>
      </c>
      <c r="CG1132" s="42">
        <v>24.369230999999999</v>
      </c>
      <c r="CH1132" s="42">
        <v>32.492308000000001</v>
      </c>
      <c r="CI1132" s="42">
        <v>0</v>
      </c>
      <c r="CJ1132" s="42">
        <v>12.184615000000001</v>
      </c>
      <c r="CK1132" s="42">
        <v>109.66153799999999</v>
      </c>
      <c r="CL1132" s="42">
        <v>8.1230770000000003</v>
      </c>
      <c r="CM1132" s="42">
        <v>0</v>
      </c>
      <c r="CN1132" s="42">
        <v>4.0615379999999996</v>
      </c>
      <c r="CO1132" s="42">
        <v>0</v>
      </c>
      <c r="CP1132" s="42">
        <v>4.0615379999999996</v>
      </c>
      <c r="CQ1132" s="42">
        <v>0</v>
      </c>
      <c r="CR1132" s="42">
        <v>85.292308000000006</v>
      </c>
      <c r="CS1132" s="42">
        <v>8.1230770000000003</v>
      </c>
    </row>
    <row r="1133" spans="1:97">
      <c r="A1133" s="40" t="s">
        <v>2882</v>
      </c>
      <c r="B1133" s="40" t="s">
        <v>289</v>
      </c>
      <c r="C1133" s="40" t="s">
        <v>2806</v>
      </c>
      <c r="D1133" s="40" t="s">
        <v>2807</v>
      </c>
      <c r="E1133" s="40" t="s">
        <v>2824</v>
      </c>
      <c r="F1133" s="40" t="s">
        <v>2809</v>
      </c>
      <c r="G1133" s="41" t="s">
        <v>294</v>
      </c>
      <c r="H1133" s="40" t="s">
        <v>2883</v>
      </c>
      <c r="I1133" s="42">
        <v>291</v>
      </c>
      <c r="J1133" s="42">
        <v>69.84</v>
      </c>
      <c r="K1133" s="42">
        <v>35.89</v>
      </c>
      <c r="L1133" s="42">
        <v>74.69</v>
      </c>
      <c r="M1133" s="42">
        <v>57.23</v>
      </c>
      <c r="N1133" s="42">
        <v>34.92</v>
      </c>
      <c r="O1133" s="42">
        <v>18.43</v>
      </c>
      <c r="P1133" s="42">
        <v>35</v>
      </c>
      <c r="Q1133" s="42">
        <v>44</v>
      </c>
      <c r="R1133" s="42">
        <v>55</v>
      </c>
      <c r="S1133" s="42">
        <v>38</v>
      </c>
      <c r="T1133" s="42">
        <v>36</v>
      </c>
      <c r="U1133" s="42">
        <v>22</v>
      </c>
      <c r="V1133" s="42">
        <v>154.22999999999999</v>
      </c>
      <c r="W1133" s="42">
        <v>43.65</v>
      </c>
      <c r="X1133" s="42">
        <v>16.489999999999998</v>
      </c>
      <c r="Y1133" s="42">
        <v>35.89</v>
      </c>
      <c r="Z1133" s="42">
        <v>35.89</v>
      </c>
      <c r="AA1133" s="42">
        <v>15.52</v>
      </c>
      <c r="AB1133" s="42">
        <v>6.79</v>
      </c>
      <c r="AC1133" s="42">
        <v>0</v>
      </c>
      <c r="AD1133" s="42">
        <v>50.44</v>
      </c>
      <c r="AE1133" s="42">
        <v>88.27</v>
      </c>
      <c r="AF1133" s="42">
        <v>15.52</v>
      </c>
      <c r="AG1133" s="42">
        <v>136.77000000000001</v>
      </c>
      <c r="AH1133" s="42">
        <v>26.19</v>
      </c>
      <c r="AI1133" s="42">
        <v>19.399999999999999</v>
      </c>
      <c r="AJ1133" s="42">
        <v>38.799999999999997</v>
      </c>
      <c r="AK1133" s="42">
        <v>21.34</v>
      </c>
      <c r="AL1133" s="42">
        <v>19.399999999999999</v>
      </c>
      <c r="AM1133" s="42">
        <v>10.67</v>
      </c>
      <c r="AN1133" s="42">
        <v>0.97</v>
      </c>
      <c r="AO1133" s="42">
        <v>34.92</v>
      </c>
      <c r="AP1133" s="42">
        <v>75.66</v>
      </c>
      <c r="AQ1133" s="42">
        <v>26.19</v>
      </c>
      <c r="AR1133" s="42">
        <v>205.64</v>
      </c>
      <c r="AS1133" s="42">
        <v>3.88</v>
      </c>
      <c r="AT1133" s="42">
        <v>7.76</v>
      </c>
      <c r="AU1133" s="42">
        <v>3.88</v>
      </c>
      <c r="AV1133" s="42">
        <v>46.56</v>
      </c>
      <c r="AW1133" s="42">
        <v>38.799999999999997</v>
      </c>
      <c r="AX1133" s="42">
        <v>46.56</v>
      </c>
      <c r="AY1133" s="42">
        <v>38.799999999999997</v>
      </c>
      <c r="AZ1133" s="42">
        <v>19.399999999999999</v>
      </c>
      <c r="BA1133" s="42">
        <v>104.76</v>
      </c>
      <c r="BB1133" s="42">
        <v>3.88</v>
      </c>
      <c r="BC1133" s="42">
        <v>7.76</v>
      </c>
      <c r="BD1133" s="42">
        <v>3.88</v>
      </c>
      <c r="BE1133" s="42">
        <v>23.28</v>
      </c>
      <c r="BF1133" s="42">
        <v>3.88</v>
      </c>
      <c r="BG1133" s="42">
        <v>38.799999999999997</v>
      </c>
      <c r="BH1133" s="42">
        <v>11.64</v>
      </c>
      <c r="BI1133" s="42">
        <v>11.64</v>
      </c>
      <c r="BJ1133" s="42">
        <v>100.88</v>
      </c>
      <c r="BK1133" s="42">
        <v>0</v>
      </c>
      <c r="BL1133" s="42">
        <v>0</v>
      </c>
      <c r="BM1133" s="42">
        <v>0</v>
      </c>
      <c r="BN1133" s="42">
        <v>23.28</v>
      </c>
      <c r="BO1133" s="42">
        <v>34.92</v>
      </c>
      <c r="BP1133" s="42">
        <v>7.76</v>
      </c>
      <c r="BQ1133" s="42">
        <v>27.16</v>
      </c>
      <c r="BR1133" s="42">
        <v>7.76</v>
      </c>
      <c r="BS1133" s="42">
        <v>19.399999999999999</v>
      </c>
      <c r="BT1133" s="42">
        <v>0</v>
      </c>
      <c r="BU1133" s="42">
        <v>0</v>
      </c>
      <c r="BV1133" s="42">
        <v>0</v>
      </c>
      <c r="BW1133" s="42">
        <v>0</v>
      </c>
      <c r="BX1133" s="42">
        <v>3.88</v>
      </c>
      <c r="BY1133" s="42">
        <v>0</v>
      </c>
      <c r="BZ1133" s="42">
        <v>0</v>
      </c>
      <c r="CA1133" s="42">
        <v>15.52</v>
      </c>
      <c r="CB1133" s="42">
        <v>131.91999999999999</v>
      </c>
      <c r="CC1133" s="42">
        <v>0</v>
      </c>
      <c r="CD1133" s="42">
        <v>7.76</v>
      </c>
      <c r="CE1133" s="42">
        <v>3.88</v>
      </c>
      <c r="CF1133" s="42">
        <v>46.56</v>
      </c>
      <c r="CG1133" s="42">
        <v>27.16</v>
      </c>
      <c r="CH1133" s="42">
        <v>42.68</v>
      </c>
      <c r="CI1133" s="42">
        <v>0</v>
      </c>
      <c r="CJ1133" s="42">
        <v>3.88</v>
      </c>
      <c r="CK1133" s="42">
        <v>54.32</v>
      </c>
      <c r="CL1133" s="42">
        <v>3.88</v>
      </c>
      <c r="CM1133" s="42">
        <v>0</v>
      </c>
      <c r="CN1133" s="42">
        <v>0</v>
      </c>
      <c r="CO1133" s="42">
        <v>0</v>
      </c>
      <c r="CP1133" s="42">
        <v>7.76</v>
      </c>
      <c r="CQ1133" s="42">
        <v>3.88</v>
      </c>
      <c r="CR1133" s="42">
        <v>38.799999999999997</v>
      </c>
      <c r="CS1133" s="42">
        <v>0</v>
      </c>
    </row>
    <row r="1134" spans="1:97">
      <c r="A1134" s="40" t="s">
        <v>2884</v>
      </c>
      <c r="B1134" s="40" t="s">
        <v>289</v>
      </c>
      <c r="C1134" s="40" t="s">
        <v>2806</v>
      </c>
      <c r="D1134" s="40" t="s">
        <v>2807</v>
      </c>
      <c r="E1134" s="40" t="s">
        <v>2848</v>
      </c>
      <c r="F1134" s="40" t="s">
        <v>2809</v>
      </c>
      <c r="G1134" s="41" t="s">
        <v>294</v>
      </c>
      <c r="H1134" s="40" t="s">
        <v>2885</v>
      </c>
      <c r="I1134" s="42">
        <v>42</v>
      </c>
      <c r="J1134" s="42">
        <v>2.9278759999999999</v>
      </c>
      <c r="K1134" s="42">
        <v>3.9376150000000001</v>
      </c>
      <c r="L1134" s="42">
        <v>5.8557519999999998</v>
      </c>
      <c r="M1134" s="42">
        <v>9.7595860000000005</v>
      </c>
      <c r="N1134" s="42">
        <v>10.735545</v>
      </c>
      <c r="O1134" s="42">
        <v>8.7836269999999992</v>
      </c>
      <c r="P1134" s="42">
        <v>4</v>
      </c>
      <c r="Q1134" s="42">
        <v>5</v>
      </c>
      <c r="R1134" s="42">
        <v>5</v>
      </c>
      <c r="S1134" s="42">
        <v>4</v>
      </c>
      <c r="T1134" s="42">
        <v>14</v>
      </c>
      <c r="U1134" s="42">
        <v>4</v>
      </c>
      <c r="V1134" s="42">
        <v>21.471088999999999</v>
      </c>
      <c r="W1134" s="42">
        <v>0.97595900000000002</v>
      </c>
      <c r="X1134" s="42">
        <v>1.9519169999999999</v>
      </c>
      <c r="Y1134" s="42">
        <v>0.97595900000000002</v>
      </c>
      <c r="Z1134" s="42">
        <v>6.8317100000000002</v>
      </c>
      <c r="AA1134" s="42">
        <v>4.8797930000000003</v>
      </c>
      <c r="AB1134" s="42">
        <v>5.8557519999999998</v>
      </c>
      <c r="AC1134" s="42">
        <v>0</v>
      </c>
      <c r="AD1134" s="42">
        <v>0.97595900000000002</v>
      </c>
      <c r="AE1134" s="42">
        <v>9.7595860000000005</v>
      </c>
      <c r="AF1134" s="42">
        <v>10.735545</v>
      </c>
      <c r="AG1134" s="42">
        <v>20.528911000000001</v>
      </c>
      <c r="AH1134" s="42">
        <v>1.9519169999999999</v>
      </c>
      <c r="AI1134" s="42">
        <v>1.985697</v>
      </c>
      <c r="AJ1134" s="42">
        <v>4.8797930000000003</v>
      </c>
      <c r="AK1134" s="42">
        <v>2.9278759999999999</v>
      </c>
      <c r="AL1134" s="42">
        <v>5.8557519999999998</v>
      </c>
      <c r="AM1134" s="42">
        <v>2.9278759999999999</v>
      </c>
      <c r="AN1134" s="42">
        <v>0</v>
      </c>
      <c r="AO1134" s="42">
        <v>2.9278759999999999</v>
      </c>
      <c r="AP1134" s="42">
        <v>9.7933660000000007</v>
      </c>
      <c r="AQ1134" s="42">
        <v>7.8076689999999997</v>
      </c>
      <c r="AR1134" s="42">
        <v>35.134509999999999</v>
      </c>
      <c r="AS1134" s="42">
        <v>3.9038339999999998</v>
      </c>
      <c r="AT1134" s="42">
        <v>3.9038339999999998</v>
      </c>
      <c r="AU1134" s="42">
        <v>0</v>
      </c>
      <c r="AV1134" s="42">
        <v>7.8076689999999997</v>
      </c>
      <c r="AW1134" s="42">
        <v>7.8076689999999997</v>
      </c>
      <c r="AX1134" s="42">
        <v>0</v>
      </c>
      <c r="AY1134" s="42">
        <v>3.9038339999999998</v>
      </c>
      <c r="AZ1134" s="42">
        <v>7.8076689999999997</v>
      </c>
      <c r="BA1134" s="42">
        <v>19.519172000000001</v>
      </c>
      <c r="BB1134" s="42">
        <v>3.9038339999999998</v>
      </c>
      <c r="BC1134" s="42">
        <v>3.9038339999999998</v>
      </c>
      <c r="BD1134" s="42">
        <v>0</v>
      </c>
      <c r="BE1134" s="42">
        <v>0</v>
      </c>
      <c r="BF1134" s="42">
        <v>3.9038339999999998</v>
      </c>
      <c r="BG1134" s="42">
        <v>0</v>
      </c>
      <c r="BH1134" s="42">
        <v>3.9038339999999998</v>
      </c>
      <c r="BI1134" s="42">
        <v>3.9038339999999998</v>
      </c>
      <c r="BJ1134" s="42">
        <v>15.615337999999999</v>
      </c>
      <c r="BK1134" s="42">
        <v>0</v>
      </c>
      <c r="BL1134" s="42">
        <v>0</v>
      </c>
      <c r="BM1134" s="42">
        <v>0</v>
      </c>
      <c r="BN1134" s="42">
        <v>7.8076689999999997</v>
      </c>
      <c r="BO1134" s="42">
        <v>3.9038339999999998</v>
      </c>
      <c r="BP1134" s="42">
        <v>0</v>
      </c>
      <c r="BQ1134" s="42">
        <v>0</v>
      </c>
      <c r="BR1134" s="42">
        <v>3.9038339999999998</v>
      </c>
      <c r="BS1134" s="42">
        <v>3.9038339999999998</v>
      </c>
      <c r="BT1134" s="42">
        <v>0</v>
      </c>
      <c r="BU1134" s="42">
        <v>0</v>
      </c>
      <c r="BV1134" s="42">
        <v>0</v>
      </c>
      <c r="BW1134" s="42">
        <v>0</v>
      </c>
      <c r="BX1134" s="42">
        <v>0</v>
      </c>
      <c r="BY1134" s="42">
        <v>0</v>
      </c>
      <c r="BZ1134" s="42">
        <v>0</v>
      </c>
      <c r="CA1134" s="42">
        <v>3.9038339999999998</v>
      </c>
      <c r="CB1134" s="42">
        <v>23.423006000000001</v>
      </c>
      <c r="CC1134" s="42">
        <v>3.9038339999999998</v>
      </c>
      <c r="CD1134" s="42">
        <v>0</v>
      </c>
      <c r="CE1134" s="42">
        <v>0</v>
      </c>
      <c r="CF1134" s="42">
        <v>7.8076689999999997</v>
      </c>
      <c r="CG1134" s="42">
        <v>7.8076689999999997</v>
      </c>
      <c r="CH1134" s="42">
        <v>0</v>
      </c>
      <c r="CI1134" s="42">
        <v>0</v>
      </c>
      <c r="CJ1134" s="42">
        <v>3.9038339999999998</v>
      </c>
      <c r="CK1134" s="42">
        <v>7.8076689999999997</v>
      </c>
      <c r="CL1134" s="42">
        <v>0</v>
      </c>
      <c r="CM1134" s="42">
        <v>3.9038339999999998</v>
      </c>
      <c r="CN1134" s="42">
        <v>0</v>
      </c>
      <c r="CO1134" s="42">
        <v>0</v>
      </c>
      <c r="CP1134" s="42">
        <v>0</v>
      </c>
      <c r="CQ1134" s="42">
        <v>0</v>
      </c>
      <c r="CR1134" s="42">
        <v>3.9038339999999998</v>
      </c>
      <c r="CS1134" s="42">
        <v>0</v>
      </c>
    </row>
    <row r="1135" spans="1:97">
      <c r="A1135" s="40" t="s">
        <v>2886</v>
      </c>
      <c r="B1135" s="40" t="s">
        <v>289</v>
      </c>
      <c r="C1135" s="40" t="s">
        <v>2806</v>
      </c>
      <c r="D1135" s="40" t="s">
        <v>2812</v>
      </c>
      <c r="E1135" s="40" t="s">
        <v>2887</v>
      </c>
      <c r="F1135" s="40" t="s">
        <v>2818</v>
      </c>
      <c r="G1135" s="41" t="s">
        <v>294</v>
      </c>
      <c r="H1135" s="40" t="s">
        <v>2888</v>
      </c>
      <c r="I1135" s="42">
        <v>1089</v>
      </c>
      <c r="J1135" s="42">
        <v>176.67552699999999</v>
      </c>
      <c r="K1135" s="42">
        <v>120.77818499999999</v>
      </c>
      <c r="L1135" s="42">
        <v>224.58753400000001</v>
      </c>
      <c r="M1135" s="42">
        <v>251.538038</v>
      </c>
      <c r="N1135" s="42">
        <v>187.655362</v>
      </c>
      <c r="O1135" s="42">
        <v>127.765353</v>
      </c>
      <c r="P1135" s="42">
        <v>139</v>
      </c>
      <c r="Q1135" s="42">
        <v>138</v>
      </c>
      <c r="R1135" s="42">
        <v>206</v>
      </c>
      <c r="S1135" s="42">
        <v>165</v>
      </c>
      <c r="T1135" s="42">
        <v>198</v>
      </c>
      <c r="U1135" s="42">
        <v>93</v>
      </c>
      <c r="V1135" s="42">
        <v>522.041247</v>
      </c>
      <c r="W1135" s="42">
        <v>87.838679999999997</v>
      </c>
      <c r="X1135" s="42">
        <v>58.891841999999997</v>
      </c>
      <c r="Y1135" s="42">
        <v>111.794684</v>
      </c>
      <c r="Z1135" s="42">
        <v>124.770852</v>
      </c>
      <c r="AA1135" s="42">
        <v>90.833180999999996</v>
      </c>
      <c r="AB1135" s="42">
        <v>44.917507000000001</v>
      </c>
      <c r="AC1135" s="42">
        <v>2.9944999999999999</v>
      </c>
      <c r="AD1135" s="42">
        <v>108.800183</v>
      </c>
      <c r="AE1135" s="42">
        <v>319.41338200000001</v>
      </c>
      <c r="AF1135" s="42">
        <v>93.827680999999998</v>
      </c>
      <c r="AG1135" s="42">
        <v>566.958753</v>
      </c>
      <c r="AH1135" s="42">
        <v>88.836847000000006</v>
      </c>
      <c r="AI1135" s="42">
        <v>61.886342999999997</v>
      </c>
      <c r="AJ1135" s="42">
        <v>112.792851</v>
      </c>
      <c r="AK1135" s="42">
        <v>126.767186</v>
      </c>
      <c r="AL1135" s="42">
        <v>96.822181</v>
      </c>
      <c r="AM1135" s="42">
        <v>71.868010999999996</v>
      </c>
      <c r="AN1135" s="42">
        <v>7.9853350000000001</v>
      </c>
      <c r="AO1135" s="42">
        <v>110.79651699999999</v>
      </c>
      <c r="AP1135" s="42">
        <v>327.39871699999998</v>
      </c>
      <c r="AQ1135" s="42">
        <v>128.76352</v>
      </c>
      <c r="AR1135" s="42">
        <v>926.29880800000001</v>
      </c>
      <c r="AS1135" s="42">
        <v>15.970668999999999</v>
      </c>
      <c r="AT1135" s="42">
        <v>39.926673000000001</v>
      </c>
      <c r="AU1135" s="42">
        <v>31.941337999999998</v>
      </c>
      <c r="AV1135" s="42">
        <v>131.75801999999999</v>
      </c>
      <c r="AW1135" s="42">
        <v>155.71402399999999</v>
      </c>
      <c r="AX1135" s="42">
        <v>167.692026</v>
      </c>
      <c r="AY1135" s="42">
        <v>283.479377</v>
      </c>
      <c r="AZ1135" s="42">
        <v>99.816682</v>
      </c>
      <c r="BA1135" s="42">
        <v>443.18606799999998</v>
      </c>
      <c r="BB1135" s="42">
        <v>7.9853350000000001</v>
      </c>
      <c r="BC1135" s="42">
        <v>27.948671000000001</v>
      </c>
      <c r="BD1135" s="42">
        <v>19.963336000000002</v>
      </c>
      <c r="BE1135" s="42">
        <v>47.912007000000003</v>
      </c>
      <c r="BF1135" s="42">
        <v>35.934004999999999</v>
      </c>
      <c r="BG1135" s="42">
        <v>135.750687</v>
      </c>
      <c r="BH1135" s="42">
        <v>139.74335500000001</v>
      </c>
      <c r="BI1135" s="42">
        <v>27.948671000000001</v>
      </c>
      <c r="BJ1135" s="42">
        <v>483.11274100000003</v>
      </c>
      <c r="BK1135" s="42">
        <v>7.9853350000000001</v>
      </c>
      <c r="BL1135" s="42">
        <v>11.978002</v>
      </c>
      <c r="BM1135" s="42">
        <v>11.978002</v>
      </c>
      <c r="BN1135" s="42">
        <v>83.846012999999999</v>
      </c>
      <c r="BO1135" s="42">
        <v>119.780018</v>
      </c>
      <c r="BP1135" s="42">
        <v>31.941337999999998</v>
      </c>
      <c r="BQ1135" s="42">
        <v>143.73602199999999</v>
      </c>
      <c r="BR1135" s="42">
        <v>71.868010999999996</v>
      </c>
      <c r="BS1135" s="42">
        <v>123.77268599999999</v>
      </c>
      <c r="BT1135" s="42">
        <v>0</v>
      </c>
      <c r="BU1135" s="42">
        <v>0</v>
      </c>
      <c r="BV1135" s="42">
        <v>0</v>
      </c>
      <c r="BW1135" s="42">
        <v>15.970668999999999</v>
      </c>
      <c r="BX1135" s="42">
        <v>27.948671000000001</v>
      </c>
      <c r="BY1135" s="42">
        <v>23.956004</v>
      </c>
      <c r="BZ1135" s="42">
        <v>0</v>
      </c>
      <c r="CA1135" s="42">
        <v>55.897342000000002</v>
      </c>
      <c r="CB1135" s="42">
        <v>403.25939499999998</v>
      </c>
      <c r="CC1135" s="42">
        <v>7.9853350000000001</v>
      </c>
      <c r="CD1135" s="42">
        <v>31.941337999999998</v>
      </c>
      <c r="CE1135" s="42">
        <v>15.970668999999999</v>
      </c>
      <c r="CF1135" s="42">
        <v>111.794684</v>
      </c>
      <c r="CG1135" s="42">
        <v>111.794684</v>
      </c>
      <c r="CH1135" s="42">
        <v>107.80201599999999</v>
      </c>
      <c r="CI1135" s="42">
        <v>0</v>
      </c>
      <c r="CJ1135" s="42">
        <v>15.970668999999999</v>
      </c>
      <c r="CK1135" s="42">
        <v>399.266728</v>
      </c>
      <c r="CL1135" s="42">
        <v>7.9853350000000001</v>
      </c>
      <c r="CM1135" s="42">
        <v>7.9853350000000001</v>
      </c>
      <c r="CN1135" s="42">
        <v>15.970668999999999</v>
      </c>
      <c r="CO1135" s="42">
        <v>3.992667</v>
      </c>
      <c r="CP1135" s="42">
        <v>15.970668999999999</v>
      </c>
      <c r="CQ1135" s="42">
        <v>35.934004999999999</v>
      </c>
      <c r="CR1135" s="42">
        <v>283.479377</v>
      </c>
      <c r="CS1135" s="42">
        <v>27.948671000000001</v>
      </c>
    </row>
    <row r="1136" spans="1:97">
      <c r="A1136" s="40" t="s">
        <v>2889</v>
      </c>
      <c r="B1136" s="40" t="s">
        <v>289</v>
      </c>
      <c r="C1136" s="40" t="s">
        <v>2806</v>
      </c>
      <c r="D1136" s="40" t="s">
        <v>2807</v>
      </c>
      <c r="E1136" s="40" t="s">
        <v>2890</v>
      </c>
      <c r="F1136" s="40" t="s">
        <v>1696</v>
      </c>
      <c r="G1136" s="41" t="s">
        <v>294</v>
      </c>
      <c r="H1136" s="40" t="s">
        <v>2891</v>
      </c>
      <c r="I1136" s="42">
        <v>192</v>
      </c>
      <c r="J1136" s="42">
        <v>45</v>
      </c>
      <c r="K1136" s="42">
        <v>13</v>
      </c>
      <c r="L1136" s="42">
        <v>52</v>
      </c>
      <c r="M1136" s="42">
        <v>31</v>
      </c>
      <c r="N1136" s="42">
        <v>35</v>
      </c>
      <c r="O1136" s="42">
        <v>16</v>
      </c>
      <c r="P1136" s="42">
        <v>17</v>
      </c>
      <c r="Q1136" s="42">
        <v>22</v>
      </c>
      <c r="R1136" s="42">
        <v>28</v>
      </c>
      <c r="S1136" s="42">
        <v>20</v>
      </c>
      <c r="T1136" s="42">
        <v>29</v>
      </c>
      <c r="U1136" s="42">
        <v>16</v>
      </c>
      <c r="V1136" s="42">
        <v>88</v>
      </c>
      <c r="W1136" s="42">
        <v>18</v>
      </c>
      <c r="X1136" s="42">
        <v>7</v>
      </c>
      <c r="Y1136" s="42">
        <v>27</v>
      </c>
      <c r="Z1136" s="42">
        <v>11</v>
      </c>
      <c r="AA1136" s="42">
        <v>19</v>
      </c>
      <c r="AB1136" s="42">
        <v>6</v>
      </c>
      <c r="AC1136" s="42">
        <v>0</v>
      </c>
      <c r="AD1136" s="42">
        <v>21</v>
      </c>
      <c r="AE1136" s="42">
        <v>50</v>
      </c>
      <c r="AF1136" s="42">
        <v>17</v>
      </c>
      <c r="AG1136" s="42">
        <v>104</v>
      </c>
      <c r="AH1136" s="42">
        <v>27</v>
      </c>
      <c r="AI1136" s="42">
        <v>6</v>
      </c>
      <c r="AJ1136" s="42">
        <v>25</v>
      </c>
      <c r="AK1136" s="42">
        <v>20</v>
      </c>
      <c r="AL1136" s="42">
        <v>16</v>
      </c>
      <c r="AM1136" s="42">
        <v>10</v>
      </c>
      <c r="AN1136" s="42">
        <v>0</v>
      </c>
      <c r="AO1136" s="42">
        <v>28</v>
      </c>
      <c r="AP1136" s="42">
        <v>58</v>
      </c>
      <c r="AQ1136" s="42">
        <v>18</v>
      </c>
      <c r="AR1136" s="42">
        <v>140</v>
      </c>
      <c r="AS1136" s="42">
        <v>0</v>
      </c>
      <c r="AT1136" s="42">
        <v>12</v>
      </c>
      <c r="AU1136" s="42">
        <v>12</v>
      </c>
      <c r="AV1136" s="42">
        <v>16</v>
      </c>
      <c r="AW1136" s="42">
        <v>28</v>
      </c>
      <c r="AX1136" s="42">
        <v>24</v>
      </c>
      <c r="AY1136" s="42">
        <v>32</v>
      </c>
      <c r="AZ1136" s="42">
        <v>16</v>
      </c>
      <c r="BA1136" s="42">
        <v>64</v>
      </c>
      <c r="BB1136" s="42">
        <v>0</v>
      </c>
      <c r="BC1136" s="42">
        <v>8</v>
      </c>
      <c r="BD1136" s="42">
        <v>4</v>
      </c>
      <c r="BE1136" s="42">
        <v>8</v>
      </c>
      <c r="BF1136" s="42">
        <v>4</v>
      </c>
      <c r="BG1136" s="42">
        <v>20</v>
      </c>
      <c r="BH1136" s="42">
        <v>12</v>
      </c>
      <c r="BI1136" s="42">
        <v>8</v>
      </c>
      <c r="BJ1136" s="42">
        <v>76</v>
      </c>
      <c r="BK1136" s="42">
        <v>0</v>
      </c>
      <c r="BL1136" s="42">
        <v>4</v>
      </c>
      <c r="BM1136" s="42">
        <v>8</v>
      </c>
      <c r="BN1136" s="42">
        <v>8</v>
      </c>
      <c r="BO1136" s="42">
        <v>24</v>
      </c>
      <c r="BP1136" s="42">
        <v>4</v>
      </c>
      <c r="BQ1136" s="42">
        <v>20</v>
      </c>
      <c r="BR1136" s="42">
        <v>8</v>
      </c>
      <c r="BS1136" s="42">
        <v>12</v>
      </c>
      <c r="BT1136" s="42">
        <v>0</v>
      </c>
      <c r="BU1136" s="42">
        <v>0</v>
      </c>
      <c r="BV1136" s="42">
        <v>0</v>
      </c>
      <c r="BW1136" s="42">
        <v>4</v>
      </c>
      <c r="BX1136" s="42">
        <v>0</v>
      </c>
      <c r="BY1136" s="42">
        <v>4</v>
      </c>
      <c r="BZ1136" s="42">
        <v>0</v>
      </c>
      <c r="CA1136" s="42">
        <v>4</v>
      </c>
      <c r="CB1136" s="42">
        <v>88</v>
      </c>
      <c r="CC1136" s="42">
        <v>0</v>
      </c>
      <c r="CD1136" s="42">
        <v>12</v>
      </c>
      <c r="CE1136" s="42">
        <v>8</v>
      </c>
      <c r="CF1136" s="42">
        <v>12</v>
      </c>
      <c r="CG1136" s="42">
        <v>24</v>
      </c>
      <c r="CH1136" s="42">
        <v>20</v>
      </c>
      <c r="CI1136" s="42">
        <v>0</v>
      </c>
      <c r="CJ1136" s="42">
        <v>12</v>
      </c>
      <c r="CK1136" s="42">
        <v>40</v>
      </c>
      <c r="CL1136" s="42">
        <v>0</v>
      </c>
      <c r="CM1136" s="42">
        <v>0</v>
      </c>
      <c r="CN1136" s="42">
        <v>4</v>
      </c>
      <c r="CO1136" s="42">
        <v>0</v>
      </c>
      <c r="CP1136" s="42">
        <v>4</v>
      </c>
      <c r="CQ1136" s="42">
        <v>0</v>
      </c>
      <c r="CR1136" s="42">
        <v>32</v>
      </c>
      <c r="CS1136" s="42">
        <v>0</v>
      </c>
    </row>
    <row r="1137" spans="1:97">
      <c r="A1137" s="40" t="s">
        <v>2892</v>
      </c>
      <c r="B1137" s="40" t="s">
        <v>289</v>
      </c>
      <c r="C1137" s="40" t="s">
        <v>2806</v>
      </c>
      <c r="D1137" s="40" t="s">
        <v>2807</v>
      </c>
      <c r="E1137" s="40" t="s">
        <v>2893</v>
      </c>
      <c r="F1137" s="40" t="s">
        <v>2809</v>
      </c>
      <c r="G1137" s="41" t="s">
        <v>294</v>
      </c>
      <c r="H1137" s="40" t="s">
        <v>2894</v>
      </c>
      <c r="I1137" s="42">
        <v>149</v>
      </c>
      <c r="J1137" s="42">
        <v>29.432099000000001</v>
      </c>
      <c r="K1137" s="42">
        <v>15.635802</v>
      </c>
      <c r="L1137" s="42">
        <v>21.154320999999999</v>
      </c>
      <c r="M1137" s="42">
        <v>41.388888999999999</v>
      </c>
      <c r="N1137" s="42">
        <v>24.833333</v>
      </c>
      <c r="O1137" s="42">
        <v>16.555555999999999</v>
      </c>
      <c r="P1137" s="42">
        <v>23</v>
      </c>
      <c r="Q1137" s="42">
        <v>14</v>
      </c>
      <c r="R1137" s="42">
        <v>28</v>
      </c>
      <c r="S1137" s="42">
        <v>30</v>
      </c>
      <c r="T1137" s="42">
        <v>31</v>
      </c>
      <c r="U1137" s="42">
        <v>11</v>
      </c>
      <c r="V1137" s="42">
        <v>72.660494</v>
      </c>
      <c r="W1137" s="42">
        <v>15.635802</v>
      </c>
      <c r="X1137" s="42">
        <v>4.5987650000000002</v>
      </c>
      <c r="Y1137" s="42">
        <v>12.876543</v>
      </c>
      <c r="Z1137" s="42">
        <v>18.395061999999999</v>
      </c>
      <c r="AA1137" s="42">
        <v>14.716049</v>
      </c>
      <c r="AB1137" s="42">
        <v>6.4382720000000004</v>
      </c>
      <c r="AC1137" s="42">
        <v>0</v>
      </c>
      <c r="AD1137" s="42">
        <v>17.475308999999999</v>
      </c>
      <c r="AE1137" s="42">
        <v>40.469135999999999</v>
      </c>
      <c r="AF1137" s="42">
        <v>14.716049</v>
      </c>
      <c r="AG1137" s="42">
        <v>76.339506</v>
      </c>
      <c r="AH1137" s="42">
        <v>13.796296</v>
      </c>
      <c r="AI1137" s="42">
        <v>11.037037</v>
      </c>
      <c r="AJ1137" s="42">
        <v>8.2777779999999996</v>
      </c>
      <c r="AK1137" s="42">
        <v>22.993827</v>
      </c>
      <c r="AL1137" s="42">
        <v>10.117284</v>
      </c>
      <c r="AM1137" s="42">
        <v>9.1975309999999997</v>
      </c>
      <c r="AN1137" s="42">
        <v>0.91975300000000004</v>
      </c>
      <c r="AO1137" s="42">
        <v>18.395061999999999</v>
      </c>
      <c r="AP1137" s="42">
        <v>41.388888999999999</v>
      </c>
      <c r="AQ1137" s="42">
        <v>16.555555999999999</v>
      </c>
      <c r="AR1137" s="42">
        <v>114.04938300000001</v>
      </c>
      <c r="AS1137" s="42">
        <v>7.3580249999999996</v>
      </c>
      <c r="AT1137" s="42">
        <v>7.3580249999999996</v>
      </c>
      <c r="AU1137" s="42">
        <v>11.037037</v>
      </c>
      <c r="AV1137" s="42">
        <v>3.6790120000000002</v>
      </c>
      <c r="AW1137" s="42">
        <v>25.753086</v>
      </c>
      <c r="AX1137" s="42">
        <v>3.6790120000000002</v>
      </c>
      <c r="AY1137" s="42">
        <v>36.790123000000001</v>
      </c>
      <c r="AZ1137" s="42">
        <v>18.395061999999999</v>
      </c>
      <c r="BA1137" s="42">
        <v>47.827159999999999</v>
      </c>
      <c r="BB1137" s="42">
        <v>0</v>
      </c>
      <c r="BC1137" s="42">
        <v>3.6790120000000002</v>
      </c>
      <c r="BD1137" s="42">
        <v>7.3580249999999996</v>
      </c>
      <c r="BE1137" s="42">
        <v>3.6790120000000002</v>
      </c>
      <c r="BF1137" s="42">
        <v>3.6790120000000002</v>
      </c>
      <c r="BG1137" s="42">
        <v>0</v>
      </c>
      <c r="BH1137" s="42">
        <v>22.074074</v>
      </c>
      <c r="BI1137" s="42">
        <v>7.3580249999999996</v>
      </c>
      <c r="BJ1137" s="42">
        <v>66.222222000000002</v>
      </c>
      <c r="BK1137" s="42">
        <v>7.3580249999999996</v>
      </c>
      <c r="BL1137" s="42">
        <v>3.6790120000000002</v>
      </c>
      <c r="BM1137" s="42">
        <v>3.6790120000000002</v>
      </c>
      <c r="BN1137" s="42">
        <v>0</v>
      </c>
      <c r="BO1137" s="42">
        <v>22.074074</v>
      </c>
      <c r="BP1137" s="42">
        <v>3.6790120000000002</v>
      </c>
      <c r="BQ1137" s="42">
        <v>14.716049</v>
      </c>
      <c r="BR1137" s="42">
        <v>11.037037</v>
      </c>
      <c r="BS1137" s="42">
        <v>3.6790120000000002</v>
      </c>
      <c r="BT1137" s="42">
        <v>0</v>
      </c>
      <c r="BU1137" s="42">
        <v>0</v>
      </c>
      <c r="BV1137" s="42">
        <v>0</v>
      </c>
      <c r="BW1137" s="42">
        <v>0</v>
      </c>
      <c r="BX1137" s="42">
        <v>0</v>
      </c>
      <c r="BY1137" s="42">
        <v>0</v>
      </c>
      <c r="BZ1137" s="42">
        <v>0</v>
      </c>
      <c r="CA1137" s="42">
        <v>3.6790120000000002</v>
      </c>
      <c r="CB1137" s="42">
        <v>69.901235</v>
      </c>
      <c r="CC1137" s="42">
        <v>7.3580249999999996</v>
      </c>
      <c r="CD1137" s="42">
        <v>7.3580249999999996</v>
      </c>
      <c r="CE1137" s="42">
        <v>11.037037</v>
      </c>
      <c r="CF1137" s="42">
        <v>3.6790120000000002</v>
      </c>
      <c r="CG1137" s="42">
        <v>22.074074</v>
      </c>
      <c r="CH1137" s="42">
        <v>3.6790120000000002</v>
      </c>
      <c r="CI1137" s="42">
        <v>0</v>
      </c>
      <c r="CJ1137" s="42">
        <v>14.716049</v>
      </c>
      <c r="CK1137" s="42">
        <v>40.469135999999999</v>
      </c>
      <c r="CL1137" s="42">
        <v>0</v>
      </c>
      <c r="CM1137" s="42">
        <v>0</v>
      </c>
      <c r="CN1137" s="42">
        <v>0</v>
      </c>
      <c r="CO1137" s="42">
        <v>0</v>
      </c>
      <c r="CP1137" s="42">
        <v>3.6790120000000002</v>
      </c>
      <c r="CQ1137" s="42">
        <v>0</v>
      </c>
      <c r="CR1137" s="42">
        <v>36.790123000000001</v>
      </c>
      <c r="CS1137" s="42">
        <v>0</v>
      </c>
    </row>
    <row r="1138" spans="1:97">
      <c r="A1138" s="40" t="s">
        <v>2895</v>
      </c>
      <c r="B1138" s="40" t="s">
        <v>289</v>
      </c>
      <c r="C1138" s="40" t="s">
        <v>2806</v>
      </c>
      <c r="D1138" s="40" t="s">
        <v>2812</v>
      </c>
      <c r="E1138" s="40" t="s">
        <v>2896</v>
      </c>
      <c r="F1138" s="40" t="s">
        <v>2818</v>
      </c>
      <c r="G1138" s="41" t="s">
        <v>294</v>
      </c>
      <c r="H1138" s="40" t="s">
        <v>2897</v>
      </c>
      <c r="I1138" s="42">
        <v>603</v>
      </c>
      <c r="J1138" s="42">
        <v>127.63500000000001</v>
      </c>
      <c r="K1138" s="42">
        <v>70.349999999999994</v>
      </c>
      <c r="L1138" s="42">
        <v>152.76</v>
      </c>
      <c r="M1138" s="42">
        <v>125.625</v>
      </c>
      <c r="N1138" s="42">
        <v>73.364999999999995</v>
      </c>
      <c r="O1138" s="42">
        <v>53.265000000000001</v>
      </c>
      <c r="P1138" s="42">
        <v>78</v>
      </c>
      <c r="Q1138" s="42">
        <v>71</v>
      </c>
      <c r="R1138" s="42">
        <v>105</v>
      </c>
      <c r="S1138" s="42">
        <v>82</v>
      </c>
      <c r="T1138" s="42">
        <v>62</v>
      </c>
      <c r="U1138" s="42">
        <v>33</v>
      </c>
      <c r="V1138" s="42">
        <v>308.53500000000003</v>
      </c>
      <c r="W1138" s="42">
        <v>71.355000000000004</v>
      </c>
      <c r="X1138" s="42">
        <v>36.18</v>
      </c>
      <c r="Y1138" s="42">
        <v>75.375</v>
      </c>
      <c r="Z1138" s="42">
        <v>64.319999999999993</v>
      </c>
      <c r="AA1138" s="42">
        <v>41.204999999999998</v>
      </c>
      <c r="AB1138" s="42">
        <v>19.094999999999999</v>
      </c>
      <c r="AC1138" s="42">
        <v>1.0049999999999999</v>
      </c>
      <c r="AD1138" s="42">
        <v>85.424999999999997</v>
      </c>
      <c r="AE1138" s="42">
        <v>182.91</v>
      </c>
      <c r="AF1138" s="42">
        <v>40.200000000000003</v>
      </c>
      <c r="AG1138" s="42">
        <v>294.46499999999997</v>
      </c>
      <c r="AH1138" s="42">
        <v>56.28</v>
      </c>
      <c r="AI1138" s="42">
        <v>34.17</v>
      </c>
      <c r="AJ1138" s="42">
        <v>77.385000000000005</v>
      </c>
      <c r="AK1138" s="42">
        <v>61.305</v>
      </c>
      <c r="AL1138" s="42">
        <v>32.159999999999997</v>
      </c>
      <c r="AM1138" s="42">
        <v>29.145</v>
      </c>
      <c r="AN1138" s="42">
        <v>4.0199999999999996</v>
      </c>
      <c r="AO1138" s="42">
        <v>70.349999999999994</v>
      </c>
      <c r="AP1138" s="42">
        <v>172.86</v>
      </c>
      <c r="AQ1138" s="42">
        <v>51.255000000000003</v>
      </c>
      <c r="AR1138" s="42">
        <v>482.4</v>
      </c>
      <c r="AS1138" s="42">
        <v>8.0399999999999991</v>
      </c>
      <c r="AT1138" s="42">
        <v>28.14</v>
      </c>
      <c r="AU1138" s="42">
        <v>16.079999999999998</v>
      </c>
      <c r="AV1138" s="42">
        <v>72.36</v>
      </c>
      <c r="AW1138" s="42">
        <v>84.42</v>
      </c>
      <c r="AX1138" s="42">
        <v>72.36</v>
      </c>
      <c r="AY1138" s="42">
        <v>120.6</v>
      </c>
      <c r="AZ1138" s="42">
        <v>80.400000000000006</v>
      </c>
      <c r="BA1138" s="42">
        <v>229.14</v>
      </c>
      <c r="BB1138" s="42">
        <v>4.0199999999999996</v>
      </c>
      <c r="BC1138" s="42">
        <v>20.100000000000001</v>
      </c>
      <c r="BD1138" s="42">
        <v>4.0199999999999996</v>
      </c>
      <c r="BE1138" s="42">
        <v>44.22</v>
      </c>
      <c r="BF1138" s="42">
        <v>20.100000000000001</v>
      </c>
      <c r="BG1138" s="42">
        <v>52.26</v>
      </c>
      <c r="BH1138" s="42">
        <v>64.319999999999993</v>
      </c>
      <c r="BI1138" s="42">
        <v>20.100000000000001</v>
      </c>
      <c r="BJ1138" s="42">
        <v>253.26</v>
      </c>
      <c r="BK1138" s="42">
        <v>4.0199999999999996</v>
      </c>
      <c r="BL1138" s="42">
        <v>8.0399999999999991</v>
      </c>
      <c r="BM1138" s="42">
        <v>12.06</v>
      </c>
      <c r="BN1138" s="42">
        <v>28.14</v>
      </c>
      <c r="BO1138" s="42">
        <v>64.319999999999993</v>
      </c>
      <c r="BP1138" s="42">
        <v>20.100000000000001</v>
      </c>
      <c r="BQ1138" s="42">
        <v>56.28</v>
      </c>
      <c r="BR1138" s="42">
        <v>60.3</v>
      </c>
      <c r="BS1138" s="42">
        <v>68.34</v>
      </c>
      <c r="BT1138" s="42">
        <v>0</v>
      </c>
      <c r="BU1138" s="42">
        <v>4.0199999999999996</v>
      </c>
      <c r="BV1138" s="42">
        <v>0</v>
      </c>
      <c r="BW1138" s="42">
        <v>0</v>
      </c>
      <c r="BX1138" s="42">
        <v>4.0199999999999996</v>
      </c>
      <c r="BY1138" s="42">
        <v>8.0399999999999991</v>
      </c>
      <c r="BZ1138" s="42">
        <v>0</v>
      </c>
      <c r="CA1138" s="42">
        <v>52.26</v>
      </c>
      <c r="CB1138" s="42">
        <v>249.24</v>
      </c>
      <c r="CC1138" s="42">
        <v>4.0199999999999996</v>
      </c>
      <c r="CD1138" s="42">
        <v>20.100000000000001</v>
      </c>
      <c r="CE1138" s="42">
        <v>16.079999999999998</v>
      </c>
      <c r="CF1138" s="42">
        <v>64.319999999999993</v>
      </c>
      <c r="CG1138" s="42">
        <v>72.36</v>
      </c>
      <c r="CH1138" s="42">
        <v>60.3</v>
      </c>
      <c r="CI1138" s="42">
        <v>0</v>
      </c>
      <c r="CJ1138" s="42">
        <v>12.06</v>
      </c>
      <c r="CK1138" s="42">
        <v>164.82</v>
      </c>
      <c r="CL1138" s="42">
        <v>4.0199999999999996</v>
      </c>
      <c r="CM1138" s="42">
        <v>4.0199999999999996</v>
      </c>
      <c r="CN1138" s="42">
        <v>0</v>
      </c>
      <c r="CO1138" s="42">
        <v>8.0399999999999991</v>
      </c>
      <c r="CP1138" s="42">
        <v>8.0399999999999991</v>
      </c>
      <c r="CQ1138" s="42">
        <v>4.0199999999999996</v>
      </c>
      <c r="CR1138" s="42">
        <v>120.6</v>
      </c>
      <c r="CS1138" s="42">
        <v>16.079999999999998</v>
      </c>
    </row>
    <row r="1139" spans="1:97">
      <c r="A1139" s="40" t="s">
        <v>2898</v>
      </c>
      <c r="B1139" s="40" t="s">
        <v>289</v>
      </c>
      <c r="C1139" s="40" t="s">
        <v>2806</v>
      </c>
      <c r="D1139" s="40" t="s">
        <v>2812</v>
      </c>
      <c r="E1139" s="40" t="s">
        <v>2899</v>
      </c>
      <c r="F1139" s="40" t="s">
        <v>2818</v>
      </c>
      <c r="G1139" s="41" t="s">
        <v>294</v>
      </c>
      <c r="H1139" s="40" t="s">
        <v>2900</v>
      </c>
      <c r="I1139" s="42">
        <v>518</v>
      </c>
      <c r="J1139" s="42">
        <v>93.811024000000003</v>
      </c>
      <c r="K1139" s="42">
        <v>63.220472000000001</v>
      </c>
      <c r="L1139" s="42">
        <v>127.46062999999999</v>
      </c>
      <c r="M1139" s="42">
        <v>122.362205</v>
      </c>
      <c r="N1139" s="42">
        <v>78.515748000000002</v>
      </c>
      <c r="O1139" s="42">
        <v>32.629921000000003</v>
      </c>
      <c r="P1139" s="42">
        <v>74</v>
      </c>
      <c r="Q1139" s="42">
        <v>97</v>
      </c>
      <c r="R1139" s="42">
        <v>117</v>
      </c>
      <c r="S1139" s="42">
        <v>88</v>
      </c>
      <c r="T1139" s="42">
        <v>60</v>
      </c>
      <c r="U1139" s="42">
        <v>18</v>
      </c>
      <c r="V1139" s="42">
        <v>250.84252000000001</v>
      </c>
      <c r="W1139" s="42">
        <v>44.866142000000004</v>
      </c>
      <c r="X1139" s="42">
        <v>33.649605999999999</v>
      </c>
      <c r="Y1139" s="42">
        <v>60.161417</v>
      </c>
      <c r="Z1139" s="42">
        <v>62.200786999999998</v>
      </c>
      <c r="AA1139" s="42">
        <v>34.669291000000001</v>
      </c>
      <c r="AB1139" s="42">
        <v>15.295275999999999</v>
      </c>
      <c r="AC1139" s="42">
        <v>0</v>
      </c>
      <c r="AD1139" s="42">
        <v>61.181102000000003</v>
      </c>
      <c r="AE1139" s="42">
        <v>149.89370099999999</v>
      </c>
      <c r="AF1139" s="42">
        <v>39.767716999999998</v>
      </c>
      <c r="AG1139" s="42">
        <v>267.15748000000002</v>
      </c>
      <c r="AH1139" s="42">
        <v>48.944882</v>
      </c>
      <c r="AI1139" s="42">
        <v>29.570865999999999</v>
      </c>
      <c r="AJ1139" s="42">
        <v>67.299212999999995</v>
      </c>
      <c r="AK1139" s="42">
        <v>60.161417</v>
      </c>
      <c r="AL1139" s="42">
        <v>43.846457000000001</v>
      </c>
      <c r="AM1139" s="42">
        <v>12.236219999999999</v>
      </c>
      <c r="AN1139" s="42">
        <v>5.0984249999999998</v>
      </c>
      <c r="AO1139" s="42">
        <v>61.181102000000003</v>
      </c>
      <c r="AP1139" s="42">
        <v>169.267717</v>
      </c>
      <c r="AQ1139" s="42">
        <v>36.708660999999999</v>
      </c>
      <c r="AR1139" s="42">
        <v>432.34645699999999</v>
      </c>
      <c r="AS1139" s="42">
        <v>8.1574799999999996</v>
      </c>
      <c r="AT1139" s="42">
        <v>12.236219999999999</v>
      </c>
      <c r="AU1139" s="42">
        <v>20.393701</v>
      </c>
      <c r="AV1139" s="42">
        <v>57.102361999999999</v>
      </c>
      <c r="AW1139" s="42">
        <v>93.811024000000003</v>
      </c>
      <c r="AX1139" s="42">
        <v>73.417322999999996</v>
      </c>
      <c r="AY1139" s="42">
        <v>101.968504</v>
      </c>
      <c r="AZ1139" s="42">
        <v>65.259843000000004</v>
      </c>
      <c r="BA1139" s="42">
        <v>228.409449</v>
      </c>
      <c r="BB1139" s="42">
        <v>4.0787399999999998</v>
      </c>
      <c r="BC1139" s="42">
        <v>12.236219999999999</v>
      </c>
      <c r="BD1139" s="42">
        <v>16.314961</v>
      </c>
      <c r="BE1139" s="42">
        <v>20.393701</v>
      </c>
      <c r="BF1139" s="42">
        <v>20.393701</v>
      </c>
      <c r="BG1139" s="42">
        <v>61.181102000000003</v>
      </c>
      <c r="BH1139" s="42">
        <v>61.181102000000003</v>
      </c>
      <c r="BI1139" s="42">
        <v>32.629921000000003</v>
      </c>
      <c r="BJ1139" s="42">
        <v>203.93700799999999</v>
      </c>
      <c r="BK1139" s="42">
        <v>4.0787399999999998</v>
      </c>
      <c r="BL1139" s="42">
        <v>0</v>
      </c>
      <c r="BM1139" s="42">
        <v>4.0787399999999998</v>
      </c>
      <c r="BN1139" s="42">
        <v>36.708660999999999</v>
      </c>
      <c r="BO1139" s="42">
        <v>73.417322999999996</v>
      </c>
      <c r="BP1139" s="42">
        <v>12.236219999999999</v>
      </c>
      <c r="BQ1139" s="42">
        <v>40.787402</v>
      </c>
      <c r="BR1139" s="42">
        <v>32.629921000000003</v>
      </c>
      <c r="BS1139" s="42">
        <v>61.181102000000003</v>
      </c>
      <c r="BT1139" s="42">
        <v>0</v>
      </c>
      <c r="BU1139" s="42">
        <v>0</v>
      </c>
      <c r="BV1139" s="42">
        <v>0</v>
      </c>
      <c r="BW1139" s="42">
        <v>4.0787399999999998</v>
      </c>
      <c r="BX1139" s="42">
        <v>0</v>
      </c>
      <c r="BY1139" s="42">
        <v>20.393701</v>
      </c>
      <c r="BZ1139" s="42">
        <v>0</v>
      </c>
      <c r="CA1139" s="42">
        <v>36.708660999999999</v>
      </c>
      <c r="CB1139" s="42">
        <v>244.72440900000001</v>
      </c>
      <c r="CC1139" s="42">
        <v>8.1574799999999996</v>
      </c>
      <c r="CD1139" s="42">
        <v>8.1574799999999996</v>
      </c>
      <c r="CE1139" s="42">
        <v>12.236219999999999</v>
      </c>
      <c r="CF1139" s="42">
        <v>48.944882</v>
      </c>
      <c r="CG1139" s="42">
        <v>93.811024000000003</v>
      </c>
      <c r="CH1139" s="42">
        <v>53.023622000000003</v>
      </c>
      <c r="CI1139" s="42">
        <v>0</v>
      </c>
      <c r="CJ1139" s="42">
        <v>20.393701</v>
      </c>
      <c r="CK1139" s="42">
        <v>126.440945</v>
      </c>
      <c r="CL1139" s="42">
        <v>0</v>
      </c>
      <c r="CM1139" s="42">
        <v>4.0787399999999998</v>
      </c>
      <c r="CN1139" s="42">
        <v>8.1574799999999996</v>
      </c>
      <c r="CO1139" s="42">
        <v>4.0787399999999998</v>
      </c>
      <c r="CP1139" s="42">
        <v>0</v>
      </c>
      <c r="CQ1139" s="42">
        <v>0</v>
      </c>
      <c r="CR1139" s="42">
        <v>101.968504</v>
      </c>
      <c r="CS1139" s="42">
        <v>8.1574799999999996</v>
      </c>
    </row>
    <row r="1140" spans="1:97">
      <c r="A1140" s="40" t="s">
        <v>2901</v>
      </c>
      <c r="B1140" s="40" t="s">
        <v>289</v>
      </c>
      <c r="C1140" s="40" t="s">
        <v>2806</v>
      </c>
      <c r="D1140" s="40" t="s">
        <v>2812</v>
      </c>
      <c r="E1140" s="40" t="s">
        <v>2902</v>
      </c>
      <c r="F1140" s="40" t="s">
        <v>2903</v>
      </c>
      <c r="G1140" s="41" t="s">
        <v>294</v>
      </c>
      <c r="H1140" s="40" t="s">
        <v>2904</v>
      </c>
      <c r="I1140" s="42">
        <v>2297</v>
      </c>
      <c r="J1140" s="42">
        <v>479.98535900000002</v>
      </c>
      <c r="K1140" s="42">
        <v>301.64684999999997</v>
      </c>
      <c r="L1140" s="42">
        <v>519.72937000000002</v>
      </c>
      <c r="M1140" s="42">
        <v>462.661047</v>
      </c>
      <c r="N1140" s="42">
        <v>369.92502200000001</v>
      </c>
      <c r="O1140" s="42">
        <v>163.05235099999999</v>
      </c>
      <c r="P1140" s="42">
        <v>342</v>
      </c>
      <c r="Q1140" s="42">
        <v>250</v>
      </c>
      <c r="R1140" s="42">
        <v>426</v>
      </c>
      <c r="S1140" s="42">
        <v>326</v>
      </c>
      <c r="T1140" s="42">
        <v>266</v>
      </c>
      <c r="U1140" s="42">
        <v>144</v>
      </c>
      <c r="V1140" s="42">
        <v>1148.5</v>
      </c>
      <c r="W1140" s="42">
        <v>253.75022200000001</v>
      </c>
      <c r="X1140" s="42">
        <v>153.88065700000001</v>
      </c>
      <c r="Y1140" s="42">
        <v>256.80745300000001</v>
      </c>
      <c r="Z1140" s="42">
        <v>233.36867799999999</v>
      </c>
      <c r="AA1140" s="42">
        <v>181.39574099999999</v>
      </c>
      <c r="AB1140" s="42">
        <v>66.240018000000006</v>
      </c>
      <c r="AC1140" s="42">
        <v>3.0572319999999999</v>
      </c>
      <c r="AD1140" s="42">
        <v>321.00931700000001</v>
      </c>
      <c r="AE1140" s="42">
        <v>652.20940599999994</v>
      </c>
      <c r="AF1140" s="42">
        <v>175.28127799999999</v>
      </c>
      <c r="AG1140" s="42">
        <v>1148.5</v>
      </c>
      <c r="AH1140" s="42">
        <v>226.23513800000001</v>
      </c>
      <c r="AI1140" s="42">
        <v>147.76619299999999</v>
      </c>
      <c r="AJ1140" s="42">
        <v>262.92191700000001</v>
      </c>
      <c r="AK1140" s="42">
        <v>229.29236900000001</v>
      </c>
      <c r="AL1140" s="42">
        <v>188.529281</v>
      </c>
      <c r="AM1140" s="42">
        <v>81.526176000000007</v>
      </c>
      <c r="AN1140" s="42">
        <v>12.228926</v>
      </c>
      <c r="AO1140" s="42">
        <v>284.32253800000001</v>
      </c>
      <c r="AP1140" s="42">
        <v>660.36202300000002</v>
      </c>
      <c r="AQ1140" s="42">
        <v>203.815439</v>
      </c>
      <c r="AR1140" s="42">
        <v>1850.644188</v>
      </c>
      <c r="AS1140" s="42">
        <v>24.457853</v>
      </c>
      <c r="AT1140" s="42">
        <v>122.289264</v>
      </c>
      <c r="AU1140" s="42">
        <v>89.678792999999999</v>
      </c>
      <c r="AV1140" s="42">
        <v>228.273292</v>
      </c>
      <c r="AW1140" s="42">
        <v>301.64684999999997</v>
      </c>
      <c r="AX1140" s="42">
        <v>269.03638000000001</v>
      </c>
      <c r="AY1140" s="42">
        <v>513.61490700000002</v>
      </c>
      <c r="AZ1140" s="42">
        <v>301.64684999999997</v>
      </c>
      <c r="BA1140" s="42">
        <v>937.55101999999999</v>
      </c>
      <c r="BB1140" s="42">
        <v>20.381544000000002</v>
      </c>
      <c r="BC1140" s="42">
        <v>85.602484000000004</v>
      </c>
      <c r="BD1140" s="42">
        <v>52.992013999999998</v>
      </c>
      <c r="BE1140" s="42">
        <v>105.984028</v>
      </c>
      <c r="BF1140" s="42">
        <v>77.449866999999998</v>
      </c>
      <c r="BG1140" s="42">
        <v>216.044366</v>
      </c>
      <c r="BH1140" s="42">
        <v>264.96007100000003</v>
      </c>
      <c r="BI1140" s="42">
        <v>114.136646</v>
      </c>
      <c r="BJ1140" s="42">
        <v>913.09316799999999</v>
      </c>
      <c r="BK1140" s="42">
        <v>4.0763090000000002</v>
      </c>
      <c r="BL1140" s="42">
        <v>36.686779000000001</v>
      </c>
      <c r="BM1140" s="42">
        <v>36.686779000000001</v>
      </c>
      <c r="BN1140" s="42">
        <v>122.289264</v>
      </c>
      <c r="BO1140" s="42">
        <v>224.19698299999999</v>
      </c>
      <c r="BP1140" s="42">
        <v>52.992013999999998</v>
      </c>
      <c r="BQ1140" s="42">
        <v>248.65483599999999</v>
      </c>
      <c r="BR1140" s="42">
        <v>187.51020399999999</v>
      </c>
      <c r="BS1140" s="42">
        <v>224.19698299999999</v>
      </c>
      <c r="BT1140" s="42">
        <v>0</v>
      </c>
      <c r="BU1140" s="42">
        <v>4.0763090000000002</v>
      </c>
      <c r="BV1140" s="42">
        <v>0</v>
      </c>
      <c r="BW1140" s="42">
        <v>4.0763090000000002</v>
      </c>
      <c r="BX1140" s="42">
        <v>32.610469999999999</v>
      </c>
      <c r="BY1140" s="42">
        <v>36.686779000000001</v>
      </c>
      <c r="BZ1140" s="42">
        <v>0</v>
      </c>
      <c r="CA1140" s="42">
        <v>146.74711600000001</v>
      </c>
      <c r="CB1140" s="42">
        <v>949.77994699999999</v>
      </c>
      <c r="CC1140" s="42">
        <v>24.457853</v>
      </c>
      <c r="CD1140" s="42">
        <v>97.831411000000003</v>
      </c>
      <c r="CE1140" s="42">
        <v>77.449866999999998</v>
      </c>
      <c r="CF1140" s="42">
        <v>207.89174800000001</v>
      </c>
      <c r="CG1140" s="42">
        <v>244.57852700000001</v>
      </c>
      <c r="CH1140" s="42">
        <v>203.815439</v>
      </c>
      <c r="CI1140" s="42">
        <v>4.0763090000000002</v>
      </c>
      <c r="CJ1140" s="42">
        <v>89.678792999999999</v>
      </c>
      <c r="CK1140" s="42">
        <v>676.66725799999995</v>
      </c>
      <c r="CL1140" s="42">
        <v>0</v>
      </c>
      <c r="CM1140" s="42">
        <v>20.381544000000002</v>
      </c>
      <c r="CN1140" s="42">
        <v>12.228926</v>
      </c>
      <c r="CO1140" s="42">
        <v>16.305235</v>
      </c>
      <c r="CP1140" s="42">
        <v>24.457853</v>
      </c>
      <c r="CQ1140" s="42">
        <v>28.534161000000001</v>
      </c>
      <c r="CR1140" s="42">
        <v>509.53859799999998</v>
      </c>
      <c r="CS1140" s="42">
        <v>65.220940999999996</v>
      </c>
    </row>
    <row r="1141" spans="1:97">
      <c r="A1141" s="40" t="s">
        <v>2905</v>
      </c>
      <c r="B1141" s="40" t="s">
        <v>289</v>
      </c>
      <c r="C1141" s="40" t="s">
        <v>2806</v>
      </c>
      <c r="D1141" s="40" t="s">
        <v>2807</v>
      </c>
      <c r="E1141" s="40" t="s">
        <v>2906</v>
      </c>
      <c r="F1141" s="40" t="s">
        <v>2809</v>
      </c>
      <c r="G1141" s="41" t="s">
        <v>294</v>
      </c>
      <c r="H1141" s="40" t="s">
        <v>2907</v>
      </c>
      <c r="I1141" s="42">
        <v>1494</v>
      </c>
      <c r="J1141" s="42">
        <v>304.69068700000003</v>
      </c>
      <c r="K1141" s="42">
        <v>177.736234</v>
      </c>
      <c r="L1141" s="42">
        <v>308.75322899999998</v>
      </c>
      <c r="M1141" s="42">
        <v>366.64445999999998</v>
      </c>
      <c r="N1141" s="42">
        <v>235.627464</v>
      </c>
      <c r="O1141" s="42">
        <v>100.547927</v>
      </c>
      <c r="P1141" s="42">
        <v>217</v>
      </c>
      <c r="Q1141" s="42">
        <v>199</v>
      </c>
      <c r="R1141" s="42">
        <v>296</v>
      </c>
      <c r="S1141" s="42">
        <v>328</v>
      </c>
      <c r="T1141" s="42">
        <v>171</v>
      </c>
      <c r="U1141" s="42">
        <v>82</v>
      </c>
      <c r="V1141" s="42">
        <v>737.35146199999997</v>
      </c>
      <c r="W1141" s="42">
        <v>155.39224999999999</v>
      </c>
      <c r="X1141" s="42">
        <v>90.391570000000002</v>
      </c>
      <c r="Y1141" s="42">
        <v>146.25153</v>
      </c>
      <c r="Z1141" s="42">
        <v>183.83004800000001</v>
      </c>
      <c r="AA1141" s="42">
        <v>119.84500300000001</v>
      </c>
      <c r="AB1141" s="42">
        <v>39.609788999999999</v>
      </c>
      <c r="AC1141" s="42">
        <v>2.0312709999999998</v>
      </c>
      <c r="AD1141" s="42">
        <v>197.033311</v>
      </c>
      <c r="AE1141" s="42">
        <v>433.67641099999997</v>
      </c>
      <c r="AF1141" s="42">
        <v>106.64174</v>
      </c>
      <c r="AG1141" s="42">
        <v>756.64853800000003</v>
      </c>
      <c r="AH1141" s="42">
        <v>149.29843600000001</v>
      </c>
      <c r="AI1141" s="42">
        <v>87.344662999999997</v>
      </c>
      <c r="AJ1141" s="42">
        <v>162.5017</v>
      </c>
      <c r="AK1141" s="42">
        <v>182.814412</v>
      </c>
      <c r="AL1141" s="42">
        <v>115.782461</v>
      </c>
      <c r="AM1141" s="42">
        <v>55.859959000000003</v>
      </c>
      <c r="AN1141" s="42">
        <v>3.046907</v>
      </c>
      <c r="AO1141" s="42">
        <v>178.751869</v>
      </c>
      <c r="AP1141" s="42">
        <v>466.17675100000002</v>
      </c>
      <c r="AQ1141" s="42">
        <v>111.71991800000001</v>
      </c>
      <c r="AR1141" s="42">
        <v>1178.137322</v>
      </c>
      <c r="AS1141" s="42">
        <v>24.375254999999999</v>
      </c>
      <c r="AT1141" s="42">
        <v>48.750509999999998</v>
      </c>
      <c r="AU1141" s="42">
        <v>117.813732</v>
      </c>
      <c r="AV1141" s="42">
        <v>134.06390200000001</v>
      </c>
      <c r="AW1141" s="42">
        <v>199.064582</v>
      </c>
      <c r="AX1141" s="42">
        <v>130.00136000000001</v>
      </c>
      <c r="AY1141" s="42">
        <v>385.94153599999999</v>
      </c>
      <c r="AZ1141" s="42">
        <v>138.12644499999999</v>
      </c>
      <c r="BA1141" s="42">
        <v>564.69340599999998</v>
      </c>
      <c r="BB1141" s="42">
        <v>20.312712000000001</v>
      </c>
      <c r="BC1141" s="42">
        <v>40.625425</v>
      </c>
      <c r="BD1141" s="42">
        <v>77.188306999999995</v>
      </c>
      <c r="BE1141" s="42">
        <v>65.000680000000003</v>
      </c>
      <c r="BF1141" s="42">
        <v>20.312712000000001</v>
      </c>
      <c r="BG1141" s="42">
        <v>105.626105</v>
      </c>
      <c r="BH1141" s="42">
        <v>186.87695400000001</v>
      </c>
      <c r="BI1141" s="42">
        <v>48.750509999999998</v>
      </c>
      <c r="BJ1141" s="42">
        <v>613.44391599999994</v>
      </c>
      <c r="BK1141" s="42">
        <v>4.0625419999999997</v>
      </c>
      <c r="BL1141" s="42">
        <v>8.1250850000000003</v>
      </c>
      <c r="BM1141" s="42">
        <v>40.625425</v>
      </c>
      <c r="BN1141" s="42">
        <v>69.063221999999996</v>
      </c>
      <c r="BO1141" s="42">
        <v>178.751869</v>
      </c>
      <c r="BP1141" s="42">
        <v>24.375254999999999</v>
      </c>
      <c r="BQ1141" s="42">
        <v>199.064582</v>
      </c>
      <c r="BR1141" s="42">
        <v>89.375934999999998</v>
      </c>
      <c r="BS1141" s="42">
        <v>85.313391999999993</v>
      </c>
      <c r="BT1141" s="42">
        <v>0</v>
      </c>
      <c r="BU1141" s="42">
        <v>4.0625419999999997</v>
      </c>
      <c r="BV1141" s="42">
        <v>0</v>
      </c>
      <c r="BW1141" s="42">
        <v>0</v>
      </c>
      <c r="BX1141" s="42">
        <v>8.1250850000000003</v>
      </c>
      <c r="BY1141" s="42">
        <v>0</v>
      </c>
      <c r="BZ1141" s="42">
        <v>0</v>
      </c>
      <c r="CA1141" s="42">
        <v>73.125765000000001</v>
      </c>
      <c r="CB1141" s="42">
        <v>585.00611800000001</v>
      </c>
      <c r="CC1141" s="42">
        <v>12.187627000000001</v>
      </c>
      <c r="CD1141" s="42">
        <v>32.500340000000001</v>
      </c>
      <c r="CE1141" s="42">
        <v>93.438477000000006</v>
      </c>
      <c r="CF1141" s="42">
        <v>121.87627500000001</v>
      </c>
      <c r="CG1141" s="42">
        <v>162.5017</v>
      </c>
      <c r="CH1141" s="42">
        <v>113.75118999999999</v>
      </c>
      <c r="CI1141" s="42">
        <v>12.187627000000001</v>
      </c>
      <c r="CJ1141" s="42">
        <v>36.562882000000002</v>
      </c>
      <c r="CK1141" s="42">
        <v>507.81781100000001</v>
      </c>
      <c r="CL1141" s="42">
        <v>12.187627000000001</v>
      </c>
      <c r="CM1141" s="42">
        <v>12.187627000000001</v>
      </c>
      <c r="CN1141" s="42">
        <v>24.375254999999999</v>
      </c>
      <c r="CO1141" s="42">
        <v>12.187627000000001</v>
      </c>
      <c r="CP1141" s="42">
        <v>28.437797</v>
      </c>
      <c r="CQ1141" s="42">
        <v>16.250170000000001</v>
      </c>
      <c r="CR1141" s="42">
        <v>373.75390900000002</v>
      </c>
      <c r="CS1141" s="42">
        <v>28.437797</v>
      </c>
    </row>
    <row r="1142" spans="1:97">
      <c r="A1142" s="40" t="s">
        <v>2908</v>
      </c>
      <c r="B1142" s="40" t="s">
        <v>289</v>
      </c>
      <c r="C1142" s="40" t="s">
        <v>2806</v>
      </c>
      <c r="D1142" s="40" t="s">
        <v>2812</v>
      </c>
      <c r="E1142" s="40" t="s">
        <v>2870</v>
      </c>
      <c r="F1142" s="40" t="s">
        <v>2809</v>
      </c>
      <c r="G1142" s="41" t="s">
        <v>294</v>
      </c>
      <c r="H1142" s="40" t="s">
        <v>2909</v>
      </c>
      <c r="I1142" s="42">
        <v>98</v>
      </c>
      <c r="J1142" s="42">
        <v>5</v>
      </c>
      <c r="K1142" s="42">
        <v>11</v>
      </c>
      <c r="L1142" s="42">
        <v>23</v>
      </c>
      <c r="M1142" s="42">
        <v>16</v>
      </c>
      <c r="N1142" s="42">
        <v>32</v>
      </c>
      <c r="O1142" s="42">
        <v>11</v>
      </c>
      <c r="P1142" s="42">
        <v>12</v>
      </c>
      <c r="Q1142" s="42">
        <v>14</v>
      </c>
      <c r="R1142" s="42">
        <v>17</v>
      </c>
      <c r="S1142" s="42">
        <v>25</v>
      </c>
      <c r="T1142" s="42">
        <v>27</v>
      </c>
      <c r="U1142" s="42">
        <v>15</v>
      </c>
      <c r="V1142" s="42">
        <v>55</v>
      </c>
      <c r="W1142" s="42">
        <v>3</v>
      </c>
      <c r="X1142" s="42">
        <v>6</v>
      </c>
      <c r="Y1142" s="42">
        <v>15</v>
      </c>
      <c r="Z1142" s="42">
        <v>10</v>
      </c>
      <c r="AA1142" s="42">
        <v>15</v>
      </c>
      <c r="AB1142" s="42">
        <v>6</v>
      </c>
      <c r="AC1142" s="42">
        <v>0</v>
      </c>
      <c r="AD1142" s="42">
        <v>6</v>
      </c>
      <c r="AE1142" s="42">
        <v>34</v>
      </c>
      <c r="AF1142" s="42">
        <v>15</v>
      </c>
      <c r="AG1142" s="42">
        <v>43</v>
      </c>
      <c r="AH1142" s="42">
        <v>2</v>
      </c>
      <c r="AI1142" s="42">
        <v>5</v>
      </c>
      <c r="AJ1142" s="42">
        <v>8</v>
      </c>
      <c r="AK1142" s="42">
        <v>6</v>
      </c>
      <c r="AL1142" s="42">
        <v>17</v>
      </c>
      <c r="AM1142" s="42">
        <v>5</v>
      </c>
      <c r="AN1142" s="42">
        <v>0</v>
      </c>
      <c r="AO1142" s="42">
        <v>6</v>
      </c>
      <c r="AP1142" s="42">
        <v>23</v>
      </c>
      <c r="AQ1142" s="42">
        <v>14</v>
      </c>
      <c r="AR1142" s="42">
        <v>92</v>
      </c>
      <c r="AS1142" s="42">
        <v>0</v>
      </c>
      <c r="AT1142" s="42">
        <v>0</v>
      </c>
      <c r="AU1142" s="42">
        <v>4</v>
      </c>
      <c r="AV1142" s="42">
        <v>8</v>
      </c>
      <c r="AW1142" s="42">
        <v>8</v>
      </c>
      <c r="AX1142" s="42">
        <v>16</v>
      </c>
      <c r="AY1142" s="42">
        <v>48</v>
      </c>
      <c r="AZ1142" s="42">
        <v>8</v>
      </c>
      <c r="BA1142" s="42">
        <v>44</v>
      </c>
      <c r="BB1142" s="42">
        <v>0</v>
      </c>
      <c r="BC1142" s="42">
        <v>0</v>
      </c>
      <c r="BD1142" s="42">
        <v>0</v>
      </c>
      <c r="BE1142" s="42">
        <v>0</v>
      </c>
      <c r="BF1142" s="42">
        <v>4</v>
      </c>
      <c r="BG1142" s="42">
        <v>16</v>
      </c>
      <c r="BH1142" s="42">
        <v>24</v>
      </c>
      <c r="BI1142" s="42">
        <v>0</v>
      </c>
      <c r="BJ1142" s="42">
        <v>48</v>
      </c>
      <c r="BK1142" s="42">
        <v>0</v>
      </c>
      <c r="BL1142" s="42">
        <v>0</v>
      </c>
      <c r="BM1142" s="42">
        <v>4</v>
      </c>
      <c r="BN1142" s="42">
        <v>8</v>
      </c>
      <c r="BO1142" s="42">
        <v>4</v>
      </c>
      <c r="BP1142" s="42">
        <v>0</v>
      </c>
      <c r="BQ1142" s="42">
        <v>24</v>
      </c>
      <c r="BR1142" s="42">
        <v>8</v>
      </c>
      <c r="BS1142" s="42">
        <v>8</v>
      </c>
      <c r="BT1142" s="42">
        <v>0</v>
      </c>
      <c r="BU1142" s="42">
        <v>0</v>
      </c>
      <c r="BV1142" s="42">
        <v>0</v>
      </c>
      <c r="BW1142" s="42">
        <v>0</v>
      </c>
      <c r="BX1142" s="42">
        <v>0</v>
      </c>
      <c r="BY1142" s="42">
        <v>0</v>
      </c>
      <c r="BZ1142" s="42">
        <v>0</v>
      </c>
      <c r="CA1142" s="42">
        <v>8</v>
      </c>
      <c r="CB1142" s="42">
        <v>32</v>
      </c>
      <c r="CC1142" s="42">
        <v>0</v>
      </c>
      <c r="CD1142" s="42">
        <v>0</v>
      </c>
      <c r="CE1142" s="42">
        <v>4</v>
      </c>
      <c r="CF1142" s="42">
        <v>8</v>
      </c>
      <c r="CG1142" s="42">
        <v>8</v>
      </c>
      <c r="CH1142" s="42">
        <v>12</v>
      </c>
      <c r="CI1142" s="42">
        <v>0</v>
      </c>
      <c r="CJ1142" s="42">
        <v>0</v>
      </c>
      <c r="CK1142" s="42">
        <v>52</v>
      </c>
      <c r="CL1142" s="42">
        <v>0</v>
      </c>
      <c r="CM1142" s="42">
        <v>0</v>
      </c>
      <c r="CN1142" s="42">
        <v>0</v>
      </c>
      <c r="CO1142" s="42">
        <v>0</v>
      </c>
      <c r="CP1142" s="42">
        <v>0</v>
      </c>
      <c r="CQ1142" s="42">
        <v>4</v>
      </c>
      <c r="CR1142" s="42">
        <v>48</v>
      </c>
      <c r="CS1142" s="42">
        <v>0</v>
      </c>
    </row>
    <row r="1143" spans="1:97">
      <c r="A1143" s="40" t="s">
        <v>2910</v>
      </c>
      <c r="B1143" s="40" t="s">
        <v>289</v>
      </c>
      <c r="C1143" s="40" t="s">
        <v>2806</v>
      </c>
      <c r="D1143" s="40" t="s">
        <v>2807</v>
      </c>
      <c r="E1143" s="40" t="s">
        <v>2848</v>
      </c>
      <c r="F1143" s="40" t="s">
        <v>2809</v>
      </c>
      <c r="G1143" s="41" t="s">
        <v>294</v>
      </c>
      <c r="H1143" s="40" t="s">
        <v>2911</v>
      </c>
      <c r="I1143" s="42">
        <v>141</v>
      </c>
      <c r="J1143" s="42">
        <v>28.402878000000001</v>
      </c>
      <c r="K1143" s="42">
        <v>16.230215999999999</v>
      </c>
      <c r="L1143" s="42">
        <v>15.215827000000001</v>
      </c>
      <c r="M1143" s="42">
        <v>34.489209000000002</v>
      </c>
      <c r="N1143" s="42">
        <v>19.273381000000001</v>
      </c>
      <c r="O1143" s="42">
        <v>27.388489</v>
      </c>
      <c r="P1143" s="42">
        <v>8</v>
      </c>
      <c r="Q1143" s="42">
        <v>18</v>
      </c>
      <c r="R1143" s="42">
        <v>19</v>
      </c>
      <c r="S1143" s="42">
        <v>17</v>
      </c>
      <c r="T1143" s="42">
        <v>35</v>
      </c>
      <c r="U1143" s="42">
        <v>9</v>
      </c>
      <c r="V1143" s="42">
        <v>64.920862999999997</v>
      </c>
      <c r="W1143" s="42">
        <v>13.187049999999999</v>
      </c>
      <c r="X1143" s="42">
        <v>7.1007189999999998</v>
      </c>
      <c r="Y1143" s="42">
        <v>6.0863310000000004</v>
      </c>
      <c r="Z1143" s="42">
        <v>18.258993</v>
      </c>
      <c r="AA1143" s="42">
        <v>7.1007189999999998</v>
      </c>
      <c r="AB1143" s="42">
        <v>12.172662000000001</v>
      </c>
      <c r="AC1143" s="42">
        <v>1.0143880000000001</v>
      </c>
      <c r="AD1143" s="42">
        <v>15.215827000000001</v>
      </c>
      <c r="AE1143" s="42">
        <v>31.446043</v>
      </c>
      <c r="AF1143" s="42">
        <v>18.258993</v>
      </c>
      <c r="AG1143" s="42">
        <v>76.079137000000003</v>
      </c>
      <c r="AH1143" s="42">
        <v>15.215827000000001</v>
      </c>
      <c r="AI1143" s="42">
        <v>9.1294959999999996</v>
      </c>
      <c r="AJ1143" s="42">
        <v>9.1294959999999996</v>
      </c>
      <c r="AK1143" s="42">
        <v>16.230215999999999</v>
      </c>
      <c r="AL1143" s="42">
        <v>12.172662000000001</v>
      </c>
      <c r="AM1143" s="42">
        <v>13.187049999999999</v>
      </c>
      <c r="AN1143" s="42">
        <v>1.0143880000000001</v>
      </c>
      <c r="AO1143" s="42">
        <v>17.244603999999999</v>
      </c>
      <c r="AP1143" s="42">
        <v>35.503596999999999</v>
      </c>
      <c r="AQ1143" s="42">
        <v>23.330935</v>
      </c>
      <c r="AR1143" s="42">
        <v>125.784173</v>
      </c>
      <c r="AS1143" s="42">
        <v>4.0575539999999997</v>
      </c>
      <c r="AT1143" s="42">
        <v>4.0575539999999997</v>
      </c>
      <c r="AU1143" s="42">
        <v>8.1151079999999993</v>
      </c>
      <c r="AV1143" s="42">
        <v>4.0575539999999997</v>
      </c>
      <c r="AW1143" s="42">
        <v>20.287769999999998</v>
      </c>
      <c r="AX1143" s="42">
        <v>24.345324000000002</v>
      </c>
      <c r="AY1143" s="42">
        <v>52.748201000000002</v>
      </c>
      <c r="AZ1143" s="42">
        <v>8.1151079999999993</v>
      </c>
      <c r="BA1143" s="42">
        <v>56.805754999999998</v>
      </c>
      <c r="BB1143" s="42">
        <v>0</v>
      </c>
      <c r="BC1143" s="42">
        <v>4.0575539999999997</v>
      </c>
      <c r="BD1143" s="42">
        <v>4.0575539999999997</v>
      </c>
      <c r="BE1143" s="42">
        <v>4.0575539999999997</v>
      </c>
      <c r="BF1143" s="42">
        <v>0</v>
      </c>
      <c r="BG1143" s="42">
        <v>20.287769999999998</v>
      </c>
      <c r="BH1143" s="42">
        <v>24.345324000000002</v>
      </c>
      <c r="BI1143" s="42">
        <v>0</v>
      </c>
      <c r="BJ1143" s="42">
        <v>68.978416999999993</v>
      </c>
      <c r="BK1143" s="42">
        <v>4.0575539999999997</v>
      </c>
      <c r="BL1143" s="42">
        <v>0</v>
      </c>
      <c r="BM1143" s="42">
        <v>4.0575539999999997</v>
      </c>
      <c r="BN1143" s="42">
        <v>0</v>
      </c>
      <c r="BO1143" s="42">
        <v>20.287769999999998</v>
      </c>
      <c r="BP1143" s="42">
        <v>4.0575539999999997</v>
      </c>
      <c r="BQ1143" s="42">
        <v>28.402878000000001</v>
      </c>
      <c r="BR1143" s="42">
        <v>8.1151079999999993</v>
      </c>
      <c r="BS1143" s="42">
        <v>20.287769999999998</v>
      </c>
      <c r="BT1143" s="42">
        <v>0</v>
      </c>
      <c r="BU1143" s="42">
        <v>0</v>
      </c>
      <c r="BV1143" s="42">
        <v>0</v>
      </c>
      <c r="BW1143" s="42">
        <v>0</v>
      </c>
      <c r="BX1143" s="42">
        <v>8.1151079999999993</v>
      </c>
      <c r="BY1143" s="42">
        <v>8.1151079999999993</v>
      </c>
      <c r="BZ1143" s="42">
        <v>0</v>
      </c>
      <c r="CA1143" s="42">
        <v>4.0575539999999997</v>
      </c>
      <c r="CB1143" s="42">
        <v>44.633094</v>
      </c>
      <c r="CC1143" s="42">
        <v>4.0575539999999997</v>
      </c>
      <c r="CD1143" s="42">
        <v>4.0575539999999997</v>
      </c>
      <c r="CE1143" s="42">
        <v>4.0575539999999997</v>
      </c>
      <c r="CF1143" s="42">
        <v>4.0575539999999997</v>
      </c>
      <c r="CG1143" s="42">
        <v>12.172662000000001</v>
      </c>
      <c r="CH1143" s="42">
        <v>12.172662000000001</v>
      </c>
      <c r="CI1143" s="42">
        <v>0</v>
      </c>
      <c r="CJ1143" s="42">
        <v>4.0575539999999997</v>
      </c>
      <c r="CK1143" s="42">
        <v>60.863309000000001</v>
      </c>
      <c r="CL1143" s="42">
        <v>0</v>
      </c>
      <c r="CM1143" s="42">
        <v>0</v>
      </c>
      <c r="CN1143" s="42">
        <v>4.0575539999999997</v>
      </c>
      <c r="CO1143" s="42">
        <v>0</v>
      </c>
      <c r="CP1143" s="42">
        <v>0</v>
      </c>
      <c r="CQ1143" s="42">
        <v>4.0575539999999997</v>
      </c>
      <c r="CR1143" s="42">
        <v>52.748201000000002</v>
      </c>
      <c r="CS1143" s="42">
        <v>0</v>
      </c>
    </row>
    <row r="1144" spans="1:97">
      <c r="A1144" s="40" t="s">
        <v>2912</v>
      </c>
      <c r="B1144" s="40" t="s">
        <v>289</v>
      </c>
      <c r="C1144" s="40" t="s">
        <v>2806</v>
      </c>
      <c r="D1144" s="40" t="s">
        <v>2812</v>
      </c>
      <c r="E1144" s="40" t="s">
        <v>2887</v>
      </c>
      <c r="F1144" s="40" t="s">
        <v>2818</v>
      </c>
      <c r="G1144" s="41" t="s">
        <v>294</v>
      </c>
      <c r="H1144" s="40" t="s">
        <v>2913</v>
      </c>
      <c r="I1144" s="42">
        <v>363</v>
      </c>
      <c r="J1144" s="42">
        <v>77.088710000000006</v>
      </c>
      <c r="K1144" s="42">
        <v>23.419354999999999</v>
      </c>
      <c r="L1144" s="42">
        <v>70.258065000000002</v>
      </c>
      <c r="M1144" s="42">
        <v>81.967742000000001</v>
      </c>
      <c r="N1144" s="42">
        <v>65.379031999999995</v>
      </c>
      <c r="O1144" s="42">
        <v>44.887096999999997</v>
      </c>
      <c r="P1144" s="42">
        <v>23</v>
      </c>
      <c r="Q1144" s="42">
        <v>54</v>
      </c>
      <c r="R1144" s="42">
        <v>43</v>
      </c>
      <c r="S1144" s="42">
        <v>72</v>
      </c>
      <c r="T1144" s="42">
        <v>65</v>
      </c>
      <c r="U1144" s="42">
        <v>43</v>
      </c>
      <c r="V1144" s="42">
        <v>180.52419399999999</v>
      </c>
      <c r="W1144" s="42">
        <v>37.080644999999997</v>
      </c>
      <c r="X1144" s="42">
        <v>13.661289999999999</v>
      </c>
      <c r="Y1144" s="42">
        <v>33.177419</v>
      </c>
      <c r="Z1144" s="42">
        <v>40.983871000000001</v>
      </c>
      <c r="AA1144" s="42">
        <v>37.080644999999997</v>
      </c>
      <c r="AB1144" s="42">
        <v>16.588709999999999</v>
      </c>
      <c r="AC1144" s="42">
        <v>1.951613</v>
      </c>
      <c r="AD1144" s="42">
        <v>41.959676999999999</v>
      </c>
      <c r="AE1144" s="42">
        <v>103.435484</v>
      </c>
      <c r="AF1144" s="42">
        <v>35.129032000000002</v>
      </c>
      <c r="AG1144" s="42">
        <v>182.47580600000001</v>
      </c>
      <c r="AH1144" s="42">
        <v>40.008065000000002</v>
      </c>
      <c r="AI1144" s="42">
        <v>9.7580650000000002</v>
      </c>
      <c r="AJ1144" s="42">
        <v>37.080644999999997</v>
      </c>
      <c r="AK1144" s="42">
        <v>40.983871000000001</v>
      </c>
      <c r="AL1144" s="42">
        <v>28.298387000000002</v>
      </c>
      <c r="AM1144" s="42">
        <v>22.443548</v>
      </c>
      <c r="AN1144" s="42">
        <v>3.9032260000000001</v>
      </c>
      <c r="AO1144" s="42">
        <v>43.911290000000001</v>
      </c>
      <c r="AP1144" s="42">
        <v>101.48387099999999</v>
      </c>
      <c r="AQ1144" s="42">
        <v>37.080644999999997</v>
      </c>
      <c r="AR1144" s="42">
        <v>273.22580599999998</v>
      </c>
      <c r="AS1144" s="42">
        <v>3.9032260000000001</v>
      </c>
      <c r="AT1144" s="42">
        <v>7.8064520000000002</v>
      </c>
      <c r="AU1144" s="42">
        <v>15.612902999999999</v>
      </c>
      <c r="AV1144" s="42">
        <v>35.129032000000002</v>
      </c>
      <c r="AW1144" s="42">
        <v>35.129032000000002</v>
      </c>
      <c r="AX1144" s="42">
        <v>39.032257999999999</v>
      </c>
      <c r="AY1144" s="42">
        <v>101.48387099999999</v>
      </c>
      <c r="AZ1144" s="42">
        <v>35.129032000000002</v>
      </c>
      <c r="BA1144" s="42">
        <v>144.419355</v>
      </c>
      <c r="BB1144" s="42">
        <v>0</v>
      </c>
      <c r="BC1144" s="42">
        <v>7.8064520000000002</v>
      </c>
      <c r="BD1144" s="42">
        <v>7.8064520000000002</v>
      </c>
      <c r="BE1144" s="42">
        <v>23.419354999999999</v>
      </c>
      <c r="BF1144" s="42">
        <v>3.9032260000000001</v>
      </c>
      <c r="BG1144" s="42">
        <v>39.032257999999999</v>
      </c>
      <c r="BH1144" s="42">
        <v>54.645161000000002</v>
      </c>
      <c r="BI1144" s="42">
        <v>7.8064520000000002</v>
      </c>
      <c r="BJ1144" s="42">
        <v>128.80645200000001</v>
      </c>
      <c r="BK1144" s="42">
        <v>3.9032260000000001</v>
      </c>
      <c r="BL1144" s="42">
        <v>0</v>
      </c>
      <c r="BM1144" s="42">
        <v>7.8064520000000002</v>
      </c>
      <c r="BN1144" s="42">
        <v>11.709676999999999</v>
      </c>
      <c r="BO1144" s="42">
        <v>31.225805999999999</v>
      </c>
      <c r="BP1144" s="42">
        <v>0</v>
      </c>
      <c r="BQ1144" s="42">
        <v>46.838709999999999</v>
      </c>
      <c r="BR1144" s="42">
        <v>27.322581</v>
      </c>
      <c r="BS1144" s="42">
        <v>15.612902999999999</v>
      </c>
      <c r="BT1144" s="42">
        <v>0</v>
      </c>
      <c r="BU1144" s="42">
        <v>3.9032260000000001</v>
      </c>
      <c r="BV1144" s="42">
        <v>0</v>
      </c>
      <c r="BW1144" s="42">
        <v>0</v>
      </c>
      <c r="BX1144" s="42">
        <v>3.9032260000000001</v>
      </c>
      <c r="BY1144" s="42">
        <v>3.9032260000000001</v>
      </c>
      <c r="BZ1144" s="42">
        <v>0</v>
      </c>
      <c r="CA1144" s="42">
        <v>3.9032260000000001</v>
      </c>
      <c r="CB1144" s="42">
        <v>121</v>
      </c>
      <c r="CC1144" s="42">
        <v>0</v>
      </c>
      <c r="CD1144" s="42">
        <v>3.9032260000000001</v>
      </c>
      <c r="CE1144" s="42">
        <v>7.8064520000000002</v>
      </c>
      <c r="CF1144" s="42">
        <v>35.129032000000002</v>
      </c>
      <c r="CG1144" s="42">
        <v>27.322581</v>
      </c>
      <c r="CH1144" s="42">
        <v>27.322581</v>
      </c>
      <c r="CI1144" s="42">
        <v>0</v>
      </c>
      <c r="CJ1144" s="42">
        <v>19.516128999999999</v>
      </c>
      <c r="CK1144" s="42">
        <v>136.61290299999999</v>
      </c>
      <c r="CL1144" s="42">
        <v>3.9032260000000001</v>
      </c>
      <c r="CM1144" s="42">
        <v>0</v>
      </c>
      <c r="CN1144" s="42">
        <v>7.8064520000000002</v>
      </c>
      <c r="CO1144" s="42">
        <v>0</v>
      </c>
      <c r="CP1144" s="42">
        <v>3.9032260000000001</v>
      </c>
      <c r="CQ1144" s="42">
        <v>7.8064520000000002</v>
      </c>
      <c r="CR1144" s="42">
        <v>101.48387099999999</v>
      </c>
      <c r="CS1144" s="42">
        <v>11.709676999999999</v>
      </c>
    </row>
    <row r="1145" spans="1:97">
      <c r="A1145" s="40" t="s">
        <v>2914</v>
      </c>
      <c r="B1145" s="40" t="s">
        <v>289</v>
      </c>
      <c r="C1145" s="40" t="s">
        <v>2806</v>
      </c>
      <c r="D1145" s="40" t="s">
        <v>2812</v>
      </c>
      <c r="E1145" s="40" t="s">
        <v>2813</v>
      </c>
      <c r="F1145" s="40" t="s">
        <v>2814</v>
      </c>
      <c r="G1145" s="41" t="s">
        <v>294</v>
      </c>
      <c r="H1145" s="40" t="s">
        <v>2915</v>
      </c>
      <c r="I1145" s="42">
        <v>106</v>
      </c>
      <c r="J1145" s="42">
        <v>20.637167999999999</v>
      </c>
      <c r="K1145" s="42">
        <v>8.4424779999999995</v>
      </c>
      <c r="L1145" s="42">
        <v>27.20354</v>
      </c>
      <c r="M1145" s="42">
        <v>15.946903000000001</v>
      </c>
      <c r="N1145" s="42">
        <v>17.823008999999999</v>
      </c>
      <c r="O1145" s="42">
        <v>15.946903000000001</v>
      </c>
      <c r="P1145" s="42">
        <v>10</v>
      </c>
      <c r="Q1145" s="42">
        <v>14</v>
      </c>
      <c r="R1145" s="42">
        <v>13</v>
      </c>
      <c r="S1145" s="42">
        <v>19</v>
      </c>
      <c r="T1145" s="42">
        <v>18</v>
      </c>
      <c r="U1145" s="42">
        <v>12</v>
      </c>
      <c r="V1145" s="42">
        <v>55.345132999999997</v>
      </c>
      <c r="W1145" s="42">
        <v>13.132743</v>
      </c>
      <c r="X1145" s="42">
        <v>7.5044250000000003</v>
      </c>
      <c r="Y1145" s="42">
        <v>12.19469</v>
      </c>
      <c r="Z1145" s="42">
        <v>7.5044250000000003</v>
      </c>
      <c r="AA1145" s="42">
        <v>10.318584</v>
      </c>
      <c r="AB1145" s="42">
        <v>4.6902650000000001</v>
      </c>
      <c r="AC1145" s="42">
        <v>0</v>
      </c>
      <c r="AD1145" s="42">
        <v>15.008850000000001</v>
      </c>
      <c r="AE1145" s="42">
        <v>30.017699</v>
      </c>
      <c r="AF1145" s="42">
        <v>10.318584</v>
      </c>
      <c r="AG1145" s="42">
        <v>50.654867000000003</v>
      </c>
      <c r="AH1145" s="42">
        <v>7.5044250000000003</v>
      </c>
      <c r="AI1145" s="42">
        <v>0.93805300000000003</v>
      </c>
      <c r="AJ1145" s="42">
        <v>15.008850000000001</v>
      </c>
      <c r="AK1145" s="42">
        <v>8.4424779999999995</v>
      </c>
      <c r="AL1145" s="42">
        <v>7.5044250000000003</v>
      </c>
      <c r="AM1145" s="42">
        <v>10.318584</v>
      </c>
      <c r="AN1145" s="42">
        <v>0.93805300000000003</v>
      </c>
      <c r="AO1145" s="42">
        <v>7.5044250000000003</v>
      </c>
      <c r="AP1145" s="42">
        <v>28.141593</v>
      </c>
      <c r="AQ1145" s="42">
        <v>15.008850000000001</v>
      </c>
      <c r="AR1145" s="42">
        <v>93.805310000000006</v>
      </c>
      <c r="AS1145" s="42">
        <v>7.5044250000000003</v>
      </c>
      <c r="AT1145" s="42">
        <v>3.7522120000000001</v>
      </c>
      <c r="AU1145" s="42">
        <v>0</v>
      </c>
      <c r="AV1145" s="42">
        <v>22.513273999999999</v>
      </c>
      <c r="AW1145" s="42">
        <v>15.008850000000001</v>
      </c>
      <c r="AX1145" s="42">
        <v>11.256637</v>
      </c>
      <c r="AY1145" s="42">
        <v>30.017699</v>
      </c>
      <c r="AZ1145" s="42">
        <v>3.7522120000000001</v>
      </c>
      <c r="BA1145" s="42">
        <v>52.530973000000003</v>
      </c>
      <c r="BB1145" s="42">
        <v>3.7522120000000001</v>
      </c>
      <c r="BC1145" s="42">
        <v>0</v>
      </c>
      <c r="BD1145" s="42">
        <v>0</v>
      </c>
      <c r="BE1145" s="42">
        <v>11.256637</v>
      </c>
      <c r="BF1145" s="42">
        <v>7.5044250000000003</v>
      </c>
      <c r="BG1145" s="42">
        <v>7.5044250000000003</v>
      </c>
      <c r="BH1145" s="42">
        <v>18.761061999999999</v>
      </c>
      <c r="BI1145" s="42">
        <v>3.7522120000000001</v>
      </c>
      <c r="BJ1145" s="42">
        <v>41.274335999999998</v>
      </c>
      <c r="BK1145" s="42">
        <v>3.7522120000000001</v>
      </c>
      <c r="BL1145" s="42">
        <v>3.7522120000000001</v>
      </c>
      <c r="BM1145" s="42">
        <v>0</v>
      </c>
      <c r="BN1145" s="42">
        <v>11.256637</v>
      </c>
      <c r="BO1145" s="42">
        <v>7.5044250000000003</v>
      </c>
      <c r="BP1145" s="42">
        <v>3.7522120000000001</v>
      </c>
      <c r="BQ1145" s="42">
        <v>11.256637</v>
      </c>
      <c r="BR1145" s="42">
        <v>0</v>
      </c>
      <c r="BS1145" s="42">
        <v>0</v>
      </c>
      <c r="BT1145" s="42">
        <v>0</v>
      </c>
      <c r="BU1145" s="42">
        <v>0</v>
      </c>
      <c r="BV1145" s="42">
        <v>0</v>
      </c>
      <c r="BW1145" s="42">
        <v>0</v>
      </c>
      <c r="BX1145" s="42">
        <v>0</v>
      </c>
      <c r="BY1145" s="42">
        <v>0</v>
      </c>
      <c r="BZ1145" s="42">
        <v>0</v>
      </c>
      <c r="CA1145" s="42">
        <v>0</v>
      </c>
      <c r="CB1145" s="42">
        <v>48.778761000000003</v>
      </c>
      <c r="CC1145" s="42">
        <v>3.7522120000000001</v>
      </c>
      <c r="CD1145" s="42">
        <v>3.7522120000000001</v>
      </c>
      <c r="CE1145" s="42">
        <v>0</v>
      </c>
      <c r="CF1145" s="42">
        <v>18.761061999999999</v>
      </c>
      <c r="CG1145" s="42">
        <v>11.256637</v>
      </c>
      <c r="CH1145" s="42">
        <v>7.5044250000000003</v>
      </c>
      <c r="CI1145" s="42">
        <v>0</v>
      </c>
      <c r="CJ1145" s="42">
        <v>3.7522120000000001</v>
      </c>
      <c r="CK1145" s="42">
        <v>45.026549000000003</v>
      </c>
      <c r="CL1145" s="42">
        <v>3.7522120000000001</v>
      </c>
      <c r="CM1145" s="42">
        <v>0</v>
      </c>
      <c r="CN1145" s="42">
        <v>0</v>
      </c>
      <c r="CO1145" s="42">
        <v>3.7522120000000001</v>
      </c>
      <c r="CP1145" s="42">
        <v>3.7522120000000001</v>
      </c>
      <c r="CQ1145" s="42">
        <v>3.7522120000000001</v>
      </c>
      <c r="CR1145" s="42">
        <v>30.017699</v>
      </c>
      <c r="CS1145" s="42">
        <v>0</v>
      </c>
    </row>
    <row r="1146" spans="1:97">
      <c r="A1146" s="40" t="s">
        <v>2916</v>
      </c>
      <c r="B1146" s="40" t="s">
        <v>289</v>
      </c>
      <c r="C1146" s="40" t="s">
        <v>2806</v>
      </c>
      <c r="D1146" s="40" t="s">
        <v>2812</v>
      </c>
      <c r="E1146" s="40" t="s">
        <v>2917</v>
      </c>
      <c r="F1146" s="40" t="s">
        <v>2903</v>
      </c>
      <c r="G1146" s="41" t="s">
        <v>294</v>
      </c>
      <c r="H1146" s="40" t="s">
        <v>2918</v>
      </c>
      <c r="I1146" s="42">
        <v>249</v>
      </c>
      <c r="J1146" s="42">
        <v>45.548780000000001</v>
      </c>
      <c r="K1146" s="42">
        <v>30.365853999999999</v>
      </c>
      <c r="L1146" s="42">
        <v>61.743901999999999</v>
      </c>
      <c r="M1146" s="42">
        <v>58.707317000000003</v>
      </c>
      <c r="N1146" s="42">
        <v>32.390244000000003</v>
      </c>
      <c r="O1146" s="42">
        <v>20.243901999999999</v>
      </c>
      <c r="P1146" s="42">
        <v>36</v>
      </c>
      <c r="Q1146" s="42">
        <v>41</v>
      </c>
      <c r="R1146" s="42">
        <v>56</v>
      </c>
      <c r="S1146" s="42">
        <v>48</v>
      </c>
      <c r="T1146" s="42">
        <v>25</v>
      </c>
      <c r="U1146" s="42">
        <v>20</v>
      </c>
      <c r="V1146" s="42">
        <v>120.45122000000001</v>
      </c>
      <c r="W1146" s="42">
        <v>23.280487999999998</v>
      </c>
      <c r="X1146" s="42">
        <v>16.195122000000001</v>
      </c>
      <c r="Y1146" s="42">
        <v>27.329267999999999</v>
      </c>
      <c r="Z1146" s="42">
        <v>31.378049000000001</v>
      </c>
      <c r="AA1146" s="42">
        <v>16.195122000000001</v>
      </c>
      <c r="AB1146" s="42">
        <v>4.0487799999999998</v>
      </c>
      <c r="AC1146" s="42">
        <v>2.0243899999999999</v>
      </c>
      <c r="AD1146" s="42">
        <v>29.353659</v>
      </c>
      <c r="AE1146" s="42">
        <v>76.926828999999998</v>
      </c>
      <c r="AF1146" s="42">
        <v>14.170731999999999</v>
      </c>
      <c r="AG1146" s="42">
        <v>128.54877999999999</v>
      </c>
      <c r="AH1146" s="42">
        <v>22.268293</v>
      </c>
      <c r="AI1146" s="42">
        <v>14.170731999999999</v>
      </c>
      <c r="AJ1146" s="42">
        <v>34.414634</v>
      </c>
      <c r="AK1146" s="42">
        <v>27.329267999999999</v>
      </c>
      <c r="AL1146" s="42">
        <v>16.195122000000001</v>
      </c>
      <c r="AM1146" s="42">
        <v>13.158537000000001</v>
      </c>
      <c r="AN1146" s="42">
        <v>1.012195</v>
      </c>
      <c r="AO1146" s="42">
        <v>26.317073000000001</v>
      </c>
      <c r="AP1146" s="42">
        <v>79.963414999999998</v>
      </c>
      <c r="AQ1146" s="42">
        <v>22.268293</v>
      </c>
      <c r="AR1146" s="42">
        <v>194.341463</v>
      </c>
      <c r="AS1146" s="42">
        <v>0</v>
      </c>
      <c r="AT1146" s="42">
        <v>12.146341</v>
      </c>
      <c r="AU1146" s="42">
        <v>8.0975610000000007</v>
      </c>
      <c r="AV1146" s="42">
        <v>28.341463000000001</v>
      </c>
      <c r="AW1146" s="42">
        <v>40.487805000000002</v>
      </c>
      <c r="AX1146" s="42">
        <v>20.243901999999999</v>
      </c>
      <c r="AY1146" s="42">
        <v>72.878049000000004</v>
      </c>
      <c r="AZ1146" s="42">
        <v>12.146341</v>
      </c>
      <c r="BA1146" s="42">
        <v>89.073171000000002</v>
      </c>
      <c r="BB1146" s="42">
        <v>0</v>
      </c>
      <c r="BC1146" s="42">
        <v>4.0487799999999998</v>
      </c>
      <c r="BD1146" s="42">
        <v>4.0487799999999998</v>
      </c>
      <c r="BE1146" s="42">
        <v>16.195122000000001</v>
      </c>
      <c r="BF1146" s="42">
        <v>4.0487799999999998</v>
      </c>
      <c r="BG1146" s="42">
        <v>20.243901999999999</v>
      </c>
      <c r="BH1146" s="42">
        <v>36.439024000000003</v>
      </c>
      <c r="BI1146" s="42">
        <v>4.0487799999999998</v>
      </c>
      <c r="BJ1146" s="42">
        <v>105.268293</v>
      </c>
      <c r="BK1146" s="42">
        <v>0</v>
      </c>
      <c r="BL1146" s="42">
        <v>8.0975610000000007</v>
      </c>
      <c r="BM1146" s="42">
        <v>4.0487799999999998</v>
      </c>
      <c r="BN1146" s="42">
        <v>12.146341</v>
      </c>
      <c r="BO1146" s="42">
        <v>36.439024000000003</v>
      </c>
      <c r="BP1146" s="42">
        <v>0</v>
      </c>
      <c r="BQ1146" s="42">
        <v>36.439024000000003</v>
      </c>
      <c r="BR1146" s="42">
        <v>8.0975610000000007</v>
      </c>
      <c r="BS1146" s="42">
        <v>0</v>
      </c>
      <c r="BT1146" s="42">
        <v>0</v>
      </c>
      <c r="BU1146" s="42">
        <v>0</v>
      </c>
      <c r="BV1146" s="42">
        <v>0</v>
      </c>
      <c r="BW1146" s="42">
        <v>0</v>
      </c>
      <c r="BX1146" s="42">
        <v>0</v>
      </c>
      <c r="BY1146" s="42">
        <v>0</v>
      </c>
      <c r="BZ1146" s="42">
        <v>0</v>
      </c>
      <c r="CA1146" s="42">
        <v>0</v>
      </c>
      <c r="CB1146" s="42">
        <v>117.41463400000001</v>
      </c>
      <c r="CC1146" s="42">
        <v>0</v>
      </c>
      <c r="CD1146" s="42">
        <v>12.146341</v>
      </c>
      <c r="CE1146" s="42">
        <v>4.0487799999999998</v>
      </c>
      <c r="CF1146" s="42">
        <v>28.341463000000001</v>
      </c>
      <c r="CG1146" s="42">
        <v>40.487805000000002</v>
      </c>
      <c r="CH1146" s="42">
        <v>20.243901999999999</v>
      </c>
      <c r="CI1146" s="42">
        <v>0</v>
      </c>
      <c r="CJ1146" s="42">
        <v>12.146341</v>
      </c>
      <c r="CK1146" s="42">
        <v>76.926828999999998</v>
      </c>
      <c r="CL1146" s="42">
        <v>0</v>
      </c>
      <c r="CM1146" s="42">
        <v>0</v>
      </c>
      <c r="CN1146" s="42">
        <v>4.0487799999999998</v>
      </c>
      <c r="CO1146" s="42">
        <v>0</v>
      </c>
      <c r="CP1146" s="42">
        <v>0</v>
      </c>
      <c r="CQ1146" s="42">
        <v>0</v>
      </c>
      <c r="CR1146" s="42">
        <v>72.878049000000004</v>
      </c>
      <c r="CS1146" s="42">
        <v>0</v>
      </c>
    </row>
    <row r="1147" spans="1:97">
      <c r="A1147" s="40" t="s">
        <v>2919</v>
      </c>
      <c r="B1147" s="40" t="s">
        <v>289</v>
      </c>
      <c r="C1147" s="40" t="s">
        <v>2806</v>
      </c>
      <c r="D1147" s="40" t="s">
        <v>2807</v>
      </c>
      <c r="E1147" s="40" t="s">
        <v>2861</v>
      </c>
      <c r="F1147" s="40" t="s">
        <v>1696</v>
      </c>
      <c r="G1147" s="41" t="s">
        <v>294</v>
      </c>
      <c r="H1147" s="40" t="s">
        <v>2920</v>
      </c>
      <c r="I1147" s="42">
        <v>765</v>
      </c>
      <c r="J1147" s="42">
        <v>137.253129</v>
      </c>
      <c r="K1147" s="42">
        <v>135.12517399999999</v>
      </c>
      <c r="L1147" s="42">
        <v>161.72461799999999</v>
      </c>
      <c r="M1147" s="42">
        <v>156.404729</v>
      </c>
      <c r="N1147" s="42">
        <v>123.421419</v>
      </c>
      <c r="O1147" s="42">
        <v>51.070931999999999</v>
      </c>
      <c r="P1147" s="42">
        <v>113</v>
      </c>
      <c r="Q1147" s="42">
        <v>72</v>
      </c>
      <c r="R1147" s="42">
        <v>130</v>
      </c>
      <c r="S1147" s="42">
        <v>86</v>
      </c>
      <c r="T1147" s="42">
        <v>81</v>
      </c>
      <c r="U1147" s="42">
        <v>32</v>
      </c>
      <c r="V1147" s="42">
        <v>378.77607799999998</v>
      </c>
      <c r="W1147" s="42">
        <v>71.286508999999995</v>
      </c>
      <c r="X1147" s="42">
        <v>63.838664999999999</v>
      </c>
      <c r="Y1147" s="42">
        <v>82.990263999999996</v>
      </c>
      <c r="Z1147" s="42">
        <v>79.798331000000005</v>
      </c>
      <c r="AA1147" s="42">
        <v>64.902642999999998</v>
      </c>
      <c r="AB1147" s="42">
        <v>13.831711</v>
      </c>
      <c r="AC1147" s="42">
        <v>2.127955</v>
      </c>
      <c r="AD1147" s="42">
        <v>91.502086000000006</v>
      </c>
      <c r="AE1147" s="42">
        <v>240.45897099999999</v>
      </c>
      <c r="AF1147" s="42">
        <v>46.815021000000002</v>
      </c>
      <c r="AG1147" s="42">
        <v>386.22392200000002</v>
      </c>
      <c r="AH1147" s="42">
        <v>65.966620000000006</v>
      </c>
      <c r="AI1147" s="42">
        <v>71.286508999999995</v>
      </c>
      <c r="AJ1147" s="42">
        <v>78.734352999999999</v>
      </c>
      <c r="AK1147" s="42">
        <v>76.606397999999999</v>
      </c>
      <c r="AL1147" s="42">
        <v>58.518776000000003</v>
      </c>
      <c r="AM1147" s="42">
        <v>30.855354999999999</v>
      </c>
      <c r="AN1147" s="42">
        <v>4.2559110000000002</v>
      </c>
      <c r="AO1147" s="42">
        <v>90.438108</v>
      </c>
      <c r="AP1147" s="42">
        <v>230.883171</v>
      </c>
      <c r="AQ1147" s="42">
        <v>64.902642999999998</v>
      </c>
      <c r="AR1147" s="42">
        <v>589.44367199999999</v>
      </c>
      <c r="AS1147" s="42">
        <v>4.2559110000000002</v>
      </c>
      <c r="AT1147" s="42">
        <v>34.047288000000002</v>
      </c>
      <c r="AU1147" s="42">
        <v>8.5118220000000004</v>
      </c>
      <c r="AV1147" s="42">
        <v>63.838664999999999</v>
      </c>
      <c r="AW1147" s="42">
        <v>103.20584100000001</v>
      </c>
      <c r="AX1147" s="42">
        <v>108.52573</v>
      </c>
      <c r="AY1147" s="42">
        <v>159.59666200000001</v>
      </c>
      <c r="AZ1147" s="42">
        <v>107.461752</v>
      </c>
      <c r="BA1147" s="42">
        <v>292.59388000000001</v>
      </c>
      <c r="BB1147" s="42">
        <v>4.2559110000000002</v>
      </c>
      <c r="BC1147" s="42">
        <v>12.767733</v>
      </c>
      <c r="BD1147" s="42">
        <v>4.2559110000000002</v>
      </c>
      <c r="BE1147" s="42">
        <v>34.047288000000002</v>
      </c>
      <c r="BF1147" s="42">
        <v>29.791377000000001</v>
      </c>
      <c r="BG1147" s="42">
        <v>87.246174999999994</v>
      </c>
      <c r="BH1147" s="42">
        <v>98.949929999999995</v>
      </c>
      <c r="BI1147" s="42">
        <v>21.279554999999998</v>
      </c>
      <c r="BJ1147" s="42">
        <v>296.84979099999998</v>
      </c>
      <c r="BK1147" s="42">
        <v>0</v>
      </c>
      <c r="BL1147" s="42">
        <v>21.279554999999998</v>
      </c>
      <c r="BM1147" s="42">
        <v>4.2559110000000002</v>
      </c>
      <c r="BN1147" s="42">
        <v>29.791377000000001</v>
      </c>
      <c r="BO1147" s="42">
        <v>73.414465000000007</v>
      </c>
      <c r="BP1147" s="42">
        <v>21.279554999999998</v>
      </c>
      <c r="BQ1147" s="42">
        <v>60.646732</v>
      </c>
      <c r="BR1147" s="42">
        <v>86.182197000000002</v>
      </c>
      <c r="BS1147" s="42">
        <v>73.414465000000007</v>
      </c>
      <c r="BT1147" s="42">
        <v>0</v>
      </c>
      <c r="BU1147" s="42">
        <v>0</v>
      </c>
      <c r="BV1147" s="42">
        <v>4.2559110000000002</v>
      </c>
      <c r="BW1147" s="42">
        <v>4.2559110000000002</v>
      </c>
      <c r="BX1147" s="42">
        <v>12.767733</v>
      </c>
      <c r="BY1147" s="42">
        <v>17.023644000000001</v>
      </c>
      <c r="BZ1147" s="42">
        <v>0</v>
      </c>
      <c r="CA1147" s="42">
        <v>35.111266000000001</v>
      </c>
      <c r="CB1147" s="42">
        <v>313.87343499999997</v>
      </c>
      <c r="CC1147" s="42">
        <v>4.2559110000000002</v>
      </c>
      <c r="CD1147" s="42">
        <v>25.535466</v>
      </c>
      <c r="CE1147" s="42">
        <v>4.2559110000000002</v>
      </c>
      <c r="CF1147" s="42">
        <v>59.582754000000001</v>
      </c>
      <c r="CG1147" s="42">
        <v>86.182197000000002</v>
      </c>
      <c r="CH1147" s="42">
        <v>91.502086000000006</v>
      </c>
      <c r="CI1147" s="42">
        <v>0</v>
      </c>
      <c r="CJ1147" s="42">
        <v>42.559109999999997</v>
      </c>
      <c r="CK1147" s="42">
        <v>202.15577200000001</v>
      </c>
      <c r="CL1147" s="42">
        <v>0</v>
      </c>
      <c r="CM1147" s="42">
        <v>8.5118220000000004</v>
      </c>
      <c r="CN1147" s="42">
        <v>0</v>
      </c>
      <c r="CO1147" s="42">
        <v>0</v>
      </c>
      <c r="CP1147" s="42">
        <v>4.2559110000000002</v>
      </c>
      <c r="CQ1147" s="42">
        <v>0</v>
      </c>
      <c r="CR1147" s="42">
        <v>159.59666200000001</v>
      </c>
      <c r="CS1147" s="42">
        <v>29.791377000000001</v>
      </c>
    </row>
    <row r="1148" spans="1:97">
      <c r="A1148" s="40" t="s">
        <v>2921</v>
      </c>
      <c r="B1148" s="40" t="s">
        <v>289</v>
      </c>
      <c r="C1148" s="40" t="s">
        <v>2806</v>
      </c>
      <c r="D1148" s="40" t="s">
        <v>2812</v>
      </c>
      <c r="E1148" s="40" t="s">
        <v>2917</v>
      </c>
      <c r="F1148" s="40" t="s">
        <v>2903</v>
      </c>
      <c r="G1148" s="41" t="s">
        <v>294</v>
      </c>
      <c r="H1148" s="40" t="s">
        <v>2922</v>
      </c>
      <c r="I1148" s="42">
        <v>803</v>
      </c>
      <c r="J1148" s="42">
        <v>165.972521</v>
      </c>
      <c r="K1148" s="42">
        <v>120.88172</v>
      </c>
      <c r="L1148" s="42">
        <v>166.93190000000001</v>
      </c>
      <c r="M1148" s="42">
        <v>182.281959</v>
      </c>
      <c r="N1148" s="42">
        <v>118.003584</v>
      </c>
      <c r="O1148" s="42">
        <v>48.928314999999998</v>
      </c>
      <c r="P1148" s="42">
        <v>128</v>
      </c>
      <c r="Q1148" s="42">
        <v>96</v>
      </c>
      <c r="R1148" s="42">
        <v>157</v>
      </c>
      <c r="S1148" s="42">
        <v>127</v>
      </c>
      <c r="T1148" s="42">
        <v>89</v>
      </c>
      <c r="U1148" s="42">
        <v>38</v>
      </c>
      <c r="V1148" s="42">
        <v>393.345281</v>
      </c>
      <c r="W1148" s="42">
        <v>70.994026000000005</v>
      </c>
      <c r="X1148" s="42">
        <v>63.318995999999999</v>
      </c>
      <c r="Y1148" s="42">
        <v>78.669055999999998</v>
      </c>
      <c r="Z1148" s="42">
        <v>95.937872999999996</v>
      </c>
      <c r="AA1148" s="42">
        <v>62.359617999999998</v>
      </c>
      <c r="AB1148" s="42">
        <v>20.146953</v>
      </c>
      <c r="AC1148" s="42">
        <v>1.918757</v>
      </c>
      <c r="AD1148" s="42">
        <v>100.73476700000001</v>
      </c>
      <c r="AE1148" s="42">
        <v>236.00716800000001</v>
      </c>
      <c r="AF1148" s="42">
        <v>56.603344999999997</v>
      </c>
      <c r="AG1148" s="42">
        <v>409.654719</v>
      </c>
      <c r="AH1148" s="42">
        <v>94.978494999999995</v>
      </c>
      <c r="AI1148" s="42">
        <v>57.562724000000003</v>
      </c>
      <c r="AJ1148" s="42">
        <v>88.262843000000004</v>
      </c>
      <c r="AK1148" s="42">
        <v>86.344086000000004</v>
      </c>
      <c r="AL1148" s="42">
        <v>55.643967000000004</v>
      </c>
      <c r="AM1148" s="42">
        <v>24.943847000000002</v>
      </c>
      <c r="AN1148" s="42">
        <v>1.918757</v>
      </c>
      <c r="AO1148" s="42">
        <v>120.88172</v>
      </c>
      <c r="AP1148" s="42">
        <v>233.129032</v>
      </c>
      <c r="AQ1148" s="42">
        <v>55.643967000000004</v>
      </c>
      <c r="AR1148" s="42">
        <v>652.37753899999996</v>
      </c>
      <c r="AS1148" s="42">
        <v>15.350059999999999</v>
      </c>
      <c r="AT1148" s="42">
        <v>30.700119000000001</v>
      </c>
      <c r="AU1148" s="42">
        <v>30.700119000000001</v>
      </c>
      <c r="AV1148" s="42">
        <v>84.425329000000005</v>
      </c>
      <c r="AW1148" s="42">
        <v>141.98805300000001</v>
      </c>
      <c r="AX1148" s="42">
        <v>72.912784000000002</v>
      </c>
      <c r="AY1148" s="42">
        <v>195.71326199999999</v>
      </c>
      <c r="AZ1148" s="42">
        <v>80.587813999999995</v>
      </c>
      <c r="BA1148" s="42">
        <v>330.02628399999998</v>
      </c>
      <c r="BB1148" s="42">
        <v>15.350059999999999</v>
      </c>
      <c r="BC1148" s="42">
        <v>30.700119000000001</v>
      </c>
      <c r="BD1148" s="42">
        <v>26.862604999999999</v>
      </c>
      <c r="BE1148" s="42">
        <v>34.537633999999997</v>
      </c>
      <c r="BF1148" s="42">
        <v>30.700119000000001</v>
      </c>
      <c r="BG1148" s="42">
        <v>69.075269000000006</v>
      </c>
      <c r="BH1148" s="42">
        <v>95.937872999999996</v>
      </c>
      <c r="BI1148" s="42">
        <v>26.862604999999999</v>
      </c>
      <c r="BJ1148" s="42">
        <v>322.35125399999998</v>
      </c>
      <c r="BK1148" s="42">
        <v>0</v>
      </c>
      <c r="BL1148" s="42">
        <v>0</v>
      </c>
      <c r="BM1148" s="42">
        <v>3.8375149999999998</v>
      </c>
      <c r="BN1148" s="42">
        <v>49.887694000000003</v>
      </c>
      <c r="BO1148" s="42">
        <v>111.287933</v>
      </c>
      <c r="BP1148" s="42">
        <v>3.8375149999999998</v>
      </c>
      <c r="BQ1148" s="42">
        <v>99.775388000000007</v>
      </c>
      <c r="BR1148" s="42">
        <v>53.725209</v>
      </c>
      <c r="BS1148" s="42">
        <v>76.750298999999998</v>
      </c>
      <c r="BT1148" s="42">
        <v>0</v>
      </c>
      <c r="BU1148" s="42">
        <v>0</v>
      </c>
      <c r="BV1148" s="42">
        <v>0</v>
      </c>
      <c r="BW1148" s="42">
        <v>3.8375149999999998</v>
      </c>
      <c r="BX1148" s="42">
        <v>11.512544999999999</v>
      </c>
      <c r="BY1148" s="42">
        <v>11.512544999999999</v>
      </c>
      <c r="BZ1148" s="42">
        <v>0</v>
      </c>
      <c r="CA1148" s="42">
        <v>49.887694000000003</v>
      </c>
      <c r="CB1148" s="42">
        <v>330.02628399999998</v>
      </c>
      <c r="CC1148" s="42">
        <v>11.512544999999999</v>
      </c>
      <c r="CD1148" s="42">
        <v>30.700119000000001</v>
      </c>
      <c r="CE1148" s="42">
        <v>30.700119000000001</v>
      </c>
      <c r="CF1148" s="42">
        <v>57.562724000000003</v>
      </c>
      <c r="CG1148" s="42">
        <v>115.12544800000001</v>
      </c>
      <c r="CH1148" s="42">
        <v>53.725209</v>
      </c>
      <c r="CI1148" s="42">
        <v>11.512544999999999</v>
      </c>
      <c r="CJ1148" s="42">
        <v>19.187574999999999</v>
      </c>
      <c r="CK1148" s="42">
        <v>245.600956</v>
      </c>
      <c r="CL1148" s="42">
        <v>3.8375149999999998</v>
      </c>
      <c r="CM1148" s="42">
        <v>0</v>
      </c>
      <c r="CN1148" s="42">
        <v>0</v>
      </c>
      <c r="CO1148" s="42">
        <v>23.025089999999999</v>
      </c>
      <c r="CP1148" s="42">
        <v>15.350059999999999</v>
      </c>
      <c r="CQ1148" s="42">
        <v>7.6750299999999996</v>
      </c>
      <c r="CR1148" s="42">
        <v>184.200717</v>
      </c>
      <c r="CS1148" s="42">
        <v>11.512544999999999</v>
      </c>
    </row>
    <row r="1149" spans="1:97">
      <c r="A1149" s="40" t="s">
        <v>2923</v>
      </c>
      <c r="B1149" s="40" t="s">
        <v>289</v>
      </c>
      <c r="C1149" s="40" t="s">
        <v>2806</v>
      </c>
      <c r="D1149" s="40" t="s">
        <v>2807</v>
      </c>
      <c r="E1149" s="40" t="s">
        <v>2924</v>
      </c>
      <c r="F1149" s="40" t="s">
        <v>1696</v>
      </c>
      <c r="G1149" s="41" t="s">
        <v>294</v>
      </c>
      <c r="H1149" s="40" t="s">
        <v>2925</v>
      </c>
      <c r="I1149" s="42">
        <v>12197</v>
      </c>
      <c r="J1149" s="42">
        <v>2040.741786</v>
      </c>
      <c r="K1149" s="42">
        <v>1606.4281579999999</v>
      </c>
      <c r="L1149" s="42">
        <v>2366.3640740000001</v>
      </c>
      <c r="M1149" s="42">
        <v>2568.98279</v>
      </c>
      <c r="N1149" s="42">
        <v>2421.0276690000001</v>
      </c>
      <c r="O1149" s="42">
        <v>1193.4555230000001</v>
      </c>
      <c r="P1149" s="42">
        <v>1614</v>
      </c>
      <c r="Q1149" s="42">
        <v>1350</v>
      </c>
      <c r="R1149" s="42">
        <v>2031</v>
      </c>
      <c r="S1149" s="42">
        <v>1929</v>
      </c>
      <c r="T1149" s="42">
        <v>1715</v>
      </c>
      <c r="U1149" s="42">
        <v>651</v>
      </c>
      <c r="V1149" s="42">
        <v>5829.0250239999996</v>
      </c>
      <c r="W1149" s="42">
        <v>1046.906896</v>
      </c>
      <c r="X1149" s="42">
        <v>813.71300299999996</v>
      </c>
      <c r="Y1149" s="42">
        <v>1175.1281739999999</v>
      </c>
      <c r="Z1149" s="42">
        <v>1182.5334700000001</v>
      </c>
      <c r="AA1149" s="42">
        <v>1148.329379</v>
      </c>
      <c r="AB1149" s="42">
        <v>447.99687299999999</v>
      </c>
      <c r="AC1149" s="42">
        <v>14.417229000000001</v>
      </c>
      <c r="AD1149" s="42">
        <v>1327.4213580000001</v>
      </c>
      <c r="AE1149" s="42">
        <v>3316.9806469999999</v>
      </c>
      <c r="AF1149" s="42">
        <v>1184.6230190000001</v>
      </c>
      <c r="AG1149" s="42">
        <v>6367.9749760000004</v>
      </c>
      <c r="AH1149" s="42">
        <v>993.83488999999997</v>
      </c>
      <c r="AI1149" s="42">
        <v>792.71515499999998</v>
      </c>
      <c r="AJ1149" s="42">
        <v>1191.2358999999999</v>
      </c>
      <c r="AK1149" s="42">
        <v>1386.4493199999999</v>
      </c>
      <c r="AL1149" s="42">
        <v>1272.69829</v>
      </c>
      <c r="AM1149" s="42">
        <v>660.77554399999997</v>
      </c>
      <c r="AN1149" s="42">
        <v>70.265877000000003</v>
      </c>
      <c r="AO1149" s="42">
        <v>1254.161157</v>
      </c>
      <c r="AP1149" s="42">
        <v>3596.9672639999999</v>
      </c>
      <c r="AQ1149" s="42">
        <v>1516.8465550000001</v>
      </c>
      <c r="AR1149" s="42">
        <v>10104.565127</v>
      </c>
      <c r="AS1149" s="42">
        <v>17.396588999999999</v>
      </c>
      <c r="AT1149" s="42">
        <v>465.695314</v>
      </c>
      <c r="AU1149" s="42">
        <v>504.19639699999999</v>
      </c>
      <c r="AV1149" s="42">
        <v>1284.77781</v>
      </c>
      <c r="AW1149" s="42">
        <v>1909.973939</v>
      </c>
      <c r="AX1149" s="42">
        <v>1056.652227</v>
      </c>
      <c r="AY1149" s="42">
        <v>3572.507478</v>
      </c>
      <c r="AZ1149" s="42">
        <v>1293.3653730000001</v>
      </c>
      <c r="BA1149" s="42">
        <v>4672.4464079999998</v>
      </c>
      <c r="BB1149" s="42">
        <v>12.358706</v>
      </c>
      <c r="BC1149" s="42">
        <v>297.72853400000002</v>
      </c>
      <c r="BD1149" s="42">
        <v>348.86745200000001</v>
      </c>
      <c r="BE1149" s="42">
        <v>654.09222999999997</v>
      </c>
      <c r="BF1149" s="42">
        <v>524.87630300000001</v>
      </c>
      <c r="BG1149" s="42">
        <v>824.43890899999997</v>
      </c>
      <c r="BH1149" s="42">
        <v>1674.1367700000001</v>
      </c>
      <c r="BI1149" s="42">
        <v>335.94750499999998</v>
      </c>
      <c r="BJ1149" s="42">
        <v>5432.1187190000001</v>
      </c>
      <c r="BK1149" s="42">
        <v>5.0378829999999999</v>
      </c>
      <c r="BL1149" s="42">
        <v>167.96678</v>
      </c>
      <c r="BM1149" s="42">
        <v>155.328945</v>
      </c>
      <c r="BN1149" s="42">
        <v>630.68557999999996</v>
      </c>
      <c r="BO1149" s="42">
        <v>1385.097636</v>
      </c>
      <c r="BP1149" s="42">
        <v>232.21331799999999</v>
      </c>
      <c r="BQ1149" s="42">
        <v>1898.3707079999999</v>
      </c>
      <c r="BR1149" s="42">
        <v>957.417868</v>
      </c>
      <c r="BS1149" s="42">
        <v>972.29944</v>
      </c>
      <c r="BT1149" s="42">
        <v>0</v>
      </c>
      <c r="BU1149" s="42">
        <v>11.870089999999999</v>
      </c>
      <c r="BV1149" s="42">
        <v>7.8410010000000003</v>
      </c>
      <c r="BW1149" s="42">
        <v>87.178197999999995</v>
      </c>
      <c r="BX1149" s="42">
        <v>266.76492999999999</v>
      </c>
      <c r="BY1149" s="42">
        <v>144.02200999999999</v>
      </c>
      <c r="BZ1149" s="42">
        <v>0</v>
      </c>
      <c r="CA1149" s="42">
        <v>454.62321200000002</v>
      </c>
      <c r="CB1149" s="42">
        <v>4566.1877409999997</v>
      </c>
      <c r="CC1149" s="42">
        <v>9.5573990000000002</v>
      </c>
      <c r="CD1149" s="42">
        <v>386.344335</v>
      </c>
      <c r="CE1149" s="42">
        <v>391.59060399999998</v>
      </c>
      <c r="CF1149" s="42">
        <v>1041.8576909999999</v>
      </c>
      <c r="CG1149" s="42">
        <v>1452.5203759999999</v>
      </c>
      <c r="CH1149" s="42">
        <v>823.26124700000003</v>
      </c>
      <c r="CI1149" s="42">
        <v>66.687253999999996</v>
      </c>
      <c r="CJ1149" s="42">
        <v>394.36883399999999</v>
      </c>
      <c r="CK1149" s="42">
        <v>4566.0779460000003</v>
      </c>
      <c r="CL1149" s="42">
        <v>7.8391900000000003</v>
      </c>
      <c r="CM1149" s="42">
        <v>67.480889000000005</v>
      </c>
      <c r="CN1149" s="42">
        <v>104.764792</v>
      </c>
      <c r="CO1149" s="42">
        <v>155.74192099999999</v>
      </c>
      <c r="CP1149" s="42">
        <v>190.68863300000001</v>
      </c>
      <c r="CQ1149" s="42">
        <v>89.368970000000004</v>
      </c>
      <c r="CR1149" s="42">
        <v>3505.8202240000001</v>
      </c>
      <c r="CS1149" s="42">
        <v>444.37332700000002</v>
      </c>
    </row>
    <row r="1150" spans="1:97">
      <c r="A1150" s="40" t="s">
        <v>2926</v>
      </c>
      <c r="B1150" s="40" t="s">
        <v>289</v>
      </c>
      <c r="C1150" s="40" t="s">
        <v>2806</v>
      </c>
      <c r="D1150" s="40" t="s">
        <v>2812</v>
      </c>
      <c r="E1150" s="40" t="s">
        <v>2813</v>
      </c>
      <c r="F1150" s="40" t="s">
        <v>2814</v>
      </c>
      <c r="G1150" s="41" t="s">
        <v>294</v>
      </c>
      <c r="H1150" s="40" t="s">
        <v>2927</v>
      </c>
      <c r="I1150" s="42">
        <v>287</v>
      </c>
      <c r="J1150" s="42">
        <v>48.154361999999999</v>
      </c>
      <c r="K1150" s="42">
        <v>43.338926000000001</v>
      </c>
      <c r="L1150" s="42">
        <v>43.338926000000001</v>
      </c>
      <c r="M1150" s="42">
        <v>70.305368999999999</v>
      </c>
      <c r="N1150" s="42">
        <v>48.154361999999999</v>
      </c>
      <c r="O1150" s="42">
        <v>33.708053999999997</v>
      </c>
      <c r="P1150" s="42">
        <v>48</v>
      </c>
      <c r="Q1150" s="42">
        <v>38</v>
      </c>
      <c r="R1150" s="42">
        <v>54</v>
      </c>
      <c r="S1150" s="42">
        <v>56</v>
      </c>
      <c r="T1150" s="42">
        <v>56</v>
      </c>
      <c r="U1150" s="42">
        <v>23</v>
      </c>
      <c r="V1150" s="42">
        <v>155.05704700000001</v>
      </c>
      <c r="W1150" s="42">
        <v>29.855705</v>
      </c>
      <c r="X1150" s="42">
        <v>25.040268000000001</v>
      </c>
      <c r="Y1150" s="42">
        <v>23.114094000000001</v>
      </c>
      <c r="Z1150" s="42">
        <v>32.744965999999998</v>
      </c>
      <c r="AA1150" s="42">
        <v>25.040268000000001</v>
      </c>
      <c r="AB1150" s="42">
        <v>18.298658</v>
      </c>
      <c r="AC1150" s="42">
        <v>0.96308700000000003</v>
      </c>
      <c r="AD1150" s="42">
        <v>38.523490000000002</v>
      </c>
      <c r="AE1150" s="42">
        <v>83.788590999999997</v>
      </c>
      <c r="AF1150" s="42">
        <v>32.744965999999998</v>
      </c>
      <c r="AG1150" s="42">
        <v>131.94295299999999</v>
      </c>
      <c r="AH1150" s="42">
        <v>18.298658</v>
      </c>
      <c r="AI1150" s="42">
        <v>18.298658</v>
      </c>
      <c r="AJ1150" s="42">
        <v>20.224831999999999</v>
      </c>
      <c r="AK1150" s="42">
        <v>37.560403000000001</v>
      </c>
      <c r="AL1150" s="42">
        <v>23.114094000000001</v>
      </c>
      <c r="AM1150" s="42">
        <v>12.520134000000001</v>
      </c>
      <c r="AN1150" s="42">
        <v>1.9261740000000001</v>
      </c>
      <c r="AO1150" s="42">
        <v>24.077181</v>
      </c>
      <c r="AP1150" s="42">
        <v>82.825502999999998</v>
      </c>
      <c r="AQ1150" s="42">
        <v>25.040268000000001</v>
      </c>
      <c r="AR1150" s="42">
        <v>238.84563800000001</v>
      </c>
      <c r="AS1150" s="42">
        <v>11.557047000000001</v>
      </c>
      <c r="AT1150" s="42">
        <v>0</v>
      </c>
      <c r="AU1150" s="42">
        <v>11.557047000000001</v>
      </c>
      <c r="AV1150" s="42">
        <v>15.409395999999999</v>
      </c>
      <c r="AW1150" s="42">
        <v>19.261745000000001</v>
      </c>
      <c r="AX1150" s="42">
        <v>57.785235</v>
      </c>
      <c r="AY1150" s="42">
        <v>88.604027000000002</v>
      </c>
      <c r="AZ1150" s="42">
        <v>34.671140999999999</v>
      </c>
      <c r="BA1150" s="42">
        <v>130.97986599999999</v>
      </c>
      <c r="BB1150" s="42">
        <v>3.8523489999999998</v>
      </c>
      <c r="BC1150" s="42">
        <v>0</v>
      </c>
      <c r="BD1150" s="42">
        <v>3.8523489999999998</v>
      </c>
      <c r="BE1150" s="42">
        <v>3.8523489999999998</v>
      </c>
      <c r="BF1150" s="42">
        <v>0</v>
      </c>
      <c r="BG1150" s="42">
        <v>57.785235</v>
      </c>
      <c r="BH1150" s="42">
        <v>50.080537</v>
      </c>
      <c r="BI1150" s="42">
        <v>11.557047000000001</v>
      </c>
      <c r="BJ1150" s="42">
        <v>107.86577200000001</v>
      </c>
      <c r="BK1150" s="42">
        <v>7.7046979999999996</v>
      </c>
      <c r="BL1150" s="42">
        <v>0</v>
      </c>
      <c r="BM1150" s="42">
        <v>7.7046979999999996</v>
      </c>
      <c r="BN1150" s="42">
        <v>11.557047000000001</v>
      </c>
      <c r="BO1150" s="42">
        <v>19.261745000000001</v>
      </c>
      <c r="BP1150" s="42">
        <v>0</v>
      </c>
      <c r="BQ1150" s="42">
        <v>38.523490000000002</v>
      </c>
      <c r="BR1150" s="42">
        <v>23.114094000000001</v>
      </c>
      <c r="BS1150" s="42">
        <v>30.818791999999998</v>
      </c>
      <c r="BT1150" s="42">
        <v>0</v>
      </c>
      <c r="BU1150" s="42">
        <v>0</v>
      </c>
      <c r="BV1150" s="42">
        <v>0</v>
      </c>
      <c r="BW1150" s="42">
        <v>0</v>
      </c>
      <c r="BX1150" s="42">
        <v>0</v>
      </c>
      <c r="BY1150" s="42">
        <v>11.557047000000001</v>
      </c>
      <c r="BZ1150" s="42">
        <v>0</v>
      </c>
      <c r="CA1150" s="42">
        <v>19.261745000000001</v>
      </c>
      <c r="CB1150" s="42">
        <v>111.718121</v>
      </c>
      <c r="CC1150" s="42">
        <v>11.557047000000001</v>
      </c>
      <c r="CD1150" s="42">
        <v>0</v>
      </c>
      <c r="CE1150" s="42">
        <v>11.557047000000001</v>
      </c>
      <c r="CF1150" s="42">
        <v>11.557047000000001</v>
      </c>
      <c r="CG1150" s="42">
        <v>19.261745000000001</v>
      </c>
      <c r="CH1150" s="42">
        <v>46.228188000000003</v>
      </c>
      <c r="CI1150" s="42">
        <v>3.8523489999999998</v>
      </c>
      <c r="CJ1150" s="42">
        <v>7.7046979999999996</v>
      </c>
      <c r="CK1150" s="42">
        <v>96.308724999999995</v>
      </c>
      <c r="CL1150" s="42">
        <v>0</v>
      </c>
      <c r="CM1150" s="42">
        <v>0</v>
      </c>
      <c r="CN1150" s="42">
        <v>0</v>
      </c>
      <c r="CO1150" s="42">
        <v>3.8523489999999998</v>
      </c>
      <c r="CP1150" s="42">
        <v>0</v>
      </c>
      <c r="CQ1150" s="42">
        <v>0</v>
      </c>
      <c r="CR1150" s="42">
        <v>84.751677999999998</v>
      </c>
      <c r="CS1150" s="42">
        <v>7.7046979999999996</v>
      </c>
    </row>
    <row r="1151" spans="1:97">
      <c r="A1151" s="40" t="s">
        <v>2928</v>
      </c>
      <c r="B1151" s="40" t="s">
        <v>289</v>
      </c>
      <c r="C1151" s="40" t="s">
        <v>2806</v>
      </c>
      <c r="D1151" s="40" t="s">
        <v>2812</v>
      </c>
      <c r="E1151" s="40" t="s">
        <v>2887</v>
      </c>
      <c r="F1151" s="40" t="s">
        <v>2818</v>
      </c>
      <c r="G1151" s="41" t="s">
        <v>294</v>
      </c>
      <c r="H1151" s="40" t="s">
        <v>2929</v>
      </c>
      <c r="I1151" s="42">
        <v>312</v>
      </c>
      <c r="J1151" s="42">
        <v>80.025974000000005</v>
      </c>
      <c r="K1151" s="42">
        <v>43.558441999999999</v>
      </c>
      <c r="L1151" s="42">
        <v>75.974025999999995</v>
      </c>
      <c r="M1151" s="42">
        <v>62.805194999999998</v>
      </c>
      <c r="N1151" s="42">
        <v>34.441558000000001</v>
      </c>
      <c r="O1151" s="42">
        <v>15.194805000000001</v>
      </c>
      <c r="P1151" s="42">
        <v>31</v>
      </c>
      <c r="Q1151" s="42">
        <v>24</v>
      </c>
      <c r="R1151" s="42">
        <v>44</v>
      </c>
      <c r="S1151" s="42">
        <v>22</v>
      </c>
      <c r="T1151" s="42">
        <v>22</v>
      </c>
      <c r="U1151" s="42">
        <v>6</v>
      </c>
      <c r="V1151" s="42">
        <v>163.09090900000001</v>
      </c>
      <c r="W1151" s="42">
        <v>48.623376999999998</v>
      </c>
      <c r="X1151" s="42">
        <v>20.259740000000001</v>
      </c>
      <c r="Y1151" s="42">
        <v>36.467531999999999</v>
      </c>
      <c r="Z1151" s="42">
        <v>35.454545000000003</v>
      </c>
      <c r="AA1151" s="42">
        <v>14.181818</v>
      </c>
      <c r="AB1151" s="42">
        <v>8.1038960000000007</v>
      </c>
      <c r="AC1151" s="42">
        <v>0</v>
      </c>
      <c r="AD1151" s="42">
        <v>54.701298999999999</v>
      </c>
      <c r="AE1151" s="42">
        <v>93.194805000000002</v>
      </c>
      <c r="AF1151" s="42">
        <v>15.194805000000001</v>
      </c>
      <c r="AG1151" s="42">
        <v>148.90909099999999</v>
      </c>
      <c r="AH1151" s="42">
        <v>31.402597</v>
      </c>
      <c r="AI1151" s="42">
        <v>23.298701000000001</v>
      </c>
      <c r="AJ1151" s="42">
        <v>39.506494000000004</v>
      </c>
      <c r="AK1151" s="42">
        <v>27.350649000000001</v>
      </c>
      <c r="AL1151" s="42">
        <v>20.259740000000001</v>
      </c>
      <c r="AM1151" s="42">
        <v>6.077922</v>
      </c>
      <c r="AN1151" s="42">
        <v>1.0129870000000001</v>
      </c>
      <c r="AO1151" s="42">
        <v>37.480519000000001</v>
      </c>
      <c r="AP1151" s="42">
        <v>93.194805000000002</v>
      </c>
      <c r="AQ1151" s="42">
        <v>18.233765999999999</v>
      </c>
      <c r="AR1151" s="42">
        <v>226.90909099999999</v>
      </c>
      <c r="AS1151" s="42">
        <v>0</v>
      </c>
      <c r="AT1151" s="42">
        <v>24.311688</v>
      </c>
      <c r="AU1151" s="42">
        <v>20.259740000000001</v>
      </c>
      <c r="AV1151" s="42">
        <v>32.415584000000003</v>
      </c>
      <c r="AW1151" s="42">
        <v>36.467531999999999</v>
      </c>
      <c r="AX1151" s="42">
        <v>56.727272999999997</v>
      </c>
      <c r="AY1151" s="42">
        <v>36.467531999999999</v>
      </c>
      <c r="AZ1151" s="42">
        <v>20.259740000000001</v>
      </c>
      <c r="BA1151" s="42">
        <v>117.506494</v>
      </c>
      <c r="BB1151" s="42">
        <v>0</v>
      </c>
      <c r="BC1151" s="42">
        <v>16.207792000000001</v>
      </c>
      <c r="BD1151" s="42">
        <v>12.155844</v>
      </c>
      <c r="BE1151" s="42">
        <v>16.207792000000001</v>
      </c>
      <c r="BF1151" s="42">
        <v>4.0519480000000003</v>
      </c>
      <c r="BG1151" s="42">
        <v>48.623376999999998</v>
      </c>
      <c r="BH1151" s="42">
        <v>16.207792000000001</v>
      </c>
      <c r="BI1151" s="42">
        <v>4.0519480000000003</v>
      </c>
      <c r="BJ1151" s="42">
        <v>109.402597</v>
      </c>
      <c r="BK1151" s="42">
        <v>0</v>
      </c>
      <c r="BL1151" s="42">
        <v>8.1038960000000007</v>
      </c>
      <c r="BM1151" s="42">
        <v>8.1038960000000007</v>
      </c>
      <c r="BN1151" s="42">
        <v>16.207792000000001</v>
      </c>
      <c r="BO1151" s="42">
        <v>32.415584000000003</v>
      </c>
      <c r="BP1151" s="42">
        <v>8.1038960000000007</v>
      </c>
      <c r="BQ1151" s="42">
        <v>20.259740000000001</v>
      </c>
      <c r="BR1151" s="42">
        <v>16.207792000000001</v>
      </c>
      <c r="BS1151" s="42">
        <v>20.259740000000001</v>
      </c>
      <c r="BT1151" s="42">
        <v>0</v>
      </c>
      <c r="BU1151" s="42">
        <v>0</v>
      </c>
      <c r="BV1151" s="42">
        <v>0</v>
      </c>
      <c r="BW1151" s="42">
        <v>0</v>
      </c>
      <c r="BX1151" s="42">
        <v>0</v>
      </c>
      <c r="BY1151" s="42">
        <v>12.155844</v>
      </c>
      <c r="BZ1151" s="42">
        <v>0</v>
      </c>
      <c r="CA1151" s="42">
        <v>8.1038960000000007</v>
      </c>
      <c r="CB1151" s="42">
        <v>162.077922</v>
      </c>
      <c r="CC1151" s="42">
        <v>0</v>
      </c>
      <c r="CD1151" s="42">
        <v>24.311688</v>
      </c>
      <c r="CE1151" s="42">
        <v>20.259740000000001</v>
      </c>
      <c r="CF1151" s="42">
        <v>28.363636</v>
      </c>
      <c r="CG1151" s="42">
        <v>32.415584000000003</v>
      </c>
      <c r="CH1151" s="42">
        <v>44.571429000000002</v>
      </c>
      <c r="CI1151" s="42">
        <v>0</v>
      </c>
      <c r="CJ1151" s="42">
        <v>12.155844</v>
      </c>
      <c r="CK1151" s="42">
        <v>44.571429000000002</v>
      </c>
      <c r="CL1151" s="42">
        <v>0</v>
      </c>
      <c r="CM1151" s="42">
        <v>0</v>
      </c>
      <c r="CN1151" s="42">
        <v>0</v>
      </c>
      <c r="CO1151" s="42">
        <v>4.0519480000000003</v>
      </c>
      <c r="CP1151" s="42">
        <v>4.0519480000000003</v>
      </c>
      <c r="CQ1151" s="42">
        <v>0</v>
      </c>
      <c r="CR1151" s="42">
        <v>36.467531999999999</v>
      </c>
      <c r="CS1151" s="42">
        <v>0</v>
      </c>
    </row>
    <row r="1152" spans="1:97">
      <c r="A1152" s="40" t="s">
        <v>2930</v>
      </c>
      <c r="B1152" s="40" t="s">
        <v>289</v>
      </c>
      <c r="C1152" s="40" t="s">
        <v>2806</v>
      </c>
      <c r="D1152" s="40" t="s">
        <v>2807</v>
      </c>
      <c r="E1152" s="40" t="s">
        <v>2839</v>
      </c>
      <c r="F1152" s="40" t="s">
        <v>2809</v>
      </c>
      <c r="G1152" s="41" t="s">
        <v>294</v>
      </c>
      <c r="H1152" s="40" t="s">
        <v>2931</v>
      </c>
      <c r="I1152" s="42">
        <v>349</v>
      </c>
      <c r="J1152" s="42">
        <v>60.520231000000003</v>
      </c>
      <c r="K1152" s="42">
        <v>37.320808999999997</v>
      </c>
      <c r="L1152" s="42">
        <v>65.563584000000006</v>
      </c>
      <c r="M1152" s="42">
        <v>82.710982999999999</v>
      </c>
      <c r="N1152" s="42">
        <v>68.589595000000003</v>
      </c>
      <c r="O1152" s="42">
        <v>34.294798</v>
      </c>
      <c r="P1152" s="42">
        <v>62</v>
      </c>
      <c r="Q1152" s="42">
        <v>61</v>
      </c>
      <c r="R1152" s="42">
        <v>85</v>
      </c>
      <c r="S1152" s="42">
        <v>67</v>
      </c>
      <c r="T1152" s="42">
        <v>51</v>
      </c>
      <c r="U1152" s="42">
        <v>18</v>
      </c>
      <c r="V1152" s="42">
        <v>183.578035</v>
      </c>
      <c r="W1152" s="42">
        <v>35.303468000000002</v>
      </c>
      <c r="X1152" s="42">
        <v>21.182081</v>
      </c>
      <c r="Y1152" s="42">
        <v>37.320808999999997</v>
      </c>
      <c r="Z1152" s="42">
        <v>41.355491000000001</v>
      </c>
      <c r="AA1152" s="42">
        <v>33.286127</v>
      </c>
      <c r="AB1152" s="42">
        <v>15.130058</v>
      </c>
      <c r="AC1152" s="42">
        <v>0</v>
      </c>
      <c r="AD1152" s="42">
        <v>46.398843999999997</v>
      </c>
      <c r="AE1152" s="42">
        <v>105.910405</v>
      </c>
      <c r="AF1152" s="42">
        <v>31.268785999999999</v>
      </c>
      <c r="AG1152" s="42">
        <v>165.421965</v>
      </c>
      <c r="AH1152" s="42">
        <v>25.216763</v>
      </c>
      <c r="AI1152" s="42">
        <v>16.138728</v>
      </c>
      <c r="AJ1152" s="42">
        <v>28.242775000000002</v>
      </c>
      <c r="AK1152" s="42">
        <v>41.355491000000001</v>
      </c>
      <c r="AL1152" s="42">
        <v>35.303468000000002</v>
      </c>
      <c r="AM1152" s="42">
        <v>16.138728</v>
      </c>
      <c r="AN1152" s="42">
        <v>3.0260120000000001</v>
      </c>
      <c r="AO1152" s="42">
        <v>29.251445</v>
      </c>
      <c r="AP1152" s="42">
        <v>100.867052</v>
      </c>
      <c r="AQ1152" s="42">
        <v>35.303468000000002</v>
      </c>
      <c r="AR1152" s="42">
        <v>298.56647400000003</v>
      </c>
      <c r="AS1152" s="42">
        <v>20.173410000000001</v>
      </c>
      <c r="AT1152" s="42">
        <v>20.173410000000001</v>
      </c>
      <c r="AU1152" s="42">
        <v>8.0693640000000002</v>
      </c>
      <c r="AV1152" s="42">
        <v>36.312139000000002</v>
      </c>
      <c r="AW1152" s="42">
        <v>32.277456999999998</v>
      </c>
      <c r="AX1152" s="42">
        <v>60.520231000000003</v>
      </c>
      <c r="AY1152" s="42">
        <v>92.797687999999994</v>
      </c>
      <c r="AZ1152" s="42">
        <v>28.242775000000002</v>
      </c>
      <c r="BA1152" s="42">
        <v>149.28323700000001</v>
      </c>
      <c r="BB1152" s="42">
        <v>16.138728</v>
      </c>
      <c r="BC1152" s="42">
        <v>20.173410000000001</v>
      </c>
      <c r="BD1152" s="42">
        <v>0</v>
      </c>
      <c r="BE1152" s="42">
        <v>12.104046</v>
      </c>
      <c r="BF1152" s="42">
        <v>8.0693640000000002</v>
      </c>
      <c r="BG1152" s="42">
        <v>36.312139000000002</v>
      </c>
      <c r="BH1152" s="42">
        <v>48.416184999999999</v>
      </c>
      <c r="BI1152" s="42">
        <v>8.0693640000000002</v>
      </c>
      <c r="BJ1152" s="42">
        <v>149.28323700000001</v>
      </c>
      <c r="BK1152" s="42">
        <v>4.0346820000000001</v>
      </c>
      <c r="BL1152" s="42">
        <v>0</v>
      </c>
      <c r="BM1152" s="42">
        <v>8.0693640000000002</v>
      </c>
      <c r="BN1152" s="42">
        <v>24.208092000000001</v>
      </c>
      <c r="BO1152" s="42">
        <v>24.208092000000001</v>
      </c>
      <c r="BP1152" s="42">
        <v>24.208092000000001</v>
      </c>
      <c r="BQ1152" s="42">
        <v>44.381503000000002</v>
      </c>
      <c r="BR1152" s="42">
        <v>20.173410000000001</v>
      </c>
      <c r="BS1152" s="42">
        <v>32.277456999999998</v>
      </c>
      <c r="BT1152" s="42">
        <v>0</v>
      </c>
      <c r="BU1152" s="42">
        <v>4.0346820000000001</v>
      </c>
      <c r="BV1152" s="42">
        <v>0</v>
      </c>
      <c r="BW1152" s="42">
        <v>0</v>
      </c>
      <c r="BX1152" s="42">
        <v>4.0346820000000001</v>
      </c>
      <c r="BY1152" s="42">
        <v>8.0693640000000002</v>
      </c>
      <c r="BZ1152" s="42">
        <v>0</v>
      </c>
      <c r="CA1152" s="42">
        <v>16.138728</v>
      </c>
      <c r="CB1152" s="42">
        <v>157.35260099999999</v>
      </c>
      <c r="CC1152" s="42">
        <v>16.138728</v>
      </c>
      <c r="CD1152" s="42">
        <v>16.138728</v>
      </c>
      <c r="CE1152" s="42">
        <v>4.0346820000000001</v>
      </c>
      <c r="CF1152" s="42">
        <v>36.312139000000002</v>
      </c>
      <c r="CG1152" s="42">
        <v>24.208092000000001</v>
      </c>
      <c r="CH1152" s="42">
        <v>48.416184999999999</v>
      </c>
      <c r="CI1152" s="42">
        <v>4.0346820000000001</v>
      </c>
      <c r="CJ1152" s="42">
        <v>8.0693640000000002</v>
      </c>
      <c r="CK1152" s="42">
        <v>108.93641599999999</v>
      </c>
      <c r="CL1152" s="42">
        <v>4.0346820000000001</v>
      </c>
      <c r="CM1152" s="42">
        <v>0</v>
      </c>
      <c r="CN1152" s="42">
        <v>4.0346820000000001</v>
      </c>
      <c r="CO1152" s="42">
        <v>0</v>
      </c>
      <c r="CP1152" s="42">
        <v>4.0346820000000001</v>
      </c>
      <c r="CQ1152" s="42">
        <v>4.0346820000000001</v>
      </c>
      <c r="CR1152" s="42">
        <v>88.763006000000004</v>
      </c>
      <c r="CS1152" s="42">
        <v>4.0346820000000001</v>
      </c>
    </row>
    <row r="1153" spans="1:97">
      <c r="A1153" s="40" t="s">
        <v>2932</v>
      </c>
      <c r="B1153" s="40" t="s">
        <v>289</v>
      </c>
      <c r="C1153" s="40" t="s">
        <v>2806</v>
      </c>
      <c r="D1153" s="40" t="s">
        <v>2807</v>
      </c>
      <c r="E1153" s="40" t="s">
        <v>2933</v>
      </c>
      <c r="F1153" s="40" t="s">
        <v>2809</v>
      </c>
      <c r="G1153" s="41" t="s">
        <v>294</v>
      </c>
      <c r="H1153" s="40" t="s">
        <v>2934</v>
      </c>
      <c r="I1153" s="42">
        <v>176</v>
      </c>
      <c r="J1153" s="42">
        <v>37.785311</v>
      </c>
      <c r="K1153" s="42">
        <v>21.875706000000001</v>
      </c>
      <c r="L1153" s="42">
        <v>37.785311</v>
      </c>
      <c r="M1153" s="42">
        <v>40.768362000000003</v>
      </c>
      <c r="N1153" s="42">
        <v>18.892655000000001</v>
      </c>
      <c r="O1153" s="42">
        <v>18.892655000000001</v>
      </c>
      <c r="P1153" s="42">
        <v>32</v>
      </c>
      <c r="Q1153" s="42">
        <v>22</v>
      </c>
      <c r="R1153" s="42">
        <v>34</v>
      </c>
      <c r="S1153" s="42">
        <v>27</v>
      </c>
      <c r="T1153" s="42">
        <v>26</v>
      </c>
      <c r="U1153" s="42">
        <v>8</v>
      </c>
      <c r="V1153" s="42">
        <v>81.536722999999995</v>
      </c>
      <c r="W1153" s="42">
        <v>17.898305000000001</v>
      </c>
      <c r="X1153" s="42">
        <v>7.9548019999999999</v>
      </c>
      <c r="Y1153" s="42">
        <v>17.898305000000001</v>
      </c>
      <c r="Z1153" s="42">
        <v>19.887006</v>
      </c>
      <c r="AA1153" s="42">
        <v>10.937853</v>
      </c>
      <c r="AB1153" s="42">
        <v>6.9604520000000001</v>
      </c>
      <c r="AC1153" s="42">
        <v>0</v>
      </c>
      <c r="AD1153" s="42">
        <v>20.881356</v>
      </c>
      <c r="AE1153" s="42">
        <v>48.723163999999997</v>
      </c>
      <c r="AF1153" s="42">
        <v>11.932202999999999</v>
      </c>
      <c r="AG1153" s="42">
        <v>94.463277000000005</v>
      </c>
      <c r="AH1153" s="42">
        <v>19.887006</v>
      </c>
      <c r="AI1153" s="42">
        <v>13.920904</v>
      </c>
      <c r="AJ1153" s="42">
        <v>19.887006</v>
      </c>
      <c r="AK1153" s="42">
        <v>20.881356</v>
      </c>
      <c r="AL1153" s="42">
        <v>7.9548019999999999</v>
      </c>
      <c r="AM1153" s="42">
        <v>10.937853</v>
      </c>
      <c r="AN1153" s="42">
        <v>0.99434999999999996</v>
      </c>
      <c r="AO1153" s="42">
        <v>23.864407</v>
      </c>
      <c r="AP1153" s="42">
        <v>55.683616000000001</v>
      </c>
      <c r="AQ1153" s="42">
        <v>14.915253999999999</v>
      </c>
      <c r="AR1153" s="42">
        <v>139.20903999999999</v>
      </c>
      <c r="AS1153" s="42">
        <v>3.977401</v>
      </c>
      <c r="AT1153" s="42">
        <v>7.9548019999999999</v>
      </c>
      <c r="AU1153" s="42">
        <v>3.977401</v>
      </c>
      <c r="AV1153" s="42">
        <v>19.887006</v>
      </c>
      <c r="AW1153" s="42">
        <v>19.887006</v>
      </c>
      <c r="AX1153" s="42">
        <v>19.887006</v>
      </c>
      <c r="AY1153" s="42">
        <v>55.683616000000001</v>
      </c>
      <c r="AZ1153" s="42">
        <v>7.9548019999999999</v>
      </c>
      <c r="BA1153" s="42">
        <v>63.638418000000001</v>
      </c>
      <c r="BB1153" s="42">
        <v>3.977401</v>
      </c>
      <c r="BC1153" s="42">
        <v>7.9548019999999999</v>
      </c>
      <c r="BD1153" s="42">
        <v>3.977401</v>
      </c>
      <c r="BE1153" s="42">
        <v>7.9548019999999999</v>
      </c>
      <c r="BF1153" s="42">
        <v>3.977401</v>
      </c>
      <c r="BG1153" s="42">
        <v>7.9548019999999999</v>
      </c>
      <c r="BH1153" s="42">
        <v>27.841808</v>
      </c>
      <c r="BI1153" s="42">
        <v>0</v>
      </c>
      <c r="BJ1153" s="42">
        <v>75.570621000000003</v>
      </c>
      <c r="BK1153" s="42">
        <v>0</v>
      </c>
      <c r="BL1153" s="42">
        <v>0</v>
      </c>
      <c r="BM1153" s="42">
        <v>0</v>
      </c>
      <c r="BN1153" s="42">
        <v>11.932202999999999</v>
      </c>
      <c r="BO1153" s="42">
        <v>15.909605000000001</v>
      </c>
      <c r="BP1153" s="42">
        <v>11.932202999999999</v>
      </c>
      <c r="BQ1153" s="42">
        <v>27.841808</v>
      </c>
      <c r="BR1153" s="42">
        <v>7.9548019999999999</v>
      </c>
      <c r="BS1153" s="42">
        <v>7.9548019999999999</v>
      </c>
      <c r="BT1153" s="42">
        <v>0</v>
      </c>
      <c r="BU1153" s="42">
        <v>0</v>
      </c>
      <c r="BV1153" s="42">
        <v>0</v>
      </c>
      <c r="BW1153" s="42">
        <v>0</v>
      </c>
      <c r="BX1153" s="42">
        <v>0</v>
      </c>
      <c r="BY1153" s="42">
        <v>0</v>
      </c>
      <c r="BZ1153" s="42">
        <v>0</v>
      </c>
      <c r="CA1153" s="42">
        <v>7.9548019999999999</v>
      </c>
      <c r="CB1153" s="42">
        <v>63.638418000000001</v>
      </c>
      <c r="CC1153" s="42">
        <v>0</v>
      </c>
      <c r="CD1153" s="42">
        <v>3.977401</v>
      </c>
      <c r="CE1153" s="42">
        <v>3.977401</v>
      </c>
      <c r="CF1153" s="42">
        <v>19.887006</v>
      </c>
      <c r="CG1153" s="42">
        <v>11.932202999999999</v>
      </c>
      <c r="CH1153" s="42">
        <v>19.887006</v>
      </c>
      <c r="CI1153" s="42">
        <v>3.977401</v>
      </c>
      <c r="CJ1153" s="42">
        <v>0</v>
      </c>
      <c r="CK1153" s="42">
        <v>67.615819000000002</v>
      </c>
      <c r="CL1153" s="42">
        <v>3.977401</v>
      </c>
      <c r="CM1153" s="42">
        <v>3.977401</v>
      </c>
      <c r="CN1153" s="42">
        <v>0</v>
      </c>
      <c r="CO1153" s="42">
        <v>0</v>
      </c>
      <c r="CP1153" s="42">
        <v>7.9548019999999999</v>
      </c>
      <c r="CQ1153" s="42">
        <v>0</v>
      </c>
      <c r="CR1153" s="42">
        <v>51.706215</v>
      </c>
      <c r="CS1153" s="42">
        <v>0</v>
      </c>
    </row>
    <row r="1154" spans="1:97">
      <c r="A1154" s="40" t="s">
        <v>2935</v>
      </c>
      <c r="B1154" s="40" t="s">
        <v>289</v>
      </c>
      <c r="C1154" s="40" t="s">
        <v>2806</v>
      </c>
      <c r="D1154" s="40" t="s">
        <v>2807</v>
      </c>
      <c r="E1154" s="40" t="s">
        <v>2906</v>
      </c>
      <c r="F1154" s="40" t="s">
        <v>2809</v>
      </c>
      <c r="G1154" s="41" t="s">
        <v>294</v>
      </c>
      <c r="H1154" s="40" t="s">
        <v>2936</v>
      </c>
      <c r="I1154" s="42">
        <v>612</v>
      </c>
      <c r="J1154" s="42">
        <v>105.036778</v>
      </c>
      <c r="K1154" s="42">
        <v>73.954465999999996</v>
      </c>
      <c r="L1154" s="42">
        <v>123.25744299999999</v>
      </c>
      <c r="M1154" s="42">
        <v>180.06304700000001</v>
      </c>
      <c r="N1154" s="42">
        <v>82.528897000000001</v>
      </c>
      <c r="O1154" s="42">
        <v>47.159370000000003</v>
      </c>
      <c r="P1154" s="42">
        <v>107</v>
      </c>
      <c r="Q1154" s="42">
        <v>80</v>
      </c>
      <c r="R1154" s="42">
        <v>137</v>
      </c>
      <c r="S1154" s="42">
        <v>123</v>
      </c>
      <c r="T1154" s="42">
        <v>55</v>
      </c>
      <c r="U1154" s="42">
        <v>24</v>
      </c>
      <c r="V1154" s="42">
        <v>291.53064799999999</v>
      </c>
      <c r="W1154" s="42">
        <v>46.087566000000002</v>
      </c>
      <c r="X1154" s="42">
        <v>34.297722999999998</v>
      </c>
      <c r="Y1154" s="42">
        <v>58.949212000000003</v>
      </c>
      <c r="Z1154" s="42">
        <v>91.103326999999993</v>
      </c>
      <c r="AA1154" s="42">
        <v>45.015762000000002</v>
      </c>
      <c r="AB1154" s="42">
        <v>15.005254000000001</v>
      </c>
      <c r="AC1154" s="42">
        <v>1.071804</v>
      </c>
      <c r="AD1154" s="42">
        <v>64.308231000000006</v>
      </c>
      <c r="AE1154" s="42">
        <v>187.565674</v>
      </c>
      <c r="AF1154" s="42">
        <v>39.656742999999999</v>
      </c>
      <c r="AG1154" s="42">
        <v>320.46935200000001</v>
      </c>
      <c r="AH1154" s="42">
        <v>58.949212000000003</v>
      </c>
      <c r="AI1154" s="42">
        <v>39.656742999999999</v>
      </c>
      <c r="AJ1154" s="42">
        <v>64.308231000000006</v>
      </c>
      <c r="AK1154" s="42">
        <v>88.959720000000004</v>
      </c>
      <c r="AL1154" s="42">
        <v>37.513134999999998</v>
      </c>
      <c r="AM1154" s="42">
        <v>30.010508000000002</v>
      </c>
      <c r="AN1154" s="42">
        <v>1.071804</v>
      </c>
      <c r="AO1154" s="42">
        <v>79.313485</v>
      </c>
      <c r="AP1154" s="42">
        <v>191.85289</v>
      </c>
      <c r="AQ1154" s="42">
        <v>49.302976999999998</v>
      </c>
      <c r="AR1154" s="42">
        <v>514.46584900000005</v>
      </c>
      <c r="AS1154" s="42">
        <v>0</v>
      </c>
      <c r="AT1154" s="42">
        <v>30.010508000000002</v>
      </c>
      <c r="AU1154" s="42">
        <v>51.446584999999999</v>
      </c>
      <c r="AV1154" s="42">
        <v>77.169877</v>
      </c>
      <c r="AW1154" s="42">
        <v>102.89317</v>
      </c>
      <c r="AX1154" s="42">
        <v>72.882661999999996</v>
      </c>
      <c r="AY1154" s="42">
        <v>102.89317</v>
      </c>
      <c r="AZ1154" s="42">
        <v>77.169877</v>
      </c>
      <c r="BA1154" s="42">
        <v>248.65849399999999</v>
      </c>
      <c r="BB1154" s="42">
        <v>0</v>
      </c>
      <c r="BC1154" s="42">
        <v>21.436077000000001</v>
      </c>
      <c r="BD1154" s="42">
        <v>38.584938999999999</v>
      </c>
      <c r="BE1154" s="42">
        <v>30.010508000000002</v>
      </c>
      <c r="BF1154" s="42">
        <v>21.436077000000001</v>
      </c>
      <c r="BG1154" s="42">
        <v>68.595446999999993</v>
      </c>
      <c r="BH1154" s="42">
        <v>47.159370000000003</v>
      </c>
      <c r="BI1154" s="42">
        <v>21.436077000000001</v>
      </c>
      <c r="BJ1154" s="42">
        <v>265.80735600000003</v>
      </c>
      <c r="BK1154" s="42">
        <v>0</v>
      </c>
      <c r="BL1154" s="42">
        <v>8.5744310000000006</v>
      </c>
      <c r="BM1154" s="42">
        <v>12.861646</v>
      </c>
      <c r="BN1154" s="42">
        <v>47.159370000000003</v>
      </c>
      <c r="BO1154" s="42">
        <v>81.457093</v>
      </c>
      <c r="BP1154" s="42">
        <v>4.2872149999999998</v>
      </c>
      <c r="BQ1154" s="42">
        <v>55.733800000000002</v>
      </c>
      <c r="BR1154" s="42">
        <v>55.733800000000002</v>
      </c>
      <c r="BS1154" s="42">
        <v>68.595446999999993</v>
      </c>
      <c r="BT1154" s="42">
        <v>0</v>
      </c>
      <c r="BU1154" s="42">
        <v>0</v>
      </c>
      <c r="BV1154" s="42">
        <v>0</v>
      </c>
      <c r="BW1154" s="42">
        <v>0</v>
      </c>
      <c r="BX1154" s="42">
        <v>8.5744310000000006</v>
      </c>
      <c r="BY1154" s="42">
        <v>8.5744310000000006</v>
      </c>
      <c r="BZ1154" s="42">
        <v>0</v>
      </c>
      <c r="CA1154" s="42">
        <v>51.446584999999999</v>
      </c>
      <c r="CB1154" s="42">
        <v>270.09457099999997</v>
      </c>
      <c r="CC1154" s="42">
        <v>0</v>
      </c>
      <c r="CD1154" s="42">
        <v>30.010508000000002</v>
      </c>
      <c r="CE1154" s="42">
        <v>25.723292000000001</v>
      </c>
      <c r="CF1154" s="42">
        <v>64.308231000000006</v>
      </c>
      <c r="CG1154" s="42">
        <v>85.744308000000004</v>
      </c>
      <c r="CH1154" s="42">
        <v>51.446584999999999</v>
      </c>
      <c r="CI1154" s="42">
        <v>0</v>
      </c>
      <c r="CJ1154" s="42">
        <v>12.861646</v>
      </c>
      <c r="CK1154" s="42">
        <v>175.77583200000001</v>
      </c>
      <c r="CL1154" s="42">
        <v>0</v>
      </c>
      <c r="CM1154" s="42">
        <v>0</v>
      </c>
      <c r="CN1154" s="42">
        <v>25.723292000000001</v>
      </c>
      <c r="CO1154" s="42">
        <v>12.861646</v>
      </c>
      <c r="CP1154" s="42">
        <v>8.5744310000000006</v>
      </c>
      <c r="CQ1154" s="42">
        <v>12.861646</v>
      </c>
      <c r="CR1154" s="42">
        <v>102.89317</v>
      </c>
      <c r="CS1154" s="42">
        <v>12.861646</v>
      </c>
    </row>
    <row r="1155" spans="1:97">
      <c r="A1155" s="40" t="s">
        <v>2937</v>
      </c>
      <c r="B1155" s="40" t="s">
        <v>289</v>
      </c>
      <c r="C1155" s="40" t="s">
        <v>2806</v>
      </c>
      <c r="D1155" s="40" t="s">
        <v>2807</v>
      </c>
      <c r="E1155" s="40" t="s">
        <v>2842</v>
      </c>
      <c r="F1155" s="40" t="s">
        <v>2809</v>
      </c>
      <c r="G1155" s="41" t="s">
        <v>294</v>
      </c>
      <c r="H1155" s="40" t="s">
        <v>2938</v>
      </c>
      <c r="I1155" s="42">
        <v>210</v>
      </c>
      <c r="J1155" s="42">
        <v>35</v>
      </c>
      <c r="K1155" s="42">
        <v>28</v>
      </c>
      <c r="L1155" s="42">
        <v>40</v>
      </c>
      <c r="M1155" s="42">
        <v>40</v>
      </c>
      <c r="N1155" s="42">
        <v>42</v>
      </c>
      <c r="O1155" s="42">
        <v>25</v>
      </c>
      <c r="P1155" s="42">
        <v>26</v>
      </c>
      <c r="Q1155" s="42">
        <v>24</v>
      </c>
      <c r="R1155" s="42">
        <v>40</v>
      </c>
      <c r="S1155" s="42">
        <v>36</v>
      </c>
      <c r="T1155" s="42">
        <v>42</v>
      </c>
      <c r="U1155" s="42">
        <v>19</v>
      </c>
      <c r="V1155" s="42">
        <v>110</v>
      </c>
      <c r="W1155" s="42">
        <v>12</v>
      </c>
      <c r="X1155" s="42">
        <v>17</v>
      </c>
      <c r="Y1155" s="42">
        <v>19</v>
      </c>
      <c r="Z1155" s="42">
        <v>23</v>
      </c>
      <c r="AA1155" s="42">
        <v>23</v>
      </c>
      <c r="AB1155" s="42">
        <v>16</v>
      </c>
      <c r="AC1155" s="42">
        <v>0</v>
      </c>
      <c r="AD1155" s="42">
        <v>16</v>
      </c>
      <c r="AE1155" s="42">
        <v>63</v>
      </c>
      <c r="AF1155" s="42">
        <v>31</v>
      </c>
      <c r="AG1155" s="42">
        <v>100</v>
      </c>
      <c r="AH1155" s="42">
        <v>23</v>
      </c>
      <c r="AI1155" s="42">
        <v>11</v>
      </c>
      <c r="AJ1155" s="42">
        <v>21</v>
      </c>
      <c r="AK1155" s="42">
        <v>17</v>
      </c>
      <c r="AL1155" s="42">
        <v>19</v>
      </c>
      <c r="AM1155" s="42">
        <v>8</v>
      </c>
      <c r="AN1155" s="42">
        <v>1</v>
      </c>
      <c r="AO1155" s="42">
        <v>30</v>
      </c>
      <c r="AP1155" s="42">
        <v>49</v>
      </c>
      <c r="AQ1155" s="42">
        <v>21</v>
      </c>
      <c r="AR1155" s="42">
        <v>184</v>
      </c>
      <c r="AS1155" s="42">
        <v>8</v>
      </c>
      <c r="AT1155" s="42">
        <v>12</v>
      </c>
      <c r="AU1155" s="42">
        <v>0</v>
      </c>
      <c r="AV1155" s="42">
        <v>8</v>
      </c>
      <c r="AW1155" s="42">
        <v>36</v>
      </c>
      <c r="AX1155" s="42">
        <v>20</v>
      </c>
      <c r="AY1155" s="42">
        <v>76</v>
      </c>
      <c r="AZ1155" s="42">
        <v>24</v>
      </c>
      <c r="BA1155" s="42">
        <v>100</v>
      </c>
      <c r="BB1155" s="42">
        <v>8</v>
      </c>
      <c r="BC1155" s="42">
        <v>12</v>
      </c>
      <c r="BD1155" s="42">
        <v>0</v>
      </c>
      <c r="BE1155" s="42">
        <v>0</v>
      </c>
      <c r="BF1155" s="42">
        <v>12</v>
      </c>
      <c r="BG1155" s="42">
        <v>20</v>
      </c>
      <c r="BH1155" s="42">
        <v>44</v>
      </c>
      <c r="BI1155" s="42">
        <v>4</v>
      </c>
      <c r="BJ1155" s="42">
        <v>84</v>
      </c>
      <c r="BK1155" s="42">
        <v>0</v>
      </c>
      <c r="BL1155" s="42">
        <v>0</v>
      </c>
      <c r="BM1155" s="42">
        <v>0</v>
      </c>
      <c r="BN1155" s="42">
        <v>8</v>
      </c>
      <c r="BO1155" s="42">
        <v>24</v>
      </c>
      <c r="BP1155" s="42">
        <v>0</v>
      </c>
      <c r="BQ1155" s="42">
        <v>32</v>
      </c>
      <c r="BR1155" s="42">
        <v>20</v>
      </c>
      <c r="BS1155" s="42">
        <v>16</v>
      </c>
      <c r="BT1155" s="42">
        <v>0</v>
      </c>
      <c r="BU1155" s="42">
        <v>0</v>
      </c>
      <c r="BV1155" s="42">
        <v>0</v>
      </c>
      <c r="BW1155" s="42">
        <v>0</v>
      </c>
      <c r="BX1155" s="42">
        <v>4</v>
      </c>
      <c r="BY1155" s="42">
        <v>4</v>
      </c>
      <c r="BZ1155" s="42">
        <v>0</v>
      </c>
      <c r="CA1155" s="42">
        <v>8</v>
      </c>
      <c r="CB1155" s="42">
        <v>72</v>
      </c>
      <c r="CC1155" s="42">
        <v>8</v>
      </c>
      <c r="CD1155" s="42">
        <v>12</v>
      </c>
      <c r="CE1155" s="42">
        <v>0</v>
      </c>
      <c r="CF1155" s="42">
        <v>0</v>
      </c>
      <c r="CG1155" s="42">
        <v>28</v>
      </c>
      <c r="CH1155" s="42">
        <v>16</v>
      </c>
      <c r="CI1155" s="42">
        <v>0</v>
      </c>
      <c r="CJ1155" s="42">
        <v>8</v>
      </c>
      <c r="CK1155" s="42">
        <v>96</v>
      </c>
      <c r="CL1155" s="42">
        <v>0</v>
      </c>
      <c r="CM1155" s="42">
        <v>0</v>
      </c>
      <c r="CN1155" s="42">
        <v>0</v>
      </c>
      <c r="CO1155" s="42">
        <v>8</v>
      </c>
      <c r="CP1155" s="42">
        <v>4</v>
      </c>
      <c r="CQ1155" s="42">
        <v>0</v>
      </c>
      <c r="CR1155" s="42">
        <v>76</v>
      </c>
      <c r="CS1155" s="42">
        <v>8</v>
      </c>
    </row>
    <row r="1156" spans="1:97">
      <c r="A1156" s="40" t="s">
        <v>2939</v>
      </c>
      <c r="B1156" s="40" t="s">
        <v>289</v>
      </c>
      <c r="C1156" s="40" t="s">
        <v>2806</v>
      </c>
      <c r="D1156" s="40" t="s">
        <v>2807</v>
      </c>
      <c r="E1156" s="40" t="s">
        <v>2845</v>
      </c>
      <c r="F1156" s="40" t="s">
        <v>2809</v>
      </c>
      <c r="G1156" s="41" t="s">
        <v>294</v>
      </c>
      <c r="H1156" s="40" t="s">
        <v>2940</v>
      </c>
      <c r="I1156" s="42">
        <v>328</v>
      </c>
      <c r="J1156" s="42">
        <v>46.997014999999998</v>
      </c>
      <c r="K1156" s="42">
        <v>29.373134</v>
      </c>
      <c r="L1156" s="42">
        <v>56.788060000000002</v>
      </c>
      <c r="M1156" s="42">
        <v>76.370148999999998</v>
      </c>
      <c r="N1156" s="42">
        <v>68.537312999999997</v>
      </c>
      <c r="O1156" s="42">
        <v>49.934328000000001</v>
      </c>
      <c r="P1156" s="42">
        <v>47</v>
      </c>
      <c r="Q1156" s="42">
        <v>29</v>
      </c>
      <c r="R1156" s="42">
        <v>65</v>
      </c>
      <c r="S1156" s="42">
        <v>49</v>
      </c>
      <c r="T1156" s="42">
        <v>83</v>
      </c>
      <c r="U1156" s="42">
        <v>38</v>
      </c>
      <c r="V1156" s="42">
        <v>168.40597</v>
      </c>
      <c r="W1156" s="42">
        <v>23.498507</v>
      </c>
      <c r="X1156" s="42">
        <v>17.623881000000001</v>
      </c>
      <c r="Y1156" s="42">
        <v>25.456716</v>
      </c>
      <c r="Z1156" s="42">
        <v>42.101492999999998</v>
      </c>
      <c r="AA1156" s="42">
        <v>40.143284000000001</v>
      </c>
      <c r="AB1156" s="42">
        <v>18.602985</v>
      </c>
      <c r="AC1156" s="42">
        <v>0.97910399999999997</v>
      </c>
      <c r="AD1156" s="42">
        <v>30.352239000000001</v>
      </c>
      <c r="AE1156" s="42">
        <v>94.973134000000002</v>
      </c>
      <c r="AF1156" s="42">
        <v>43.080596999999997</v>
      </c>
      <c r="AG1156" s="42">
        <v>159.59403</v>
      </c>
      <c r="AH1156" s="42">
        <v>23.498507</v>
      </c>
      <c r="AI1156" s="42">
        <v>11.749254000000001</v>
      </c>
      <c r="AJ1156" s="42">
        <v>31.331343</v>
      </c>
      <c r="AK1156" s="42">
        <v>34.268656999999997</v>
      </c>
      <c r="AL1156" s="42">
        <v>28.394030000000001</v>
      </c>
      <c r="AM1156" s="42">
        <v>29.373134</v>
      </c>
      <c r="AN1156" s="42">
        <v>0.97910399999999997</v>
      </c>
      <c r="AO1156" s="42">
        <v>28.394030000000001</v>
      </c>
      <c r="AP1156" s="42">
        <v>87.140298999999999</v>
      </c>
      <c r="AQ1156" s="42">
        <v>44.059700999999997</v>
      </c>
      <c r="AR1156" s="42">
        <v>278.06567200000001</v>
      </c>
      <c r="AS1156" s="42">
        <v>27.414925</v>
      </c>
      <c r="AT1156" s="42">
        <v>19.582090000000001</v>
      </c>
      <c r="AU1156" s="42">
        <v>0</v>
      </c>
      <c r="AV1156" s="42">
        <v>27.414925</v>
      </c>
      <c r="AW1156" s="42">
        <v>15.665672000000001</v>
      </c>
      <c r="AX1156" s="42">
        <v>31.331343</v>
      </c>
      <c r="AY1156" s="42">
        <v>129.24179100000001</v>
      </c>
      <c r="AZ1156" s="42">
        <v>27.414925</v>
      </c>
      <c r="BA1156" s="42">
        <v>144.90746300000001</v>
      </c>
      <c r="BB1156" s="42">
        <v>19.582090000000001</v>
      </c>
      <c r="BC1156" s="42">
        <v>7.8328360000000004</v>
      </c>
      <c r="BD1156" s="42">
        <v>0</v>
      </c>
      <c r="BE1156" s="42">
        <v>19.582090000000001</v>
      </c>
      <c r="BF1156" s="42">
        <v>0</v>
      </c>
      <c r="BG1156" s="42">
        <v>23.498507</v>
      </c>
      <c r="BH1156" s="42">
        <v>58.746268999999998</v>
      </c>
      <c r="BI1156" s="42">
        <v>15.665672000000001</v>
      </c>
      <c r="BJ1156" s="42">
        <v>133.158209</v>
      </c>
      <c r="BK1156" s="42">
        <v>7.8328360000000004</v>
      </c>
      <c r="BL1156" s="42">
        <v>11.749254000000001</v>
      </c>
      <c r="BM1156" s="42">
        <v>0</v>
      </c>
      <c r="BN1156" s="42">
        <v>7.8328360000000004</v>
      </c>
      <c r="BO1156" s="42">
        <v>15.665672000000001</v>
      </c>
      <c r="BP1156" s="42">
        <v>7.8328360000000004</v>
      </c>
      <c r="BQ1156" s="42">
        <v>70.495521999999994</v>
      </c>
      <c r="BR1156" s="42">
        <v>11.749254000000001</v>
      </c>
      <c r="BS1156" s="42">
        <v>15.665672000000001</v>
      </c>
      <c r="BT1156" s="42">
        <v>0</v>
      </c>
      <c r="BU1156" s="42">
        <v>3.9164180000000002</v>
      </c>
      <c r="BV1156" s="42">
        <v>0</v>
      </c>
      <c r="BW1156" s="42">
        <v>3.9164180000000002</v>
      </c>
      <c r="BX1156" s="42">
        <v>0</v>
      </c>
      <c r="BY1156" s="42">
        <v>3.9164180000000002</v>
      </c>
      <c r="BZ1156" s="42">
        <v>0</v>
      </c>
      <c r="CA1156" s="42">
        <v>3.9164180000000002</v>
      </c>
      <c r="CB1156" s="42">
        <v>113.57611900000001</v>
      </c>
      <c r="CC1156" s="42">
        <v>23.498507</v>
      </c>
      <c r="CD1156" s="42">
        <v>11.749254000000001</v>
      </c>
      <c r="CE1156" s="42">
        <v>0</v>
      </c>
      <c r="CF1156" s="42">
        <v>19.582090000000001</v>
      </c>
      <c r="CG1156" s="42">
        <v>15.665672000000001</v>
      </c>
      <c r="CH1156" s="42">
        <v>23.498507</v>
      </c>
      <c r="CI1156" s="42">
        <v>7.8328360000000004</v>
      </c>
      <c r="CJ1156" s="42">
        <v>11.749254000000001</v>
      </c>
      <c r="CK1156" s="42">
        <v>148.823881</v>
      </c>
      <c r="CL1156" s="42">
        <v>3.9164180000000002</v>
      </c>
      <c r="CM1156" s="42">
        <v>3.9164180000000002</v>
      </c>
      <c r="CN1156" s="42">
        <v>0</v>
      </c>
      <c r="CO1156" s="42">
        <v>3.9164180000000002</v>
      </c>
      <c r="CP1156" s="42">
        <v>0</v>
      </c>
      <c r="CQ1156" s="42">
        <v>3.9164180000000002</v>
      </c>
      <c r="CR1156" s="42">
        <v>121.40895500000001</v>
      </c>
      <c r="CS1156" s="42">
        <v>11.749254000000001</v>
      </c>
    </row>
    <row r="1157" spans="1:97">
      <c r="A1157" s="40" t="s">
        <v>2941</v>
      </c>
      <c r="B1157" s="40" t="s">
        <v>289</v>
      </c>
      <c r="C1157" s="40" t="s">
        <v>2806</v>
      </c>
      <c r="D1157" s="40" t="s">
        <v>2812</v>
      </c>
      <c r="E1157" s="40" t="s">
        <v>2813</v>
      </c>
      <c r="F1157" s="40" t="s">
        <v>2809</v>
      </c>
      <c r="G1157" s="41" t="s">
        <v>294</v>
      </c>
      <c r="H1157" s="40" t="s">
        <v>2942</v>
      </c>
      <c r="I1157" s="42">
        <v>302</v>
      </c>
      <c r="J1157" s="42">
        <v>44.020339</v>
      </c>
      <c r="K1157" s="42">
        <v>44.020339</v>
      </c>
      <c r="L1157" s="42">
        <v>53.233898000000003</v>
      </c>
      <c r="M1157" s="42">
        <v>79.850847000000002</v>
      </c>
      <c r="N1157" s="42">
        <v>45.044068000000003</v>
      </c>
      <c r="O1157" s="42">
        <v>35.830508000000002</v>
      </c>
      <c r="P1157" s="42">
        <v>42</v>
      </c>
      <c r="Q1157" s="42">
        <v>39</v>
      </c>
      <c r="R1157" s="42">
        <v>62</v>
      </c>
      <c r="S1157" s="42">
        <v>46</v>
      </c>
      <c r="T1157" s="42">
        <v>57</v>
      </c>
      <c r="U1157" s="42">
        <v>22</v>
      </c>
      <c r="V1157" s="42">
        <v>140.25084699999999</v>
      </c>
      <c r="W1157" s="42">
        <v>21.498304999999998</v>
      </c>
      <c r="X1157" s="42">
        <v>21.498304999999998</v>
      </c>
      <c r="Y1157" s="42">
        <v>28.664407000000001</v>
      </c>
      <c r="Z1157" s="42">
        <v>35.830508000000002</v>
      </c>
      <c r="AA1157" s="42">
        <v>22.522034000000001</v>
      </c>
      <c r="AB1157" s="42">
        <v>10.237287999999999</v>
      </c>
      <c r="AC1157" s="42">
        <v>0</v>
      </c>
      <c r="AD1157" s="42">
        <v>30.711863999999998</v>
      </c>
      <c r="AE1157" s="42">
        <v>84.969492000000002</v>
      </c>
      <c r="AF1157" s="42">
        <v>24.569492</v>
      </c>
      <c r="AG1157" s="42">
        <v>161.74915300000001</v>
      </c>
      <c r="AH1157" s="42">
        <v>22.522034000000001</v>
      </c>
      <c r="AI1157" s="42">
        <v>22.522034000000001</v>
      </c>
      <c r="AJ1157" s="42">
        <v>24.569492</v>
      </c>
      <c r="AK1157" s="42">
        <v>44.020339</v>
      </c>
      <c r="AL1157" s="42">
        <v>22.522034000000001</v>
      </c>
      <c r="AM1157" s="42">
        <v>23.545763000000001</v>
      </c>
      <c r="AN1157" s="42">
        <v>2.0474579999999998</v>
      </c>
      <c r="AO1157" s="42">
        <v>32.759321999999997</v>
      </c>
      <c r="AP1157" s="42">
        <v>85.993219999999994</v>
      </c>
      <c r="AQ1157" s="42">
        <v>42.996609999999997</v>
      </c>
      <c r="AR1157" s="42">
        <v>253.88474600000001</v>
      </c>
      <c r="AS1157" s="42">
        <v>8.1898309999999999</v>
      </c>
      <c r="AT1157" s="42">
        <v>12.284746</v>
      </c>
      <c r="AU1157" s="42">
        <v>12.284746</v>
      </c>
      <c r="AV1157" s="42">
        <v>36.854236999999998</v>
      </c>
      <c r="AW1157" s="42">
        <v>20.474575999999999</v>
      </c>
      <c r="AX1157" s="42">
        <v>40.949153000000003</v>
      </c>
      <c r="AY1157" s="42">
        <v>90.088136000000006</v>
      </c>
      <c r="AZ1157" s="42">
        <v>32.759321999999997</v>
      </c>
      <c r="BA1157" s="42">
        <v>126.942373</v>
      </c>
      <c r="BB1157" s="42">
        <v>4.0949150000000003</v>
      </c>
      <c r="BC1157" s="42">
        <v>4.0949150000000003</v>
      </c>
      <c r="BD1157" s="42">
        <v>8.1898309999999999</v>
      </c>
      <c r="BE1157" s="42">
        <v>20.474575999999999</v>
      </c>
      <c r="BF1157" s="42">
        <v>4.0949150000000003</v>
      </c>
      <c r="BG1157" s="42">
        <v>28.664407000000001</v>
      </c>
      <c r="BH1157" s="42">
        <v>40.949153000000003</v>
      </c>
      <c r="BI1157" s="42">
        <v>16.379660999999999</v>
      </c>
      <c r="BJ1157" s="42">
        <v>126.942373</v>
      </c>
      <c r="BK1157" s="42">
        <v>4.0949150000000003</v>
      </c>
      <c r="BL1157" s="42">
        <v>8.1898309999999999</v>
      </c>
      <c r="BM1157" s="42">
        <v>4.0949150000000003</v>
      </c>
      <c r="BN1157" s="42">
        <v>16.379660999999999</v>
      </c>
      <c r="BO1157" s="42">
        <v>16.379660999999999</v>
      </c>
      <c r="BP1157" s="42">
        <v>12.284746</v>
      </c>
      <c r="BQ1157" s="42">
        <v>49.138983000000003</v>
      </c>
      <c r="BR1157" s="42">
        <v>16.379660999999999</v>
      </c>
      <c r="BS1157" s="42">
        <v>28.664407000000001</v>
      </c>
      <c r="BT1157" s="42">
        <v>0</v>
      </c>
      <c r="BU1157" s="42">
        <v>0</v>
      </c>
      <c r="BV1157" s="42">
        <v>0</v>
      </c>
      <c r="BW1157" s="42">
        <v>4.0949150000000003</v>
      </c>
      <c r="BX1157" s="42">
        <v>4.0949150000000003</v>
      </c>
      <c r="BY1157" s="42">
        <v>0</v>
      </c>
      <c r="BZ1157" s="42">
        <v>0</v>
      </c>
      <c r="CA1157" s="42">
        <v>20.474575999999999</v>
      </c>
      <c r="CB1157" s="42">
        <v>122.847458</v>
      </c>
      <c r="CC1157" s="42">
        <v>4.0949150000000003</v>
      </c>
      <c r="CD1157" s="42">
        <v>8.1898309999999999</v>
      </c>
      <c r="CE1157" s="42">
        <v>12.284746</v>
      </c>
      <c r="CF1157" s="42">
        <v>32.759321999999997</v>
      </c>
      <c r="CG1157" s="42">
        <v>12.284746</v>
      </c>
      <c r="CH1157" s="42">
        <v>40.949153000000003</v>
      </c>
      <c r="CI1157" s="42">
        <v>4.0949150000000003</v>
      </c>
      <c r="CJ1157" s="42">
        <v>8.1898309999999999</v>
      </c>
      <c r="CK1157" s="42">
        <v>102.37288100000001</v>
      </c>
      <c r="CL1157" s="42">
        <v>4.0949150000000003</v>
      </c>
      <c r="CM1157" s="42">
        <v>4.0949150000000003</v>
      </c>
      <c r="CN1157" s="42">
        <v>0</v>
      </c>
      <c r="CO1157" s="42">
        <v>0</v>
      </c>
      <c r="CP1157" s="42">
        <v>4.0949150000000003</v>
      </c>
      <c r="CQ1157" s="42">
        <v>0</v>
      </c>
      <c r="CR1157" s="42">
        <v>85.993219999999994</v>
      </c>
      <c r="CS1157" s="42">
        <v>4.0949150000000003</v>
      </c>
    </row>
    <row r="1158" spans="1:97">
      <c r="A1158" s="40" t="s">
        <v>2943</v>
      </c>
      <c r="B1158" s="40" t="s">
        <v>289</v>
      </c>
      <c r="C1158" s="40" t="s">
        <v>2806</v>
      </c>
      <c r="D1158" s="40" t="s">
        <v>2807</v>
      </c>
      <c r="E1158" s="40" t="s">
        <v>2906</v>
      </c>
      <c r="F1158" s="40" t="s">
        <v>2809</v>
      </c>
      <c r="G1158" s="41" t="s">
        <v>294</v>
      </c>
      <c r="H1158" s="40" t="s">
        <v>2944</v>
      </c>
      <c r="I1158" s="42">
        <v>1426</v>
      </c>
      <c r="J1158" s="42">
        <v>260.243788</v>
      </c>
      <c r="K1158" s="42">
        <v>151.098884</v>
      </c>
      <c r="L1158" s="42">
        <v>265.01992999999999</v>
      </c>
      <c r="M1158" s="42">
        <v>274.98651100000001</v>
      </c>
      <c r="N1158" s="42">
        <v>213.16261</v>
      </c>
      <c r="O1158" s="42">
        <v>261.48827699999998</v>
      </c>
      <c r="P1158" s="42">
        <v>132</v>
      </c>
      <c r="Q1158" s="42">
        <v>124</v>
      </c>
      <c r="R1158" s="42">
        <v>175</v>
      </c>
      <c r="S1158" s="42">
        <v>198</v>
      </c>
      <c r="T1158" s="42">
        <v>132</v>
      </c>
      <c r="U1158" s="42">
        <v>149</v>
      </c>
      <c r="V1158" s="42">
        <v>647.96700899999996</v>
      </c>
      <c r="W1158" s="42">
        <v>115.874971</v>
      </c>
      <c r="X1158" s="42">
        <v>78.887308000000004</v>
      </c>
      <c r="Y1158" s="42">
        <v>134.89803599999999</v>
      </c>
      <c r="Z1158" s="42">
        <v>133.28370000000001</v>
      </c>
      <c r="AA1158" s="42">
        <v>102.24609700000001</v>
      </c>
      <c r="AB1158" s="42">
        <v>71.969192000000007</v>
      </c>
      <c r="AC1158" s="42">
        <v>10.807705</v>
      </c>
      <c r="AD1158" s="42">
        <v>141.54660000000001</v>
      </c>
      <c r="AE1158" s="42">
        <v>367.99169899999998</v>
      </c>
      <c r="AF1158" s="42">
        <v>138.42871</v>
      </c>
      <c r="AG1158" s="42">
        <v>778.03299100000004</v>
      </c>
      <c r="AH1158" s="42">
        <v>144.36881700000001</v>
      </c>
      <c r="AI1158" s="42">
        <v>72.211575999999994</v>
      </c>
      <c r="AJ1158" s="42">
        <v>130.121894</v>
      </c>
      <c r="AK1158" s="42">
        <v>141.702811</v>
      </c>
      <c r="AL1158" s="42">
        <v>110.91651299999999</v>
      </c>
      <c r="AM1158" s="42">
        <v>132.73881600000001</v>
      </c>
      <c r="AN1158" s="42">
        <v>45.972565000000003</v>
      </c>
      <c r="AO1158" s="42">
        <v>170.01327699999999</v>
      </c>
      <c r="AP1158" s="42">
        <v>364.21968700000002</v>
      </c>
      <c r="AQ1158" s="42">
        <v>243.800027</v>
      </c>
      <c r="AR1158" s="42">
        <v>1196.1021069999999</v>
      </c>
      <c r="AS1158" s="42">
        <v>3.7991790000000001</v>
      </c>
      <c r="AT1158" s="42">
        <v>37.991793999999999</v>
      </c>
      <c r="AU1158" s="42">
        <v>98.887334999999993</v>
      </c>
      <c r="AV1158" s="42">
        <v>186.15978999999999</v>
      </c>
      <c r="AW1158" s="42">
        <v>239.34830099999999</v>
      </c>
      <c r="AX1158" s="42">
        <v>75.983587999999997</v>
      </c>
      <c r="AY1158" s="42">
        <v>408.36792000000003</v>
      </c>
      <c r="AZ1158" s="42">
        <v>145.564201</v>
      </c>
      <c r="BA1158" s="42">
        <v>553.92374299999994</v>
      </c>
      <c r="BB1158" s="42">
        <v>3.7991790000000001</v>
      </c>
      <c r="BC1158" s="42">
        <v>22.795076000000002</v>
      </c>
      <c r="BD1158" s="42">
        <v>64.694721000000001</v>
      </c>
      <c r="BE1158" s="42">
        <v>94.979484999999997</v>
      </c>
      <c r="BF1158" s="42">
        <v>87.381125999999995</v>
      </c>
      <c r="BG1158" s="42">
        <v>68.385228999999995</v>
      </c>
      <c r="BH1158" s="42">
        <v>162.17358100000001</v>
      </c>
      <c r="BI1158" s="42">
        <v>49.715345999999997</v>
      </c>
      <c r="BJ1158" s="42">
        <v>642.17836399999999</v>
      </c>
      <c r="BK1158" s="42">
        <v>0</v>
      </c>
      <c r="BL1158" s="42">
        <v>15.196718000000001</v>
      </c>
      <c r="BM1158" s="42">
        <v>34.192613999999999</v>
      </c>
      <c r="BN1158" s="42">
        <v>91.180305000000004</v>
      </c>
      <c r="BO1158" s="42">
        <v>151.967175</v>
      </c>
      <c r="BP1158" s="42">
        <v>7.5983590000000003</v>
      </c>
      <c r="BQ1158" s="42">
        <v>246.19433799999999</v>
      </c>
      <c r="BR1158" s="42">
        <v>95.848855</v>
      </c>
      <c r="BS1158" s="42">
        <v>98.887334999999993</v>
      </c>
      <c r="BT1158" s="42">
        <v>0</v>
      </c>
      <c r="BU1158" s="42">
        <v>0</v>
      </c>
      <c r="BV1158" s="42">
        <v>0</v>
      </c>
      <c r="BW1158" s="42">
        <v>15.196718000000001</v>
      </c>
      <c r="BX1158" s="42">
        <v>11.397538000000001</v>
      </c>
      <c r="BY1158" s="42">
        <v>3.7991790000000001</v>
      </c>
      <c r="BZ1158" s="42">
        <v>0</v>
      </c>
      <c r="CA1158" s="42">
        <v>68.493899999999996</v>
      </c>
      <c r="CB1158" s="42">
        <v>581.60046</v>
      </c>
      <c r="CC1158" s="42">
        <v>3.7991790000000001</v>
      </c>
      <c r="CD1158" s="42">
        <v>34.192613999999999</v>
      </c>
      <c r="CE1158" s="42">
        <v>83.581946000000002</v>
      </c>
      <c r="CF1158" s="42">
        <v>148.16799599999999</v>
      </c>
      <c r="CG1158" s="42">
        <v>212.75404599999999</v>
      </c>
      <c r="CH1158" s="42">
        <v>56.987690999999998</v>
      </c>
      <c r="CI1158" s="42">
        <v>7.5983590000000003</v>
      </c>
      <c r="CJ1158" s="42">
        <v>34.518628</v>
      </c>
      <c r="CK1158" s="42">
        <v>515.61431300000004</v>
      </c>
      <c r="CL1158" s="42">
        <v>0</v>
      </c>
      <c r="CM1158" s="42">
        <v>3.7991790000000001</v>
      </c>
      <c r="CN1158" s="42">
        <v>15.305389</v>
      </c>
      <c r="CO1158" s="42">
        <v>22.795076000000002</v>
      </c>
      <c r="CP1158" s="42">
        <v>15.196718000000001</v>
      </c>
      <c r="CQ1158" s="42">
        <v>15.196718000000001</v>
      </c>
      <c r="CR1158" s="42">
        <v>400.76956100000001</v>
      </c>
      <c r="CS1158" s="42">
        <v>42.551672000000003</v>
      </c>
    </row>
    <row r="1159" spans="1:97">
      <c r="A1159" s="40" t="s">
        <v>2945</v>
      </c>
      <c r="B1159" s="40" t="s">
        <v>289</v>
      </c>
      <c r="C1159" s="40" t="s">
        <v>2806</v>
      </c>
      <c r="D1159" s="40" t="s">
        <v>2807</v>
      </c>
      <c r="E1159" s="40" t="s">
        <v>2893</v>
      </c>
      <c r="F1159" s="40" t="s">
        <v>2809</v>
      </c>
      <c r="G1159" s="41" t="s">
        <v>294</v>
      </c>
      <c r="H1159" s="40" t="s">
        <v>2946</v>
      </c>
      <c r="I1159" s="42">
        <v>787</v>
      </c>
      <c r="J1159" s="42">
        <v>144.468549</v>
      </c>
      <c r="K1159" s="42">
        <v>112.139923</v>
      </c>
      <c r="L1159" s="42">
        <v>140.427471</v>
      </c>
      <c r="M1159" s="42">
        <v>167.70474999999999</v>
      </c>
      <c r="N1159" s="42">
        <v>135.37612300000001</v>
      </c>
      <c r="O1159" s="42">
        <v>86.883184</v>
      </c>
      <c r="P1159" s="42">
        <v>137</v>
      </c>
      <c r="Q1159" s="42">
        <v>94</v>
      </c>
      <c r="R1159" s="42">
        <v>167</v>
      </c>
      <c r="S1159" s="42">
        <v>120</v>
      </c>
      <c r="T1159" s="42">
        <v>128</v>
      </c>
      <c r="U1159" s="42">
        <v>54</v>
      </c>
      <c r="V1159" s="42">
        <v>380.87162999999998</v>
      </c>
      <c r="W1159" s="42">
        <v>76.780488000000005</v>
      </c>
      <c r="X1159" s="42">
        <v>55.564827000000001</v>
      </c>
      <c r="Y1159" s="42">
        <v>71.729140000000001</v>
      </c>
      <c r="Z1159" s="42">
        <v>72.739408999999995</v>
      </c>
      <c r="AA1159" s="42">
        <v>67.688062000000002</v>
      </c>
      <c r="AB1159" s="42">
        <v>35.359434999999998</v>
      </c>
      <c r="AC1159" s="42">
        <v>1.01027</v>
      </c>
      <c r="AD1159" s="42">
        <v>100.016688</v>
      </c>
      <c r="AE1159" s="42">
        <v>208.115533</v>
      </c>
      <c r="AF1159" s="42">
        <v>72.739408999999995</v>
      </c>
      <c r="AG1159" s="42">
        <v>406.12837000000002</v>
      </c>
      <c r="AH1159" s="42">
        <v>67.688062000000002</v>
      </c>
      <c r="AI1159" s="42">
        <v>56.575096000000002</v>
      </c>
      <c r="AJ1159" s="42">
        <v>68.698330999999996</v>
      </c>
      <c r="AK1159" s="42">
        <v>94.965339999999998</v>
      </c>
      <c r="AL1159" s="42">
        <v>67.688062000000002</v>
      </c>
      <c r="AM1159" s="42">
        <v>46.472400999999998</v>
      </c>
      <c r="AN1159" s="42">
        <v>4.0410779999999997</v>
      </c>
      <c r="AO1159" s="42">
        <v>90.924261999999999</v>
      </c>
      <c r="AP1159" s="42">
        <v>224.27984599999999</v>
      </c>
      <c r="AQ1159" s="42">
        <v>90.924261999999999</v>
      </c>
      <c r="AR1159" s="42">
        <v>674.86007700000005</v>
      </c>
      <c r="AS1159" s="42">
        <v>4.0410779999999997</v>
      </c>
      <c r="AT1159" s="42">
        <v>40.410783000000002</v>
      </c>
      <c r="AU1159" s="42">
        <v>20.205392</v>
      </c>
      <c r="AV1159" s="42">
        <v>56.575096000000002</v>
      </c>
      <c r="AW1159" s="42">
        <v>125.273427</v>
      </c>
      <c r="AX1159" s="42">
        <v>101.02695799999999</v>
      </c>
      <c r="AY1159" s="42">
        <v>226.30038500000001</v>
      </c>
      <c r="AZ1159" s="42">
        <v>101.02695799999999</v>
      </c>
      <c r="BA1159" s="42">
        <v>327.32734299999998</v>
      </c>
      <c r="BB1159" s="42">
        <v>0</v>
      </c>
      <c r="BC1159" s="42">
        <v>28.287548000000001</v>
      </c>
      <c r="BD1159" s="42">
        <v>8.0821570000000005</v>
      </c>
      <c r="BE1159" s="42">
        <v>28.287548000000001</v>
      </c>
      <c r="BF1159" s="42">
        <v>28.287548000000001</v>
      </c>
      <c r="BG1159" s="42">
        <v>72.739408999999995</v>
      </c>
      <c r="BH1159" s="42">
        <v>125.273427</v>
      </c>
      <c r="BI1159" s="42">
        <v>36.369705000000003</v>
      </c>
      <c r="BJ1159" s="42">
        <v>347.532734</v>
      </c>
      <c r="BK1159" s="42">
        <v>4.0410779999999997</v>
      </c>
      <c r="BL1159" s="42">
        <v>12.123234999999999</v>
      </c>
      <c r="BM1159" s="42">
        <v>12.123234999999999</v>
      </c>
      <c r="BN1159" s="42">
        <v>28.287548000000001</v>
      </c>
      <c r="BO1159" s="42">
        <v>96.985878999999997</v>
      </c>
      <c r="BP1159" s="42">
        <v>28.287548000000001</v>
      </c>
      <c r="BQ1159" s="42">
        <v>101.02695799999999</v>
      </c>
      <c r="BR1159" s="42">
        <v>64.657252999999997</v>
      </c>
      <c r="BS1159" s="42">
        <v>96.985878999999997</v>
      </c>
      <c r="BT1159" s="42">
        <v>0</v>
      </c>
      <c r="BU1159" s="42">
        <v>0</v>
      </c>
      <c r="BV1159" s="42">
        <v>0</v>
      </c>
      <c r="BW1159" s="42">
        <v>0</v>
      </c>
      <c r="BX1159" s="42">
        <v>16.164313</v>
      </c>
      <c r="BY1159" s="42">
        <v>16.164313</v>
      </c>
      <c r="BZ1159" s="42">
        <v>0</v>
      </c>
      <c r="CA1159" s="42">
        <v>64.657252999999997</v>
      </c>
      <c r="CB1159" s="42">
        <v>270.75224600000001</v>
      </c>
      <c r="CC1159" s="42">
        <v>0</v>
      </c>
      <c r="CD1159" s="42">
        <v>32.328626</v>
      </c>
      <c r="CE1159" s="42">
        <v>12.123234999999999</v>
      </c>
      <c r="CF1159" s="42">
        <v>40.410783000000002</v>
      </c>
      <c r="CG1159" s="42">
        <v>88.903722999999999</v>
      </c>
      <c r="CH1159" s="42">
        <v>76.780488000000005</v>
      </c>
      <c r="CI1159" s="42">
        <v>4.0410779999999997</v>
      </c>
      <c r="CJ1159" s="42">
        <v>16.164313</v>
      </c>
      <c r="CK1159" s="42">
        <v>307.12195100000002</v>
      </c>
      <c r="CL1159" s="42">
        <v>4.0410779999999997</v>
      </c>
      <c r="CM1159" s="42">
        <v>8.0821570000000005</v>
      </c>
      <c r="CN1159" s="42">
        <v>8.0821570000000005</v>
      </c>
      <c r="CO1159" s="42">
        <v>16.164313</v>
      </c>
      <c r="CP1159" s="42">
        <v>20.205392</v>
      </c>
      <c r="CQ1159" s="42">
        <v>8.0821570000000005</v>
      </c>
      <c r="CR1159" s="42">
        <v>222.25930700000001</v>
      </c>
      <c r="CS1159" s="42">
        <v>20.205392</v>
      </c>
    </row>
    <row r="1160" spans="1:97">
      <c r="A1160" s="40" t="s">
        <v>2947</v>
      </c>
      <c r="B1160" s="40" t="s">
        <v>289</v>
      </c>
      <c r="C1160" s="40" t="s">
        <v>2806</v>
      </c>
      <c r="D1160" s="40" t="s">
        <v>2807</v>
      </c>
      <c r="E1160" s="40" t="s">
        <v>2808</v>
      </c>
      <c r="F1160" s="40" t="s">
        <v>2809</v>
      </c>
      <c r="G1160" s="41" t="s">
        <v>294</v>
      </c>
      <c r="H1160" s="40" t="s">
        <v>2948</v>
      </c>
      <c r="I1160" s="42">
        <v>278</v>
      </c>
      <c r="J1160" s="42">
        <v>54</v>
      </c>
      <c r="K1160" s="42">
        <v>28</v>
      </c>
      <c r="L1160" s="42">
        <v>62</v>
      </c>
      <c r="M1160" s="42">
        <v>70</v>
      </c>
      <c r="N1160" s="42">
        <v>43</v>
      </c>
      <c r="O1160" s="42">
        <v>21</v>
      </c>
      <c r="P1160" s="42">
        <v>33</v>
      </c>
      <c r="Q1160" s="42">
        <v>23</v>
      </c>
      <c r="R1160" s="42">
        <v>56</v>
      </c>
      <c r="S1160" s="42">
        <v>38</v>
      </c>
      <c r="T1160" s="42">
        <v>35</v>
      </c>
      <c r="U1160" s="42">
        <v>14</v>
      </c>
      <c r="V1160" s="42">
        <v>140</v>
      </c>
      <c r="W1160" s="42">
        <v>29</v>
      </c>
      <c r="X1160" s="42">
        <v>16</v>
      </c>
      <c r="Y1160" s="42">
        <v>29</v>
      </c>
      <c r="Z1160" s="42">
        <v>37</v>
      </c>
      <c r="AA1160" s="42">
        <v>19</v>
      </c>
      <c r="AB1160" s="42">
        <v>10</v>
      </c>
      <c r="AC1160" s="42">
        <v>0</v>
      </c>
      <c r="AD1160" s="42">
        <v>37</v>
      </c>
      <c r="AE1160" s="42">
        <v>84</v>
      </c>
      <c r="AF1160" s="42">
        <v>19</v>
      </c>
      <c r="AG1160" s="42">
        <v>138</v>
      </c>
      <c r="AH1160" s="42">
        <v>25</v>
      </c>
      <c r="AI1160" s="42">
        <v>12</v>
      </c>
      <c r="AJ1160" s="42">
        <v>33</v>
      </c>
      <c r="AK1160" s="42">
        <v>33</v>
      </c>
      <c r="AL1160" s="42">
        <v>24</v>
      </c>
      <c r="AM1160" s="42">
        <v>10</v>
      </c>
      <c r="AN1160" s="42">
        <v>1</v>
      </c>
      <c r="AO1160" s="42">
        <v>27</v>
      </c>
      <c r="AP1160" s="42">
        <v>84</v>
      </c>
      <c r="AQ1160" s="42">
        <v>27</v>
      </c>
      <c r="AR1160" s="42">
        <v>212</v>
      </c>
      <c r="AS1160" s="42">
        <v>16</v>
      </c>
      <c r="AT1160" s="42">
        <v>8</v>
      </c>
      <c r="AU1160" s="42">
        <v>8</v>
      </c>
      <c r="AV1160" s="42">
        <v>12</v>
      </c>
      <c r="AW1160" s="42">
        <v>40</v>
      </c>
      <c r="AX1160" s="42">
        <v>28</v>
      </c>
      <c r="AY1160" s="42">
        <v>84</v>
      </c>
      <c r="AZ1160" s="42">
        <v>16</v>
      </c>
      <c r="BA1160" s="42">
        <v>96</v>
      </c>
      <c r="BB1160" s="42">
        <v>8</v>
      </c>
      <c r="BC1160" s="42">
        <v>8</v>
      </c>
      <c r="BD1160" s="42">
        <v>4</v>
      </c>
      <c r="BE1160" s="42">
        <v>4</v>
      </c>
      <c r="BF1160" s="42">
        <v>0</v>
      </c>
      <c r="BG1160" s="42">
        <v>20</v>
      </c>
      <c r="BH1160" s="42">
        <v>36</v>
      </c>
      <c r="BI1160" s="42">
        <v>16</v>
      </c>
      <c r="BJ1160" s="42">
        <v>116</v>
      </c>
      <c r="BK1160" s="42">
        <v>8</v>
      </c>
      <c r="BL1160" s="42">
        <v>0</v>
      </c>
      <c r="BM1160" s="42">
        <v>4</v>
      </c>
      <c r="BN1160" s="42">
        <v>8</v>
      </c>
      <c r="BO1160" s="42">
        <v>40</v>
      </c>
      <c r="BP1160" s="42">
        <v>8</v>
      </c>
      <c r="BQ1160" s="42">
        <v>48</v>
      </c>
      <c r="BR1160" s="42">
        <v>0</v>
      </c>
      <c r="BS1160" s="42">
        <v>8</v>
      </c>
      <c r="BT1160" s="42">
        <v>0</v>
      </c>
      <c r="BU1160" s="42">
        <v>0</v>
      </c>
      <c r="BV1160" s="42">
        <v>0</v>
      </c>
      <c r="BW1160" s="42">
        <v>0</v>
      </c>
      <c r="BX1160" s="42">
        <v>4</v>
      </c>
      <c r="BY1160" s="42">
        <v>0</v>
      </c>
      <c r="BZ1160" s="42">
        <v>0</v>
      </c>
      <c r="CA1160" s="42">
        <v>4</v>
      </c>
      <c r="CB1160" s="42">
        <v>112</v>
      </c>
      <c r="CC1160" s="42">
        <v>16</v>
      </c>
      <c r="CD1160" s="42">
        <v>8</v>
      </c>
      <c r="CE1160" s="42">
        <v>8</v>
      </c>
      <c r="CF1160" s="42">
        <v>8</v>
      </c>
      <c r="CG1160" s="42">
        <v>36</v>
      </c>
      <c r="CH1160" s="42">
        <v>24</v>
      </c>
      <c r="CI1160" s="42">
        <v>0</v>
      </c>
      <c r="CJ1160" s="42">
        <v>12</v>
      </c>
      <c r="CK1160" s="42">
        <v>92</v>
      </c>
      <c r="CL1160" s="42">
        <v>0</v>
      </c>
      <c r="CM1160" s="42">
        <v>0</v>
      </c>
      <c r="CN1160" s="42">
        <v>0</v>
      </c>
      <c r="CO1160" s="42">
        <v>4</v>
      </c>
      <c r="CP1160" s="42">
        <v>0</v>
      </c>
      <c r="CQ1160" s="42">
        <v>4</v>
      </c>
      <c r="CR1160" s="42">
        <v>84</v>
      </c>
      <c r="CS1160" s="42">
        <v>0</v>
      </c>
    </row>
    <row r="1161" spans="1:97">
      <c r="A1161" s="40" t="s">
        <v>2949</v>
      </c>
      <c r="B1161" s="40" t="s">
        <v>289</v>
      </c>
      <c r="C1161" s="40" t="s">
        <v>2806</v>
      </c>
      <c r="D1161" s="40" t="s">
        <v>2807</v>
      </c>
      <c r="E1161" s="40" t="s">
        <v>2845</v>
      </c>
      <c r="F1161" s="40" t="s">
        <v>2809</v>
      </c>
      <c r="G1161" s="41" t="s">
        <v>294</v>
      </c>
      <c r="H1161" s="40" t="s">
        <v>2950</v>
      </c>
      <c r="I1161" s="42">
        <v>232</v>
      </c>
      <c r="J1161" s="42">
        <v>34</v>
      </c>
      <c r="K1161" s="42">
        <v>24</v>
      </c>
      <c r="L1161" s="42">
        <v>44</v>
      </c>
      <c r="M1161" s="42">
        <v>49</v>
      </c>
      <c r="N1161" s="42">
        <v>50</v>
      </c>
      <c r="O1161" s="42">
        <v>31</v>
      </c>
      <c r="P1161" s="42">
        <v>32</v>
      </c>
      <c r="Q1161" s="42">
        <v>29</v>
      </c>
      <c r="R1161" s="42">
        <v>43</v>
      </c>
      <c r="S1161" s="42">
        <v>54</v>
      </c>
      <c r="T1161" s="42">
        <v>31</v>
      </c>
      <c r="U1161" s="42">
        <v>27</v>
      </c>
      <c r="V1161" s="42">
        <v>113</v>
      </c>
      <c r="W1161" s="42">
        <v>14</v>
      </c>
      <c r="X1161" s="42">
        <v>13</v>
      </c>
      <c r="Y1161" s="42">
        <v>23</v>
      </c>
      <c r="Z1161" s="42">
        <v>25</v>
      </c>
      <c r="AA1161" s="42">
        <v>27</v>
      </c>
      <c r="AB1161" s="42">
        <v>10</v>
      </c>
      <c r="AC1161" s="42">
        <v>1</v>
      </c>
      <c r="AD1161" s="42">
        <v>21</v>
      </c>
      <c r="AE1161" s="42">
        <v>61</v>
      </c>
      <c r="AF1161" s="42">
        <v>31</v>
      </c>
      <c r="AG1161" s="42">
        <v>119</v>
      </c>
      <c r="AH1161" s="42">
        <v>20</v>
      </c>
      <c r="AI1161" s="42">
        <v>11</v>
      </c>
      <c r="AJ1161" s="42">
        <v>21</v>
      </c>
      <c r="AK1161" s="42">
        <v>24</v>
      </c>
      <c r="AL1161" s="42">
        <v>23</v>
      </c>
      <c r="AM1161" s="42">
        <v>19</v>
      </c>
      <c r="AN1161" s="42">
        <v>1</v>
      </c>
      <c r="AO1161" s="42">
        <v>23</v>
      </c>
      <c r="AP1161" s="42">
        <v>65</v>
      </c>
      <c r="AQ1161" s="42">
        <v>31</v>
      </c>
      <c r="AR1161" s="42">
        <v>192</v>
      </c>
      <c r="AS1161" s="42">
        <v>12</v>
      </c>
      <c r="AT1161" s="42">
        <v>8</v>
      </c>
      <c r="AU1161" s="42">
        <v>16</v>
      </c>
      <c r="AV1161" s="42">
        <v>20</v>
      </c>
      <c r="AW1161" s="42">
        <v>32</v>
      </c>
      <c r="AX1161" s="42">
        <v>28</v>
      </c>
      <c r="AY1161" s="42">
        <v>60</v>
      </c>
      <c r="AZ1161" s="42">
        <v>16</v>
      </c>
      <c r="BA1161" s="42">
        <v>88</v>
      </c>
      <c r="BB1161" s="42">
        <v>4</v>
      </c>
      <c r="BC1161" s="42">
        <v>4</v>
      </c>
      <c r="BD1161" s="42">
        <v>16</v>
      </c>
      <c r="BE1161" s="42">
        <v>12</v>
      </c>
      <c r="BF1161" s="42">
        <v>4</v>
      </c>
      <c r="BG1161" s="42">
        <v>20</v>
      </c>
      <c r="BH1161" s="42">
        <v>20</v>
      </c>
      <c r="BI1161" s="42">
        <v>8</v>
      </c>
      <c r="BJ1161" s="42">
        <v>104</v>
      </c>
      <c r="BK1161" s="42">
        <v>8</v>
      </c>
      <c r="BL1161" s="42">
        <v>4</v>
      </c>
      <c r="BM1161" s="42">
        <v>0</v>
      </c>
      <c r="BN1161" s="42">
        <v>8</v>
      </c>
      <c r="BO1161" s="42">
        <v>28</v>
      </c>
      <c r="BP1161" s="42">
        <v>8</v>
      </c>
      <c r="BQ1161" s="42">
        <v>40</v>
      </c>
      <c r="BR1161" s="42">
        <v>8</v>
      </c>
      <c r="BS1161" s="42">
        <v>20</v>
      </c>
      <c r="BT1161" s="42">
        <v>0</v>
      </c>
      <c r="BU1161" s="42">
        <v>0</v>
      </c>
      <c r="BV1161" s="42">
        <v>0</v>
      </c>
      <c r="BW1161" s="42">
        <v>0</v>
      </c>
      <c r="BX1161" s="42">
        <v>12</v>
      </c>
      <c r="BY1161" s="42">
        <v>0</v>
      </c>
      <c r="BZ1161" s="42">
        <v>0</v>
      </c>
      <c r="CA1161" s="42">
        <v>8</v>
      </c>
      <c r="CB1161" s="42">
        <v>84</v>
      </c>
      <c r="CC1161" s="42">
        <v>8</v>
      </c>
      <c r="CD1161" s="42">
        <v>8</v>
      </c>
      <c r="CE1161" s="42">
        <v>12</v>
      </c>
      <c r="CF1161" s="42">
        <v>20</v>
      </c>
      <c r="CG1161" s="42">
        <v>16</v>
      </c>
      <c r="CH1161" s="42">
        <v>20</v>
      </c>
      <c r="CI1161" s="42">
        <v>0</v>
      </c>
      <c r="CJ1161" s="42">
        <v>0</v>
      </c>
      <c r="CK1161" s="42">
        <v>88</v>
      </c>
      <c r="CL1161" s="42">
        <v>4</v>
      </c>
      <c r="CM1161" s="42">
        <v>0</v>
      </c>
      <c r="CN1161" s="42">
        <v>4</v>
      </c>
      <c r="CO1161" s="42">
        <v>0</v>
      </c>
      <c r="CP1161" s="42">
        <v>4</v>
      </c>
      <c r="CQ1161" s="42">
        <v>8</v>
      </c>
      <c r="CR1161" s="42">
        <v>60</v>
      </c>
      <c r="CS1161" s="42">
        <v>8</v>
      </c>
    </row>
    <row r="1162" spans="1:97">
      <c r="A1162" s="40" t="s">
        <v>2951</v>
      </c>
      <c r="B1162" s="40" t="s">
        <v>289</v>
      </c>
      <c r="C1162" s="40" t="s">
        <v>2806</v>
      </c>
      <c r="D1162" s="40" t="s">
        <v>2812</v>
      </c>
      <c r="E1162" s="40" t="s">
        <v>2952</v>
      </c>
      <c r="F1162" s="40" t="s">
        <v>2818</v>
      </c>
      <c r="G1162" s="41" t="s">
        <v>294</v>
      </c>
      <c r="H1162" s="40" t="s">
        <v>2953</v>
      </c>
      <c r="I1162" s="42">
        <v>700</v>
      </c>
      <c r="J1162" s="42">
        <v>150</v>
      </c>
      <c r="K1162" s="42">
        <v>89</v>
      </c>
      <c r="L1162" s="42">
        <v>145</v>
      </c>
      <c r="M1162" s="42">
        <v>150</v>
      </c>
      <c r="N1162" s="42">
        <v>116</v>
      </c>
      <c r="O1162" s="42">
        <v>50</v>
      </c>
      <c r="P1162" s="42">
        <v>92</v>
      </c>
      <c r="Q1162" s="42">
        <v>80</v>
      </c>
      <c r="R1162" s="42">
        <v>111</v>
      </c>
      <c r="S1162" s="42">
        <v>108</v>
      </c>
      <c r="T1162" s="42">
        <v>87</v>
      </c>
      <c r="U1162" s="42">
        <v>47</v>
      </c>
      <c r="V1162" s="42">
        <v>336</v>
      </c>
      <c r="W1162" s="42">
        <v>64</v>
      </c>
      <c r="X1162" s="42">
        <v>51</v>
      </c>
      <c r="Y1162" s="42">
        <v>66</v>
      </c>
      <c r="Z1162" s="42">
        <v>75</v>
      </c>
      <c r="AA1162" s="42">
        <v>60</v>
      </c>
      <c r="AB1162" s="42">
        <v>20</v>
      </c>
      <c r="AC1162" s="42">
        <v>0</v>
      </c>
      <c r="AD1162" s="42">
        <v>86</v>
      </c>
      <c r="AE1162" s="42">
        <v>194</v>
      </c>
      <c r="AF1162" s="42">
        <v>56</v>
      </c>
      <c r="AG1162" s="42">
        <v>364</v>
      </c>
      <c r="AH1162" s="42">
        <v>86</v>
      </c>
      <c r="AI1162" s="42">
        <v>38</v>
      </c>
      <c r="AJ1162" s="42">
        <v>79</v>
      </c>
      <c r="AK1162" s="42">
        <v>75</v>
      </c>
      <c r="AL1162" s="42">
        <v>56</v>
      </c>
      <c r="AM1162" s="42">
        <v>26</v>
      </c>
      <c r="AN1162" s="42">
        <v>4</v>
      </c>
      <c r="AO1162" s="42">
        <v>102</v>
      </c>
      <c r="AP1162" s="42">
        <v>203</v>
      </c>
      <c r="AQ1162" s="42">
        <v>59</v>
      </c>
      <c r="AR1162" s="42">
        <v>552</v>
      </c>
      <c r="AS1162" s="42">
        <v>8</v>
      </c>
      <c r="AT1162" s="42">
        <v>16</v>
      </c>
      <c r="AU1162" s="42">
        <v>24</v>
      </c>
      <c r="AV1162" s="42">
        <v>60</v>
      </c>
      <c r="AW1162" s="42">
        <v>64</v>
      </c>
      <c r="AX1162" s="42">
        <v>108</v>
      </c>
      <c r="AY1162" s="42">
        <v>184</v>
      </c>
      <c r="AZ1162" s="42">
        <v>88</v>
      </c>
      <c r="BA1162" s="42">
        <v>292</v>
      </c>
      <c r="BB1162" s="42">
        <v>8</v>
      </c>
      <c r="BC1162" s="42">
        <v>12</v>
      </c>
      <c r="BD1162" s="42">
        <v>16</v>
      </c>
      <c r="BE1162" s="42">
        <v>20</v>
      </c>
      <c r="BF1162" s="42">
        <v>8</v>
      </c>
      <c r="BG1162" s="42">
        <v>92</v>
      </c>
      <c r="BH1162" s="42">
        <v>104</v>
      </c>
      <c r="BI1162" s="42">
        <v>32</v>
      </c>
      <c r="BJ1162" s="42">
        <v>260</v>
      </c>
      <c r="BK1162" s="42">
        <v>0</v>
      </c>
      <c r="BL1162" s="42">
        <v>4</v>
      </c>
      <c r="BM1162" s="42">
        <v>8</v>
      </c>
      <c r="BN1162" s="42">
        <v>40</v>
      </c>
      <c r="BO1162" s="42">
        <v>56</v>
      </c>
      <c r="BP1162" s="42">
        <v>16</v>
      </c>
      <c r="BQ1162" s="42">
        <v>80</v>
      </c>
      <c r="BR1162" s="42">
        <v>56</v>
      </c>
      <c r="BS1162" s="42">
        <v>60</v>
      </c>
      <c r="BT1162" s="42">
        <v>0</v>
      </c>
      <c r="BU1162" s="42">
        <v>0</v>
      </c>
      <c r="BV1162" s="42">
        <v>0</v>
      </c>
      <c r="BW1162" s="42">
        <v>4</v>
      </c>
      <c r="BX1162" s="42">
        <v>4</v>
      </c>
      <c r="BY1162" s="42">
        <v>20</v>
      </c>
      <c r="BZ1162" s="42">
        <v>0</v>
      </c>
      <c r="CA1162" s="42">
        <v>32</v>
      </c>
      <c r="CB1162" s="42">
        <v>240</v>
      </c>
      <c r="CC1162" s="42">
        <v>8</v>
      </c>
      <c r="CD1162" s="42">
        <v>16</v>
      </c>
      <c r="CE1162" s="42">
        <v>20</v>
      </c>
      <c r="CF1162" s="42">
        <v>48</v>
      </c>
      <c r="CG1162" s="42">
        <v>40</v>
      </c>
      <c r="CH1162" s="42">
        <v>76</v>
      </c>
      <c r="CI1162" s="42">
        <v>0</v>
      </c>
      <c r="CJ1162" s="42">
        <v>32</v>
      </c>
      <c r="CK1162" s="42">
        <v>252</v>
      </c>
      <c r="CL1162" s="42">
        <v>0</v>
      </c>
      <c r="CM1162" s="42">
        <v>0</v>
      </c>
      <c r="CN1162" s="42">
        <v>4</v>
      </c>
      <c r="CO1162" s="42">
        <v>8</v>
      </c>
      <c r="CP1162" s="42">
        <v>20</v>
      </c>
      <c r="CQ1162" s="42">
        <v>12</v>
      </c>
      <c r="CR1162" s="42">
        <v>184</v>
      </c>
      <c r="CS1162" s="42">
        <v>24</v>
      </c>
    </row>
    <row r="1163" spans="1:97">
      <c r="A1163" s="40" t="s">
        <v>2954</v>
      </c>
      <c r="B1163" s="40" t="s">
        <v>289</v>
      </c>
      <c r="C1163" s="40" t="s">
        <v>2806</v>
      </c>
      <c r="D1163" s="40" t="s">
        <v>2807</v>
      </c>
      <c r="E1163" s="40" t="s">
        <v>2832</v>
      </c>
      <c r="F1163" s="40" t="s">
        <v>1696</v>
      </c>
      <c r="G1163" s="41" t="s">
        <v>294</v>
      </c>
      <c r="H1163" s="40" t="s">
        <v>2955</v>
      </c>
      <c r="I1163" s="42">
        <v>142</v>
      </c>
      <c r="J1163" s="42">
        <v>17.120567000000001</v>
      </c>
      <c r="K1163" s="42">
        <v>14.099290999999999</v>
      </c>
      <c r="L1163" s="42">
        <v>23.163121</v>
      </c>
      <c r="M1163" s="42">
        <v>40.283687999999998</v>
      </c>
      <c r="N1163" s="42">
        <v>33.234043</v>
      </c>
      <c r="O1163" s="42">
        <v>14.099290999999999</v>
      </c>
      <c r="P1163" s="42">
        <v>18</v>
      </c>
      <c r="Q1163" s="42">
        <v>26</v>
      </c>
      <c r="R1163" s="42">
        <v>30</v>
      </c>
      <c r="S1163" s="42">
        <v>32</v>
      </c>
      <c r="T1163" s="42">
        <v>28</v>
      </c>
      <c r="U1163" s="42">
        <v>15</v>
      </c>
      <c r="V1163" s="42">
        <v>69.489362</v>
      </c>
      <c r="W1163" s="42">
        <v>7.0496449999999999</v>
      </c>
      <c r="X1163" s="42">
        <v>6.0425529999999998</v>
      </c>
      <c r="Y1163" s="42">
        <v>13.092199000000001</v>
      </c>
      <c r="Z1163" s="42">
        <v>20.141843999999999</v>
      </c>
      <c r="AA1163" s="42">
        <v>16.113475000000001</v>
      </c>
      <c r="AB1163" s="42">
        <v>7.0496449999999999</v>
      </c>
      <c r="AC1163" s="42">
        <v>0</v>
      </c>
      <c r="AD1163" s="42">
        <v>10.070921999999999</v>
      </c>
      <c r="AE1163" s="42">
        <v>42.297871999999998</v>
      </c>
      <c r="AF1163" s="42">
        <v>17.120567000000001</v>
      </c>
      <c r="AG1163" s="42">
        <v>72.510638</v>
      </c>
      <c r="AH1163" s="42">
        <v>10.070921999999999</v>
      </c>
      <c r="AI1163" s="42">
        <v>8.0567379999999993</v>
      </c>
      <c r="AJ1163" s="42">
        <v>10.070921999999999</v>
      </c>
      <c r="AK1163" s="42">
        <v>20.141843999999999</v>
      </c>
      <c r="AL1163" s="42">
        <v>17.120567000000001</v>
      </c>
      <c r="AM1163" s="42">
        <v>7.0496449999999999</v>
      </c>
      <c r="AN1163" s="42">
        <v>0</v>
      </c>
      <c r="AO1163" s="42">
        <v>12.085106</v>
      </c>
      <c r="AP1163" s="42">
        <v>44.312057000000003</v>
      </c>
      <c r="AQ1163" s="42">
        <v>16.113475000000001</v>
      </c>
      <c r="AR1163" s="42">
        <v>124.87943300000001</v>
      </c>
      <c r="AS1163" s="42">
        <v>8.0567379999999993</v>
      </c>
      <c r="AT1163" s="42">
        <v>12.085106</v>
      </c>
      <c r="AU1163" s="42">
        <v>4.0283689999999996</v>
      </c>
      <c r="AV1163" s="42">
        <v>4.0283689999999996</v>
      </c>
      <c r="AW1163" s="42">
        <v>24.170213</v>
      </c>
      <c r="AX1163" s="42">
        <v>12.085106</v>
      </c>
      <c r="AY1163" s="42">
        <v>36.255319</v>
      </c>
      <c r="AZ1163" s="42">
        <v>24.170213</v>
      </c>
      <c r="BA1163" s="42">
        <v>68.48227</v>
      </c>
      <c r="BB1163" s="42">
        <v>8.0567379999999993</v>
      </c>
      <c r="BC1163" s="42">
        <v>12.085106</v>
      </c>
      <c r="BD1163" s="42">
        <v>4.0283689999999996</v>
      </c>
      <c r="BE1163" s="42">
        <v>0</v>
      </c>
      <c r="BF1163" s="42">
        <v>0</v>
      </c>
      <c r="BG1163" s="42">
        <v>12.085106</v>
      </c>
      <c r="BH1163" s="42">
        <v>20.141843999999999</v>
      </c>
      <c r="BI1163" s="42">
        <v>12.085106</v>
      </c>
      <c r="BJ1163" s="42">
        <v>56.397162999999999</v>
      </c>
      <c r="BK1163" s="42">
        <v>0</v>
      </c>
      <c r="BL1163" s="42">
        <v>0</v>
      </c>
      <c r="BM1163" s="42">
        <v>0</v>
      </c>
      <c r="BN1163" s="42">
        <v>4.0283689999999996</v>
      </c>
      <c r="BO1163" s="42">
        <v>24.170213</v>
      </c>
      <c r="BP1163" s="42">
        <v>0</v>
      </c>
      <c r="BQ1163" s="42">
        <v>16.113475000000001</v>
      </c>
      <c r="BR1163" s="42">
        <v>12.085106</v>
      </c>
      <c r="BS1163" s="42">
        <v>8.0567379999999993</v>
      </c>
      <c r="BT1163" s="42">
        <v>0</v>
      </c>
      <c r="BU1163" s="42">
        <v>0</v>
      </c>
      <c r="BV1163" s="42">
        <v>0</v>
      </c>
      <c r="BW1163" s="42">
        <v>0</v>
      </c>
      <c r="BX1163" s="42">
        <v>4.0283689999999996</v>
      </c>
      <c r="BY1163" s="42">
        <v>0</v>
      </c>
      <c r="BZ1163" s="42">
        <v>0</v>
      </c>
      <c r="CA1163" s="42">
        <v>4.0283689999999996</v>
      </c>
      <c r="CB1163" s="42">
        <v>76.539006999999998</v>
      </c>
      <c r="CC1163" s="42">
        <v>8.0567379999999993</v>
      </c>
      <c r="CD1163" s="42">
        <v>12.085106</v>
      </c>
      <c r="CE1163" s="42">
        <v>4.0283689999999996</v>
      </c>
      <c r="CF1163" s="42">
        <v>4.0283689999999996</v>
      </c>
      <c r="CG1163" s="42">
        <v>20.141843999999999</v>
      </c>
      <c r="CH1163" s="42">
        <v>12.085106</v>
      </c>
      <c r="CI1163" s="42">
        <v>0</v>
      </c>
      <c r="CJ1163" s="42">
        <v>16.113475000000001</v>
      </c>
      <c r="CK1163" s="42">
        <v>40.283687999999998</v>
      </c>
      <c r="CL1163" s="42">
        <v>0</v>
      </c>
      <c r="CM1163" s="42">
        <v>0</v>
      </c>
      <c r="CN1163" s="42">
        <v>0</v>
      </c>
      <c r="CO1163" s="42">
        <v>0</v>
      </c>
      <c r="CP1163" s="42">
        <v>0</v>
      </c>
      <c r="CQ1163" s="42">
        <v>0</v>
      </c>
      <c r="CR1163" s="42">
        <v>36.255319</v>
      </c>
      <c r="CS1163" s="42">
        <v>4.0283689999999996</v>
      </c>
    </row>
    <row r="1164" spans="1:97">
      <c r="A1164" s="40" t="s">
        <v>2956</v>
      </c>
      <c r="B1164" s="40" t="s">
        <v>289</v>
      </c>
      <c r="C1164" s="40" t="s">
        <v>2806</v>
      </c>
      <c r="D1164" s="40" t="s">
        <v>2807</v>
      </c>
      <c r="E1164" s="40" t="s">
        <v>2906</v>
      </c>
      <c r="F1164" s="40" t="s">
        <v>2809</v>
      </c>
      <c r="G1164" s="41" t="s">
        <v>294</v>
      </c>
      <c r="H1164" s="40" t="s">
        <v>478</v>
      </c>
      <c r="I1164" s="42">
        <v>944</v>
      </c>
      <c r="J1164" s="42">
        <v>174.81481500000001</v>
      </c>
      <c r="K1164" s="42">
        <v>121.34204800000001</v>
      </c>
      <c r="L1164" s="42">
        <v>195.38126399999999</v>
      </c>
      <c r="M1164" s="42">
        <v>223.14596900000001</v>
      </c>
      <c r="N1164" s="42">
        <v>129.56862699999999</v>
      </c>
      <c r="O1164" s="42">
        <v>99.747276999999997</v>
      </c>
      <c r="P1164" s="42">
        <v>166</v>
      </c>
      <c r="Q1164" s="42">
        <v>124</v>
      </c>
      <c r="R1164" s="42">
        <v>211</v>
      </c>
      <c r="S1164" s="42">
        <v>138</v>
      </c>
      <c r="T1164" s="42">
        <v>128</v>
      </c>
      <c r="U1164" s="42">
        <v>73</v>
      </c>
      <c r="V1164" s="42">
        <v>459.66013099999998</v>
      </c>
      <c r="W1164" s="42">
        <v>93.577342000000002</v>
      </c>
      <c r="X1164" s="42">
        <v>59.642702</v>
      </c>
      <c r="Y1164" s="42">
        <v>88.435730000000007</v>
      </c>
      <c r="Z1164" s="42">
        <v>117.228758</v>
      </c>
      <c r="AA1164" s="42">
        <v>63.755991000000002</v>
      </c>
      <c r="AB1164" s="42">
        <v>34.962963000000002</v>
      </c>
      <c r="AC1164" s="42">
        <v>2.0566450000000001</v>
      </c>
      <c r="AD1164" s="42">
        <v>112.087146</v>
      </c>
      <c r="AE1164" s="42">
        <v>270.448802</v>
      </c>
      <c r="AF1164" s="42">
        <v>77.124183000000002</v>
      </c>
      <c r="AG1164" s="42">
        <v>484.33986900000002</v>
      </c>
      <c r="AH1164" s="42">
        <v>81.237472999999994</v>
      </c>
      <c r="AI1164" s="42">
        <v>61.699345999999998</v>
      </c>
      <c r="AJ1164" s="42">
        <v>106.94553399999999</v>
      </c>
      <c r="AK1164" s="42">
        <v>105.91721099999999</v>
      </c>
      <c r="AL1164" s="42">
        <v>65.812635999999998</v>
      </c>
      <c r="AM1164" s="42">
        <v>57.586056999999997</v>
      </c>
      <c r="AN1164" s="42">
        <v>5.1416120000000003</v>
      </c>
      <c r="AO1164" s="42">
        <v>109.002179</v>
      </c>
      <c r="AP1164" s="42">
        <v>274.56209200000001</v>
      </c>
      <c r="AQ1164" s="42">
        <v>100.775599</v>
      </c>
      <c r="AR1164" s="42">
        <v>781.52505399999995</v>
      </c>
      <c r="AS1164" s="42">
        <v>32.906317999999999</v>
      </c>
      <c r="AT1164" s="42">
        <v>32.906317999999999</v>
      </c>
      <c r="AU1164" s="42">
        <v>16.453158999999999</v>
      </c>
      <c r="AV1164" s="42">
        <v>78.152505000000005</v>
      </c>
      <c r="AW1164" s="42">
        <v>123.39869299999999</v>
      </c>
      <c r="AX1164" s="42">
        <v>111.058824</v>
      </c>
      <c r="AY1164" s="42">
        <v>279.70370400000002</v>
      </c>
      <c r="AZ1164" s="42">
        <v>106.94553399999999</v>
      </c>
      <c r="BA1164" s="42">
        <v>353.74291899999997</v>
      </c>
      <c r="BB1164" s="42">
        <v>20.566448999999999</v>
      </c>
      <c r="BC1164" s="42">
        <v>16.453158999999999</v>
      </c>
      <c r="BD1164" s="42">
        <v>16.453158999999999</v>
      </c>
      <c r="BE1164" s="42">
        <v>37.019607999999998</v>
      </c>
      <c r="BF1164" s="42">
        <v>16.453158999999999</v>
      </c>
      <c r="BG1164" s="42">
        <v>86.379085000000003</v>
      </c>
      <c r="BH1164" s="42">
        <v>131.625272</v>
      </c>
      <c r="BI1164" s="42">
        <v>28.793028</v>
      </c>
      <c r="BJ1164" s="42">
        <v>427.78213499999998</v>
      </c>
      <c r="BK1164" s="42">
        <v>12.339869</v>
      </c>
      <c r="BL1164" s="42">
        <v>16.453158999999999</v>
      </c>
      <c r="BM1164" s="42">
        <v>0</v>
      </c>
      <c r="BN1164" s="42">
        <v>41.132897999999997</v>
      </c>
      <c r="BO1164" s="42">
        <v>106.94553399999999</v>
      </c>
      <c r="BP1164" s="42">
        <v>24.679739000000001</v>
      </c>
      <c r="BQ1164" s="42">
        <v>148.07843099999999</v>
      </c>
      <c r="BR1164" s="42">
        <v>78.152505000000005</v>
      </c>
      <c r="BS1164" s="42">
        <v>69.925926000000004</v>
      </c>
      <c r="BT1164" s="42">
        <v>0</v>
      </c>
      <c r="BU1164" s="42">
        <v>0</v>
      </c>
      <c r="BV1164" s="42">
        <v>0</v>
      </c>
      <c r="BW1164" s="42">
        <v>0</v>
      </c>
      <c r="BX1164" s="42">
        <v>12.339869</v>
      </c>
      <c r="BY1164" s="42">
        <v>4.1132900000000001</v>
      </c>
      <c r="BZ1164" s="42">
        <v>0</v>
      </c>
      <c r="CA1164" s="42">
        <v>53.472766999999997</v>
      </c>
      <c r="CB1164" s="42">
        <v>374.30936800000001</v>
      </c>
      <c r="CC1164" s="42">
        <v>28.793028</v>
      </c>
      <c r="CD1164" s="42">
        <v>24.679739000000001</v>
      </c>
      <c r="CE1164" s="42">
        <v>12.339869</v>
      </c>
      <c r="CF1164" s="42">
        <v>74.039215999999996</v>
      </c>
      <c r="CG1164" s="42">
        <v>102.832244</v>
      </c>
      <c r="CH1164" s="42">
        <v>94.605664000000004</v>
      </c>
      <c r="CI1164" s="42">
        <v>4.1132900000000001</v>
      </c>
      <c r="CJ1164" s="42">
        <v>32.906317999999999</v>
      </c>
      <c r="CK1164" s="42">
        <v>337.28976</v>
      </c>
      <c r="CL1164" s="42">
        <v>4.1132900000000001</v>
      </c>
      <c r="CM1164" s="42">
        <v>8.2265800000000002</v>
      </c>
      <c r="CN1164" s="42">
        <v>4.1132900000000001</v>
      </c>
      <c r="CO1164" s="42">
        <v>4.1132900000000001</v>
      </c>
      <c r="CP1164" s="42">
        <v>8.2265800000000002</v>
      </c>
      <c r="CQ1164" s="42">
        <v>12.339869</v>
      </c>
      <c r="CR1164" s="42">
        <v>275.59041400000001</v>
      </c>
      <c r="CS1164" s="42">
        <v>20.566448999999999</v>
      </c>
    </row>
    <row r="1165" spans="1:97">
      <c r="A1165" s="40" t="s">
        <v>2957</v>
      </c>
      <c r="B1165" s="40" t="s">
        <v>289</v>
      </c>
      <c r="C1165" s="40" t="s">
        <v>2806</v>
      </c>
      <c r="D1165" s="40" t="s">
        <v>2807</v>
      </c>
      <c r="E1165" s="40" t="s">
        <v>2933</v>
      </c>
      <c r="F1165" s="40" t="s">
        <v>2809</v>
      </c>
      <c r="G1165" s="41" t="s">
        <v>294</v>
      </c>
      <c r="H1165" s="40" t="s">
        <v>2958</v>
      </c>
      <c r="I1165" s="42">
        <v>346</v>
      </c>
      <c r="J1165" s="42">
        <v>76.099706999999995</v>
      </c>
      <c r="K1165" s="42">
        <v>52.762462999999997</v>
      </c>
      <c r="L1165" s="42">
        <v>85.231672000000003</v>
      </c>
      <c r="M1165" s="42">
        <v>79.143694999999994</v>
      </c>
      <c r="N1165" s="42">
        <v>36.527858999999999</v>
      </c>
      <c r="O1165" s="42">
        <v>16.234604000000001</v>
      </c>
      <c r="P1165" s="42">
        <v>48</v>
      </c>
      <c r="Q1165" s="42">
        <v>42</v>
      </c>
      <c r="R1165" s="42">
        <v>76</v>
      </c>
      <c r="S1165" s="42">
        <v>61</v>
      </c>
      <c r="T1165" s="42">
        <v>27</v>
      </c>
      <c r="U1165" s="42">
        <v>11</v>
      </c>
      <c r="V1165" s="42">
        <v>182.639296</v>
      </c>
      <c r="W1165" s="42">
        <v>44.645161000000002</v>
      </c>
      <c r="X1165" s="42">
        <v>30.439882999999998</v>
      </c>
      <c r="Y1165" s="42">
        <v>43.630499</v>
      </c>
      <c r="Z1165" s="42">
        <v>40.586509999999997</v>
      </c>
      <c r="AA1165" s="42">
        <v>19.278592</v>
      </c>
      <c r="AB1165" s="42">
        <v>4.0586510000000002</v>
      </c>
      <c r="AC1165" s="42">
        <v>0</v>
      </c>
      <c r="AD1165" s="42">
        <v>58.850439999999999</v>
      </c>
      <c r="AE1165" s="42">
        <v>110.59824</v>
      </c>
      <c r="AF1165" s="42">
        <v>13.190616</v>
      </c>
      <c r="AG1165" s="42">
        <v>163.360704</v>
      </c>
      <c r="AH1165" s="42">
        <v>31.454545</v>
      </c>
      <c r="AI1165" s="42">
        <v>22.322581</v>
      </c>
      <c r="AJ1165" s="42">
        <v>41.601173000000003</v>
      </c>
      <c r="AK1165" s="42">
        <v>38.557184999999997</v>
      </c>
      <c r="AL1165" s="42">
        <v>17.249267</v>
      </c>
      <c r="AM1165" s="42">
        <v>12.175953</v>
      </c>
      <c r="AN1165" s="42">
        <v>0</v>
      </c>
      <c r="AO1165" s="42">
        <v>39.571848000000003</v>
      </c>
      <c r="AP1165" s="42">
        <v>103.49560099999999</v>
      </c>
      <c r="AQ1165" s="42">
        <v>20.293254999999998</v>
      </c>
      <c r="AR1165" s="42">
        <v>259.75366600000001</v>
      </c>
      <c r="AS1165" s="42">
        <v>0</v>
      </c>
      <c r="AT1165" s="42">
        <v>8.1173020000000005</v>
      </c>
      <c r="AU1165" s="42">
        <v>16.234604000000001</v>
      </c>
      <c r="AV1165" s="42">
        <v>81.173021000000006</v>
      </c>
      <c r="AW1165" s="42">
        <v>44.645161000000002</v>
      </c>
      <c r="AX1165" s="42">
        <v>32.469208000000002</v>
      </c>
      <c r="AY1165" s="42">
        <v>48.703811999999999</v>
      </c>
      <c r="AZ1165" s="42">
        <v>28.410557000000001</v>
      </c>
      <c r="BA1165" s="42">
        <v>117.70088</v>
      </c>
      <c r="BB1165" s="42">
        <v>0</v>
      </c>
      <c r="BC1165" s="42">
        <v>8.1173020000000005</v>
      </c>
      <c r="BD1165" s="42">
        <v>4.0586510000000002</v>
      </c>
      <c r="BE1165" s="42">
        <v>32.469208000000002</v>
      </c>
      <c r="BF1165" s="42">
        <v>12.175953</v>
      </c>
      <c r="BG1165" s="42">
        <v>28.410557000000001</v>
      </c>
      <c r="BH1165" s="42">
        <v>20.293254999999998</v>
      </c>
      <c r="BI1165" s="42">
        <v>12.175953</v>
      </c>
      <c r="BJ1165" s="42">
        <v>142.052786</v>
      </c>
      <c r="BK1165" s="42">
        <v>0</v>
      </c>
      <c r="BL1165" s="42">
        <v>0</v>
      </c>
      <c r="BM1165" s="42">
        <v>12.175953</v>
      </c>
      <c r="BN1165" s="42">
        <v>48.703811999999999</v>
      </c>
      <c r="BO1165" s="42">
        <v>32.469208000000002</v>
      </c>
      <c r="BP1165" s="42">
        <v>4.0586510000000002</v>
      </c>
      <c r="BQ1165" s="42">
        <v>28.410557000000001</v>
      </c>
      <c r="BR1165" s="42">
        <v>16.234604000000001</v>
      </c>
      <c r="BS1165" s="42">
        <v>20.293254999999998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  <c r="BY1165" s="42">
        <v>0</v>
      </c>
      <c r="BZ1165" s="42">
        <v>0</v>
      </c>
      <c r="CA1165" s="42">
        <v>20.293254999999998</v>
      </c>
      <c r="CB1165" s="42">
        <v>178.580645</v>
      </c>
      <c r="CC1165" s="42">
        <v>0</v>
      </c>
      <c r="CD1165" s="42">
        <v>4.0586510000000002</v>
      </c>
      <c r="CE1165" s="42">
        <v>16.234604000000001</v>
      </c>
      <c r="CF1165" s="42">
        <v>81.173021000000006</v>
      </c>
      <c r="CG1165" s="42">
        <v>44.645161000000002</v>
      </c>
      <c r="CH1165" s="42">
        <v>28.410557000000001</v>
      </c>
      <c r="CI1165" s="42">
        <v>0</v>
      </c>
      <c r="CJ1165" s="42">
        <v>4.0586510000000002</v>
      </c>
      <c r="CK1165" s="42">
        <v>60.879764999999999</v>
      </c>
      <c r="CL1165" s="42">
        <v>0</v>
      </c>
      <c r="CM1165" s="42">
        <v>4.0586510000000002</v>
      </c>
      <c r="CN1165" s="42">
        <v>0</v>
      </c>
      <c r="CO1165" s="42">
        <v>0</v>
      </c>
      <c r="CP1165" s="42">
        <v>0</v>
      </c>
      <c r="CQ1165" s="42">
        <v>4.0586510000000002</v>
      </c>
      <c r="CR1165" s="42">
        <v>48.703811999999999</v>
      </c>
      <c r="CS1165" s="42">
        <v>4.0586510000000002</v>
      </c>
    </row>
    <row r="1166" spans="1:97">
      <c r="A1166" s="40" t="s">
        <v>2959</v>
      </c>
      <c r="B1166" s="40" t="s">
        <v>289</v>
      </c>
      <c r="C1166" s="40" t="s">
        <v>2806</v>
      </c>
      <c r="D1166" s="40" t="s">
        <v>2812</v>
      </c>
      <c r="E1166" s="40" t="s">
        <v>2899</v>
      </c>
      <c r="F1166" s="40" t="s">
        <v>2818</v>
      </c>
      <c r="G1166" s="41" t="s">
        <v>294</v>
      </c>
      <c r="H1166" s="40" t="s">
        <v>2960</v>
      </c>
      <c r="I1166" s="42">
        <v>791</v>
      </c>
      <c r="J1166" s="42">
        <v>155.556555</v>
      </c>
      <c r="K1166" s="42">
        <v>106.754499</v>
      </c>
      <c r="L1166" s="42">
        <v>176.907455</v>
      </c>
      <c r="M1166" s="42">
        <v>176.907455</v>
      </c>
      <c r="N1166" s="42">
        <v>125.05526999999999</v>
      </c>
      <c r="O1166" s="42">
        <v>49.818765999999997</v>
      </c>
      <c r="P1166" s="42">
        <v>107</v>
      </c>
      <c r="Q1166" s="42">
        <v>83</v>
      </c>
      <c r="R1166" s="42">
        <v>148</v>
      </c>
      <c r="S1166" s="42">
        <v>122</v>
      </c>
      <c r="T1166" s="42">
        <v>66</v>
      </c>
      <c r="U1166" s="42">
        <v>32</v>
      </c>
      <c r="V1166" s="42">
        <v>395.5</v>
      </c>
      <c r="W1166" s="42">
        <v>76.253213000000002</v>
      </c>
      <c r="X1166" s="42">
        <v>55.919023000000003</v>
      </c>
      <c r="Y1166" s="42">
        <v>87.437017999999995</v>
      </c>
      <c r="Z1166" s="42">
        <v>83.370180000000005</v>
      </c>
      <c r="AA1166" s="42">
        <v>66.086117999999999</v>
      </c>
      <c r="AB1166" s="42">
        <v>24.401028</v>
      </c>
      <c r="AC1166" s="42">
        <v>2.0334189999999999</v>
      </c>
      <c r="AD1166" s="42">
        <v>98.620823000000001</v>
      </c>
      <c r="AE1166" s="42">
        <v>233.843188</v>
      </c>
      <c r="AF1166" s="42">
        <v>63.035989999999998</v>
      </c>
      <c r="AG1166" s="42">
        <v>395.5</v>
      </c>
      <c r="AH1166" s="42">
        <v>79.303342000000001</v>
      </c>
      <c r="AI1166" s="42">
        <v>50.835476</v>
      </c>
      <c r="AJ1166" s="42">
        <v>89.470437000000004</v>
      </c>
      <c r="AK1166" s="42">
        <v>93.537274999999994</v>
      </c>
      <c r="AL1166" s="42">
        <v>58.969152000000001</v>
      </c>
      <c r="AM1166" s="42">
        <v>22.367609000000002</v>
      </c>
      <c r="AN1166" s="42">
        <v>1.01671</v>
      </c>
      <c r="AO1166" s="42">
        <v>100.654242</v>
      </c>
      <c r="AP1166" s="42">
        <v>232.82647800000001</v>
      </c>
      <c r="AQ1166" s="42">
        <v>62.019280000000002</v>
      </c>
      <c r="AR1166" s="42">
        <v>605.95886900000005</v>
      </c>
      <c r="AS1166" s="42">
        <v>20.33419</v>
      </c>
      <c r="AT1166" s="42">
        <v>24.401028</v>
      </c>
      <c r="AU1166" s="42">
        <v>44.735219000000001</v>
      </c>
      <c r="AV1166" s="42">
        <v>85.403599</v>
      </c>
      <c r="AW1166" s="42">
        <v>138.27249399999999</v>
      </c>
      <c r="AX1166" s="42">
        <v>77.269923000000006</v>
      </c>
      <c r="AY1166" s="42">
        <v>158.606684</v>
      </c>
      <c r="AZ1166" s="42">
        <v>56.935732999999999</v>
      </c>
      <c r="BA1166" s="42">
        <v>305.01285300000001</v>
      </c>
      <c r="BB1166" s="42">
        <v>12.200514</v>
      </c>
      <c r="BC1166" s="42">
        <v>8.1336759999999995</v>
      </c>
      <c r="BD1166" s="42">
        <v>28.467866000000001</v>
      </c>
      <c r="BE1166" s="42">
        <v>48.802056999999998</v>
      </c>
      <c r="BF1166" s="42">
        <v>32.534703999999998</v>
      </c>
      <c r="BG1166" s="42">
        <v>65.069408999999993</v>
      </c>
      <c r="BH1166" s="42">
        <v>89.470437000000004</v>
      </c>
      <c r="BI1166" s="42">
        <v>20.33419</v>
      </c>
      <c r="BJ1166" s="42">
        <v>300.94601499999999</v>
      </c>
      <c r="BK1166" s="42">
        <v>8.1336759999999995</v>
      </c>
      <c r="BL1166" s="42">
        <v>16.267351999999999</v>
      </c>
      <c r="BM1166" s="42">
        <v>16.267351999999999</v>
      </c>
      <c r="BN1166" s="42">
        <v>36.601542000000002</v>
      </c>
      <c r="BO1166" s="42">
        <v>105.73778900000001</v>
      </c>
      <c r="BP1166" s="42">
        <v>12.200514</v>
      </c>
      <c r="BQ1166" s="42">
        <v>69.136246999999997</v>
      </c>
      <c r="BR1166" s="42">
        <v>36.601542000000002</v>
      </c>
      <c r="BS1166" s="42">
        <v>40.668379999999999</v>
      </c>
      <c r="BT1166" s="42">
        <v>0</v>
      </c>
      <c r="BU1166" s="42">
        <v>0</v>
      </c>
      <c r="BV1166" s="42">
        <v>0</v>
      </c>
      <c r="BW1166" s="42">
        <v>0</v>
      </c>
      <c r="BX1166" s="42">
        <v>4.0668379999999997</v>
      </c>
      <c r="BY1166" s="42">
        <v>4.0668379999999997</v>
      </c>
      <c r="BZ1166" s="42">
        <v>0</v>
      </c>
      <c r="CA1166" s="42">
        <v>32.534703999999998</v>
      </c>
      <c r="CB1166" s="42">
        <v>366.015424</v>
      </c>
      <c r="CC1166" s="42">
        <v>4.0668379999999997</v>
      </c>
      <c r="CD1166" s="42">
        <v>20.33419</v>
      </c>
      <c r="CE1166" s="42">
        <v>44.735219000000001</v>
      </c>
      <c r="CF1166" s="42">
        <v>85.403599</v>
      </c>
      <c r="CG1166" s="42">
        <v>126.071979</v>
      </c>
      <c r="CH1166" s="42">
        <v>73.203085000000002</v>
      </c>
      <c r="CI1166" s="42">
        <v>0</v>
      </c>
      <c r="CJ1166" s="42">
        <v>12.200514</v>
      </c>
      <c r="CK1166" s="42">
        <v>199.27506399999999</v>
      </c>
      <c r="CL1166" s="42">
        <v>16.267351999999999</v>
      </c>
      <c r="CM1166" s="42">
        <v>4.0668379999999997</v>
      </c>
      <c r="CN1166" s="42">
        <v>0</v>
      </c>
      <c r="CO1166" s="42">
        <v>0</v>
      </c>
      <c r="CP1166" s="42">
        <v>8.1336759999999995</v>
      </c>
      <c r="CQ1166" s="42">
        <v>0</v>
      </c>
      <c r="CR1166" s="42">
        <v>158.606684</v>
      </c>
      <c r="CS1166" s="42">
        <v>12.200514</v>
      </c>
    </row>
    <row r="1167" spans="1:97">
      <c r="A1167" s="40" t="s">
        <v>2961</v>
      </c>
      <c r="B1167" s="40" t="s">
        <v>289</v>
      </c>
      <c r="C1167" s="40" t="s">
        <v>2806</v>
      </c>
      <c r="D1167" s="40" t="s">
        <v>2807</v>
      </c>
      <c r="E1167" s="40" t="s">
        <v>2893</v>
      </c>
      <c r="F1167" s="40" t="s">
        <v>2809</v>
      </c>
      <c r="G1167" s="41" t="s">
        <v>294</v>
      </c>
      <c r="H1167" s="40" t="s">
        <v>2962</v>
      </c>
      <c r="I1167" s="42">
        <v>175</v>
      </c>
      <c r="J1167" s="42">
        <v>35</v>
      </c>
      <c r="K1167" s="42">
        <v>18</v>
      </c>
      <c r="L1167" s="42">
        <v>34</v>
      </c>
      <c r="M1167" s="42">
        <v>55</v>
      </c>
      <c r="N1167" s="42">
        <v>21</v>
      </c>
      <c r="O1167" s="42">
        <v>12</v>
      </c>
      <c r="P1167" s="42">
        <v>20</v>
      </c>
      <c r="Q1167" s="42">
        <v>19</v>
      </c>
      <c r="R1167" s="42">
        <v>40</v>
      </c>
      <c r="S1167" s="42">
        <v>24</v>
      </c>
      <c r="T1167" s="42">
        <v>20</v>
      </c>
      <c r="U1167" s="42">
        <v>12</v>
      </c>
      <c r="V1167" s="42">
        <v>94</v>
      </c>
      <c r="W1167" s="42">
        <v>16</v>
      </c>
      <c r="X1167" s="42">
        <v>11</v>
      </c>
      <c r="Y1167" s="42">
        <v>19</v>
      </c>
      <c r="Z1167" s="42">
        <v>34</v>
      </c>
      <c r="AA1167" s="42">
        <v>10</v>
      </c>
      <c r="AB1167" s="42">
        <v>3</v>
      </c>
      <c r="AC1167" s="42">
        <v>1</v>
      </c>
      <c r="AD1167" s="42">
        <v>18</v>
      </c>
      <c r="AE1167" s="42">
        <v>67</v>
      </c>
      <c r="AF1167" s="42">
        <v>9</v>
      </c>
      <c r="AG1167" s="42">
        <v>81</v>
      </c>
      <c r="AH1167" s="42">
        <v>19</v>
      </c>
      <c r="AI1167" s="42">
        <v>7</v>
      </c>
      <c r="AJ1167" s="42">
        <v>15</v>
      </c>
      <c r="AK1167" s="42">
        <v>21</v>
      </c>
      <c r="AL1167" s="42">
        <v>11</v>
      </c>
      <c r="AM1167" s="42">
        <v>8</v>
      </c>
      <c r="AN1167" s="42">
        <v>0</v>
      </c>
      <c r="AO1167" s="42">
        <v>20</v>
      </c>
      <c r="AP1167" s="42">
        <v>47</v>
      </c>
      <c r="AQ1167" s="42">
        <v>14</v>
      </c>
      <c r="AR1167" s="42">
        <v>136</v>
      </c>
      <c r="AS1167" s="42">
        <v>0</v>
      </c>
      <c r="AT1167" s="42">
        <v>8</v>
      </c>
      <c r="AU1167" s="42">
        <v>20</v>
      </c>
      <c r="AV1167" s="42">
        <v>20</v>
      </c>
      <c r="AW1167" s="42">
        <v>16</v>
      </c>
      <c r="AX1167" s="42">
        <v>16</v>
      </c>
      <c r="AY1167" s="42">
        <v>48</v>
      </c>
      <c r="AZ1167" s="42">
        <v>8</v>
      </c>
      <c r="BA1167" s="42">
        <v>72</v>
      </c>
      <c r="BB1167" s="42">
        <v>0</v>
      </c>
      <c r="BC1167" s="42">
        <v>4</v>
      </c>
      <c r="BD1167" s="42">
        <v>12</v>
      </c>
      <c r="BE1167" s="42">
        <v>16</v>
      </c>
      <c r="BF1167" s="42">
        <v>4</v>
      </c>
      <c r="BG1167" s="42">
        <v>16</v>
      </c>
      <c r="BH1167" s="42">
        <v>16</v>
      </c>
      <c r="BI1167" s="42">
        <v>4</v>
      </c>
      <c r="BJ1167" s="42">
        <v>64</v>
      </c>
      <c r="BK1167" s="42">
        <v>0</v>
      </c>
      <c r="BL1167" s="42">
        <v>4</v>
      </c>
      <c r="BM1167" s="42">
        <v>8</v>
      </c>
      <c r="BN1167" s="42">
        <v>4</v>
      </c>
      <c r="BO1167" s="42">
        <v>12</v>
      </c>
      <c r="BP1167" s="42">
        <v>0</v>
      </c>
      <c r="BQ1167" s="42">
        <v>32</v>
      </c>
      <c r="BR1167" s="42">
        <v>4</v>
      </c>
      <c r="BS1167" s="42">
        <v>8</v>
      </c>
      <c r="BT1167" s="42">
        <v>0</v>
      </c>
      <c r="BU1167" s="42">
        <v>0</v>
      </c>
      <c r="BV1167" s="42">
        <v>0</v>
      </c>
      <c r="BW1167" s="42">
        <v>0</v>
      </c>
      <c r="BX1167" s="42">
        <v>4</v>
      </c>
      <c r="BY1167" s="42">
        <v>4</v>
      </c>
      <c r="BZ1167" s="42">
        <v>0</v>
      </c>
      <c r="CA1167" s="42">
        <v>0</v>
      </c>
      <c r="CB1167" s="42">
        <v>60</v>
      </c>
      <c r="CC1167" s="42">
        <v>0</v>
      </c>
      <c r="CD1167" s="42">
        <v>8</v>
      </c>
      <c r="CE1167" s="42">
        <v>8</v>
      </c>
      <c r="CF1167" s="42">
        <v>20</v>
      </c>
      <c r="CG1167" s="42">
        <v>12</v>
      </c>
      <c r="CH1167" s="42">
        <v>12</v>
      </c>
      <c r="CI1167" s="42">
        <v>0</v>
      </c>
      <c r="CJ1167" s="42">
        <v>0</v>
      </c>
      <c r="CK1167" s="42">
        <v>68</v>
      </c>
      <c r="CL1167" s="42">
        <v>0</v>
      </c>
      <c r="CM1167" s="42">
        <v>0</v>
      </c>
      <c r="CN1167" s="42">
        <v>12</v>
      </c>
      <c r="CO1167" s="42">
        <v>0</v>
      </c>
      <c r="CP1167" s="42">
        <v>0</v>
      </c>
      <c r="CQ1167" s="42">
        <v>0</v>
      </c>
      <c r="CR1167" s="42">
        <v>48</v>
      </c>
      <c r="CS1167" s="42">
        <v>8</v>
      </c>
    </row>
    <row r="1168" spans="1:97">
      <c r="A1168" s="40" t="s">
        <v>2963</v>
      </c>
      <c r="B1168" s="40" t="s">
        <v>289</v>
      </c>
      <c r="C1168" s="40" t="s">
        <v>2806</v>
      </c>
      <c r="D1168" s="40" t="s">
        <v>2812</v>
      </c>
      <c r="E1168" s="40" t="s">
        <v>2902</v>
      </c>
      <c r="F1168" s="40" t="s">
        <v>2818</v>
      </c>
      <c r="G1168" s="41" t="s">
        <v>294</v>
      </c>
      <c r="H1168" s="40" t="s">
        <v>2964</v>
      </c>
      <c r="I1168" s="42">
        <v>7965</v>
      </c>
      <c r="J1168" s="42">
        <v>1013</v>
      </c>
      <c r="K1168" s="42">
        <v>1143</v>
      </c>
      <c r="L1168" s="42">
        <v>1470</v>
      </c>
      <c r="M1168" s="42">
        <v>1422</v>
      </c>
      <c r="N1168" s="42">
        <v>1729</v>
      </c>
      <c r="O1168" s="42">
        <v>1188</v>
      </c>
      <c r="P1168" s="42">
        <v>902</v>
      </c>
      <c r="Q1168" s="42">
        <v>1079</v>
      </c>
      <c r="R1168" s="42">
        <v>1245</v>
      </c>
      <c r="S1168" s="42">
        <v>1245</v>
      </c>
      <c r="T1168" s="42">
        <v>1392</v>
      </c>
      <c r="U1168" s="42">
        <v>779</v>
      </c>
      <c r="V1168" s="42">
        <v>3738</v>
      </c>
      <c r="W1168" s="42">
        <v>531</v>
      </c>
      <c r="X1168" s="42">
        <v>623</v>
      </c>
      <c r="Y1168" s="42">
        <v>747</v>
      </c>
      <c r="Z1168" s="42">
        <v>621</v>
      </c>
      <c r="AA1168" s="42">
        <v>784</v>
      </c>
      <c r="AB1168" s="42">
        <v>408</v>
      </c>
      <c r="AC1168" s="42">
        <v>24</v>
      </c>
      <c r="AD1168" s="42">
        <v>723</v>
      </c>
      <c r="AE1168" s="42">
        <v>2108</v>
      </c>
      <c r="AF1168" s="42">
        <v>907</v>
      </c>
      <c r="AG1168" s="42">
        <v>4227</v>
      </c>
      <c r="AH1168" s="42">
        <v>482</v>
      </c>
      <c r="AI1168" s="42">
        <v>520</v>
      </c>
      <c r="AJ1168" s="42">
        <v>723</v>
      </c>
      <c r="AK1168" s="42">
        <v>801</v>
      </c>
      <c r="AL1168" s="42">
        <v>945</v>
      </c>
      <c r="AM1168" s="42">
        <v>666</v>
      </c>
      <c r="AN1168" s="42">
        <v>90</v>
      </c>
      <c r="AO1168" s="42">
        <v>635</v>
      </c>
      <c r="AP1168" s="42">
        <v>2242</v>
      </c>
      <c r="AQ1168" s="42">
        <v>1350</v>
      </c>
      <c r="AR1168" s="42">
        <v>6992</v>
      </c>
      <c r="AS1168" s="42">
        <v>24</v>
      </c>
      <c r="AT1168" s="42">
        <v>348</v>
      </c>
      <c r="AU1168" s="42">
        <v>468</v>
      </c>
      <c r="AV1168" s="42">
        <v>748</v>
      </c>
      <c r="AW1168" s="42">
        <v>988</v>
      </c>
      <c r="AX1168" s="42">
        <v>688</v>
      </c>
      <c r="AY1168" s="42">
        <v>2880</v>
      </c>
      <c r="AZ1168" s="42">
        <v>848</v>
      </c>
      <c r="BA1168" s="42">
        <v>3308</v>
      </c>
      <c r="BB1168" s="42">
        <v>16</v>
      </c>
      <c r="BC1168" s="42">
        <v>236</v>
      </c>
      <c r="BD1168" s="42">
        <v>328</v>
      </c>
      <c r="BE1168" s="42">
        <v>356</v>
      </c>
      <c r="BF1168" s="42">
        <v>228</v>
      </c>
      <c r="BG1168" s="42">
        <v>560</v>
      </c>
      <c r="BH1168" s="42">
        <v>1256</v>
      </c>
      <c r="BI1168" s="42">
        <v>328</v>
      </c>
      <c r="BJ1168" s="42">
        <v>3684</v>
      </c>
      <c r="BK1168" s="42">
        <v>8</v>
      </c>
      <c r="BL1168" s="42">
        <v>112</v>
      </c>
      <c r="BM1168" s="42">
        <v>140</v>
      </c>
      <c r="BN1168" s="42">
        <v>392</v>
      </c>
      <c r="BO1168" s="42">
        <v>760</v>
      </c>
      <c r="BP1168" s="42">
        <v>128</v>
      </c>
      <c r="BQ1168" s="42">
        <v>1624</v>
      </c>
      <c r="BR1168" s="42">
        <v>520</v>
      </c>
      <c r="BS1168" s="42">
        <v>656</v>
      </c>
      <c r="BT1168" s="42">
        <v>4</v>
      </c>
      <c r="BU1168" s="42">
        <v>12</v>
      </c>
      <c r="BV1168" s="42">
        <v>4</v>
      </c>
      <c r="BW1168" s="42">
        <v>40</v>
      </c>
      <c r="BX1168" s="42">
        <v>120</v>
      </c>
      <c r="BY1168" s="42">
        <v>136</v>
      </c>
      <c r="BZ1168" s="42">
        <v>0</v>
      </c>
      <c r="CA1168" s="42">
        <v>340</v>
      </c>
      <c r="CB1168" s="42">
        <v>2736</v>
      </c>
      <c r="CC1168" s="42">
        <v>16</v>
      </c>
      <c r="CD1168" s="42">
        <v>284</v>
      </c>
      <c r="CE1168" s="42">
        <v>368</v>
      </c>
      <c r="CF1168" s="42">
        <v>624</v>
      </c>
      <c r="CG1168" s="42">
        <v>712</v>
      </c>
      <c r="CH1168" s="42">
        <v>484</v>
      </c>
      <c r="CI1168" s="42">
        <v>4</v>
      </c>
      <c r="CJ1168" s="42">
        <v>244</v>
      </c>
      <c r="CK1168" s="42">
        <v>3600</v>
      </c>
      <c r="CL1168" s="42">
        <v>4</v>
      </c>
      <c r="CM1168" s="42">
        <v>52</v>
      </c>
      <c r="CN1168" s="42">
        <v>96</v>
      </c>
      <c r="CO1168" s="42">
        <v>84</v>
      </c>
      <c r="CP1168" s="42">
        <v>156</v>
      </c>
      <c r="CQ1168" s="42">
        <v>68</v>
      </c>
      <c r="CR1168" s="42">
        <v>2876</v>
      </c>
      <c r="CS1168" s="42">
        <v>264</v>
      </c>
    </row>
    <row r="1169" spans="1:97">
      <c r="A1169" s="40" t="s">
        <v>2965</v>
      </c>
      <c r="B1169" s="40" t="s">
        <v>289</v>
      </c>
      <c r="C1169" s="40" t="s">
        <v>2806</v>
      </c>
      <c r="D1169" s="40" t="s">
        <v>2812</v>
      </c>
      <c r="E1169" s="40" t="s">
        <v>2858</v>
      </c>
      <c r="F1169" s="40" t="s">
        <v>2809</v>
      </c>
      <c r="G1169" s="41" t="s">
        <v>294</v>
      </c>
      <c r="H1169" s="40" t="s">
        <v>2966</v>
      </c>
      <c r="I1169" s="42">
        <v>488</v>
      </c>
      <c r="J1169" s="42">
        <v>89.841003999999998</v>
      </c>
      <c r="K1169" s="42">
        <v>60.234310000000001</v>
      </c>
      <c r="L1169" s="42">
        <v>91.882845000000003</v>
      </c>
      <c r="M1169" s="42">
        <v>121.48954000000001</v>
      </c>
      <c r="N1169" s="42">
        <v>76.569038000000006</v>
      </c>
      <c r="O1169" s="42">
        <v>47.983263999999998</v>
      </c>
      <c r="P1169" s="42">
        <v>74</v>
      </c>
      <c r="Q1169" s="42">
        <v>66</v>
      </c>
      <c r="R1169" s="42">
        <v>95</v>
      </c>
      <c r="S1169" s="42">
        <v>95</v>
      </c>
      <c r="T1169" s="42">
        <v>60</v>
      </c>
      <c r="U1169" s="42">
        <v>44</v>
      </c>
      <c r="V1169" s="42">
        <v>256.25104599999997</v>
      </c>
      <c r="W1169" s="42">
        <v>49.004184000000002</v>
      </c>
      <c r="X1169" s="42">
        <v>37.774059000000001</v>
      </c>
      <c r="Y1169" s="42">
        <v>50.025105000000003</v>
      </c>
      <c r="Z1169" s="42">
        <v>58.192469000000003</v>
      </c>
      <c r="AA1169" s="42">
        <v>40.836820000000003</v>
      </c>
      <c r="AB1169" s="42">
        <v>20.418410000000002</v>
      </c>
      <c r="AC1169" s="42">
        <v>0</v>
      </c>
      <c r="AD1169" s="42">
        <v>64.317992000000004</v>
      </c>
      <c r="AE1169" s="42">
        <v>143.949791</v>
      </c>
      <c r="AF1169" s="42">
        <v>47.983263999999998</v>
      </c>
      <c r="AG1169" s="42">
        <v>231.748954</v>
      </c>
      <c r="AH1169" s="42">
        <v>40.836820000000003</v>
      </c>
      <c r="AI1169" s="42">
        <v>22.460251</v>
      </c>
      <c r="AJ1169" s="42">
        <v>41.857740999999997</v>
      </c>
      <c r="AK1169" s="42">
        <v>63.297071000000003</v>
      </c>
      <c r="AL1169" s="42">
        <v>35.732218000000003</v>
      </c>
      <c r="AM1169" s="42">
        <v>25.523012999999999</v>
      </c>
      <c r="AN1169" s="42">
        <v>2.0418409999999998</v>
      </c>
      <c r="AO1169" s="42">
        <v>50.025105000000003</v>
      </c>
      <c r="AP1169" s="42">
        <v>129.656904</v>
      </c>
      <c r="AQ1169" s="42">
        <v>52.066946000000002</v>
      </c>
      <c r="AR1169" s="42">
        <v>396.11715500000003</v>
      </c>
      <c r="AS1169" s="42">
        <v>8.1673639999999992</v>
      </c>
      <c r="AT1169" s="42">
        <v>20.418410000000002</v>
      </c>
      <c r="AU1169" s="42">
        <v>24.502092000000001</v>
      </c>
      <c r="AV1169" s="42">
        <v>40.836820000000003</v>
      </c>
      <c r="AW1169" s="42">
        <v>61.255229999999997</v>
      </c>
      <c r="AX1169" s="42">
        <v>69.422594000000004</v>
      </c>
      <c r="AY1169" s="42">
        <v>122.51045999999999</v>
      </c>
      <c r="AZ1169" s="42">
        <v>49.004184000000002</v>
      </c>
      <c r="BA1169" s="42">
        <v>200.10041799999999</v>
      </c>
      <c r="BB1169" s="42">
        <v>8.1673639999999992</v>
      </c>
      <c r="BC1169" s="42">
        <v>8.1673639999999992</v>
      </c>
      <c r="BD1169" s="42">
        <v>20.418410000000002</v>
      </c>
      <c r="BE1169" s="42">
        <v>20.418410000000002</v>
      </c>
      <c r="BF1169" s="42">
        <v>8.1673639999999992</v>
      </c>
      <c r="BG1169" s="42">
        <v>61.255229999999997</v>
      </c>
      <c r="BH1169" s="42">
        <v>69.422594000000004</v>
      </c>
      <c r="BI1169" s="42">
        <v>4.0836819999999996</v>
      </c>
      <c r="BJ1169" s="42">
        <v>196.01673600000001</v>
      </c>
      <c r="BK1169" s="42">
        <v>0</v>
      </c>
      <c r="BL1169" s="42">
        <v>12.251046000000001</v>
      </c>
      <c r="BM1169" s="42">
        <v>4.0836819999999996</v>
      </c>
      <c r="BN1169" s="42">
        <v>20.418410000000002</v>
      </c>
      <c r="BO1169" s="42">
        <v>53.087865999999998</v>
      </c>
      <c r="BP1169" s="42">
        <v>8.1673639999999992</v>
      </c>
      <c r="BQ1169" s="42">
        <v>53.087865999999998</v>
      </c>
      <c r="BR1169" s="42">
        <v>44.920501999999999</v>
      </c>
      <c r="BS1169" s="42">
        <v>32.669455999999997</v>
      </c>
      <c r="BT1169" s="42">
        <v>0</v>
      </c>
      <c r="BU1169" s="42">
        <v>0</v>
      </c>
      <c r="BV1169" s="42">
        <v>0</v>
      </c>
      <c r="BW1169" s="42">
        <v>4.0836819999999996</v>
      </c>
      <c r="BX1169" s="42">
        <v>0</v>
      </c>
      <c r="BY1169" s="42">
        <v>12.251046000000001</v>
      </c>
      <c r="BZ1169" s="42">
        <v>0</v>
      </c>
      <c r="CA1169" s="42">
        <v>16.334727999999998</v>
      </c>
      <c r="CB1169" s="42">
        <v>200.10041799999999</v>
      </c>
      <c r="CC1169" s="42">
        <v>8.1673639999999992</v>
      </c>
      <c r="CD1169" s="42">
        <v>16.334727999999998</v>
      </c>
      <c r="CE1169" s="42">
        <v>20.418410000000002</v>
      </c>
      <c r="CF1169" s="42">
        <v>32.669455999999997</v>
      </c>
      <c r="CG1169" s="42">
        <v>61.255229999999997</v>
      </c>
      <c r="CH1169" s="42">
        <v>53.087865999999998</v>
      </c>
      <c r="CI1169" s="42">
        <v>0</v>
      </c>
      <c r="CJ1169" s="42">
        <v>8.1673639999999992</v>
      </c>
      <c r="CK1169" s="42">
        <v>163.34728000000001</v>
      </c>
      <c r="CL1169" s="42">
        <v>0</v>
      </c>
      <c r="CM1169" s="42">
        <v>4.0836819999999996</v>
      </c>
      <c r="CN1169" s="42">
        <v>4.0836819999999996</v>
      </c>
      <c r="CO1169" s="42">
        <v>4.0836819999999996</v>
      </c>
      <c r="CP1169" s="42">
        <v>0</v>
      </c>
      <c r="CQ1169" s="42">
        <v>4.0836819999999996</v>
      </c>
      <c r="CR1169" s="42">
        <v>122.51045999999999</v>
      </c>
      <c r="CS1169" s="42">
        <v>24.502092000000001</v>
      </c>
    </row>
    <row r="1170" spans="1:97">
      <c r="A1170" s="40" t="s">
        <v>2967</v>
      </c>
      <c r="B1170" s="40" t="s">
        <v>289</v>
      </c>
      <c r="C1170" s="40" t="s">
        <v>2806</v>
      </c>
      <c r="D1170" s="40" t="s">
        <v>2812</v>
      </c>
      <c r="E1170" s="40" t="s">
        <v>2887</v>
      </c>
      <c r="F1170" s="40" t="s">
        <v>2818</v>
      </c>
      <c r="G1170" s="41" t="s">
        <v>294</v>
      </c>
      <c r="H1170" s="40" t="s">
        <v>2968</v>
      </c>
      <c r="I1170" s="42">
        <v>629</v>
      </c>
      <c r="J1170" s="42">
        <v>110.075</v>
      </c>
      <c r="K1170" s="42">
        <v>65.848438000000002</v>
      </c>
      <c r="L1170" s="42">
        <v>123.83437499999999</v>
      </c>
      <c r="M1170" s="42">
        <v>159.21562499999999</v>
      </c>
      <c r="N1170" s="42">
        <v>95.332813000000002</v>
      </c>
      <c r="O1170" s="42">
        <v>74.693749999999994</v>
      </c>
      <c r="P1170" s="42">
        <v>88</v>
      </c>
      <c r="Q1170" s="42">
        <v>81</v>
      </c>
      <c r="R1170" s="42">
        <v>120</v>
      </c>
      <c r="S1170" s="42">
        <v>115</v>
      </c>
      <c r="T1170" s="42">
        <v>105</v>
      </c>
      <c r="U1170" s="42">
        <v>55</v>
      </c>
      <c r="V1170" s="42">
        <v>307.62031300000001</v>
      </c>
      <c r="W1170" s="42">
        <v>53.071874999999999</v>
      </c>
      <c r="X1170" s="42">
        <v>33.415624999999999</v>
      </c>
      <c r="Y1170" s="42">
        <v>63.882812999999999</v>
      </c>
      <c r="Z1170" s="42">
        <v>84.521874999999994</v>
      </c>
      <c r="AA1170" s="42">
        <v>43.243749999999999</v>
      </c>
      <c r="AB1170" s="42">
        <v>26.535938000000002</v>
      </c>
      <c r="AC1170" s="42">
        <v>2.9484379999999999</v>
      </c>
      <c r="AD1170" s="42">
        <v>60.934375000000003</v>
      </c>
      <c r="AE1170" s="42">
        <v>198.52812499999999</v>
      </c>
      <c r="AF1170" s="42">
        <v>48.157812999999997</v>
      </c>
      <c r="AG1170" s="42">
        <v>321.37968799999999</v>
      </c>
      <c r="AH1170" s="42">
        <v>57.003124999999997</v>
      </c>
      <c r="AI1170" s="42">
        <v>32.432811999999998</v>
      </c>
      <c r="AJ1170" s="42">
        <v>59.951563</v>
      </c>
      <c r="AK1170" s="42">
        <v>74.693749999999994</v>
      </c>
      <c r="AL1170" s="42">
        <v>52.089063000000003</v>
      </c>
      <c r="AM1170" s="42">
        <v>39.3125</v>
      </c>
      <c r="AN1170" s="42">
        <v>5.8968749999999996</v>
      </c>
      <c r="AO1170" s="42">
        <v>66.831249999999997</v>
      </c>
      <c r="AP1170" s="42">
        <v>179.85468800000001</v>
      </c>
      <c r="AQ1170" s="42">
        <v>74.693749999999994</v>
      </c>
      <c r="AR1170" s="42">
        <v>503.2</v>
      </c>
      <c r="AS1170" s="42">
        <v>11.793749999999999</v>
      </c>
      <c r="AT1170" s="42">
        <v>7.8624999999999998</v>
      </c>
      <c r="AU1170" s="42">
        <v>7.8624999999999998</v>
      </c>
      <c r="AV1170" s="42">
        <v>70.762500000000003</v>
      </c>
      <c r="AW1170" s="42">
        <v>114.00624999999999</v>
      </c>
      <c r="AX1170" s="42">
        <v>90.418750000000003</v>
      </c>
      <c r="AY1170" s="42">
        <v>161.18125000000001</v>
      </c>
      <c r="AZ1170" s="42">
        <v>39.3125</v>
      </c>
      <c r="BA1170" s="42">
        <v>259.46249999999998</v>
      </c>
      <c r="BB1170" s="42">
        <v>7.8624999999999998</v>
      </c>
      <c r="BC1170" s="42">
        <v>7.8624999999999998</v>
      </c>
      <c r="BD1170" s="42">
        <v>3.9312499999999999</v>
      </c>
      <c r="BE1170" s="42">
        <v>47.174999999999997</v>
      </c>
      <c r="BF1170" s="42">
        <v>19.65625</v>
      </c>
      <c r="BG1170" s="42">
        <v>78.625</v>
      </c>
      <c r="BH1170" s="42">
        <v>86.487499999999997</v>
      </c>
      <c r="BI1170" s="42">
        <v>7.8624999999999998</v>
      </c>
      <c r="BJ1170" s="42">
        <v>243.73750000000001</v>
      </c>
      <c r="BK1170" s="42">
        <v>3.9312499999999999</v>
      </c>
      <c r="BL1170" s="42">
        <v>0</v>
      </c>
      <c r="BM1170" s="42">
        <v>3.9312499999999999</v>
      </c>
      <c r="BN1170" s="42">
        <v>23.587499999999999</v>
      </c>
      <c r="BO1170" s="42">
        <v>94.35</v>
      </c>
      <c r="BP1170" s="42">
        <v>11.793749999999999</v>
      </c>
      <c r="BQ1170" s="42">
        <v>74.693749999999994</v>
      </c>
      <c r="BR1170" s="42">
        <v>31.45</v>
      </c>
      <c r="BS1170" s="42">
        <v>39.3125</v>
      </c>
      <c r="BT1170" s="42">
        <v>0</v>
      </c>
      <c r="BU1170" s="42">
        <v>0</v>
      </c>
      <c r="BV1170" s="42">
        <v>0</v>
      </c>
      <c r="BW1170" s="42">
        <v>3.9312499999999999</v>
      </c>
      <c r="BX1170" s="42">
        <v>3.9312499999999999</v>
      </c>
      <c r="BY1170" s="42">
        <v>11.793749999999999</v>
      </c>
      <c r="BZ1170" s="42">
        <v>0</v>
      </c>
      <c r="CA1170" s="42">
        <v>19.65625</v>
      </c>
      <c r="CB1170" s="42">
        <v>228.01249999999999</v>
      </c>
      <c r="CC1170" s="42">
        <v>11.793749999999999</v>
      </c>
      <c r="CD1170" s="42">
        <v>3.9312499999999999</v>
      </c>
      <c r="CE1170" s="42">
        <v>7.8624999999999998</v>
      </c>
      <c r="CF1170" s="42">
        <v>51.106250000000003</v>
      </c>
      <c r="CG1170" s="42">
        <v>78.625</v>
      </c>
      <c r="CH1170" s="42">
        <v>66.831249999999997</v>
      </c>
      <c r="CI1170" s="42">
        <v>3.9312499999999999</v>
      </c>
      <c r="CJ1170" s="42">
        <v>3.9312499999999999</v>
      </c>
      <c r="CK1170" s="42">
        <v>235.875</v>
      </c>
      <c r="CL1170" s="42">
        <v>0</v>
      </c>
      <c r="CM1170" s="42">
        <v>3.9312499999999999</v>
      </c>
      <c r="CN1170" s="42">
        <v>0</v>
      </c>
      <c r="CO1170" s="42">
        <v>15.725</v>
      </c>
      <c r="CP1170" s="42">
        <v>31.45</v>
      </c>
      <c r="CQ1170" s="42">
        <v>11.793749999999999</v>
      </c>
      <c r="CR1170" s="42">
        <v>157.25</v>
      </c>
      <c r="CS1170" s="42">
        <v>15.725</v>
      </c>
    </row>
    <row r="1171" spans="1:97">
      <c r="A1171" s="40" t="s">
        <v>2969</v>
      </c>
      <c r="B1171" s="40" t="s">
        <v>289</v>
      </c>
      <c r="C1171" s="40" t="s">
        <v>2806</v>
      </c>
      <c r="D1171" s="40" t="s">
        <v>2812</v>
      </c>
      <c r="E1171" s="40" t="s">
        <v>2970</v>
      </c>
      <c r="F1171" s="40" t="s">
        <v>2818</v>
      </c>
      <c r="G1171" s="41" t="s">
        <v>294</v>
      </c>
      <c r="H1171" s="40" t="s">
        <v>2971</v>
      </c>
      <c r="I1171" s="42">
        <v>573</v>
      </c>
      <c r="J1171" s="42">
        <v>107.74359</v>
      </c>
      <c r="K1171" s="42">
        <v>66.115385000000003</v>
      </c>
      <c r="L1171" s="42">
        <v>140.80128199999999</v>
      </c>
      <c r="M1171" s="42">
        <v>117.538462</v>
      </c>
      <c r="N1171" s="42">
        <v>95.5</v>
      </c>
      <c r="O1171" s="42">
        <v>45.301282</v>
      </c>
      <c r="P1171" s="42">
        <v>66</v>
      </c>
      <c r="Q1171" s="42">
        <v>46</v>
      </c>
      <c r="R1171" s="42">
        <v>89</v>
      </c>
      <c r="S1171" s="42">
        <v>66</v>
      </c>
      <c r="T1171" s="42">
        <v>74</v>
      </c>
      <c r="U1171" s="42">
        <v>31</v>
      </c>
      <c r="V1171" s="42">
        <v>292.62179500000002</v>
      </c>
      <c r="W1171" s="42">
        <v>47.75</v>
      </c>
      <c r="X1171" s="42">
        <v>37.955128000000002</v>
      </c>
      <c r="Y1171" s="42">
        <v>72.237178999999998</v>
      </c>
      <c r="Z1171" s="42">
        <v>66.115385000000003</v>
      </c>
      <c r="AA1171" s="42">
        <v>47.75</v>
      </c>
      <c r="AB1171" s="42">
        <v>20.814102999999999</v>
      </c>
      <c r="AC1171" s="42">
        <v>0</v>
      </c>
      <c r="AD1171" s="42">
        <v>66.115385000000003</v>
      </c>
      <c r="AE1171" s="42">
        <v>173.85897399999999</v>
      </c>
      <c r="AF1171" s="42">
        <v>52.647435999999999</v>
      </c>
      <c r="AG1171" s="42">
        <v>280.37820499999998</v>
      </c>
      <c r="AH1171" s="42">
        <v>59.993589999999998</v>
      </c>
      <c r="AI1171" s="42">
        <v>28.160256</v>
      </c>
      <c r="AJ1171" s="42">
        <v>68.564103000000003</v>
      </c>
      <c r="AK1171" s="42">
        <v>51.423076999999999</v>
      </c>
      <c r="AL1171" s="42">
        <v>47.75</v>
      </c>
      <c r="AM1171" s="42">
        <v>22.038461999999999</v>
      </c>
      <c r="AN1171" s="42">
        <v>2.448718</v>
      </c>
      <c r="AO1171" s="42">
        <v>72.237178999999998</v>
      </c>
      <c r="AP1171" s="42">
        <v>153.044872</v>
      </c>
      <c r="AQ1171" s="42">
        <v>55.096153999999999</v>
      </c>
      <c r="AR1171" s="42">
        <v>484.84615400000001</v>
      </c>
      <c r="AS1171" s="42">
        <v>19.589744</v>
      </c>
      <c r="AT1171" s="42">
        <v>19.589744</v>
      </c>
      <c r="AU1171" s="42">
        <v>9.7948719999999998</v>
      </c>
      <c r="AV1171" s="42">
        <v>63.666666999999997</v>
      </c>
      <c r="AW1171" s="42">
        <v>73.461538000000004</v>
      </c>
      <c r="AX1171" s="42">
        <v>53.871794999999999</v>
      </c>
      <c r="AY1171" s="42">
        <v>195.897436</v>
      </c>
      <c r="AZ1171" s="42">
        <v>48.974359</v>
      </c>
      <c r="BA1171" s="42">
        <v>284.05128200000001</v>
      </c>
      <c r="BB1171" s="42">
        <v>14.692308000000001</v>
      </c>
      <c r="BC1171" s="42">
        <v>14.692308000000001</v>
      </c>
      <c r="BD1171" s="42">
        <v>9.7948719999999998</v>
      </c>
      <c r="BE1171" s="42">
        <v>44.076923000000001</v>
      </c>
      <c r="BF1171" s="42">
        <v>14.692308000000001</v>
      </c>
      <c r="BG1171" s="42">
        <v>39.179487000000002</v>
      </c>
      <c r="BH1171" s="42">
        <v>117.538462</v>
      </c>
      <c r="BI1171" s="42">
        <v>29.384615</v>
      </c>
      <c r="BJ1171" s="42">
        <v>200.794872</v>
      </c>
      <c r="BK1171" s="42">
        <v>4.8974359999999999</v>
      </c>
      <c r="BL1171" s="42">
        <v>4.8974359999999999</v>
      </c>
      <c r="BM1171" s="42">
        <v>0</v>
      </c>
      <c r="BN1171" s="42">
        <v>19.589744</v>
      </c>
      <c r="BO1171" s="42">
        <v>58.769230999999998</v>
      </c>
      <c r="BP1171" s="42">
        <v>14.692308000000001</v>
      </c>
      <c r="BQ1171" s="42">
        <v>78.358974000000003</v>
      </c>
      <c r="BR1171" s="42">
        <v>19.589744</v>
      </c>
      <c r="BS1171" s="42">
        <v>53.871794999999999</v>
      </c>
      <c r="BT1171" s="42">
        <v>0</v>
      </c>
      <c r="BU1171" s="42">
        <v>0</v>
      </c>
      <c r="BV1171" s="42">
        <v>0</v>
      </c>
      <c r="BW1171" s="42">
        <v>4.8974359999999999</v>
      </c>
      <c r="BX1171" s="42">
        <v>4.8974359999999999</v>
      </c>
      <c r="BY1171" s="42">
        <v>9.7948719999999998</v>
      </c>
      <c r="BZ1171" s="42">
        <v>0</v>
      </c>
      <c r="CA1171" s="42">
        <v>34.282051000000003</v>
      </c>
      <c r="CB1171" s="42">
        <v>200.794872</v>
      </c>
      <c r="CC1171" s="42">
        <v>4.8974359999999999</v>
      </c>
      <c r="CD1171" s="42">
        <v>19.589744</v>
      </c>
      <c r="CE1171" s="42">
        <v>9.7948719999999998</v>
      </c>
      <c r="CF1171" s="42">
        <v>58.769230999999998</v>
      </c>
      <c r="CG1171" s="42">
        <v>58.769230999999998</v>
      </c>
      <c r="CH1171" s="42">
        <v>44.076923000000001</v>
      </c>
      <c r="CI1171" s="42">
        <v>4.8974359999999999</v>
      </c>
      <c r="CJ1171" s="42">
        <v>0</v>
      </c>
      <c r="CK1171" s="42">
        <v>230.17948699999999</v>
      </c>
      <c r="CL1171" s="42">
        <v>14.692308000000001</v>
      </c>
      <c r="CM1171" s="42">
        <v>0</v>
      </c>
      <c r="CN1171" s="42">
        <v>0</v>
      </c>
      <c r="CO1171" s="42">
        <v>0</v>
      </c>
      <c r="CP1171" s="42">
        <v>9.7948719999999998</v>
      </c>
      <c r="CQ1171" s="42">
        <v>0</v>
      </c>
      <c r="CR1171" s="42">
        <v>191</v>
      </c>
      <c r="CS1171" s="42">
        <v>14.692308000000001</v>
      </c>
    </row>
    <row r="1172" spans="1:97">
      <c r="A1172" s="40" t="s">
        <v>2972</v>
      </c>
      <c r="B1172" s="40" t="s">
        <v>289</v>
      </c>
      <c r="C1172" s="40" t="s">
        <v>2806</v>
      </c>
      <c r="D1172" s="40" t="s">
        <v>2812</v>
      </c>
      <c r="E1172" s="40" t="s">
        <v>2813</v>
      </c>
      <c r="F1172" s="40" t="s">
        <v>2809</v>
      </c>
      <c r="G1172" s="41" t="s">
        <v>294</v>
      </c>
      <c r="H1172" s="40" t="s">
        <v>2973</v>
      </c>
      <c r="I1172" s="42">
        <v>396</v>
      </c>
      <c r="J1172" s="42">
        <v>75</v>
      </c>
      <c r="K1172" s="42">
        <v>60</v>
      </c>
      <c r="L1172" s="42">
        <v>72</v>
      </c>
      <c r="M1172" s="42">
        <v>88</v>
      </c>
      <c r="N1172" s="42">
        <v>62</v>
      </c>
      <c r="O1172" s="42">
        <v>39</v>
      </c>
      <c r="P1172" s="42">
        <v>66</v>
      </c>
      <c r="Q1172" s="42">
        <v>57</v>
      </c>
      <c r="R1172" s="42">
        <v>79</v>
      </c>
      <c r="S1172" s="42">
        <v>65</v>
      </c>
      <c r="T1172" s="42">
        <v>61</v>
      </c>
      <c r="U1172" s="42">
        <v>30</v>
      </c>
      <c r="V1172" s="42">
        <v>208</v>
      </c>
      <c r="W1172" s="42">
        <v>44</v>
      </c>
      <c r="X1172" s="42">
        <v>35</v>
      </c>
      <c r="Y1172" s="42">
        <v>32</v>
      </c>
      <c r="Z1172" s="42">
        <v>47</v>
      </c>
      <c r="AA1172" s="42">
        <v>35</v>
      </c>
      <c r="AB1172" s="42">
        <v>15</v>
      </c>
      <c r="AC1172" s="42">
        <v>0</v>
      </c>
      <c r="AD1172" s="42">
        <v>56</v>
      </c>
      <c r="AE1172" s="42">
        <v>122</v>
      </c>
      <c r="AF1172" s="42">
        <v>30</v>
      </c>
      <c r="AG1172" s="42">
        <v>188</v>
      </c>
      <c r="AH1172" s="42">
        <v>31</v>
      </c>
      <c r="AI1172" s="42">
        <v>25</v>
      </c>
      <c r="AJ1172" s="42">
        <v>40</v>
      </c>
      <c r="AK1172" s="42">
        <v>41</v>
      </c>
      <c r="AL1172" s="42">
        <v>27</v>
      </c>
      <c r="AM1172" s="42">
        <v>24</v>
      </c>
      <c r="AN1172" s="42">
        <v>0</v>
      </c>
      <c r="AO1172" s="42">
        <v>37</v>
      </c>
      <c r="AP1172" s="42">
        <v>113</v>
      </c>
      <c r="AQ1172" s="42">
        <v>38</v>
      </c>
      <c r="AR1172" s="42">
        <v>320</v>
      </c>
      <c r="AS1172" s="42">
        <v>0</v>
      </c>
      <c r="AT1172" s="42">
        <v>20</v>
      </c>
      <c r="AU1172" s="42">
        <v>24</v>
      </c>
      <c r="AV1172" s="42">
        <v>20</v>
      </c>
      <c r="AW1172" s="42">
        <v>40</v>
      </c>
      <c r="AX1172" s="42">
        <v>60</v>
      </c>
      <c r="AY1172" s="42">
        <v>112</v>
      </c>
      <c r="AZ1172" s="42">
        <v>44</v>
      </c>
      <c r="BA1172" s="42">
        <v>160</v>
      </c>
      <c r="BB1172" s="42">
        <v>0</v>
      </c>
      <c r="BC1172" s="42">
        <v>12</v>
      </c>
      <c r="BD1172" s="42">
        <v>16</v>
      </c>
      <c r="BE1172" s="42">
        <v>8</v>
      </c>
      <c r="BF1172" s="42">
        <v>4</v>
      </c>
      <c r="BG1172" s="42">
        <v>48</v>
      </c>
      <c r="BH1172" s="42">
        <v>52</v>
      </c>
      <c r="BI1172" s="42">
        <v>20</v>
      </c>
      <c r="BJ1172" s="42">
        <v>160</v>
      </c>
      <c r="BK1172" s="42">
        <v>0</v>
      </c>
      <c r="BL1172" s="42">
        <v>8</v>
      </c>
      <c r="BM1172" s="42">
        <v>8</v>
      </c>
      <c r="BN1172" s="42">
        <v>12</v>
      </c>
      <c r="BO1172" s="42">
        <v>36</v>
      </c>
      <c r="BP1172" s="42">
        <v>12</v>
      </c>
      <c r="BQ1172" s="42">
        <v>60</v>
      </c>
      <c r="BR1172" s="42">
        <v>24</v>
      </c>
      <c r="BS1172" s="42">
        <v>32</v>
      </c>
      <c r="BT1172" s="42">
        <v>0</v>
      </c>
      <c r="BU1172" s="42">
        <v>0</v>
      </c>
      <c r="BV1172" s="42">
        <v>0</v>
      </c>
      <c r="BW1172" s="42">
        <v>0</v>
      </c>
      <c r="BX1172" s="42">
        <v>4</v>
      </c>
      <c r="BY1172" s="42">
        <v>8</v>
      </c>
      <c r="BZ1172" s="42">
        <v>0</v>
      </c>
      <c r="CA1172" s="42">
        <v>20</v>
      </c>
      <c r="CB1172" s="42">
        <v>144</v>
      </c>
      <c r="CC1172" s="42">
        <v>0</v>
      </c>
      <c r="CD1172" s="42">
        <v>20</v>
      </c>
      <c r="CE1172" s="42">
        <v>20</v>
      </c>
      <c r="CF1172" s="42">
        <v>16</v>
      </c>
      <c r="CG1172" s="42">
        <v>24</v>
      </c>
      <c r="CH1172" s="42">
        <v>48</v>
      </c>
      <c r="CI1172" s="42">
        <v>0</v>
      </c>
      <c r="CJ1172" s="42">
        <v>16</v>
      </c>
      <c r="CK1172" s="42">
        <v>144</v>
      </c>
      <c r="CL1172" s="42">
        <v>0</v>
      </c>
      <c r="CM1172" s="42">
        <v>0</v>
      </c>
      <c r="CN1172" s="42">
        <v>4</v>
      </c>
      <c r="CO1172" s="42">
        <v>4</v>
      </c>
      <c r="CP1172" s="42">
        <v>12</v>
      </c>
      <c r="CQ1172" s="42">
        <v>4</v>
      </c>
      <c r="CR1172" s="42">
        <v>112</v>
      </c>
      <c r="CS1172" s="42">
        <v>8</v>
      </c>
    </row>
    <row r="1173" spans="1:97">
      <c r="A1173" s="40" t="s">
        <v>2974</v>
      </c>
      <c r="B1173" s="40" t="s">
        <v>289</v>
      </c>
      <c r="C1173" s="40" t="s">
        <v>2806</v>
      </c>
      <c r="D1173" s="40" t="s">
        <v>2807</v>
      </c>
      <c r="E1173" s="40" t="s">
        <v>2839</v>
      </c>
      <c r="F1173" s="40" t="s">
        <v>2809</v>
      </c>
      <c r="G1173" s="41" t="s">
        <v>294</v>
      </c>
      <c r="H1173" s="40" t="s">
        <v>2975</v>
      </c>
      <c r="I1173" s="42">
        <v>400</v>
      </c>
      <c r="J1173" s="42">
        <v>74.061978999999994</v>
      </c>
      <c r="K1173" s="42">
        <v>47.039364999999997</v>
      </c>
      <c r="L1173" s="42">
        <v>60.050252999999998</v>
      </c>
      <c r="M1173" s="42">
        <v>98.082081000000002</v>
      </c>
      <c r="N1173" s="42">
        <v>81.067841999999999</v>
      </c>
      <c r="O1173" s="42">
        <v>39.698478999999999</v>
      </c>
      <c r="P1173" s="42">
        <v>67</v>
      </c>
      <c r="Q1173" s="42">
        <v>77</v>
      </c>
      <c r="R1173" s="42">
        <v>87</v>
      </c>
      <c r="S1173" s="42">
        <v>91</v>
      </c>
      <c r="T1173" s="42">
        <v>64</v>
      </c>
      <c r="U1173" s="42">
        <v>29</v>
      </c>
      <c r="V1173" s="42">
        <v>199.83333500000001</v>
      </c>
      <c r="W1173" s="42">
        <v>41.03434</v>
      </c>
      <c r="X1173" s="42">
        <v>22.018426000000002</v>
      </c>
      <c r="Y1173" s="42">
        <v>35.029314999999997</v>
      </c>
      <c r="Z1173" s="42">
        <v>45.037689999999998</v>
      </c>
      <c r="AA1173" s="42">
        <v>42.035176999999997</v>
      </c>
      <c r="AB1173" s="42">
        <v>13.677549000000001</v>
      </c>
      <c r="AC1173" s="42">
        <v>1.0008379999999999</v>
      </c>
      <c r="AD1173" s="42">
        <v>51.042715000000001</v>
      </c>
      <c r="AE1173" s="42">
        <v>112.093807</v>
      </c>
      <c r="AF1173" s="42">
        <v>36.696812999999999</v>
      </c>
      <c r="AG1173" s="42">
        <v>200.16666499999999</v>
      </c>
      <c r="AH1173" s="42">
        <v>33.027639000000001</v>
      </c>
      <c r="AI1173" s="42">
        <v>25.020938999999998</v>
      </c>
      <c r="AJ1173" s="42">
        <v>25.020938999999998</v>
      </c>
      <c r="AK1173" s="42">
        <v>53.044390999999997</v>
      </c>
      <c r="AL1173" s="42">
        <v>39.032665000000001</v>
      </c>
      <c r="AM1173" s="42">
        <v>24.686762000000002</v>
      </c>
      <c r="AN1173" s="42">
        <v>0.33333000000000002</v>
      </c>
      <c r="AO1173" s="42">
        <v>42.035176999999997</v>
      </c>
      <c r="AP1173" s="42">
        <v>113.094644</v>
      </c>
      <c r="AQ1173" s="42">
        <v>45.036844000000002</v>
      </c>
      <c r="AR1173" s="42">
        <v>321.60133999999999</v>
      </c>
      <c r="AS1173" s="42">
        <v>8.0067000000000004</v>
      </c>
      <c r="AT1173" s="42">
        <v>8.0067000000000004</v>
      </c>
      <c r="AU1173" s="42">
        <v>16.013401000000002</v>
      </c>
      <c r="AV1173" s="42">
        <v>36.030152000000001</v>
      </c>
      <c r="AW1173" s="42">
        <v>60.050252999999998</v>
      </c>
      <c r="AX1173" s="42">
        <v>32.026802000000004</v>
      </c>
      <c r="AY1173" s="42">
        <v>116.097157</v>
      </c>
      <c r="AZ1173" s="42">
        <v>45.370173999999999</v>
      </c>
      <c r="BA1173" s="42">
        <v>152.127309</v>
      </c>
      <c r="BB1173" s="42">
        <v>4.0033500000000002</v>
      </c>
      <c r="BC1173" s="42">
        <v>8.0067000000000004</v>
      </c>
      <c r="BD1173" s="42">
        <v>8.0067000000000004</v>
      </c>
      <c r="BE1173" s="42">
        <v>12.010051000000001</v>
      </c>
      <c r="BF1173" s="42">
        <v>4.0033500000000002</v>
      </c>
      <c r="BG1173" s="42">
        <v>32.026802000000004</v>
      </c>
      <c r="BH1173" s="42">
        <v>60.050252999999998</v>
      </c>
      <c r="BI1173" s="42">
        <v>24.020101</v>
      </c>
      <c r="BJ1173" s="42">
        <v>169.474031</v>
      </c>
      <c r="BK1173" s="42">
        <v>4.0033500000000002</v>
      </c>
      <c r="BL1173" s="42">
        <v>0</v>
      </c>
      <c r="BM1173" s="42">
        <v>8.0067000000000004</v>
      </c>
      <c r="BN1173" s="42">
        <v>24.020101</v>
      </c>
      <c r="BO1173" s="42">
        <v>56.046903</v>
      </c>
      <c r="BP1173" s="42">
        <v>0</v>
      </c>
      <c r="BQ1173" s="42">
        <v>56.046903</v>
      </c>
      <c r="BR1173" s="42">
        <v>21.350072999999998</v>
      </c>
      <c r="BS1173" s="42">
        <v>32.026802000000004</v>
      </c>
      <c r="BT1173" s="42">
        <v>0</v>
      </c>
      <c r="BU1173" s="42">
        <v>0</v>
      </c>
      <c r="BV1173" s="42">
        <v>0</v>
      </c>
      <c r="BW1173" s="42">
        <v>4.0033500000000002</v>
      </c>
      <c r="BX1173" s="42">
        <v>0</v>
      </c>
      <c r="BY1173" s="42">
        <v>0</v>
      </c>
      <c r="BZ1173" s="42">
        <v>0</v>
      </c>
      <c r="CA1173" s="42">
        <v>28.023451999999999</v>
      </c>
      <c r="CB1173" s="42">
        <v>120.10050699999999</v>
      </c>
      <c r="CC1173" s="42">
        <v>4.0033500000000002</v>
      </c>
      <c r="CD1173" s="42">
        <v>0</v>
      </c>
      <c r="CE1173" s="42">
        <v>12.010051000000001</v>
      </c>
      <c r="CF1173" s="42">
        <v>24.020101</v>
      </c>
      <c r="CG1173" s="42">
        <v>48.040202999999998</v>
      </c>
      <c r="CH1173" s="42">
        <v>28.023451999999999</v>
      </c>
      <c r="CI1173" s="42">
        <v>0</v>
      </c>
      <c r="CJ1173" s="42">
        <v>4.0033500000000002</v>
      </c>
      <c r="CK1173" s="42">
        <v>169.474031</v>
      </c>
      <c r="CL1173" s="42">
        <v>4.0033500000000002</v>
      </c>
      <c r="CM1173" s="42">
        <v>8.0067000000000004</v>
      </c>
      <c r="CN1173" s="42">
        <v>4.0033500000000002</v>
      </c>
      <c r="CO1173" s="42">
        <v>8.0067000000000004</v>
      </c>
      <c r="CP1173" s="42">
        <v>12.010051000000001</v>
      </c>
      <c r="CQ1173" s="42">
        <v>4.0033500000000002</v>
      </c>
      <c r="CR1173" s="42">
        <v>116.097157</v>
      </c>
      <c r="CS1173" s="42">
        <v>13.343372</v>
      </c>
    </row>
    <row r="1174" spans="1:97">
      <c r="A1174" s="40" t="s">
        <v>2976</v>
      </c>
      <c r="B1174" s="40" t="s">
        <v>289</v>
      </c>
      <c r="C1174" s="40" t="s">
        <v>2806</v>
      </c>
      <c r="D1174" s="40" t="s">
        <v>2812</v>
      </c>
      <c r="E1174" s="40" t="s">
        <v>2813</v>
      </c>
      <c r="F1174" s="40" t="s">
        <v>2818</v>
      </c>
      <c r="G1174" s="41" t="s">
        <v>294</v>
      </c>
      <c r="H1174" s="40" t="s">
        <v>2977</v>
      </c>
      <c r="I1174" s="42">
        <v>555</v>
      </c>
      <c r="J1174" s="42">
        <v>103.38285500000001</v>
      </c>
      <c r="K1174" s="42">
        <v>99.930826999999994</v>
      </c>
      <c r="L1174" s="42">
        <v>102.459794</v>
      </c>
      <c r="M1174" s="42">
        <v>109.844283</v>
      </c>
      <c r="N1174" s="42">
        <v>77.537141000000005</v>
      </c>
      <c r="O1174" s="42">
        <v>61.845101</v>
      </c>
      <c r="P1174" s="42">
        <v>61</v>
      </c>
      <c r="Q1174" s="42">
        <v>75</v>
      </c>
      <c r="R1174" s="42">
        <v>104</v>
      </c>
      <c r="S1174" s="42">
        <v>68</v>
      </c>
      <c r="T1174" s="42">
        <v>88</v>
      </c>
      <c r="U1174" s="42">
        <v>39</v>
      </c>
      <c r="V1174" s="42">
        <v>253.170175</v>
      </c>
      <c r="W1174" s="42">
        <v>55.383671999999997</v>
      </c>
      <c r="X1174" s="42">
        <v>28.866302000000001</v>
      </c>
      <c r="Y1174" s="42">
        <v>51.691426999999997</v>
      </c>
      <c r="Z1174" s="42">
        <v>53.537550000000003</v>
      </c>
      <c r="AA1174" s="42">
        <v>40.614693000000003</v>
      </c>
      <c r="AB1174" s="42">
        <v>23.076530000000002</v>
      </c>
      <c r="AC1174" s="42">
        <v>0</v>
      </c>
      <c r="AD1174" s="42">
        <v>66.711811999999995</v>
      </c>
      <c r="AE1174" s="42">
        <v>143.074487</v>
      </c>
      <c r="AF1174" s="42">
        <v>43.383876999999998</v>
      </c>
      <c r="AG1174" s="42">
        <v>301.82982500000003</v>
      </c>
      <c r="AH1174" s="42">
        <v>47.999183000000002</v>
      </c>
      <c r="AI1174" s="42">
        <v>71.064524000000006</v>
      </c>
      <c r="AJ1174" s="42">
        <v>50.768366</v>
      </c>
      <c r="AK1174" s="42">
        <v>56.306733000000001</v>
      </c>
      <c r="AL1174" s="42">
        <v>36.922448000000003</v>
      </c>
      <c r="AM1174" s="42">
        <v>33.230203000000003</v>
      </c>
      <c r="AN1174" s="42">
        <v>5.538367</v>
      </c>
      <c r="AO1174" s="42">
        <v>95.232962000000001</v>
      </c>
      <c r="AP1174" s="42">
        <v>146.59788499999999</v>
      </c>
      <c r="AQ1174" s="42">
        <v>59.998978000000001</v>
      </c>
      <c r="AR1174" s="42">
        <v>428.96086600000001</v>
      </c>
      <c r="AS1174" s="42">
        <v>3.6922450000000002</v>
      </c>
      <c r="AT1174" s="42">
        <v>7.3844900000000004</v>
      </c>
      <c r="AU1174" s="42">
        <v>18.461224000000001</v>
      </c>
      <c r="AV1174" s="42">
        <v>36.922448000000003</v>
      </c>
      <c r="AW1174" s="42">
        <v>51.691426999999997</v>
      </c>
      <c r="AX1174" s="42">
        <v>84.921631000000005</v>
      </c>
      <c r="AY1174" s="42">
        <v>151.382037</v>
      </c>
      <c r="AZ1174" s="42">
        <v>74.505364</v>
      </c>
      <c r="BA1174" s="42">
        <v>196.69459499999999</v>
      </c>
      <c r="BB1174" s="42">
        <v>3.6922450000000002</v>
      </c>
      <c r="BC1174" s="42">
        <v>7.3844900000000004</v>
      </c>
      <c r="BD1174" s="42">
        <v>7.3844900000000004</v>
      </c>
      <c r="BE1174" s="42">
        <v>14.768979</v>
      </c>
      <c r="BF1174" s="42">
        <v>11.076734</v>
      </c>
      <c r="BG1174" s="42">
        <v>70.152651000000006</v>
      </c>
      <c r="BH1174" s="42">
        <v>73.844896000000006</v>
      </c>
      <c r="BI1174" s="42">
        <v>8.3901090000000007</v>
      </c>
      <c r="BJ1174" s="42">
        <v>232.26627199999999</v>
      </c>
      <c r="BK1174" s="42">
        <v>0</v>
      </c>
      <c r="BL1174" s="42">
        <v>0</v>
      </c>
      <c r="BM1174" s="42">
        <v>11.076734</v>
      </c>
      <c r="BN1174" s="42">
        <v>22.153469000000001</v>
      </c>
      <c r="BO1174" s="42">
        <v>40.614693000000003</v>
      </c>
      <c r="BP1174" s="42">
        <v>14.768979</v>
      </c>
      <c r="BQ1174" s="42">
        <v>77.537141000000005</v>
      </c>
      <c r="BR1174" s="42">
        <v>66.115255000000005</v>
      </c>
      <c r="BS1174" s="42">
        <v>74.505364</v>
      </c>
      <c r="BT1174" s="42">
        <v>0</v>
      </c>
      <c r="BU1174" s="42">
        <v>0</v>
      </c>
      <c r="BV1174" s="42">
        <v>0</v>
      </c>
      <c r="BW1174" s="42">
        <v>7.3844900000000004</v>
      </c>
      <c r="BX1174" s="42">
        <v>3.6922450000000002</v>
      </c>
      <c r="BY1174" s="42">
        <v>3.6922450000000002</v>
      </c>
      <c r="BZ1174" s="42">
        <v>0</v>
      </c>
      <c r="CA1174" s="42">
        <v>59.736384999999999</v>
      </c>
      <c r="CB1174" s="42">
        <v>188.304486</v>
      </c>
      <c r="CC1174" s="42">
        <v>3.6922450000000002</v>
      </c>
      <c r="CD1174" s="42">
        <v>0</v>
      </c>
      <c r="CE1174" s="42">
        <v>14.768979</v>
      </c>
      <c r="CF1174" s="42">
        <v>29.537959000000001</v>
      </c>
      <c r="CG1174" s="42">
        <v>44.306938000000002</v>
      </c>
      <c r="CH1174" s="42">
        <v>81.229386000000005</v>
      </c>
      <c r="CI1174" s="42">
        <v>3.6922450000000002</v>
      </c>
      <c r="CJ1174" s="42">
        <v>11.076734</v>
      </c>
      <c r="CK1174" s="42">
        <v>166.151017</v>
      </c>
      <c r="CL1174" s="42">
        <v>0</v>
      </c>
      <c r="CM1174" s="42">
        <v>7.3844900000000004</v>
      </c>
      <c r="CN1174" s="42">
        <v>3.6922450000000002</v>
      </c>
      <c r="CO1174" s="42">
        <v>0</v>
      </c>
      <c r="CP1174" s="42">
        <v>3.6922450000000002</v>
      </c>
      <c r="CQ1174" s="42">
        <v>0</v>
      </c>
      <c r="CR1174" s="42">
        <v>147.68979300000001</v>
      </c>
      <c r="CS1174" s="42">
        <v>3.6922450000000002</v>
      </c>
    </row>
    <row r="1175" spans="1:97">
      <c r="A1175" s="40" t="s">
        <v>2978</v>
      </c>
      <c r="B1175" s="40" t="s">
        <v>289</v>
      </c>
      <c r="C1175" s="40" t="s">
        <v>2806</v>
      </c>
      <c r="D1175" s="40" t="s">
        <v>2807</v>
      </c>
      <c r="E1175" s="40" t="s">
        <v>2824</v>
      </c>
      <c r="F1175" s="40" t="s">
        <v>2809</v>
      </c>
      <c r="G1175" s="41" t="s">
        <v>294</v>
      </c>
      <c r="H1175" s="40" t="s">
        <v>2979</v>
      </c>
      <c r="I1175" s="42">
        <v>187</v>
      </c>
      <c r="J1175" s="42">
        <v>26.714286000000001</v>
      </c>
      <c r="K1175" s="42">
        <v>20.777778000000001</v>
      </c>
      <c r="L1175" s="42">
        <v>36.608466</v>
      </c>
      <c r="M1175" s="42">
        <v>41.555556000000003</v>
      </c>
      <c r="N1175" s="42">
        <v>43.534391999999997</v>
      </c>
      <c r="O1175" s="42">
        <v>17.809524</v>
      </c>
      <c r="P1175" s="42">
        <v>22</v>
      </c>
      <c r="Q1175" s="42">
        <v>34</v>
      </c>
      <c r="R1175" s="42">
        <v>43</v>
      </c>
      <c r="S1175" s="42">
        <v>30</v>
      </c>
      <c r="T1175" s="42">
        <v>40</v>
      </c>
      <c r="U1175" s="42">
        <v>21</v>
      </c>
      <c r="V1175" s="42">
        <v>95.973545000000001</v>
      </c>
      <c r="W1175" s="42">
        <v>14.84127</v>
      </c>
      <c r="X1175" s="42">
        <v>9.8941800000000004</v>
      </c>
      <c r="Y1175" s="42">
        <v>16.820105999999999</v>
      </c>
      <c r="Z1175" s="42">
        <v>21.767195999999998</v>
      </c>
      <c r="AA1175" s="42">
        <v>22.756613999999999</v>
      </c>
      <c r="AB1175" s="42">
        <v>9.8941800000000004</v>
      </c>
      <c r="AC1175" s="42">
        <v>0</v>
      </c>
      <c r="AD1175" s="42">
        <v>18.798942</v>
      </c>
      <c r="AE1175" s="42">
        <v>52.439152999999997</v>
      </c>
      <c r="AF1175" s="42">
        <v>24.73545</v>
      </c>
      <c r="AG1175" s="42">
        <v>91.026454999999999</v>
      </c>
      <c r="AH1175" s="42">
        <v>11.873016</v>
      </c>
      <c r="AI1175" s="42">
        <v>10.883597999999999</v>
      </c>
      <c r="AJ1175" s="42">
        <v>19.788360000000001</v>
      </c>
      <c r="AK1175" s="42">
        <v>19.788360000000001</v>
      </c>
      <c r="AL1175" s="42">
        <v>20.777778000000001</v>
      </c>
      <c r="AM1175" s="42">
        <v>7.9153440000000002</v>
      </c>
      <c r="AN1175" s="42">
        <v>0</v>
      </c>
      <c r="AO1175" s="42">
        <v>15.830688</v>
      </c>
      <c r="AP1175" s="42">
        <v>54.417988999999999</v>
      </c>
      <c r="AQ1175" s="42">
        <v>20.777778000000001</v>
      </c>
      <c r="AR1175" s="42">
        <v>158.30687800000001</v>
      </c>
      <c r="AS1175" s="42">
        <v>15.830688</v>
      </c>
      <c r="AT1175" s="42">
        <v>3.9576720000000001</v>
      </c>
      <c r="AU1175" s="42">
        <v>0</v>
      </c>
      <c r="AV1175" s="42">
        <v>15.830688</v>
      </c>
      <c r="AW1175" s="42">
        <v>23.746032</v>
      </c>
      <c r="AX1175" s="42">
        <v>11.873016</v>
      </c>
      <c r="AY1175" s="42">
        <v>75.195767000000004</v>
      </c>
      <c r="AZ1175" s="42">
        <v>11.873016</v>
      </c>
      <c r="BA1175" s="42">
        <v>87.068782999999996</v>
      </c>
      <c r="BB1175" s="42">
        <v>11.873016</v>
      </c>
      <c r="BC1175" s="42">
        <v>3.9576720000000001</v>
      </c>
      <c r="BD1175" s="42">
        <v>0</v>
      </c>
      <c r="BE1175" s="42">
        <v>3.9576720000000001</v>
      </c>
      <c r="BF1175" s="42">
        <v>11.873016</v>
      </c>
      <c r="BG1175" s="42">
        <v>11.873016</v>
      </c>
      <c r="BH1175" s="42">
        <v>39.576720000000002</v>
      </c>
      <c r="BI1175" s="42">
        <v>3.9576720000000001</v>
      </c>
      <c r="BJ1175" s="42">
        <v>71.238095000000001</v>
      </c>
      <c r="BK1175" s="42">
        <v>3.9576720000000001</v>
      </c>
      <c r="BL1175" s="42">
        <v>0</v>
      </c>
      <c r="BM1175" s="42">
        <v>0</v>
      </c>
      <c r="BN1175" s="42">
        <v>11.873016</v>
      </c>
      <c r="BO1175" s="42">
        <v>11.873016</v>
      </c>
      <c r="BP1175" s="42">
        <v>0</v>
      </c>
      <c r="BQ1175" s="42">
        <v>35.619047999999999</v>
      </c>
      <c r="BR1175" s="42">
        <v>7.9153440000000002</v>
      </c>
      <c r="BS1175" s="42">
        <v>11.873016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  <c r="BY1175" s="42">
        <v>3.9576720000000001</v>
      </c>
      <c r="BZ1175" s="42">
        <v>0</v>
      </c>
      <c r="CA1175" s="42">
        <v>7.9153440000000002</v>
      </c>
      <c r="CB1175" s="42">
        <v>59.365079000000001</v>
      </c>
      <c r="CC1175" s="42">
        <v>15.830688</v>
      </c>
      <c r="CD1175" s="42">
        <v>3.9576720000000001</v>
      </c>
      <c r="CE1175" s="42">
        <v>0</v>
      </c>
      <c r="CF1175" s="42">
        <v>15.830688</v>
      </c>
      <c r="CG1175" s="42">
        <v>15.830688</v>
      </c>
      <c r="CH1175" s="42">
        <v>7.9153440000000002</v>
      </c>
      <c r="CI1175" s="42">
        <v>0</v>
      </c>
      <c r="CJ1175" s="42">
        <v>0</v>
      </c>
      <c r="CK1175" s="42">
        <v>87.068782999999996</v>
      </c>
      <c r="CL1175" s="42">
        <v>0</v>
      </c>
      <c r="CM1175" s="42">
        <v>0</v>
      </c>
      <c r="CN1175" s="42">
        <v>0</v>
      </c>
      <c r="CO1175" s="42">
        <v>0</v>
      </c>
      <c r="CP1175" s="42">
        <v>7.9153440000000002</v>
      </c>
      <c r="CQ1175" s="42">
        <v>0</v>
      </c>
      <c r="CR1175" s="42">
        <v>75.195767000000004</v>
      </c>
      <c r="CS1175" s="42">
        <v>3.9576720000000001</v>
      </c>
    </row>
    <row r="1176" spans="1:97">
      <c r="A1176" s="40" t="s">
        <v>2980</v>
      </c>
      <c r="B1176" s="40" t="s">
        <v>289</v>
      </c>
      <c r="C1176" s="40" t="s">
        <v>2806</v>
      </c>
      <c r="D1176" s="40" t="s">
        <v>2807</v>
      </c>
      <c r="E1176" s="40" t="s">
        <v>2852</v>
      </c>
      <c r="F1176" s="40" t="s">
        <v>2814</v>
      </c>
      <c r="G1176" s="41" t="s">
        <v>294</v>
      </c>
      <c r="H1176" s="40" t="s">
        <v>2981</v>
      </c>
      <c r="I1176" s="42">
        <v>116</v>
      </c>
      <c r="J1176" s="42">
        <v>21</v>
      </c>
      <c r="K1176" s="42">
        <v>14</v>
      </c>
      <c r="L1176" s="42">
        <v>22</v>
      </c>
      <c r="M1176" s="42">
        <v>23</v>
      </c>
      <c r="N1176" s="42">
        <v>25</v>
      </c>
      <c r="O1176" s="42">
        <v>11</v>
      </c>
      <c r="P1176" s="42">
        <v>19</v>
      </c>
      <c r="Q1176" s="42">
        <v>16</v>
      </c>
      <c r="R1176" s="42">
        <v>21</v>
      </c>
      <c r="S1176" s="42">
        <v>16</v>
      </c>
      <c r="T1176" s="42">
        <v>22</v>
      </c>
      <c r="U1176" s="42">
        <v>9</v>
      </c>
      <c r="V1176" s="42">
        <v>61</v>
      </c>
      <c r="W1176" s="42">
        <v>14</v>
      </c>
      <c r="X1176" s="42">
        <v>6</v>
      </c>
      <c r="Y1176" s="42">
        <v>12</v>
      </c>
      <c r="Z1176" s="42">
        <v>12</v>
      </c>
      <c r="AA1176" s="42">
        <v>10</v>
      </c>
      <c r="AB1176" s="42">
        <v>6</v>
      </c>
      <c r="AC1176" s="42">
        <v>1</v>
      </c>
      <c r="AD1176" s="42">
        <v>15</v>
      </c>
      <c r="AE1176" s="42">
        <v>30</v>
      </c>
      <c r="AF1176" s="42">
        <v>16</v>
      </c>
      <c r="AG1176" s="42">
        <v>55</v>
      </c>
      <c r="AH1176" s="42">
        <v>7</v>
      </c>
      <c r="AI1176" s="42">
        <v>8</v>
      </c>
      <c r="AJ1176" s="42">
        <v>10</v>
      </c>
      <c r="AK1176" s="42">
        <v>11</v>
      </c>
      <c r="AL1176" s="42">
        <v>15</v>
      </c>
      <c r="AM1176" s="42">
        <v>4</v>
      </c>
      <c r="AN1176" s="42">
        <v>0</v>
      </c>
      <c r="AO1176" s="42">
        <v>8</v>
      </c>
      <c r="AP1176" s="42">
        <v>31</v>
      </c>
      <c r="AQ1176" s="42">
        <v>16</v>
      </c>
      <c r="AR1176" s="42">
        <v>96</v>
      </c>
      <c r="AS1176" s="42">
        <v>8</v>
      </c>
      <c r="AT1176" s="42">
        <v>4</v>
      </c>
      <c r="AU1176" s="42">
        <v>0</v>
      </c>
      <c r="AV1176" s="42">
        <v>24</v>
      </c>
      <c r="AW1176" s="42">
        <v>12</v>
      </c>
      <c r="AX1176" s="42">
        <v>16</v>
      </c>
      <c r="AY1176" s="42">
        <v>20</v>
      </c>
      <c r="AZ1176" s="42">
        <v>12</v>
      </c>
      <c r="BA1176" s="42">
        <v>40</v>
      </c>
      <c r="BB1176" s="42">
        <v>4</v>
      </c>
      <c r="BC1176" s="42">
        <v>0</v>
      </c>
      <c r="BD1176" s="42">
        <v>0</v>
      </c>
      <c r="BE1176" s="42">
        <v>12</v>
      </c>
      <c r="BF1176" s="42">
        <v>4</v>
      </c>
      <c r="BG1176" s="42">
        <v>8</v>
      </c>
      <c r="BH1176" s="42">
        <v>8</v>
      </c>
      <c r="BI1176" s="42">
        <v>4</v>
      </c>
      <c r="BJ1176" s="42">
        <v>56</v>
      </c>
      <c r="BK1176" s="42">
        <v>4</v>
      </c>
      <c r="BL1176" s="42">
        <v>4</v>
      </c>
      <c r="BM1176" s="42">
        <v>0</v>
      </c>
      <c r="BN1176" s="42">
        <v>12</v>
      </c>
      <c r="BO1176" s="42">
        <v>8</v>
      </c>
      <c r="BP1176" s="42">
        <v>8</v>
      </c>
      <c r="BQ1176" s="42">
        <v>12</v>
      </c>
      <c r="BR1176" s="42">
        <v>8</v>
      </c>
      <c r="BS1176" s="42">
        <v>8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  <c r="BY1176" s="42">
        <v>4</v>
      </c>
      <c r="BZ1176" s="42">
        <v>0</v>
      </c>
      <c r="CA1176" s="42">
        <v>4</v>
      </c>
      <c r="CB1176" s="42">
        <v>60</v>
      </c>
      <c r="CC1176" s="42">
        <v>4</v>
      </c>
      <c r="CD1176" s="42">
        <v>4</v>
      </c>
      <c r="CE1176" s="42">
        <v>0</v>
      </c>
      <c r="CF1176" s="42">
        <v>20</v>
      </c>
      <c r="CG1176" s="42">
        <v>12</v>
      </c>
      <c r="CH1176" s="42">
        <v>12</v>
      </c>
      <c r="CI1176" s="42">
        <v>0</v>
      </c>
      <c r="CJ1176" s="42">
        <v>8</v>
      </c>
      <c r="CK1176" s="42">
        <v>28</v>
      </c>
      <c r="CL1176" s="42">
        <v>4</v>
      </c>
      <c r="CM1176" s="42">
        <v>0</v>
      </c>
      <c r="CN1176" s="42">
        <v>0</v>
      </c>
      <c r="CO1176" s="42">
        <v>4</v>
      </c>
      <c r="CP1176" s="42">
        <v>0</v>
      </c>
      <c r="CQ1176" s="42">
        <v>0</v>
      </c>
      <c r="CR1176" s="42">
        <v>20</v>
      </c>
      <c r="CS1176" s="42">
        <v>0</v>
      </c>
    </row>
    <row r="1177" spans="1:97">
      <c r="A1177" s="40" t="s">
        <v>2982</v>
      </c>
      <c r="B1177" s="40" t="s">
        <v>289</v>
      </c>
      <c r="C1177" s="40" t="s">
        <v>2806</v>
      </c>
      <c r="D1177" s="40" t="s">
        <v>2812</v>
      </c>
      <c r="E1177" s="40" t="s">
        <v>2813</v>
      </c>
      <c r="F1177" s="40" t="s">
        <v>2818</v>
      </c>
      <c r="G1177" s="41" t="s">
        <v>294</v>
      </c>
      <c r="H1177" s="40" t="s">
        <v>2983</v>
      </c>
      <c r="I1177" s="42">
        <v>531</v>
      </c>
      <c r="J1177" s="42">
        <v>119.500978</v>
      </c>
      <c r="K1177" s="42">
        <v>62.348337000000001</v>
      </c>
      <c r="L1177" s="42">
        <v>142.36203499999999</v>
      </c>
      <c r="M1177" s="42">
        <v>85.209393000000006</v>
      </c>
      <c r="N1177" s="42">
        <v>66.504891999999998</v>
      </c>
      <c r="O1177" s="42">
        <v>55.074364000000003</v>
      </c>
      <c r="P1177" s="42">
        <v>61</v>
      </c>
      <c r="Q1177" s="42">
        <v>51</v>
      </c>
      <c r="R1177" s="42">
        <v>78</v>
      </c>
      <c r="S1177" s="42">
        <v>52</v>
      </c>
      <c r="T1177" s="42">
        <v>86</v>
      </c>
      <c r="U1177" s="42">
        <v>33</v>
      </c>
      <c r="V1177" s="42">
        <v>263.94129199999998</v>
      </c>
      <c r="W1177" s="42">
        <v>59.230919999999998</v>
      </c>
      <c r="X1177" s="42">
        <v>34.291584999999998</v>
      </c>
      <c r="Y1177" s="42">
        <v>68.583169999999996</v>
      </c>
      <c r="Z1177" s="42">
        <v>42.604697000000002</v>
      </c>
      <c r="AA1177" s="42">
        <v>31.174168000000002</v>
      </c>
      <c r="AB1177" s="42">
        <v>28.056750999999998</v>
      </c>
      <c r="AC1177" s="42">
        <v>0</v>
      </c>
      <c r="AD1177" s="42">
        <v>73.778864999999996</v>
      </c>
      <c r="AE1177" s="42">
        <v>145.47945200000001</v>
      </c>
      <c r="AF1177" s="42">
        <v>44.682974999999999</v>
      </c>
      <c r="AG1177" s="42">
        <v>267.05870800000002</v>
      </c>
      <c r="AH1177" s="42">
        <v>60.270059000000003</v>
      </c>
      <c r="AI1177" s="42">
        <v>28.056750999999998</v>
      </c>
      <c r="AJ1177" s="42">
        <v>73.778864999999996</v>
      </c>
      <c r="AK1177" s="42">
        <v>42.604697000000002</v>
      </c>
      <c r="AL1177" s="42">
        <v>35.330723999999996</v>
      </c>
      <c r="AM1177" s="42">
        <v>25.978473999999999</v>
      </c>
      <c r="AN1177" s="42">
        <v>1.039139</v>
      </c>
      <c r="AO1177" s="42">
        <v>70.661447999999993</v>
      </c>
      <c r="AP1177" s="42">
        <v>144.440313</v>
      </c>
      <c r="AQ1177" s="42">
        <v>51.956947</v>
      </c>
      <c r="AR1177" s="42">
        <v>399.02935400000001</v>
      </c>
      <c r="AS1177" s="42">
        <v>20.782779000000001</v>
      </c>
      <c r="AT1177" s="42">
        <v>20.782779000000001</v>
      </c>
      <c r="AU1177" s="42">
        <v>8.3131120000000003</v>
      </c>
      <c r="AV1177" s="42">
        <v>45.722113999999998</v>
      </c>
      <c r="AW1177" s="42">
        <v>83.131114999999994</v>
      </c>
      <c r="AX1177" s="42">
        <v>66.504891999999998</v>
      </c>
      <c r="AY1177" s="42">
        <v>128.853229</v>
      </c>
      <c r="AZ1177" s="42">
        <v>24.939335</v>
      </c>
      <c r="BA1177" s="42">
        <v>191.20156600000001</v>
      </c>
      <c r="BB1177" s="42">
        <v>12.469666999999999</v>
      </c>
      <c r="BC1177" s="42">
        <v>12.469666999999999</v>
      </c>
      <c r="BD1177" s="42">
        <v>8.3131120000000003</v>
      </c>
      <c r="BE1177" s="42">
        <v>24.939335</v>
      </c>
      <c r="BF1177" s="42">
        <v>8.3131120000000003</v>
      </c>
      <c r="BG1177" s="42">
        <v>54.035224999999997</v>
      </c>
      <c r="BH1177" s="42">
        <v>58.191780999999999</v>
      </c>
      <c r="BI1177" s="42">
        <v>12.469666999999999</v>
      </c>
      <c r="BJ1177" s="42">
        <v>207.827789</v>
      </c>
      <c r="BK1177" s="42">
        <v>8.3131120000000003</v>
      </c>
      <c r="BL1177" s="42">
        <v>8.3131120000000003</v>
      </c>
      <c r="BM1177" s="42">
        <v>0</v>
      </c>
      <c r="BN1177" s="42">
        <v>20.782779000000001</v>
      </c>
      <c r="BO1177" s="42">
        <v>74.818004000000002</v>
      </c>
      <c r="BP1177" s="42">
        <v>12.469666999999999</v>
      </c>
      <c r="BQ1177" s="42">
        <v>70.661447999999993</v>
      </c>
      <c r="BR1177" s="42">
        <v>12.469666999999999</v>
      </c>
      <c r="BS1177" s="42">
        <v>24.939335</v>
      </c>
      <c r="BT1177" s="42">
        <v>0</v>
      </c>
      <c r="BU1177" s="42">
        <v>0</v>
      </c>
      <c r="BV1177" s="42">
        <v>0</v>
      </c>
      <c r="BW1177" s="42">
        <v>0</v>
      </c>
      <c r="BX1177" s="42">
        <v>4.1565560000000001</v>
      </c>
      <c r="BY1177" s="42">
        <v>4.1565560000000001</v>
      </c>
      <c r="BZ1177" s="42">
        <v>0</v>
      </c>
      <c r="CA1177" s="42">
        <v>16.626223</v>
      </c>
      <c r="CB1177" s="42">
        <v>199.51467700000001</v>
      </c>
      <c r="CC1177" s="42">
        <v>12.469666999999999</v>
      </c>
      <c r="CD1177" s="42">
        <v>12.469666999999999</v>
      </c>
      <c r="CE1177" s="42">
        <v>8.3131120000000003</v>
      </c>
      <c r="CF1177" s="42">
        <v>37.409002000000001</v>
      </c>
      <c r="CG1177" s="42">
        <v>70.661447999999993</v>
      </c>
      <c r="CH1177" s="42">
        <v>58.191780999999999</v>
      </c>
      <c r="CI1177" s="42">
        <v>0</v>
      </c>
      <c r="CJ1177" s="42">
        <v>0</v>
      </c>
      <c r="CK1177" s="42">
        <v>174.57534200000001</v>
      </c>
      <c r="CL1177" s="42">
        <v>8.3131120000000003</v>
      </c>
      <c r="CM1177" s="42">
        <v>8.3131120000000003</v>
      </c>
      <c r="CN1177" s="42">
        <v>0</v>
      </c>
      <c r="CO1177" s="42">
        <v>8.3131120000000003</v>
      </c>
      <c r="CP1177" s="42">
        <v>8.3131120000000003</v>
      </c>
      <c r="CQ1177" s="42">
        <v>4.1565560000000001</v>
      </c>
      <c r="CR1177" s="42">
        <v>128.853229</v>
      </c>
      <c r="CS1177" s="42">
        <v>8.3131120000000003</v>
      </c>
    </row>
    <row r="1178" spans="1:97">
      <c r="A1178" s="40" t="s">
        <v>2984</v>
      </c>
      <c r="B1178" s="40" t="s">
        <v>289</v>
      </c>
      <c r="C1178" s="40" t="s">
        <v>2806</v>
      </c>
      <c r="D1178" s="40" t="s">
        <v>2812</v>
      </c>
      <c r="E1178" s="40" t="s">
        <v>2985</v>
      </c>
      <c r="F1178" s="40" t="s">
        <v>2818</v>
      </c>
      <c r="G1178" s="41" t="s">
        <v>294</v>
      </c>
      <c r="H1178" s="40" t="s">
        <v>2986</v>
      </c>
      <c r="I1178" s="42">
        <v>1963</v>
      </c>
      <c r="J1178" s="42">
        <v>312.25082200000003</v>
      </c>
      <c r="K1178" s="42">
        <v>278.60984200000001</v>
      </c>
      <c r="L1178" s="42">
        <v>386.59625599999998</v>
      </c>
      <c r="M1178" s="42">
        <v>453.37159400000002</v>
      </c>
      <c r="N1178" s="42">
        <v>323.94616600000001</v>
      </c>
      <c r="O1178" s="42">
        <v>208.22531900000001</v>
      </c>
      <c r="P1178" s="42">
        <v>341</v>
      </c>
      <c r="Q1178" s="42">
        <v>324</v>
      </c>
      <c r="R1178" s="42">
        <v>420</v>
      </c>
      <c r="S1178" s="42">
        <v>310</v>
      </c>
      <c r="T1178" s="42">
        <v>252</v>
      </c>
      <c r="U1178" s="42">
        <v>161</v>
      </c>
      <c r="V1178" s="42">
        <v>966.73087599999997</v>
      </c>
      <c r="W1178" s="42">
        <v>153.64723000000001</v>
      </c>
      <c r="X1178" s="42">
        <v>150.726798</v>
      </c>
      <c r="Y1178" s="42">
        <v>191.315583</v>
      </c>
      <c r="Z1178" s="42">
        <v>237.58979400000001</v>
      </c>
      <c r="AA1178" s="42">
        <v>153.06052800000001</v>
      </c>
      <c r="AB1178" s="42">
        <v>74.750005000000002</v>
      </c>
      <c r="AC1178" s="42">
        <v>5.6409380000000002</v>
      </c>
      <c r="AD1178" s="42">
        <v>194.289401</v>
      </c>
      <c r="AE1178" s="42">
        <v>597.82626500000003</v>
      </c>
      <c r="AF1178" s="42">
        <v>174.61521099999999</v>
      </c>
      <c r="AG1178" s="42">
        <v>996.26912400000003</v>
      </c>
      <c r="AH1178" s="42">
        <v>158.60359199999999</v>
      </c>
      <c r="AI1178" s="42">
        <v>127.883044</v>
      </c>
      <c r="AJ1178" s="42">
        <v>195.28067300000001</v>
      </c>
      <c r="AK1178" s="42">
        <v>215.7818</v>
      </c>
      <c r="AL1178" s="42">
        <v>170.885637</v>
      </c>
      <c r="AM1178" s="42">
        <v>111.236057</v>
      </c>
      <c r="AN1178" s="42">
        <v>16.598320000000001</v>
      </c>
      <c r="AO1178" s="42">
        <v>207.17594299999999</v>
      </c>
      <c r="AP1178" s="42">
        <v>554.82367099999999</v>
      </c>
      <c r="AQ1178" s="42">
        <v>234.26951</v>
      </c>
      <c r="AR1178" s="42">
        <v>1687.0661749999999</v>
      </c>
      <c r="AS1178" s="42">
        <v>31.720718000000002</v>
      </c>
      <c r="AT1178" s="42">
        <v>75.336706000000007</v>
      </c>
      <c r="AU1178" s="42">
        <v>87.231976000000003</v>
      </c>
      <c r="AV1178" s="42">
        <v>174.46395200000001</v>
      </c>
      <c r="AW1178" s="42">
        <v>293.45223600000003</v>
      </c>
      <c r="AX1178" s="42">
        <v>351.63061399999998</v>
      </c>
      <c r="AY1178" s="42">
        <v>470.939212</v>
      </c>
      <c r="AZ1178" s="42">
        <v>202.290761</v>
      </c>
      <c r="BA1178" s="42">
        <v>869.90177100000005</v>
      </c>
      <c r="BB1178" s="42">
        <v>23.790538999999999</v>
      </c>
      <c r="BC1178" s="42">
        <v>55.511257000000001</v>
      </c>
      <c r="BD1178" s="42">
        <v>55.511257000000001</v>
      </c>
      <c r="BE1178" s="42">
        <v>95.162154999999998</v>
      </c>
      <c r="BF1178" s="42">
        <v>39.686487999999997</v>
      </c>
      <c r="BG1178" s="42">
        <v>297.417326</v>
      </c>
      <c r="BH1178" s="42">
        <v>234.04706999999999</v>
      </c>
      <c r="BI1178" s="42">
        <v>68.775677000000002</v>
      </c>
      <c r="BJ1178" s="42">
        <v>817.16440499999999</v>
      </c>
      <c r="BK1178" s="42">
        <v>7.93018</v>
      </c>
      <c r="BL1178" s="42">
        <v>19.825448999999999</v>
      </c>
      <c r="BM1178" s="42">
        <v>31.720718000000002</v>
      </c>
      <c r="BN1178" s="42">
        <v>79.301795999999996</v>
      </c>
      <c r="BO1178" s="42">
        <v>253.765748</v>
      </c>
      <c r="BP1178" s="42">
        <v>54.213287999999999</v>
      </c>
      <c r="BQ1178" s="42">
        <v>236.89214200000001</v>
      </c>
      <c r="BR1178" s="42">
        <v>133.515084</v>
      </c>
      <c r="BS1178" s="42">
        <v>206.25585100000001</v>
      </c>
      <c r="BT1178" s="42">
        <v>0</v>
      </c>
      <c r="BU1178" s="42">
        <v>0</v>
      </c>
      <c r="BV1178" s="42">
        <v>3.96509</v>
      </c>
      <c r="BW1178" s="42">
        <v>27.755628999999999</v>
      </c>
      <c r="BX1178" s="42">
        <v>35.721398999999998</v>
      </c>
      <c r="BY1178" s="42">
        <v>47.616667999999997</v>
      </c>
      <c r="BZ1178" s="42">
        <v>0</v>
      </c>
      <c r="CA1178" s="42">
        <v>91.197066000000007</v>
      </c>
      <c r="CB1178" s="42">
        <v>771.894543</v>
      </c>
      <c r="CC1178" s="42">
        <v>19.825448999999999</v>
      </c>
      <c r="CD1178" s="42">
        <v>59.476346999999997</v>
      </c>
      <c r="CE1178" s="42">
        <v>51.546168000000002</v>
      </c>
      <c r="CF1178" s="42">
        <v>126.882874</v>
      </c>
      <c r="CG1178" s="42">
        <v>214.11484999999999</v>
      </c>
      <c r="CH1178" s="42">
        <v>260.39795800000002</v>
      </c>
      <c r="CI1178" s="42">
        <v>3.96509</v>
      </c>
      <c r="CJ1178" s="42">
        <v>35.685808000000002</v>
      </c>
      <c r="CK1178" s="42">
        <v>708.91578100000004</v>
      </c>
      <c r="CL1178" s="42">
        <v>11.895269000000001</v>
      </c>
      <c r="CM1178" s="42">
        <v>15.860359000000001</v>
      </c>
      <c r="CN1178" s="42">
        <v>31.720718000000002</v>
      </c>
      <c r="CO1178" s="42">
        <v>19.825448999999999</v>
      </c>
      <c r="CP1178" s="42">
        <v>43.615988000000002</v>
      </c>
      <c r="CQ1178" s="42">
        <v>43.615988000000002</v>
      </c>
      <c r="CR1178" s="42">
        <v>466.97412200000002</v>
      </c>
      <c r="CS1178" s="42">
        <v>75.407887000000002</v>
      </c>
    </row>
    <row r="1179" spans="1:97">
      <c r="A1179" s="40" t="s">
        <v>2987</v>
      </c>
      <c r="B1179" s="40" t="s">
        <v>289</v>
      </c>
      <c r="C1179" s="40" t="s">
        <v>2806</v>
      </c>
      <c r="D1179" s="40" t="s">
        <v>2807</v>
      </c>
      <c r="E1179" s="40" t="s">
        <v>2855</v>
      </c>
      <c r="F1179" s="40" t="s">
        <v>2809</v>
      </c>
      <c r="G1179" s="41" t="s">
        <v>294</v>
      </c>
      <c r="H1179" s="40" t="s">
        <v>2988</v>
      </c>
      <c r="I1179" s="42">
        <v>421</v>
      </c>
      <c r="J1179" s="42">
        <v>81.833724000000004</v>
      </c>
      <c r="K1179" s="42">
        <v>60.142856999999999</v>
      </c>
      <c r="L1179" s="42">
        <v>89.721311</v>
      </c>
      <c r="M1179" s="42">
        <v>82.819671999999997</v>
      </c>
      <c r="N1179" s="42">
        <v>70.002341999999999</v>
      </c>
      <c r="O1179" s="42">
        <v>36.480094000000001</v>
      </c>
      <c r="P1179" s="42">
        <v>74</v>
      </c>
      <c r="Q1179" s="42">
        <v>58</v>
      </c>
      <c r="R1179" s="42">
        <v>73</v>
      </c>
      <c r="S1179" s="42">
        <v>71</v>
      </c>
      <c r="T1179" s="42">
        <v>70</v>
      </c>
      <c r="U1179" s="42">
        <v>43</v>
      </c>
      <c r="V1179" s="42">
        <v>210.007026</v>
      </c>
      <c r="W1179" s="42">
        <v>40.423887999999998</v>
      </c>
      <c r="X1179" s="42">
        <v>27.606556999999999</v>
      </c>
      <c r="Y1179" s="42">
        <v>37.466042000000002</v>
      </c>
      <c r="Z1179" s="42">
        <v>49.297423999999999</v>
      </c>
      <c r="AA1179" s="42">
        <v>39.437939</v>
      </c>
      <c r="AB1179" s="42">
        <v>15.775176</v>
      </c>
      <c r="AC1179" s="42">
        <v>0</v>
      </c>
      <c r="AD1179" s="42">
        <v>54.227165999999997</v>
      </c>
      <c r="AE1179" s="42">
        <v>119.29976600000001</v>
      </c>
      <c r="AF1179" s="42">
        <v>36.480094000000001</v>
      </c>
      <c r="AG1179" s="42">
        <v>210.992974</v>
      </c>
      <c r="AH1179" s="42">
        <v>41.409835999999999</v>
      </c>
      <c r="AI1179" s="42">
        <v>32.536299999999997</v>
      </c>
      <c r="AJ1179" s="42">
        <v>52.255268999999998</v>
      </c>
      <c r="AK1179" s="42">
        <v>33.522247999999998</v>
      </c>
      <c r="AL1179" s="42">
        <v>30.564402999999999</v>
      </c>
      <c r="AM1179" s="42">
        <v>20.704917999999999</v>
      </c>
      <c r="AN1179" s="42">
        <v>0</v>
      </c>
      <c r="AO1179" s="42">
        <v>54.227165999999997</v>
      </c>
      <c r="AP1179" s="42">
        <v>119.29976600000001</v>
      </c>
      <c r="AQ1179" s="42">
        <v>37.466042000000002</v>
      </c>
      <c r="AR1179" s="42">
        <v>343.11007000000001</v>
      </c>
      <c r="AS1179" s="42">
        <v>11.831382</v>
      </c>
      <c r="AT1179" s="42">
        <v>7.887588</v>
      </c>
      <c r="AU1179" s="42">
        <v>7.887588</v>
      </c>
      <c r="AV1179" s="42">
        <v>43.381732999999997</v>
      </c>
      <c r="AW1179" s="42">
        <v>47.325527000000001</v>
      </c>
      <c r="AX1179" s="42">
        <v>47.325527000000001</v>
      </c>
      <c r="AY1179" s="42">
        <v>114.370023</v>
      </c>
      <c r="AZ1179" s="42">
        <v>63.100703000000003</v>
      </c>
      <c r="BA1179" s="42">
        <v>165.63934399999999</v>
      </c>
      <c r="BB1179" s="42">
        <v>7.887588</v>
      </c>
      <c r="BC1179" s="42">
        <v>3.943794</v>
      </c>
      <c r="BD1179" s="42">
        <v>7.887588</v>
      </c>
      <c r="BE1179" s="42">
        <v>15.775176</v>
      </c>
      <c r="BF1179" s="42">
        <v>7.887588</v>
      </c>
      <c r="BG1179" s="42">
        <v>35.494145000000003</v>
      </c>
      <c r="BH1179" s="42">
        <v>63.100703000000003</v>
      </c>
      <c r="BI1179" s="42">
        <v>23.662763000000002</v>
      </c>
      <c r="BJ1179" s="42">
        <v>177.47072600000001</v>
      </c>
      <c r="BK1179" s="42">
        <v>3.943794</v>
      </c>
      <c r="BL1179" s="42">
        <v>3.943794</v>
      </c>
      <c r="BM1179" s="42">
        <v>0</v>
      </c>
      <c r="BN1179" s="42">
        <v>27.606556999999999</v>
      </c>
      <c r="BO1179" s="42">
        <v>39.437939</v>
      </c>
      <c r="BP1179" s="42">
        <v>11.831382</v>
      </c>
      <c r="BQ1179" s="42">
        <v>51.269320999999998</v>
      </c>
      <c r="BR1179" s="42">
        <v>39.437939</v>
      </c>
      <c r="BS1179" s="42">
        <v>47.325527000000001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  <c r="BY1179" s="42">
        <v>7.887588</v>
      </c>
      <c r="BZ1179" s="42">
        <v>0</v>
      </c>
      <c r="CA1179" s="42">
        <v>39.437939</v>
      </c>
      <c r="CB1179" s="42">
        <v>153.807963</v>
      </c>
      <c r="CC1179" s="42">
        <v>11.831382</v>
      </c>
      <c r="CD1179" s="42">
        <v>7.887588</v>
      </c>
      <c r="CE1179" s="42">
        <v>7.887588</v>
      </c>
      <c r="CF1179" s="42">
        <v>39.437939</v>
      </c>
      <c r="CG1179" s="42">
        <v>39.437939</v>
      </c>
      <c r="CH1179" s="42">
        <v>31.550350999999999</v>
      </c>
      <c r="CI1179" s="42">
        <v>0</v>
      </c>
      <c r="CJ1179" s="42">
        <v>15.775176</v>
      </c>
      <c r="CK1179" s="42">
        <v>141.97658100000001</v>
      </c>
      <c r="CL1179" s="42">
        <v>0</v>
      </c>
      <c r="CM1179" s="42">
        <v>0</v>
      </c>
      <c r="CN1179" s="42">
        <v>0</v>
      </c>
      <c r="CO1179" s="42">
        <v>3.943794</v>
      </c>
      <c r="CP1179" s="42">
        <v>7.887588</v>
      </c>
      <c r="CQ1179" s="42">
        <v>7.887588</v>
      </c>
      <c r="CR1179" s="42">
        <v>114.370023</v>
      </c>
      <c r="CS1179" s="42">
        <v>7.887588</v>
      </c>
    </row>
    <row r="1180" spans="1:97">
      <c r="A1180" s="40" t="s">
        <v>2989</v>
      </c>
      <c r="B1180" s="40" t="s">
        <v>289</v>
      </c>
      <c r="C1180" s="40" t="s">
        <v>2806</v>
      </c>
      <c r="D1180" s="40" t="s">
        <v>2812</v>
      </c>
      <c r="E1180" s="40" t="s">
        <v>2896</v>
      </c>
      <c r="F1180" s="40" t="s">
        <v>2818</v>
      </c>
      <c r="G1180" s="41" t="s">
        <v>294</v>
      </c>
      <c r="H1180" s="40" t="s">
        <v>2990</v>
      </c>
      <c r="I1180" s="42">
        <v>797</v>
      </c>
      <c r="J1180" s="42">
        <v>138</v>
      </c>
      <c r="K1180" s="42">
        <v>105</v>
      </c>
      <c r="L1180" s="42">
        <v>165</v>
      </c>
      <c r="M1180" s="42">
        <v>194</v>
      </c>
      <c r="N1180" s="42">
        <v>126</v>
      </c>
      <c r="O1180" s="42">
        <v>69</v>
      </c>
      <c r="P1180" s="42">
        <v>116</v>
      </c>
      <c r="Q1180" s="42">
        <v>105</v>
      </c>
      <c r="R1180" s="42">
        <v>149</v>
      </c>
      <c r="S1180" s="42">
        <v>132</v>
      </c>
      <c r="T1180" s="42">
        <v>160</v>
      </c>
      <c r="U1180" s="42">
        <v>43</v>
      </c>
      <c r="V1180" s="42">
        <v>392</v>
      </c>
      <c r="W1180" s="42">
        <v>73</v>
      </c>
      <c r="X1180" s="42">
        <v>52</v>
      </c>
      <c r="Y1180" s="42">
        <v>91</v>
      </c>
      <c r="Z1180" s="42">
        <v>96</v>
      </c>
      <c r="AA1180" s="42">
        <v>55</v>
      </c>
      <c r="AB1180" s="42">
        <v>25</v>
      </c>
      <c r="AC1180" s="42">
        <v>0</v>
      </c>
      <c r="AD1180" s="42">
        <v>88</v>
      </c>
      <c r="AE1180" s="42">
        <v>245</v>
      </c>
      <c r="AF1180" s="42">
        <v>59</v>
      </c>
      <c r="AG1180" s="42">
        <v>405</v>
      </c>
      <c r="AH1180" s="42">
        <v>65</v>
      </c>
      <c r="AI1180" s="42">
        <v>53</v>
      </c>
      <c r="AJ1180" s="42">
        <v>74</v>
      </c>
      <c r="AK1180" s="42">
        <v>98</v>
      </c>
      <c r="AL1180" s="42">
        <v>71</v>
      </c>
      <c r="AM1180" s="42">
        <v>44</v>
      </c>
      <c r="AN1180" s="42">
        <v>0</v>
      </c>
      <c r="AO1180" s="42">
        <v>83</v>
      </c>
      <c r="AP1180" s="42">
        <v>238</v>
      </c>
      <c r="AQ1180" s="42">
        <v>84</v>
      </c>
      <c r="AR1180" s="42">
        <v>704</v>
      </c>
      <c r="AS1180" s="42">
        <v>12</v>
      </c>
      <c r="AT1180" s="42">
        <v>20</v>
      </c>
      <c r="AU1180" s="42">
        <v>12</v>
      </c>
      <c r="AV1180" s="42">
        <v>72</v>
      </c>
      <c r="AW1180" s="42">
        <v>72</v>
      </c>
      <c r="AX1180" s="42">
        <v>160</v>
      </c>
      <c r="AY1180" s="42">
        <v>184</v>
      </c>
      <c r="AZ1180" s="42">
        <v>172</v>
      </c>
      <c r="BA1180" s="42">
        <v>340</v>
      </c>
      <c r="BB1180" s="42">
        <v>8</v>
      </c>
      <c r="BC1180" s="42">
        <v>16</v>
      </c>
      <c r="BD1180" s="42">
        <v>12</v>
      </c>
      <c r="BE1180" s="42">
        <v>32</v>
      </c>
      <c r="BF1180" s="42">
        <v>8</v>
      </c>
      <c r="BG1180" s="42">
        <v>100</v>
      </c>
      <c r="BH1180" s="42">
        <v>96</v>
      </c>
      <c r="BI1180" s="42">
        <v>68</v>
      </c>
      <c r="BJ1180" s="42">
        <v>364</v>
      </c>
      <c r="BK1180" s="42">
        <v>4</v>
      </c>
      <c r="BL1180" s="42">
        <v>4</v>
      </c>
      <c r="BM1180" s="42">
        <v>0</v>
      </c>
      <c r="BN1180" s="42">
        <v>40</v>
      </c>
      <c r="BO1180" s="42">
        <v>64</v>
      </c>
      <c r="BP1180" s="42">
        <v>60</v>
      </c>
      <c r="BQ1180" s="42">
        <v>88</v>
      </c>
      <c r="BR1180" s="42">
        <v>104</v>
      </c>
      <c r="BS1180" s="42">
        <v>76</v>
      </c>
      <c r="BT1180" s="42">
        <v>0</v>
      </c>
      <c r="BU1180" s="42">
        <v>0</v>
      </c>
      <c r="BV1180" s="42">
        <v>0</v>
      </c>
      <c r="BW1180" s="42">
        <v>4</v>
      </c>
      <c r="BX1180" s="42">
        <v>8</v>
      </c>
      <c r="BY1180" s="42">
        <v>20</v>
      </c>
      <c r="BZ1180" s="42">
        <v>0</v>
      </c>
      <c r="CA1180" s="42">
        <v>44</v>
      </c>
      <c r="CB1180" s="42">
        <v>360</v>
      </c>
      <c r="CC1180" s="42">
        <v>12</v>
      </c>
      <c r="CD1180" s="42">
        <v>20</v>
      </c>
      <c r="CE1180" s="42">
        <v>12</v>
      </c>
      <c r="CF1180" s="42">
        <v>56</v>
      </c>
      <c r="CG1180" s="42">
        <v>48</v>
      </c>
      <c r="CH1180" s="42">
        <v>132</v>
      </c>
      <c r="CI1180" s="42">
        <v>0</v>
      </c>
      <c r="CJ1180" s="42">
        <v>80</v>
      </c>
      <c r="CK1180" s="42">
        <v>268</v>
      </c>
      <c r="CL1180" s="42">
        <v>0</v>
      </c>
      <c r="CM1180" s="42">
        <v>0</v>
      </c>
      <c r="CN1180" s="42">
        <v>0</v>
      </c>
      <c r="CO1180" s="42">
        <v>12</v>
      </c>
      <c r="CP1180" s="42">
        <v>16</v>
      </c>
      <c r="CQ1180" s="42">
        <v>8</v>
      </c>
      <c r="CR1180" s="42">
        <v>184</v>
      </c>
      <c r="CS1180" s="42">
        <v>48</v>
      </c>
    </row>
    <row r="1181" spans="1:97">
      <c r="A1181" s="40" t="s">
        <v>2991</v>
      </c>
      <c r="B1181" s="40" t="s">
        <v>289</v>
      </c>
      <c r="C1181" s="40" t="s">
        <v>2806</v>
      </c>
      <c r="D1181" s="40" t="s">
        <v>2812</v>
      </c>
      <c r="E1181" s="40" t="s">
        <v>2870</v>
      </c>
      <c r="F1181" s="40" t="s">
        <v>2818</v>
      </c>
      <c r="G1181" s="41" t="s">
        <v>294</v>
      </c>
      <c r="H1181" s="40" t="s">
        <v>2992</v>
      </c>
      <c r="I1181" s="42">
        <v>404</v>
      </c>
      <c r="J1181" s="42">
        <v>60.298507000000001</v>
      </c>
      <c r="K1181" s="42">
        <v>53.263682000000003</v>
      </c>
      <c r="L1181" s="42">
        <v>88.437810999999996</v>
      </c>
      <c r="M1181" s="42">
        <v>73.363184000000004</v>
      </c>
      <c r="N1181" s="42">
        <v>76.378108999999995</v>
      </c>
      <c r="O1181" s="42">
        <v>52.258705999999997</v>
      </c>
      <c r="P1181" s="42">
        <v>40</v>
      </c>
      <c r="Q1181" s="42">
        <v>48</v>
      </c>
      <c r="R1181" s="42">
        <v>70</v>
      </c>
      <c r="S1181" s="42">
        <v>68</v>
      </c>
      <c r="T1181" s="42">
        <v>99</v>
      </c>
      <c r="U1181" s="42">
        <v>36</v>
      </c>
      <c r="V1181" s="42">
        <v>211.04477600000001</v>
      </c>
      <c r="W1181" s="42">
        <v>33.164178999999997</v>
      </c>
      <c r="X1181" s="42">
        <v>35.174129000000001</v>
      </c>
      <c r="Y1181" s="42">
        <v>45.223880999999999</v>
      </c>
      <c r="Z1181" s="42">
        <v>39.194029999999998</v>
      </c>
      <c r="AA1181" s="42">
        <v>37.184080000000002</v>
      </c>
      <c r="AB1181" s="42">
        <v>20.099502000000001</v>
      </c>
      <c r="AC1181" s="42">
        <v>1.004975</v>
      </c>
      <c r="AD1181" s="42">
        <v>48.238805999999997</v>
      </c>
      <c r="AE1181" s="42">
        <v>117.58208999999999</v>
      </c>
      <c r="AF1181" s="42">
        <v>45.223880999999999</v>
      </c>
      <c r="AG1181" s="42">
        <v>192.95522399999999</v>
      </c>
      <c r="AH1181" s="42">
        <v>27.134328</v>
      </c>
      <c r="AI1181" s="42">
        <v>18.089552000000001</v>
      </c>
      <c r="AJ1181" s="42">
        <v>43.213929999999998</v>
      </c>
      <c r="AK1181" s="42">
        <v>34.169153999999999</v>
      </c>
      <c r="AL1181" s="42">
        <v>39.194029999999998</v>
      </c>
      <c r="AM1181" s="42">
        <v>30.149253999999999</v>
      </c>
      <c r="AN1181" s="42">
        <v>1.004975</v>
      </c>
      <c r="AO1181" s="42">
        <v>36.179104000000002</v>
      </c>
      <c r="AP1181" s="42">
        <v>102.507463</v>
      </c>
      <c r="AQ1181" s="42">
        <v>54.268656999999997</v>
      </c>
      <c r="AR1181" s="42">
        <v>357.77114399999999</v>
      </c>
      <c r="AS1181" s="42">
        <v>40.199005</v>
      </c>
      <c r="AT1181" s="42">
        <v>12.059701</v>
      </c>
      <c r="AU1181" s="42">
        <v>12.059701</v>
      </c>
      <c r="AV1181" s="42">
        <v>32.159204000000003</v>
      </c>
      <c r="AW1181" s="42">
        <v>44.218904999999999</v>
      </c>
      <c r="AX1181" s="42">
        <v>36.179104000000002</v>
      </c>
      <c r="AY1181" s="42">
        <v>144.716418</v>
      </c>
      <c r="AZ1181" s="42">
        <v>36.179104000000002</v>
      </c>
      <c r="BA1181" s="42">
        <v>180.895522</v>
      </c>
      <c r="BB1181" s="42">
        <v>24.119402999999998</v>
      </c>
      <c r="BC1181" s="42">
        <v>8.0398010000000006</v>
      </c>
      <c r="BD1181" s="42">
        <v>8.0398010000000006</v>
      </c>
      <c r="BE1181" s="42">
        <v>20.099502000000001</v>
      </c>
      <c r="BF1181" s="42">
        <v>8.0398010000000006</v>
      </c>
      <c r="BG1181" s="42">
        <v>32.159204000000003</v>
      </c>
      <c r="BH1181" s="42">
        <v>56.278607000000001</v>
      </c>
      <c r="BI1181" s="42">
        <v>24.119402999999998</v>
      </c>
      <c r="BJ1181" s="42">
        <v>176.87562199999999</v>
      </c>
      <c r="BK1181" s="42">
        <v>16.079602000000001</v>
      </c>
      <c r="BL1181" s="42">
        <v>4.0198999999999998</v>
      </c>
      <c r="BM1181" s="42">
        <v>4.0198999999999998</v>
      </c>
      <c r="BN1181" s="42">
        <v>12.059701</v>
      </c>
      <c r="BO1181" s="42">
        <v>36.179104000000002</v>
      </c>
      <c r="BP1181" s="42">
        <v>4.0198999999999998</v>
      </c>
      <c r="BQ1181" s="42">
        <v>88.437810999999996</v>
      </c>
      <c r="BR1181" s="42">
        <v>12.059701</v>
      </c>
      <c r="BS1181" s="42">
        <v>64.318408000000005</v>
      </c>
      <c r="BT1181" s="42">
        <v>0</v>
      </c>
      <c r="BU1181" s="42">
        <v>4.0198999999999998</v>
      </c>
      <c r="BV1181" s="42">
        <v>4.0198999999999998</v>
      </c>
      <c r="BW1181" s="42">
        <v>0</v>
      </c>
      <c r="BX1181" s="42">
        <v>4.0198999999999998</v>
      </c>
      <c r="BY1181" s="42">
        <v>20.099502000000001</v>
      </c>
      <c r="BZ1181" s="42">
        <v>0</v>
      </c>
      <c r="CA1181" s="42">
        <v>32.159204000000003</v>
      </c>
      <c r="CB1181" s="42">
        <v>140.696517</v>
      </c>
      <c r="CC1181" s="42">
        <v>32.159204000000003</v>
      </c>
      <c r="CD1181" s="42">
        <v>8.0398010000000006</v>
      </c>
      <c r="CE1181" s="42">
        <v>8.0398010000000006</v>
      </c>
      <c r="CF1181" s="42">
        <v>32.159204000000003</v>
      </c>
      <c r="CG1181" s="42">
        <v>36.179104000000002</v>
      </c>
      <c r="CH1181" s="42">
        <v>16.079602000000001</v>
      </c>
      <c r="CI1181" s="42">
        <v>4.0198999999999998</v>
      </c>
      <c r="CJ1181" s="42">
        <v>4.0198999999999998</v>
      </c>
      <c r="CK1181" s="42">
        <v>152.75621899999999</v>
      </c>
      <c r="CL1181" s="42">
        <v>8.0398010000000006</v>
      </c>
      <c r="CM1181" s="42">
        <v>0</v>
      </c>
      <c r="CN1181" s="42">
        <v>0</v>
      </c>
      <c r="CO1181" s="42">
        <v>0</v>
      </c>
      <c r="CP1181" s="42">
        <v>4.0198999999999998</v>
      </c>
      <c r="CQ1181" s="42">
        <v>0</v>
      </c>
      <c r="CR1181" s="42">
        <v>140.696517</v>
      </c>
      <c r="CS1181" s="42">
        <v>0</v>
      </c>
    </row>
    <row r="1182" spans="1:97">
      <c r="A1182" s="40" t="s">
        <v>2993</v>
      </c>
      <c r="B1182" s="40" t="s">
        <v>289</v>
      </c>
      <c r="C1182" s="40" t="s">
        <v>2806</v>
      </c>
      <c r="D1182" s="40" t="s">
        <v>2807</v>
      </c>
      <c r="E1182" s="40" t="s">
        <v>2852</v>
      </c>
      <c r="F1182" s="40" t="s">
        <v>2809</v>
      </c>
      <c r="G1182" s="41" t="s">
        <v>294</v>
      </c>
      <c r="H1182" s="40" t="s">
        <v>1944</v>
      </c>
      <c r="I1182" s="42">
        <v>149</v>
      </c>
      <c r="J1182" s="42">
        <v>22.452055000000001</v>
      </c>
      <c r="K1182" s="42">
        <v>25.513698999999999</v>
      </c>
      <c r="L1182" s="42">
        <v>27.554794999999999</v>
      </c>
      <c r="M1182" s="42">
        <v>23.472602999999999</v>
      </c>
      <c r="N1182" s="42">
        <v>32.657533999999998</v>
      </c>
      <c r="O1182" s="42">
        <v>17.349315000000001</v>
      </c>
      <c r="P1182" s="42">
        <v>24</v>
      </c>
      <c r="Q1182" s="42">
        <v>15</v>
      </c>
      <c r="R1182" s="42">
        <v>24</v>
      </c>
      <c r="S1182" s="42">
        <v>25</v>
      </c>
      <c r="T1182" s="42">
        <v>31</v>
      </c>
      <c r="U1182" s="42">
        <v>15</v>
      </c>
      <c r="V1182" s="42">
        <v>71.438355999999999</v>
      </c>
      <c r="W1182" s="42">
        <v>11.226027</v>
      </c>
      <c r="X1182" s="42">
        <v>12.246575</v>
      </c>
      <c r="Y1182" s="42">
        <v>14.287671</v>
      </c>
      <c r="Z1182" s="42">
        <v>12.246575</v>
      </c>
      <c r="AA1182" s="42">
        <v>16.328766999999999</v>
      </c>
      <c r="AB1182" s="42">
        <v>5.1027399999999998</v>
      </c>
      <c r="AC1182" s="42">
        <v>0</v>
      </c>
      <c r="AD1182" s="42">
        <v>16.328766999999999</v>
      </c>
      <c r="AE1182" s="42">
        <v>38.780822000000001</v>
      </c>
      <c r="AF1182" s="42">
        <v>16.328766999999999</v>
      </c>
      <c r="AG1182" s="42">
        <v>77.561644000000001</v>
      </c>
      <c r="AH1182" s="42">
        <v>11.226027</v>
      </c>
      <c r="AI1182" s="42">
        <v>13.267123</v>
      </c>
      <c r="AJ1182" s="42">
        <v>13.267123</v>
      </c>
      <c r="AK1182" s="42">
        <v>11.226027</v>
      </c>
      <c r="AL1182" s="42">
        <v>16.328766999999999</v>
      </c>
      <c r="AM1182" s="42">
        <v>11.226027</v>
      </c>
      <c r="AN1182" s="42">
        <v>1.020548</v>
      </c>
      <c r="AO1182" s="42">
        <v>17.349315000000001</v>
      </c>
      <c r="AP1182" s="42">
        <v>38.780822000000001</v>
      </c>
      <c r="AQ1182" s="42">
        <v>21.431507</v>
      </c>
      <c r="AR1182" s="42">
        <v>134.71232900000001</v>
      </c>
      <c r="AS1182" s="42">
        <v>16.328766999999999</v>
      </c>
      <c r="AT1182" s="42">
        <v>0</v>
      </c>
      <c r="AU1182" s="42">
        <v>4.082192</v>
      </c>
      <c r="AV1182" s="42">
        <v>8.1643840000000001</v>
      </c>
      <c r="AW1182" s="42">
        <v>16.328766999999999</v>
      </c>
      <c r="AX1182" s="42">
        <v>12.246575</v>
      </c>
      <c r="AY1182" s="42">
        <v>65.315067999999997</v>
      </c>
      <c r="AZ1182" s="42">
        <v>12.246575</v>
      </c>
      <c r="BA1182" s="42">
        <v>57.150685000000003</v>
      </c>
      <c r="BB1182" s="42">
        <v>8.1643840000000001</v>
      </c>
      <c r="BC1182" s="42">
        <v>0</v>
      </c>
      <c r="BD1182" s="42">
        <v>0</v>
      </c>
      <c r="BE1182" s="42">
        <v>0</v>
      </c>
      <c r="BF1182" s="42">
        <v>0</v>
      </c>
      <c r="BG1182" s="42">
        <v>12.246575</v>
      </c>
      <c r="BH1182" s="42">
        <v>32.657533999999998</v>
      </c>
      <c r="BI1182" s="42">
        <v>4.082192</v>
      </c>
      <c r="BJ1182" s="42">
        <v>77.561644000000001</v>
      </c>
      <c r="BK1182" s="42">
        <v>8.1643840000000001</v>
      </c>
      <c r="BL1182" s="42">
        <v>0</v>
      </c>
      <c r="BM1182" s="42">
        <v>4.082192</v>
      </c>
      <c r="BN1182" s="42">
        <v>8.1643840000000001</v>
      </c>
      <c r="BO1182" s="42">
        <v>16.328766999999999</v>
      </c>
      <c r="BP1182" s="42">
        <v>0</v>
      </c>
      <c r="BQ1182" s="42">
        <v>32.657533999999998</v>
      </c>
      <c r="BR1182" s="42">
        <v>8.1643840000000001</v>
      </c>
      <c r="BS1182" s="42">
        <v>20.410958999999998</v>
      </c>
      <c r="BT1182" s="42">
        <v>0</v>
      </c>
      <c r="BU1182" s="42">
        <v>0</v>
      </c>
      <c r="BV1182" s="42">
        <v>0</v>
      </c>
      <c r="BW1182" s="42">
        <v>4.082192</v>
      </c>
      <c r="BX1182" s="42">
        <v>4.082192</v>
      </c>
      <c r="BY1182" s="42">
        <v>4.082192</v>
      </c>
      <c r="BZ1182" s="42">
        <v>0</v>
      </c>
      <c r="CA1182" s="42">
        <v>8.1643840000000001</v>
      </c>
      <c r="CB1182" s="42">
        <v>44.904110000000003</v>
      </c>
      <c r="CC1182" s="42">
        <v>16.328766999999999</v>
      </c>
      <c r="CD1182" s="42">
        <v>0</v>
      </c>
      <c r="CE1182" s="42">
        <v>4.082192</v>
      </c>
      <c r="CF1182" s="42">
        <v>4.082192</v>
      </c>
      <c r="CG1182" s="42">
        <v>12.246575</v>
      </c>
      <c r="CH1182" s="42">
        <v>8.1643840000000001</v>
      </c>
      <c r="CI1182" s="42">
        <v>0</v>
      </c>
      <c r="CJ1182" s="42">
        <v>0</v>
      </c>
      <c r="CK1182" s="42">
        <v>69.397260000000003</v>
      </c>
      <c r="CL1182" s="42">
        <v>0</v>
      </c>
      <c r="CM1182" s="42">
        <v>0</v>
      </c>
      <c r="CN1182" s="42">
        <v>0</v>
      </c>
      <c r="CO1182" s="42">
        <v>0</v>
      </c>
      <c r="CP1182" s="42">
        <v>0</v>
      </c>
      <c r="CQ1182" s="42">
        <v>0</v>
      </c>
      <c r="CR1182" s="42">
        <v>65.315067999999997</v>
      </c>
      <c r="CS1182" s="42">
        <v>4.082192</v>
      </c>
    </row>
    <row r="1183" spans="1:97">
      <c r="A1183" s="40" t="s">
        <v>2994</v>
      </c>
      <c r="B1183" s="40" t="s">
        <v>289</v>
      </c>
      <c r="C1183" s="40" t="s">
        <v>2806</v>
      </c>
      <c r="D1183" s="40" t="s">
        <v>2807</v>
      </c>
      <c r="E1183" s="40" t="s">
        <v>2839</v>
      </c>
      <c r="F1183" s="40" t="s">
        <v>2809</v>
      </c>
      <c r="G1183" s="41" t="s">
        <v>294</v>
      </c>
      <c r="H1183" s="40" t="s">
        <v>2995</v>
      </c>
      <c r="I1183" s="42">
        <v>1144</v>
      </c>
      <c r="J1183" s="42">
        <v>229.00538</v>
      </c>
      <c r="K1183" s="42">
        <v>161.114405</v>
      </c>
      <c r="L1183" s="42">
        <v>233.058573</v>
      </c>
      <c r="M1183" s="42">
        <v>242.16465199999999</v>
      </c>
      <c r="N1183" s="42">
        <v>163.14100099999999</v>
      </c>
      <c r="O1183" s="42">
        <v>115.51598799999999</v>
      </c>
      <c r="P1183" s="42">
        <v>157</v>
      </c>
      <c r="Q1183" s="42">
        <v>130</v>
      </c>
      <c r="R1183" s="42">
        <v>175</v>
      </c>
      <c r="S1183" s="42">
        <v>153</v>
      </c>
      <c r="T1183" s="42">
        <v>150</v>
      </c>
      <c r="U1183" s="42">
        <v>97</v>
      </c>
      <c r="V1183" s="42">
        <v>567.433356</v>
      </c>
      <c r="W1183" s="42">
        <v>121.595777</v>
      </c>
      <c r="X1183" s="42">
        <v>83.090447999999995</v>
      </c>
      <c r="Y1183" s="42">
        <v>113.489392</v>
      </c>
      <c r="Z1183" s="42">
        <v>125.635366</v>
      </c>
      <c r="AA1183" s="42">
        <v>75.997360999999998</v>
      </c>
      <c r="AB1183" s="42">
        <v>45.598416</v>
      </c>
      <c r="AC1183" s="42">
        <v>2.0265960000000001</v>
      </c>
      <c r="AD1183" s="42">
        <v>146.92823100000001</v>
      </c>
      <c r="AE1183" s="42">
        <v>327.28169600000001</v>
      </c>
      <c r="AF1183" s="42">
        <v>93.223428999999996</v>
      </c>
      <c r="AG1183" s="42">
        <v>576.566644</v>
      </c>
      <c r="AH1183" s="42">
        <v>107.409603</v>
      </c>
      <c r="AI1183" s="42">
        <v>78.023956999999996</v>
      </c>
      <c r="AJ1183" s="42">
        <v>119.569181</v>
      </c>
      <c r="AK1183" s="42">
        <v>116.529287</v>
      </c>
      <c r="AL1183" s="42">
        <v>87.143640000000005</v>
      </c>
      <c r="AM1183" s="42">
        <v>63.837783000000002</v>
      </c>
      <c r="AN1183" s="42">
        <v>4.0531930000000003</v>
      </c>
      <c r="AO1183" s="42">
        <v>137.808548</v>
      </c>
      <c r="AP1183" s="42">
        <v>324.25540599999999</v>
      </c>
      <c r="AQ1183" s="42">
        <v>114.50269</v>
      </c>
      <c r="AR1183" s="42">
        <v>907.86072000000001</v>
      </c>
      <c r="AS1183" s="42">
        <v>28.372347999999999</v>
      </c>
      <c r="AT1183" s="42">
        <v>24.319154999999999</v>
      </c>
      <c r="AU1183" s="42">
        <v>40.531925999999999</v>
      </c>
      <c r="AV1183" s="42">
        <v>113.489392</v>
      </c>
      <c r="AW1183" s="42">
        <v>194.55324400000001</v>
      </c>
      <c r="AX1183" s="42">
        <v>149.91370800000001</v>
      </c>
      <c r="AY1183" s="42">
        <v>283.72348</v>
      </c>
      <c r="AZ1183" s="42">
        <v>72.957465999999997</v>
      </c>
      <c r="BA1183" s="42">
        <v>449.84995900000001</v>
      </c>
      <c r="BB1183" s="42">
        <v>24.319154999999999</v>
      </c>
      <c r="BC1183" s="42">
        <v>12.159578</v>
      </c>
      <c r="BD1183" s="42">
        <v>24.319154999999999</v>
      </c>
      <c r="BE1183" s="42">
        <v>77.010659000000004</v>
      </c>
      <c r="BF1183" s="42">
        <v>28.372347999999999</v>
      </c>
      <c r="BG1183" s="42">
        <v>121.54136</v>
      </c>
      <c r="BH1183" s="42">
        <v>141.86174</v>
      </c>
      <c r="BI1183" s="42">
        <v>20.265962999999999</v>
      </c>
      <c r="BJ1183" s="42">
        <v>458.010761</v>
      </c>
      <c r="BK1183" s="42">
        <v>4.0531930000000003</v>
      </c>
      <c r="BL1183" s="42">
        <v>12.159578</v>
      </c>
      <c r="BM1183" s="42">
        <v>16.212769999999999</v>
      </c>
      <c r="BN1183" s="42">
        <v>36.478732999999998</v>
      </c>
      <c r="BO1183" s="42">
        <v>166.18089599999999</v>
      </c>
      <c r="BP1183" s="42">
        <v>28.372347999999999</v>
      </c>
      <c r="BQ1183" s="42">
        <v>141.86174</v>
      </c>
      <c r="BR1183" s="42">
        <v>52.691502999999997</v>
      </c>
      <c r="BS1183" s="42">
        <v>89.170237</v>
      </c>
      <c r="BT1183" s="42">
        <v>0</v>
      </c>
      <c r="BU1183" s="42">
        <v>0</v>
      </c>
      <c r="BV1183" s="42">
        <v>0</v>
      </c>
      <c r="BW1183" s="42">
        <v>4.0531930000000003</v>
      </c>
      <c r="BX1183" s="42">
        <v>24.319154999999999</v>
      </c>
      <c r="BY1183" s="42">
        <v>32.425541000000003</v>
      </c>
      <c r="BZ1183" s="42">
        <v>0</v>
      </c>
      <c r="CA1183" s="42">
        <v>28.372347999999999</v>
      </c>
      <c r="CB1183" s="42">
        <v>478.222307</v>
      </c>
      <c r="CC1183" s="42">
        <v>28.372347999999999</v>
      </c>
      <c r="CD1183" s="42">
        <v>24.319154999999999</v>
      </c>
      <c r="CE1183" s="42">
        <v>32.425541000000003</v>
      </c>
      <c r="CF1183" s="42">
        <v>101.329814</v>
      </c>
      <c r="CG1183" s="42">
        <v>149.96812499999999</v>
      </c>
      <c r="CH1183" s="42">
        <v>113.43497499999999</v>
      </c>
      <c r="CI1183" s="42">
        <v>0</v>
      </c>
      <c r="CJ1183" s="42">
        <v>28.372347999999999</v>
      </c>
      <c r="CK1183" s="42">
        <v>340.46817600000003</v>
      </c>
      <c r="CL1183" s="42">
        <v>0</v>
      </c>
      <c r="CM1183" s="42">
        <v>0</v>
      </c>
      <c r="CN1183" s="42">
        <v>8.1063849999999995</v>
      </c>
      <c r="CO1183" s="42">
        <v>8.1063849999999995</v>
      </c>
      <c r="CP1183" s="42">
        <v>20.265962999999999</v>
      </c>
      <c r="CQ1183" s="42">
        <v>4.0531930000000003</v>
      </c>
      <c r="CR1183" s="42">
        <v>283.72348</v>
      </c>
      <c r="CS1183" s="42">
        <v>16.212769999999999</v>
      </c>
    </row>
    <row r="1184" spans="1:97">
      <c r="A1184" s="40" t="s">
        <v>2996</v>
      </c>
      <c r="B1184" s="40" t="s">
        <v>289</v>
      </c>
      <c r="C1184" s="40" t="s">
        <v>2806</v>
      </c>
      <c r="D1184" s="40" t="s">
        <v>2807</v>
      </c>
      <c r="E1184" s="40" t="s">
        <v>2893</v>
      </c>
      <c r="F1184" s="40" t="s">
        <v>2809</v>
      </c>
      <c r="G1184" s="41" t="s">
        <v>294</v>
      </c>
      <c r="H1184" s="40" t="s">
        <v>2997</v>
      </c>
      <c r="I1184" s="42">
        <v>407</v>
      </c>
      <c r="J1184" s="42">
        <v>90</v>
      </c>
      <c r="K1184" s="42">
        <v>42</v>
      </c>
      <c r="L1184" s="42">
        <v>97</v>
      </c>
      <c r="M1184" s="42">
        <v>88</v>
      </c>
      <c r="N1184" s="42">
        <v>55</v>
      </c>
      <c r="O1184" s="42">
        <v>35</v>
      </c>
      <c r="P1184" s="42">
        <v>52</v>
      </c>
      <c r="Q1184" s="42">
        <v>35</v>
      </c>
      <c r="R1184" s="42">
        <v>67</v>
      </c>
      <c r="S1184" s="42">
        <v>52</v>
      </c>
      <c r="T1184" s="42">
        <v>46</v>
      </c>
      <c r="U1184" s="42">
        <v>22</v>
      </c>
      <c r="V1184" s="42">
        <v>191</v>
      </c>
      <c r="W1184" s="42">
        <v>36</v>
      </c>
      <c r="X1184" s="42">
        <v>17</v>
      </c>
      <c r="Y1184" s="42">
        <v>48</v>
      </c>
      <c r="Z1184" s="42">
        <v>42</v>
      </c>
      <c r="AA1184" s="42">
        <v>29</v>
      </c>
      <c r="AB1184" s="42">
        <v>17</v>
      </c>
      <c r="AC1184" s="42">
        <v>2</v>
      </c>
      <c r="AD1184" s="42">
        <v>43</v>
      </c>
      <c r="AE1184" s="42">
        <v>111</v>
      </c>
      <c r="AF1184" s="42">
        <v>37</v>
      </c>
      <c r="AG1184" s="42">
        <v>216</v>
      </c>
      <c r="AH1184" s="42">
        <v>54</v>
      </c>
      <c r="AI1184" s="42">
        <v>25</v>
      </c>
      <c r="AJ1184" s="42">
        <v>49</v>
      </c>
      <c r="AK1184" s="42">
        <v>46</v>
      </c>
      <c r="AL1184" s="42">
        <v>26</v>
      </c>
      <c r="AM1184" s="42">
        <v>15</v>
      </c>
      <c r="AN1184" s="42">
        <v>1</v>
      </c>
      <c r="AO1184" s="42">
        <v>66</v>
      </c>
      <c r="AP1184" s="42">
        <v>119</v>
      </c>
      <c r="AQ1184" s="42">
        <v>31</v>
      </c>
      <c r="AR1184" s="42">
        <v>304</v>
      </c>
      <c r="AS1184" s="42">
        <v>0</v>
      </c>
      <c r="AT1184" s="42">
        <v>8</v>
      </c>
      <c r="AU1184" s="42">
        <v>8</v>
      </c>
      <c r="AV1184" s="42">
        <v>36</v>
      </c>
      <c r="AW1184" s="42">
        <v>124</v>
      </c>
      <c r="AX1184" s="42">
        <v>56</v>
      </c>
      <c r="AY1184" s="42">
        <v>56</v>
      </c>
      <c r="AZ1184" s="42">
        <v>16</v>
      </c>
      <c r="BA1184" s="42">
        <v>144</v>
      </c>
      <c r="BB1184" s="42">
        <v>0</v>
      </c>
      <c r="BC1184" s="42">
        <v>8</v>
      </c>
      <c r="BD1184" s="42">
        <v>8</v>
      </c>
      <c r="BE1184" s="42">
        <v>20</v>
      </c>
      <c r="BF1184" s="42">
        <v>24</v>
      </c>
      <c r="BG1184" s="42">
        <v>44</v>
      </c>
      <c r="BH1184" s="42">
        <v>36</v>
      </c>
      <c r="BI1184" s="42">
        <v>4</v>
      </c>
      <c r="BJ1184" s="42">
        <v>160</v>
      </c>
      <c r="BK1184" s="42">
        <v>0</v>
      </c>
      <c r="BL1184" s="42">
        <v>0</v>
      </c>
      <c r="BM1184" s="42">
        <v>0</v>
      </c>
      <c r="BN1184" s="42">
        <v>16</v>
      </c>
      <c r="BO1184" s="42">
        <v>100</v>
      </c>
      <c r="BP1184" s="42">
        <v>12</v>
      </c>
      <c r="BQ1184" s="42">
        <v>20</v>
      </c>
      <c r="BR1184" s="42">
        <v>12</v>
      </c>
      <c r="BS1184" s="42">
        <v>32</v>
      </c>
      <c r="BT1184" s="42">
        <v>0</v>
      </c>
      <c r="BU1184" s="42">
        <v>0</v>
      </c>
      <c r="BV1184" s="42">
        <v>0</v>
      </c>
      <c r="BW1184" s="42">
        <v>0</v>
      </c>
      <c r="BX1184" s="42">
        <v>12</v>
      </c>
      <c r="BY1184" s="42">
        <v>12</v>
      </c>
      <c r="BZ1184" s="42">
        <v>0</v>
      </c>
      <c r="CA1184" s="42">
        <v>8</v>
      </c>
      <c r="CB1184" s="42">
        <v>176</v>
      </c>
      <c r="CC1184" s="42">
        <v>0</v>
      </c>
      <c r="CD1184" s="42">
        <v>8</v>
      </c>
      <c r="CE1184" s="42">
        <v>8</v>
      </c>
      <c r="CF1184" s="42">
        <v>36</v>
      </c>
      <c r="CG1184" s="42">
        <v>76</v>
      </c>
      <c r="CH1184" s="42">
        <v>44</v>
      </c>
      <c r="CI1184" s="42">
        <v>4</v>
      </c>
      <c r="CJ1184" s="42">
        <v>0</v>
      </c>
      <c r="CK1184" s="42">
        <v>96</v>
      </c>
      <c r="CL1184" s="42">
        <v>0</v>
      </c>
      <c r="CM1184" s="42">
        <v>0</v>
      </c>
      <c r="CN1184" s="42">
        <v>0</v>
      </c>
      <c r="CO1184" s="42">
        <v>0</v>
      </c>
      <c r="CP1184" s="42">
        <v>36</v>
      </c>
      <c r="CQ1184" s="42">
        <v>0</v>
      </c>
      <c r="CR1184" s="42">
        <v>52</v>
      </c>
      <c r="CS1184" s="42">
        <v>8</v>
      </c>
    </row>
    <row r="1185" spans="1:97">
      <c r="A1185" s="40" t="s">
        <v>2998</v>
      </c>
      <c r="B1185" s="40" t="s">
        <v>289</v>
      </c>
      <c r="C1185" s="40" t="s">
        <v>2806</v>
      </c>
      <c r="D1185" s="40" t="s">
        <v>2807</v>
      </c>
      <c r="E1185" s="40" t="s">
        <v>2808</v>
      </c>
      <c r="F1185" s="40" t="s">
        <v>2809</v>
      </c>
      <c r="G1185" s="41" t="s">
        <v>294</v>
      </c>
      <c r="H1185" s="40" t="s">
        <v>2999</v>
      </c>
      <c r="I1185" s="42">
        <v>264</v>
      </c>
      <c r="J1185" s="42">
        <v>59</v>
      </c>
      <c r="K1185" s="42">
        <v>43</v>
      </c>
      <c r="L1185" s="42">
        <v>66</v>
      </c>
      <c r="M1185" s="42">
        <v>52</v>
      </c>
      <c r="N1185" s="42">
        <v>35</v>
      </c>
      <c r="O1185" s="42">
        <v>9</v>
      </c>
      <c r="P1185" s="42">
        <v>30</v>
      </c>
      <c r="Q1185" s="42">
        <v>29</v>
      </c>
      <c r="R1185" s="42">
        <v>47</v>
      </c>
      <c r="S1185" s="42">
        <v>32</v>
      </c>
      <c r="T1185" s="42">
        <v>33</v>
      </c>
      <c r="U1185" s="42">
        <v>9</v>
      </c>
      <c r="V1185" s="42">
        <v>133</v>
      </c>
      <c r="W1185" s="42">
        <v>29</v>
      </c>
      <c r="X1185" s="42">
        <v>22</v>
      </c>
      <c r="Y1185" s="42">
        <v>34</v>
      </c>
      <c r="Z1185" s="42">
        <v>27</v>
      </c>
      <c r="AA1185" s="42">
        <v>15</v>
      </c>
      <c r="AB1185" s="42">
        <v>6</v>
      </c>
      <c r="AC1185" s="42">
        <v>0</v>
      </c>
      <c r="AD1185" s="42">
        <v>35</v>
      </c>
      <c r="AE1185" s="42">
        <v>84</v>
      </c>
      <c r="AF1185" s="42">
        <v>14</v>
      </c>
      <c r="AG1185" s="42">
        <v>131</v>
      </c>
      <c r="AH1185" s="42">
        <v>30</v>
      </c>
      <c r="AI1185" s="42">
        <v>21</v>
      </c>
      <c r="AJ1185" s="42">
        <v>32</v>
      </c>
      <c r="AK1185" s="42">
        <v>25</v>
      </c>
      <c r="AL1185" s="42">
        <v>20</v>
      </c>
      <c r="AM1185" s="42">
        <v>3</v>
      </c>
      <c r="AN1185" s="42">
        <v>0</v>
      </c>
      <c r="AO1185" s="42">
        <v>37</v>
      </c>
      <c r="AP1185" s="42">
        <v>78</v>
      </c>
      <c r="AQ1185" s="42">
        <v>16</v>
      </c>
      <c r="AR1185" s="42">
        <v>200</v>
      </c>
      <c r="AS1185" s="42">
        <v>24</v>
      </c>
      <c r="AT1185" s="42">
        <v>0</v>
      </c>
      <c r="AU1185" s="42">
        <v>12</v>
      </c>
      <c r="AV1185" s="42">
        <v>20</v>
      </c>
      <c r="AW1185" s="42">
        <v>48</v>
      </c>
      <c r="AX1185" s="42">
        <v>32</v>
      </c>
      <c r="AY1185" s="42">
        <v>40</v>
      </c>
      <c r="AZ1185" s="42">
        <v>24</v>
      </c>
      <c r="BA1185" s="42">
        <v>96</v>
      </c>
      <c r="BB1185" s="42">
        <v>16</v>
      </c>
      <c r="BC1185" s="42">
        <v>0</v>
      </c>
      <c r="BD1185" s="42">
        <v>8</v>
      </c>
      <c r="BE1185" s="42">
        <v>12</v>
      </c>
      <c r="BF1185" s="42">
        <v>12</v>
      </c>
      <c r="BG1185" s="42">
        <v>20</v>
      </c>
      <c r="BH1185" s="42">
        <v>20</v>
      </c>
      <c r="BI1185" s="42">
        <v>8</v>
      </c>
      <c r="BJ1185" s="42">
        <v>104</v>
      </c>
      <c r="BK1185" s="42">
        <v>8</v>
      </c>
      <c r="BL1185" s="42">
        <v>0</v>
      </c>
      <c r="BM1185" s="42">
        <v>4</v>
      </c>
      <c r="BN1185" s="42">
        <v>8</v>
      </c>
      <c r="BO1185" s="42">
        <v>36</v>
      </c>
      <c r="BP1185" s="42">
        <v>12</v>
      </c>
      <c r="BQ1185" s="42">
        <v>20</v>
      </c>
      <c r="BR1185" s="42">
        <v>16</v>
      </c>
      <c r="BS1185" s="42">
        <v>32</v>
      </c>
      <c r="BT1185" s="42">
        <v>4</v>
      </c>
      <c r="BU1185" s="42">
        <v>0</v>
      </c>
      <c r="BV1185" s="42">
        <v>0</v>
      </c>
      <c r="BW1185" s="42">
        <v>0</v>
      </c>
      <c r="BX1185" s="42">
        <v>8</v>
      </c>
      <c r="BY1185" s="42">
        <v>4</v>
      </c>
      <c r="BZ1185" s="42">
        <v>0</v>
      </c>
      <c r="CA1185" s="42">
        <v>16</v>
      </c>
      <c r="CB1185" s="42">
        <v>124</v>
      </c>
      <c r="CC1185" s="42">
        <v>20</v>
      </c>
      <c r="CD1185" s="42">
        <v>0</v>
      </c>
      <c r="CE1185" s="42">
        <v>12</v>
      </c>
      <c r="CF1185" s="42">
        <v>20</v>
      </c>
      <c r="CG1185" s="42">
        <v>40</v>
      </c>
      <c r="CH1185" s="42">
        <v>24</v>
      </c>
      <c r="CI1185" s="42">
        <v>0</v>
      </c>
      <c r="CJ1185" s="42">
        <v>8</v>
      </c>
      <c r="CK1185" s="42">
        <v>44</v>
      </c>
      <c r="CL1185" s="42">
        <v>0</v>
      </c>
      <c r="CM1185" s="42">
        <v>0</v>
      </c>
      <c r="CN1185" s="42">
        <v>0</v>
      </c>
      <c r="CO1185" s="42">
        <v>0</v>
      </c>
      <c r="CP1185" s="42">
        <v>0</v>
      </c>
      <c r="CQ1185" s="42">
        <v>4</v>
      </c>
      <c r="CR1185" s="42">
        <v>40</v>
      </c>
      <c r="CS1185" s="42">
        <v>0</v>
      </c>
    </row>
    <row r="1186" spans="1:97">
      <c r="A1186" s="40" t="s">
        <v>3000</v>
      </c>
      <c r="B1186" s="40" t="s">
        <v>289</v>
      </c>
      <c r="C1186" s="40" t="s">
        <v>2806</v>
      </c>
      <c r="D1186" s="40" t="s">
        <v>2807</v>
      </c>
      <c r="E1186" s="40" t="s">
        <v>2824</v>
      </c>
      <c r="F1186" s="40" t="s">
        <v>2809</v>
      </c>
      <c r="G1186" s="41" t="s">
        <v>294</v>
      </c>
      <c r="H1186" s="40" t="s">
        <v>3001</v>
      </c>
      <c r="I1186" s="42">
        <v>120</v>
      </c>
      <c r="J1186" s="42">
        <v>18</v>
      </c>
      <c r="K1186" s="42">
        <v>15</v>
      </c>
      <c r="L1186" s="42">
        <v>21</v>
      </c>
      <c r="M1186" s="42">
        <v>35</v>
      </c>
      <c r="N1186" s="42">
        <v>13</v>
      </c>
      <c r="O1186" s="42">
        <v>18</v>
      </c>
      <c r="P1186" s="42">
        <v>26</v>
      </c>
      <c r="Q1186" s="42">
        <v>21</v>
      </c>
      <c r="R1186" s="42">
        <v>27</v>
      </c>
      <c r="S1186" s="42">
        <v>15</v>
      </c>
      <c r="T1186" s="42">
        <v>29</v>
      </c>
      <c r="U1186" s="42">
        <v>10</v>
      </c>
      <c r="V1186" s="42">
        <v>58</v>
      </c>
      <c r="W1186" s="42">
        <v>8</v>
      </c>
      <c r="X1186" s="42">
        <v>6</v>
      </c>
      <c r="Y1186" s="42">
        <v>11</v>
      </c>
      <c r="Z1186" s="42">
        <v>19</v>
      </c>
      <c r="AA1186" s="42">
        <v>6</v>
      </c>
      <c r="AB1186" s="42">
        <v>6</v>
      </c>
      <c r="AC1186" s="42">
        <v>2</v>
      </c>
      <c r="AD1186" s="42">
        <v>10</v>
      </c>
      <c r="AE1186" s="42">
        <v>35</v>
      </c>
      <c r="AF1186" s="42">
        <v>13</v>
      </c>
      <c r="AG1186" s="42">
        <v>62</v>
      </c>
      <c r="AH1186" s="42">
        <v>10</v>
      </c>
      <c r="AI1186" s="42">
        <v>9</v>
      </c>
      <c r="AJ1186" s="42">
        <v>10</v>
      </c>
      <c r="AK1186" s="42">
        <v>16</v>
      </c>
      <c r="AL1186" s="42">
        <v>7</v>
      </c>
      <c r="AM1186" s="42">
        <v>8</v>
      </c>
      <c r="AN1186" s="42">
        <v>2</v>
      </c>
      <c r="AO1186" s="42">
        <v>14</v>
      </c>
      <c r="AP1186" s="42">
        <v>34</v>
      </c>
      <c r="AQ1186" s="42">
        <v>14</v>
      </c>
      <c r="AR1186" s="42">
        <v>108</v>
      </c>
      <c r="AS1186" s="42">
        <v>8</v>
      </c>
      <c r="AT1186" s="42">
        <v>4</v>
      </c>
      <c r="AU1186" s="42">
        <v>4</v>
      </c>
      <c r="AV1186" s="42">
        <v>4</v>
      </c>
      <c r="AW1186" s="42">
        <v>8</v>
      </c>
      <c r="AX1186" s="42">
        <v>36</v>
      </c>
      <c r="AY1186" s="42">
        <v>36</v>
      </c>
      <c r="AZ1186" s="42">
        <v>8</v>
      </c>
      <c r="BA1186" s="42">
        <v>52</v>
      </c>
      <c r="BB1186" s="42">
        <v>8</v>
      </c>
      <c r="BC1186" s="42">
        <v>4</v>
      </c>
      <c r="BD1186" s="42">
        <v>0</v>
      </c>
      <c r="BE1186" s="42">
        <v>0</v>
      </c>
      <c r="BF1186" s="42">
        <v>0</v>
      </c>
      <c r="BG1186" s="42">
        <v>24</v>
      </c>
      <c r="BH1186" s="42">
        <v>12</v>
      </c>
      <c r="BI1186" s="42">
        <v>4</v>
      </c>
      <c r="BJ1186" s="42">
        <v>56</v>
      </c>
      <c r="BK1186" s="42">
        <v>0</v>
      </c>
      <c r="BL1186" s="42">
        <v>0</v>
      </c>
      <c r="BM1186" s="42">
        <v>4</v>
      </c>
      <c r="BN1186" s="42">
        <v>4</v>
      </c>
      <c r="BO1186" s="42">
        <v>8</v>
      </c>
      <c r="BP1186" s="42">
        <v>12</v>
      </c>
      <c r="BQ1186" s="42">
        <v>24</v>
      </c>
      <c r="BR1186" s="42">
        <v>4</v>
      </c>
      <c r="BS1186" s="42">
        <v>16</v>
      </c>
      <c r="BT1186" s="42">
        <v>0</v>
      </c>
      <c r="BU1186" s="42">
        <v>0</v>
      </c>
      <c r="BV1186" s="42">
        <v>4</v>
      </c>
      <c r="BW1186" s="42">
        <v>0</v>
      </c>
      <c r="BX1186" s="42">
        <v>0</v>
      </c>
      <c r="BY1186" s="42">
        <v>8</v>
      </c>
      <c r="BZ1186" s="42">
        <v>0</v>
      </c>
      <c r="CA1186" s="42">
        <v>4</v>
      </c>
      <c r="CB1186" s="42">
        <v>44</v>
      </c>
      <c r="CC1186" s="42">
        <v>4</v>
      </c>
      <c r="CD1186" s="42">
        <v>4</v>
      </c>
      <c r="CE1186" s="42">
        <v>0</v>
      </c>
      <c r="CF1186" s="42">
        <v>4</v>
      </c>
      <c r="CG1186" s="42">
        <v>8</v>
      </c>
      <c r="CH1186" s="42">
        <v>24</v>
      </c>
      <c r="CI1186" s="42">
        <v>0</v>
      </c>
      <c r="CJ1186" s="42">
        <v>0</v>
      </c>
      <c r="CK1186" s="42">
        <v>48</v>
      </c>
      <c r="CL1186" s="42">
        <v>4</v>
      </c>
      <c r="CM1186" s="42">
        <v>0</v>
      </c>
      <c r="CN1186" s="42">
        <v>0</v>
      </c>
      <c r="CO1186" s="42">
        <v>0</v>
      </c>
      <c r="CP1186" s="42">
        <v>0</v>
      </c>
      <c r="CQ1186" s="42">
        <v>4</v>
      </c>
      <c r="CR1186" s="42">
        <v>36</v>
      </c>
      <c r="CS1186" s="42">
        <v>4</v>
      </c>
    </row>
    <row r="1187" spans="1:97">
      <c r="A1187" s="40" t="s">
        <v>3002</v>
      </c>
      <c r="B1187" s="40" t="s">
        <v>289</v>
      </c>
      <c r="C1187" s="40" t="s">
        <v>2806</v>
      </c>
      <c r="D1187" s="40" t="s">
        <v>2812</v>
      </c>
      <c r="E1187" s="40" t="s">
        <v>2970</v>
      </c>
      <c r="F1187" s="40" t="s">
        <v>2818</v>
      </c>
      <c r="G1187" s="41" t="s">
        <v>294</v>
      </c>
      <c r="H1187" s="40" t="s">
        <v>3003</v>
      </c>
      <c r="I1187" s="42">
        <v>810</v>
      </c>
      <c r="J1187" s="42">
        <v>185</v>
      </c>
      <c r="K1187" s="42">
        <v>89</v>
      </c>
      <c r="L1187" s="42">
        <v>182</v>
      </c>
      <c r="M1187" s="42">
        <v>185</v>
      </c>
      <c r="N1187" s="42">
        <v>107</v>
      </c>
      <c r="O1187" s="42">
        <v>62</v>
      </c>
      <c r="P1187" s="42">
        <v>133</v>
      </c>
      <c r="Q1187" s="42">
        <v>88</v>
      </c>
      <c r="R1187" s="42">
        <v>162</v>
      </c>
      <c r="S1187" s="42">
        <v>108</v>
      </c>
      <c r="T1187" s="42">
        <v>101</v>
      </c>
      <c r="U1187" s="42">
        <v>53</v>
      </c>
      <c r="V1187" s="42">
        <v>400</v>
      </c>
      <c r="W1187" s="42">
        <v>95</v>
      </c>
      <c r="X1187" s="42">
        <v>38</v>
      </c>
      <c r="Y1187" s="42">
        <v>89</v>
      </c>
      <c r="Z1187" s="42">
        <v>99</v>
      </c>
      <c r="AA1187" s="42">
        <v>51</v>
      </c>
      <c r="AB1187" s="42">
        <v>28</v>
      </c>
      <c r="AC1187" s="42">
        <v>0</v>
      </c>
      <c r="AD1187" s="42">
        <v>109</v>
      </c>
      <c r="AE1187" s="42">
        <v>233</v>
      </c>
      <c r="AF1187" s="42">
        <v>58</v>
      </c>
      <c r="AG1187" s="42">
        <v>410</v>
      </c>
      <c r="AH1187" s="42">
        <v>90</v>
      </c>
      <c r="AI1187" s="42">
        <v>51</v>
      </c>
      <c r="AJ1187" s="42">
        <v>93</v>
      </c>
      <c r="AK1187" s="42">
        <v>86</v>
      </c>
      <c r="AL1187" s="42">
        <v>56</v>
      </c>
      <c r="AM1187" s="42">
        <v>31</v>
      </c>
      <c r="AN1187" s="42">
        <v>3</v>
      </c>
      <c r="AO1187" s="42">
        <v>109</v>
      </c>
      <c r="AP1187" s="42">
        <v>239</v>
      </c>
      <c r="AQ1187" s="42">
        <v>62</v>
      </c>
      <c r="AR1187" s="42">
        <v>604</v>
      </c>
      <c r="AS1187" s="42">
        <v>16</v>
      </c>
      <c r="AT1187" s="42">
        <v>36</v>
      </c>
      <c r="AU1187" s="42">
        <v>28</v>
      </c>
      <c r="AV1187" s="42">
        <v>96</v>
      </c>
      <c r="AW1187" s="42">
        <v>108</v>
      </c>
      <c r="AX1187" s="42">
        <v>84</v>
      </c>
      <c r="AY1187" s="42">
        <v>168</v>
      </c>
      <c r="AZ1187" s="42">
        <v>68</v>
      </c>
      <c r="BA1187" s="42">
        <v>300</v>
      </c>
      <c r="BB1187" s="42">
        <v>8</v>
      </c>
      <c r="BC1187" s="42">
        <v>24</v>
      </c>
      <c r="BD1187" s="42">
        <v>16</v>
      </c>
      <c r="BE1187" s="42">
        <v>64</v>
      </c>
      <c r="BF1187" s="42">
        <v>20</v>
      </c>
      <c r="BG1187" s="42">
        <v>68</v>
      </c>
      <c r="BH1187" s="42">
        <v>76</v>
      </c>
      <c r="BI1187" s="42">
        <v>24</v>
      </c>
      <c r="BJ1187" s="42">
        <v>304</v>
      </c>
      <c r="BK1187" s="42">
        <v>8</v>
      </c>
      <c r="BL1187" s="42">
        <v>12</v>
      </c>
      <c r="BM1187" s="42">
        <v>12</v>
      </c>
      <c r="BN1187" s="42">
        <v>32</v>
      </c>
      <c r="BO1187" s="42">
        <v>88</v>
      </c>
      <c r="BP1187" s="42">
        <v>16</v>
      </c>
      <c r="BQ1187" s="42">
        <v>92</v>
      </c>
      <c r="BR1187" s="42">
        <v>44</v>
      </c>
      <c r="BS1187" s="42">
        <v>52</v>
      </c>
      <c r="BT1187" s="42">
        <v>0</v>
      </c>
      <c r="BU1187" s="42">
        <v>0</v>
      </c>
      <c r="BV1187" s="42">
        <v>0</v>
      </c>
      <c r="BW1187" s="42">
        <v>0</v>
      </c>
      <c r="BX1187" s="42">
        <v>8</v>
      </c>
      <c r="BY1187" s="42">
        <v>8</v>
      </c>
      <c r="BZ1187" s="42">
        <v>0</v>
      </c>
      <c r="CA1187" s="42">
        <v>36</v>
      </c>
      <c r="CB1187" s="42">
        <v>328</v>
      </c>
      <c r="CC1187" s="42">
        <v>12</v>
      </c>
      <c r="CD1187" s="42">
        <v>28</v>
      </c>
      <c r="CE1187" s="42">
        <v>28</v>
      </c>
      <c r="CF1187" s="42">
        <v>92</v>
      </c>
      <c r="CG1187" s="42">
        <v>84</v>
      </c>
      <c r="CH1187" s="42">
        <v>60</v>
      </c>
      <c r="CI1187" s="42">
        <v>0</v>
      </c>
      <c r="CJ1187" s="42">
        <v>24</v>
      </c>
      <c r="CK1187" s="42">
        <v>224</v>
      </c>
      <c r="CL1187" s="42">
        <v>4</v>
      </c>
      <c r="CM1187" s="42">
        <v>8</v>
      </c>
      <c r="CN1187" s="42">
        <v>0</v>
      </c>
      <c r="CO1187" s="42">
        <v>4</v>
      </c>
      <c r="CP1187" s="42">
        <v>16</v>
      </c>
      <c r="CQ1187" s="42">
        <v>16</v>
      </c>
      <c r="CR1187" s="42">
        <v>168</v>
      </c>
      <c r="CS1187" s="42">
        <v>8</v>
      </c>
    </row>
    <row r="1188" spans="1:97">
      <c r="A1188" s="40" t="s">
        <v>3004</v>
      </c>
      <c r="B1188" s="40" t="s">
        <v>289</v>
      </c>
      <c r="C1188" s="40" t="s">
        <v>2806</v>
      </c>
      <c r="D1188" s="40" t="s">
        <v>2807</v>
      </c>
      <c r="E1188" s="40" t="s">
        <v>3005</v>
      </c>
      <c r="F1188" s="40" t="s">
        <v>1696</v>
      </c>
      <c r="G1188" s="41" t="s">
        <v>294</v>
      </c>
      <c r="H1188" s="40" t="s">
        <v>3006</v>
      </c>
      <c r="I1188" s="42">
        <v>406</v>
      </c>
      <c r="J1188" s="42">
        <v>73.436693000000005</v>
      </c>
      <c r="K1188" s="42">
        <v>53.503875999999998</v>
      </c>
      <c r="L1188" s="42">
        <v>84.976743999999997</v>
      </c>
      <c r="M1188" s="42">
        <v>88.124031000000002</v>
      </c>
      <c r="N1188" s="42">
        <v>73.436693000000005</v>
      </c>
      <c r="O1188" s="42">
        <v>32.521963999999997</v>
      </c>
      <c r="P1188" s="42">
        <v>50</v>
      </c>
      <c r="Q1188" s="42">
        <v>50</v>
      </c>
      <c r="R1188" s="42">
        <v>58</v>
      </c>
      <c r="S1188" s="42">
        <v>70</v>
      </c>
      <c r="T1188" s="42">
        <v>57</v>
      </c>
      <c r="U1188" s="42">
        <v>35</v>
      </c>
      <c r="V1188" s="42">
        <v>200.377261</v>
      </c>
      <c r="W1188" s="42">
        <v>31.472867999999998</v>
      </c>
      <c r="X1188" s="42">
        <v>31.472867999999998</v>
      </c>
      <c r="Y1188" s="42">
        <v>40.914729000000001</v>
      </c>
      <c r="Z1188" s="42">
        <v>44.062016</v>
      </c>
      <c r="AA1188" s="42">
        <v>37.767442000000003</v>
      </c>
      <c r="AB1188" s="42">
        <v>14.687339</v>
      </c>
      <c r="AC1188" s="42">
        <v>0</v>
      </c>
      <c r="AD1188" s="42">
        <v>44.062016</v>
      </c>
      <c r="AE1188" s="42">
        <v>121.69508999999999</v>
      </c>
      <c r="AF1188" s="42">
        <v>34.620154999999997</v>
      </c>
      <c r="AG1188" s="42">
        <v>205.622739</v>
      </c>
      <c r="AH1188" s="42">
        <v>41.963824000000002</v>
      </c>
      <c r="AI1188" s="42">
        <v>22.031008</v>
      </c>
      <c r="AJ1188" s="42">
        <v>44.062016</v>
      </c>
      <c r="AK1188" s="42">
        <v>44.062016</v>
      </c>
      <c r="AL1188" s="42">
        <v>35.669251000000003</v>
      </c>
      <c r="AM1188" s="42">
        <v>14.687339</v>
      </c>
      <c r="AN1188" s="42">
        <v>3.1472869999999999</v>
      </c>
      <c r="AO1188" s="42">
        <v>51.405684999999998</v>
      </c>
      <c r="AP1188" s="42">
        <v>113.30232599999999</v>
      </c>
      <c r="AQ1188" s="42">
        <v>40.914729000000001</v>
      </c>
      <c r="AR1188" s="42">
        <v>344.10335900000001</v>
      </c>
      <c r="AS1188" s="42">
        <v>4.1963819999999998</v>
      </c>
      <c r="AT1188" s="42">
        <v>8.3927650000000007</v>
      </c>
      <c r="AU1188" s="42">
        <v>0</v>
      </c>
      <c r="AV1188" s="42">
        <v>25.178294999999999</v>
      </c>
      <c r="AW1188" s="42">
        <v>50.356589</v>
      </c>
      <c r="AX1188" s="42">
        <v>92.320413000000002</v>
      </c>
      <c r="AY1188" s="42">
        <v>121.69508999999999</v>
      </c>
      <c r="AZ1188" s="42">
        <v>41.963824000000002</v>
      </c>
      <c r="BA1188" s="42">
        <v>176.248062</v>
      </c>
      <c r="BB1188" s="42">
        <v>4.1963819999999998</v>
      </c>
      <c r="BC1188" s="42">
        <v>4.1963819999999998</v>
      </c>
      <c r="BD1188" s="42">
        <v>0</v>
      </c>
      <c r="BE1188" s="42">
        <v>20.981912000000001</v>
      </c>
      <c r="BF1188" s="42">
        <v>4.1963819999999998</v>
      </c>
      <c r="BG1188" s="42">
        <v>67.142118999999994</v>
      </c>
      <c r="BH1188" s="42">
        <v>71.338500999999994</v>
      </c>
      <c r="BI1188" s="42">
        <v>4.1963819999999998</v>
      </c>
      <c r="BJ1188" s="42">
        <v>167.85529700000001</v>
      </c>
      <c r="BK1188" s="42">
        <v>0</v>
      </c>
      <c r="BL1188" s="42">
        <v>4.1963819999999998</v>
      </c>
      <c r="BM1188" s="42">
        <v>0</v>
      </c>
      <c r="BN1188" s="42">
        <v>4.1963819999999998</v>
      </c>
      <c r="BO1188" s="42">
        <v>46.160207</v>
      </c>
      <c r="BP1188" s="42">
        <v>25.178294999999999</v>
      </c>
      <c r="BQ1188" s="42">
        <v>50.356589</v>
      </c>
      <c r="BR1188" s="42">
        <v>37.767442000000003</v>
      </c>
      <c r="BS1188" s="42">
        <v>41.963824000000002</v>
      </c>
      <c r="BT1188" s="42">
        <v>0</v>
      </c>
      <c r="BU1188" s="42">
        <v>0</v>
      </c>
      <c r="BV1188" s="42">
        <v>0</v>
      </c>
      <c r="BW1188" s="42">
        <v>0</v>
      </c>
      <c r="BX1188" s="42">
        <v>4.1963819999999998</v>
      </c>
      <c r="BY1188" s="42">
        <v>16.785530000000001</v>
      </c>
      <c r="BZ1188" s="42">
        <v>0</v>
      </c>
      <c r="CA1188" s="42">
        <v>20.981912000000001</v>
      </c>
      <c r="CB1188" s="42">
        <v>142.67700300000001</v>
      </c>
      <c r="CC1188" s="42">
        <v>0</v>
      </c>
      <c r="CD1188" s="42">
        <v>8.3927650000000007</v>
      </c>
      <c r="CE1188" s="42">
        <v>0</v>
      </c>
      <c r="CF1188" s="42">
        <v>20.981912000000001</v>
      </c>
      <c r="CG1188" s="42">
        <v>37.767442000000003</v>
      </c>
      <c r="CH1188" s="42">
        <v>58.749353999999997</v>
      </c>
      <c r="CI1188" s="42">
        <v>0</v>
      </c>
      <c r="CJ1188" s="42">
        <v>16.785530000000001</v>
      </c>
      <c r="CK1188" s="42">
        <v>159.46253200000001</v>
      </c>
      <c r="CL1188" s="42">
        <v>4.1963819999999998</v>
      </c>
      <c r="CM1188" s="42">
        <v>0</v>
      </c>
      <c r="CN1188" s="42">
        <v>0</v>
      </c>
      <c r="CO1188" s="42">
        <v>4.1963819999999998</v>
      </c>
      <c r="CP1188" s="42">
        <v>8.3927650000000007</v>
      </c>
      <c r="CQ1188" s="42">
        <v>16.785530000000001</v>
      </c>
      <c r="CR1188" s="42">
        <v>121.69508999999999</v>
      </c>
      <c r="CS1188" s="42">
        <v>4.1963819999999998</v>
      </c>
    </row>
    <row r="1189" spans="1:97">
      <c r="A1189" s="40" t="s">
        <v>3007</v>
      </c>
      <c r="B1189" s="40" t="s">
        <v>289</v>
      </c>
      <c r="C1189" s="40" t="s">
        <v>2806</v>
      </c>
      <c r="D1189" s="40" t="s">
        <v>2807</v>
      </c>
      <c r="E1189" s="40" t="s">
        <v>2855</v>
      </c>
      <c r="F1189" s="40" t="s">
        <v>2809</v>
      </c>
      <c r="G1189" s="41" t="s">
        <v>294</v>
      </c>
      <c r="H1189" s="40" t="s">
        <v>3008</v>
      </c>
      <c r="I1189" s="42">
        <v>476</v>
      </c>
      <c r="J1189" s="42">
        <v>102</v>
      </c>
      <c r="K1189" s="42">
        <v>65</v>
      </c>
      <c r="L1189" s="42">
        <v>104</v>
      </c>
      <c r="M1189" s="42">
        <v>82</v>
      </c>
      <c r="N1189" s="42">
        <v>74</v>
      </c>
      <c r="O1189" s="42">
        <v>49</v>
      </c>
      <c r="P1189" s="42">
        <v>60</v>
      </c>
      <c r="Q1189" s="42">
        <v>56</v>
      </c>
      <c r="R1189" s="42">
        <v>74</v>
      </c>
      <c r="S1189" s="42">
        <v>81</v>
      </c>
      <c r="T1189" s="42">
        <v>74</v>
      </c>
      <c r="U1189" s="42">
        <v>39</v>
      </c>
      <c r="V1189" s="42">
        <v>228</v>
      </c>
      <c r="W1189" s="42">
        <v>51</v>
      </c>
      <c r="X1189" s="42">
        <v>29</v>
      </c>
      <c r="Y1189" s="42">
        <v>50</v>
      </c>
      <c r="Z1189" s="42">
        <v>38</v>
      </c>
      <c r="AA1189" s="42">
        <v>39</v>
      </c>
      <c r="AB1189" s="42">
        <v>18</v>
      </c>
      <c r="AC1189" s="42">
        <v>3</v>
      </c>
      <c r="AD1189" s="42">
        <v>59</v>
      </c>
      <c r="AE1189" s="42">
        <v>121</v>
      </c>
      <c r="AF1189" s="42">
        <v>48</v>
      </c>
      <c r="AG1189" s="42">
        <v>248</v>
      </c>
      <c r="AH1189" s="42">
        <v>51</v>
      </c>
      <c r="AI1189" s="42">
        <v>36</v>
      </c>
      <c r="AJ1189" s="42">
        <v>54</v>
      </c>
      <c r="AK1189" s="42">
        <v>44</v>
      </c>
      <c r="AL1189" s="42">
        <v>35</v>
      </c>
      <c r="AM1189" s="42">
        <v>26</v>
      </c>
      <c r="AN1189" s="42">
        <v>2</v>
      </c>
      <c r="AO1189" s="42">
        <v>66</v>
      </c>
      <c r="AP1189" s="42">
        <v>135</v>
      </c>
      <c r="AQ1189" s="42">
        <v>47</v>
      </c>
      <c r="AR1189" s="42">
        <v>372</v>
      </c>
      <c r="AS1189" s="42">
        <v>16</v>
      </c>
      <c r="AT1189" s="42">
        <v>16</v>
      </c>
      <c r="AU1189" s="42">
        <v>16</v>
      </c>
      <c r="AV1189" s="42">
        <v>52</v>
      </c>
      <c r="AW1189" s="42">
        <v>28</v>
      </c>
      <c r="AX1189" s="42">
        <v>84</v>
      </c>
      <c r="AY1189" s="42">
        <v>108</v>
      </c>
      <c r="AZ1189" s="42">
        <v>52</v>
      </c>
      <c r="BA1189" s="42">
        <v>168</v>
      </c>
      <c r="BB1189" s="42">
        <v>12</v>
      </c>
      <c r="BC1189" s="42">
        <v>16</v>
      </c>
      <c r="BD1189" s="42">
        <v>8</v>
      </c>
      <c r="BE1189" s="42">
        <v>16</v>
      </c>
      <c r="BF1189" s="42">
        <v>4</v>
      </c>
      <c r="BG1189" s="42">
        <v>52</v>
      </c>
      <c r="BH1189" s="42">
        <v>44</v>
      </c>
      <c r="BI1189" s="42">
        <v>16</v>
      </c>
      <c r="BJ1189" s="42">
        <v>204</v>
      </c>
      <c r="BK1189" s="42">
        <v>4</v>
      </c>
      <c r="BL1189" s="42">
        <v>0</v>
      </c>
      <c r="BM1189" s="42">
        <v>8</v>
      </c>
      <c r="BN1189" s="42">
        <v>36</v>
      </c>
      <c r="BO1189" s="42">
        <v>24</v>
      </c>
      <c r="BP1189" s="42">
        <v>32</v>
      </c>
      <c r="BQ1189" s="42">
        <v>64</v>
      </c>
      <c r="BR1189" s="42">
        <v>36</v>
      </c>
      <c r="BS1189" s="42">
        <v>40</v>
      </c>
      <c r="BT1189" s="42">
        <v>0</v>
      </c>
      <c r="BU1189" s="42">
        <v>0</v>
      </c>
      <c r="BV1189" s="42">
        <v>0</v>
      </c>
      <c r="BW1189" s="42">
        <v>4</v>
      </c>
      <c r="BX1189" s="42">
        <v>0</v>
      </c>
      <c r="BY1189" s="42">
        <v>8</v>
      </c>
      <c r="BZ1189" s="42">
        <v>0</v>
      </c>
      <c r="CA1189" s="42">
        <v>28</v>
      </c>
      <c r="CB1189" s="42">
        <v>196</v>
      </c>
      <c r="CC1189" s="42">
        <v>12</v>
      </c>
      <c r="CD1189" s="42">
        <v>12</v>
      </c>
      <c r="CE1189" s="42">
        <v>16</v>
      </c>
      <c r="CF1189" s="42">
        <v>48</v>
      </c>
      <c r="CG1189" s="42">
        <v>20</v>
      </c>
      <c r="CH1189" s="42">
        <v>68</v>
      </c>
      <c r="CI1189" s="42">
        <v>0</v>
      </c>
      <c r="CJ1189" s="42">
        <v>20</v>
      </c>
      <c r="CK1189" s="42">
        <v>136</v>
      </c>
      <c r="CL1189" s="42">
        <v>4</v>
      </c>
      <c r="CM1189" s="42">
        <v>4</v>
      </c>
      <c r="CN1189" s="42">
        <v>0</v>
      </c>
      <c r="CO1189" s="42">
        <v>0</v>
      </c>
      <c r="CP1189" s="42">
        <v>8</v>
      </c>
      <c r="CQ1189" s="42">
        <v>8</v>
      </c>
      <c r="CR1189" s="42">
        <v>108</v>
      </c>
      <c r="CS1189" s="42">
        <v>4</v>
      </c>
    </row>
    <row r="1190" spans="1:97">
      <c r="A1190" s="40" t="s">
        <v>3009</v>
      </c>
      <c r="B1190" s="40" t="s">
        <v>289</v>
      </c>
      <c r="C1190" s="40" t="s">
        <v>2806</v>
      </c>
      <c r="D1190" s="40" t="s">
        <v>2807</v>
      </c>
      <c r="E1190" s="40" t="s">
        <v>2848</v>
      </c>
      <c r="F1190" s="40" t="s">
        <v>2809</v>
      </c>
      <c r="G1190" s="41" t="s">
        <v>294</v>
      </c>
      <c r="H1190" s="40" t="s">
        <v>3010</v>
      </c>
      <c r="I1190" s="42">
        <v>335</v>
      </c>
      <c r="J1190" s="42">
        <v>54.464508000000002</v>
      </c>
      <c r="K1190" s="42">
        <v>44.643481999999999</v>
      </c>
      <c r="L1190" s="42">
        <v>66.965224000000006</v>
      </c>
      <c r="M1190" s="42">
        <v>69.876755000000003</v>
      </c>
      <c r="N1190" s="42">
        <v>67.993695000000002</v>
      </c>
      <c r="O1190" s="42">
        <v>31.056336000000002</v>
      </c>
      <c r="P1190" s="42">
        <v>30</v>
      </c>
      <c r="Q1190" s="42">
        <v>50</v>
      </c>
      <c r="R1190" s="42">
        <v>61</v>
      </c>
      <c r="S1190" s="42">
        <v>54</v>
      </c>
      <c r="T1190" s="42">
        <v>53</v>
      </c>
      <c r="U1190" s="42">
        <v>32</v>
      </c>
      <c r="V1190" s="42">
        <v>165.04474400000001</v>
      </c>
      <c r="W1190" s="42">
        <v>26.232762999999998</v>
      </c>
      <c r="X1190" s="42">
        <v>21.351230999999999</v>
      </c>
      <c r="Y1190" s="42">
        <v>32.026845999999999</v>
      </c>
      <c r="Z1190" s="42">
        <v>32.026845999999999</v>
      </c>
      <c r="AA1190" s="42">
        <v>37.878889000000001</v>
      </c>
      <c r="AB1190" s="42">
        <v>14.557657000000001</v>
      </c>
      <c r="AC1190" s="42">
        <v>0.97050999999999998</v>
      </c>
      <c r="AD1190" s="42">
        <v>33.996847000000002</v>
      </c>
      <c r="AE1190" s="42">
        <v>94.168498</v>
      </c>
      <c r="AF1190" s="42">
        <v>36.879398999999999</v>
      </c>
      <c r="AG1190" s="42">
        <v>169.95525599999999</v>
      </c>
      <c r="AH1190" s="42">
        <v>28.231745</v>
      </c>
      <c r="AI1190" s="42">
        <v>23.292252000000001</v>
      </c>
      <c r="AJ1190" s="42">
        <v>34.938378</v>
      </c>
      <c r="AK1190" s="42">
        <v>37.849908999999997</v>
      </c>
      <c r="AL1190" s="42">
        <v>30.114805</v>
      </c>
      <c r="AM1190" s="42">
        <v>11.646126000000001</v>
      </c>
      <c r="AN1190" s="42">
        <v>3.8820420000000002</v>
      </c>
      <c r="AO1190" s="42">
        <v>37.93685</v>
      </c>
      <c r="AP1190" s="42">
        <v>98.050539999999998</v>
      </c>
      <c r="AQ1190" s="42">
        <v>33.967866999999998</v>
      </c>
      <c r="AR1190" s="42">
        <v>264.21069499999999</v>
      </c>
      <c r="AS1190" s="42">
        <v>15.528168000000001</v>
      </c>
      <c r="AT1190" s="42">
        <v>11.646126000000001</v>
      </c>
      <c r="AU1190" s="42">
        <v>7.8800049999999997</v>
      </c>
      <c r="AV1190" s="42">
        <v>15.528168000000001</v>
      </c>
      <c r="AW1190" s="42">
        <v>46.584502999999998</v>
      </c>
      <c r="AX1190" s="42">
        <v>46.584502999999998</v>
      </c>
      <c r="AY1190" s="42">
        <v>101.049012</v>
      </c>
      <c r="AZ1190" s="42">
        <v>19.410209999999999</v>
      </c>
      <c r="BA1190" s="42">
        <v>128.22330500000001</v>
      </c>
      <c r="BB1190" s="42">
        <v>11.646126000000001</v>
      </c>
      <c r="BC1190" s="42">
        <v>11.646126000000001</v>
      </c>
      <c r="BD1190" s="42">
        <v>7.8800049999999997</v>
      </c>
      <c r="BE1190" s="42">
        <v>3.8820420000000002</v>
      </c>
      <c r="BF1190" s="42">
        <v>0</v>
      </c>
      <c r="BG1190" s="42">
        <v>38.820419999999999</v>
      </c>
      <c r="BH1190" s="42">
        <v>50.466545000000004</v>
      </c>
      <c r="BI1190" s="42">
        <v>3.8820420000000002</v>
      </c>
      <c r="BJ1190" s="42">
        <v>135.98738900000001</v>
      </c>
      <c r="BK1190" s="42">
        <v>3.8820420000000002</v>
      </c>
      <c r="BL1190" s="42">
        <v>0</v>
      </c>
      <c r="BM1190" s="42">
        <v>0</v>
      </c>
      <c r="BN1190" s="42">
        <v>11.646126000000001</v>
      </c>
      <c r="BO1190" s="42">
        <v>46.584502999999998</v>
      </c>
      <c r="BP1190" s="42">
        <v>7.7640840000000004</v>
      </c>
      <c r="BQ1190" s="42">
        <v>50.582465999999997</v>
      </c>
      <c r="BR1190" s="42">
        <v>15.528168000000001</v>
      </c>
      <c r="BS1190" s="42">
        <v>19.410209999999999</v>
      </c>
      <c r="BT1190" s="42">
        <v>0</v>
      </c>
      <c r="BU1190" s="42">
        <v>0</v>
      </c>
      <c r="BV1190" s="42">
        <v>0</v>
      </c>
      <c r="BW1190" s="42">
        <v>0</v>
      </c>
      <c r="BX1190" s="42">
        <v>7.7640840000000004</v>
      </c>
      <c r="BY1190" s="42">
        <v>7.7640840000000004</v>
      </c>
      <c r="BZ1190" s="42">
        <v>0</v>
      </c>
      <c r="CA1190" s="42">
        <v>3.8820420000000002</v>
      </c>
      <c r="CB1190" s="42">
        <v>108.697175</v>
      </c>
      <c r="CC1190" s="42">
        <v>7.7640840000000004</v>
      </c>
      <c r="CD1190" s="42">
        <v>11.646126000000001</v>
      </c>
      <c r="CE1190" s="42">
        <v>0</v>
      </c>
      <c r="CF1190" s="42">
        <v>15.528168000000001</v>
      </c>
      <c r="CG1190" s="42">
        <v>34.938378</v>
      </c>
      <c r="CH1190" s="42">
        <v>34.938378</v>
      </c>
      <c r="CI1190" s="42">
        <v>0</v>
      </c>
      <c r="CJ1190" s="42">
        <v>3.8820420000000002</v>
      </c>
      <c r="CK1190" s="42">
        <v>136.10330999999999</v>
      </c>
      <c r="CL1190" s="42">
        <v>7.7640840000000004</v>
      </c>
      <c r="CM1190" s="42">
        <v>0</v>
      </c>
      <c r="CN1190" s="42">
        <v>7.8800049999999997</v>
      </c>
      <c r="CO1190" s="42">
        <v>0</v>
      </c>
      <c r="CP1190" s="42">
        <v>3.8820420000000002</v>
      </c>
      <c r="CQ1190" s="42">
        <v>3.8820420000000002</v>
      </c>
      <c r="CR1190" s="42">
        <v>101.049012</v>
      </c>
      <c r="CS1190" s="42">
        <v>11.646126000000001</v>
      </c>
    </row>
    <row r="1191" spans="1:97">
      <c r="A1191" s="40" t="s">
        <v>3011</v>
      </c>
      <c r="B1191" s="40" t="s">
        <v>289</v>
      </c>
      <c r="C1191" s="40" t="s">
        <v>2806</v>
      </c>
      <c r="D1191" s="40" t="s">
        <v>2812</v>
      </c>
      <c r="E1191" s="40" t="s">
        <v>3012</v>
      </c>
      <c r="F1191" s="40" t="s">
        <v>2818</v>
      </c>
      <c r="G1191" s="41" t="s">
        <v>294</v>
      </c>
      <c r="H1191" s="40" t="s">
        <v>3013</v>
      </c>
      <c r="I1191" s="42">
        <v>20665</v>
      </c>
      <c r="J1191" s="42">
        <v>2665.6745000000001</v>
      </c>
      <c r="K1191" s="42">
        <v>3965.6145540000002</v>
      </c>
      <c r="L1191" s="42">
        <v>3290.6452669999999</v>
      </c>
      <c r="M1191" s="42">
        <v>4022.946089</v>
      </c>
      <c r="N1191" s="42">
        <v>3533.2238630000002</v>
      </c>
      <c r="O1191" s="42">
        <v>3186.8957270000001</v>
      </c>
      <c r="P1191" s="42">
        <v>2764</v>
      </c>
      <c r="Q1191" s="42">
        <v>3883</v>
      </c>
      <c r="R1191" s="42">
        <v>3821</v>
      </c>
      <c r="S1191" s="42">
        <v>3223</v>
      </c>
      <c r="T1191" s="42">
        <v>3412</v>
      </c>
      <c r="U1191" s="42">
        <v>2454</v>
      </c>
      <c r="V1191" s="42">
        <v>9286.0545910000001</v>
      </c>
      <c r="W1191" s="42">
        <v>1253.0394610000001</v>
      </c>
      <c r="X1191" s="42">
        <v>2048.3601920000001</v>
      </c>
      <c r="Y1191" s="42">
        <v>1636.3055790000001</v>
      </c>
      <c r="Z1191" s="42">
        <v>1805.644681</v>
      </c>
      <c r="AA1191" s="42">
        <v>1473.610126</v>
      </c>
      <c r="AB1191" s="42">
        <v>990.19729400000006</v>
      </c>
      <c r="AC1191" s="42">
        <v>78.897259000000005</v>
      </c>
      <c r="AD1191" s="42">
        <v>1836.4272169999999</v>
      </c>
      <c r="AE1191" s="42">
        <v>5430.6350899999998</v>
      </c>
      <c r="AF1191" s="42">
        <v>2018.992285</v>
      </c>
      <c r="AG1191" s="42">
        <v>11378.945409</v>
      </c>
      <c r="AH1191" s="42">
        <v>1412.6350399999999</v>
      </c>
      <c r="AI1191" s="42">
        <v>1917.2543619999999</v>
      </c>
      <c r="AJ1191" s="42">
        <v>1654.339688</v>
      </c>
      <c r="AK1191" s="42">
        <v>2217.3014079999998</v>
      </c>
      <c r="AL1191" s="42">
        <v>2059.6137370000001</v>
      </c>
      <c r="AM1191" s="42">
        <v>1866.785269</v>
      </c>
      <c r="AN1191" s="42">
        <v>251.015906</v>
      </c>
      <c r="AO1191" s="42">
        <v>1993.4100530000001</v>
      </c>
      <c r="AP1191" s="42">
        <v>5932.1480030000002</v>
      </c>
      <c r="AQ1191" s="42">
        <v>3453.3873520000002</v>
      </c>
      <c r="AR1191" s="42">
        <v>18022.325879</v>
      </c>
      <c r="AS1191" s="42">
        <v>20.881499999999999</v>
      </c>
      <c r="AT1191" s="42">
        <v>623.45058300000005</v>
      </c>
      <c r="AU1191" s="42">
        <v>873.77361299999995</v>
      </c>
      <c r="AV1191" s="42">
        <v>1893.9147379999999</v>
      </c>
      <c r="AW1191" s="42">
        <v>3117.0838640000002</v>
      </c>
      <c r="AX1191" s="42">
        <v>2526.3843459999998</v>
      </c>
      <c r="AY1191" s="42">
        <v>6303.3020100000003</v>
      </c>
      <c r="AZ1191" s="42">
        <v>2663.535226</v>
      </c>
      <c r="BA1191" s="42">
        <v>8023.0149659999997</v>
      </c>
      <c r="BB1191" s="42">
        <v>19.194834</v>
      </c>
      <c r="BC1191" s="42">
        <v>362.19387699999999</v>
      </c>
      <c r="BD1191" s="42">
        <v>538.660843</v>
      </c>
      <c r="BE1191" s="42">
        <v>859.52079100000003</v>
      </c>
      <c r="BF1191" s="42">
        <v>731.34675500000003</v>
      </c>
      <c r="BG1191" s="42">
        <v>2016.6487509999999</v>
      </c>
      <c r="BH1191" s="42">
        <v>2447.1348149999999</v>
      </c>
      <c r="BI1191" s="42">
        <v>1048.3143</v>
      </c>
      <c r="BJ1191" s="42">
        <v>9999.3109120000008</v>
      </c>
      <c r="BK1191" s="42">
        <v>1.6866650000000001</v>
      </c>
      <c r="BL1191" s="42">
        <v>261.25670600000001</v>
      </c>
      <c r="BM1191" s="42">
        <v>335.11276900000001</v>
      </c>
      <c r="BN1191" s="42">
        <v>1034.393947</v>
      </c>
      <c r="BO1191" s="42">
        <v>2385.7371090000001</v>
      </c>
      <c r="BP1191" s="42">
        <v>509.73559499999999</v>
      </c>
      <c r="BQ1191" s="42">
        <v>3856.1671940000001</v>
      </c>
      <c r="BR1191" s="42">
        <v>1615.220926</v>
      </c>
      <c r="BS1191" s="42">
        <v>2611.8702589999998</v>
      </c>
      <c r="BT1191" s="42">
        <v>0</v>
      </c>
      <c r="BU1191" s="42">
        <v>37.257401000000002</v>
      </c>
      <c r="BV1191" s="42">
        <v>50.141531999999998</v>
      </c>
      <c r="BW1191" s="42">
        <v>157.97772800000001</v>
      </c>
      <c r="BX1191" s="42">
        <v>540.45248400000003</v>
      </c>
      <c r="BY1191" s="42">
        <v>557.72918000000004</v>
      </c>
      <c r="BZ1191" s="42">
        <v>0</v>
      </c>
      <c r="CA1191" s="42">
        <v>1268.3119340000001</v>
      </c>
      <c r="CB1191" s="42">
        <v>7336.8771180000003</v>
      </c>
      <c r="CC1191" s="42">
        <v>20.881499999999999</v>
      </c>
      <c r="CD1191" s="42">
        <v>443.93231400000002</v>
      </c>
      <c r="CE1191" s="42">
        <v>620.38030300000003</v>
      </c>
      <c r="CF1191" s="42">
        <v>1474.7318319999999</v>
      </c>
      <c r="CG1191" s="42">
        <v>2187.4668649999999</v>
      </c>
      <c r="CH1191" s="42">
        <v>1736.4806450000001</v>
      </c>
      <c r="CI1191" s="42">
        <v>15.600555</v>
      </c>
      <c r="CJ1191" s="42">
        <v>837.40310299999999</v>
      </c>
      <c r="CK1191" s="42">
        <v>8073.5785020000003</v>
      </c>
      <c r="CL1191" s="42">
        <v>0</v>
      </c>
      <c r="CM1191" s="42">
        <v>142.26086799999999</v>
      </c>
      <c r="CN1191" s="42">
        <v>203.251778</v>
      </c>
      <c r="CO1191" s="42">
        <v>261.20517699999999</v>
      </c>
      <c r="CP1191" s="42">
        <v>389.164514</v>
      </c>
      <c r="CQ1191" s="42">
        <v>232.174521</v>
      </c>
      <c r="CR1191" s="42">
        <v>6287.701454</v>
      </c>
      <c r="CS1191" s="42">
        <v>557.82018900000003</v>
      </c>
    </row>
    <row r="1192" spans="1:97">
      <c r="A1192" s="40" t="s">
        <v>3014</v>
      </c>
      <c r="B1192" s="40" t="s">
        <v>289</v>
      </c>
      <c r="C1192" s="40" t="s">
        <v>2806</v>
      </c>
      <c r="D1192" s="40" t="s">
        <v>2812</v>
      </c>
      <c r="E1192" s="40" t="s">
        <v>2870</v>
      </c>
      <c r="F1192" s="40" t="s">
        <v>2809</v>
      </c>
      <c r="G1192" s="41" t="s">
        <v>294</v>
      </c>
      <c r="H1192" s="40" t="s">
        <v>3015</v>
      </c>
      <c r="I1192" s="42">
        <v>900</v>
      </c>
      <c r="J1192" s="42">
        <v>185.17699099999999</v>
      </c>
      <c r="K1192" s="42">
        <v>131.41592900000001</v>
      </c>
      <c r="L1192" s="42">
        <v>179.20354</v>
      </c>
      <c r="M1192" s="42">
        <v>188.16371699999999</v>
      </c>
      <c r="N1192" s="42">
        <v>131.41592900000001</v>
      </c>
      <c r="O1192" s="42">
        <v>84.623894000000007</v>
      </c>
      <c r="P1192" s="42">
        <v>142</v>
      </c>
      <c r="Q1192" s="42">
        <v>168</v>
      </c>
      <c r="R1192" s="42">
        <v>200</v>
      </c>
      <c r="S1192" s="42">
        <v>149</v>
      </c>
      <c r="T1192" s="42">
        <v>153</v>
      </c>
      <c r="U1192" s="42">
        <v>75</v>
      </c>
      <c r="V1192" s="42">
        <v>454.97787599999998</v>
      </c>
      <c r="W1192" s="42">
        <v>100.55309699999999</v>
      </c>
      <c r="X1192" s="42">
        <v>67.699115000000006</v>
      </c>
      <c r="Y1192" s="42">
        <v>85.619468999999995</v>
      </c>
      <c r="Z1192" s="42">
        <v>100.55309699999999</v>
      </c>
      <c r="AA1192" s="42">
        <v>55.752212</v>
      </c>
      <c r="AB1192" s="42">
        <v>42.809735000000003</v>
      </c>
      <c r="AC1192" s="42">
        <v>1.99115</v>
      </c>
      <c r="AD1192" s="42">
        <v>122.455752</v>
      </c>
      <c r="AE1192" s="42">
        <v>249.88938099999999</v>
      </c>
      <c r="AF1192" s="42">
        <v>82.632743000000005</v>
      </c>
      <c r="AG1192" s="42">
        <v>445.02212400000002</v>
      </c>
      <c r="AH1192" s="42">
        <v>84.623894000000007</v>
      </c>
      <c r="AI1192" s="42">
        <v>63.716813999999999</v>
      </c>
      <c r="AJ1192" s="42">
        <v>93.584070999999994</v>
      </c>
      <c r="AK1192" s="42">
        <v>87.610619</v>
      </c>
      <c r="AL1192" s="42">
        <v>75.663717000000005</v>
      </c>
      <c r="AM1192" s="42">
        <v>36.836283000000002</v>
      </c>
      <c r="AN1192" s="42">
        <v>2.986726</v>
      </c>
      <c r="AO1192" s="42">
        <v>110.50885</v>
      </c>
      <c r="AP1192" s="42">
        <v>246.90265500000001</v>
      </c>
      <c r="AQ1192" s="42">
        <v>87.610619</v>
      </c>
      <c r="AR1192" s="42">
        <v>708.849558</v>
      </c>
      <c r="AS1192" s="42">
        <v>63.716813999999999</v>
      </c>
      <c r="AT1192" s="42">
        <v>15.929204</v>
      </c>
      <c r="AU1192" s="42">
        <v>11.946903000000001</v>
      </c>
      <c r="AV1192" s="42">
        <v>35.840707999999999</v>
      </c>
      <c r="AW1192" s="42">
        <v>95.575220999999999</v>
      </c>
      <c r="AX1192" s="42">
        <v>199.11504400000001</v>
      </c>
      <c r="AY1192" s="42">
        <v>203.09734499999999</v>
      </c>
      <c r="AZ1192" s="42">
        <v>83.628319000000005</v>
      </c>
      <c r="BA1192" s="42">
        <v>354.424779</v>
      </c>
      <c r="BB1192" s="42">
        <v>47.787610999999998</v>
      </c>
      <c r="BC1192" s="42">
        <v>15.929204</v>
      </c>
      <c r="BD1192" s="42">
        <v>7.9646020000000002</v>
      </c>
      <c r="BE1192" s="42">
        <v>19.911504000000001</v>
      </c>
      <c r="BF1192" s="42">
        <v>3.9823010000000001</v>
      </c>
      <c r="BG1192" s="42">
        <v>135.39823000000001</v>
      </c>
      <c r="BH1192" s="42">
        <v>107.52212400000001</v>
      </c>
      <c r="BI1192" s="42">
        <v>15.929204</v>
      </c>
      <c r="BJ1192" s="42">
        <v>354.424779</v>
      </c>
      <c r="BK1192" s="42">
        <v>15.929204</v>
      </c>
      <c r="BL1192" s="42">
        <v>0</v>
      </c>
      <c r="BM1192" s="42">
        <v>3.9823010000000001</v>
      </c>
      <c r="BN1192" s="42">
        <v>15.929204</v>
      </c>
      <c r="BO1192" s="42">
        <v>91.592920000000007</v>
      </c>
      <c r="BP1192" s="42">
        <v>63.716813999999999</v>
      </c>
      <c r="BQ1192" s="42">
        <v>95.575220999999999</v>
      </c>
      <c r="BR1192" s="42">
        <v>67.699115000000006</v>
      </c>
      <c r="BS1192" s="42">
        <v>87.610619</v>
      </c>
      <c r="BT1192" s="42">
        <v>0</v>
      </c>
      <c r="BU1192" s="42">
        <v>0</v>
      </c>
      <c r="BV1192" s="42">
        <v>0</v>
      </c>
      <c r="BW1192" s="42">
        <v>0</v>
      </c>
      <c r="BX1192" s="42">
        <v>11.946903000000001</v>
      </c>
      <c r="BY1192" s="42">
        <v>27.876106</v>
      </c>
      <c r="BZ1192" s="42">
        <v>0</v>
      </c>
      <c r="CA1192" s="42">
        <v>47.787610999999998</v>
      </c>
      <c r="CB1192" s="42">
        <v>374.33628299999998</v>
      </c>
      <c r="CC1192" s="42">
        <v>51.769911999999998</v>
      </c>
      <c r="CD1192" s="42">
        <v>7.9646020000000002</v>
      </c>
      <c r="CE1192" s="42">
        <v>11.946903000000001</v>
      </c>
      <c r="CF1192" s="42">
        <v>35.840707999999999</v>
      </c>
      <c r="CG1192" s="42">
        <v>79.646017999999998</v>
      </c>
      <c r="CH1192" s="42">
        <v>171.23893799999999</v>
      </c>
      <c r="CI1192" s="42">
        <v>3.9823010000000001</v>
      </c>
      <c r="CJ1192" s="42">
        <v>11.946903000000001</v>
      </c>
      <c r="CK1192" s="42">
        <v>246.90265500000001</v>
      </c>
      <c r="CL1192" s="42">
        <v>11.946903000000001</v>
      </c>
      <c r="CM1192" s="42">
        <v>7.9646020000000002</v>
      </c>
      <c r="CN1192" s="42">
        <v>0</v>
      </c>
      <c r="CO1192" s="42">
        <v>0</v>
      </c>
      <c r="CP1192" s="42">
        <v>3.9823010000000001</v>
      </c>
      <c r="CQ1192" s="42">
        <v>0</v>
      </c>
      <c r="CR1192" s="42">
        <v>199.11504400000001</v>
      </c>
      <c r="CS1192" s="42">
        <v>23.893805</v>
      </c>
    </row>
    <row r="1193" spans="1:97">
      <c r="A1193" s="40" t="s">
        <v>3016</v>
      </c>
      <c r="B1193" s="40" t="s">
        <v>289</v>
      </c>
      <c r="C1193" s="40" t="s">
        <v>2806</v>
      </c>
      <c r="D1193" s="40" t="s">
        <v>2812</v>
      </c>
      <c r="E1193" s="40" t="s">
        <v>2813</v>
      </c>
      <c r="F1193" s="40" t="s">
        <v>2818</v>
      </c>
      <c r="G1193" s="41" t="s">
        <v>294</v>
      </c>
      <c r="H1193" s="40" t="s">
        <v>3017</v>
      </c>
      <c r="I1193" s="42">
        <v>445</v>
      </c>
      <c r="J1193" s="42">
        <v>77.214612000000002</v>
      </c>
      <c r="K1193" s="42">
        <v>50.799087</v>
      </c>
      <c r="L1193" s="42">
        <v>83.310502</v>
      </c>
      <c r="M1193" s="42">
        <v>84.326483999999994</v>
      </c>
      <c r="N1193" s="42">
        <v>88.390411</v>
      </c>
      <c r="O1193" s="42">
        <v>60.958903999999997</v>
      </c>
      <c r="P1193" s="42">
        <v>45</v>
      </c>
      <c r="Q1193" s="42">
        <v>57</v>
      </c>
      <c r="R1193" s="42">
        <v>68</v>
      </c>
      <c r="S1193" s="42">
        <v>74</v>
      </c>
      <c r="T1193" s="42">
        <v>96</v>
      </c>
      <c r="U1193" s="42">
        <v>48</v>
      </c>
      <c r="V1193" s="42">
        <v>213.35616400000001</v>
      </c>
      <c r="W1193" s="42">
        <v>35.559361000000003</v>
      </c>
      <c r="X1193" s="42">
        <v>22.351597999999999</v>
      </c>
      <c r="Y1193" s="42">
        <v>43.687215000000002</v>
      </c>
      <c r="Z1193" s="42">
        <v>43.687215000000002</v>
      </c>
      <c r="AA1193" s="42">
        <v>42.671233000000001</v>
      </c>
      <c r="AB1193" s="42">
        <v>25.399543000000001</v>
      </c>
      <c r="AC1193" s="42">
        <v>0</v>
      </c>
      <c r="AD1193" s="42">
        <v>42.671233000000001</v>
      </c>
      <c r="AE1193" s="42">
        <v>116.8379</v>
      </c>
      <c r="AF1193" s="42">
        <v>53.847031999999999</v>
      </c>
      <c r="AG1193" s="42">
        <v>231.64383599999999</v>
      </c>
      <c r="AH1193" s="42">
        <v>41.655251</v>
      </c>
      <c r="AI1193" s="42">
        <v>28.447489000000001</v>
      </c>
      <c r="AJ1193" s="42">
        <v>39.623288000000002</v>
      </c>
      <c r="AK1193" s="42">
        <v>40.639268999999999</v>
      </c>
      <c r="AL1193" s="42">
        <v>45.719177999999999</v>
      </c>
      <c r="AM1193" s="42">
        <v>30.479451999999998</v>
      </c>
      <c r="AN1193" s="42">
        <v>5.0799089999999998</v>
      </c>
      <c r="AO1193" s="42">
        <v>50.799087</v>
      </c>
      <c r="AP1193" s="42">
        <v>115.821918</v>
      </c>
      <c r="AQ1193" s="42">
        <v>65.022830999999996</v>
      </c>
      <c r="AR1193" s="42">
        <v>373.88127900000001</v>
      </c>
      <c r="AS1193" s="42">
        <v>20.319635000000002</v>
      </c>
      <c r="AT1193" s="42">
        <v>12.191781000000001</v>
      </c>
      <c r="AU1193" s="42">
        <v>20.319635000000002</v>
      </c>
      <c r="AV1193" s="42">
        <v>12.191781000000001</v>
      </c>
      <c r="AW1193" s="42">
        <v>32.511415999999997</v>
      </c>
      <c r="AX1193" s="42">
        <v>77.214612000000002</v>
      </c>
      <c r="AY1193" s="42">
        <v>150.365297</v>
      </c>
      <c r="AZ1193" s="42">
        <v>48.767122999999998</v>
      </c>
      <c r="BA1193" s="42">
        <v>186.940639</v>
      </c>
      <c r="BB1193" s="42">
        <v>8.1278539999999992</v>
      </c>
      <c r="BC1193" s="42">
        <v>12.191781000000001</v>
      </c>
      <c r="BD1193" s="42">
        <v>8.1278539999999992</v>
      </c>
      <c r="BE1193" s="42">
        <v>4.0639269999999996</v>
      </c>
      <c r="BF1193" s="42">
        <v>0</v>
      </c>
      <c r="BG1193" s="42">
        <v>52.831049999999998</v>
      </c>
      <c r="BH1193" s="42">
        <v>85.342466000000002</v>
      </c>
      <c r="BI1193" s="42">
        <v>16.255707999999998</v>
      </c>
      <c r="BJ1193" s="42">
        <v>186.940639</v>
      </c>
      <c r="BK1193" s="42">
        <v>12.191781000000001</v>
      </c>
      <c r="BL1193" s="42">
        <v>0</v>
      </c>
      <c r="BM1193" s="42">
        <v>12.191781000000001</v>
      </c>
      <c r="BN1193" s="42">
        <v>8.1278539999999992</v>
      </c>
      <c r="BO1193" s="42">
        <v>32.511415999999997</v>
      </c>
      <c r="BP1193" s="42">
        <v>24.383562000000001</v>
      </c>
      <c r="BQ1193" s="42">
        <v>65.022830999999996</v>
      </c>
      <c r="BR1193" s="42">
        <v>32.511415999999997</v>
      </c>
      <c r="BS1193" s="42">
        <v>28.447489000000001</v>
      </c>
      <c r="BT1193" s="42">
        <v>0</v>
      </c>
      <c r="BU1193" s="42">
        <v>0</v>
      </c>
      <c r="BV1193" s="42">
        <v>0</v>
      </c>
      <c r="BW1193" s="42">
        <v>0</v>
      </c>
      <c r="BX1193" s="42">
        <v>0</v>
      </c>
      <c r="BY1193" s="42">
        <v>4.0639269999999996</v>
      </c>
      <c r="BZ1193" s="42">
        <v>0</v>
      </c>
      <c r="CA1193" s="42">
        <v>24.383562000000001</v>
      </c>
      <c r="CB1193" s="42">
        <v>162.55707799999999</v>
      </c>
      <c r="CC1193" s="42">
        <v>12.191781000000001</v>
      </c>
      <c r="CD1193" s="42">
        <v>8.1278539999999992</v>
      </c>
      <c r="CE1193" s="42">
        <v>20.319635000000002</v>
      </c>
      <c r="CF1193" s="42">
        <v>8.1278539999999992</v>
      </c>
      <c r="CG1193" s="42">
        <v>20.319635000000002</v>
      </c>
      <c r="CH1193" s="42">
        <v>69.086758000000003</v>
      </c>
      <c r="CI1193" s="42">
        <v>0</v>
      </c>
      <c r="CJ1193" s="42">
        <v>24.383562000000001</v>
      </c>
      <c r="CK1193" s="42">
        <v>182.876712</v>
      </c>
      <c r="CL1193" s="42">
        <v>8.1278539999999992</v>
      </c>
      <c r="CM1193" s="42">
        <v>4.0639269999999996</v>
      </c>
      <c r="CN1193" s="42">
        <v>0</v>
      </c>
      <c r="CO1193" s="42">
        <v>4.0639269999999996</v>
      </c>
      <c r="CP1193" s="42">
        <v>12.191781000000001</v>
      </c>
      <c r="CQ1193" s="42">
        <v>4.0639269999999996</v>
      </c>
      <c r="CR1193" s="42">
        <v>150.365297</v>
      </c>
      <c r="CS1193" s="42">
        <v>0</v>
      </c>
    </row>
    <row r="1194" spans="1:97">
      <c r="A1194" s="40" t="s">
        <v>3018</v>
      </c>
      <c r="B1194" s="40" t="s">
        <v>289</v>
      </c>
      <c r="C1194" s="40" t="s">
        <v>2806</v>
      </c>
      <c r="D1194" s="40" t="s">
        <v>2807</v>
      </c>
      <c r="E1194" s="40" t="s">
        <v>2808</v>
      </c>
      <c r="F1194" s="40" t="s">
        <v>2809</v>
      </c>
      <c r="G1194" s="41" t="s">
        <v>294</v>
      </c>
      <c r="H1194" s="40" t="s">
        <v>3019</v>
      </c>
      <c r="I1194" s="42">
        <v>632</v>
      </c>
      <c r="J1194" s="42">
        <v>111.30168500000001</v>
      </c>
      <c r="K1194" s="42">
        <v>80.330781000000002</v>
      </c>
      <c r="L1194" s="42">
        <v>131.62634</v>
      </c>
      <c r="M1194" s="42">
        <v>143.24042900000001</v>
      </c>
      <c r="N1194" s="42">
        <v>104.526799</v>
      </c>
      <c r="O1194" s="42">
        <v>60.973965999999997</v>
      </c>
      <c r="P1194" s="42">
        <v>106</v>
      </c>
      <c r="Q1194" s="42">
        <v>92</v>
      </c>
      <c r="R1194" s="42">
        <v>152</v>
      </c>
      <c r="S1194" s="42">
        <v>120</v>
      </c>
      <c r="T1194" s="42">
        <v>93</v>
      </c>
      <c r="U1194" s="42">
        <v>37</v>
      </c>
      <c r="V1194" s="42">
        <v>325.19448699999998</v>
      </c>
      <c r="W1194" s="42">
        <v>61.941806999999997</v>
      </c>
      <c r="X1194" s="42">
        <v>46.456355000000002</v>
      </c>
      <c r="Y1194" s="42">
        <v>64.845329000000007</v>
      </c>
      <c r="Z1194" s="42">
        <v>73.555896000000004</v>
      </c>
      <c r="AA1194" s="42">
        <v>54.199081</v>
      </c>
      <c r="AB1194" s="42">
        <v>24.196017999999999</v>
      </c>
      <c r="AC1194" s="42">
        <v>0</v>
      </c>
      <c r="AD1194" s="42">
        <v>77.427259000000006</v>
      </c>
      <c r="AE1194" s="42">
        <v>192.60030599999999</v>
      </c>
      <c r="AF1194" s="42">
        <v>55.166922</v>
      </c>
      <c r="AG1194" s="42">
        <v>306.80551300000002</v>
      </c>
      <c r="AH1194" s="42">
        <v>49.359876999999997</v>
      </c>
      <c r="AI1194" s="42">
        <v>33.874426</v>
      </c>
      <c r="AJ1194" s="42">
        <v>66.781011000000007</v>
      </c>
      <c r="AK1194" s="42">
        <v>69.684533000000002</v>
      </c>
      <c r="AL1194" s="42">
        <v>50.327717999999997</v>
      </c>
      <c r="AM1194" s="42">
        <v>35.810107000000002</v>
      </c>
      <c r="AN1194" s="42">
        <v>0.96784099999999995</v>
      </c>
      <c r="AO1194" s="42">
        <v>60.006126000000002</v>
      </c>
      <c r="AP1194" s="42">
        <v>178.082695</v>
      </c>
      <c r="AQ1194" s="42">
        <v>68.716691999999995</v>
      </c>
      <c r="AR1194" s="42">
        <v>522.63399700000002</v>
      </c>
      <c r="AS1194" s="42">
        <v>11.614089</v>
      </c>
      <c r="AT1194" s="42">
        <v>27.099540999999999</v>
      </c>
      <c r="AU1194" s="42">
        <v>46.456355000000002</v>
      </c>
      <c r="AV1194" s="42">
        <v>104.526799</v>
      </c>
      <c r="AW1194" s="42">
        <v>81.298621999999995</v>
      </c>
      <c r="AX1194" s="42">
        <v>61.941806999999997</v>
      </c>
      <c r="AY1194" s="42">
        <v>123.88361399999999</v>
      </c>
      <c r="AZ1194" s="42">
        <v>65.81317</v>
      </c>
      <c r="BA1194" s="42">
        <v>298.09494599999999</v>
      </c>
      <c r="BB1194" s="42">
        <v>3.8713630000000001</v>
      </c>
      <c r="BC1194" s="42">
        <v>27.099540999999999</v>
      </c>
      <c r="BD1194" s="42">
        <v>34.842266000000002</v>
      </c>
      <c r="BE1194" s="42">
        <v>61.941806999999997</v>
      </c>
      <c r="BF1194" s="42">
        <v>30.970904000000001</v>
      </c>
      <c r="BG1194" s="42">
        <v>46.456355000000002</v>
      </c>
      <c r="BH1194" s="42">
        <v>61.941806999999997</v>
      </c>
      <c r="BI1194" s="42">
        <v>30.970904000000001</v>
      </c>
      <c r="BJ1194" s="42">
        <v>224.539051</v>
      </c>
      <c r="BK1194" s="42">
        <v>7.7427260000000002</v>
      </c>
      <c r="BL1194" s="42">
        <v>0</v>
      </c>
      <c r="BM1194" s="42">
        <v>11.614089</v>
      </c>
      <c r="BN1194" s="42">
        <v>42.584992</v>
      </c>
      <c r="BO1194" s="42">
        <v>50.327717999999997</v>
      </c>
      <c r="BP1194" s="42">
        <v>15.485452</v>
      </c>
      <c r="BQ1194" s="42">
        <v>61.941806999999997</v>
      </c>
      <c r="BR1194" s="42">
        <v>34.842266000000002</v>
      </c>
      <c r="BS1194" s="42">
        <v>65.81317</v>
      </c>
      <c r="BT1194" s="42">
        <v>0</v>
      </c>
      <c r="BU1194" s="42">
        <v>0</v>
      </c>
      <c r="BV1194" s="42">
        <v>0</v>
      </c>
      <c r="BW1194" s="42">
        <v>7.7427260000000002</v>
      </c>
      <c r="BX1194" s="42">
        <v>15.485452</v>
      </c>
      <c r="BY1194" s="42">
        <v>3.8713630000000001</v>
      </c>
      <c r="BZ1194" s="42">
        <v>0</v>
      </c>
      <c r="CA1194" s="42">
        <v>38.713628999999997</v>
      </c>
      <c r="CB1194" s="42">
        <v>255.50995399999999</v>
      </c>
      <c r="CC1194" s="42">
        <v>3.8713630000000001</v>
      </c>
      <c r="CD1194" s="42">
        <v>23.228178</v>
      </c>
      <c r="CE1194" s="42">
        <v>27.099540999999999</v>
      </c>
      <c r="CF1194" s="42">
        <v>81.298621999999995</v>
      </c>
      <c r="CG1194" s="42">
        <v>61.941806999999997</v>
      </c>
      <c r="CH1194" s="42">
        <v>42.584992</v>
      </c>
      <c r="CI1194" s="42">
        <v>0</v>
      </c>
      <c r="CJ1194" s="42">
        <v>15.485452</v>
      </c>
      <c r="CK1194" s="42">
        <v>201.31087299999999</v>
      </c>
      <c r="CL1194" s="42">
        <v>7.7427260000000002</v>
      </c>
      <c r="CM1194" s="42">
        <v>3.8713630000000001</v>
      </c>
      <c r="CN1194" s="42">
        <v>19.356815000000001</v>
      </c>
      <c r="CO1194" s="42">
        <v>15.485452</v>
      </c>
      <c r="CP1194" s="42">
        <v>3.8713630000000001</v>
      </c>
      <c r="CQ1194" s="42">
        <v>15.485452</v>
      </c>
      <c r="CR1194" s="42">
        <v>123.88361399999999</v>
      </c>
      <c r="CS1194" s="42">
        <v>11.614089</v>
      </c>
    </row>
    <row r="1195" spans="1:97">
      <c r="A1195" s="40" t="s">
        <v>3020</v>
      </c>
      <c r="B1195" s="40" t="s">
        <v>289</v>
      </c>
      <c r="C1195" s="40" t="s">
        <v>2806</v>
      </c>
      <c r="D1195" s="40" t="s">
        <v>2807</v>
      </c>
      <c r="E1195" s="40" t="s">
        <v>2855</v>
      </c>
      <c r="F1195" s="40" t="s">
        <v>2809</v>
      </c>
      <c r="G1195" s="41" t="s">
        <v>294</v>
      </c>
      <c r="H1195" s="40" t="s">
        <v>3021</v>
      </c>
      <c r="I1195" s="42">
        <v>268</v>
      </c>
      <c r="J1195" s="42">
        <v>73.724907000000002</v>
      </c>
      <c r="K1195" s="42">
        <v>27.895911000000002</v>
      </c>
      <c r="L1195" s="42">
        <v>72.728624999999994</v>
      </c>
      <c r="M1195" s="42">
        <v>60.773234000000002</v>
      </c>
      <c r="N1195" s="42">
        <v>21.918216000000001</v>
      </c>
      <c r="O1195" s="42">
        <v>10.959108000000001</v>
      </c>
      <c r="P1195" s="42">
        <v>25</v>
      </c>
      <c r="Q1195" s="42">
        <v>23</v>
      </c>
      <c r="R1195" s="42">
        <v>37</v>
      </c>
      <c r="S1195" s="42">
        <v>17</v>
      </c>
      <c r="T1195" s="42">
        <v>20</v>
      </c>
      <c r="U1195" s="42">
        <v>11</v>
      </c>
      <c r="V1195" s="42">
        <v>135.49442400000001</v>
      </c>
      <c r="W1195" s="42">
        <v>36.862454</v>
      </c>
      <c r="X1195" s="42">
        <v>15.940519999999999</v>
      </c>
      <c r="Y1195" s="42">
        <v>32.877322999999997</v>
      </c>
      <c r="Z1195" s="42">
        <v>36.862454</v>
      </c>
      <c r="AA1195" s="42">
        <v>8.9665429999999997</v>
      </c>
      <c r="AB1195" s="42">
        <v>3.9851299999999998</v>
      </c>
      <c r="AC1195" s="42">
        <v>0</v>
      </c>
      <c r="AD1195" s="42">
        <v>43.836430999999997</v>
      </c>
      <c r="AE1195" s="42">
        <v>82.691450000000003</v>
      </c>
      <c r="AF1195" s="42">
        <v>8.9665429999999997</v>
      </c>
      <c r="AG1195" s="42">
        <v>132.50557599999999</v>
      </c>
      <c r="AH1195" s="42">
        <v>36.862454</v>
      </c>
      <c r="AI1195" s="42">
        <v>11.95539</v>
      </c>
      <c r="AJ1195" s="42">
        <v>39.851300999999999</v>
      </c>
      <c r="AK1195" s="42">
        <v>23.910781</v>
      </c>
      <c r="AL1195" s="42">
        <v>12.951673</v>
      </c>
      <c r="AM1195" s="42">
        <v>6.9739779999999998</v>
      </c>
      <c r="AN1195" s="42">
        <v>0</v>
      </c>
      <c r="AO1195" s="42">
        <v>39.851300999999999</v>
      </c>
      <c r="AP1195" s="42">
        <v>76.713755000000006</v>
      </c>
      <c r="AQ1195" s="42">
        <v>15.940519999999999</v>
      </c>
      <c r="AR1195" s="42">
        <v>211.211896</v>
      </c>
      <c r="AS1195" s="42">
        <v>0</v>
      </c>
      <c r="AT1195" s="42">
        <v>11.95539</v>
      </c>
      <c r="AU1195" s="42">
        <v>11.95539</v>
      </c>
      <c r="AV1195" s="42">
        <v>43.836430999999997</v>
      </c>
      <c r="AW1195" s="42">
        <v>35.866171000000001</v>
      </c>
      <c r="AX1195" s="42">
        <v>59.776952000000001</v>
      </c>
      <c r="AY1195" s="42">
        <v>23.910781</v>
      </c>
      <c r="AZ1195" s="42">
        <v>23.910781</v>
      </c>
      <c r="BA1195" s="42">
        <v>123.539033</v>
      </c>
      <c r="BB1195" s="42">
        <v>0</v>
      </c>
      <c r="BC1195" s="42">
        <v>11.95539</v>
      </c>
      <c r="BD1195" s="42">
        <v>3.9851299999999998</v>
      </c>
      <c r="BE1195" s="42">
        <v>23.910781</v>
      </c>
      <c r="BF1195" s="42">
        <v>11.95539</v>
      </c>
      <c r="BG1195" s="42">
        <v>43.836430999999997</v>
      </c>
      <c r="BH1195" s="42">
        <v>11.95539</v>
      </c>
      <c r="BI1195" s="42">
        <v>15.940519999999999</v>
      </c>
      <c r="BJ1195" s="42">
        <v>87.672861999999995</v>
      </c>
      <c r="BK1195" s="42">
        <v>0</v>
      </c>
      <c r="BL1195" s="42">
        <v>0</v>
      </c>
      <c r="BM1195" s="42">
        <v>7.9702599999999997</v>
      </c>
      <c r="BN1195" s="42">
        <v>19.925650999999998</v>
      </c>
      <c r="BO1195" s="42">
        <v>23.910781</v>
      </c>
      <c r="BP1195" s="42">
        <v>15.940519999999999</v>
      </c>
      <c r="BQ1195" s="42">
        <v>11.95539</v>
      </c>
      <c r="BR1195" s="42">
        <v>7.9702599999999997</v>
      </c>
      <c r="BS1195" s="42">
        <v>31.881041</v>
      </c>
      <c r="BT1195" s="42">
        <v>0</v>
      </c>
      <c r="BU1195" s="42">
        <v>0</v>
      </c>
      <c r="BV1195" s="42">
        <v>0</v>
      </c>
      <c r="BW1195" s="42">
        <v>0</v>
      </c>
      <c r="BX1195" s="42">
        <v>7.9702599999999997</v>
      </c>
      <c r="BY1195" s="42">
        <v>11.95539</v>
      </c>
      <c r="BZ1195" s="42">
        <v>0</v>
      </c>
      <c r="CA1195" s="42">
        <v>11.95539</v>
      </c>
      <c r="CB1195" s="42">
        <v>143.46468400000001</v>
      </c>
      <c r="CC1195" s="42">
        <v>0</v>
      </c>
      <c r="CD1195" s="42">
        <v>7.9702599999999997</v>
      </c>
      <c r="CE1195" s="42">
        <v>11.95539</v>
      </c>
      <c r="CF1195" s="42">
        <v>43.836430999999997</v>
      </c>
      <c r="CG1195" s="42">
        <v>19.925650999999998</v>
      </c>
      <c r="CH1195" s="42">
        <v>47.821561000000003</v>
      </c>
      <c r="CI1195" s="42">
        <v>0</v>
      </c>
      <c r="CJ1195" s="42">
        <v>11.95539</v>
      </c>
      <c r="CK1195" s="42">
        <v>35.866171000000001</v>
      </c>
      <c r="CL1195" s="42">
        <v>0</v>
      </c>
      <c r="CM1195" s="42">
        <v>3.9851299999999998</v>
      </c>
      <c r="CN1195" s="42">
        <v>0</v>
      </c>
      <c r="CO1195" s="42">
        <v>0</v>
      </c>
      <c r="CP1195" s="42">
        <v>7.9702599999999997</v>
      </c>
      <c r="CQ1195" s="42">
        <v>0</v>
      </c>
      <c r="CR1195" s="42">
        <v>23.910781</v>
      </c>
      <c r="CS1195" s="42">
        <v>0</v>
      </c>
    </row>
    <row r="1196" spans="1:97">
      <c r="A1196" s="40" t="s">
        <v>3022</v>
      </c>
      <c r="B1196" s="40" t="s">
        <v>289</v>
      </c>
      <c r="C1196" s="40" t="s">
        <v>2806</v>
      </c>
      <c r="D1196" s="40" t="s">
        <v>2807</v>
      </c>
      <c r="E1196" s="40" t="s">
        <v>2848</v>
      </c>
      <c r="F1196" s="40" t="s">
        <v>2809</v>
      </c>
      <c r="G1196" s="41" t="s">
        <v>294</v>
      </c>
      <c r="H1196" s="40" t="s">
        <v>3023</v>
      </c>
      <c r="I1196" s="42">
        <v>251</v>
      </c>
      <c r="J1196" s="42">
        <v>53.785713999999999</v>
      </c>
      <c r="K1196" s="42">
        <v>28.884920999999999</v>
      </c>
      <c r="L1196" s="42">
        <v>57.769841</v>
      </c>
      <c r="M1196" s="42">
        <v>60.757936999999998</v>
      </c>
      <c r="N1196" s="42">
        <v>35.857143000000001</v>
      </c>
      <c r="O1196" s="42">
        <v>13.944444000000001</v>
      </c>
      <c r="P1196" s="42">
        <v>37</v>
      </c>
      <c r="Q1196" s="42">
        <v>32</v>
      </c>
      <c r="R1196" s="42">
        <v>62</v>
      </c>
      <c r="S1196" s="42">
        <v>41</v>
      </c>
      <c r="T1196" s="42">
        <v>37</v>
      </c>
      <c r="U1196" s="42">
        <v>10</v>
      </c>
      <c r="V1196" s="42">
        <v>127.492063</v>
      </c>
      <c r="W1196" s="42">
        <v>24.900794000000001</v>
      </c>
      <c r="X1196" s="42">
        <v>17.928571000000002</v>
      </c>
      <c r="Y1196" s="42">
        <v>24.900794000000001</v>
      </c>
      <c r="Z1196" s="42">
        <v>31.873016</v>
      </c>
      <c r="AA1196" s="42">
        <v>20.916667</v>
      </c>
      <c r="AB1196" s="42">
        <v>6.9722220000000004</v>
      </c>
      <c r="AC1196" s="42">
        <v>0</v>
      </c>
      <c r="AD1196" s="42">
        <v>32.869047999999999</v>
      </c>
      <c r="AE1196" s="42">
        <v>75.698413000000002</v>
      </c>
      <c r="AF1196" s="42">
        <v>18.924603000000001</v>
      </c>
      <c r="AG1196" s="42">
        <v>123.507937</v>
      </c>
      <c r="AH1196" s="42">
        <v>28.884920999999999</v>
      </c>
      <c r="AI1196" s="42">
        <v>10.956348999999999</v>
      </c>
      <c r="AJ1196" s="42">
        <v>32.869047999999999</v>
      </c>
      <c r="AK1196" s="42">
        <v>28.884920999999999</v>
      </c>
      <c r="AL1196" s="42">
        <v>14.940476</v>
      </c>
      <c r="AM1196" s="42">
        <v>6.9722220000000004</v>
      </c>
      <c r="AN1196" s="42">
        <v>0</v>
      </c>
      <c r="AO1196" s="42">
        <v>33.865079000000001</v>
      </c>
      <c r="AP1196" s="42">
        <v>73.706349000000003</v>
      </c>
      <c r="AQ1196" s="42">
        <v>15.936508</v>
      </c>
      <c r="AR1196" s="42">
        <v>199.20634899999999</v>
      </c>
      <c r="AS1196" s="42">
        <v>27.888888999999999</v>
      </c>
      <c r="AT1196" s="42">
        <v>11.952381000000001</v>
      </c>
      <c r="AU1196" s="42">
        <v>0</v>
      </c>
      <c r="AV1196" s="42">
        <v>11.952381000000001</v>
      </c>
      <c r="AW1196" s="42">
        <v>31.873016</v>
      </c>
      <c r="AX1196" s="42">
        <v>27.888888999999999</v>
      </c>
      <c r="AY1196" s="42">
        <v>67.730159</v>
      </c>
      <c r="AZ1196" s="42">
        <v>19.920635000000001</v>
      </c>
      <c r="BA1196" s="42">
        <v>119.52381</v>
      </c>
      <c r="BB1196" s="42">
        <v>19.920635000000001</v>
      </c>
      <c r="BC1196" s="42">
        <v>7.9682539999999999</v>
      </c>
      <c r="BD1196" s="42">
        <v>0</v>
      </c>
      <c r="BE1196" s="42">
        <v>3.984127</v>
      </c>
      <c r="BF1196" s="42">
        <v>11.952381000000001</v>
      </c>
      <c r="BG1196" s="42">
        <v>23.904762000000002</v>
      </c>
      <c r="BH1196" s="42">
        <v>35.857143000000001</v>
      </c>
      <c r="BI1196" s="42">
        <v>15.936508</v>
      </c>
      <c r="BJ1196" s="42">
        <v>79.682540000000003</v>
      </c>
      <c r="BK1196" s="42">
        <v>7.9682539999999999</v>
      </c>
      <c r="BL1196" s="42">
        <v>3.984127</v>
      </c>
      <c r="BM1196" s="42">
        <v>0</v>
      </c>
      <c r="BN1196" s="42">
        <v>7.9682539999999999</v>
      </c>
      <c r="BO1196" s="42">
        <v>19.920635000000001</v>
      </c>
      <c r="BP1196" s="42">
        <v>3.984127</v>
      </c>
      <c r="BQ1196" s="42">
        <v>31.873016</v>
      </c>
      <c r="BR1196" s="42">
        <v>3.984127</v>
      </c>
      <c r="BS1196" s="42">
        <v>23.904762000000002</v>
      </c>
      <c r="BT1196" s="42">
        <v>0</v>
      </c>
      <c r="BU1196" s="42">
        <v>0</v>
      </c>
      <c r="BV1196" s="42">
        <v>0</v>
      </c>
      <c r="BW1196" s="42">
        <v>0</v>
      </c>
      <c r="BX1196" s="42">
        <v>0</v>
      </c>
      <c r="BY1196" s="42">
        <v>11.952381000000001</v>
      </c>
      <c r="BZ1196" s="42">
        <v>0</v>
      </c>
      <c r="CA1196" s="42">
        <v>11.952381000000001</v>
      </c>
      <c r="CB1196" s="42">
        <v>103.58730199999999</v>
      </c>
      <c r="CC1196" s="42">
        <v>27.888888999999999</v>
      </c>
      <c r="CD1196" s="42">
        <v>7.9682539999999999</v>
      </c>
      <c r="CE1196" s="42">
        <v>0</v>
      </c>
      <c r="CF1196" s="42">
        <v>11.952381000000001</v>
      </c>
      <c r="CG1196" s="42">
        <v>31.873016</v>
      </c>
      <c r="CH1196" s="42">
        <v>15.936508</v>
      </c>
      <c r="CI1196" s="42">
        <v>0</v>
      </c>
      <c r="CJ1196" s="42">
        <v>7.9682539999999999</v>
      </c>
      <c r="CK1196" s="42">
        <v>71.714286000000001</v>
      </c>
      <c r="CL1196" s="42">
        <v>0</v>
      </c>
      <c r="CM1196" s="42">
        <v>3.984127</v>
      </c>
      <c r="CN1196" s="42">
        <v>0</v>
      </c>
      <c r="CO1196" s="42">
        <v>0</v>
      </c>
      <c r="CP1196" s="42">
        <v>0</v>
      </c>
      <c r="CQ1196" s="42">
        <v>0</v>
      </c>
      <c r="CR1196" s="42">
        <v>67.730159</v>
      </c>
      <c r="CS1196" s="42">
        <v>0</v>
      </c>
    </row>
    <row r="1197" spans="1:97">
      <c r="A1197" s="40" t="s">
        <v>3024</v>
      </c>
      <c r="B1197" s="40" t="s">
        <v>289</v>
      </c>
      <c r="C1197" s="40" t="s">
        <v>2806</v>
      </c>
      <c r="D1197" s="40" t="s">
        <v>2807</v>
      </c>
      <c r="E1197" s="40" t="s">
        <v>3005</v>
      </c>
      <c r="F1197" s="40" t="s">
        <v>1696</v>
      </c>
      <c r="G1197" s="41" t="s">
        <v>294</v>
      </c>
      <c r="H1197" s="40" t="s">
        <v>3025</v>
      </c>
      <c r="I1197" s="42">
        <v>610</v>
      </c>
      <c r="J1197" s="42">
        <v>102.148499</v>
      </c>
      <c r="K1197" s="42">
        <v>72.274882000000005</v>
      </c>
      <c r="L1197" s="42">
        <v>110.821485</v>
      </c>
      <c r="M1197" s="42">
        <v>139.731438</v>
      </c>
      <c r="N1197" s="42">
        <v>128.16745700000001</v>
      </c>
      <c r="O1197" s="42">
        <v>56.85624</v>
      </c>
      <c r="P1197" s="42">
        <v>95</v>
      </c>
      <c r="Q1197" s="42">
        <v>114</v>
      </c>
      <c r="R1197" s="42">
        <v>131</v>
      </c>
      <c r="S1197" s="42">
        <v>128</v>
      </c>
      <c r="T1197" s="42">
        <v>82</v>
      </c>
      <c r="U1197" s="42">
        <v>55</v>
      </c>
      <c r="V1197" s="42">
        <v>318.97314399999999</v>
      </c>
      <c r="W1197" s="42">
        <v>62.638230999999998</v>
      </c>
      <c r="X1197" s="42">
        <v>34.691943000000002</v>
      </c>
      <c r="Y1197" s="42">
        <v>59.747235000000003</v>
      </c>
      <c r="Z1197" s="42">
        <v>71.311216000000002</v>
      </c>
      <c r="AA1197" s="42">
        <v>66.492891</v>
      </c>
      <c r="AB1197" s="42">
        <v>24.091626999999999</v>
      </c>
      <c r="AC1197" s="42">
        <v>0</v>
      </c>
      <c r="AD1197" s="42">
        <v>77.093207000000007</v>
      </c>
      <c r="AE1197" s="42">
        <v>184.06003200000001</v>
      </c>
      <c r="AF1197" s="42">
        <v>57.819904999999999</v>
      </c>
      <c r="AG1197" s="42">
        <v>291.02685600000001</v>
      </c>
      <c r="AH1197" s="42">
        <v>39.510269000000001</v>
      </c>
      <c r="AI1197" s="42">
        <v>37.582937999999999</v>
      </c>
      <c r="AJ1197" s="42">
        <v>51.074249999999999</v>
      </c>
      <c r="AK1197" s="42">
        <v>68.420220999999998</v>
      </c>
      <c r="AL1197" s="42">
        <v>61.674565999999999</v>
      </c>
      <c r="AM1197" s="42">
        <v>27.946287999999999</v>
      </c>
      <c r="AN1197" s="42">
        <v>4.8183249999999997</v>
      </c>
      <c r="AO1197" s="42">
        <v>52.037914999999998</v>
      </c>
      <c r="AP1197" s="42">
        <v>170.56872000000001</v>
      </c>
      <c r="AQ1197" s="42">
        <v>68.420220999999998</v>
      </c>
      <c r="AR1197" s="42">
        <v>497.25118500000002</v>
      </c>
      <c r="AS1197" s="42">
        <v>7.7093210000000001</v>
      </c>
      <c r="AT1197" s="42">
        <v>23.127962</v>
      </c>
      <c r="AU1197" s="42">
        <v>23.127962</v>
      </c>
      <c r="AV1197" s="42">
        <v>69.383886000000004</v>
      </c>
      <c r="AW1197" s="42">
        <v>84.802527999999995</v>
      </c>
      <c r="AX1197" s="42">
        <v>65.529225999999994</v>
      </c>
      <c r="AY1197" s="42">
        <v>173.45971599999999</v>
      </c>
      <c r="AZ1197" s="42">
        <v>50.110585</v>
      </c>
      <c r="BA1197" s="42">
        <v>238.98894200000001</v>
      </c>
      <c r="BB1197" s="42">
        <v>3.85466</v>
      </c>
      <c r="BC1197" s="42">
        <v>19.273302000000001</v>
      </c>
      <c r="BD1197" s="42">
        <v>15.418640999999999</v>
      </c>
      <c r="BE1197" s="42">
        <v>38.546602999999998</v>
      </c>
      <c r="BF1197" s="42">
        <v>11.563981</v>
      </c>
      <c r="BG1197" s="42">
        <v>50.110585</v>
      </c>
      <c r="BH1197" s="42">
        <v>92.511848000000001</v>
      </c>
      <c r="BI1197" s="42">
        <v>7.7093210000000001</v>
      </c>
      <c r="BJ1197" s="42">
        <v>258.26224300000001</v>
      </c>
      <c r="BK1197" s="42">
        <v>3.85466</v>
      </c>
      <c r="BL1197" s="42">
        <v>3.85466</v>
      </c>
      <c r="BM1197" s="42">
        <v>7.7093210000000001</v>
      </c>
      <c r="BN1197" s="42">
        <v>30.837282999999999</v>
      </c>
      <c r="BO1197" s="42">
        <v>73.238546999999997</v>
      </c>
      <c r="BP1197" s="42">
        <v>15.418640999999999</v>
      </c>
      <c r="BQ1197" s="42">
        <v>80.947867000000002</v>
      </c>
      <c r="BR1197" s="42">
        <v>42.401263999999998</v>
      </c>
      <c r="BS1197" s="42">
        <v>38.546602999999998</v>
      </c>
      <c r="BT1197" s="42">
        <v>0</v>
      </c>
      <c r="BU1197" s="42">
        <v>0</v>
      </c>
      <c r="BV1197" s="42">
        <v>0</v>
      </c>
      <c r="BW1197" s="42">
        <v>0</v>
      </c>
      <c r="BX1197" s="42">
        <v>11.563981</v>
      </c>
      <c r="BY1197" s="42">
        <v>3.85466</v>
      </c>
      <c r="BZ1197" s="42">
        <v>0</v>
      </c>
      <c r="CA1197" s="42">
        <v>23.127962</v>
      </c>
      <c r="CB1197" s="42">
        <v>223.5703</v>
      </c>
      <c r="CC1197" s="42">
        <v>7.7093210000000001</v>
      </c>
      <c r="CD1197" s="42">
        <v>15.418640999999999</v>
      </c>
      <c r="CE1197" s="42">
        <v>19.273302000000001</v>
      </c>
      <c r="CF1197" s="42">
        <v>53.965245000000003</v>
      </c>
      <c r="CG1197" s="42">
        <v>61.674565999999999</v>
      </c>
      <c r="CH1197" s="42">
        <v>57.819904999999999</v>
      </c>
      <c r="CI1197" s="42">
        <v>0</v>
      </c>
      <c r="CJ1197" s="42">
        <v>7.7093210000000001</v>
      </c>
      <c r="CK1197" s="42">
        <v>235.13428099999999</v>
      </c>
      <c r="CL1197" s="42">
        <v>0</v>
      </c>
      <c r="CM1197" s="42">
        <v>7.7093210000000001</v>
      </c>
      <c r="CN1197" s="42">
        <v>3.85466</v>
      </c>
      <c r="CO1197" s="42">
        <v>15.418640999999999</v>
      </c>
      <c r="CP1197" s="42">
        <v>11.563981</v>
      </c>
      <c r="CQ1197" s="42">
        <v>3.85466</v>
      </c>
      <c r="CR1197" s="42">
        <v>173.45971599999999</v>
      </c>
      <c r="CS1197" s="42">
        <v>19.273302000000001</v>
      </c>
    </row>
    <row r="1198" spans="1:97">
      <c r="A1198" s="40" t="s">
        <v>3026</v>
      </c>
      <c r="B1198" s="40" t="s">
        <v>289</v>
      </c>
      <c r="C1198" s="40" t="s">
        <v>2806</v>
      </c>
      <c r="D1198" s="40" t="s">
        <v>2812</v>
      </c>
      <c r="E1198" s="40" t="s">
        <v>2952</v>
      </c>
      <c r="F1198" s="40" t="s">
        <v>2818</v>
      </c>
      <c r="G1198" s="41" t="s">
        <v>294</v>
      </c>
      <c r="H1198" s="40" t="s">
        <v>3027</v>
      </c>
      <c r="I1198" s="42">
        <v>654</v>
      </c>
      <c r="J1198" s="42">
        <v>128</v>
      </c>
      <c r="K1198" s="42">
        <v>68</v>
      </c>
      <c r="L1198" s="42">
        <v>157</v>
      </c>
      <c r="M1198" s="42">
        <v>119</v>
      </c>
      <c r="N1198" s="42">
        <v>110</v>
      </c>
      <c r="O1198" s="42">
        <v>72</v>
      </c>
      <c r="P1198" s="42">
        <v>60</v>
      </c>
      <c r="Q1198" s="42">
        <v>77</v>
      </c>
      <c r="R1198" s="42">
        <v>116</v>
      </c>
      <c r="S1198" s="42">
        <v>98</v>
      </c>
      <c r="T1198" s="42">
        <v>100</v>
      </c>
      <c r="U1198" s="42">
        <v>51</v>
      </c>
      <c r="V1198" s="42">
        <v>327</v>
      </c>
      <c r="W1198" s="42">
        <v>67</v>
      </c>
      <c r="X1198" s="42">
        <v>33</v>
      </c>
      <c r="Y1198" s="42">
        <v>79</v>
      </c>
      <c r="Z1198" s="42">
        <v>65</v>
      </c>
      <c r="AA1198" s="42">
        <v>52</v>
      </c>
      <c r="AB1198" s="42">
        <v>30</v>
      </c>
      <c r="AC1198" s="42">
        <v>1</v>
      </c>
      <c r="AD1198" s="42">
        <v>78</v>
      </c>
      <c r="AE1198" s="42">
        <v>188</v>
      </c>
      <c r="AF1198" s="42">
        <v>61</v>
      </c>
      <c r="AG1198" s="42">
        <v>327</v>
      </c>
      <c r="AH1198" s="42">
        <v>61</v>
      </c>
      <c r="AI1198" s="42">
        <v>35</v>
      </c>
      <c r="AJ1198" s="42">
        <v>78</v>
      </c>
      <c r="AK1198" s="42">
        <v>54</v>
      </c>
      <c r="AL1198" s="42">
        <v>58</v>
      </c>
      <c r="AM1198" s="42">
        <v>38</v>
      </c>
      <c r="AN1198" s="42">
        <v>3</v>
      </c>
      <c r="AO1198" s="42">
        <v>71</v>
      </c>
      <c r="AP1198" s="42">
        <v>182</v>
      </c>
      <c r="AQ1198" s="42">
        <v>74</v>
      </c>
      <c r="AR1198" s="42">
        <v>524</v>
      </c>
      <c r="AS1198" s="42">
        <v>40</v>
      </c>
      <c r="AT1198" s="42">
        <v>16</v>
      </c>
      <c r="AU1198" s="42">
        <v>4</v>
      </c>
      <c r="AV1198" s="42">
        <v>28</v>
      </c>
      <c r="AW1198" s="42">
        <v>128</v>
      </c>
      <c r="AX1198" s="42">
        <v>84</v>
      </c>
      <c r="AY1198" s="42">
        <v>184</v>
      </c>
      <c r="AZ1198" s="42">
        <v>40</v>
      </c>
      <c r="BA1198" s="42">
        <v>260</v>
      </c>
      <c r="BB1198" s="42">
        <v>36</v>
      </c>
      <c r="BC1198" s="42">
        <v>16</v>
      </c>
      <c r="BD1198" s="42">
        <v>4</v>
      </c>
      <c r="BE1198" s="42">
        <v>8</v>
      </c>
      <c r="BF1198" s="42">
        <v>24</v>
      </c>
      <c r="BG1198" s="42">
        <v>72</v>
      </c>
      <c r="BH1198" s="42">
        <v>84</v>
      </c>
      <c r="BI1198" s="42">
        <v>16</v>
      </c>
      <c r="BJ1198" s="42">
        <v>264</v>
      </c>
      <c r="BK1198" s="42">
        <v>4</v>
      </c>
      <c r="BL1198" s="42">
        <v>0</v>
      </c>
      <c r="BM1198" s="42">
        <v>0</v>
      </c>
      <c r="BN1198" s="42">
        <v>20</v>
      </c>
      <c r="BO1198" s="42">
        <v>104</v>
      </c>
      <c r="BP1198" s="42">
        <v>12</v>
      </c>
      <c r="BQ1198" s="42">
        <v>100</v>
      </c>
      <c r="BR1198" s="42">
        <v>24</v>
      </c>
      <c r="BS1198" s="42">
        <v>40</v>
      </c>
      <c r="BT1198" s="42">
        <v>0</v>
      </c>
      <c r="BU1198" s="42">
        <v>0</v>
      </c>
      <c r="BV1198" s="42">
        <v>0</v>
      </c>
      <c r="BW1198" s="42">
        <v>4</v>
      </c>
      <c r="BX1198" s="42">
        <v>4</v>
      </c>
      <c r="BY1198" s="42">
        <v>12</v>
      </c>
      <c r="BZ1198" s="42">
        <v>0</v>
      </c>
      <c r="CA1198" s="42">
        <v>20</v>
      </c>
      <c r="CB1198" s="42">
        <v>260</v>
      </c>
      <c r="CC1198" s="42">
        <v>36</v>
      </c>
      <c r="CD1198" s="42">
        <v>16</v>
      </c>
      <c r="CE1198" s="42">
        <v>4</v>
      </c>
      <c r="CF1198" s="42">
        <v>24</v>
      </c>
      <c r="CG1198" s="42">
        <v>112</v>
      </c>
      <c r="CH1198" s="42">
        <v>60</v>
      </c>
      <c r="CI1198" s="42">
        <v>0</v>
      </c>
      <c r="CJ1198" s="42">
        <v>8</v>
      </c>
      <c r="CK1198" s="42">
        <v>224</v>
      </c>
      <c r="CL1198" s="42">
        <v>4</v>
      </c>
      <c r="CM1198" s="42">
        <v>0</v>
      </c>
      <c r="CN1198" s="42">
        <v>0</v>
      </c>
      <c r="CO1198" s="42">
        <v>0</v>
      </c>
      <c r="CP1198" s="42">
        <v>12</v>
      </c>
      <c r="CQ1198" s="42">
        <v>12</v>
      </c>
      <c r="CR1198" s="42">
        <v>184</v>
      </c>
      <c r="CS1198" s="42">
        <v>12</v>
      </c>
    </row>
    <row r="1199" spans="1:97">
      <c r="A1199" s="40" t="s">
        <v>3028</v>
      </c>
      <c r="B1199" s="40" t="s">
        <v>289</v>
      </c>
      <c r="C1199" s="40" t="s">
        <v>2806</v>
      </c>
      <c r="D1199" s="40" t="s">
        <v>2807</v>
      </c>
      <c r="E1199" s="40" t="s">
        <v>2848</v>
      </c>
      <c r="F1199" s="40" t="s">
        <v>2809</v>
      </c>
      <c r="G1199" s="41" t="s">
        <v>294</v>
      </c>
      <c r="H1199" s="40" t="s">
        <v>3029</v>
      </c>
      <c r="I1199" s="42">
        <v>84</v>
      </c>
      <c r="J1199" s="42">
        <v>11.55</v>
      </c>
      <c r="K1199" s="42">
        <v>11.55</v>
      </c>
      <c r="L1199" s="42">
        <v>9.4499999999999993</v>
      </c>
      <c r="M1199" s="42">
        <v>23.1</v>
      </c>
      <c r="N1199" s="42">
        <v>21</v>
      </c>
      <c r="O1199" s="42">
        <v>7.35</v>
      </c>
      <c r="P1199" s="42">
        <v>10</v>
      </c>
      <c r="Q1199" s="42">
        <v>10</v>
      </c>
      <c r="R1199" s="42">
        <v>13</v>
      </c>
      <c r="S1199" s="42">
        <v>18</v>
      </c>
      <c r="T1199" s="42">
        <v>11</v>
      </c>
      <c r="U1199" s="42">
        <v>12</v>
      </c>
      <c r="V1199" s="42">
        <v>37.799999999999997</v>
      </c>
      <c r="W1199" s="42">
        <v>4.2</v>
      </c>
      <c r="X1199" s="42">
        <v>8.4</v>
      </c>
      <c r="Y1199" s="42">
        <v>3.15</v>
      </c>
      <c r="Z1199" s="42">
        <v>9.4499999999999993</v>
      </c>
      <c r="AA1199" s="42">
        <v>11.55</v>
      </c>
      <c r="AB1199" s="42">
        <v>1.05</v>
      </c>
      <c r="AC1199" s="42">
        <v>0</v>
      </c>
      <c r="AD1199" s="42">
        <v>5.25</v>
      </c>
      <c r="AE1199" s="42">
        <v>27.3</v>
      </c>
      <c r="AF1199" s="42">
        <v>5.25</v>
      </c>
      <c r="AG1199" s="42">
        <v>46.2</v>
      </c>
      <c r="AH1199" s="42">
        <v>7.35</v>
      </c>
      <c r="AI1199" s="42">
        <v>3.15</v>
      </c>
      <c r="AJ1199" s="42">
        <v>6.3</v>
      </c>
      <c r="AK1199" s="42">
        <v>13.65</v>
      </c>
      <c r="AL1199" s="42">
        <v>9.4499999999999993</v>
      </c>
      <c r="AM1199" s="42">
        <v>6.3</v>
      </c>
      <c r="AN1199" s="42">
        <v>0</v>
      </c>
      <c r="AO1199" s="42">
        <v>7.35</v>
      </c>
      <c r="AP1199" s="42">
        <v>29.4</v>
      </c>
      <c r="AQ1199" s="42">
        <v>9.4499999999999993</v>
      </c>
      <c r="AR1199" s="42">
        <v>63</v>
      </c>
      <c r="AS1199" s="42">
        <v>0</v>
      </c>
      <c r="AT1199" s="42">
        <v>8.4</v>
      </c>
      <c r="AU1199" s="42">
        <v>0</v>
      </c>
      <c r="AV1199" s="42">
        <v>12.6</v>
      </c>
      <c r="AW1199" s="42">
        <v>8.4</v>
      </c>
      <c r="AX1199" s="42">
        <v>8.4</v>
      </c>
      <c r="AY1199" s="42">
        <v>21</v>
      </c>
      <c r="AZ1199" s="42">
        <v>4.2</v>
      </c>
      <c r="BA1199" s="42">
        <v>29.4</v>
      </c>
      <c r="BB1199" s="42">
        <v>0</v>
      </c>
      <c r="BC1199" s="42">
        <v>8.4</v>
      </c>
      <c r="BD1199" s="42">
        <v>0</v>
      </c>
      <c r="BE1199" s="42">
        <v>4.2</v>
      </c>
      <c r="BF1199" s="42">
        <v>0</v>
      </c>
      <c r="BG1199" s="42">
        <v>8.4</v>
      </c>
      <c r="BH1199" s="42">
        <v>8.4</v>
      </c>
      <c r="BI1199" s="42">
        <v>0</v>
      </c>
      <c r="BJ1199" s="42">
        <v>33.6</v>
      </c>
      <c r="BK1199" s="42">
        <v>0</v>
      </c>
      <c r="BL1199" s="42">
        <v>0</v>
      </c>
      <c r="BM1199" s="42">
        <v>0</v>
      </c>
      <c r="BN1199" s="42">
        <v>8.4</v>
      </c>
      <c r="BO1199" s="42">
        <v>8.4</v>
      </c>
      <c r="BP1199" s="42">
        <v>0</v>
      </c>
      <c r="BQ1199" s="42">
        <v>12.6</v>
      </c>
      <c r="BR1199" s="42">
        <v>4.2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  <c r="BY1199" s="42">
        <v>0</v>
      </c>
      <c r="BZ1199" s="42">
        <v>0</v>
      </c>
      <c r="CA1199" s="42">
        <v>0</v>
      </c>
      <c r="CB1199" s="42">
        <v>37.799999999999997</v>
      </c>
      <c r="CC1199" s="42">
        <v>0</v>
      </c>
      <c r="CD1199" s="42">
        <v>4.2</v>
      </c>
      <c r="CE1199" s="42">
        <v>0</v>
      </c>
      <c r="CF1199" s="42">
        <v>12.6</v>
      </c>
      <c r="CG1199" s="42">
        <v>8.4</v>
      </c>
      <c r="CH1199" s="42">
        <v>8.4</v>
      </c>
      <c r="CI1199" s="42">
        <v>0</v>
      </c>
      <c r="CJ1199" s="42">
        <v>4.2</v>
      </c>
      <c r="CK1199" s="42">
        <v>25.2</v>
      </c>
      <c r="CL1199" s="42">
        <v>0</v>
      </c>
      <c r="CM1199" s="42">
        <v>4.2</v>
      </c>
      <c r="CN1199" s="42">
        <v>0</v>
      </c>
      <c r="CO1199" s="42">
        <v>0</v>
      </c>
      <c r="CP1199" s="42">
        <v>0</v>
      </c>
      <c r="CQ1199" s="42">
        <v>0</v>
      </c>
      <c r="CR1199" s="42">
        <v>21</v>
      </c>
      <c r="CS1199" s="42">
        <v>0</v>
      </c>
    </row>
    <row r="1200" spans="1:97">
      <c r="A1200" s="40" t="s">
        <v>3030</v>
      </c>
      <c r="B1200" s="40" t="s">
        <v>289</v>
      </c>
      <c r="C1200" s="40" t="s">
        <v>2806</v>
      </c>
      <c r="D1200" s="40" t="s">
        <v>2807</v>
      </c>
      <c r="E1200" s="40" t="s">
        <v>2808</v>
      </c>
      <c r="F1200" s="40" t="s">
        <v>2809</v>
      </c>
      <c r="G1200" s="41" t="s">
        <v>294</v>
      </c>
      <c r="H1200" s="40" t="s">
        <v>3031</v>
      </c>
      <c r="I1200" s="42">
        <v>448</v>
      </c>
      <c r="J1200" s="42">
        <v>57.840375999999999</v>
      </c>
      <c r="K1200" s="42">
        <v>60.995305000000002</v>
      </c>
      <c r="L1200" s="42">
        <v>70.460093999999998</v>
      </c>
      <c r="M1200" s="42">
        <v>111.47417799999999</v>
      </c>
      <c r="N1200" s="42">
        <v>89.389671000000007</v>
      </c>
      <c r="O1200" s="42">
        <v>57.840375999999999</v>
      </c>
      <c r="P1200" s="42">
        <v>78</v>
      </c>
      <c r="Q1200" s="42">
        <v>108</v>
      </c>
      <c r="R1200" s="42">
        <v>105</v>
      </c>
      <c r="S1200" s="42">
        <v>87</v>
      </c>
      <c r="T1200" s="42">
        <v>97</v>
      </c>
      <c r="U1200" s="42">
        <v>32</v>
      </c>
      <c r="V1200" s="42">
        <v>233.464789</v>
      </c>
      <c r="W1200" s="42">
        <v>35.755868999999997</v>
      </c>
      <c r="X1200" s="42">
        <v>38.910798</v>
      </c>
      <c r="Y1200" s="42">
        <v>35.755868999999997</v>
      </c>
      <c r="Z1200" s="42">
        <v>53.633803</v>
      </c>
      <c r="AA1200" s="42">
        <v>45.220657000000003</v>
      </c>
      <c r="AB1200" s="42">
        <v>24.187792999999999</v>
      </c>
      <c r="AC1200" s="42">
        <v>0</v>
      </c>
      <c r="AD1200" s="42">
        <v>49.427230000000002</v>
      </c>
      <c r="AE1200" s="42">
        <v>134.61032900000001</v>
      </c>
      <c r="AF1200" s="42">
        <v>49.427230000000002</v>
      </c>
      <c r="AG1200" s="42">
        <v>214.535211</v>
      </c>
      <c r="AH1200" s="42">
        <v>22.084506999999999</v>
      </c>
      <c r="AI1200" s="42">
        <v>22.084506999999999</v>
      </c>
      <c r="AJ1200" s="42">
        <v>34.704225000000001</v>
      </c>
      <c r="AK1200" s="42">
        <v>57.840375999999999</v>
      </c>
      <c r="AL1200" s="42">
        <v>44.169013999999997</v>
      </c>
      <c r="AM1200" s="42">
        <v>29.446009</v>
      </c>
      <c r="AN1200" s="42">
        <v>4.2065729999999997</v>
      </c>
      <c r="AO1200" s="42">
        <v>30.497653</v>
      </c>
      <c r="AP1200" s="42">
        <v>121.99061</v>
      </c>
      <c r="AQ1200" s="42">
        <v>62.046948</v>
      </c>
      <c r="AR1200" s="42">
        <v>387.00469500000003</v>
      </c>
      <c r="AS1200" s="42">
        <v>16.826291000000001</v>
      </c>
      <c r="AT1200" s="42">
        <v>21.032864</v>
      </c>
      <c r="AU1200" s="42">
        <v>25.239436999999999</v>
      </c>
      <c r="AV1200" s="42">
        <v>50.478873</v>
      </c>
      <c r="AW1200" s="42">
        <v>42.065728</v>
      </c>
      <c r="AX1200" s="42">
        <v>67.305164000000005</v>
      </c>
      <c r="AY1200" s="42">
        <v>109.370892</v>
      </c>
      <c r="AZ1200" s="42">
        <v>54.685445999999999</v>
      </c>
      <c r="BA1200" s="42">
        <v>185.089202</v>
      </c>
      <c r="BB1200" s="42">
        <v>12.619718000000001</v>
      </c>
      <c r="BC1200" s="42">
        <v>12.619718000000001</v>
      </c>
      <c r="BD1200" s="42">
        <v>12.619718000000001</v>
      </c>
      <c r="BE1200" s="42">
        <v>33.652582000000002</v>
      </c>
      <c r="BF1200" s="42">
        <v>12.619718000000001</v>
      </c>
      <c r="BG1200" s="42">
        <v>42.065728</v>
      </c>
      <c r="BH1200" s="42">
        <v>46.272300000000001</v>
      </c>
      <c r="BI1200" s="42">
        <v>12.619718000000001</v>
      </c>
      <c r="BJ1200" s="42">
        <v>201.915493</v>
      </c>
      <c r="BK1200" s="42">
        <v>4.2065729999999997</v>
      </c>
      <c r="BL1200" s="42">
        <v>8.4131459999999993</v>
      </c>
      <c r="BM1200" s="42">
        <v>12.619718000000001</v>
      </c>
      <c r="BN1200" s="42">
        <v>16.826291000000001</v>
      </c>
      <c r="BO1200" s="42">
        <v>29.446009</v>
      </c>
      <c r="BP1200" s="42">
        <v>25.239436999999999</v>
      </c>
      <c r="BQ1200" s="42">
        <v>63.098591999999996</v>
      </c>
      <c r="BR1200" s="42">
        <v>42.065728</v>
      </c>
      <c r="BS1200" s="42">
        <v>42.065728</v>
      </c>
      <c r="BT1200" s="42">
        <v>0</v>
      </c>
      <c r="BU1200" s="42">
        <v>0</v>
      </c>
      <c r="BV1200" s="42">
        <v>0</v>
      </c>
      <c r="BW1200" s="42">
        <v>4.2065729999999997</v>
      </c>
      <c r="BX1200" s="42">
        <v>0</v>
      </c>
      <c r="BY1200" s="42">
        <v>16.826291000000001</v>
      </c>
      <c r="BZ1200" s="42">
        <v>0</v>
      </c>
      <c r="CA1200" s="42">
        <v>21.032864</v>
      </c>
      <c r="CB1200" s="42">
        <v>172.46948399999999</v>
      </c>
      <c r="CC1200" s="42">
        <v>16.826291000000001</v>
      </c>
      <c r="CD1200" s="42">
        <v>16.826291000000001</v>
      </c>
      <c r="CE1200" s="42">
        <v>21.032864</v>
      </c>
      <c r="CF1200" s="42">
        <v>37.859155000000001</v>
      </c>
      <c r="CG1200" s="42">
        <v>25.239436999999999</v>
      </c>
      <c r="CH1200" s="42">
        <v>42.065728</v>
      </c>
      <c r="CI1200" s="42">
        <v>0</v>
      </c>
      <c r="CJ1200" s="42">
        <v>12.619718000000001</v>
      </c>
      <c r="CK1200" s="42">
        <v>172.46948399999999</v>
      </c>
      <c r="CL1200" s="42">
        <v>0</v>
      </c>
      <c r="CM1200" s="42">
        <v>4.2065729999999997</v>
      </c>
      <c r="CN1200" s="42">
        <v>4.2065729999999997</v>
      </c>
      <c r="CO1200" s="42">
        <v>8.4131459999999993</v>
      </c>
      <c r="CP1200" s="42">
        <v>16.826291000000001</v>
      </c>
      <c r="CQ1200" s="42">
        <v>8.4131459999999993</v>
      </c>
      <c r="CR1200" s="42">
        <v>109.370892</v>
      </c>
      <c r="CS1200" s="42">
        <v>21.032864</v>
      </c>
    </row>
    <row r="1201" spans="1:97">
      <c r="A1201" s="40" t="s">
        <v>3032</v>
      </c>
      <c r="B1201" s="40" t="s">
        <v>289</v>
      </c>
      <c r="C1201" s="40" t="s">
        <v>2806</v>
      </c>
      <c r="D1201" s="40" t="s">
        <v>2807</v>
      </c>
      <c r="E1201" s="40" t="s">
        <v>2855</v>
      </c>
      <c r="F1201" s="40" t="s">
        <v>2809</v>
      </c>
      <c r="G1201" s="41" t="s">
        <v>294</v>
      </c>
      <c r="H1201" s="40" t="s">
        <v>3033</v>
      </c>
      <c r="I1201" s="42">
        <v>375</v>
      </c>
      <c r="J1201" s="42">
        <v>78.003675000000001</v>
      </c>
      <c r="K1201" s="42">
        <v>41.00067</v>
      </c>
      <c r="L1201" s="42">
        <v>94.994380000000007</v>
      </c>
      <c r="M1201" s="42">
        <v>75.001009999999994</v>
      </c>
      <c r="N1201" s="42">
        <v>45.999642999999999</v>
      </c>
      <c r="O1201" s="42">
        <v>40.000622999999997</v>
      </c>
      <c r="P1201" s="42">
        <v>76</v>
      </c>
      <c r="Q1201" s="42">
        <v>42</v>
      </c>
      <c r="R1201" s="42">
        <v>89</v>
      </c>
      <c r="S1201" s="42">
        <v>43</v>
      </c>
      <c r="T1201" s="42">
        <v>67</v>
      </c>
      <c r="U1201" s="42">
        <v>26</v>
      </c>
      <c r="V1201" s="42">
        <v>181.00852699999999</v>
      </c>
      <c r="W1201" s="42">
        <v>42.001978999999999</v>
      </c>
      <c r="X1201" s="42">
        <v>20.000941999999998</v>
      </c>
      <c r="Y1201" s="42">
        <v>40.001885000000001</v>
      </c>
      <c r="Z1201" s="42">
        <v>40.001885000000001</v>
      </c>
      <c r="AA1201" s="42">
        <v>21.000989000000001</v>
      </c>
      <c r="AB1201" s="42">
        <v>18.000848000000001</v>
      </c>
      <c r="AC1201" s="42">
        <v>0</v>
      </c>
      <c r="AD1201" s="42">
        <v>53.002496999999998</v>
      </c>
      <c r="AE1201" s="42">
        <v>97.004570000000001</v>
      </c>
      <c r="AF1201" s="42">
        <v>31.001460000000002</v>
      </c>
      <c r="AG1201" s="42">
        <v>193.99147300000001</v>
      </c>
      <c r="AH1201" s="42">
        <v>36.001696000000003</v>
      </c>
      <c r="AI1201" s="42">
        <v>20.999727</v>
      </c>
      <c r="AJ1201" s="42">
        <v>54.992496000000003</v>
      </c>
      <c r="AK1201" s="42">
        <v>34.999124999999999</v>
      </c>
      <c r="AL1201" s="42">
        <v>24.998653999999998</v>
      </c>
      <c r="AM1201" s="42">
        <v>21.000989000000001</v>
      </c>
      <c r="AN1201" s="42">
        <v>0.99878500000000003</v>
      </c>
      <c r="AO1201" s="42">
        <v>45.002119999999998</v>
      </c>
      <c r="AP1201" s="42">
        <v>111.988871</v>
      </c>
      <c r="AQ1201" s="42">
        <v>37.000481000000001</v>
      </c>
      <c r="AR1201" s="42">
        <v>303.99917900000003</v>
      </c>
      <c r="AS1201" s="42">
        <v>24.001131000000001</v>
      </c>
      <c r="AT1201" s="42">
        <v>8.0003770000000003</v>
      </c>
      <c r="AU1201" s="42">
        <v>16.000754000000001</v>
      </c>
      <c r="AV1201" s="42">
        <v>40.001885000000001</v>
      </c>
      <c r="AW1201" s="42">
        <v>52.002450000000003</v>
      </c>
      <c r="AX1201" s="42">
        <v>40.001885000000001</v>
      </c>
      <c r="AY1201" s="42">
        <v>79.998721000000003</v>
      </c>
      <c r="AZ1201" s="42">
        <v>43.991976999999999</v>
      </c>
      <c r="BA1201" s="42">
        <v>136.006407</v>
      </c>
      <c r="BB1201" s="42">
        <v>20.000941999999998</v>
      </c>
      <c r="BC1201" s="42">
        <v>4.0001879999999996</v>
      </c>
      <c r="BD1201" s="42">
        <v>8.0003770000000003</v>
      </c>
      <c r="BE1201" s="42">
        <v>24.001131000000001</v>
      </c>
      <c r="BF1201" s="42">
        <v>8.0003770000000003</v>
      </c>
      <c r="BG1201" s="42">
        <v>16.000754000000001</v>
      </c>
      <c r="BH1201" s="42">
        <v>40.001885000000001</v>
      </c>
      <c r="BI1201" s="42">
        <v>16.000754000000001</v>
      </c>
      <c r="BJ1201" s="42">
        <v>167.992772</v>
      </c>
      <c r="BK1201" s="42">
        <v>4.0001879999999996</v>
      </c>
      <c r="BL1201" s="42">
        <v>4.0001879999999996</v>
      </c>
      <c r="BM1201" s="42">
        <v>8.0003770000000003</v>
      </c>
      <c r="BN1201" s="42">
        <v>16.000754000000001</v>
      </c>
      <c r="BO1201" s="42">
        <v>44.002073000000003</v>
      </c>
      <c r="BP1201" s="42">
        <v>24.001131000000001</v>
      </c>
      <c r="BQ1201" s="42">
        <v>39.996836999999999</v>
      </c>
      <c r="BR1201" s="42">
        <v>27.991223999999999</v>
      </c>
      <c r="BS1201" s="42">
        <v>28.001318999999999</v>
      </c>
      <c r="BT1201" s="42">
        <v>0</v>
      </c>
      <c r="BU1201" s="42">
        <v>0</v>
      </c>
      <c r="BV1201" s="42">
        <v>0</v>
      </c>
      <c r="BW1201" s="42">
        <v>8.0003770000000003</v>
      </c>
      <c r="BX1201" s="42">
        <v>4.0001879999999996</v>
      </c>
      <c r="BY1201" s="42">
        <v>0</v>
      </c>
      <c r="BZ1201" s="42">
        <v>0</v>
      </c>
      <c r="CA1201" s="42">
        <v>16.000754000000001</v>
      </c>
      <c r="CB1201" s="42">
        <v>167.99781899999999</v>
      </c>
      <c r="CC1201" s="42">
        <v>20.000941999999998</v>
      </c>
      <c r="CD1201" s="42">
        <v>8.0003770000000003</v>
      </c>
      <c r="CE1201" s="42">
        <v>12.000565</v>
      </c>
      <c r="CF1201" s="42">
        <v>28.001318999999999</v>
      </c>
      <c r="CG1201" s="42">
        <v>44.002073000000003</v>
      </c>
      <c r="CH1201" s="42">
        <v>36.001696000000003</v>
      </c>
      <c r="CI1201" s="42">
        <v>0</v>
      </c>
      <c r="CJ1201" s="42">
        <v>19.990846999999999</v>
      </c>
      <c r="CK1201" s="42">
        <v>108.00004</v>
      </c>
      <c r="CL1201" s="42">
        <v>4.0001879999999996</v>
      </c>
      <c r="CM1201" s="42">
        <v>0</v>
      </c>
      <c r="CN1201" s="42">
        <v>4.0001879999999996</v>
      </c>
      <c r="CO1201" s="42">
        <v>4.0001879999999996</v>
      </c>
      <c r="CP1201" s="42">
        <v>4.0001879999999996</v>
      </c>
      <c r="CQ1201" s="42">
        <v>4.0001879999999996</v>
      </c>
      <c r="CR1201" s="42">
        <v>79.998721000000003</v>
      </c>
      <c r="CS1201" s="42">
        <v>8.0003770000000003</v>
      </c>
    </row>
    <row r="1202" spans="1:97">
      <c r="A1202" s="40" t="s">
        <v>3034</v>
      </c>
      <c r="B1202" s="40" t="s">
        <v>289</v>
      </c>
      <c r="C1202" s="40" t="s">
        <v>2806</v>
      </c>
      <c r="D1202" s="40" t="s">
        <v>2807</v>
      </c>
      <c r="E1202" s="40" t="s">
        <v>2855</v>
      </c>
      <c r="F1202" s="40" t="s">
        <v>2809</v>
      </c>
      <c r="G1202" s="41" t="s">
        <v>294</v>
      </c>
      <c r="H1202" s="40" t="s">
        <v>2042</v>
      </c>
      <c r="I1202" s="42">
        <v>322</v>
      </c>
      <c r="J1202" s="42">
        <v>59.183801000000003</v>
      </c>
      <c r="K1202" s="42">
        <v>38.118380000000002</v>
      </c>
      <c r="L1202" s="42">
        <v>62.193145999999999</v>
      </c>
      <c r="M1202" s="42">
        <v>81.252336</v>
      </c>
      <c r="N1202" s="42">
        <v>52.161994</v>
      </c>
      <c r="O1202" s="42">
        <v>29.090343000000001</v>
      </c>
      <c r="P1202" s="42">
        <v>36</v>
      </c>
      <c r="Q1202" s="42">
        <v>44</v>
      </c>
      <c r="R1202" s="42">
        <v>53</v>
      </c>
      <c r="S1202" s="42">
        <v>46</v>
      </c>
      <c r="T1202" s="42">
        <v>59</v>
      </c>
      <c r="U1202" s="42">
        <v>26</v>
      </c>
      <c r="V1202" s="42">
        <v>165.51401899999999</v>
      </c>
      <c r="W1202" s="42">
        <v>36.11215</v>
      </c>
      <c r="X1202" s="42">
        <v>21.065421000000001</v>
      </c>
      <c r="Y1202" s="42">
        <v>32.099688</v>
      </c>
      <c r="Z1202" s="42">
        <v>42.130840999999997</v>
      </c>
      <c r="AA1202" s="42">
        <v>23.071650999999999</v>
      </c>
      <c r="AB1202" s="42">
        <v>11.034268000000001</v>
      </c>
      <c r="AC1202" s="42">
        <v>0</v>
      </c>
      <c r="AD1202" s="42">
        <v>46.143301999999998</v>
      </c>
      <c r="AE1202" s="42">
        <v>92.286603999999997</v>
      </c>
      <c r="AF1202" s="42">
        <v>27.084112000000001</v>
      </c>
      <c r="AG1202" s="42">
        <v>156.48598100000001</v>
      </c>
      <c r="AH1202" s="42">
        <v>23.071650999999999</v>
      </c>
      <c r="AI1202" s="42">
        <v>17.052959999999999</v>
      </c>
      <c r="AJ1202" s="42">
        <v>30.093457999999998</v>
      </c>
      <c r="AK1202" s="42">
        <v>39.121495000000003</v>
      </c>
      <c r="AL1202" s="42">
        <v>29.090343000000001</v>
      </c>
      <c r="AM1202" s="42">
        <v>16.049844</v>
      </c>
      <c r="AN1202" s="42">
        <v>2.0062310000000001</v>
      </c>
      <c r="AO1202" s="42">
        <v>29.090343000000001</v>
      </c>
      <c r="AP1202" s="42">
        <v>89.277259000000001</v>
      </c>
      <c r="AQ1202" s="42">
        <v>38.118380000000002</v>
      </c>
      <c r="AR1202" s="42">
        <v>276.85981299999997</v>
      </c>
      <c r="AS1202" s="42">
        <v>40.124611000000002</v>
      </c>
      <c r="AT1202" s="42">
        <v>12.037383</v>
      </c>
      <c r="AU1202" s="42">
        <v>16.049844</v>
      </c>
      <c r="AV1202" s="42">
        <v>8.0249220000000001</v>
      </c>
      <c r="AW1202" s="42">
        <v>28.087226999999999</v>
      </c>
      <c r="AX1202" s="42">
        <v>40.124611000000002</v>
      </c>
      <c r="AY1202" s="42">
        <v>92.286603999999997</v>
      </c>
      <c r="AZ1202" s="42">
        <v>40.124611000000002</v>
      </c>
      <c r="BA1202" s="42">
        <v>136.423676</v>
      </c>
      <c r="BB1202" s="42">
        <v>20.062304999999999</v>
      </c>
      <c r="BC1202" s="42">
        <v>8.0249220000000001</v>
      </c>
      <c r="BD1202" s="42">
        <v>8.0249220000000001</v>
      </c>
      <c r="BE1202" s="42">
        <v>4.0124610000000001</v>
      </c>
      <c r="BF1202" s="42">
        <v>4.0124610000000001</v>
      </c>
      <c r="BG1202" s="42">
        <v>28.087226999999999</v>
      </c>
      <c r="BH1202" s="42">
        <v>44.137072000000003</v>
      </c>
      <c r="BI1202" s="42">
        <v>20.062304999999999</v>
      </c>
      <c r="BJ1202" s="42">
        <v>140.436137</v>
      </c>
      <c r="BK1202" s="42">
        <v>20.062304999999999</v>
      </c>
      <c r="BL1202" s="42">
        <v>4.0124610000000001</v>
      </c>
      <c r="BM1202" s="42">
        <v>8.0249220000000001</v>
      </c>
      <c r="BN1202" s="42">
        <v>4.0124610000000001</v>
      </c>
      <c r="BO1202" s="42">
        <v>24.074766</v>
      </c>
      <c r="BP1202" s="42">
        <v>12.037383</v>
      </c>
      <c r="BQ1202" s="42">
        <v>48.149532999999998</v>
      </c>
      <c r="BR1202" s="42">
        <v>20.062304999999999</v>
      </c>
      <c r="BS1202" s="42">
        <v>32.099688</v>
      </c>
      <c r="BT1202" s="42">
        <v>4.0124610000000001</v>
      </c>
      <c r="BU1202" s="42">
        <v>0</v>
      </c>
      <c r="BV1202" s="42">
        <v>4.0124610000000001</v>
      </c>
      <c r="BW1202" s="42">
        <v>0</v>
      </c>
      <c r="BX1202" s="42">
        <v>0</v>
      </c>
      <c r="BY1202" s="42">
        <v>4.0124610000000001</v>
      </c>
      <c r="BZ1202" s="42">
        <v>0</v>
      </c>
      <c r="CA1202" s="42">
        <v>20.062304999999999</v>
      </c>
      <c r="CB1202" s="42">
        <v>116.36137100000001</v>
      </c>
      <c r="CC1202" s="42">
        <v>28.087226999999999</v>
      </c>
      <c r="CD1202" s="42">
        <v>12.037383</v>
      </c>
      <c r="CE1202" s="42">
        <v>12.037383</v>
      </c>
      <c r="CF1202" s="42">
        <v>8.0249220000000001</v>
      </c>
      <c r="CG1202" s="42">
        <v>24.074766</v>
      </c>
      <c r="CH1202" s="42">
        <v>24.074766</v>
      </c>
      <c r="CI1202" s="42">
        <v>0</v>
      </c>
      <c r="CJ1202" s="42">
        <v>8.0249220000000001</v>
      </c>
      <c r="CK1202" s="42">
        <v>128.398754</v>
      </c>
      <c r="CL1202" s="42">
        <v>8.0249220000000001</v>
      </c>
      <c r="CM1202" s="42">
        <v>0</v>
      </c>
      <c r="CN1202" s="42">
        <v>0</v>
      </c>
      <c r="CO1202" s="42">
        <v>0</v>
      </c>
      <c r="CP1202" s="42">
        <v>4.0124610000000001</v>
      </c>
      <c r="CQ1202" s="42">
        <v>12.037383</v>
      </c>
      <c r="CR1202" s="42">
        <v>92.286603999999997</v>
      </c>
      <c r="CS1202" s="42">
        <v>12.037383</v>
      </c>
    </row>
    <row r="1203" spans="1:97">
      <c r="A1203" s="40" t="s">
        <v>3035</v>
      </c>
      <c r="B1203" s="40" t="s">
        <v>289</v>
      </c>
      <c r="C1203" s="40" t="s">
        <v>2806</v>
      </c>
      <c r="D1203" s="40" t="s">
        <v>2807</v>
      </c>
      <c r="E1203" s="40" t="s">
        <v>2842</v>
      </c>
      <c r="F1203" s="40" t="s">
        <v>2809</v>
      </c>
      <c r="G1203" s="41" t="s">
        <v>294</v>
      </c>
      <c r="H1203" s="40" t="s">
        <v>3036</v>
      </c>
      <c r="I1203" s="42">
        <v>392</v>
      </c>
      <c r="J1203" s="42">
        <v>58.700507999999999</v>
      </c>
      <c r="K1203" s="42">
        <v>50.741117000000003</v>
      </c>
      <c r="L1203" s="42">
        <v>71.634518</v>
      </c>
      <c r="M1203" s="42">
        <v>102.47715700000001</v>
      </c>
      <c r="N1203" s="42">
        <v>75.614213000000007</v>
      </c>
      <c r="O1203" s="42">
        <v>32.832487</v>
      </c>
      <c r="P1203" s="42">
        <v>52</v>
      </c>
      <c r="Q1203" s="42">
        <v>63</v>
      </c>
      <c r="R1203" s="42">
        <v>78</v>
      </c>
      <c r="S1203" s="42">
        <v>84</v>
      </c>
      <c r="T1203" s="42">
        <v>81</v>
      </c>
      <c r="U1203" s="42">
        <v>28</v>
      </c>
      <c r="V1203" s="42">
        <v>187.04568499999999</v>
      </c>
      <c r="W1203" s="42">
        <v>25.868020000000001</v>
      </c>
      <c r="X1203" s="42">
        <v>23.878173</v>
      </c>
      <c r="Y1203" s="42">
        <v>36.812182999999997</v>
      </c>
      <c r="Z1203" s="42">
        <v>48.751269000000001</v>
      </c>
      <c r="AA1203" s="42">
        <v>37.807107000000002</v>
      </c>
      <c r="AB1203" s="42">
        <v>12.934010000000001</v>
      </c>
      <c r="AC1203" s="42">
        <v>0.99492400000000003</v>
      </c>
      <c r="AD1203" s="42">
        <v>32.832487</v>
      </c>
      <c r="AE1203" s="42">
        <v>116.406091</v>
      </c>
      <c r="AF1203" s="42">
        <v>37.807107000000002</v>
      </c>
      <c r="AG1203" s="42">
        <v>204.95431500000001</v>
      </c>
      <c r="AH1203" s="42">
        <v>32.832487</v>
      </c>
      <c r="AI1203" s="42">
        <v>26.862943999999999</v>
      </c>
      <c r="AJ1203" s="42">
        <v>34.822335000000002</v>
      </c>
      <c r="AK1203" s="42">
        <v>53.725887999999998</v>
      </c>
      <c r="AL1203" s="42">
        <v>37.807107000000002</v>
      </c>
      <c r="AM1203" s="42">
        <v>13.928934</v>
      </c>
      <c r="AN1203" s="42">
        <v>4.9746189999999997</v>
      </c>
      <c r="AO1203" s="42">
        <v>39.796953999999999</v>
      </c>
      <c r="AP1203" s="42">
        <v>121.38071100000001</v>
      </c>
      <c r="AQ1203" s="42">
        <v>43.776649999999997</v>
      </c>
      <c r="AR1203" s="42">
        <v>322.35532999999998</v>
      </c>
      <c r="AS1203" s="42">
        <v>3.979695</v>
      </c>
      <c r="AT1203" s="42">
        <v>7.9593910000000001</v>
      </c>
      <c r="AU1203" s="42">
        <v>31.837562999999999</v>
      </c>
      <c r="AV1203" s="42">
        <v>15.918782</v>
      </c>
      <c r="AW1203" s="42">
        <v>35.817259</v>
      </c>
      <c r="AX1203" s="42">
        <v>55.715736</v>
      </c>
      <c r="AY1203" s="42">
        <v>131.329949</v>
      </c>
      <c r="AZ1203" s="42">
        <v>39.796953999999999</v>
      </c>
      <c r="BA1203" s="42">
        <v>155.208122</v>
      </c>
      <c r="BB1203" s="42">
        <v>3.979695</v>
      </c>
      <c r="BC1203" s="42">
        <v>3.979695</v>
      </c>
      <c r="BD1203" s="42">
        <v>23.878173</v>
      </c>
      <c r="BE1203" s="42">
        <v>3.979695</v>
      </c>
      <c r="BF1203" s="42">
        <v>0</v>
      </c>
      <c r="BG1203" s="42">
        <v>35.817259</v>
      </c>
      <c r="BH1203" s="42">
        <v>63.675127000000003</v>
      </c>
      <c r="BI1203" s="42">
        <v>19.898477</v>
      </c>
      <c r="BJ1203" s="42">
        <v>167.14720800000001</v>
      </c>
      <c r="BK1203" s="42">
        <v>0</v>
      </c>
      <c r="BL1203" s="42">
        <v>3.979695</v>
      </c>
      <c r="BM1203" s="42">
        <v>7.9593910000000001</v>
      </c>
      <c r="BN1203" s="42">
        <v>11.939086</v>
      </c>
      <c r="BO1203" s="42">
        <v>35.817259</v>
      </c>
      <c r="BP1203" s="42">
        <v>19.898477</v>
      </c>
      <c r="BQ1203" s="42">
        <v>67.654821999999996</v>
      </c>
      <c r="BR1203" s="42">
        <v>19.898477</v>
      </c>
      <c r="BS1203" s="42">
        <v>19.898477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  <c r="BY1203" s="42">
        <v>7.9593910000000001</v>
      </c>
      <c r="BZ1203" s="42">
        <v>0</v>
      </c>
      <c r="CA1203" s="42">
        <v>11.939086</v>
      </c>
      <c r="CB1203" s="42">
        <v>115.411168</v>
      </c>
      <c r="CC1203" s="42">
        <v>3.979695</v>
      </c>
      <c r="CD1203" s="42">
        <v>7.9593910000000001</v>
      </c>
      <c r="CE1203" s="42">
        <v>15.918782</v>
      </c>
      <c r="CF1203" s="42">
        <v>15.918782</v>
      </c>
      <c r="CG1203" s="42">
        <v>19.898477</v>
      </c>
      <c r="CH1203" s="42">
        <v>35.817259</v>
      </c>
      <c r="CI1203" s="42">
        <v>0</v>
      </c>
      <c r="CJ1203" s="42">
        <v>15.918782</v>
      </c>
      <c r="CK1203" s="42">
        <v>187.04568499999999</v>
      </c>
      <c r="CL1203" s="42">
        <v>0</v>
      </c>
      <c r="CM1203" s="42">
        <v>0</v>
      </c>
      <c r="CN1203" s="42">
        <v>15.918782</v>
      </c>
      <c r="CO1203" s="42">
        <v>0</v>
      </c>
      <c r="CP1203" s="42">
        <v>15.918782</v>
      </c>
      <c r="CQ1203" s="42">
        <v>11.939086</v>
      </c>
      <c r="CR1203" s="42">
        <v>131.329949</v>
      </c>
      <c r="CS1203" s="42">
        <v>11.939086</v>
      </c>
    </row>
    <row r="1204" spans="1:97">
      <c r="A1204" s="40" t="s">
        <v>3037</v>
      </c>
      <c r="B1204" s="40" t="s">
        <v>289</v>
      </c>
      <c r="C1204" s="40" t="s">
        <v>2806</v>
      </c>
      <c r="D1204" s="40" t="s">
        <v>2812</v>
      </c>
      <c r="E1204" s="40" t="s">
        <v>2952</v>
      </c>
      <c r="F1204" s="40" t="s">
        <v>2818</v>
      </c>
      <c r="G1204" s="41" t="s">
        <v>294</v>
      </c>
      <c r="H1204" s="40" t="s">
        <v>3038</v>
      </c>
      <c r="I1204" s="42">
        <v>490</v>
      </c>
      <c r="J1204" s="42">
        <v>105.443038</v>
      </c>
      <c r="K1204" s="42">
        <v>56.856540000000003</v>
      </c>
      <c r="L1204" s="42">
        <v>121.98312199999999</v>
      </c>
      <c r="M1204" s="42">
        <v>106.476793</v>
      </c>
      <c r="N1204" s="42">
        <v>66.160337999999996</v>
      </c>
      <c r="O1204" s="42">
        <v>33.080168999999998</v>
      </c>
      <c r="P1204" s="42">
        <v>70</v>
      </c>
      <c r="Q1204" s="42">
        <v>54</v>
      </c>
      <c r="R1204" s="42">
        <v>89</v>
      </c>
      <c r="S1204" s="42">
        <v>75</v>
      </c>
      <c r="T1204" s="42">
        <v>54</v>
      </c>
      <c r="U1204" s="42">
        <v>22</v>
      </c>
      <c r="V1204" s="42">
        <v>251.20253199999999</v>
      </c>
      <c r="W1204" s="42">
        <v>55.822785000000003</v>
      </c>
      <c r="X1204" s="42">
        <v>31.012657999999998</v>
      </c>
      <c r="Y1204" s="42">
        <v>64.092827</v>
      </c>
      <c r="Z1204" s="42">
        <v>54.789029999999997</v>
      </c>
      <c r="AA1204" s="42">
        <v>33.080168999999998</v>
      </c>
      <c r="AB1204" s="42">
        <v>11.371308000000001</v>
      </c>
      <c r="AC1204" s="42">
        <v>1.033755</v>
      </c>
      <c r="AD1204" s="42">
        <v>71.329114000000004</v>
      </c>
      <c r="AE1204" s="42">
        <v>142.65822800000001</v>
      </c>
      <c r="AF1204" s="42">
        <v>37.21519</v>
      </c>
      <c r="AG1204" s="42">
        <v>238.79746800000001</v>
      </c>
      <c r="AH1204" s="42">
        <v>49.620252999999998</v>
      </c>
      <c r="AI1204" s="42">
        <v>25.843882000000001</v>
      </c>
      <c r="AJ1204" s="42">
        <v>57.890295000000002</v>
      </c>
      <c r="AK1204" s="42">
        <v>51.687764000000001</v>
      </c>
      <c r="AL1204" s="42">
        <v>33.080168999999998</v>
      </c>
      <c r="AM1204" s="42">
        <v>19.641349999999999</v>
      </c>
      <c r="AN1204" s="42">
        <v>1.033755</v>
      </c>
      <c r="AO1204" s="42">
        <v>63.059072</v>
      </c>
      <c r="AP1204" s="42">
        <v>133.35443000000001</v>
      </c>
      <c r="AQ1204" s="42">
        <v>42.383966000000001</v>
      </c>
      <c r="AR1204" s="42">
        <v>409.36708900000002</v>
      </c>
      <c r="AS1204" s="42">
        <v>24.810127000000001</v>
      </c>
      <c r="AT1204" s="42">
        <v>20.675104999999999</v>
      </c>
      <c r="AU1204" s="42">
        <v>20.675104999999999</v>
      </c>
      <c r="AV1204" s="42">
        <v>45.485232000000003</v>
      </c>
      <c r="AW1204" s="42">
        <v>53.755274</v>
      </c>
      <c r="AX1204" s="42">
        <v>78.565400999999994</v>
      </c>
      <c r="AY1204" s="42">
        <v>115.780591</v>
      </c>
      <c r="AZ1204" s="42">
        <v>49.620252999999998</v>
      </c>
      <c r="BA1204" s="42">
        <v>210.886076</v>
      </c>
      <c r="BB1204" s="42">
        <v>12.405063</v>
      </c>
      <c r="BC1204" s="42">
        <v>8.2700420000000001</v>
      </c>
      <c r="BD1204" s="42">
        <v>16.540084</v>
      </c>
      <c r="BE1204" s="42">
        <v>12.405063</v>
      </c>
      <c r="BF1204" s="42">
        <v>16.540084</v>
      </c>
      <c r="BG1204" s="42">
        <v>70.295359000000005</v>
      </c>
      <c r="BH1204" s="42">
        <v>57.890295000000002</v>
      </c>
      <c r="BI1204" s="42">
        <v>16.540084</v>
      </c>
      <c r="BJ1204" s="42">
        <v>198.48101299999999</v>
      </c>
      <c r="BK1204" s="42">
        <v>12.405063</v>
      </c>
      <c r="BL1204" s="42">
        <v>12.405063</v>
      </c>
      <c r="BM1204" s="42">
        <v>4.1350210000000001</v>
      </c>
      <c r="BN1204" s="42">
        <v>33.080168999999998</v>
      </c>
      <c r="BO1204" s="42">
        <v>37.21519</v>
      </c>
      <c r="BP1204" s="42">
        <v>8.2700420000000001</v>
      </c>
      <c r="BQ1204" s="42">
        <v>57.890295000000002</v>
      </c>
      <c r="BR1204" s="42">
        <v>33.080168999999998</v>
      </c>
      <c r="BS1204" s="42">
        <v>41.350211000000002</v>
      </c>
      <c r="BT1204" s="42">
        <v>0</v>
      </c>
      <c r="BU1204" s="42">
        <v>0</v>
      </c>
      <c r="BV1204" s="42">
        <v>0</v>
      </c>
      <c r="BW1204" s="42">
        <v>0</v>
      </c>
      <c r="BX1204" s="42">
        <v>4.1350210000000001</v>
      </c>
      <c r="BY1204" s="42">
        <v>16.540084</v>
      </c>
      <c r="BZ1204" s="42">
        <v>0</v>
      </c>
      <c r="CA1204" s="42">
        <v>20.675104999999999</v>
      </c>
      <c r="CB1204" s="42">
        <v>223.29113899999999</v>
      </c>
      <c r="CC1204" s="42">
        <v>24.810127000000001</v>
      </c>
      <c r="CD1204" s="42">
        <v>16.540084</v>
      </c>
      <c r="CE1204" s="42">
        <v>20.675104999999999</v>
      </c>
      <c r="CF1204" s="42">
        <v>45.485232000000003</v>
      </c>
      <c r="CG1204" s="42">
        <v>41.350211000000002</v>
      </c>
      <c r="CH1204" s="42">
        <v>53.755274</v>
      </c>
      <c r="CI1204" s="42">
        <v>4.1350210000000001</v>
      </c>
      <c r="CJ1204" s="42">
        <v>16.540084</v>
      </c>
      <c r="CK1204" s="42">
        <v>144.72573800000001</v>
      </c>
      <c r="CL1204" s="42">
        <v>0</v>
      </c>
      <c r="CM1204" s="42">
        <v>4.1350210000000001</v>
      </c>
      <c r="CN1204" s="42">
        <v>0</v>
      </c>
      <c r="CO1204" s="42">
        <v>0</v>
      </c>
      <c r="CP1204" s="42">
        <v>8.2700420000000001</v>
      </c>
      <c r="CQ1204" s="42">
        <v>8.2700420000000001</v>
      </c>
      <c r="CR1204" s="42">
        <v>111.64557000000001</v>
      </c>
      <c r="CS1204" s="42">
        <v>12.405063</v>
      </c>
    </row>
    <row r="1205" spans="1:97">
      <c r="A1205" s="40" t="s">
        <v>3039</v>
      </c>
      <c r="B1205" s="40" t="s">
        <v>289</v>
      </c>
      <c r="C1205" s="40" t="s">
        <v>2806</v>
      </c>
      <c r="D1205" s="40" t="s">
        <v>2807</v>
      </c>
      <c r="E1205" s="40" t="s">
        <v>2848</v>
      </c>
      <c r="F1205" s="40" t="s">
        <v>2809</v>
      </c>
      <c r="G1205" s="41" t="s">
        <v>294</v>
      </c>
      <c r="H1205" s="40" t="s">
        <v>3040</v>
      </c>
      <c r="I1205" s="42">
        <v>1287</v>
      </c>
      <c r="J1205" s="42">
        <v>156.90645799999999</v>
      </c>
      <c r="K1205" s="42">
        <v>157.875584</v>
      </c>
      <c r="L1205" s="42">
        <v>155.876093</v>
      </c>
      <c r="M1205" s="42">
        <v>261.01323300000001</v>
      </c>
      <c r="N1205" s="42">
        <v>276.52322600000002</v>
      </c>
      <c r="O1205" s="42">
        <v>278.805406</v>
      </c>
      <c r="P1205" s="42">
        <v>181</v>
      </c>
      <c r="Q1205" s="42">
        <v>145</v>
      </c>
      <c r="R1205" s="42">
        <v>220</v>
      </c>
      <c r="S1205" s="42">
        <v>212</v>
      </c>
      <c r="T1205" s="42">
        <v>297</v>
      </c>
      <c r="U1205" s="42">
        <v>241</v>
      </c>
      <c r="V1205" s="42">
        <v>597.77255700000001</v>
      </c>
      <c r="W1205" s="42">
        <v>76.467833999999996</v>
      </c>
      <c r="X1205" s="42">
        <v>95.282914000000005</v>
      </c>
      <c r="Y1205" s="42">
        <v>75.445003</v>
      </c>
      <c r="Z1205" s="42">
        <v>120.083294</v>
      </c>
      <c r="AA1205" s="42">
        <v>135.885201</v>
      </c>
      <c r="AB1205" s="42">
        <v>84.884467000000001</v>
      </c>
      <c r="AC1205" s="42">
        <v>9.7238450000000007</v>
      </c>
      <c r="AD1205" s="42">
        <v>130.201562</v>
      </c>
      <c r="AE1205" s="42">
        <v>290.68314299999997</v>
      </c>
      <c r="AF1205" s="42">
        <v>176.88785200000001</v>
      </c>
      <c r="AG1205" s="42">
        <v>689.22744299999999</v>
      </c>
      <c r="AH1205" s="42">
        <v>80.438624000000004</v>
      </c>
      <c r="AI1205" s="42">
        <v>62.592669999999998</v>
      </c>
      <c r="AJ1205" s="42">
        <v>80.431089999999998</v>
      </c>
      <c r="AK1205" s="42">
        <v>140.92993899999999</v>
      </c>
      <c r="AL1205" s="42">
        <v>140.638025</v>
      </c>
      <c r="AM1205" s="42">
        <v>157.092206</v>
      </c>
      <c r="AN1205" s="42">
        <v>27.104887999999999</v>
      </c>
      <c r="AO1205" s="42">
        <v>107.271587</v>
      </c>
      <c r="AP1205" s="42">
        <v>308.65974999999997</v>
      </c>
      <c r="AQ1205" s="42">
        <v>273.29610600000001</v>
      </c>
      <c r="AR1205" s="42">
        <v>1136.8170680000001</v>
      </c>
      <c r="AS1205" s="42">
        <v>31.766317000000001</v>
      </c>
      <c r="AT1205" s="42">
        <v>47.649476</v>
      </c>
      <c r="AU1205" s="42">
        <v>27.795527</v>
      </c>
      <c r="AV1205" s="42">
        <v>87.357371999999998</v>
      </c>
      <c r="AW1205" s="42">
        <v>142.94842700000001</v>
      </c>
      <c r="AX1205" s="42">
        <v>70.867660000000001</v>
      </c>
      <c r="AY1205" s="42">
        <v>564.08533799999998</v>
      </c>
      <c r="AZ1205" s="42">
        <v>164.34695099999999</v>
      </c>
      <c r="BA1205" s="42">
        <v>500.67960499999998</v>
      </c>
      <c r="BB1205" s="42">
        <v>19.853947999999999</v>
      </c>
      <c r="BC1205" s="42">
        <v>27.795527</v>
      </c>
      <c r="BD1205" s="42">
        <v>11.912369</v>
      </c>
      <c r="BE1205" s="42">
        <v>43.678685999999999</v>
      </c>
      <c r="BF1205" s="42">
        <v>35.737107000000002</v>
      </c>
      <c r="BG1205" s="42">
        <v>62.926081000000003</v>
      </c>
      <c r="BH1205" s="42">
        <v>233.78907799999999</v>
      </c>
      <c r="BI1205" s="42">
        <v>64.986808999999994</v>
      </c>
      <c r="BJ1205" s="42">
        <v>636.13746200000003</v>
      </c>
      <c r="BK1205" s="42">
        <v>11.912369</v>
      </c>
      <c r="BL1205" s="42">
        <v>19.853947999999999</v>
      </c>
      <c r="BM1205" s="42">
        <v>15.883158999999999</v>
      </c>
      <c r="BN1205" s="42">
        <v>43.678685999999999</v>
      </c>
      <c r="BO1205" s="42">
        <v>107.21132</v>
      </c>
      <c r="BP1205" s="42">
        <v>7.9415789999999999</v>
      </c>
      <c r="BQ1205" s="42">
        <v>330.29626000000002</v>
      </c>
      <c r="BR1205" s="42">
        <v>99.360141999999996</v>
      </c>
      <c r="BS1205" s="42">
        <v>127.973157</v>
      </c>
      <c r="BT1205" s="42">
        <v>0</v>
      </c>
      <c r="BU1205" s="42">
        <v>0</v>
      </c>
      <c r="BV1205" s="42">
        <v>0</v>
      </c>
      <c r="BW1205" s="42">
        <v>11.912369</v>
      </c>
      <c r="BX1205" s="42">
        <v>15.883158999999999</v>
      </c>
      <c r="BY1205" s="42">
        <v>15.276605</v>
      </c>
      <c r="BZ1205" s="42">
        <v>0</v>
      </c>
      <c r="CA1205" s="42">
        <v>84.901025000000004</v>
      </c>
      <c r="CB1205" s="42">
        <v>309.75172500000002</v>
      </c>
      <c r="CC1205" s="42">
        <v>23.824738</v>
      </c>
      <c r="CD1205" s="42">
        <v>31.766317000000001</v>
      </c>
      <c r="CE1205" s="42">
        <v>23.824738</v>
      </c>
      <c r="CF1205" s="42">
        <v>63.532634000000002</v>
      </c>
      <c r="CG1205" s="42">
        <v>95.298951000000002</v>
      </c>
      <c r="CH1205" s="42">
        <v>35.737107000000002</v>
      </c>
      <c r="CI1205" s="42">
        <v>0</v>
      </c>
      <c r="CJ1205" s="42">
        <v>35.767240000000001</v>
      </c>
      <c r="CK1205" s="42">
        <v>699.09218499999997</v>
      </c>
      <c r="CL1205" s="42">
        <v>7.9415789999999999</v>
      </c>
      <c r="CM1205" s="42">
        <v>15.883158999999999</v>
      </c>
      <c r="CN1205" s="42">
        <v>3.97079</v>
      </c>
      <c r="CO1205" s="42">
        <v>11.912369</v>
      </c>
      <c r="CP1205" s="42">
        <v>31.766317000000001</v>
      </c>
      <c r="CQ1205" s="42">
        <v>19.853947999999999</v>
      </c>
      <c r="CR1205" s="42">
        <v>564.08533799999998</v>
      </c>
      <c r="CS1205" s="42">
        <v>43.678685999999999</v>
      </c>
    </row>
    <row r="1206" spans="1:97">
      <c r="A1206" s="40" t="s">
        <v>3041</v>
      </c>
      <c r="B1206" s="40" t="s">
        <v>289</v>
      </c>
      <c r="C1206" s="40" t="s">
        <v>2806</v>
      </c>
      <c r="D1206" s="40" t="s">
        <v>2807</v>
      </c>
      <c r="E1206" s="40" t="s">
        <v>2933</v>
      </c>
      <c r="F1206" s="40" t="s">
        <v>2809</v>
      </c>
      <c r="G1206" s="41" t="s">
        <v>294</v>
      </c>
      <c r="H1206" s="40" t="s">
        <v>3042</v>
      </c>
      <c r="I1206" s="42">
        <v>571</v>
      </c>
      <c r="J1206" s="42">
        <v>120.42179299999999</v>
      </c>
      <c r="K1206" s="42">
        <v>62.217925999999999</v>
      </c>
      <c r="L1206" s="42">
        <v>135.47451699999999</v>
      </c>
      <c r="M1206" s="42">
        <v>114.40070299999999</v>
      </c>
      <c r="N1206" s="42">
        <v>90.316344000000001</v>
      </c>
      <c r="O1206" s="42">
        <v>48.168717000000001</v>
      </c>
      <c r="P1206" s="42">
        <v>83</v>
      </c>
      <c r="Q1206" s="42">
        <v>77</v>
      </c>
      <c r="R1206" s="42">
        <v>98</v>
      </c>
      <c r="S1206" s="42">
        <v>88</v>
      </c>
      <c r="T1206" s="42">
        <v>55</v>
      </c>
      <c r="U1206" s="42">
        <v>29</v>
      </c>
      <c r="V1206" s="42">
        <v>272.95606299999997</v>
      </c>
      <c r="W1206" s="42">
        <v>59.207380999999998</v>
      </c>
      <c r="X1206" s="42">
        <v>28.098417999999999</v>
      </c>
      <c r="Y1206" s="42">
        <v>64.224956000000006</v>
      </c>
      <c r="Z1206" s="42">
        <v>52.182777000000002</v>
      </c>
      <c r="AA1206" s="42">
        <v>46.161687000000001</v>
      </c>
      <c r="AB1206" s="42">
        <v>21.073813999999999</v>
      </c>
      <c r="AC1206" s="42">
        <v>2.0070299999999999</v>
      </c>
      <c r="AD1206" s="42">
        <v>76.267134999999996</v>
      </c>
      <c r="AE1206" s="42">
        <v>152.53427099999999</v>
      </c>
      <c r="AF1206" s="42">
        <v>44.154657</v>
      </c>
      <c r="AG1206" s="42">
        <v>298.04393700000003</v>
      </c>
      <c r="AH1206" s="42">
        <v>61.214410999999998</v>
      </c>
      <c r="AI1206" s="42">
        <v>34.119508000000003</v>
      </c>
      <c r="AJ1206" s="42">
        <v>71.249561</v>
      </c>
      <c r="AK1206" s="42">
        <v>62.217925999999999</v>
      </c>
      <c r="AL1206" s="42">
        <v>44.154657</v>
      </c>
      <c r="AM1206" s="42">
        <v>24.084358999999999</v>
      </c>
      <c r="AN1206" s="42">
        <v>1.0035149999999999</v>
      </c>
      <c r="AO1206" s="42">
        <v>82.288224999999997</v>
      </c>
      <c r="AP1206" s="42">
        <v>166.58348000000001</v>
      </c>
      <c r="AQ1206" s="42">
        <v>49.172232000000001</v>
      </c>
      <c r="AR1206" s="42">
        <v>465.63093099999998</v>
      </c>
      <c r="AS1206" s="42">
        <v>8.0281199999999995</v>
      </c>
      <c r="AT1206" s="42">
        <v>20.070298999999999</v>
      </c>
      <c r="AU1206" s="42">
        <v>24.084358999999999</v>
      </c>
      <c r="AV1206" s="42">
        <v>64.224956000000006</v>
      </c>
      <c r="AW1206" s="42">
        <v>92.323374000000001</v>
      </c>
      <c r="AX1206" s="42">
        <v>44.154657</v>
      </c>
      <c r="AY1206" s="42">
        <v>148.52021099999999</v>
      </c>
      <c r="AZ1206" s="42">
        <v>64.224956000000006</v>
      </c>
      <c r="BA1206" s="42">
        <v>212.74516700000001</v>
      </c>
      <c r="BB1206" s="42">
        <v>8.0281199999999995</v>
      </c>
      <c r="BC1206" s="42">
        <v>12.042179000000001</v>
      </c>
      <c r="BD1206" s="42">
        <v>8.0281199999999995</v>
      </c>
      <c r="BE1206" s="42">
        <v>28.098417999999999</v>
      </c>
      <c r="BF1206" s="42">
        <v>24.084358999999999</v>
      </c>
      <c r="BG1206" s="42">
        <v>36.126537999999996</v>
      </c>
      <c r="BH1206" s="42">
        <v>76.267134999999996</v>
      </c>
      <c r="BI1206" s="42">
        <v>20.070298999999999</v>
      </c>
      <c r="BJ1206" s="42">
        <v>252.88576399999999</v>
      </c>
      <c r="BK1206" s="42">
        <v>0</v>
      </c>
      <c r="BL1206" s="42">
        <v>8.0281199999999995</v>
      </c>
      <c r="BM1206" s="42">
        <v>16.056239000000001</v>
      </c>
      <c r="BN1206" s="42">
        <v>36.126537999999996</v>
      </c>
      <c r="BO1206" s="42">
        <v>68.239016000000007</v>
      </c>
      <c r="BP1206" s="42">
        <v>8.0281199999999995</v>
      </c>
      <c r="BQ1206" s="42">
        <v>72.253075999999993</v>
      </c>
      <c r="BR1206" s="42">
        <v>44.154657</v>
      </c>
      <c r="BS1206" s="42">
        <v>52.182777000000002</v>
      </c>
      <c r="BT1206" s="42">
        <v>0</v>
      </c>
      <c r="BU1206" s="42">
        <v>0</v>
      </c>
      <c r="BV1206" s="42">
        <v>0</v>
      </c>
      <c r="BW1206" s="42">
        <v>0</v>
      </c>
      <c r="BX1206" s="42">
        <v>8.0281199999999995</v>
      </c>
      <c r="BY1206" s="42">
        <v>4.0140599999999997</v>
      </c>
      <c r="BZ1206" s="42">
        <v>0</v>
      </c>
      <c r="CA1206" s="42">
        <v>40.140597999999997</v>
      </c>
      <c r="CB1206" s="42">
        <v>212.74516700000001</v>
      </c>
      <c r="CC1206" s="42">
        <v>8.0281199999999995</v>
      </c>
      <c r="CD1206" s="42">
        <v>20.070298999999999</v>
      </c>
      <c r="CE1206" s="42">
        <v>16.056239000000001</v>
      </c>
      <c r="CF1206" s="42">
        <v>60.210895999999998</v>
      </c>
      <c r="CG1206" s="42">
        <v>68.239016000000007</v>
      </c>
      <c r="CH1206" s="42">
        <v>32.112478000000003</v>
      </c>
      <c r="CI1206" s="42">
        <v>0</v>
      </c>
      <c r="CJ1206" s="42">
        <v>8.0281199999999995</v>
      </c>
      <c r="CK1206" s="42">
        <v>200.702988</v>
      </c>
      <c r="CL1206" s="42">
        <v>0</v>
      </c>
      <c r="CM1206" s="42">
        <v>0</v>
      </c>
      <c r="CN1206" s="42">
        <v>8.0281199999999995</v>
      </c>
      <c r="CO1206" s="42">
        <v>4.0140599999999997</v>
      </c>
      <c r="CP1206" s="42">
        <v>16.056239000000001</v>
      </c>
      <c r="CQ1206" s="42">
        <v>8.0281199999999995</v>
      </c>
      <c r="CR1206" s="42">
        <v>148.52021099999999</v>
      </c>
      <c r="CS1206" s="42">
        <v>16.056239000000001</v>
      </c>
    </row>
    <row r="1207" spans="1:97">
      <c r="A1207" s="40" t="s">
        <v>3043</v>
      </c>
      <c r="B1207" s="40" t="s">
        <v>289</v>
      </c>
      <c r="C1207" s="40" t="s">
        <v>2806</v>
      </c>
      <c r="D1207" s="40" t="s">
        <v>2812</v>
      </c>
      <c r="E1207" s="40" t="s">
        <v>2970</v>
      </c>
      <c r="F1207" s="40" t="s">
        <v>2818</v>
      </c>
      <c r="G1207" s="41" t="s">
        <v>294</v>
      </c>
      <c r="H1207" s="40" t="s">
        <v>3044</v>
      </c>
      <c r="I1207" s="42">
        <v>1050</v>
      </c>
      <c r="J1207" s="42">
        <v>181.73464999999999</v>
      </c>
      <c r="K1207" s="42">
        <v>115.934174</v>
      </c>
      <c r="L1207" s="42">
        <v>221.42382699999999</v>
      </c>
      <c r="M1207" s="42">
        <v>195.26844700000001</v>
      </c>
      <c r="N1207" s="42">
        <v>183.47091900000001</v>
      </c>
      <c r="O1207" s="42">
        <v>152.16798299999999</v>
      </c>
      <c r="P1207" s="42">
        <v>129</v>
      </c>
      <c r="Q1207" s="42">
        <v>128</v>
      </c>
      <c r="R1207" s="42">
        <v>189</v>
      </c>
      <c r="S1207" s="42">
        <v>167</v>
      </c>
      <c r="T1207" s="42">
        <v>161</v>
      </c>
      <c r="U1207" s="42">
        <v>109</v>
      </c>
      <c r="V1207" s="42">
        <v>522.38887</v>
      </c>
      <c r="W1207" s="42">
        <v>101.31184500000001</v>
      </c>
      <c r="X1207" s="42">
        <v>53.267052999999997</v>
      </c>
      <c r="Y1207" s="42">
        <v>115.934174</v>
      </c>
      <c r="Z1207" s="42">
        <v>90.867324999999994</v>
      </c>
      <c r="AA1207" s="42">
        <v>95.825108999999998</v>
      </c>
      <c r="AB1207" s="42">
        <v>63.094459999999998</v>
      </c>
      <c r="AC1207" s="42">
        <v>2.0889039999999999</v>
      </c>
      <c r="AD1207" s="42">
        <v>112.80081800000001</v>
      </c>
      <c r="AE1207" s="42">
        <v>286.13577199999997</v>
      </c>
      <c r="AF1207" s="42">
        <v>123.45228</v>
      </c>
      <c r="AG1207" s="42">
        <v>527.61113</v>
      </c>
      <c r="AH1207" s="42">
        <v>80.422804999999997</v>
      </c>
      <c r="AI1207" s="42">
        <v>62.667121000000002</v>
      </c>
      <c r="AJ1207" s="42">
        <v>105.489653</v>
      </c>
      <c r="AK1207" s="42">
        <v>104.401122</v>
      </c>
      <c r="AL1207" s="42">
        <v>87.645809999999997</v>
      </c>
      <c r="AM1207" s="42">
        <v>72.670845999999997</v>
      </c>
      <c r="AN1207" s="42">
        <v>14.313772</v>
      </c>
      <c r="AO1207" s="42">
        <v>96.089585</v>
      </c>
      <c r="AP1207" s="42">
        <v>289.26912900000002</v>
      </c>
      <c r="AQ1207" s="42">
        <v>142.25241600000001</v>
      </c>
      <c r="AR1207" s="42">
        <v>858.86528099999998</v>
      </c>
      <c r="AS1207" s="42">
        <v>41.778081</v>
      </c>
      <c r="AT1207" s="42">
        <v>29.244655999999999</v>
      </c>
      <c r="AU1207" s="42">
        <v>50.133696999999998</v>
      </c>
      <c r="AV1207" s="42">
        <v>116.97862600000001</v>
      </c>
      <c r="AW1207" s="42">
        <v>129.51204999999999</v>
      </c>
      <c r="AX1207" s="42">
        <v>83.556161000000003</v>
      </c>
      <c r="AY1207" s="42">
        <v>340.81708200000003</v>
      </c>
      <c r="AZ1207" s="42">
        <v>66.844928999999993</v>
      </c>
      <c r="BA1207" s="42">
        <v>396.010176</v>
      </c>
      <c r="BB1207" s="42">
        <v>20.889040000000001</v>
      </c>
      <c r="BC1207" s="42">
        <v>16.711231999999999</v>
      </c>
      <c r="BD1207" s="42">
        <v>20.889040000000001</v>
      </c>
      <c r="BE1207" s="42">
        <v>71.022737000000006</v>
      </c>
      <c r="BF1207" s="42">
        <v>12.533424</v>
      </c>
      <c r="BG1207" s="42">
        <v>75.200545000000005</v>
      </c>
      <c r="BH1207" s="42">
        <v>162.05292499999999</v>
      </c>
      <c r="BI1207" s="42">
        <v>16.711231999999999</v>
      </c>
      <c r="BJ1207" s="42">
        <v>462.85510499999998</v>
      </c>
      <c r="BK1207" s="42">
        <v>20.889040000000001</v>
      </c>
      <c r="BL1207" s="42">
        <v>12.533424</v>
      </c>
      <c r="BM1207" s="42">
        <v>29.244655999999999</v>
      </c>
      <c r="BN1207" s="42">
        <v>45.955888999999999</v>
      </c>
      <c r="BO1207" s="42">
        <v>116.97862600000001</v>
      </c>
      <c r="BP1207" s="42">
        <v>8.3556159999999995</v>
      </c>
      <c r="BQ1207" s="42">
        <v>178.76415700000001</v>
      </c>
      <c r="BR1207" s="42">
        <v>50.133696999999998</v>
      </c>
      <c r="BS1207" s="42">
        <v>45.955888999999999</v>
      </c>
      <c r="BT1207" s="42">
        <v>0</v>
      </c>
      <c r="BU1207" s="42">
        <v>0</v>
      </c>
      <c r="BV1207" s="42">
        <v>0</v>
      </c>
      <c r="BW1207" s="42">
        <v>0</v>
      </c>
      <c r="BX1207" s="42">
        <v>16.711231999999999</v>
      </c>
      <c r="BY1207" s="42">
        <v>4.1778079999999997</v>
      </c>
      <c r="BZ1207" s="42">
        <v>0</v>
      </c>
      <c r="CA1207" s="42">
        <v>25.066848</v>
      </c>
      <c r="CB1207" s="42">
        <v>376.002725</v>
      </c>
      <c r="CC1207" s="42">
        <v>29.244655999999999</v>
      </c>
      <c r="CD1207" s="42">
        <v>12.533424</v>
      </c>
      <c r="CE1207" s="42">
        <v>33.422463999999998</v>
      </c>
      <c r="CF1207" s="42">
        <v>100.267393</v>
      </c>
      <c r="CG1207" s="42">
        <v>104.445201</v>
      </c>
      <c r="CH1207" s="42">
        <v>79.378353000000004</v>
      </c>
      <c r="CI1207" s="42">
        <v>0</v>
      </c>
      <c r="CJ1207" s="42">
        <v>16.711231999999999</v>
      </c>
      <c r="CK1207" s="42">
        <v>436.90666800000002</v>
      </c>
      <c r="CL1207" s="42">
        <v>12.533424</v>
      </c>
      <c r="CM1207" s="42">
        <v>16.711231999999999</v>
      </c>
      <c r="CN1207" s="42">
        <v>16.711231999999999</v>
      </c>
      <c r="CO1207" s="42">
        <v>16.711231999999999</v>
      </c>
      <c r="CP1207" s="42">
        <v>8.3556159999999995</v>
      </c>
      <c r="CQ1207" s="42">
        <v>0</v>
      </c>
      <c r="CR1207" s="42">
        <v>340.81708200000003</v>
      </c>
      <c r="CS1207" s="42">
        <v>25.066848</v>
      </c>
    </row>
    <row r="1208" spans="1:97">
      <c r="A1208" s="40" t="s">
        <v>3045</v>
      </c>
      <c r="B1208" s="40" t="s">
        <v>289</v>
      </c>
      <c r="C1208" s="40" t="s">
        <v>2806</v>
      </c>
      <c r="D1208" s="40" t="s">
        <v>2807</v>
      </c>
      <c r="E1208" s="40" t="s">
        <v>2893</v>
      </c>
      <c r="F1208" s="40" t="s">
        <v>2809</v>
      </c>
      <c r="G1208" s="41" t="s">
        <v>294</v>
      </c>
      <c r="H1208" s="40" t="s">
        <v>3046</v>
      </c>
      <c r="I1208" s="42">
        <v>424</v>
      </c>
      <c r="J1208" s="42">
        <v>87.205674000000002</v>
      </c>
      <c r="K1208" s="42">
        <v>63.148935999999999</v>
      </c>
      <c r="L1208" s="42">
        <v>88.208038000000002</v>
      </c>
      <c r="M1208" s="42">
        <v>93.219858000000002</v>
      </c>
      <c r="N1208" s="42">
        <v>58.137115999999999</v>
      </c>
      <c r="O1208" s="42">
        <v>34.080378000000003</v>
      </c>
      <c r="P1208" s="42">
        <v>73</v>
      </c>
      <c r="Q1208" s="42">
        <v>76</v>
      </c>
      <c r="R1208" s="42">
        <v>74</v>
      </c>
      <c r="S1208" s="42">
        <v>61</v>
      </c>
      <c r="T1208" s="42">
        <v>61</v>
      </c>
      <c r="U1208" s="42">
        <v>37</v>
      </c>
      <c r="V1208" s="42">
        <v>207.489362</v>
      </c>
      <c r="W1208" s="42">
        <v>43.101655000000001</v>
      </c>
      <c r="X1208" s="42">
        <v>32.075650000000003</v>
      </c>
      <c r="Y1208" s="42">
        <v>45.106383000000001</v>
      </c>
      <c r="Z1208" s="42">
        <v>44.104019000000001</v>
      </c>
      <c r="AA1208" s="42">
        <v>28.066193999999999</v>
      </c>
      <c r="AB1208" s="42">
        <v>15.035461</v>
      </c>
      <c r="AC1208" s="42">
        <v>0</v>
      </c>
      <c r="AD1208" s="42">
        <v>56.132387999999999</v>
      </c>
      <c r="AE1208" s="42">
        <v>118.27896</v>
      </c>
      <c r="AF1208" s="42">
        <v>33.078014000000003</v>
      </c>
      <c r="AG1208" s="42">
        <v>216.510638</v>
      </c>
      <c r="AH1208" s="42">
        <v>44.104019000000001</v>
      </c>
      <c r="AI1208" s="42">
        <v>31.073286</v>
      </c>
      <c r="AJ1208" s="42">
        <v>43.101655000000001</v>
      </c>
      <c r="AK1208" s="42">
        <v>49.115839000000001</v>
      </c>
      <c r="AL1208" s="42">
        <v>30.070921999999999</v>
      </c>
      <c r="AM1208" s="42">
        <v>17.040189000000002</v>
      </c>
      <c r="AN1208" s="42">
        <v>2.0047280000000001</v>
      </c>
      <c r="AO1208" s="42">
        <v>61.144207999999999</v>
      </c>
      <c r="AP1208" s="42">
        <v>119.281324</v>
      </c>
      <c r="AQ1208" s="42">
        <v>36.085106000000003</v>
      </c>
      <c r="AR1208" s="42">
        <v>340.80378300000001</v>
      </c>
      <c r="AS1208" s="42">
        <v>0</v>
      </c>
      <c r="AT1208" s="42">
        <v>44.104019000000001</v>
      </c>
      <c r="AU1208" s="42">
        <v>8.0189129999999995</v>
      </c>
      <c r="AV1208" s="42">
        <v>24.056737999999999</v>
      </c>
      <c r="AW1208" s="42">
        <v>40.094563000000001</v>
      </c>
      <c r="AX1208" s="42">
        <v>72.170213000000004</v>
      </c>
      <c r="AY1208" s="42">
        <v>88.208038000000002</v>
      </c>
      <c r="AZ1208" s="42">
        <v>64.151300000000006</v>
      </c>
      <c r="BA1208" s="42">
        <v>168.39716300000001</v>
      </c>
      <c r="BB1208" s="42">
        <v>0</v>
      </c>
      <c r="BC1208" s="42">
        <v>36.085106000000003</v>
      </c>
      <c r="BD1208" s="42">
        <v>4.0094560000000001</v>
      </c>
      <c r="BE1208" s="42">
        <v>12.028369</v>
      </c>
      <c r="BF1208" s="42">
        <v>8.0189129999999995</v>
      </c>
      <c r="BG1208" s="42">
        <v>40.094563000000001</v>
      </c>
      <c r="BH1208" s="42">
        <v>44.104019000000001</v>
      </c>
      <c r="BI1208" s="42">
        <v>24.056737999999999</v>
      </c>
      <c r="BJ1208" s="42">
        <v>172.40661900000001</v>
      </c>
      <c r="BK1208" s="42">
        <v>0</v>
      </c>
      <c r="BL1208" s="42">
        <v>8.0189129999999995</v>
      </c>
      <c r="BM1208" s="42">
        <v>4.0094560000000001</v>
      </c>
      <c r="BN1208" s="42">
        <v>12.028369</v>
      </c>
      <c r="BO1208" s="42">
        <v>32.075650000000003</v>
      </c>
      <c r="BP1208" s="42">
        <v>32.075650000000003</v>
      </c>
      <c r="BQ1208" s="42">
        <v>44.104019000000001</v>
      </c>
      <c r="BR1208" s="42">
        <v>40.094563000000001</v>
      </c>
      <c r="BS1208" s="42">
        <v>44.104019000000001</v>
      </c>
      <c r="BT1208" s="42">
        <v>0</v>
      </c>
      <c r="BU1208" s="42">
        <v>0</v>
      </c>
      <c r="BV1208" s="42">
        <v>0</v>
      </c>
      <c r="BW1208" s="42">
        <v>8.0189129999999995</v>
      </c>
      <c r="BX1208" s="42">
        <v>0</v>
      </c>
      <c r="BY1208" s="42">
        <v>4.0094560000000001</v>
      </c>
      <c r="BZ1208" s="42">
        <v>0</v>
      </c>
      <c r="CA1208" s="42">
        <v>32.075650000000003</v>
      </c>
      <c r="CB1208" s="42">
        <v>180.425532</v>
      </c>
      <c r="CC1208" s="42">
        <v>0</v>
      </c>
      <c r="CD1208" s="42">
        <v>24.056737999999999</v>
      </c>
      <c r="CE1208" s="42">
        <v>8.0189129999999995</v>
      </c>
      <c r="CF1208" s="42">
        <v>16.037825000000002</v>
      </c>
      <c r="CG1208" s="42">
        <v>40.094563000000001</v>
      </c>
      <c r="CH1208" s="42">
        <v>60.141843999999999</v>
      </c>
      <c r="CI1208" s="42">
        <v>0</v>
      </c>
      <c r="CJ1208" s="42">
        <v>32.075650000000003</v>
      </c>
      <c r="CK1208" s="42">
        <v>116.274232</v>
      </c>
      <c r="CL1208" s="42">
        <v>0</v>
      </c>
      <c r="CM1208" s="42">
        <v>20.047281000000002</v>
      </c>
      <c r="CN1208" s="42">
        <v>0</v>
      </c>
      <c r="CO1208" s="42">
        <v>0</v>
      </c>
      <c r="CP1208" s="42">
        <v>0</v>
      </c>
      <c r="CQ1208" s="42">
        <v>8.0189129999999995</v>
      </c>
      <c r="CR1208" s="42">
        <v>88.208038000000002</v>
      </c>
      <c r="CS1208" s="42">
        <v>0</v>
      </c>
    </row>
    <row r="1209" spans="1:97">
      <c r="A1209" s="40" t="s">
        <v>3047</v>
      </c>
      <c r="B1209" s="40" t="s">
        <v>289</v>
      </c>
      <c r="C1209" s="40" t="s">
        <v>2806</v>
      </c>
      <c r="D1209" s="40" t="s">
        <v>2812</v>
      </c>
      <c r="E1209" s="40" t="s">
        <v>2970</v>
      </c>
      <c r="F1209" s="40" t="s">
        <v>2818</v>
      </c>
      <c r="G1209" s="41" t="s">
        <v>294</v>
      </c>
      <c r="H1209" s="40" t="s">
        <v>3048</v>
      </c>
      <c r="I1209" s="42">
        <v>179</v>
      </c>
      <c r="J1209" s="42">
        <v>28.211957000000002</v>
      </c>
      <c r="K1209" s="42">
        <v>27.239129999999999</v>
      </c>
      <c r="L1209" s="42">
        <v>31.130434999999999</v>
      </c>
      <c r="M1209" s="42">
        <v>45.722825999999998</v>
      </c>
      <c r="N1209" s="42">
        <v>25.293478</v>
      </c>
      <c r="O1209" s="42">
        <v>21.402173999999999</v>
      </c>
      <c r="P1209" s="42">
        <v>31</v>
      </c>
      <c r="Q1209" s="42">
        <v>30</v>
      </c>
      <c r="R1209" s="42">
        <v>44</v>
      </c>
      <c r="S1209" s="42">
        <v>25</v>
      </c>
      <c r="T1209" s="42">
        <v>39</v>
      </c>
      <c r="U1209" s="42">
        <v>12</v>
      </c>
      <c r="V1209" s="42">
        <v>90.472825999999998</v>
      </c>
      <c r="W1209" s="42">
        <v>14.592390999999999</v>
      </c>
      <c r="X1209" s="42">
        <v>20.429348000000001</v>
      </c>
      <c r="Y1209" s="42">
        <v>15.565217000000001</v>
      </c>
      <c r="Z1209" s="42">
        <v>18.483695999999998</v>
      </c>
      <c r="AA1209" s="42">
        <v>11.673913000000001</v>
      </c>
      <c r="AB1209" s="42">
        <v>9.7282609999999998</v>
      </c>
      <c r="AC1209" s="42">
        <v>0</v>
      </c>
      <c r="AD1209" s="42">
        <v>18.483695999999998</v>
      </c>
      <c r="AE1209" s="42">
        <v>56.423912999999999</v>
      </c>
      <c r="AF1209" s="42">
        <v>15.565217000000001</v>
      </c>
      <c r="AG1209" s="42">
        <v>88.527174000000002</v>
      </c>
      <c r="AH1209" s="42">
        <v>13.619565</v>
      </c>
      <c r="AI1209" s="42">
        <v>6.8097830000000004</v>
      </c>
      <c r="AJ1209" s="42">
        <v>15.565217000000001</v>
      </c>
      <c r="AK1209" s="42">
        <v>27.239129999999999</v>
      </c>
      <c r="AL1209" s="42">
        <v>13.619565</v>
      </c>
      <c r="AM1209" s="42">
        <v>10.701086999999999</v>
      </c>
      <c r="AN1209" s="42">
        <v>0.97282599999999997</v>
      </c>
      <c r="AO1209" s="42">
        <v>16.538042999999998</v>
      </c>
      <c r="AP1209" s="42">
        <v>51.559783000000003</v>
      </c>
      <c r="AQ1209" s="42">
        <v>20.429348000000001</v>
      </c>
      <c r="AR1209" s="42">
        <v>143.978261</v>
      </c>
      <c r="AS1209" s="42">
        <v>11.673913000000001</v>
      </c>
      <c r="AT1209" s="42">
        <v>0</v>
      </c>
      <c r="AU1209" s="42">
        <v>11.673913000000001</v>
      </c>
      <c r="AV1209" s="42">
        <v>7.7826089999999999</v>
      </c>
      <c r="AW1209" s="42">
        <v>23.347826000000001</v>
      </c>
      <c r="AX1209" s="42">
        <v>50.586956999999998</v>
      </c>
      <c r="AY1209" s="42">
        <v>23.347826000000001</v>
      </c>
      <c r="AZ1209" s="42">
        <v>15.565217000000001</v>
      </c>
      <c r="BA1209" s="42">
        <v>66.152174000000002</v>
      </c>
      <c r="BB1209" s="42">
        <v>7.7826089999999999</v>
      </c>
      <c r="BC1209" s="42">
        <v>0</v>
      </c>
      <c r="BD1209" s="42">
        <v>3.8913039999999999</v>
      </c>
      <c r="BE1209" s="42">
        <v>3.8913039999999999</v>
      </c>
      <c r="BF1209" s="42">
        <v>0</v>
      </c>
      <c r="BG1209" s="42">
        <v>42.804347999999997</v>
      </c>
      <c r="BH1209" s="42">
        <v>7.7826089999999999</v>
      </c>
      <c r="BI1209" s="42">
        <v>0</v>
      </c>
      <c r="BJ1209" s="42">
        <v>77.826087000000001</v>
      </c>
      <c r="BK1209" s="42">
        <v>3.8913039999999999</v>
      </c>
      <c r="BL1209" s="42">
        <v>0</v>
      </c>
      <c r="BM1209" s="42">
        <v>7.7826089999999999</v>
      </c>
      <c r="BN1209" s="42">
        <v>3.8913039999999999</v>
      </c>
      <c r="BO1209" s="42">
        <v>23.347826000000001</v>
      </c>
      <c r="BP1209" s="42">
        <v>7.7826089999999999</v>
      </c>
      <c r="BQ1209" s="42">
        <v>15.565217000000001</v>
      </c>
      <c r="BR1209" s="42">
        <v>15.565217000000001</v>
      </c>
      <c r="BS1209" s="42">
        <v>23.347826000000001</v>
      </c>
      <c r="BT1209" s="42">
        <v>0</v>
      </c>
      <c r="BU1209" s="42">
        <v>0</v>
      </c>
      <c r="BV1209" s="42">
        <v>0</v>
      </c>
      <c r="BW1209" s="42">
        <v>0</v>
      </c>
      <c r="BX1209" s="42">
        <v>3.8913039999999999</v>
      </c>
      <c r="BY1209" s="42">
        <v>15.565217000000001</v>
      </c>
      <c r="BZ1209" s="42">
        <v>0</v>
      </c>
      <c r="CA1209" s="42">
        <v>3.8913039999999999</v>
      </c>
      <c r="CB1209" s="42">
        <v>81.717391000000006</v>
      </c>
      <c r="CC1209" s="42">
        <v>11.673913000000001</v>
      </c>
      <c r="CD1209" s="42">
        <v>0</v>
      </c>
      <c r="CE1209" s="42">
        <v>7.7826089999999999</v>
      </c>
      <c r="CF1209" s="42">
        <v>7.7826089999999999</v>
      </c>
      <c r="CG1209" s="42">
        <v>15.565217000000001</v>
      </c>
      <c r="CH1209" s="42">
        <v>31.130434999999999</v>
      </c>
      <c r="CI1209" s="42">
        <v>0</v>
      </c>
      <c r="CJ1209" s="42">
        <v>7.7826089999999999</v>
      </c>
      <c r="CK1209" s="42">
        <v>38.913043000000002</v>
      </c>
      <c r="CL1209" s="42">
        <v>0</v>
      </c>
      <c r="CM1209" s="42">
        <v>0</v>
      </c>
      <c r="CN1209" s="42">
        <v>3.8913039999999999</v>
      </c>
      <c r="CO1209" s="42">
        <v>0</v>
      </c>
      <c r="CP1209" s="42">
        <v>3.8913039999999999</v>
      </c>
      <c r="CQ1209" s="42">
        <v>3.8913039999999999</v>
      </c>
      <c r="CR1209" s="42">
        <v>23.347826000000001</v>
      </c>
      <c r="CS1209" s="42">
        <v>3.8913039999999999</v>
      </c>
    </row>
    <row r="1210" spans="1:97">
      <c r="A1210" s="40" t="s">
        <v>3049</v>
      </c>
      <c r="B1210" s="40" t="s">
        <v>289</v>
      </c>
      <c r="C1210" s="40" t="s">
        <v>2806</v>
      </c>
      <c r="D1210" s="40" t="s">
        <v>2807</v>
      </c>
      <c r="E1210" s="40" t="s">
        <v>2827</v>
      </c>
      <c r="F1210" s="40" t="s">
        <v>2818</v>
      </c>
      <c r="G1210" s="41" t="s">
        <v>294</v>
      </c>
      <c r="H1210" s="40" t="s">
        <v>3050</v>
      </c>
      <c r="I1210" s="42">
        <v>312</v>
      </c>
      <c r="J1210" s="42">
        <v>48.527340000000002</v>
      </c>
      <c r="K1210" s="42">
        <v>42.585217</v>
      </c>
      <c r="L1210" s="42">
        <v>48.556235000000001</v>
      </c>
      <c r="M1210" s="42">
        <v>85.180065999999997</v>
      </c>
      <c r="N1210" s="42">
        <v>65.363355999999996</v>
      </c>
      <c r="O1210" s="42">
        <v>21.787785</v>
      </c>
      <c r="P1210" s="42">
        <v>58</v>
      </c>
      <c r="Q1210" s="42">
        <v>44</v>
      </c>
      <c r="R1210" s="42">
        <v>76</v>
      </c>
      <c r="S1210" s="42">
        <v>56</v>
      </c>
      <c r="T1210" s="42">
        <v>47</v>
      </c>
      <c r="U1210" s="42">
        <v>16</v>
      </c>
      <c r="V1210" s="42">
        <v>151.543408</v>
      </c>
      <c r="W1210" s="42">
        <v>26.739554999999999</v>
      </c>
      <c r="X1210" s="42">
        <v>20.797432000000001</v>
      </c>
      <c r="Y1210" s="42">
        <v>16.845648000000001</v>
      </c>
      <c r="Z1210" s="42">
        <v>43.585203</v>
      </c>
      <c r="AA1210" s="42">
        <v>32.681677999999998</v>
      </c>
      <c r="AB1210" s="42">
        <v>10.893893</v>
      </c>
      <c r="AC1210" s="42">
        <v>0</v>
      </c>
      <c r="AD1210" s="42">
        <v>37.633448000000001</v>
      </c>
      <c r="AE1210" s="42">
        <v>84.199342999999999</v>
      </c>
      <c r="AF1210" s="42">
        <v>29.710616999999999</v>
      </c>
      <c r="AG1210" s="42">
        <v>160.456592</v>
      </c>
      <c r="AH1210" s="42">
        <v>21.787785</v>
      </c>
      <c r="AI1210" s="42">
        <v>21.787785</v>
      </c>
      <c r="AJ1210" s="42">
        <v>31.710587</v>
      </c>
      <c r="AK1210" s="42">
        <v>41.594862999999997</v>
      </c>
      <c r="AL1210" s="42">
        <v>32.681677999999998</v>
      </c>
      <c r="AM1210" s="42">
        <v>8.9131850000000004</v>
      </c>
      <c r="AN1210" s="42">
        <v>1.9807079999999999</v>
      </c>
      <c r="AO1210" s="42">
        <v>35.652740000000001</v>
      </c>
      <c r="AP1210" s="42">
        <v>96.083590000000001</v>
      </c>
      <c r="AQ1210" s="42">
        <v>28.720262999999999</v>
      </c>
      <c r="AR1210" s="42">
        <v>261.45342599999998</v>
      </c>
      <c r="AS1210" s="42">
        <v>3.9614159999999998</v>
      </c>
      <c r="AT1210" s="42">
        <v>7.9228310000000004</v>
      </c>
      <c r="AU1210" s="42">
        <v>3.9614159999999998</v>
      </c>
      <c r="AV1210" s="42">
        <v>11.884247</v>
      </c>
      <c r="AW1210" s="42">
        <v>71.305480000000003</v>
      </c>
      <c r="AX1210" s="42">
        <v>47.536985999999999</v>
      </c>
      <c r="AY1210" s="42">
        <v>87.151141999999993</v>
      </c>
      <c r="AZ1210" s="42">
        <v>27.729908999999999</v>
      </c>
      <c r="BA1210" s="42">
        <v>122.803882</v>
      </c>
      <c r="BB1210" s="42">
        <v>3.9614159999999998</v>
      </c>
      <c r="BC1210" s="42">
        <v>3.9614159999999998</v>
      </c>
      <c r="BD1210" s="42">
        <v>3.9614159999999998</v>
      </c>
      <c r="BE1210" s="42">
        <v>7.9228310000000004</v>
      </c>
      <c r="BF1210" s="42">
        <v>7.9228310000000004</v>
      </c>
      <c r="BG1210" s="42">
        <v>39.614154999999997</v>
      </c>
      <c r="BH1210" s="42">
        <v>43.575570999999997</v>
      </c>
      <c r="BI1210" s="42">
        <v>11.884247</v>
      </c>
      <c r="BJ1210" s="42">
        <v>138.64954399999999</v>
      </c>
      <c r="BK1210" s="42">
        <v>0</v>
      </c>
      <c r="BL1210" s="42">
        <v>3.9614159999999998</v>
      </c>
      <c r="BM1210" s="42">
        <v>0</v>
      </c>
      <c r="BN1210" s="42">
        <v>3.9614159999999998</v>
      </c>
      <c r="BO1210" s="42">
        <v>63.382649000000001</v>
      </c>
      <c r="BP1210" s="42">
        <v>7.9228310000000004</v>
      </c>
      <c r="BQ1210" s="42">
        <v>43.575570999999997</v>
      </c>
      <c r="BR1210" s="42">
        <v>15.845662000000001</v>
      </c>
      <c r="BS1210" s="42">
        <v>39.614154999999997</v>
      </c>
      <c r="BT1210" s="42">
        <v>0</v>
      </c>
      <c r="BU1210" s="42">
        <v>0</v>
      </c>
      <c r="BV1210" s="42">
        <v>0</v>
      </c>
      <c r="BW1210" s="42">
        <v>0</v>
      </c>
      <c r="BX1210" s="42">
        <v>7.9228310000000004</v>
      </c>
      <c r="BY1210" s="42">
        <v>11.884247</v>
      </c>
      <c r="BZ1210" s="42">
        <v>0</v>
      </c>
      <c r="CA1210" s="42">
        <v>19.807078000000001</v>
      </c>
      <c r="CB1210" s="42">
        <v>114.881051</v>
      </c>
      <c r="CC1210" s="42">
        <v>0</v>
      </c>
      <c r="CD1210" s="42">
        <v>7.9228310000000004</v>
      </c>
      <c r="CE1210" s="42">
        <v>3.9614159999999998</v>
      </c>
      <c r="CF1210" s="42">
        <v>11.884247</v>
      </c>
      <c r="CG1210" s="42">
        <v>55.459817999999999</v>
      </c>
      <c r="CH1210" s="42">
        <v>31.691324000000002</v>
      </c>
      <c r="CI1210" s="42">
        <v>0</v>
      </c>
      <c r="CJ1210" s="42">
        <v>3.9614159999999998</v>
      </c>
      <c r="CK1210" s="42">
        <v>106.95822</v>
      </c>
      <c r="CL1210" s="42">
        <v>3.9614159999999998</v>
      </c>
      <c r="CM1210" s="42">
        <v>0</v>
      </c>
      <c r="CN1210" s="42">
        <v>0</v>
      </c>
      <c r="CO1210" s="42">
        <v>0</v>
      </c>
      <c r="CP1210" s="42">
        <v>7.9228310000000004</v>
      </c>
      <c r="CQ1210" s="42">
        <v>3.9614159999999998</v>
      </c>
      <c r="CR1210" s="42">
        <v>87.151141999999993</v>
      </c>
      <c r="CS1210" s="42">
        <v>3.9614159999999998</v>
      </c>
    </row>
    <row r="1211" spans="1:97">
      <c r="A1211" s="40" t="s">
        <v>3051</v>
      </c>
      <c r="B1211" s="40" t="s">
        <v>289</v>
      </c>
      <c r="C1211" s="40" t="s">
        <v>2806</v>
      </c>
      <c r="D1211" s="40" t="s">
        <v>2807</v>
      </c>
      <c r="E1211" s="40" t="s">
        <v>2924</v>
      </c>
      <c r="F1211" s="40" t="s">
        <v>1696</v>
      </c>
      <c r="G1211" s="41" t="s">
        <v>294</v>
      </c>
      <c r="H1211" s="40" t="s">
        <v>3052</v>
      </c>
      <c r="I1211" s="42">
        <v>606</v>
      </c>
      <c r="J1211" s="42">
        <v>88.430800000000005</v>
      </c>
      <c r="K1211" s="42">
        <v>90.389101999999994</v>
      </c>
      <c r="L1211" s="42">
        <v>111.279854</v>
      </c>
      <c r="M1211" s="42">
        <v>127.156003</v>
      </c>
      <c r="N1211" s="42">
        <v>128.156127</v>
      </c>
      <c r="O1211" s="42">
        <v>60.588115000000002</v>
      </c>
      <c r="P1211" s="42">
        <v>68</v>
      </c>
      <c r="Q1211" s="42">
        <v>67</v>
      </c>
      <c r="R1211" s="42">
        <v>84</v>
      </c>
      <c r="S1211" s="42">
        <v>87</v>
      </c>
      <c r="T1211" s="42">
        <v>74</v>
      </c>
      <c r="U1211" s="42">
        <v>30</v>
      </c>
      <c r="V1211" s="42">
        <v>300.01710500000002</v>
      </c>
      <c r="W1211" s="42">
        <v>37.753042999999998</v>
      </c>
      <c r="X1211" s="42">
        <v>49.656658999999998</v>
      </c>
      <c r="Y1211" s="42">
        <v>54.650289000000001</v>
      </c>
      <c r="Z1211" s="42">
        <v>65.574753999999999</v>
      </c>
      <c r="AA1211" s="42">
        <v>65.567762999999999</v>
      </c>
      <c r="AB1211" s="42">
        <v>26.814596000000002</v>
      </c>
      <c r="AC1211" s="42">
        <v>0</v>
      </c>
      <c r="AD1211" s="42">
        <v>64.567639</v>
      </c>
      <c r="AE1211" s="42">
        <v>174.84736899999999</v>
      </c>
      <c r="AF1211" s="42">
        <v>60.602097000000001</v>
      </c>
      <c r="AG1211" s="42">
        <v>305.98289499999998</v>
      </c>
      <c r="AH1211" s="42">
        <v>50.677757</v>
      </c>
      <c r="AI1211" s="42">
        <v>40.732443000000004</v>
      </c>
      <c r="AJ1211" s="42">
        <v>56.629564999999999</v>
      </c>
      <c r="AK1211" s="42">
        <v>61.581248000000002</v>
      </c>
      <c r="AL1211" s="42">
        <v>62.588363999999999</v>
      </c>
      <c r="AM1211" s="42">
        <v>32.780386</v>
      </c>
      <c r="AN1211" s="42">
        <v>0.99313300000000004</v>
      </c>
      <c r="AO1211" s="42">
        <v>65.574753999999999</v>
      </c>
      <c r="AP1211" s="42">
        <v>178.81990099999999</v>
      </c>
      <c r="AQ1211" s="42">
        <v>61.588239000000002</v>
      </c>
      <c r="AR1211" s="42">
        <v>516.59703999999999</v>
      </c>
      <c r="AS1211" s="42">
        <v>0</v>
      </c>
      <c r="AT1211" s="42">
        <v>39.725327</v>
      </c>
      <c r="AU1211" s="42">
        <v>3.9725329999999999</v>
      </c>
      <c r="AV1211" s="42">
        <v>51.67089</v>
      </c>
      <c r="AW1211" s="42">
        <v>87.451649000000003</v>
      </c>
      <c r="AX1211" s="42">
        <v>87.423683999999994</v>
      </c>
      <c r="AY1211" s="42">
        <v>174.84736899999999</v>
      </c>
      <c r="AZ1211" s="42">
        <v>71.505589000000001</v>
      </c>
      <c r="BA1211" s="42">
        <v>266.24358599999999</v>
      </c>
      <c r="BB1211" s="42">
        <v>0</v>
      </c>
      <c r="BC1211" s="42">
        <v>15.890131</v>
      </c>
      <c r="BD1211" s="42">
        <v>3.9725329999999999</v>
      </c>
      <c r="BE1211" s="42">
        <v>15.890131</v>
      </c>
      <c r="BF1211" s="42">
        <v>19.862663999999999</v>
      </c>
      <c r="BG1211" s="42">
        <v>71.533552999999998</v>
      </c>
      <c r="BH1211" s="42">
        <v>99.369247000000001</v>
      </c>
      <c r="BI1211" s="42">
        <v>39.725327</v>
      </c>
      <c r="BJ1211" s="42">
        <v>250.353455</v>
      </c>
      <c r="BK1211" s="42">
        <v>0</v>
      </c>
      <c r="BL1211" s="42">
        <v>23.835196</v>
      </c>
      <c r="BM1211" s="42">
        <v>0</v>
      </c>
      <c r="BN1211" s="42">
        <v>35.780759000000003</v>
      </c>
      <c r="BO1211" s="42">
        <v>67.588984999999994</v>
      </c>
      <c r="BP1211" s="42">
        <v>15.890131</v>
      </c>
      <c r="BQ1211" s="42">
        <v>75.478121999999999</v>
      </c>
      <c r="BR1211" s="42">
        <v>31.780262</v>
      </c>
      <c r="BS1211" s="42">
        <v>67.533056000000002</v>
      </c>
      <c r="BT1211" s="42">
        <v>0</v>
      </c>
      <c r="BU1211" s="42">
        <v>0</v>
      </c>
      <c r="BV1211" s="42">
        <v>0</v>
      </c>
      <c r="BW1211" s="42">
        <v>0</v>
      </c>
      <c r="BX1211" s="42">
        <v>15.890131</v>
      </c>
      <c r="BY1211" s="42">
        <v>7.9450649999999996</v>
      </c>
      <c r="BZ1211" s="42">
        <v>0</v>
      </c>
      <c r="CA1211" s="42">
        <v>43.697859999999999</v>
      </c>
      <c r="CB1211" s="42">
        <v>226.57418799999999</v>
      </c>
      <c r="CC1211" s="42">
        <v>0</v>
      </c>
      <c r="CD1211" s="42">
        <v>35.752794000000002</v>
      </c>
      <c r="CE1211" s="42">
        <v>3.9725329999999999</v>
      </c>
      <c r="CF1211" s="42">
        <v>43.725824000000003</v>
      </c>
      <c r="CG1211" s="42">
        <v>51.698853999999997</v>
      </c>
      <c r="CH1211" s="42">
        <v>75.506085999999996</v>
      </c>
      <c r="CI1211" s="42">
        <v>7.9730299999999996</v>
      </c>
      <c r="CJ1211" s="42">
        <v>7.9450649999999996</v>
      </c>
      <c r="CK1211" s="42">
        <v>222.48979700000001</v>
      </c>
      <c r="CL1211" s="42">
        <v>0</v>
      </c>
      <c r="CM1211" s="42">
        <v>3.9725329999999999</v>
      </c>
      <c r="CN1211" s="42">
        <v>0</v>
      </c>
      <c r="CO1211" s="42">
        <v>7.9450649999999996</v>
      </c>
      <c r="CP1211" s="42">
        <v>19.862663999999999</v>
      </c>
      <c r="CQ1211" s="42">
        <v>3.9725329999999999</v>
      </c>
      <c r="CR1211" s="42">
        <v>166.87433899999999</v>
      </c>
      <c r="CS1211" s="42">
        <v>19.862663999999999</v>
      </c>
    </row>
    <row r="1212" spans="1:97">
      <c r="A1212" s="40" t="s">
        <v>3053</v>
      </c>
      <c r="B1212" s="40" t="s">
        <v>289</v>
      </c>
      <c r="C1212" s="40" t="s">
        <v>2806</v>
      </c>
      <c r="D1212" s="40" t="s">
        <v>2812</v>
      </c>
      <c r="E1212" s="40" t="s">
        <v>2813</v>
      </c>
      <c r="F1212" s="40" t="s">
        <v>2818</v>
      </c>
      <c r="G1212" s="41" t="s">
        <v>294</v>
      </c>
      <c r="H1212" s="40" t="s">
        <v>3054</v>
      </c>
      <c r="I1212" s="42">
        <v>448</v>
      </c>
      <c r="J1212" s="42">
        <v>74</v>
      </c>
      <c r="K1212" s="42">
        <v>52</v>
      </c>
      <c r="L1212" s="42">
        <v>71</v>
      </c>
      <c r="M1212" s="42">
        <v>100</v>
      </c>
      <c r="N1212" s="42">
        <v>83</v>
      </c>
      <c r="O1212" s="42">
        <v>68</v>
      </c>
      <c r="P1212" s="42">
        <v>49</v>
      </c>
      <c r="Q1212" s="42">
        <v>58</v>
      </c>
      <c r="R1212" s="42">
        <v>85</v>
      </c>
      <c r="S1212" s="42">
        <v>77</v>
      </c>
      <c r="T1212" s="42">
        <v>99</v>
      </c>
      <c r="U1212" s="42">
        <v>45</v>
      </c>
      <c r="V1212" s="42">
        <v>220</v>
      </c>
      <c r="W1212" s="42">
        <v>39</v>
      </c>
      <c r="X1212" s="42">
        <v>23</v>
      </c>
      <c r="Y1212" s="42">
        <v>34</v>
      </c>
      <c r="Z1212" s="42">
        <v>50</v>
      </c>
      <c r="AA1212" s="42">
        <v>44</v>
      </c>
      <c r="AB1212" s="42">
        <v>30</v>
      </c>
      <c r="AC1212" s="42">
        <v>0</v>
      </c>
      <c r="AD1212" s="42">
        <v>47</v>
      </c>
      <c r="AE1212" s="42">
        <v>120</v>
      </c>
      <c r="AF1212" s="42">
        <v>53</v>
      </c>
      <c r="AG1212" s="42">
        <v>228</v>
      </c>
      <c r="AH1212" s="42">
        <v>35</v>
      </c>
      <c r="AI1212" s="42">
        <v>29</v>
      </c>
      <c r="AJ1212" s="42">
        <v>37</v>
      </c>
      <c r="AK1212" s="42">
        <v>50</v>
      </c>
      <c r="AL1212" s="42">
        <v>39</v>
      </c>
      <c r="AM1212" s="42">
        <v>35</v>
      </c>
      <c r="AN1212" s="42">
        <v>3</v>
      </c>
      <c r="AO1212" s="42">
        <v>44</v>
      </c>
      <c r="AP1212" s="42">
        <v>128</v>
      </c>
      <c r="AQ1212" s="42">
        <v>56</v>
      </c>
      <c r="AR1212" s="42">
        <v>392</v>
      </c>
      <c r="AS1212" s="42">
        <v>48</v>
      </c>
      <c r="AT1212" s="42">
        <v>24</v>
      </c>
      <c r="AU1212" s="42">
        <v>8</v>
      </c>
      <c r="AV1212" s="42">
        <v>44</v>
      </c>
      <c r="AW1212" s="42">
        <v>40</v>
      </c>
      <c r="AX1212" s="42">
        <v>36</v>
      </c>
      <c r="AY1212" s="42">
        <v>172</v>
      </c>
      <c r="AZ1212" s="42">
        <v>20</v>
      </c>
      <c r="BA1212" s="42">
        <v>172</v>
      </c>
      <c r="BB1212" s="42">
        <v>44</v>
      </c>
      <c r="BC1212" s="42">
        <v>16</v>
      </c>
      <c r="BD1212" s="42">
        <v>0</v>
      </c>
      <c r="BE1212" s="42">
        <v>16</v>
      </c>
      <c r="BF1212" s="42">
        <v>0</v>
      </c>
      <c r="BG1212" s="42">
        <v>24</v>
      </c>
      <c r="BH1212" s="42">
        <v>72</v>
      </c>
      <c r="BI1212" s="42">
        <v>0</v>
      </c>
      <c r="BJ1212" s="42">
        <v>220</v>
      </c>
      <c r="BK1212" s="42">
        <v>4</v>
      </c>
      <c r="BL1212" s="42">
        <v>8</v>
      </c>
      <c r="BM1212" s="42">
        <v>8</v>
      </c>
      <c r="BN1212" s="42">
        <v>28</v>
      </c>
      <c r="BO1212" s="42">
        <v>40</v>
      </c>
      <c r="BP1212" s="42">
        <v>12</v>
      </c>
      <c r="BQ1212" s="42">
        <v>100</v>
      </c>
      <c r="BR1212" s="42">
        <v>20</v>
      </c>
      <c r="BS1212" s="42">
        <v>32</v>
      </c>
      <c r="BT1212" s="42">
        <v>0</v>
      </c>
      <c r="BU1212" s="42">
        <v>0</v>
      </c>
      <c r="BV1212" s="42">
        <v>0</v>
      </c>
      <c r="BW1212" s="42">
        <v>12</v>
      </c>
      <c r="BX1212" s="42">
        <v>4</v>
      </c>
      <c r="BY1212" s="42">
        <v>8</v>
      </c>
      <c r="BZ1212" s="42">
        <v>0</v>
      </c>
      <c r="CA1212" s="42">
        <v>8</v>
      </c>
      <c r="CB1212" s="42">
        <v>160</v>
      </c>
      <c r="CC1212" s="42">
        <v>44</v>
      </c>
      <c r="CD1212" s="42">
        <v>16</v>
      </c>
      <c r="CE1212" s="42">
        <v>8</v>
      </c>
      <c r="CF1212" s="42">
        <v>28</v>
      </c>
      <c r="CG1212" s="42">
        <v>36</v>
      </c>
      <c r="CH1212" s="42">
        <v>24</v>
      </c>
      <c r="CI1212" s="42">
        <v>0</v>
      </c>
      <c r="CJ1212" s="42">
        <v>4</v>
      </c>
      <c r="CK1212" s="42">
        <v>200</v>
      </c>
      <c r="CL1212" s="42">
        <v>4</v>
      </c>
      <c r="CM1212" s="42">
        <v>8</v>
      </c>
      <c r="CN1212" s="42">
        <v>0</v>
      </c>
      <c r="CO1212" s="42">
        <v>4</v>
      </c>
      <c r="CP1212" s="42">
        <v>0</v>
      </c>
      <c r="CQ1212" s="42">
        <v>4</v>
      </c>
      <c r="CR1212" s="42">
        <v>172</v>
      </c>
      <c r="CS1212" s="42">
        <v>8</v>
      </c>
    </row>
    <row r="1213" spans="1:97">
      <c r="A1213" s="40" t="s">
        <v>3055</v>
      </c>
      <c r="B1213" s="40" t="s">
        <v>289</v>
      </c>
      <c r="C1213" s="40" t="s">
        <v>2806</v>
      </c>
      <c r="D1213" s="40" t="s">
        <v>2807</v>
      </c>
      <c r="E1213" s="40" t="s">
        <v>2824</v>
      </c>
      <c r="F1213" s="40" t="s">
        <v>2809</v>
      </c>
      <c r="G1213" s="41" t="s">
        <v>294</v>
      </c>
      <c r="H1213" s="40" t="s">
        <v>3056</v>
      </c>
      <c r="I1213" s="42">
        <v>730</v>
      </c>
      <c r="J1213" s="42">
        <v>124</v>
      </c>
      <c r="K1213" s="42">
        <v>103</v>
      </c>
      <c r="L1213" s="42">
        <v>112</v>
      </c>
      <c r="M1213" s="42">
        <v>139</v>
      </c>
      <c r="N1213" s="42">
        <v>115</v>
      </c>
      <c r="O1213" s="42">
        <v>137</v>
      </c>
      <c r="P1213" s="42">
        <v>92</v>
      </c>
      <c r="Q1213" s="42">
        <v>115</v>
      </c>
      <c r="R1213" s="42">
        <v>122</v>
      </c>
      <c r="S1213" s="42">
        <v>112</v>
      </c>
      <c r="T1213" s="42">
        <v>117</v>
      </c>
      <c r="U1213" s="42">
        <v>102</v>
      </c>
      <c r="V1213" s="42">
        <v>339</v>
      </c>
      <c r="W1213" s="42">
        <v>65</v>
      </c>
      <c r="X1213" s="42">
        <v>49</v>
      </c>
      <c r="Y1213" s="42">
        <v>52</v>
      </c>
      <c r="Z1213" s="42">
        <v>63</v>
      </c>
      <c r="AA1213" s="42">
        <v>56</v>
      </c>
      <c r="AB1213" s="42">
        <v>51</v>
      </c>
      <c r="AC1213" s="42">
        <v>3</v>
      </c>
      <c r="AD1213" s="42">
        <v>88</v>
      </c>
      <c r="AE1213" s="42">
        <v>161</v>
      </c>
      <c r="AF1213" s="42">
        <v>90</v>
      </c>
      <c r="AG1213" s="42">
        <v>391</v>
      </c>
      <c r="AH1213" s="42">
        <v>59</v>
      </c>
      <c r="AI1213" s="42">
        <v>54</v>
      </c>
      <c r="AJ1213" s="42">
        <v>60</v>
      </c>
      <c r="AK1213" s="42">
        <v>76</v>
      </c>
      <c r="AL1213" s="42">
        <v>59</v>
      </c>
      <c r="AM1213" s="42">
        <v>71</v>
      </c>
      <c r="AN1213" s="42">
        <v>12</v>
      </c>
      <c r="AO1213" s="42">
        <v>75</v>
      </c>
      <c r="AP1213" s="42">
        <v>204</v>
      </c>
      <c r="AQ1213" s="42">
        <v>112</v>
      </c>
      <c r="AR1213" s="42">
        <v>620</v>
      </c>
      <c r="AS1213" s="42">
        <v>0</v>
      </c>
      <c r="AT1213" s="42">
        <v>24</v>
      </c>
      <c r="AU1213" s="42">
        <v>20</v>
      </c>
      <c r="AV1213" s="42">
        <v>44</v>
      </c>
      <c r="AW1213" s="42">
        <v>64</v>
      </c>
      <c r="AX1213" s="42">
        <v>120</v>
      </c>
      <c r="AY1213" s="42">
        <v>256</v>
      </c>
      <c r="AZ1213" s="42">
        <v>92</v>
      </c>
      <c r="BA1213" s="42">
        <v>296</v>
      </c>
      <c r="BB1213" s="42">
        <v>0</v>
      </c>
      <c r="BC1213" s="42">
        <v>8</v>
      </c>
      <c r="BD1213" s="42">
        <v>12</v>
      </c>
      <c r="BE1213" s="42">
        <v>24</v>
      </c>
      <c r="BF1213" s="42">
        <v>12</v>
      </c>
      <c r="BG1213" s="42">
        <v>88</v>
      </c>
      <c r="BH1213" s="42">
        <v>120</v>
      </c>
      <c r="BI1213" s="42">
        <v>32</v>
      </c>
      <c r="BJ1213" s="42">
        <v>324</v>
      </c>
      <c r="BK1213" s="42">
        <v>0</v>
      </c>
      <c r="BL1213" s="42">
        <v>16</v>
      </c>
      <c r="BM1213" s="42">
        <v>8</v>
      </c>
      <c r="BN1213" s="42">
        <v>20</v>
      </c>
      <c r="BO1213" s="42">
        <v>52</v>
      </c>
      <c r="BP1213" s="42">
        <v>32</v>
      </c>
      <c r="BQ1213" s="42">
        <v>136</v>
      </c>
      <c r="BR1213" s="42">
        <v>60</v>
      </c>
      <c r="BS1213" s="42">
        <v>76</v>
      </c>
      <c r="BT1213" s="42">
        <v>0</v>
      </c>
      <c r="BU1213" s="42">
        <v>0</v>
      </c>
      <c r="BV1213" s="42">
        <v>0</v>
      </c>
      <c r="BW1213" s="42">
        <v>0</v>
      </c>
      <c r="BX1213" s="42">
        <v>12</v>
      </c>
      <c r="BY1213" s="42">
        <v>20</v>
      </c>
      <c r="BZ1213" s="42">
        <v>0</v>
      </c>
      <c r="CA1213" s="42">
        <v>44</v>
      </c>
      <c r="CB1213" s="42">
        <v>252</v>
      </c>
      <c r="CC1213" s="42">
        <v>0</v>
      </c>
      <c r="CD1213" s="42">
        <v>16</v>
      </c>
      <c r="CE1213" s="42">
        <v>20</v>
      </c>
      <c r="CF1213" s="42">
        <v>40</v>
      </c>
      <c r="CG1213" s="42">
        <v>52</v>
      </c>
      <c r="CH1213" s="42">
        <v>88</v>
      </c>
      <c r="CI1213" s="42">
        <v>4</v>
      </c>
      <c r="CJ1213" s="42">
        <v>32</v>
      </c>
      <c r="CK1213" s="42">
        <v>292</v>
      </c>
      <c r="CL1213" s="42">
        <v>0</v>
      </c>
      <c r="CM1213" s="42">
        <v>8</v>
      </c>
      <c r="CN1213" s="42">
        <v>0</v>
      </c>
      <c r="CO1213" s="42">
        <v>4</v>
      </c>
      <c r="CP1213" s="42">
        <v>0</v>
      </c>
      <c r="CQ1213" s="42">
        <v>12</v>
      </c>
      <c r="CR1213" s="42">
        <v>252</v>
      </c>
      <c r="CS1213" s="42">
        <v>16</v>
      </c>
    </row>
    <row r="1214" spans="1:97">
      <c r="A1214" s="40" t="s">
        <v>3057</v>
      </c>
      <c r="B1214" s="40" t="s">
        <v>289</v>
      </c>
      <c r="C1214" s="40" t="s">
        <v>2806</v>
      </c>
      <c r="D1214" s="40" t="s">
        <v>2807</v>
      </c>
      <c r="E1214" s="40" t="s">
        <v>2933</v>
      </c>
      <c r="F1214" s="40" t="s">
        <v>2809</v>
      </c>
      <c r="G1214" s="41" t="s">
        <v>294</v>
      </c>
      <c r="H1214" s="40" t="s">
        <v>3058</v>
      </c>
      <c r="I1214" s="42">
        <v>734</v>
      </c>
      <c r="J1214" s="42">
        <v>147.856517</v>
      </c>
      <c r="K1214" s="42">
        <v>103.426925</v>
      </c>
      <c r="L1214" s="42">
        <v>188.06004100000001</v>
      </c>
      <c r="M1214" s="42">
        <v>166.81795</v>
      </c>
      <c r="N1214" s="42">
        <v>71.843162000000007</v>
      </c>
      <c r="O1214" s="42">
        <v>55.995404999999998</v>
      </c>
      <c r="P1214" s="42">
        <v>93</v>
      </c>
      <c r="Q1214" s="42">
        <v>87</v>
      </c>
      <c r="R1214" s="42">
        <v>117</v>
      </c>
      <c r="S1214" s="42">
        <v>112</v>
      </c>
      <c r="T1214" s="42">
        <v>66</v>
      </c>
      <c r="U1214" s="42">
        <v>36</v>
      </c>
      <c r="V1214" s="42">
        <v>367.556196</v>
      </c>
      <c r="W1214" s="42">
        <v>69.730127999999993</v>
      </c>
      <c r="X1214" s="42">
        <v>51.713462</v>
      </c>
      <c r="Y1214" s="42">
        <v>96.143055000000004</v>
      </c>
      <c r="Z1214" s="42">
        <v>87.635042999999996</v>
      </c>
      <c r="AA1214" s="42">
        <v>39.091132000000002</v>
      </c>
      <c r="AB1214" s="42">
        <v>22.186858999999998</v>
      </c>
      <c r="AC1214" s="42">
        <v>1.0565169999999999</v>
      </c>
      <c r="AD1214" s="42">
        <v>91.916985999999994</v>
      </c>
      <c r="AE1214" s="42">
        <v>231.26549199999999</v>
      </c>
      <c r="AF1214" s="42">
        <v>44.373717999999997</v>
      </c>
      <c r="AG1214" s="42">
        <v>366.443804</v>
      </c>
      <c r="AH1214" s="42">
        <v>78.126389000000003</v>
      </c>
      <c r="AI1214" s="42">
        <v>51.713462</v>
      </c>
      <c r="AJ1214" s="42">
        <v>91.916985999999994</v>
      </c>
      <c r="AK1214" s="42">
        <v>79.182907</v>
      </c>
      <c r="AL1214" s="42">
        <v>32.752029999999998</v>
      </c>
      <c r="AM1214" s="42">
        <v>28.525960999999999</v>
      </c>
      <c r="AN1214" s="42">
        <v>4.2260679999999997</v>
      </c>
      <c r="AO1214" s="42">
        <v>97.143697000000003</v>
      </c>
      <c r="AP1214" s="42">
        <v>216.474253</v>
      </c>
      <c r="AQ1214" s="42">
        <v>52.825854</v>
      </c>
      <c r="AR1214" s="42">
        <v>583.19743100000005</v>
      </c>
      <c r="AS1214" s="42">
        <v>8.4521370000000005</v>
      </c>
      <c r="AT1214" s="42">
        <v>25.35641</v>
      </c>
      <c r="AU1214" s="42">
        <v>4.2260679999999997</v>
      </c>
      <c r="AV1214" s="42">
        <v>80.295298000000003</v>
      </c>
      <c r="AW1214" s="42">
        <v>152.13846000000001</v>
      </c>
      <c r="AX1214" s="42">
        <v>92.973502999999994</v>
      </c>
      <c r="AY1214" s="42">
        <v>126.78205</v>
      </c>
      <c r="AZ1214" s="42">
        <v>92.973502999999994</v>
      </c>
      <c r="BA1214" s="42">
        <v>291.59871500000003</v>
      </c>
      <c r="BB1214" s="42">
        <v>4.2260679999999997</v>
      </c>
      <c r="BC1214" s="42">
        <v>25.35641</v>
      </c>
      <c r="BD1214" s="42">
        <v>4.2260679999999997</v>
      </c>
      <c r="BE1214" s="42">
        <v>38.034615000000002</v>
      </c>
      <c r="BF1214" s="42">
        <v>67.617092999999997</v>
      </c>
      <c r="BG1214" s="42">
        <v>71.843162000000007</v>
      </c>
      <c r="BH1214" s="42">
        <v>50.712820000000001</v>
      </c>
      <c r="BI1214" s="42">
        <v>29.582477999999998</v>
      </c>
      <c r="BJ1214" s="42">
        <v>291.59871500000003</v>
      </c>
      <c r="BK1214" s="42">
        <v>4.2260679999999997</v>
      </c>
      <c r="BL1214" s="42">
        <v>0</v>
      </c>
      <c r="BM1214" s="42">
        <v>0</v>
      </c>
      <c r="BN1214" s="42">
        <v>42.260683</v>
      </c>
      <c r="BO1214" s="42">
        <v>84.521366999999998</v>
      </c>
      <c r="BP1214" s="42">
        <v>21.130341999999999</v>
      </c>
      <c r="BQ1214" s="42">
        <v>76.069230000000005</v>
      </c>
      <c r="BR1214" s="42">
        <v>63.391024999999999</v>
      </c>
      <c r="BS1214" s="42">
        <v>71.843162000000007</v>
      </c>
      <c r="BT1214" s="42">
        <v>0</v>
      </c>
      <c r="BU1214" s="42">
        <v>0</v>
      </c>
      <c r="BV1214" s="42">
        <v>0</v>
      </c>
      <c r="BW1214" s="42">
        <v>4.2260679999999997</v>
      </c>
      <c r="BX1214" s="42">
        <v>8.4521370000000005</v>
      </c>
      <c r="BY1214" s="42">
        <v>16.904273</v>
      </c>
      <c r="BZ1214" s="42">
        <v>0</v>
      </c>
      <c r="CA1214" s="42">
        <v>42.260683</v>
      </c>
      <c r="CB1214" s="42">
        <v>333.859399</v>
      </c>
      <c r="CC1214" s="42">
        <v>4.2260679999999997</v>
      </c>
      <c r="CD1214" s="42">
        <v>16.904273</v>
      </c>
      <c r="CE1214" s="42">
        <v>0</v>
      </c>
      <c r="CF1214" s="42">
        <v>67.617092999999997</v>
      </c>
      <c r="CG1214" s="42">
        <v>126.78205</v>
      </c>
      <c r="CH1214" s="42">
        <v>76.069230000000005</v>
      </c>
      <c r="CI1214" s="42">
        <v>0</v>
      </c>
      <c r="CJ1214" s="42">
        <v>42.260683</v>
      </c>
      <c r="CK1214" s="42">
        <v>177.49486999999999</v>
      </c>
      <c r="CL1214" s="42">
        <v>4.2260679999999997</v>
      </c>
      <c r="CM1214" s="42">
        <v>8.4521370000000005</v>
      </c>
      <c r="CN1214" s="42">
        <v>4.2260679999999997</v>
      </c>
      <c r="CO1214" s="42">
        <v>8.4521370000000005</v>
      </c>
      <c r="CP1214" s="42">
        <v>16.904273</v>
      </c>
      <c r="CQ1214" s="42">
        <v>0</v>
      </c>
      <c r="CR1214" s="42">
        <v>126.78205</v>
      </c>
      <c r="CS1214" s="42">
        <v>8.4521370000000005</v>
      </c>
    </row>
    <row r="1215" spans="1:97">
      <c r="A1215" s="40" t="s">
        <v>3059</v>
      </c>
      <c r="B1215" s="40" t="s">
        <v>289</v>
      </c>
      <c r="C1215" s="40" t="s">
        <v>2806</v>
      </c>
      <c r="D1215" s="40" t="s">
        <v>2812</v>
      </c>
      <c r="E1215" s="40" t="s">
        <v>2970</v>
      </c>
      <c r="F1215" s="40" t="s">
        <v>2818</v>
      </c>
      <c r="G1215" s="41" t="s">
        <v>294</v>
      </c>
      <c r="H1215" s="40" t="s">
        <v>3060</v>
      </c>
      <c r="I1215" s="42">
        <v>103</v>
      </c>
      <c r="J1215" s="42">
        <v>17.166667</v>
      </c>
      <c r="K1215" s="42">
        <v>8.0784310000000001</v>
      </c>
      <c r="L1215" s="42">
        <v>26.254902000000001</v>
      </c>
      <c r="M1215" s="42">
        <v>17.166667</v>
      </c>
      <c r="N1215" s="42">
        <v>18.176470999999999</v>
      </c>
      <c r="O1215" s="42">
        <v>16.156863000000001</v>
      </c>
      <c r="P1215" s="42">
        <v>9</v>
      </c>
      <c r="Q1215" s="42">
        <v>11</v>
      </c>
      <c r="R1215" s="42">
        <v>19</v>
      </c>
      <c r="S1215" s="42">
        <v>12</v>
      </c>
      <c r="T1215" s="42">
        <v>24</v>
      </c>
      <c r="U1215" s="42">
        <v>8</v>
      </c>
      <c r="V1215" s="42">
        <v>57.558824000000001</v>
      </c>
      <c r="W1215" s="42">
        <v>13.127451000000001</v>
      </c>
      <c r="X1215" s="42">
        <v>3.0294120000000002</v>
      </c>
      <c r="Y1215" s="42">
        <v>14.137255</v>
      </c>
      <c r="Z1215" s="42">
        <v>9.0882349999999992</v>
      </c>
      <c r="AA1215" s="42">
        <v>10.098039</v>
      </c>
      <c r="AB1215" s="42">
        <v>8.0784310000000001</v>
      </c>
      <c r="AC1215" s="42">
        <v>0</v>
      </c>
      <c r="AD1215" s="42">
        <v>14.137255</v>
      </c>
      <c r="AE1215" s="42">
        <v>28.274509999999999</v>
      </c>
      <c r="AF1215" s="42">
        <v>15.147059</v>
      </c>
      <c r="AG1215" s="42">
        <v>45.441175999999999</v>
      </c>
      <c r="AH1215" s="42">
        <v>4.0392159999999997</v>
      </c>
      <c r="AI1215" s="42">
        <v>5.0490199999999996</v>
      </c>
      <c r="AJ1215" s="42">
        <v>12.117647</v>
      </c>
      <c r="AK1215" s="42">
        <v>8.0784310000000001</v>
      </c>
      <c r="AL1215" s="42">
        <v>8.0784310000000001</v>
      </c>
      <c r="AM1215" s="42">
        <v>8.0784310000000001</v>
      </c>
      <c r="AN1215" s="42">
        <v>0</v>
      </c>
      <c r="AO1215" s="42">
        <v>5.0490199999999996</v>
      </c>
      <c r="AP1215" s="42">
        <v>25.245097999999999</v>
      </c>
      <c r="AQ1215" s="42">
        <v>15.147059</v>
      </c>
      <c r="AR1215" s="42">
        <v>76.745097999999999</v>
      </c>
      <c r="AS1215" s="42">
        <v>0</v>
      </c>
      <c r="AT1215" s="42">
        <v>0</v>
      </c>
      <c r="AU1215" s="42">
        <v>12.117647</v>
      </c>
      <c r="AV1215" s="42">
        <v>0</v>
      </c>
      <c r="AW1215" s="42">
        <v>16.156863000000001</v>
      </c>
      <c r="AX1215" s="42">
        <v>20.196078</v>
      </c>
      <c r="AY1215" s="42">
        <v>24.235294</v>
      </c>
      <c r="AZ1215" s="42">
        <v>4.0392159999999997</v>
      </c>
      <c r="BA1215" s="42">
        <v>32.313724999999998</v>
      </c>
      <c r="BB1215" s="42">
        <v>0</v>
      </c>
      <c r="BC1215" s="42">
        <v>0</v>
      </c>
      <c r="BD1215" s="42">
        <v>8.0784310000000001</v>
      </c>
      <c r="BE1215" s="42">
        <v>0</v>
      </c>
      <c r="BF1215" s="42">
        <v>0</v>
      </c>
      <c r="BG1215" s="42">
        <v>12.117647</v>
      </c>
      <c r="BH1215" s="42">
        <v>8.0784310000000001</v>
      </c>
      <c r="BI1215" s="42">
        <v>4.0392159999999997</v>
      </c>
      <c r="BJ1215" s="42">
        <v>44.431373000000001</v>
      </c>
      <c r="BK1215" s="42">
        <v>0</v>
      </c>
      <c r="BL1215" s="42">
        <v>0</v>
      </c>
      <c r="BM1215" s="42">
        <v>4.0392159999999997</v>
      </c>
      <c r="BN1215" s="42">
        <v>0</v>
      </c>
      <c r="BO1215" s="42">
        <v>16.156863000000001</v>
      </c>
      <c r="BP1215" s="42">
        <v>8.0784310000000001</v>
      </c>
      <c r="BQ1215" s="42">
        <v>16.156863000000001</v>
      </c>
      <c r="BR1215" s="42">
        <v>0</v>
      </c>
      <c r="BS1215" s="42">
        <v>12.117647</v>
      </c>
      <c r="BT1215" s="42">
        <v>0</v>
      </c>
      <c r="BU1215" s="42">
        <v>0</v>
      </c>
      <c r="BV1215" s="42">
        <v>0</v>
      </c>
      <c r="BW1215" s="42">
        <v>0</v>
      </c>
      <c r="BX1215" s="42">
        <v>8.0784310000000001</v>
      </c>
      <c r="BY1215" s="42">
        <v>0</v>
      </c>
      <c r="BZ1215" s="42">
        <v>0</v>
      </c>
      <c r="CA1215" s="42">
        <v>4.0392159999999997</v>
      </c>
      <c r="CB1215" s="42">
        <v>40.392156999999997</v>
      </c>
      <c r="CC1215" s="42">
        <v>0</v>
      </c>
      <c r="CD1215" s="42">
        <v>0</v>
      </c>
      <c r="CE1215" s="42">
        <v>12.117647</v>
      </c>
      <c r="CF1215" s="42">
        <v>0</v>
      </c>
      <c r="CG1215" s="42">
        <v>8.0784310000000001</v>
      </c>
      <c r="CH1215" s="42">
        <v>20.196078</v>
      </c>
      <c r="CI1215" s="42">
        <v>0</v>
      </c>
      <c r="CJ1215" s="42">
        <v>0</v>
      </c>
      <c r="CK1215" s="42">
        <v>24.235294</v>
      </c>
      <c r="CL1215" s="42">
        <v>0</v>
      </c>
      <c r="CM1215" s="42">
        <v>0</v>
      </c>
      <c r="CN1215" s="42">
        <v>0</v>
      </c>
      <c r="CO1215" s="42">
        <v>0</v>
      </c>
      <c r="CP1215" s="42">
        <v>0</v>
      </c>
      <c r="CQ1215" s="42">
        <v>0</v>
      </c>
      <c r="CR1215" s="42">
        <v>24.235294</v>
      </c>
      <c r="CS1215" s="42">
        <v>0</v>
      </c>
    </row>
    <row r="1216" spans="1:97">
      <c r="A1216" s="40" t="s">
        <v>3061</v>
      </c>
      <c r="B1216" s="40" t="s">
        <v>289</v>
      </c>
      <c r="C1216" s="40" t="s">
        <v>2806</v>
      </c>
      <c r="D1216" s="40" t="s">
        <v>2812</v>
      </c>
      <c r="E1216" s="40" t="s">
        <v>2970</v>
      </c>
      <c r="F1216" s="40" t="s">
        <v>2818</v>
      </c>
      <c r="G1216" s="41" t="s">
        <v>294</v>
      </c>
      <c r="H1216" s="40" t="s">
        <v>3062</v>
      </c>
      <c r="I1216" s="42">
        <v>538</v>
      </c>
      <c r="J1216" s="42">
        <v>117.04580199999999</v>
      </c>
      <c r="K1216" s="42">
        <v>60.576335999999998</v>
      </c>
      <c r="L1216" s="42">
        <v>120.12595399999999</v>
      </c>
      <c r="M1216" s="42">
        <v>132.44656499999999</v>
      </c>
      <c r="N1216" s="42">
        <v>55.442748000000002</v>
      </c>
      <c r="O1216" s="42">
        <v>52.362594999999999</v>
      </c>
      <c r="P1216" s="42">
        <v>80</v>
      </c>
      <c r="Q1216" s="42">
        <v>73</v>
      </c>
      <c r="R1216" s="42">
        <v>103</v>
      </c>
      <c r="S1216" s="42">
        <v>60</v>
      </c>
      <c r="T1216" s="42">
        <v>78</v>
      </c>
      <c r="U1216" s="42">
        <v>29</v>
      </c>
      <c r="V1216" s="42">
        <v>256.67938900000001</v>
      </c>
      <c r="W1216" s="42">
        <v>51.335878000000001</v>
      </c>
      <c r="X1216" s="42">
        <v>33.881678999999998</v>
      </c>
      <c r="Y1216" s="42">
        <v>60.576335999999998</v>
      </c>
      <c r="Z1216" s="42">
        <v>64.683205999999998</v>
      </c>
      <c r="AA1216" s="42">
        <v>23.614504</v>
      </c>
      <c r="AB1216" s="42">
        <v>21.561069</v>
      </c>
      <c r="AC1216" s="42">
        <v>1.026718</v>
      </c>
      <c r="AD1216" s="42">
        <v>66.736641000000006</v>
      </c>
      <c r="AE1216" s="42">
        <v>159.141221</v>
      </c>
      <c r="AF1216" s="42">
        <v>30.801527</v>
      </c>
      <c r="AG1216" s="42">
        <v>281.32061099999999</v>
      </c>
      <c r="AH1216" s="42">
        <v>65.709924000000001</v>
      </c>
      <c r="AI1216" s="42">
        <v>26.694655999999998</v>
      </c>
      <c r="AJ1216" s="42">
        <v>59.549618000000002</v>
      </c>
      <c r="AK1216" s="42">
        <v>67.763358999999994</v>
      </c>
      <c r="AL1216" s="42">
        <v>31.828244000000002</v>
      </c>
      <c r="AM1216" s="42">
        <v>26.694655999999998</v>
      </c>
      <c r="AN1216" s="42">
        <v>3.0801530000000001</v>
      </c>
      <c r="AO1216" s="42">
        <v>73.923664000000002</v>
      </c>
      <c r="AP1216" s="42">
        <v>154.007634</v>
      </c>
      <c r="AQ1216" s="42">
        <v>53.389313000000001</v>
      </c>
      <c r="AR1216" s="42">
        <v>406.580153</v>
      </c>
      <c r="AS1216" s="42">
        <v>8.2137399999999996</v>
      </c>
      <c r="AT1216" s="42">
        <v>24.641221000000002</v>
      </c>
      <c r="AU1216" s="42">
        <v>16.427481</v>
      </c>
      <c r="AV1216" s="42">
        <v>69.816794000000002</v>
      </c>
      <c r="AW1216" s="42">
        <v>78.030534000000003</v>
      </c>
      <c r="AX1216" s="42">
        <v>65.709924000000001</v>
      </c>
      <c r="AY1216" s="42">
        <v>90.351145000000002</v>
      </c>
      <c r="AZ1216" s="42">
        <v>53.389313000000001</v>
      </c>
      <c r="BA1216" s="42">
        <v>201.23664099999999</v>
      </c>
      <c r="BB1216" s="42">
        <v>4.1068699999999998</v>
      </c>
      <c r="BC1216" s="42">
        <v>24.641221000000002</v>
      </c>
      <c r="BD1216" s="42">
        <v>12.320611</v>
      </c>
      <c r="BE1216" s="42">
        <v>53.389313000000001</v>
      </c>
      <c r="BF1216" s="42">
        <v>8.2137399999999996</v>
      </c>
      <c r="BG1216" s="42">
        <v>53.389313000000001</v>
      </c>
      <c r="BH1216" s="42">
        <v>36.961832000000001</v>
      </c>
      <c r="BI1216" s="42">
        <v>8.2137399999999996</v>
      </c>
      <c r="BJ1216" s="42">
        <v>205.34351100000001</v>
      </c>
      <c r="BK1216" s="42">
        <v>4.1068699999999998</v>
      </c>
      <c r="BL1216" s="42">
        <v>0</v>
      </c>
      <c r="BM1216" s="42">
        <v>4.1068699999999998</v>
      </c>
      <c r="BN1216" s="42">
        <v>16.427481</v>
      </c>
      <c r="BO1216" s="42">
        <v>69.816794000000002</v>
      </c>
      <c r="BP1216" s="42">
        <v>12.320611</v>
      </c>
      <c r="BQ1216" s="42">
        <v>53.389313000000001</v>
      </c>
      <c r="BR1216" s="42">
        <v>45.175573</v>
      </c>
      <c r="BS1216" s="42">
        <v>41.068702000000002</v>
      </c>
      <c r="BT1216" s="42">
        <v>0</v>
      </c>
      <c r="BU1216" s="42">
        <v>0</v>
      </c>
      <c r="BV1216" s="42">
        <v>0</v>
      </c>
      <c r="BW1216" s="42">
        <v>4.1068699999999998</v>
      </c>
      <c r="BX1216" s="42">
        <v>4.1068699999999998</v>
      </c>
      <c r="BY1216" s="42">
        <v>12.320611</v>
      </c>
      <c r="BZ1216" s="42">
        <v>0</v>
      </c>
      <c r="CA1216" s="42">
        <v>20.534351000000001</v>
      </c>
      <c r="CB1216" s="42">
        <v>229.98473300000001</v>
      </c>
      <c r="CC1216" s="42">
        <v>0</v>
      </c>
      <c r="CD1216" s="42">
        <v>16.427481</v>
      </c>
      <c r="CE1216" s="42">
        <v>16.427481</v>
      </c>
      <c r="CF1216" s="42">
        <v>49.282443000000001</v>
      </c>
      <c r="CG1216" s="42">
        <v>69.816794000000002</v>
      </c>
      <c r="CH1216" s="42">
        <v>53.389313000000001</v>
      </c>
      <c r="CI1216" s="42">
        <v>8.2137399999999996</v>
      </c>
      <c r="CJ1216" s="42">
        <v>16.427481</v>
      </c>
      <c r="CK1216" s="42">
        <v>135.52671799999999</v>
      </c>
      <c r="CL1216" s="42">
        <v>8.2137399999999996</v>
      </c>
      <c r="CM1216" s="42">
        <v>8.2137399999999996</v>
      </c>
      <c r="CN1216" s="42">
        <v>0</v>
      </c>
      <c r="CO1216" s="42">
        <v>16.427481</v>
      </c>
      <c r="CP1216" s="42">
        <v>4.1068699999999998</v>
      </c>
      <c r="CQ1216" s="42">
        <v>0</v>
      </c>
      <c r="CR1216" s="42">
        <v>82.137405000000001</v>
      </c>
      <c r="CS1216" s="42">
        <v>16.427481</v>
      </c>
    </row>
    <row r="1217" spans="1:97">
      <c r="A1217" s="40" t="s">
        <v>3063</v>
      </c>
      <c r="B1217" s="40" t="s">
        <v>289</v>
      </c>
      <c r="C1217" s="40" t="s">
        <v>2806</v>
      </c>
      <c r="D1217" s="40" t="s">
        <v>2812</v>
      </c>
      <c r="E1217" s="40" t="s">
        <v>2817</v>
      </c>
      <c r="F1217" s="40" t="s">
        <v>2818</v>
      </c>
      <c r="G1217" s="41" t="s">
        <v>294</v>
      </c>
      <c r="H1217" s="40" t="s">
        <v>3064</v>
      </c>
      <c r="I1217" s="42">
        <v>356</v>
      </c>
      <c r="J1217" s="42">
        <v>64</v>
      </c>
      <c r="K1217" s="42">
        <v>43</v>
      </c>
      <c r="L1217" s="42">
        <v>82</v>
      </c>
      <c r="M1217" s="42">
        <v>96</v>
      </c>
      <c r="N1217" s="42">
        <v>49</v>
      </c>
      <c r="O1217" s="42">
        <v>22</v>
      </c>
      <c r="P1217" s="42">
        <v>44</v>
      </c>
      <c r="Q1217" s="42">
        <v>44</v>
      </c>
      <c r="R1217" s="42">
        <v>66</v>
      </c>
      <c r="S1217" s="42">
        <v>50</v>
      </c>
      <c r="T1217" s="42">
        <v>35</v>
      </c>
      <c r="U1217" s="42">
        <v>17</v>
      </c>
      <c r="V1217" s="42">
        <v>176</v>
      </c>
      <c r="W1217" s="42">
        <v>37</v>
      </c>
      <c r="X1217" s="42">
        <v>25</v>
      </c>
      <c r="Y1217" s="42">
        <v>38</v>
      </c>
      <c r="Z1217" s="42">
        <v>43</v>
      </c>
      <c r="AA1217" s="42">
        <v>24</v>
      </c>
      <c r="AB1217" s="42">
        <v>9</v>
      </c>
      <c r="AC1217" s="42">
        <v>0</v>
      </c>
      <c r="AD1217" s="42">
        <v>47</v>
      </c>
      <c r="AE1217" s="42">
        <v>113</v>
      </c>
      <c r="AF1217" s="42">
        <v>16</v>
      </c>
      <c r="AG1217" s="42">
        <v>180</v>
      </c>
      <c r="AH1217" s="42">
        <v>27</v>
      </c>
      <c r="AI1217" s="42">
        <v>18</v>
      </c>
      <c r="AJ1217" s="42">
        <v>44</v>
      </c>
      <c r="AK1217" s="42">
        <v>53</v>
      </c>
      <c r="AL1217" s="42">
        <v>25</v>
      </c>
      <c r="AM1217" s="42">
        <v>12</v>
      </c>
      <c r="AN1217" s="42">
        <v>1</v>
      </c>
      <c r="AO1217" s="42">
        <v>38</v>
      </c>
      <c r="AP1217" s="42">
        <v>122</v>
      </c>
      <c r="AQ1217" s="42">
        <v>20</v>
      </c>
      <c r="AR1217" s="42">
        <v>288</v>
      </c>
      <c r="AS1217" s="42">
        <v>16</v>
      </c>
      <c r="AT1217" s="42">
        <v>36</v>
      </c>
      <c r="AU1217" s="42">
        <v>12</v>
      </c>
      <c r="AV1217" s="42">
        <v>40</v>
      </c>
      <c r="AW1217" s="42">
        <v>64</v>
      </c>
      <c r="AX1217" s="42">
        <v>40</v>
      </c>
      <c r="AY1217" s="42">
        <v>52</v>
      </c>
      <c r="AZ1217" s="42">
        <v>28</v>
      </c>
      <c r="BA1217" s="42">
        <v>140</v>
      </c>
      <c r="BB1217" s="42">
        <v>12</v>
      </c>
      <c r="BC1217" s="42">
        <v>32</v>
      </c>
      <c r="BD1217" s="42">
        <v>8</v>
      </c>
      <c r="BE1217" s="42">
        <v>24</v>
      </c>
      <c r="BF1217" s="42">
        <v>0</v>
      </c>
      <c r="BG1217" s="42">
        <v>36</v>
      </c>
      <c r="BH1217" s="42">
        <v>20</v>
      </c>
      <c r="BI1217" s="42">
        <v>8</v>
      </c>
      <c r="BJ1217" s="42">
        <v>148</v>
      </c>
      <c r="BK1217" s="42">
        <v>4</v>
      </c>
      <c r="BL1217" s="42">
        <v>4</v>
      </c>
      <c r="BM1217" s="42">
        <v>4</v>
      </c>
      <c r="BN1217" s="42">
        <v>16</v>
      </c>
      <c r="BO1217" s="42">
        <v>64</v>
      </c>
      <c r="BP1217" s="42">
        <v>4</v>
      </c>
      <c r="BQ1217" s="42">
        <v>32</v>
      </c>
      <c r="BR1217" s="42">
        <v>20</v>
      </c>
      <c r="BS1217" s="42">
        <v>24</v>
      </c>
      <c r="BT1217" s="42">
        <v>0</v>
      </c>
      <c r="BU1217" s="42">
        <v>0</v>
      </c>
      <c r="BV1217" s="42">
        <v>0</v>
      </c>
      <c r="BW1217" s="42">
        <v>0</v>
      </c>
      <c r="BX1217" s="42">
        <v>0</v>
      </c>
      <c r="BY1217" s="42">
        <v>12</v>
      </c>
      <c r="BZ1217" s="42">
        <v>0</v>
      </c>
      <c r="CA1217" s="42">
        <v>12</v>
      </c>
      <c r="CB1217" s="42">
        <v>176</v>
      </c>
      <c r="CC1217" s="42">
        <v>16</v>
      </c>
      <c r="CD1217" s="42">
        <v>32</v>
      </c>
      <c r="CE1217" s="42">
        <v>8</v>
      </c>
      <c r="CF1217" s="42">
        <v>40</v>
      </c>
      <c r="CG1217" s="42">
        <v>56</v>
      </c>
      <c r="CH1217" s="42">
        <v>12</v>
      </c>
      <c r="CI1217" s="42">
        <v>0</v>
      </c>
      <c r="CJ1217" s="42">
        <v>12</v>
      </c>
      <c r="CK1217" s="42">
        <v>88</v>
      </c>
      <c r="CL1217" s="42">
        <v>0</v>
      </c>
      <c r="CM1217" s="42">
        <v>4</v>
      </c>
      <c r="CN1217" s="42">
        <v>4</v>
      </c>
      <c r="CO1217" s="42">
        <v>0</v>
      </c>
      <c r="CP1217" s="42">
        <v>8</v>
      </c>
      <c r="CQ1217" s="42">
        <v>16</v>
      </c>
      <c r="CR1217" s="42">
        <v>52</v>
      </c>
      <c r="CS1217" s="42">
        <v>4</v>
      </c>
    </row>
    <row r="1218" spans="1:97">
      <c r="A1218" s="40" t="s">
        <v>3065</v>
      </c>
      <c r="B1218" s="40" t="s">
        <v>289</v>
      </c>
      <c r="C1218" s="40" t="s">
        <v>2806</v>
      </c>
      <c r="D1218" s="40" t="s">
        <v>2812</v>
      </c>
      <c r="E1218" s="40" t="s">
        <v>2970</v>
      </c>
      <c r="F1218" s="40" t="s">
        <v>2818</v>
      </c>
      <c r="G1218" s="41" t="s">
        <v>294</v>
      </c>
      <c r="H1218" s="40" t="s">
        <v>3066</v>
      </c>
      <c r="I1218" s="42">
        <v>305</v>
      </c>
      <c r="J1218" s="42">
        <v>83.848797000000005</v>
      </c>
      <c r="K1218" s="42">
        <v>33.539518999999999</v>
      </c>
      <c r="L1218" s="42">
        <v>82.800686999999996</v>
      </c>
      <c r="M1218" s="42">
        <v>53.453608000000003</v>
      </c>
      <c r="N1218" s="42">
        <v>27.250858999999998</v>
      </c>
      <c r="O1218" s="42">
        <v>24.106528999999998</v>
      </c>
      <c r="P1218" s="42">
        <v>32</v>
      </c>
      <c r="Q1218" s="42">
        <v>24</v>
      </c>
      <c r="R1218" s="42">
        <v>46</v>
      </c>
      <c r="S1218" s="42">
        <v>26</v>
      </c>
      <c r="T1218" s="42">
        <v>27</v>
      </c>
      <c r="U1218" s="42">
        <v>15</v>
      </c>
      <c r="V1218" s="42">
        <v>153.024055</v>
      </c>
      <c r="W1218" s="42">
        <v>40.876289</v>
      </c>
      <c r="X1218" s="42">
        <v>17.817869000000002</v>
      </c>
      <c r="Y1218" s="42">
        <v>40.876289</v>
      </c>
      <c r="Z1218" s="42">
        <v>28.298969</v>
      </c>
      <c r="AA1218" s="42">
        <v>15.721648999999999</v>
      </c>
      <c r="AB1218" s="42">
        <v>9.4329900000000002</v>
      </c>
      <c r="AC1218" s="42">
        <v>0</v>
      </c>
      <c r="AD1218" s="42">
        <v>48.213057999999997</v>
      </c>
      <c r="AE1218" s="42">
        <v>85.945017000000007</v>
      </c>
      <c r="AF1218" s="42">
        <v>18.865978999999999</v>
      </c>
      <c r="AG1218" s="42">
        <v>151.975945</v>
      </c>
      <c r="AH1218" s="42">
        <v>42.972509000000002</v>
      </c>
      <c r="AI1218" s="42">
        <v>15.721648999999999</v>
      </c>
      <c r="AJ1218" s="42">
        <v>41.924399000000001</v>
      </c>
      <c r="AK1218" s="42">
        <v>25.154639</v>
      </c>
      <c r="AL1218" s="42">
        <v>11.529210000000001</v>
      </c>
      <c r="AM1218" s="42">
        <v>14.673539999999999</v>
      </c>
      <c r="AN1218" s="42">
        <v>0</v>
      </c>
      <c r="AO1218" s="42">
        <v>46.116838000000001</v>
      </c>
      <c r="AP1218" s="42">
        <v>84.896906999999999</v>
      </c>
      <c r="AQ1218" s="42">
        <v>20.962198999999998</v>
      </c>
      <c r="AR1218" s="42">
        <v>213.81443300000001</v>
      </c>
      <c r="AS1218" s="42">
        <v>0</v>
      </c>
      <c r="AT1218" s="42">
        <v>8.3848800000000008</v>
      </c>
      <c r="AU1218" s="42">
        <v>33.539518999999999</v>
      </c>
      <c r="AV1218" s="42">
        <v>46.116838000000001</v>
      </c>
      <c r="AW1218" s="42">
        <v>29.347079000000001</v>
      </c>
      <c r="AX1218" s="42">
        <v>29.347079000000001</v>
      </c>
      <c r="AY1218" s="42">
        <v>37.731959000000003</v>
      </c>
      <c r="AZ1218" s="42">
        <v>29.347079000000001</v>
      </c>
      <c r="BA1218" s="42">
        <v>104.810997</v>
      </c>
      <c r="BB1218" s="42">
        <v>0</v>
      </c>
      <c r="BC1218" s="42">
        <v>4.1924400000000004</v>
      </c>
      <c r="BD1218" s="42">
        <v>20.962198999999998</v>
      </c>
      <c r="BE1218" s="42">
        <v>16.769759000000001</v>
      </c>
      <c r="BF1218" s="42">
        <v>4.1924400000000004</v>
      </c>
      <c r="BG1218" s="42">
        <v>25.154639</v>
      </c>
      <c r="BH1218" s="42">
        <v>20.962198999999998</v>
      </c>
      <c r="BI1218" s="42">
        <v>12.57732</v>
      </c>
      <c r="BJ1218" s="42">
        <v>109.00343599999999</v>
      </c>
      <c r="BK1218" s="42">
        <v>0</v>
      </c>
      <c r="BL1218" s="42">
        <v>4.1924400000000004</v>
      </c>
      <c r="BM1218" s="42">
        <v>12.57732</v>
      </c>
      <c r="BN1218" s="42">
        <v>29.347079000000001</v>
      </c>
      <c r="BO1218" s="42">
        <v>25.154639</v>
      </c>
      <c r="BP1218" s="42">
        <v>4.1924400000000004</v>
      </c>
      <c r="BQ1218" s="42">
        <v>16.769759000000001</v>
      </c>
      <c r="BR1218" s="42">
        <v>16.769759000000001</v>
      </c>
      <c r="BS1218" s="42">
        <v>16.769759000000001</v>
      </c>
      <c r="BT1218" s="42">
        <v>0</v>
      </c>
      <c r="BU1218" s="42">
        <v>0</v>
      </c>
      <c r="BV1218" s="42">
        <v>0</v>
      </c>
      <c r="BW1218" s="42">
        <v>0</v>
      </c>
      <c r="BX1218" s="42">
        <v>0</v>
      </c>
      <c r="BY1218" s="42">
        <v>0</v>
      </c>
      <c r="BZ1218" s="42">
        <v>0</v>
      </c>
      <c r="CA1218" s="42">
        <v>16.769759000000001</v>
      </c>
      <c r="CB1218" s="42">
        <v>142.54295500000001</v>
      </c>
      <c r="CC1218" s="42">
        <v>0</v>
      </c>
      <c r="CD1218" s="42">
        <v>8.3848800000000008</v>
      </c>
      <c r="CE1218" s="42">
        <v>25.154639</v>
      </c>
      <c r="CF1218" s="42">
        <v>46.116838000000001</v>
      </c>
      <c r="CG1218" s="42">
        <v>25.154639</v>
      </c>
      <c r="CH1218" s="42">
        <v>29.347079000000001</v>
      </c>
      <c r="CI1218" s="42">
        <v>0</v>
      </c>
      <c r="CJ1218" s="42">
        <v>8.3848800000000008</v>
      </c>
      <c r="CK1218" s="42">
        <v>54.501717999999997</v>
      </c>
      <c r="CL1218" s="42">
        <v>0</v>
      </c>
      <c r="CM1218" s="42">
        <v>0</v>
      </c>
      <c r="CN1218" s="42">
        <v>8.3848800000000008</v>
      </c>
      <c r="CO1218" s="42">
        <v>0</v>
      </c>
      <c r="CP1218" s="42">
        <v>4.1924400000000004</v>
      </c>
      <c r="CQ1218" s="42">
        <v>0</v>
      </c>
      <c r="CR1218" s="42">
        <v>37.731959000000003</v>
      </c>
      <c r="CS1218" s="42">
        <v>4.1924400000000004</v>
      </c>
    </row>
    <row r="1219" spans="1:97">
      <c r="A1219" s="40" t="s">
        <v>3067</v>
      </c>
      <c r="B1219" s="40" t="s">
        <v>289</v>
      </c>
      <c r="C1219" s="40" t="s">
        <v>2806</v>
      </c>
      <c r="D1219" s="40" t="s">
        <v>2812</v>
      </c>
      <c r="E1219" s="40" t="s">
        <v>2858</v>
      </c>
      <c r="F1219" s="40" t="s">
        <v>2818</v>
      </c>
      <c r="G1219" s="41" t="s">
        <v>294</v>
      </c>
      <c r="H1219" s="40" t="s">
        <v>3068</v>
      </c>
      <c r="I1219" s="42">
        <v>242</v>
      </c>
      <c r="J1219" s="42">
        <v>36.149377999999999</v>
      </c>
      <c r="K1219" s="42">
        <v>38.157676000000002</v>
      </c>
      <c r="L1219" s="42">
        <v>46.190871000000001</v>
      </c>
      <c r="M1219" s="42">
        <v>58.240664000000002</v>
      </c>
      <c r="N1219" s="42">
        <v>31.128630999999999</v>
      </c>
      <c r="O1219" s="42">
        <v>32.132779999999997</v>
      </c>
      <c r="P1219" s="42">
        <v>35</v>
      </c>
      <c r="Q1219" s="42">
        <v>42</v>
      </c>
      <c r="R1219" s="42">
        <v>56</v>
      </c>
      <c r="S1219" s="42">
        <v>34</v>
      </c>
      <c r="T1219" s="42">
        <v>48</v>
      </c>
      <c r="U1219" s="42">
        <v>23</v>
      </c>
      <c r="V1219" s="42">
        <v>123.510373</v>
      </c>
      <c r="W1219" s="42">
        <v>20.082988</v>
      </c>
      <c r="X1219" s="42">
        <v>17.070539</v>
      </c>
      <c r="Y1219" s="42">
        <v>22.091286</v>
      </c>
      <c r="Z1219" s="42">
        <v>29.120332000000001</v>
      </c>
      <c r="AA1219" s="42">
        <v>18.074688999999999</v>
      </c>
      <c r="AB1219" s="42">
        <v>16.066389999999998</v>
      </c>
      <c r="AC1219" s="42">
        <v>1.004149</v>
      </c>
      <c r="AD1219" s="42">
        <v>24.099585000000001</v>
      </c>
      <c r="AE1219" s="42">
        <v>76.315353000000002</v>
      </c>
      <c r="AF1219" s="42">
        <v>23.095435999999999</v>
      </c>
      <c r="AG1219" s="42">
        <v>118.489627</v>
      </c>
      <c r="AH1219" s="42">
        <v>16.066389999999998</v>
      </c>
      <c r="AI1219" s="42">
        <v>21.087136999999998</v>
      </c>
      <c r="AJ1219" s="42">
        <v>24.099585000000001</v>
      </c>
      <c r="AK1219" s="42">
        <v>29.120332000000001</v>
      </c>
      <c r="AL1219" s="42">
        <v>13.053941999999999</v>
      </c>
      <c r="AM1219" s="42">
        <v>12.049792999999999</v>
      </c>
      <c r="AN1219" s="42">
        <v>3.012448</v>
      </c>
      <c r="AO1219" s="42">
        <v>23.095435999999999</v>
      </c>
      <c r="AP1219" s="42">
        <v>71.294606000000002</v>
      </c>
      <c r="AQ1219" s="42">
        <v>24.099585000000001</v>
      </c>
      <c r="AR1219" s="42">
        <v>192.79668000000001</v>
      </c>
      <c r="AS1219" s="42">
        <v>4.0165980000000001</v>
      </c>
      <c r="AT1219" s="42">
        <v>8.0331949999999992</v>
      </c>
      <c r="AU1219" s="42">
        <v>4.0165980000000001</v>
      </c>
      <c r="AV1219" s="42">
        <v>20.082988</v>
      </c>
      <c r="AW1219" s="42">
        <v>36.149377999999999</v>
      </c>
      <c r="AX1219" s="42">
        <v>56.232365000000001</v>
      </c>
      <c r="AY1219" s="42">
        <v>48.199170000000002</v>
      </c>
      <c r="AZ1219" s="42">
        <v>16.066389999999998</v>
      </c>
      <c r="BA1219" s="42">
        <v>104.431535</v>
      </c>
      <c r="BB1219" s="42">
        <v>0</v>
      </c>
      <c r="BC1219" s="42">
        <v>4.0165980000000001</v>
      </c>
      <c r="BD1219" s="42">
        <v>0</v>
      </c>
      <c r="BE1219" s="42">
        <v>4.0165980000000001</v>
      </c>
      <c r="BF1219" s="42">
        <v>4.0165980000000001</v>
      </c>
      <c r="BG1219" s="42">
        <v>52.215767999999997</v>
      </c>
      <c r="BH1219" s="42">
        <v>36.149377999999999</v>
      </c>
      <c r="BI1219" s="42">
        <v>4.0165980000000001</v>
      </c>
      <c r="BJ1219" s="42">
        <v>88.365144999999998</v>
      </c>
      <c r="BK1219" s="42">
        <v>4.0165980000000001</v>
      </c>
      <c r="BL1219" s="42">
        <v>4.0165980000000001</v>
      </c>
      <c r="BM1219" s="42">
        <v>4.0165980000000001</v>
      </c>
      <c r="BN1219" s="42">
        <v>16.066389999999998</v>
      </c>
      <c r="BO1219" s="42">
        <v>32.132779999999997</v>
      </c>
      <c r="BP1219" s="42">
        <v>4.0165980000000001</v>
      </c>
      <c r="BQ1219" s="42">
        <v>12.049792999999999</v>
      </c>
      <c r="BR1219" s="42">
        <v>12.049792999999999</v>
      </c>
      <c r="BS1219" s="42">
        <v>20.082988</v>
      </c>
      <c r="BT1219" s="42">
        <v>0</v>
      </c>
      <c r="BU1219" s="42">
        <v>0</v>
      </c>
      <c r="BV1219" s="42">
        <v>0</v>
      </c>
      <c r="BW1219" s="42">
        <v>0</v>
      </c>
      <c r="BX1219" s="42">
        <v>4.0165980000000001</v>
      </c>
      <c r="BY1219" s="42">
        <v>12.049792999999999</v>
      </c>
      <c r="BZ1219" s="42">
        <v>0</v>
      </c>
      <c r="CA1219" s="42">
        <v>4.0165980000000001</v>
      </c>
      <c r="CB1219" s="42">
        <v>112.46473</v>
      </c>
      <c r="CC1219" s="42">
        <v>0</v>
      </c>
      <c r="CD1219" s="42">
        <v>8.0331949999999992</v>
      </c>
      <c r="CE1219" s="42">
        <v>4.0165980000000001</v>
      </c>
      <c r="CF1219" s="42">
        <v>20.082988</v>
      </c>
      <c r="CG1219" s="42">
        <v>32.132779999999997</v>
      </c>
      <c r="CH1219" s="42">
        <v>40.165975000000003</v>
      </c>
      <c r="CI1219" s="42">
        <v>4.0165980000000001</v>
      </c>
      <c r="CJ1219" s="42">
        <v>4.0165980000000001</v>
      </c>
      <c r="CK1219" s="42">
        <v>60.248963000000003</v>
      </c>
      <c r="CL1219" s="42">
        <v>4.0165980000000001</v>
      </c>
      <c r="CM1219" s="42">
        <v>0</v>
      </c>
      <c r="CN1219" s="42">
        <v>0</v>
      </c>
      <c r="CO1219" s="42">
        <v>0</v>
      </c>
      <c r="CP1219" s="42">
        <v>0</v>
      </c>
      <c r="CQ1219" s="42">
        <v>4.0165980000000001</v>
      </c>
      <c r="CR1219" s="42">
        <v>44.182572999999998</v>
      </c>
      <c r="CS1219" s="42">
        <v>8.0331949999999992</v>
      </c>
    </row>
    <row r="1220" spans="1:97">
      <c r="A1220" s="40" t="s">
        <v>3069</v>
      </c>
      <c r="B1220" s="40" t="s">
        <v>289</v>
      </c>
      <c r="C1220" s="40" t="s">
        <v>2806</v>
      </c>
      <c r="D1220" s="40" t="s">
        <v>2807</v>
      </c>
      <c r="E1220" s="40" t="s">
        <v>2839</v>
      </c>
      <c r="F1220" s="40" t="s">
        <v>2809</v>
      </c>
      <c r="G1220" s="41" t="s">
        <v>294</v>
      </c>
      <c r="H1220" s="40" t="s">
        <v>3070</v>
      </c>
      <c r="I1220" s="42">
        <v>2503</v>
      </c>
      <c r="J1220" s="42">
        <v>462.07713000000001</v>
      </c>
      <c r="K1220" s="42">
        <v>410.42587400000002</v>
      </c>
      <c r="L1220" s="42">
        <v>523.36280199999999</v>
      </c>
      <c r="M1220" s="42">
        <v>486.02834200000001</v>
      </c>
      <c r="N1220" s="42">
        <v>368.62599799999998</v>
      </c>
      <c r="O1220" s="42">
        <v>252.47985199999999</v>
      </c>
      <c r="P1220" s="42">
        <v>463</v>
      </c>
      <c r="Q1220" s="42">
        <v>399</v>
      </c>
      <c r="R1220" s="42">
        <v>539</v>
      </c>
      <c r="S1220" s="42">
        <v>396</v>
      </c>
      <c r="T1220" s="42">
        <v>305</v>
      </c>
      <c r="U1220" s="42">
        <v>164</v>
      </c>
      <c r="V1220" s="42">
        <v>1221.662039</v>
      </c>
      <c r="W1220" s="42">
        <v>245.47167300000001</v>
      </c>
      <c r="X1220" s="42">
        <v>212.47784300000001</v>
      </c>
      <c r="Y1220" s="42">
        <v>255.101056</v>
      </c>
      <c r="Z1220" s="42">
        <v>243.05046899999999</v>
      </c>
      <c r="AA1220" s="42">
        <v>176.41995800000001</v>
      </c>
      <c r="AB1220" s="42">
        <v>82.944114999999996</v>
      </c>
      <c r="AC1220" s="42">
        <v>6.1969250000000002</v>
      </c>
      <c r="AD1220" s="42">
        <v>319.382113</v>
      </c>
      <c r="AE1220" s="42">
        <v>706.83480199999997</v>
      </c>
      <c r="AF1220" s="42">
        <v>195.44512399999999</v>
      </c>
      <c r="AG1220" s="42">
        <v>1281.337961</v>
      </c>
      <c r="AH1220" s="42">
        <v>216.605458</v>
      </c>
      <c r="AI1220" s="42">
        <v>197.94803099999999</v>
      </c>
      <c r="AJ1220" s="42">
        <v>268.26174700000001</v>
      </c>
      <c r="AK1220" s="42">
        <v>242.97787299999999</v>
      </c>
      <c r="AL1220" s="42">
        <v>192.206041</v>
      </c>
      <c r="AM1220" s="42">
        <v>139.205196</v>
      </c>
      <c r="AN1220" s="42">
        <v>24.133616</v>
      </c>
      <c r="AO1220" s="42">
        <v>282.42359900000002</v>
      </c>
      <c r="AP1220" s="42">
        <v>721.80786999999998</v>
      </c>
      <c r="AQ1220" s="42">
        <v>277.106492</v>
      </c>
      <c r="AR1220" s="42">
        <v>2037.4168070000001</v>
      </c>
      <c r="AS1220" s="42">
        <v>16.228075</v>
      </c>
      <c r="AT1220" s="42">
        <v>40.342255000000002</v>
      </c>
      <c r="AU1220" s="42">
        <v>89.469920999999999</v>
      </c>
      <c r="AV1220" s="42">
        <v>297.27271000000002</v>
      </c>
      <c r="AW1220" s="42">
        <v>389.74264099999999</v>
      </c>
      <c r="AX1220" s="42">
        <v>315.367816</v>
      </c>
      <c r="AY1220" s="42">
        <v>576.07469200000003</v>
      </c>
      <c r="AZ1220" s="42">
        <v>312.91869800000001</v>
      </c>
      <c r="BA1220" s="42">
        <v>994.01672599999995</v>
      </c>
      <c r="BB1220" s="42">
        <v>3.9825240000000002</v>
      </c>
      <c r="BC1220" s="42">
        <v>32.155436000000002</v>
      </c>
      <c r="BD1220" s="42">
        <v>65.202020000000005</v>
      </c>
      <c r="BE1220" s="42">
        <v>171.51241300000001</v>
      </c>
      <c r="BF1220" s="42">
        <v>121.852575</v>
      </c>
      <c r="BG1220" s="42">
        <v>234.35986600000001</v>
      </c>
      <c r="BH1220" s="42">
        <v>285.35893399999998</v>
      </c>
      <c r="BI1220" s="42">
        <v>79.592957999999996</v>
      </c>
      <c r="BJ1220" s="42">
        <v>1043.400081</v>
      </c>
      <c r="BK1220" s="42">
        <v>12.245551000000001</v>
      </c>
      <c r="BL1220" s="42">
        <v>8.1868189999999998</v>
      </c>
      <c r="BM1220" s="42">
        <v>24.267900999999998</v>
      </c>
      <c r="BN1220" s="42">
        <v>125.760296</v>
      </c>
      <c r="BO1220" s="42">
        <v>267.89006599999999</v>
      </c>
      <c r="BP1220" s="42">
        <v>81.007948999999996</v>
      </c>
      <c r="BQ1220" s="42">
        <v>290.71575899999999</v>
      </c>
      <c r="BR1220" s="42">
        <v>233.32574</v>
      </c>
      <c r="BS1220" s="42">
        <v>264.60878400000001</v>
      </c>
      <c r="BT1220" s="42">
        <v>0</v>
      </c>
      <c r="BU1220" s="42">
        <v>0</v>
      </c>
      <c r="BV1220" s="42">
        <v>0</v>
      </c>
      <c r="BW1220" s="42">
        <v>12.468677</v>
      </c>
      <c r="BX1220" s="42">
        <v>48.824316000000003</v>
      </c>
      <c r="BY1220" s="42">
        <v>72.742357999999996</v>
      </c>
      <c r="BZ1220" s="42">
        <v>0</v>
      </c>
      <c r="CA1220" s="42">
        <v>130.57343299999999</v>
      </c>
      <c r="CB1220" s="42">
        <v>1007.665153</v>
      </c>
      <c r="CC1220" s="42">
        <v>16.228075</v>
      </c>
      <c r="CD1220" s="42">
        <v>40.342255000000002</v>
      </c>
      <c r="CE1220" s="42">
        <v>56.571635000000001</v>
      </c>
      <c r="CF1220" s="42">
        <v>259.94012600000002</v>
      </c>
      <c r="CG1220" s="42">
        <v>296.06711799999999</v>
      </c>
      <c r="CH1220" s="42">
        <v>230.528255</v>
      </c>
      <c r="CI1220" s="42">
        <v>0</v>
      </c>
      <c r="CJ1220" s="42">
        <v>107.987689</v>
      </c>
      <c r="CK1220" s="42">
        <v>765.14287000000002</v>
      </c>
      <c r="CL1220" s="42">
        <v>0</v>
      </c>
      <c r="CM1220" s="42">
        <v>0</v>
      </c>
      <c r="CN1220" s="42">
        <v>32.898285999999999</v>
      </c>
      <c r="CO1220" s="42">
        <v>24.863907000000001</v>
      </c>
      <c r="CP1220" s="42">
        <v>44.851207000000002</v>
      </c>
      <c r="CQ1220" s="42">
        <v>12.097201999999999</v>
      </c>
      <c r="CR1220" s="42">
        <v>576.07469200000003</v>
      </c>
      <c r="CS1220" s="42">
        <v>74.357575999999995</v>
      </c>
    </row>
    <row r="1221" spans="1:97">
      <c r="A1221" s="40" t="s">
        <v>3071</v>
      </c>
      <c r="B1221" s="40" t="s">
        <v>289</v>
      </c>
      <c r="C1221" s="40" t="s">
        <v>2806</v>
      </c>
      <c r="D1221" s="40" t="s">
        <v>2812</v>
      </c>
      <c r="E1221" s="40" t="s">
        <v>2952</v>
      </c>
      <c r="F1221" s="40" t="s">
        <v>2818</v>
      </c>
      <c r="G1221" s="41" t="s">
        <v>294</v>
      </c>
      <c r="H1221" s="40" t="s">
        <v>3072</v>
      </c>
      <c r="I1221" s="42">
        <v>1443</v>
      </c>
      <c r="J1221" s="42">
        <v>234.188536</v>
      </c>
      <c r="K1221" s="42">
        <v>216.25069099999999</v>
      </c>
      <c r="L1221" s="42">
        <v>273.05386700000003</v>
      </c>
      <c r="M1221" s="42">
        <v>313.91229299999998</v>
      </c>
      <c r="N1221" s="42">
        <v>231.19889499999999</v>
      </c>
      <c r="O1221" s="42">
        <v>174.39571799999999</v>
      </c>
      <c r="P1221" s="42">
        <v>195</v>
      </c>
      <c r="Q1221" s="42">
        <v>221</v>
      </c>
      <c r="R1221" s="42">
        <v>279</v>
      </c>
      <c r="S1221" s="42">
        <v>240</v>
      </c>
      <c r="T1221" s="42">
        <v>226</v>
      </c>
      <c r="U1221" s="42">
        <v>149</v>
      </c>
      <c r="V1221" s="42">
        <v>687.61740299999997</v>
      </c>
      <c r="W1221" s="42">
        <v>125.56491699999999</v>
      </c>
      <c r="X1221" s="42">
        <v>94.671960999999996</v>
      </c>
      <c r="Y1221" s="42">
        <v>138.520028</v>
      </c>
      <c r="Z1221" s="42">
        <v>153.468232</v>
      </c>
      <c r="AA1221" s="42">
        <v>111.61326</v>
      </c>
      <c r="AB1221" s="42">
        <v>59.792817999999997</v>
      </c>
      <c r="AC1221" s="42">
        <v>3.9861879999999998</v>
      </c>
      <c r="AD1221" s="42">
        <v>150.47859099999999</v>
      </c>
      <c r="AE1221" s="42">
        <v>411.57389499999999</v>
      </c>
      <c r="AF1221" s="42">
        <v>125.56491699999999</v>
      </c>
      <c r="AG1221" s="42">
        <v>755.38259700000003</v>
      </c>
      <c r="AH1221" s="42">
        <v>108.62361900000001</v>
      </c>
      <c r="AI1221" s="42">
        <v>121.578729</v>
      </c>
      <c r="AJ1221" s="42">
        <v>134.53384</v>
      </c>
      <c r="AK1221" s="42">
        <v>160.444061</v>
      </c>
      <c r="AL1221" s="42">
        <v>119.585635</v>
      </c>
      <c r="AM1221" s="42">
        <v>98.658148999999995</v>
      </c>
      <c r="AN1221" s="42">
        <v>11.958564000000001</v>
      </c>
      <c r="AO1221" s="42">
        <v>152.47168500000001</v>
      </c>
      <c r="AP1221" s="42">
        <v>417.55317700000001</v>
      </c>
      <c r="AQ1221" s="42">
        <v>185.35773499999999</v>
      </c>
      <c r="AR1221" s="42">
        <v>1199.842541</v>
      </c>
      <c r="AS1221" s="42">
        <v>43.848066000000003</v>
      </c>
      <c r="AT1221" s="42">
        <v>51.820442</v>
      </c>
      <c r="AU1221" s="42">
        <v>39.861877999999997</v>
      </c>
      <c r="AV1221" s="42">
        <v>123.57182299999999</v>
      </c>
      <c r="AW1221" s="42">
        <v>183.36464100000001</v>
      </c>
      <c r="AX1221" s="42">
        <v>235.18508299999999</v>
      </c>
      <c r="AY1221" s="42">
        <v>370.71546999999998</v>
      </c>
      <c r="AZ1221" s="42">
        <v>151.47513799999999</v>
      </c>
      <c r="BA1221" s="42">
        <v>554.08010999999999</v>
      </c>
      <c r="BB1221" s="42">
        <v>35.875691000000003</v>
      </c>
      <c r="BC1221" s="42">
        <v>23.917127000000001</v>
      </c>
      <c r="BD1221" s="42">
        <v>23.917127000000001</v>
      </c>
      <c r="BE1221" s="42">
        <v>47.834254000000001</v>
      </c>
      <c r="BF1221" s="42">
        <v>23.917127000000001</v>
      </c>
      <c r="BG1221" s="42">
        <v>167.41989000000001</v>
      </c>
      <c r="BH1221" s="42">
        <v>179.37845300000001</v>
      </c>
      <c r="BI1221" s="42">
        <v>51.820442</v>
      </c>
      <c r="BJ1221" s="42">
        <v>645.76243099999999</v>
      </c>
      <c r="BK1221" s="42">
        <v>7.9723759999999997</v>
      </c>
      <c r="BL1221" s="42">
        <v>27.903314999999999</v>
      </c>
      <c r="BM1221" s="42">
        <v>15.944751</v>
      </c>
      <c r="BN1221" s="42">
        <v>75.737568999999993</v>
      </c>
      <c r="BO1221" s="42">
        <v>159.44751400000001</v>
      </c>
      <c r="BP1221" s="42">
        <v>67.765192999999996</v>
      </c>
      <c r="BQ1221" s="42">
        <v>191.337017</v>
      </c>
      <c r="BR1221" s="42">
        <v>99.654696000000001</v>
      </c>
      <c r="BS1221" s="42">
        <v>147.48894999999999</v>
      </c>
      <c r="BT1221" s="42">
        <v>0</v>
      </c>
      <c r="BU1221" s="42">
        <v>0</v>
      </c>
      <c r="BV1221" s="42">
        <v>0</v>
      </c>
      <c r="BW1221" s="42">
        <v>15.944751</v>
      </c>
      <c r="BX1221" s="42">
        <v>27.903314999999999</v>
      </c>
      <c r="BY1221" s="42">
        <v>43.848066000000003</v>
      </c>
      <c r="BZ1221" s="42">
        <v>0</v>
      </c>
      <c r="CA1221" s="42">
        <v>59.792817999999997</v>
      </c>
      <c r="CB1221" s="42">
        <v>589.95580099999995</v>
      </c>
      <c r="CC1221" s="42">
        <v>27.903314999999999</v>
      </c>
      <c r="CD1221" s="42">
        <v>39.861877999999997</v>
      </c>
      <c r="CE1221" s="42">
        <v>31.889503000000001</v>
      </c>
      <c r="CF1221" s="42">
        <v>99.654696000000001</v>
      </c>
      <c r="CG1221" s="42">
        <v>135.53038699999999</v>
      </c>
      <c r="CH1221" s="42">
        <v>183.36464100000001</v>
      </c>
      <c r="CI1221" s="42">
        <v>7.9723759999999997</v>
      </c>
      <c r="CJ1221" s="42">
        <v>63.779006000000003</v>
      </c>
      <c r="CK1221" s="42">
        <v>462.39778999999999</v>
      </c>
      <c r="CL1221" s="42">
        <v>15.944751</v>
      </c>
      <c r="CM1221" s="42">
        <v>11.958564000000001</v>
      </c>
      <c r="CN1221" s="42">
        <v>7.9723759999999997</v>
      </c>
      <c r="CO1221" s="42">
        <v>7.9723759999999997</v>
      </c>
      <c r="CP1221" s="42">
        <v>19.930938999999999</v>
      </c>
      <c r="CQ1221" s="42">
        <v>7.9723759999999997</v>
      </c>
      <c r="CR1221" s="42">
        <v>362.74309399999999</v>
      </c>
      <c r="CS1221" s="42">
        <v>27.903314999999999</v>
      </c>
    </row>
    <row r="1222" spans="1:97">
      <c r="A1222" s="40" t="s">
        <v>3073</v>
      </c>
      <c r="B1222" s="40" t="s">
        <v>289</v>
      </c>
      <c r="C1222" s="40" t="s">
        <v>2806</v>
      </c>
      <c r="D1222" s="40" t="s">
        <v>2807</v>
      </c>
      <c r="E1222" s="40" t="s">
        <v>2852</v>
      </c>
      <c r="F1222" s="40" t="s">
        <v>2809</v>
      </c>
      <c r="G1222" s="41" t="s">
        <v>294</v>
      </c>
      <c r="H1222" s="40" t="s">
        <v>3074</v>
      </c>
      <c r="I1222" s="42">
        <v>4535</v>
      </c>
      <c r="J1222" s="42">
        <v>641</v>
      </c>
      <c r="K1222" s="42">
        <v>666</v>
      </c>
      <c r="L1222" s="42">
        <v>744</v>
      </c>
      <c r="M1222" s="42">
        <v>1021</v>
      </c>
      <c r="N1222" s="42">
        <v>860</v>
      </c>
      <c r="O1222" s="42">
        <v>603</v>
      </c>
      <c r="P1222" s="42">
        <v>721</v>
      </c>
      <c r="Q1222" s="42">
        <v>759</v>
      </c>
      <c r="R1222" s="42">
        <v>926</v>
      </c>
      <c r="S1222" s="42">
        <v>830</v>
      </c>
      <c r="T1222" s="42">
        <v>768</v>
      </c>
      <c r="U1222" s="42">
        <v>407</v>
      </c>
      <c r="V1222" s="42">
        <v>2104</v>
      </c>
      <c r="W1222" s="42">
        <v>316</v>
      </c>
      <c r="X1222" s="42">
        <v>347</v>
      </c>
      <c r="Y1222" s="42">
        <v>344</v>
      </c>
      <c r="Z1222" s="42">
        <v>491</v>
      </c>
      <c r="AA1222" s="42">
        <v>397</v>
      </c>
      <c r="AB1222" s="42">
        <v>205</v>
      </c>
      <c r="AC1222" s="42">
        <v>4</v>
      </c>
      <c r="AD1222" s="42">
        <v>437</v>
      </c>
      <c r="AE1222" s="42">
        <v>1206</v>
      </c>
      <c r="AF1222" s="42">
        <v>461</v>
      </c>
      <c r="AG1222" s="42">
        <v>2431</v>
      </c>
      <c r="AH1222" s="42">
        <v>325</v>
      </c>
      <c r="AI1222" s="42">
        <v>319</v>
      </c>
      <c r="AJ1222" s="42">
        <v>400</v>
      </c>
      <c r="AK1222" s="42">
        <v>530</v>
      </c>
      <c r="AL1222" s="42">
        <v>463</v>
      </c>
      <c r="AM1222" s="42">
        <v>356</v>
      </c>
      <c r="AN1222" s="42">
        <v>38</v>
      </c>
      <c r="AO1222" s="42">
        <v>455</v>
      </c>
      <c r="AP1222" s="42">
        <v>1307</v>
      </c>
      <c r="AQ1222" s="42">
        <v>669</v>
      </c>
      <c r="AR1222" s="42">
        <v>3864</v>
      </c>
      <c r="AS1222" s="42">
        <v>36</v>
      </c>
      <c r="AT1222" s="42">
        <v>196</v>
      </c>
      <c r="AU1222" s="42">
        <v>104</v>
      </c>
      <c r="AV1222" s="42">
        <v>288</v>
      </c>
      <c r="AW1222" s="42">
        <v>540</v>
      </c>
      <c r="AX1222" s="42">
        <v>756</v>
      </c>
      <c r="AY1222" s="42">
        <v>1436</v>
      </c>
      <c r="AZ1222" s="42">
        <v>508</v>
      </c>
      <c r="BA1222" s="42">
        <v>1800</v>
      </c>
      <c r="BB1222" s="42">
        <v>20</v>
      </c>
      <c r="BC1222" s="42">
        <v>116</v>
      </c>
      <c r="BD1222" s="42">
        <v>64</v>
      </c>
      <c r="BE1222" s="42">
        <v>172</v>
      </c>
      <c r="BF1222" s="42">
        <v>104</v>
      </c>
      <c r="BG1222" s="42">
        <v>528</v>
      </c>
      <c r="BH1222" s="42">
        <v>624</v>
      </c>
      <c r="BI1222" s="42">
        <v>172</v>
      </c>
      <c r="BJ1222" s="42">
        <v>2064</v>
      </c>
      <c r="BK1222" s="42">
        <v>16</v>
      </c>
      <c r="BL1222" s="42">
        <v>80</v>
      </c>
      <c r="BM1222" s="42">
        <v>40</v>
      </c>
      <c r="BN1222" s="42">
        <v>116</v>
      </c>
      <c r="BO1222" s="42">
        <v>436</v>
      </c>
      <c r="BP1222" s="42">
        <v>228</v>
      </c>
      <c r="BQ1222" s="42">
        <v>812</v>
      </c>
      <c r="BR1222" s="42">
        <v>336</v>
      </c>
      <c r="BS1222" s="42">
        <v>460</v>
      </c>
      <c r="BT1222" s="42">
        <v>0</v>
      </c>
      <c r="BU1222" s="42">
        <v>8</v>
      </c>
      <c r="BV1222" s="42">
        <v>0</v>
      </c>
      <c r="BW1222" s="42">
        <v>36</v>
      </c>
      <c r="BX1222" s="42">
        <v>52</v>
      </c>
      <c r="BY1222" s="42">
        <v>132</v>
      </c>
      <c r="BZ1222" s="42">
        <v>0</v>
      </c>
      <c r="CA1222" s="42">
        <v>232</v>
      </c>
      <c r="CB1222" s="42">
        <v>1612</v>
      </c>
      <c r="CC1222" s="42">
        <v>24</v>
      </c>
      <c r="CD1222" s="42">
        <v>148</v>
      </c>
      <c r="CE1222" s="42">
        <v>76</v>
      </c>
      <c r="CF1222" s="42">
        <v>220</v>
      </c>
      <c r="CG1222" s="42">
        <v>428</v>
      </c>
      <c r="CH1222" s="42">
        <v>556</v>
      </c>
      <c r="CI1222" s="42">
        <v>8</v>
      </c>
      <c r="CJ1222" s="42">
        <v>152</v>
      </c>
      <c r="CK1222" s="42">
        <v>1792</v>
      </c>
      <c r="CL1222" s="42">
        <v>12</v>
      </c>
      <c r="CM1222" s="42">
        <v>40</v>
      </c>
      <c r="CN1222" s="42">
        <v>28</v>
      </c>
      <c r="CO1222" s="42">
        <v>32</v>
      </c>
      <c r="CP1222" s="42">
        <v>60</v>
      </c>
      <c r="CQ1222" s="42">
        <v>68</v>
      </c>
      <c r="CR1222" s="42">
        <v>1428</v>
      </c>
      <c r="CS1222" s="42">
        <v>124</v>
      </c>
    </row>
    <row r="1223" spans="1:97">
      <c r="A1223" s="40" t="s">
        <v>3075</v>
      </c>
      <c r="B1223" s="40" t="s">
        <v>289</v>
      </c>
      <c r="C1223" s="40" t="s">
        <v>2806</v>
      </c>
      <c r="D1223" s="40" t="s">
        <v>2812</v>
      </c>
      <c r="E1223" s="40" t="s">
        <v>2896</v>
      </c>
      <c r="F1223" s="40" t="s">
        <v>2903</v>
      </c>
      <c r="G1223" s="41" t="s">
        <v>294</v>
      </c>
      <c r="H1223" s="40" t="s">
        <v>3076</v>
      </c>
      <c r="I1223" s="42">
        <v>601</v>
      </c>
      <c r="J1223" s="42">
        <v>122.68044999999999</v>
      </c>
      <c r="K1223" s="42">
        <v>63.917546000000002</v>
      </c>
      <c r="L1223" s="42">
        <v>136.051402</v>
      </c>
      <c r="M1223" s="42">
        <v>125.773235</v>
      </c>
      <c r="N1223" s="42">
        <v>101.030959</v>
      </c>
      <c r="O1223" s="42">
        <v>51.546408</v>
      </c>
      <c r="P1223" s="42">
        <v>73</v>
      </c>
      <c r="Q1223" s="42">
        <v>64</v>
      </c>
      <c r="R1223" s="42">
        <v>98</v>
      </c>
      <c r="S1223" s="42">
        <v>84</v>
      </c>
      <c r="T1223" s="42">
        <v>87</v>
      </c>
      <c r="U1223" s="42">
        <v>41</v>
      </c>
      <c r="V1223" s="42">
        <v>298.93805099999997</v>
      </c>
      <c r="W1223" s="42">
        <v>59.793832999999999</v>
      </c>
      <c r="X1223" s="42">
        <v>31.958773000000001</v>
      </c>
      <c r="Y1223" s="42">
        <v>66.979215999999994</v>
      </c>
      <c r="Z1223" s="42">
        <v>65.979401999999993</v>
      </c>
      <c r="AA1223" s="42">
        <v>48.453623</v>
      </c>
      <c r="AB1223" s="42">
        <v>23.711348000000001</v>
      </c>
      <c r="AC1223" s="42">
        <v>2.0618560000000001</v>
      </c>
      <c r="AD1223" s="42">
        <v>74.226827</v>
      </c>
      <c r="AE1223" s="42">
        <v>170.07203200000001</v>
      </c>
      <c r="AF1223" s="42">
        <v>54.639192000000001</v>
      </c>
      <c r="AG1223" s="42">
        <v>302.06194900000003</v>
      </c>
      <c r="AH1223" s="42">
        <v>62.886617000000001</v>
      </c>
      <c r="AI1223" s="42">
        <v>31.958773000000001</v>
      </c>
      <c r="AJ1223" s="42">
        <v>69.072186000000002</v>
      </c>
      <c r="AK1223" s="42">
        <v>59.793832999999999</v>
      </c>
      <c r="AL1223" s="42">
        <v>52.577336000000003</v>
      </c>
      <c r="AM1223" s="42">
        <v>23.711348000000001</v>
      </c>
      <c r="AN1223" s="42">
        <v>2.0618560000000001</v>
      </c>
      <c r="AO1223" s="42">
        <v>76.288683000000006</v>
      </c>
      <c r="AP1223" s="42">
        <v>172.16500199999999</v>
      </c>
      <c r="AQ1223" s="42">
        <v>53.608263999999998</v>
      </c>
      <c r="AR1223" s="42">
        <v>478.35066399999999</v>
      </c>
      <c r="AS1223" s="42">
        <v>24.742276</v>
      </c>
      <c r="AT1223" s="42">
        <v>28.865988000000002</v>
      </c>
      <c r="AU1223" s="42">
        <v>24.742276</v>
      </c>
      <c r="AV1223" s="42">
        <v>45.360838999999999</v>
      </c>
      <c r="AW1223" s="42">
        <v>103.092815</v>
      </c>
      <c r="AX1223" s="42">
        <v>74.226827</v>
      </c>
      <c r="AY1223" s="42">
        <v>115.463953</v>
      </c>
      <c r="AZ1223" s="42">
        <v>61.855688999999998</v>
      </c>
      <c r="BA1223" s="42">
        <v>222.68048099999999</v>
      </c>
      <c r="BB1223" s="42">
        <v>20.618563000000002</v>
      </c>
      <c r="BC1223" s="42">
        <v>20.618563000000002</v>
      </c>
      <c r="BD1223" s="42">
        <v>20.618563000000002</v>
      </c>
      <c r="BE1223" s="42">
        <v>28.865988000000002</v>
      </c>
      <c r="BF1223" s="42">
        <v>20.618563000000002</v>
      </c>
      <c r="BG1223" s="42">
        <v>49.484551000000003</v>
      </c>
      <c r="BH1223" s="42">
        <v>45.360838999999999</v>
      </c>
      <c r="BI1223" s="42">
        <v>16.49485</v>
      </c>
      <c r="BJ1223" s="42">
        <v>255.67018200000001</v>
      </c>
      <c r="BK1223" s="42">
        <v>4.1237130000000004</v>
      </c>
      <c r="BL1223" s="42">
        <v>8.2474249999999998</v>
      </c>
      <c r="BM1223" s="42">
        <v>4.1237130000000004</v>
      </c>
      <c r="BN1223" s="42">
        <v>16.49485</v>
      </c>
      <c r="BO1223" s="42">
        <v>82.474252000000007</v>
      </c>
      <c r="BP1223" s="42">
        <v>24.742276</v>
      </c>
      <c r="BQ1223" s="42">
        <v>70.103114000000005</v>
      </c>
      <c r="BR1223" s="42">
        <v>45.360838999999999</v>
      </c>
      <c r="BS1223" s="42">
        <v>61.855688999999998</v>
      </c>
      <c r="BT1223" s="42">
        <v>0</v>
      </c>
      <c r="BU1223" s="42">
        <v>0</v>
      </c>
      <c r="BV1223" s="42">
        <v>4.1237130000000004</v>
      </c>
      <c r="BW1223" s="42">
        <v>4.1237130000000004</v>
      </c>
      <c r="BX1223" s="42">
        <v>8.2474249999999998</v>
      </c>
      <c r="BY1223" s="42">
        <v>12.371138</v>
      </c>
      <c r="BZ1223" s="42">
        <v>0</v>
      </c>
      <c r="CA1223" s="42">
        <v>32.989700999999997</v>
      </c>
      <c r="CB1223" s="42">
        <v>243.29904400000001</v>
      </c>
      <c r="CC1223" s="42">
        <v>24.742276</v>
      </c>
      <c r="CD1223" s="42">
        <v>24.742276</v>
      </c>
      <c r="CE1223" s="42">
        <v>8.2474249999999998</v>
      </c>
      <c r="CF1223" s="42">
        <v>28.865988000000002</v>
      </c>
      <c r="CG1223" s="42">
        <v>78.350539999999995</v>
      </c>
      <c r="CH1223" s="42">
        <v>53.608263999999998</v>
      </c>
      <c r="CI1223" s="42">
        <v>4.1237130000000004</v>
      </c>
      <c r="CJ1223" s="42">
        <v>20.618563000000002</v>
      </c>
      <c r="CK1223" s="42">
        <v>173.19593</v>
      </c>
      <c r="CL1223" s="42">
        <v>0</v>
      </c>
      <c r="CM1223" s="42">
        <v>4.1237130000000004</v>
      </c>
      <c r="CN1223" s="42">
        <v>12.371138</v>
      </c>
      <c r="CO1223" s="42">
        <v>12.371138</v>
      </c>
      <c r="CP1223" s="42">
        <v>16.49485</v>
      </c>
      <c r="CQ1223" s="42">
        <v>8.2474249999999998</v>
      </c>
      <c r="CR1223" s="42">
        <v>111.34024100000001</v>
      </c>
      <c r="CS1223" s="42">
        <v>8.2474249999999998</v>
      </c>
    </row>
    <row r="1224" spans="1:97">
      <c r="A1224" s="40" t="s">
        <v>3077</v>
      </c>
      <c r="B1224" s="40" t="s">
        <v>289</v>
      </c>
      <c r="C1224" s="40" t="s">
        <v>2806</v>
      </c>
      <c r="D1224" s="40" t="s">
        <v>2812</v>
      </c>
      <c r="E1224" s="40" t="s">
        <v>2870</v>
      </c>
      <c r="F1224" s="40" t="s">
        <v>2809</v>
      </c>
      <c r="G1224" s="41" t="s">
        <v>294</v>
      </c>
      <c r="H1224" s="40" t="s">
        <v>3078</v>
      </c>
      <c r="I1224" s="42">
        <v>264</v>
      </c>
      <c r="J1224" s="42">
        <v>62</v>
      </c>
      <c r="K1224" s="42">
        <v>22</v>
      </c>
      <c r="L1224" s="42">
        <v>55</v>
      </c>
      <c r="M1224" s="42">
        <v>50</v>
      </c>
      <c r="N1224" s="42">
        <v>40</v>
      </c>
      <c r="O1224" s="42">
        <v>35</v>
      </c>
      <c r="P1224" s="42">
        <v>44</v>
      </c>
      <c r="Q1224" s="42">
        <v>26</v>
      </c>
      <c r="R1224" s="42">
        <v>61</v>
      </c>
      <c r="S1224" s="42">
        <v>38</v>
      </c>
      <c r="T1224" s="42">
        <v>54</v>
      </c>
      <c r="U1224" s="42">
        <v>28</v>
      </c>
      <c r="V1224" s="42">
        <v>134</v>
      </c>
      <c r="W1224" s="42">
        <v>35</v>
      </c>
      <c r="X1224" s="42">
        <v>13</v>
      </c>
      <c r="Y1224" s="42">
        <v>23</v>
      </c>
      <c r="Z1224" s="42">
        <v>28</v>
      </c>
      <c r="AA1224" s="42">
        <v>21</v>
      </c>
      <c r="AB1224" s="42">
        <v>13</v>
      </c>
      <c r="AC1224" s="42">
        <v>1</v>
      </c>
      <c r="AD1224" s="42">
        <v>43</v>
      </c>
      <c r="AE1224" s="42">
        <v>63</v>
      </c>
      <c r="AF1224" s="42">
        <v>28</v>
      </c>
      <c r="AG1224" s="42">
        <v>130</v>
      </c>
      <c r="AH1224" s="42">
        <v>27</v>
      </c>
      <c r="AI1224" s="42">
        <v>9</v>
      </c>
      <c r="AJ1224" s="42">
        <v>32</v>
      </c>
      <c r="AK1224" s="42">
        <v>22</v>
      </c>
      <c r="AL1224" s="42">
        <v>19</v>
      </c>
      <c r="AM1224" s="42">
        <v>20</v>
      </c>
      <c r="AN1224" s="42">
        <v>1</v>
      </c>
      <c r="AO1224" s="42">
        <v>30</v>
      </c>
      <c r="AP1224" s="42">
        <v>68</v>
      </c>
      <c r="AQ1224" s="42">
        <v>32</v>
      </c>
      <c r="AR1224" s="42">
        <v>192</v>
      </c>
      <c r="AS1224" s="42">
        <v>24</v>
      </c>
      <c r="AT1224" s="42">
        <v>8</v>
      </c>
      <c r="AU1224" s="42">
        <v>8</v>
      </c>
      <c r="AV1224" s="42">
        <v>16</v>
      </c>
      <c r="AW1224" s="42">
        <v>28</v>
      </c>
      <c r="AX1224" s="42">
        <v>32</v>
      </c>
      <c r="AY1224" s="42">
        <v>52</v>
      </c>
      <c r="AZ1224" s="42">
        <v>24</v>
      </c>
      <c r="BA1224" s="42">
        <v>88</v>
      </c>
      <c r="BB1224" s="42">
        <v>8</v>
      </c>
      <c r="BC1224" s="42">
        <v>4</v>
      </c>
      <c r="BD1224" s="42">
        <v>8</v>
      </c>
      <c r="BE1224" s="42">
        <v>0</v>
      </c>
      <c r="BF1224" s="42">
        <v>4</v>
      </c>
      <c r="BG1224" s="42">
        <v>24</v>
      </c>
      <c r="BH1224" s="42">
        <v>28</v>
      </c>
      <c r="BI1224" s="42">
        <v>12</v>
      </c>
      <c r="BJ1224" s="42">
        <v>104</v>
      </c>
      <c r="BK1224" s="42">
        <v>16</v>
      </c>
      <c r="BL1224" s="42">
        <v>4</v>
      </c>
      <c r="BM1224" s="42">
        <v>0</v>
      </c>
      <c r="BN1224" s="42">
        <v>16</v>
      </c>
      <c r="BO1224" s="42">
        <v>24</v>
      </c>
      <c r="BP1224" s="42">
        <v>8</v>
      </c>
      <c r="BQ1224" s="42">
        <v>24</v>
      </c>
      <c r="BR1224" s="42">
        <v>12</v>
      </c>
      <c r="BS1224" s="42">
        <v>16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  <c r="BY1224" s="42">
        <v>0</v>
      </c>
      <c r="BZ1224" s="42">
        <v>0</v>
      </c>
      <c r="CA1224" s="42">
        <v>16</v>
      </c>
      <c r="CB1224" s="42">
        <v>120</v>
      </c>
      <c r="CC1224" s="42">
        <v>24</v>
      </c>
      <c r="CD1224" s="42">
        <v>8</v>
      </c>
      <c r="CE1224" s="42">
        <v>4</v>
      </c>
      <c r="CF1224" s="42">
        <v>16</v>
      </c>
      <c r="CG1224" s="42">
        <v>28</v>
      </c>
      <c r="CH1224" s="42">
        <v>32</v>
      </c>
      <c r="CI1224" s="42">
        <v>0</v>
      </c>
      <c r="CJ1224" s="42">
        <v>8</v>
      </c>
      <c r="CK1224" s="42">
        <v>56</v>
      </c>
      <c r="CL1224" s="42">
        <v>0</v>
      </c>
      <c r="CM1224" s="42">
        <v>0</v>
      </c>
      <c r="CN1224" s="42">
        <v>4</v>
      </c>
      <c r="CO1224" s="42">
        <v>0</v>
      </c>
      <c r="CP1224" s="42">
        <v>0</v>
      </c>
      <c r="CQ1224" s="42">
        <v>0</v>
      </c>
      <c r="CR1224" s="42">
        <v>52</v>
      </c>
      <c r="CS1224" s="42">
        <v>0</v>
      </c>
    </row>
    <row r="1225" spans="1:97">
      <c r="A1225" s="40" t="s">
        <v>3079</v>
      </c>
      <c r="B1225" s="40" t="s">
        <v>289</v>
      </c>
      <c r="C1225" s="40" t="s">
        <v>2806</v>
      </c>
      <c r="D1225" s="40" t="s">
        <v>2807</v>
      </c>
      <c r="E1225" s="40" t="s">
        <v>2906</v>
      </c>
      <c r="F1225" s="40" t="s">
        <v>2809</v>
      </c>
      <c r="G1225" s="41" t="s">
        <v>294</v>
      </c>
      <c r="H1225" s="40" t="s">
        <v>3080</v>
      </c>
      <c r="I1225" s="42">
        <v>809</v>
      </c>
      <c r="J1225" s="42">
        <v>150</v>
      </c>
      <c r="K1225" s="42">
        <v>94</v>
      </c>
      <c r="L1225" s="42">
        <v>161</v>
      </c>
      <c r="M1225" s="42">
        <v>219</v>
      </c>
      <c r="N1225" s="42">
        <v>114</v>
      </c>
      <c r="O1225" s="42">
        <v>71</v>
      </c>
      <c r="P1225" s="42">
        <v>141</v>
      </c>
      <c r="Q1225" s="42">
        <v>105</v>
      </c>
      <c r="R1225" s="42">
        <v>178</v>
      </c>
      <c r="S1225" s="42">
        <v>154</v>
      </c>
      <c r="T1225" s="42">
        <v>101</v>
      </c>
      <c r="U1225" s="42">
        <v>41</v>
      </c>
      <c r="V1225" s="42">
        <v>397</v>
      </c>
      <c r="W1225" s="42">
        <v>76</v>
      </c>
      <c r="X1225" s="42">
        <v>49</v>
      </c>
      <c r="Y1225" s="42">
        <v>83</v>
      </c>
      <c r="Z1225" s="42">
        <v>113</v>
      </c>
      <c r="AA1225" s="42">
        <v>46</v>
      </c>
      <c r="AB1225" s="42">
        <v>29</v>
      </c>
      <c r="AC1225" s="42">
        <v>1</v>
      </c>
      <c r="AD1225" s="42">
        <v>103</v>
      </c>
      <c r="AE1225" s="42">
        <v>241</v>
      </c>
      <c r="AF1225" s="42">
        <v>53</v>
      </c>
      <c r="AG1225" s="42">
        <v>412</v>
      </c>
      <c r="AH1225" s="42">
        <v>74</v>
      </c>
      <c r="AI1225" s="42">
        <v>45</v>
      </c>
      <c r="AJ1225" s="42">
        <v>78</v>
      </c>
      <c r="AK1225" s="42">
        <v>106</v>
      </c>
      <c r="AL1225" s="42">
        <v>68</v>
      </c>
      <c r="AM1225" s="42">
        <v>37</v>
      </c>
      <c r="AN1225" s="42">
        <v>4</v>
      </c>
      <c r="AO1225" s="42">
        <v>91</v>
      </c>
      <c r="AP1225" s="42">
        <v>244</v>
      </c>
      <c r="AQ1225" s="42">
        <v>77</v>
      </c>
      <c r="AR1225" s="42">
        <v>656</v>
      </c>
      <c r="AS1225" s="42">
        <v>28</v>
      </c>
      <c r="AT1225" s="42">
        <v>36</v>
      </c>
      <c r="AU1225" s="42">
        <v>20</v>
      </c>
      <c r="AV1225" s="42">
        <v>116</v>
      </c>
      <c r="AW1225" s="42">
        <v>104</v>
      </c>
      <c r="AX1225" s="42">
        <v>92</v>
      </c>
      <c r="AY1225" s="42">
        <v>188</v>
      </c>
      <c r="AZ1225" s="42">
        <v>72</v>
      </c>
      <c r="BA1225" s="42">
        <v>316</v>
      </c>
      <c r="BB1225" s="42">
        <v>20</v>
      </c>
      <c r="BC1225" s="42">
        <v>20</v>
      </c>
      <c r="BD1225" s="42">
        <v>16</v>
      </c>
      <c r="BE1225" s="42">
        <v>40</v>
      </c>
      <c r="BF1225" s="42">
        <v>36</v>
      </c>
      <c r="BG1225" s="42">
        <v>80</v>
      </c>
      <c r="BH1225" s="42">
        <v>76</v>
      </c>
      <c r="BI1225" s="42">
        <v>28</v>
      </c>
      <c r="BJ1225" s="42">
        <v>340</v>
      </c>
      <c r="BK1225" s="42">
        <v>8</v>
      </c>
      <c r="BL1225" s="42">
        <v>16</v>
      </c>
      <c r="BM1225" s="42">
        <v>4</v>
      </c>
      <c r="BN1225" s="42">
        <v>76</v>
      </c>
      <c r="BO1225" s="42">
        <v>68</v>
      </c>
      <c r="BP1225" s="42">
        <v>12</v>
      </c>
      <c r="BQ1225" s="42">
        <v>112</v>
      </c>
      <c r="BR1225" s="42">
        <v>44</v>
      </c>
      <c r="BS1225" s="42">
        <v>80</v>
      </c>
      <c r="BT1225" s="42">
        <v>0</v>
      </c>
      <c r="BU1225" s="42">
        <v>0</v>
      </c>
      <c r="BV1225" s="42">
        <v>0</v>
      </c>
      <c r="BW1225" s="42">
        <v>8</v>
      </c>
      <c r="BX1225" s="42">
        <v>16</v>
      </c>
      <c r="BY1225" s="42">
        <v>16</v>
      </c>
      <c r="BZ1225" s="42">
        <v>0</v>
      </c>
      <c r="CA1225" s="42">
        <v>40</v>
      </c>
      <c r="CB1225" s="42">
        <v>316</v>
      </c>
      <c r="CC1225" s="42">
        <v>24</v>
      </c>
      <c r="CD1225" s="42">
        <v>32</v>
      </c>
      <c r="CE1225" s="42">
        <v>16</v>
      </c>
      <c r="CF1225" s="42">
        <v>100</v>
      </c>
      <c r="CG1225" s="42">
        <v>64</v>
      </c>
      <c r="CH1225" s="42">
        <v>68</v>
      </c>
      <c r="CI1225" s="42">
        <v>0</v>
      </c>
      <c r="CJ1225" s="42">
        <v>12</v>
      </c>
      <c r="CK1225" s="42">
        <v>260</v>
      </c>
      <c r="CL1225" s="42">
        <v>4</v>
      </c>
      <c r="CM1225" s="42">
        <v>4</v>
      </c>
      <c r="CN1225" s="42">
        <v>4</v>
      </c>
      <c r="CO1225" s="42">
        <v>8</v>
      </c>
      <c r="CP1225" s="42">
        <v>24</v>
      </c>
      <c r="CQ1225" s="42">
        <v>8</v>
      </c>
      <c r="CR1225" s="42">
        <v>188</v>
      </c>
      <c r="CS1225" s="42">
        <v>20</v>
      </c>
    </row>
    <row r="1226" spans="1:97">
      <c r="A1226" s="40" t="s">
        <v>3081</v>
      </c>
      <c r="B1226" s="40" t="s">
        <v>289</v>
      </c>
      <c r="C1226" s="40" t="s">
        <v>2806</v>
      </c>
      <c r="D1226" s="40" t="s">
        <v>2812</v>
      </c>
      <c r="E1226" s="40" t="s">
        <v>2817</v>
      </c>
      <c r="F1226" s="40" t="s">
        <v>2818</v>
      </c>
      <c r="G1226" s="41" t="s">
        <v>294</v>
      </c>
      <c r="H1226" s="40" t="s">
        <v>3082</v>
      </c>
      <c r="I1226" s="42">
        <v>1044</v>
      </c>
      <c r="J1226" s="42">
        <v>207</v>
      </c>
      <c r="K1226" s="42">
        <v>137</v>
      </c>
      <c r="L1226" s="42">
        <v>244</v>
      </c>
      <c r="M1226" s="42">
        <v>223</v>
      </c>
      <c r="N1226" s="42">
        <v>159</v>
      </c>
      <c r="O1226" s="42">
        <v>74</v>
      </c>
      <c r="P1226" s="42">
        <v>149</v>
      </c>
      <c r="Q1226" s="42">
        <v>122</v>
      </c>
      <c r="R1226" s="42">
        <v>179</v>
      </c>
      <c r="S1226" s="42">
        <v>166</v>
      </c>
      <c r="T1226" s="42">
        <v>100</v>
      </c>
      <c r="U1226" s="42">
        <v>67</v>
      </c>
      <c r="V1226" s="42">
        <v>511</v>
      </c>
      <c r="W1226" s="42">
        <v>99</v>
      </c>
      <c r="X1226" s="42">
        <v>74</v>
      </c>
      <c r="Y1226" s="42">
        <v>121</v>
      </c>
      <c r="Z1226" s="42">
        <v>109</v>
      </c>
      <c r="AA1226" s="42">
        <v>75</v>
      </c>
      <c r="AB1226" s="42">
        <v>33</v>
      </c>
      <c r="AC1226" s="42">
        <v>0</v>
      </c>
      <c r="AD1226" s="42">
        <v>128</v>
      </c>
      <c r="AE1226" s="42">
        <v>313</v>
      </c>
      <c r="AF1226" s="42">
        <v>70</v>
      </c>
      <c r="AG1226" s="42">
        <v>533</v>
      </c>
      <c r="AH1226" s="42">
        <v>108</v>
      </c>
      <c r="AI1226" s="42">
        <v>63</v>
      </c>
      <c r="AJ1226" s="42">
        <v>123</v>
      </c>
      <c r="AK1226" s="42">
        <v>114</v>
      </c>
      <c r="AL1226" s="42">
        <v>84</v>
      </c>
      <c r="AM1226" s="42">
        <v>35</v>
      </c>
      <c r="AN1226" s="42">
        <v>6</v>
      </c>
      <c r="AO1226" s="42">
        <v>129</v>
      </c>
      <c r="AP1226" s="42">
        <v>323</v>
      </c>
      <c r="AQ1226" s="42">
        <v>81</v>
      </c>
      <c r="AR1226" s="42">
        <v>848</v>
      </c>
      <c r="AS1226" s="42">
        <v>20</v>
      </c>
      <c r="AT1226" s="42">
        <v>40</v>
      </c>
      <c r="AU1226" s="42">
        <v>40</v>
      </c>
      <c r="AV1226" s="42">
        <v>156</v>
      </c>
      <c r="AW1226" s="42">
        <v>148</v>
      </c>
      <c r="AX1226" s="42">
        <v>116</v>
      </c>
      <c r="AY1226" s="42">
        <v>240</v>
      </c>
      <c r="AZ1226" s="42">
        <v>88</v>
      </c>
      <c r="BA1226" s="42">
        <v>416</v>
      </c>
      <c r="BB1226" s="42">
        <v>16</v>
      </c>
      <c r="BC1226" s="42">
        <v>28</v>
      </c>
      <c r="BD1226" s="42">
        <v>20</v>
      </c>
      <c r="BE1226" s="42">
        <v>84</v>
      </c>
      <c r="BF1226" s="42">
        <v>20</v>
      </c>
      <c r="BG1226" s="42">
        <v>96</v>
      </c>
      <c r="BH1226" s="42">
        <v>124</v>
      </c>
      <c r="BI1226" s="42">
        <v>28</v>
      </c>
      <c r="BJ1226" s="42">
        <v>432</v>
      </c>
      <c r="BK1226" s="42">
        <v>4</v>
      </c>
      <c r="BL1226" s="42">
        <v>12</v>
      </c>
      <c r="BM1226" s="42">
        <v>20</v>
      </c>
      <c r="BN1226" s="42">
        <v>72</v>
      </c>
      <c r="BO1226" s="42">
        <v>128</v>
      </c>
      <c r="BP1226" s="42">
        <v>20</v>
      </c>
      <c r="BQ1226" s="42">
        <v>116</v>
      </c>
      <c r="BR1226" s="42">
        <v>60</v>
      </c>
      <c r="BS1226" s="42">
        <v>104</v>
      </c>
      <c r="BT1226" s="42">
        <v>0</v>
      </c>
      <c r="BU1226" s="42">
        <v>0</v>
      </c>
      <c r="BV1226" s="42">
        <v>0</v>
      </c>
      <c r="BW1226" s="42">
        <v>4</v>
      </c>
      <c r="BX1226" s="42">
        <v>16</v>
      </c>
      <c r="BY1226" s="42">
        <v>20</v>
      </c>
      <c r="BZ1226" s="42">
        <v>0</v>
      </c>
      <c r="CA1226" s="42">
        <v>64</v>
      </c>
      <c r="CB1226" s="42">
        <v>440</v>
      </c>
      <c r="CC1226" s="42">
        <v>12</v>
      </c>
      <c r="CD1226" s="42">
        <v>28</v>
      </c>
      <c r="CE1226" s="42">
        <v>28</v>
      </c>
      <c r="CF1226" s="42">
        <v>144</v>
      </c>
      <c r="CG1226" s="42">
        <v>116</v>
      </c>
      <c r="CH1226" s="42">
        <v>92</v>
      </c>
      <c r="CI1226" s="42">
        <v>4</v>
      </c>
      <c r="CJ1226" s="42">
        <v>16</v>
      </c>
      <c r="CK1226" s="42">
        <v>304</v>
      </c>
      <c r="CL1226" s="42">
        <v>8</v>
      </c>
      <c r="CM1226" s="42">
        <v>12</v>
      </c>
      <c r="CN1226" s="42">
        <v>12</v>
      </c>
      <c r="CO1226" s="42">
        <v>8</v>
      </c>
      <c r="CP1226" s="42">
        <v>16</v>
      </c>
      <c r="CQ1226" s="42">
        <v>4</v>
      </c>
      <c r="CR1226" s="42">
        <v>236</v>
      </c>
      <c r="CS1226" s="42">
        <v>8</v>
      </c>
    </row>
    <row r="1227" spans="1:97">
      <c r="A1227" s="40" t="s">
        <v>3083</v>
      </c>
      <c r="B1227" s="40" t="s">
        <v>289</v>
      </c>
      <c r="C1227" s="40" t="s">
        <v>2806</v>
      </c>
      <c r="D1227" s="40" t="s">
        <v>2807</v>
      </c>
      <c r="E1227" s="40" t="s">
        <v>2848</v>
      </c>
      <c r="F1227" s="40" t="s">
        <v>2809</v>
      </c>
      <c r="G1227" s="41" t="s">
        <v>294</v>
      </c>
      <c r="H1227" s="40" t="s">
        <v>3084</v>
      </c>
      <c r="I1227" s="42">
        <v>127</v>
      </c>
      <c r="J1227" s="42">
        <v>23</v>
      </c>
      <c r="K1227" s="42">
        <v>12</v>
      </c>
      <c r="L1227" s="42">
        <v>24</v>
      </c>
      <c r="M1227" s="42">
        <v>34</v>
      </c>
      <c r="N1227" s="42">
        <v>20</v>
      </c>
      <c r="O1227" s="42">
        <v>14</v>
      </c>
      <c r="P1227" s="42">
        <v>29</v>
      </c>
      <c r="Q1227" s="42">
        <v>21</v>
      </c>
      <c r="R1227" s="42">
        <v>43</v>
      </c>
      <c r="S1227" s="42">
        <v>19</v>
      </c>
      <c r="T1227" s="42">
        <v>25</v>
      </c>
      <c r="U1227" s="42">
        <v>7</v>
      </c>
      <c r="V1227" s="42">
        <v>64</v>
      </c>
      <c r="W1227" s="42">
        <v>13</v>
      </c>
      <c r="X1227" s="42">
        <v>7</v>
      </c>
      <c r="Y1227" s="42">
        <v>11</v>
      </c>
      <c r="Z1227" s="42">
        <v>16</v>
      </c>
      <c r="AA1227" s="42">
        <v>7</v>
      </c>
      <c r="AB1227" s="42">
        <v>10</v>
      </c>
      <c r="AC1227" s="42">
        <v>0</v>
      </c>
      <c r="AD1227" s="42">
        <v>17</v>
      </c>
      <c r="AE1227" s="42">
        <v>33</v>
      </c>
      <c r="AF1227" s="42">
        <v>14</v>
      </c>
      <c r="AG1227" s="42">
        <v>63</v>
      </c>
      <c r="AH1227" s="42">
        <v>10</v>
      </c>
      <c r="AI1227" s="42">
        <v>5</v>
      </c>
      <c r="AJ1227" s="42">
        <v>13</v>
      </c>
      <c r="AK1227" s="42">
        <v>18</v>
      </c>
      <c r="AL1227" s="42">
        <v>13</v>
      </c>
      <c r="AM1227" s="42">
        <v>3</v>
      </c>
      <c r="AN1227" s="42">
        <v>1</v>
      </c>
      <c r="AO1227" s="42">
        <v>10</v>
      </c>
      <c r="AP1227" s="42">
        <v>42</v>
      </c>
      <c r="AQ1227" s="42">
        <v>11</v>
      </c>
      <c r="AR1227" s="42">
        <v>104</v>
      </c>
      <c r="AS1227" s="42">
        <v>12</v>
      </c>
      <c r="AT1227" s="42">
        <v>0</v>
      </c>
      <c r="AU1227" s="42">
        <v>4</v>
      </c>
      <c r="AV1227" s="42">
        <v>4</v>
      </c>
      <c r="AW1227" s="42">
        <v>20</v>
      </c>
      <c r="AX1227" s="42">
        <v>16</v>
      </c>
      <c r="AY1227" s="42">
        <v>40</v>
      </c>
      <c r="AZ1227" s="42">
        <v>8</v>
      </c>
      <c r="BA1227" s="42">
        <v>48</v>
      </c>
      <c r="BB1227" s="42">
        <v>8</v>
      </c>
      <c r="BC1227" s="42">
        <v>0</v>
      </c>
      <c r="BD1227" s="42">
        <v>0</v>
      </c>
      <c r="BE1227" s="42">
        <v>4</v>
      </c>
      <c r="BF1227" s="42">
        <v>4</v>
      </c>
      <c r="BG1227" s="42">
        <v>12</v>
      </c>
      <c r="BH1227" s="42">
        <v>20</v>
      </c>
      <c r="BI1227" s="42">
        <v>0</v>
      </c>
      <c r="BJ1227" s="42">
        <v>56</v>
      </c>
      <c r="BK1227" s="42">
        <v>4</v>
      </c>
      <c r="BL1227" s="42">
        <v>0</v>
      </c>
      <c r="BM1227" s="42">
        <v>4</v>
      </c>
      <c r="BN1227" s="42">
        <v>0</v>
      </c>
      <c r="BO1227" s="42">
        <v>16</v>
      </c>
      <c r="BP1227" s="42">
        <v>4</v>
      </c>
      <c r="BQ1227" s="42">
        <v>20</v>
      </c>
      <c r="BR1227" s="42">
        <v>8</v>
      </c>
      <c r="BS1227" s="42">
        <v>4</v>
      </c>
      <c r="BT1227" s="42">
        <v>0</v>
      </c>
      <c r="BU1227" s="42">
        <v>0</v>
      </c>
      <c r="BV1227" s="42">
        <v>0</v>
      </c>
      <c r="BW1227" s="42">
        <v>0</v>
      </c>
      <c r="BX1227" s="42">
        <v>4</v>
      </c>
      <c r="BY1227" s="42">
        <v>0</v>
      </c>
      <c r="BZ1227" s="42">
        <v>0</v>
      </c>
      <c r="CA1227" s="42">
        <v>0</v>
      </c>
      <c r="CB1227" s="42">
        <v>52</v>
      </c>
      <c r="CC1227" s="42">
        <v>12</v>
      </c>
      <c r="CD1227" s="42">
        <v>0</v>
      </c>
      <c r="CE1227" s="42">
        <v>4</v>
      </c>
      <c r="CF1227" s="42">
        <v>4</v>
      </c>
      <c r="CG1227" s="42">
        <v>12</v>
      </c>
      <c r="CH1227" s="42">
        <v>16</v>
      </c>
      <c r="CI1227" s="42">
        <v>0</v>
      </c>
      <c r="CJ1227" s="42">
        <v>4</v>
      </c>
      <c r="CK1227" s="42">
        <v>48</v>
      </c>
      <c r="CL1227" s="42">
        <v>0</v>
      </c>
      <c r="CM1227" s="42">
        <v>0</v>
      </c>
      <c r="CN1227" s="42">
        <v>0</v>
      </c>
      <c r="CO1227" s="42">
        <v>0</v>
      </c>
      <c r="CP1227" s="42">
        <v>4</v>
      </c>
      <c r="CQ1227" s="42">
        <v>0</v>
      </c>
      <c r="CR1227" s="42">
        <v>40</v>
      </c>
      <c r="CS1227" s="42">
        <v>4</v>
      </c>
    </row>
    <row r="1228" spans="1:97">
      <c r="A1228" s="40" t="s">
        <v>3085</v>
      </c>
      <c r="B1228" s="40" t="s">
        <v>289</v>
      </c>
      <c r="C1228" s="40" t="s">
        <v>2806</v>
      </c>
      <c r="D1228" s="40" t="s">
        <v>2812</v>
      </c>
      <c r="E1228" s="40" t="s">
        <v>2899</v>
      </c>
      <c r="F1228" s="40" t="s">
        <v>2818</v>
      </c>
      <c r="G1228" s="41" t="s">
        <v>294</v>
      </c>
      <c r="H1228" s="40" t="s">
        <v>3086</v>
      </c>
      <c r="I1228" s="42">
        <v>1237</v>
      </c>
      <c r="J1228" s="42">
        <v>192.844819</v>
      </c>
      <c r="K1228" s="42">
        <v>152.875732</v>
      </c>
      <c r="L1228" s="42">
        <v>219.824465</v>
      </c>
      <c r="M1228" s="42">
        <v>344.71978799999999</v>
      </c>
      <c r="N1228" s="42">
        <v>221.82047700000001</v>
      </c>
      <c r="O1228" s="42">
        <v>104.91471799999999</v>
      </c>
      <c r="P1228" s="42">
        <v>198</v>
      </c>
      <c r="Q1228" s="42">
        <v>218</v>
      </c>
      <c r="R1228" s="42">
        <v>298</v>
      </c>
      <c r="S1228" s="42">
        <v>284</v>
      </c>
      <c r="T1228" s="42">
        <v>180</v>
      </c>
      <c r="U1228" s="42">
        <v>90</v>
      </c>
      <c r="V1228" s="42">
        <v>626.49232099999995</v>
      </c>
      <c r="W1228" s="42">
        <v>101.91715499999999</v>
      </c>
      <c r="X1228" s="42">
        <v>81.933398999999994</v>
      </c>
      <c r="Y1228" s="42">
        <v>108.913045</v>
      </c>
      <c r="Z1228" s="42">
        <v>174.85786300000001</v>
      </c>
      <c r="AA1228" s="42">
        <v>116.904972</v>
      </c>
      <c r="AB1228" s="42">
        <v>39.967511999999999</v>
      </c>
      <c r="AC1228" s="42">
        <v>1.9983759999999999</v>
      </c>
      <c r="AD1228" s="42">
        <v>132.891976</v>
      </c>
      <c r="AE1228" s="42">
        <v>391.68319000000002</v>
      </c>
      <c r="AF1228" s="42">
        <v>101.91715499999999</v>
      </c>
      <c r="AG1228" s="42">
        <v>610.50767900000005</v>
      </c>
      <c r="AH1228" s="42">
        <v>90.927665000000005</v>
      </c>
      <c r="AI1228" s="42">
        <v>70.942333000000005</v>
      </c>
      <c r="AJ1228" s="42">
        <v>110.91142000000001</v>
      </c>
      <c r="AK1228" s="42">
        <v>169.86192399999999</v>
      </c>
      <c r="AL1228" s="42">
        <v>104.91550599999999</v>
      </c>
      <c r="AM1228" s="42">
        <v>58.952080000000002</v>
      </c>
      <c r="AN1228" s="42">
        <v>3.9967510000000002</v>
      </c>
      <c r="AO1228" s="42">
        <v>119.904111</v>
      </c>
      <c r="AP1228" s="42">
        <v>375.69618500000001</v>
      </c>
      <c r="AQ1228" s="42">
        <v>114.90738399999999</v>
      </c>
      <c r="AR1228" s="42">
        <v>1051.1550099999999</v>
      </c>
      <c r="AS1228" s="42">
        <v>19.983756</v>
      </c>
      <c r="AT1228" s="42">
        <v>67.947920999999994</v>
      </c>
      <c r="AU1228" s="42">
        <v>39.967511999999999</v>
      </c>
      <c r="AV1228" s="42">
        <v>167.86354900000001</v>
      </c>
      <c r="AW1228" s="42">
        <v>171.8603</v>
      </c>
      <c r="AX1228" s="42">
        <v>127.89603700000001</v>
      </c>
      <c r="AY1228" s="42">
        <v>319.743244</v>
      </c>
      <c r="AZ1228" s="42">
        <v>135.89269100000001</v>
      </c>
      <c r="BA1228" s="42">
        <v>507.59054900000001</v>
      </c>
      <c r="BB1228" s="42">
        <v>15.987005</v>
      </c>
      <c r="BC1228" s="42">
        <v>47.964165000000001</v>
      </c>
      <c r="BD1228" s="42">
        <v>23.980506999999999</v>
      </c>
      <c r="BE1228" s="42">
        <v>87.928526000000005</v>
      </c>
      <c r="BF1228" s="42">
        <v>35.970759999999999</v>
      </c>
      <c r="BG1228" s="42">
        <v>111.90903299999999</v>
      </c>
      <c r="BH1228" s="42">
        <v>163.86679799999999</v>
      </c>
      <c r="BI1228" s="42">
        <v>19.983756</v>
      </c>
      <c r="BJ1228" s="42">
        <v>543.56446100000005</v>
      </c>
      <c r="BK1228" s="42">
        <v>3.9967510000000002</v>
      </c>
      <c r="BL1228" s="42">
        <v>19.983756</v>
      </c>
      <c r="BM1228" s="42">
        <v>15.987005</v>
      </c>
      <c r="BN1228" s="42">
        <v>79.935023000000001</v>
      </c>
      <c r="BO1228" s="42">
        <v>135.88954000000001</v>
      </c>
      <c r="BP1228" s="42">
        <v>15.987005</v>
      </c>
      <c r="BQ1228" s="42">
        <v>155.87644700000001</v>
      </c>
      <c r="BR1228" s="42">
        <v>115.908935</v>
      </c>
      <c r="BS1228" s="42">
        <v>71.941520999999995</v>
      </c>
      <c r="BT1228" s="42">
        <v>0</v>
      </c>
      <c r="BU1228" s="42">
        <v>3.9967510000000002</v>
      </c>
      <c r="BV1228" s="42">
        <v>3.9967510000000002</v>
      </c>
      <c r="BW1228" s="42">
        <v>0</v>
      </c>
      <c r="BX1228" s="42">
        <v>7.9935020000000003</v>
      </c>
      <c r="BY1228" s="42">
        <v>7.9935020000000003</v>
      </c>
      <c r="BZ1228" s="42">
        <v>0</v>
      </c>
      <c r="CA1228" s="42">
        <v>47.961013999999999</v>
      </c>
      <c r="CB1228" s="42">
        <v>543.56446100000005</v>
      </c>
      <c r="CC1228" s="42">
        <v>19.983756</v>
      </c>
      <c r="CD1228" s="42">
        <v>51.960917000000002</v>
      </c>
      <c r="CE1228" s="42">
        <v>27.977257999999999</v>
      </c>
      <c r="CF1228" s="42">
        <v>147.87979300000001</v>
      </c>
      <c r="CG1228" s="42">
        <v>151.876544</v>
      </c>
      <c r="CH1228" s="42">
        <v>99.918779000000001</v>
      </c>
      <c r="CI1228" s="42">
        <v>11.990252999999999</v>
      </c>
      <c r="CJ1228" s="42">
        <v>31.977160999999999</v>
      </c>
      <c r="CK1228" s="42">
        <v>435.64902799999999</v>
      </c>
      <c r="CL1228" s="42">
        <v>0</v>
      </c>
      <c r="CM1228" s="42">
        <v>11.990252999999999</v>
      </c>
      <c r="CN1228" s="42">
        <v>7.9935020000000003</v>
      </c>
      <c r="CO1228" s="42">
        <v>19.983756</v>
      </c>
      <c r="CP1228" s="42">
        <v>11.990252999999999</v>
      </c>
      <c r="CQ1228" s="42">
        <v>19.983756</v>
      </c>
      <c r="CR1228" s="42">
        <v>307.75299100000001</v>
      </c>
      <c r="CS1228" s="42">
        <v>55.954515999999998</v>
      </c>
    </row>
    <row r="1229" spans="1:97">
      <c r="A1229" s="40" t="s">
        <v>3087</v>
      </c>
      <c r="B1229" s="40" t="s">
        <v>289</v>
      </c>
      <c r="C1229" s="40" t="s">
        <v>2806</v>
      </c>
      <c r="D1229" s="40" t="s">
        <v>2812</v>
      </c>
      <c r="E1229" s="40" t="s">
        <v>2970</v>
      </c>
      <c r="F1229" s="40" t="s">
        <v>2818</v>
      </c>
      <c r="G1229" s="41" t="s">
        <v>294</v>
      </c>
      <c r="H1229" s="40" t="s">
        <v>3088</v>
      </c>
      <c r="I1229" s="42">
        <v>1775</v>
      </c>
      <c r="J1229" s="42">
        <v>365.99007</v>
      </c>
      <c r="K1229" s="42">
        <v>201.13901899999999</v>
      </c>
      <c r="L1229" s="42">
        <v>403.31483600000001</v>
      </c>
      <c r="M1229" s="42">
        <v>367.02686899999998</v>
      </c>
      <c r="N1229" s="42">
        <v>301.708528</v>
      </c>
      <c r="O1229" s="42">
        <v>135.82067799999999</v>
      </c>
      <c r="P1229" s="42">
        <v>190</v>
      </c>
      <c r="Q1229" s="42">
        <v>196</v>
      </c>
      <c r="R1229" s="42">
        <v>273</v>
      </c>
      <c r="S1229" s="42">
        <v>221</v>
      </c>
      <c r="T1229" s="42">
        <v>180</v>
      </c>
      <c r="U1229" s="42">
        <v>85</v>
      </c>
      <c r="V1229" s="42">
        <v>875.05841099999998</v>
      </c>
      <c r="W1229" s="42">
        <v>186.62383199999999</v>
      </c>
      <c r="X1229" s="42">
        <v>95.385514000000001</v>
      </c>
      <c r="Y1229" s="42">
        <v>198.02862099999999</v>
      </c>
      <c r="Z1229" s="42">
        <v>183.51343499999999</v>
      </c>
      <c r="AA1229" s="42">
        <v>145.151869</v>
      </c>
      <c r="AB1229" s="42">
        <v>62.207943999999998</v>
      </c>
      <c r="AC1229" s="42">
        <v>4.1471960000000001</v>
      </c>
      <c r="AD1229" s="42">
        <v>221.875</v>
      </c>
      <c r="AE1229" s="42">
        <v>498.70035000000001</v>
      </c>
      <c r="AF1229" s="42">
        <v>154.48306099999999</v>
      </c>
      <c r="AG1229" s="42">
        <v>899.94158900000002</v>
      </c>
      <c r="AH1229" s="42">
        <v>179.36623800000001</v>
      </c>
      <c r="AI1229" s="42">
        <v>105.753505</v>
      </c>
      <c r="AJ1229" s="42">
        <v>205.286215</v>
      </c>
      <c r="AK1229" s="42">
        <v>183.51343499999999</v>
      </c>
      <c r="AL1229" s="42">
        <v>156.556659</v>
      </c>
      <c r="AM1229" s="42">
        <v>60.134346000000001</v>
      </c>
      <c r="AN1229" s="42">
        <v>9.3311919999999997</v>
      </c>
      <c r="AO1229" s="42">
        <v>215.65420599999999</v>
      </c>
      <c r="AP1229" s="42">
        <v>527.73072400000001</v>
      </c>
      <c r="AQ1229" s="42">
        <v>156.556659</v>
      </c>
      <c r="AR1229" s="42">
        <v>1405.899533</v>
      </c>
      <c r="AS1229" s="42">
        <v>4.1471960000000001</v>
      </c>
      <c r="AT1229" s="42">
        <v>78.796728999999999</v>
      </c>
      <c r="AU1229" s="42">
        <v>62.207943999999998</v>
      </c>
      <c r="AV1229" s="42">
        <v>170.03504699999999</v>
      </c>
      <c r="AW1229" s="42">
        <v>261.27336400000002</v>
      </c>
      <c r="AX1229" s="42">
        <v>199.06542099999999</v>
      </c>
      <c r="AY1229" s="42">
        <v>472.78037399999999</v>
      </c>
      <c r="AZ1229" s="42">
        <v>157.593458</v>
      </c>
      <c r="BA1229" s="42">
        <v>671.84579399999996</v>
      </c>
      <c r="BB1229" s="42">
        <v>4.1471960000000001</v>
      </c>
      <c r="BC1229" s="42">
        <v>53.913550999999998</v>
      </c>
      <c r="BD1229" s="42">
        <v>37.324765999999997</v>
      </c>
      <c r="BE1229" s="42">
        <v>70.502336</v>
      </c>
      <c r="BF1229" s="42">
        <v>66.355140000000006</v>
      </c>
      <c r="BG1229" s="42">
        <v>165.88784999999999</v>
      </c>
      <c r="BH1229" s="42">
        <v>236.390187</v>
      </c>
      <c r="BI1229" s="42">
        <v>37.324765999999997</v>
      </c>
      <c r="BJ1229" s="42">
        <v>734.05373799999995</v>
      </c>
      <c r="BK1229" s="42">
        <v>0</v>
      </c>
      <c r="BL1229" s="42">
        <v>24.883178000000001</v>
      </c>
      <c r="BM1229" s="42">
        <v>24.883178000000001</v>
      </c>
      <c r="BN1229" s="42">
        <v>99.532709999999994</v>
      </c>
      <c r="BO1229" s="42">
        <v>194.91822400000001</v>
      </c>
      <c r="BP1229" s="42">
        <v>33.177570000000003</v>
      </c>
      <c r="BQ1229" s="42">
        <v>236.390187</v>
      </c>
      <c r="BR1229" s="42">
        <v>120.268692</v>
      </c>
      <c r="BS1229" s="42">
        <v>120.268692</v>
      </c>
      <c r="BT1229" s="42">
        <v>0</v>
      </c>
      <c r="BU1229" s="42">
        <v>0</v>
      </c>
      <c r="BV1229" s="42">
        <v>0</v>
      </c>
      <c r="BW1229" s="42">
        <v>4.1471960000000001</v>
      </c>
      <c r="BX1229" s="42">
        <v>24.883178000000001</v>
      </c>
      <c r="BY1229" s="42">
        <v>16.588785000000001</v>
      </c>
      <c r="BZ1229" s="42">
        <v>0</v>
      </c>
      <c r="CA1229" s="42">
        <v>74.649533000000005</v>
      </c>
      <c r="CB1229" s="42">
        <v>680.14018699999997</v>
      </c>
      <c r="CC1229" s="42">
        <v>4.1471960000000001</v>
      </c>
      <c r="CD1229" s="42">
        <v>70.502336</v>
      </c>
      <c r="CE1229" s="42">
        <v>41.471963000000002</v>
      </c>
      <c r="CF1229" s="42">
        <v>141.004673</v>
      </c>
      <c r="CG1229" s="42">
        <v>203.21261699999999</v>
      </c>
      <c r="CH1229" s="42">
        <v>161.74065400000001</v>
      </c>
      <c r="CI1229" s="42">
        <v>8.2943929999999995</v>
      </c>
      <c r="CJ1229" s="42">
        <v>49.766354999999997</v>
      </c>
      <c r="CK1229" s="42">
        <v>605.49065399999995</v>
      </c>
      <c r="CL1229" s="42">
        <v>0</v>
      </c>
      <c r="CM1229" s="42">
        <v>8.2943929999999995</v>
      </c>
      <c r="CN1229" s="42">
        <v>20.735980999999999</v>
      </c>
      <c r="CO1229" s="42">
        <v>24.883178000000001</v>
      </c>
      <c r="CP1229" s="42">
        <v>33.177570000000003</v>
      </c>
      <c r="CQ1229" s="42">
        <v>20.735980999999999</v>
      </c>
      <c r="CR1229" s="42">
        <v>464.48598099999998</v>
      </c>
      <c r="CS1229" s="42">
        <v>33.177570000000003</v>
      </c>
    </row>
    <row r="1230" spans="1:97">
      <c r="A1230" s="40" t="s">
        <v>3089</v>
      </c>
      <c r="B1230" s="40" t="s">
        <v>289</v>
      </c>
      <c r="C1230" s="40" t="s">
        <v>2806</v>
      </c>
      <c r="D1230" s="40" t="s">
        <v>2807</v>
      </c>
      <c r="E1230" s="40" t="s">
        <v>2842</v>
      </c>
      <c r="F1230" s="40" t="s">
        <v>2809</v>
      </c>
      <c r="G1230" s="41" t="s">
        <v>294</v>
      </c>
      <c r="H1230" s="40" t="s">
        <v>3090</v>
      </c>
      <c r="I1230" s="42">
        <v>548</v>
      </c>
      <c r="J1230" s="42">
        <v>92.007379999999998</v>
      </c>
      <c r="K1230" s="42">
        <v>69.763838000000007</v>
      </c>
      <c r="L1230" s="42">
        <v>95.040589999999995</v>
      </c>
      <c r="M1230" s="42">
        <v>141.549815</v>
      </c>
      <c r="N1230" s="42">
        <v>93.018450000000001</v>
      </c>
      <c r="O1230" s="42">
        <v>56.619926</v>
      </c>
      <c r="P1230" s="42">
        <v>95</v>
      </c>
      <c r="Q1230" s="42">
        <v>97</v>
      </c>
      <c r="R1230" s="42">
        <v>104</v>
      </c>
      <c r="S1230" s="42">
        <v>113</v>
      </c>
      <c r="T1230" s="42">
        <v>81</v>
      </c>
      <c r="U1230" s="42">
        <v>46</v>
      </c>
      <c r="V1230" s="42">
        <v>289.16605199999998</v>
      </c>
      <c r="W1230" s="42">
        <v>46.509225000000001</v>
      </c>
      <c r="X1230" s="42">
        <v>43.476014999999997</v>
      </c>
      <c r="Y1230" s="42">
        <v>50.553505999999999</v>
      </c>
      <c r="Z1230" s="42">
        <v>73.808117999999993</v>
      </c>
      <c r="AA1230" s="42">
        <v>48.531365000000001</v>
      </c>
      <c r="AB1230" s="42">
        <v>26.287822999999999</v>
      </c>
      <c r="AC1230" s="42">
        <v>0</v>
      </c>
      <c r="AD1230" s="42">
        <v>55.608856000000003</v>
      </c>
      <c r="AE1230" s="42">
        <v>185.02583000000001</v>
      </c>
      <c r="AF1230" s="42">
        <v>48.531365000000001</v>
      </c>
      <c r="AG1230" s="42">
        <v>258.83394800000002</v>
      </c>
      <c r="AH1230" s="42">
        <v>45.498154999999997</v>
      </c>
      <c r="AI1230" s="42">
        <v>26.287822999999999</v>
      </c>
      <c r="AJ1230" s="42">
        <v>44.487085</v>
      </c>
      <c r="AK1230" s="42">
        <v>67.741697000000002</v>
      </c>
      <c r="AL1230" s="42">
        <v>44.487085</v>
      </c>
      <c r="AM1230" s="42">
        <v>27.298893</v>
      </c>
      <c r="AN1230" s="42">
        <v>3.03321</v>
      </c>
      <c r="AO1230" s="42">
        <v>54.597785999999999</v>
      </c>
      <c r="AP1230" s="42">
        <v>149.63837599999999</v>
      </c>
      <c r="AQ1230" s="42">
        <v>54.597785999999999</v>
      </c>
      <c r="AR1230" s="42">
        <v>428.69372700000002</v>
      </c>
      <c r="AS1230" s="42">
        <v>16.177122000000001</v>
      </c>
      <c r="AT1230" s="42">
        <v>16.177122000000001</v>
      </c>
      <c r="AU1230" s="42">
        <v>16.177122000000001</v>
      </c>
      <c r="AV1230" s="42">
        <v>16.177122000000001</v>
      </c>
      <c r="AW1230" s="42">
        <v>88.974170000000001</v>
      </c>
      <c r="AX1230" s="42">
        <v>72.797048000000004</v>
      </c>
      <c r="AY1230" s="42">
        <v>153.68265700000001</v>
      </c>
      <c r="AZ1230" s="42">
        <v>48.531365000000001</v>
      </c>
      <c r="BA1230" s="42">
        <v>218.391144</v>
      </c>
      <c r="BB1230" s="42">
        <v>12.132841000000001</v>
      </c>
      <c r="BC1230" s="42">
        <v>8.0885610000000003</v>
      </c>
      <c r="BD1230" s="42">
        <v>8.0885610000000003</v>
      </c>
      <c r="BE1230" s="42">
        <v>12.132841000000001</v>
      </c>
      <c r="BF1230" s="42">
        <v>20.221402000000001</v>
      </c>
      <c r="BG1230" s="42">
        <v>52.575645999999999</v>
      </c>
      <c r="BH1230" s="42">
        <v>93.018450000000001</v>
      </c>
      <c r="BI1230" s="42">
        <v>12.132841000000001</v>
      </c>
      <c r="BJ1230" s="42">
        <v>210.302583</v>
      </c>
      <c r="BK1230" s="42">
        <v>4.0442799999999997</v>
      </c>
      <c r="BL1230" s="42">
        <v>8.0885610000000003</v>
      </c>
      <c r="BM1230" s="42">
        <v>8.0885610000000003</v>
      </c>
      <c r="BN1230" s="42">
        <v>4.0442799999999997</v>
      </c>
      <c r="BO1230" s="42">
        <v>68.752768000000003</v>
      </c>
      <c r="BP1230" s="42">
        <v>20.221402000000001</v>
      </c>
      <c r="BQ1230" s="42">
        <v>60.664206999999998</v>
      </c>
      <c r="BR1230" s="42">
        <v>36.398524000000002</v>
      </c>
      <c r="BS1230" s="42">
        <v>32.354244000000001</v>
      </c>
      <c r="BT1230" s="42">
        <v>0</v>
      </c>
      <c r="BU1230" s="42">
        <v>0</v>
      </c>
      <c r="BV1230" s="42">
        <v>0</v>
      </c>
      <c r="BW1230" s="42">
        <v>0</v>
      </c>
      <c r="BX1230" s="42">
        <v>12.132841000000001</v>
      </c>
      <c r="BY1230" s="42">
        <v>8.0885610000000003</v>
      </c>
      <c r="BZ1230" s="42">
        <v>0</v>
      </c>
      <c r="CA1230" s="42">
        <v>12.132841000000001</v>
      </c>
      <c r="CB1230" s="42">
        <v>218.391144</v>
      </c>
      <c r="CC1230" s="42">
        <v>16.177122000000001</v>
      </c>
      <c r="CD1230" s="42">
        <v>12.132841000000001</v>
      </c>
      <c r="CE1230" s="42">
        <v>12.132841000000001</v>
      </c>
      <c r="CF1230" s="42">
        <v>16.177122000000001</v>
      </c>
      <c r="CG1230" s="42">
        <v>72.797048000000004</v>
      </c>
      <c r="CH1230" s="42">
        <v>60.664206999999998</v>
      </c>
      <c r="CI1230" s="42">
        <v>4.0442799999999997</v>
      </c>
      <c r="CJ1230" s="42">
        <v>24.265682999999999</v>
      </c>
      <c r="CK1230" s="42">
        <v>177.948339</v>
      </c>
      <c r="CL1230" s="42">
        <v>0</v>
      </c>
      <c r="CM1230" s="42">
        <v>4.0442799999999997</v>
      </c>
      <c r="CN1230" s="42">
        <v>4.0442799999999997</v>
      </c>
      <c r="CO1230" s="42">
        <v>0</v>
      </c>
      <c r="CP1230" s="42">
        <v>4.0442799999999997</v>
      </c>
      <c r="CQ1230" s="42">
        <v>4.0442799999999997</v>
      </c>
      <c r="CR1230" s="42">
        <v>149.63837599999999</v>
      </c>
      <c r="CS1230" s="42">
        <v>12.132841000000001</v>
      </c>
    </row>
    <row r="1231" spans="1:97">
      <c r="A1231" s="40" t="s">
        <v>3091</v>
      </c>
      <c r="B1231" s="40" t="s">
        <v>289</v>
      </c>
      <c r="C1231" s="40" t="s">
        <v>2806</v>
      </c>
      <c r="D1231" s="40" t="s">
        <v>2807</v>
      </c>
      <c r="E1231" s="40" t="s">
        <v>2852</v>
      </c>
      <c r="F1231" s="40" t="s">
        <v>2809</v>
      </c>
      <c r="G1231" s="41" t="s">
        <v>294</v>
      </c>
      <c r="H1231" s="40" t="s">
        <v>3092</v>
      </c>
      <c r="I1231" s="42">
        <v>633</v>
      </c>
      <c r="J1231" s="42">
        <v>110.046638</v>
      </c>
      <c r="K1231" s="42">
        <v>87.835390000000004</v>
      </c>
      <c r="L1231" s="42">
        <v>110.046638</v>
      </c>
      <c r="M1231" s="42">
        <v>146.39231599999999</v>
      </c>
      <c r="N1231" s="42">
        <v>123.150898</v>
      </c>
      <c r="O1231" s="42">
        <v>55.528120000000001</v>
      </c>
      <c r="P1231" s="42">
        <v>117</v>
      </c>
      <c r="Q1231" s="42">
        <v>114</v>
      </c>
      <c r="R1231" s="42">
        <v>143</v>
      </c>
      <c r="S1231" s="42">
        <v>135</v>
      </c>
      <c r="T1231" s="42">
        <v>85</v>
      </c>
      <c r="U1231" s="42">
        <v>42</v>
      </c>
      <c r="V1231" s="42">
        <v>312.96639199999998</v>
      </c>
      <c r="W1231" s="42">
        <v>53.508915999999999</v>
      </c>
      <c r="X1231" s="42">
        <v>45.432098000000003</v>
      </c>
      <c r="Y1231" s="42">
        <v>59.566529000000003</v>
      </c>
      <c r="Z1231" s="42">
        <v>64.614540000000005</v>
      </c>
      <c r="AA1231" s="42">
        <v>67.633061999999995</v>
      </c>
      <c r="AB1231" s="42">
        <v>20.192043999999999</v>
      </c>
      <c r="AC1231" s="42">
        <v>2.0192040000000002</v>
      </c>
      <c r="AD1231" s="42">
        <v>63.604937999999997</v>
      </c>
      <c r="AE1231" s="42">
        <v>182.73799500000001</v>
      </c>
      <c r="AF1231" s="42">
        <v>66.623459999999994</v>
      </c>
      <c r="AG1231" s="42">
        <v>320.03360800000002</v>
      </c>
      <c r="AH1231" s="42">
        <v>56.537722000000002</v>
      </c>
      <c r="AI1231" s="42">
        <v>42.403292</v>
      </c>
      <c r="AJ1231" s="42">
        <v>50.480108999999999</v>
      </c>
      <c r="AK1231" s="42">
        <v>81.777777</v>
      </c>
      <c r="AL1231" s="42">
        <v>55.517836000000003</v>
      </c>
      <c r="AM1231" s="42">
        <v>32.307270000000003</v>
      </c>
      <c r="AN1231" s="42">
        <v>1.0096020000000001</v>
      </c>
      <c r="AO1231" s="42">
        <v>77.739367999999999</v>
      </c>
      <c r="AP1231" s="42">
        <v>176.68038200000001</v>
      </c>
      <c r="AQ1231" s="42">
        <v>65.613857999999993</v>
      </c>
      <c r="AR1231" s="42">
        <v>508.757226</v>
      </c>
      <c r="AS1231" s="42">
        <v>8.0768170000000001</v>
      </c>
      <c r="AT1231" s="42">
        <v>48.460904999999997</v>
      </c>
      <c r="AU1231" s="42">
        <v>16.153635000000001</v>
      </c>
      <c r="AV1231" s="42">
        <v>36.345678999999997</v>
      </c>
      <c r="AW1231" s="42">
        <v>68.652947999999995</v>
      </c>
      <c r="AX1231" s="42">
        <v>129.22907900000001</v>
      </c>
      <c r="AY1231" s="42">
        <v>173.569301</v>
      </c>
      <c r="AZ1231" s="42">
        <v>28.268861000000001</v>
      </c>
      <c r="BA1231" s="42">
        <v>270.53224799999998</v>
      </c>
      <c r="BB1231" s="42">
        <v>8.0768170000000001</v>
      </c>
      <c r="BC1231" s="42">
        <v>40.384087000000001</v>
      </c>
      <c r="BD1231" s="42">
        <v>8.0768170000000001</v>
      </c>
      <c r="BE1231" s="42">
        <v>4.0384089999999997</v>
      </c>
      <c r="BF1231" s="42">
        <v>12.115226</v>
      </c>
      <c r="BG1231" s="42">
        <v>96.921809999999994</v>
      </c>
      <c r="BH1231" s="42">
        <v>92.842264</v>
      </c>
      <c r="BI1231" s="42">
        <v>8.0768170000000001</v>
      </c>
      <c r="BJ1231" s="42">
        <v>238.22497799999999</v>
      </c>
      <c r="BK1231" s="42">
        <v>0</v>
      </c>
      <c r="BL1231" s="42">
        <v>8.0768170000000001</v>
      </c>
      <c r="BM1231" s="42">
        <v>8.0768170000000001</v>
      </c>
      <c r="BN1231" s="42">
        <v>32.307270000000003</v>
      </c>
      <c r="BO1231" s="42">
        <v>56.537722000000002</v>
      </c>
      <c r="BP1231" s="42">
        <v>32.307270000000003</v>
      </c>
      <c r="BQ1231" s="42">
        <v>80.727037999999993</v>
      </c>
      <c r="BR1231" s="42">
        <v>20.192043999999999</v>
      </c>
      <c r="BS1231" s="42">
        <v>44.422496000000002</v>
      </c>
      <c r="BT1231" s="42">
        <v>0</v>
      </c>
      <c r="BU1231" s="42">
        <v>0</v>
      </c>
      <c r="BV1231" s="42">
        <v>0</v>
      </c>
      <c r="BW1231" s="42">
        <v>0</v>
      </c>
      <c r="BX1231" s="42">
        <v>0</v>
      </c>
      <c r="BY1231" s="42">
        <v>24.230452</v>
      </c>
      <c r="BZ1231" s="42">
        <v>0</v>
      </c>
      <c r="CA1231" s="42">
        <v>20.192043999999999</v>
      </c>
      <c r="CB1231" s="42">
        <v>242.30452399999999</v>
      </c>
      <c r="CC1231" s="42">
        <v>8.0768170000000001</v>
      </c>
      <c r="CD1231" s="42">
        <v>36.345678999999997</v>
      </c>
      <c r="CE1231" s="42">
        <v>8.0768170000000001</v>
      </c>
      <c r="CF1231" s="42">
        <v>36.345678999999997</v>
      </c>
      <c r="CG1231" s="42">
        <v>52.499313000000001</v>
      </c>
      <c r="CH1231" s="42">
        <v>96.921809999999994</v>
      </c>
      <c r="CI1231" s="42">
        <v>0</v>
      </c>
      <c r="CJ1231" s="42">
        <v>4.0384089999999997</v>
      </c>
      <c r="CK1231" s="42">
        <v>222.03020599999999</v>
      </c>
      <c r="CL1231" s="42">
        <v>0</v>
      </c>
      <c r="CM1231" s="42">
        <v>12.115226</v>
      </c>
      <c r="CN1231" s="42">
        <v>8.0768170000000001</v>
      </c>
      <c r="CO1231" s="42">
        <v>0</v>
      </c>
      <c r="CP1231" s="42">
        <v>16.153635000000001</v>
      </c>
      <c r="CQ1231" s="42">
        <v>8.0768170000000001</v>
      </c>
      <c r="CR1231" s="42">
        <v>173.569301</v>
      </c>
      <c r="CS1231" s="42">
        <v>4.0384089999999997</v>
      </c>
    </row>
    <row r="1232" spans="1:97">
      <c r="A1232" s="40" t="s">
        <v>3093</v>
      </c>
      <c r="B1232" s="40" t="s">
        <v>289</v>
      </c>
      <c r="C1232" s="40" t="s">
        <v>2806</v>
      </c>
      <c r="D1232" s="40" t="s">
        <v>2812</v>
      </c>
      <c r="E1232" s="40" t="s">
        <v>2902</v>
      </c>
      <c r="F1232" s="40" t="s">
        <v>2818</v>
      </c>
      <c r="G1232" s="41" t="s">
        <v>294</v>
      </c>
      <c r="H1232" s="40" t="s">
        <v>3094</v>
      </c>
      <c r="I1232" s="42">
        <v>817</v>
      </c>
      <c r="J1232" s="42">
        <v>178.74910800000001</v>
      </c>
      <c r="K1232" s="42">
        <v>102.003567</v>
      </c>
      <c r="L1232" s="42">
        <v>202.06420900000001</v>
      </c>
      <c r="M1232" s="42">
        <v>179.72057100000001</v>
      </c>
      <c r="N1232" s="42">
        <v>114.63258</v>
      </c>
      <c r="O1232" s="42">
        <v>39.829963999999997</v>
      </c>
      <c r="P1232" s="42">
        <v>155</v>
      </c>
      <c r="Q1232" s="42">
        <v>125</v>
      </c>
      <c r="R1232" s="42">
        <v>187</v>
      </c>
      <c r="S1232" s="42">
        <v>125</v>
      </c>
      <c r="T1232" s="42">
        <v>84</v>
      </c>
      <c r="U1232" s="42">
        <v>54</v>
      </c>
      <c r="V1232" s="42">
        <v>395.38525600000003</v>
      </c>
      <c r="W1232" s="42">
        <v>87.431629000000001</v>
      </c>
      <c r="X1232" s="42">
        <v>42.744351999999999</v>
      </c>
      <c r="Y1232" s="42">
        <v>99.089179999999999</v>
      </c>
      <c r="Z1232" s="42">
        <v>90.346017000000003</v>
      </c>
      <c r="AA1232" s="42">
        <v>63.145065000000002</v>
      </c>
      <c r="AB1232" s="42">
        <v>12.629013</v>
      </c>
      <c r="AC1232" s="42">
        <v>0</v>
      </c>
      <c r="AD1232" s="42">
        <v>102.97503</v>
      </c>
      <c r="AE1232" s="42">
        <v>240.92271099999999</v>
      </c>
      <c r="AF1232" s="42">
        <v>51.487515000000002</v>
      </c>
      <c r="AG1232" s="42">
        <v>421.61474399999997</v>
      </c>
      <c r="AH1232" s="42">
        <v>91.317479000000006</v>
      </c>
      <c r="AI1232" s="42">
        <v>59.259214999999998</v>
      </c>
      <c r="AJ1232" s="42">
        <v>102.97503</v>
      </c>
      <c r="AK1232" s="42">
        <v>89.374554000000003</v>
      </c>
      <c r="AL1232" s="42">
        <v>51.487515000000002</v>
      </c>
      <c r="AM1232" s="42">
        <v>24.286563999999998</v>
      </c>
      <c r="AN1232" s="42">
        <v>2.9143880000000002</v>
      </c>
      <c r="AO1232" s="42">
        <v>128.233056</v>
      </c>
      <c r="AP1232" s="42">
        <v>232.17954800000001</v>
      </c>
      <c r="AQ1232" s="42">
        <v>61.20214</v>
      </c>
      <c r="AR1232" s="42">
        <v>637.27942900000005</v>
      </c>
      <c r="AS1232" s="42">
        <v>11.657551</v>
      </c>
      <c r="AT1232" s="42">
        <v>31.086801000000001</v>
      </c>
      <c r="AU1232" s="42">
        <v>34.972651999999997</v>
      </c>
      <c r="AV1232" s="42">
        <v>73.831153</v>
      </c>
      <c r="AW1232" s="42">
        <v>97.146253999999999</v>
      </c>
      <c r="AX1232" s="42">
        <v>128.233056</v>
      </c>
      <c r="AY1232" s="42">
        <v>198.178359</v>
      </c>
      <c r="AZ1232" s="42">
        <v>62.173603</v>
      </c>
      <c r="BA1232" s="42">
        <v>318.63971500000002</v>
      </c>
      <c r="BB1232" s="42">
        <v>7.7717000000000001</v>
      </c>
      <c r="BC1232" s="42">
        <v>31.086801000000001</v>
      </c>
      <c r="BD1232" s="42">
        <v>19.429251000000001</v>
      </c>
      <c r="BE1232" s="42">
        <v>27.200951</v>
      </c>
      <c r="BF1232" s="42">
        <v>11.657551</v>
      </c>
      <c r="BG1232" s="42">
        <v>108.803805</v>
      </c>
      <c r="BH1232" s="42">
        <v>101.032105</v>
      </c>
      <c r="BI1232" s="42">
        <v>11.657551</v>
      </c>
      <c r="BJ1232" s="42">
        <v>318.63971500000002</v>
      </c>
      <c r="BK1232" s="42">
        <v>3.88585</v>
      </c>
      <c r="BL1232" s="42">
        <v>0</v>
      </c>
      <c r="BM1232" s="42">
        <v>15.543400999999999</v>
      </c>
      <c r="BN1232" s="42">
        <v>46.630201999999997</v>
      </c>
      <c r="BO1232" s="42">
        <v>85.488703999999998</v>
      </c>
      <c r="BP1232" s="42">
        <v>19.429251000000001</v>
      </c>
      <c r="BQ1232" s="42">
        <v>97.146253999999999</v>
      </c>
      <c r="BR1232" s="42">
        <v>50.516052000000002</v>
      </c>
      <c r="BS1232" s="42">
        <v>62.173603</v>
      </c>
      <c r="BT1232" s="42">
        <v>0</v>
      </c>
      <c r="BU1232" s="42">
        <v>0</v>
      </c>
      <c r="BV1232" s="42">
        <v>0</v>
      </c>
      <c r="BW1232" s="42">
        <v>0</v>
      </c>
      <c r="BX1232" s="42">
        <v>7.7717000000000001</v>
      </c>
      <c r="BY1232" s="42">
        <v>19.429251000000001</v>
      </c>
      <c r="BZ1232" s="42">
        <v>0</v>
      </c>
      <c r="CA1232" s="42">
        <v>34.972651999999997</v>
      </c>
      <c r="CB1232" s="42">
        <v>299.210464</v>
      </c>
      <c r="CC1232" s="42">
        <v>11.657551</v>
      </c>
      <c r="CD1232" s="42">
        <v>23.315100999999999</v>
      </c>
      <c r="CE1232" s="42">
        <v>27.200951</v>
      </c>
      <c r="CF1232" s="42">
        <v>62.173603</v>
      </c>
      <c r="CG1232" s="42">
        <v>77.717004000000003</v>
      </c>
      <c r="CH1232" s="42">
        <v>77.717004000000003</v>
      </c>
      <c r="CI1232" s="42">
        <v>0</v>
      </c>
      <c r="CJ1232" s="42">
        <v>19.429251000000001</v>
      </c>
      <c r="CK1232" s="42">
        <v>275.89536299999997</v>
      </c>
      <c r="CL1232" s="42">
        <v>0</v>
      </c>
      <c r="CM1232" s="42">
        <v>7.7717000000000001</v>
      </c>
      <c r="CN1232" s="42">
        <v>7.7717000000000001</v>
      </c>
      <c r="CO1232" s="42">
        <v>11.657551</v>
      </c>
      <c r="CP1232" s="42">
        <v>11.657551</v>
      </c>
      <c r="CQ1232" s="42">
        <v>31.086801000000001</v>
      </c>
      <c r="CR1232" s="42">
        <v>198.178359</v>
      </c>
      <c r="CS1232" s="42">
        <v>7.7717000000000001</v>
      </c>
    </row>
    <row r="1233" spans="1:97">
      <c r="A1233" s="40" t="s">
        <v>3095</v>
      </c>
      <c r="B1233" s="40" t="s">
        <v>289</v>
      </c>
      <c r="C1233" s="40" t="s">
        <v>2806</v>
      </c>
      <c r="D1233" s="40" t="s">
        <v>2807</v>
      </c>
      <c r="E1233" s="40" t="s">
        <v>2852</v>
      </c>
      <c r="F1233" s="40" t="s">
        <v>2809</v>
      </c>
      <c r="G1233" s="41" t="s">
        <v>294</v>
      </c>
      <c r="H1233" s="40" t="s">
        <v>3096</v>
      </c>
      <c r="I1233" s="42">
        <v>135</v>
      </c>
      <c r="J1233" s="42">
        <v>21</v>
      </c>
      <c r="K1233" s="42">
        <v>14</v>
      </c>
      <c r="L1233" s="42">
        <v>21</v>
      </c>
      <c r="M1233" s="42">
        <v>35</v>
      </c>
      <c r="N1233" s="42">
        <v>29</v>
      </c>
      <c r="O1233" s="42">
        <v>15</v>
      </c>
      <c r="P1233" s="42">
        <v>13</v>
      </c>
      <c r="Q1233" s="42">
        <v>23</v>
      </c>
      <c r="R1233" s="42">
        <v>27</v>
      </c>
      <c r="S1233" s="42">
        <v>19</v>
      </c>
      <c r="T1233" s="42">
        <v>27</v>
      </c>
      <c r="U1233" s="42">
        <v>8</v>
      </c>
      <c r="V1233" s="42">
        <v>65</v>
      </c>
      <c r="W1233" s="42">
        <v>7</v>
      </c>
      <c r="X1233" s="42">
        <v>9</v>
      </c>
      <c r="Y1233" s="42">
        <v>9</v>
      </c>
      <c r="Z1233" s="42">
        <v>17</v>
      </c>
      <c r="AA1233" s="42">
        <v>16</v>
      </c>
      <c r="AB1233" s="42">
        <v>7</v>
      </c>
      <c r="AC1233" s="42">
        <v>0</v>
      </c>
      <c r="AD1233" s="42">
        <v>11</v>
      </c>
      <c r="AE1233" s="42">
        <v>39</v>
      </c>
      <c r="AF1233" s="42">
        <v>15</v>
      </c>
      <c r="AG1233" s="42">
        <v>70</v>
      </c>
      <c r="AH1233" s="42">
        <v>14</v>
      </c>
      <c r="AI1233" s="42">
        <v>5</v>
      </c>
      <c r="AJ1233" s="42">
        <v>12</v>
      </c>
      <c r="AK1233" s="42">
        <v>18</v>
      </c>
      <c r="AL1233" s="42">
        <v>13</v>
      </c>
      <c r="AM1233" s="42">
        <v>8</v>
      </c>
      <c r="AN1233" s="42">
        <v>0</v>
      </c>
      <c r="AO1233" s="42">
        <v>14</v>
      </c>
      <c r="AP1233" s="42">
        <v>40</v>
      </c>
      <c r="AQ1233" s="42">
        <v>16</v>
      </c>
      <c r="AR1233" s="42">
        <v>116</v>
      </c>
      <c r="AS1233" s="42">
        <v>4</v>
      </c>
      <c r="AT1233" s="42">
        <v>0</v>
      </c>
      <c r="AU1233" s="42">
        <v>0</v>
      </c>
      <c r="AV1233" s="42">
        <v>12</v>
      </c>
      <c r="AW1233" s="42">
        <v>0</v>
      </c>
      <c r="AX1233" s="42">
        <v>20</v>
      </c>
      <c r="AY1233" s="42">
        <v>72</v>
      </c>
      <c r="AZ1233" s="42">
        <v>8</v>
      </c>
      <c r="BA1233" s="42">
        <v>52</v>
      </c>
      <c r="BB1233" s="42">
        <v>0</v>
      </c>
      <c r="BC1233" s="42">
        <v>0</v>
      </c>
      <c r="BD1233" s="42">
        <v>0</v>
      </c>
      <c r="BE1233" s="42">
        <v>4</v>
      </c>
      <c r="BF1233" s="42">
        <v>0</v>
      </c>
      <c r="BG1233" s="42">
        <v>16</v>
      </c>
      <c r="BH1233" s="42">
        <v>32</v>
      </c>
      <c r="BI1233" s="42">
        <v>0</v>
      </c>
      <c r="BJ1233" s="42">
        <v>64</v>
      </c>
      <c r="BK1233" s="42">
        <v>4</v>
      </c>
      <c r="BL1233" s="42">
        <v>0</v>
      </c>
      <c r="BM1233" s="42">
        <v>0</v>
      </c>
      <c r="BN1233" s="42">
        <v>8</v>
      </c>
      <c r="BO1233" s="42">
        <v>0</v>
      </c>
      <c r="BP1233" s="42">
        <v>4</v>
      </c>
      <c r="BQ1233" s="42">
        <v>40</v>
      </c>
      <c r="BR1233" s="42">
        <v>8</v>
      </c>
      <c r="BS1233" s="42">
        <v>0</v>
      </c>
      <c r="BT1233" s="42">
        <v>0</v>
      </c>
      <c r="BU1233" s="42">
        <v>0</v>
      </c>
      <c r="BV1233" s="42">
        <v>0</v>
      </c>
      <c r="BW1233" s="42">
        <v>0</v>
      </c>
      <c r="BX1233" s="42">
        <v>0</v>
      </c>
      <c r="BY1233" s="42">
        <v>0</v>
      </c>
      <c r="BZ1233" s="42">
        <v>0</v>
      </c>
      <c r="CA1233" s="42">
        <v>0</v>
      </c>
      <c r="CB1233" s="42">
        <v>44</v>
      </c>
      <c r="CC1233" s="42">
        <v>4</v>
      </c>
      <c r="CD1233" s="42">
        <v>0</v>
      </c>
      <c r="CE1233" s="42">
        <v>0</v>
      </c>
      <c r="CF1233" s="42">
        <v>12</v>
      </c>
      <c r="CG1233" s="42">
        <v>0</v>
      </c>
      <c r="CH1233" s="42">
        <v>20</v>
      </c>
      <c r="CI1233" s="42">
        <v>0</v>
      </c>
      <c r="CJ1233" s="42">
        <v>8</v>
      </c>
      <c r="CK1233" s="42">
        <v>72</v>
      </c>
      <c r="CL1233" s="42">
        <v>0</v>
      </c>
      <c r="CM1233" s="42">
        <v>0</v>
      </c>
      <c r="CN1233" s="42">
        <v>0</v>
      </c>
      <c r="CO1233" s="42">
        <v>0</v>
      </c>
      <c r="CP1233" s="42">
        <v>0</v>
      </c>
      <c r="CQ1233" s="42">
        <v>0</v>
      </c>
      <c r="CR1233" s="42">
        <v>72</v>
      </c>
      <c r="CS1233" s="42">
        <v>0</v>
      </c>
    </row>
    <row r="1234" spans="1:97">
      <c r="A1234" s="40" t="s">
        <v>3097</v>
      </c>
      <c r="B1234" s="40" t="s">
        <v>289</v>
      </c>
      <c r="C1234" s="40" t="s">
        <v>2806</v>
      </c>
      <c r="D1234" s="40" t="s">
        <v>2807</v>
      </c>
      <c r="E1234" s="40" t="s">
        <v>2845</v>
      </c>
      <c r="F1234" s="40" t="s">
        <v>2809</v>
      </c>
      <c r="G1234" s="41" t="s">
        <v>294</v>
      </c>
      <c r="H1234" s="40" t="s">
        <v>3098</v>
      </c>
      <c r="I1234" s="42">
        <v>689</v>
      </c>
      <c r="J1234" s="42">
        <v>76.116664</v>
      </c>
      <c r="K1234" s="42">
        <v>62.095173000000003</v>
      </c>
      <c r="L1234" s="42">
        <v>89.136618999999996</v>
      </c>
      <c r="M1234" s="42">
        <v>177.271704</v>
      </c>
      <c r="N1234" s="42">
        <v>132.19962000000001</v>
      </c>
      <c r="O1234" s="42">
        <v>152.18021999999999</v>
      </c>
      <c r="P1234" s="42">
        <v>82</v>
      </c>
      <c r="Q1234" s="42">
        <v>88</v>
      </c>
      <c r="R1234" s="42">
        <v>110</v>
      </c>
      <c r="S1234" s="42">
        <v>147</v>
      </c>
      <c r="T1234" s="42">
        <v>157</v>
      </c>
      <c r="U1234" s="42">
        <v>123</v>
      </c>
      <c r="V1234" s="42">
        <v>307.45723199999998</v>
      </c>
      <c r="W1234" s="42">
        <v>31.047587</v>
      </c>
      <c r="X1234" s="42">
        <v>34.052191999999998</v>
      </c>
      <c r="Y1234" s="42">
        <v>43.066006999999999</v>
      </c>
      <c r="Z1234" s="42">
        <v>87.133549000000002</v>
      </c>
      <c r="AA1234" s="42">
        <v>61.091633999999999</v>
      </c>
      <c r="AB1234" s="42">
        <v>48.063662000000001</v>
      </c>
      <c r="AC1234" s="42">
        <v>3.0026009999999999</v>
      </c>
      <c r="AD1234" s="42">
        <v>41.062936999999998</v>
      </c>
      <c r="AE1234" s="42">
        <v>179.27477400000001</v>
      </c>
      <c r="AF1234" s="42">
        <v>87.119521000000006</v>
      </c>
      <c r="AG1234" s="42">
        <v>381.54276800000002</v>
      </c>
      <c r="AH1234" s="42">
        <v>45.069077</v>
      </c>
      <c r="AI1234" s="42">
        <v>28.042981000000001</v>
      </c>
      <c r="AJ1234" s="42">
        <v>46.070611999999997</v>
      </c>
      <c r="AK1234" s="42">
        <v>90.138154</v>
      </c>
      <c r="AL1234" s="42">
        <v>71.107985999999997</v>
      </c>
      <c r="AM1234" s="42">
        <v>82.099821000000006</v>
      </c>
      <c r="AN1234" s="42">
        <v>19.014135</v>
      </c>
      <c r="AO1234" s="42">
        <v>54.082892999999999</v>
      </c>
      <c r="AP1234" s="42">
        <v>179.27477400000001</v>
      </c>
      <c r="AQ1234" s="42">
        <v>148.185102</v>
      </c>
      <c r="AR1234" s="42">
        <v>612.88333599999999</v>
      </c>
      <c r="AS1234" s="42">
        <v>32.049121999999997</v>
      </c>
      <c r="AT1234" s="42">
        <v>20.030701000000001</v>
      </c>
      <c r="AU1234" s="42">
        <v>32.049121999999997</v>
      </c>
      <c r="AV1234" s="42">
        <v>64.098242999999997</v>
      </c>
      <c r="AW1234" s="42">
        <v>48.073681999999998</v>
      </c>
      <c r="AX1234" s="42">
        <v>76.116664</v>
      </c>
      <c r="AY1234" s="42">
        <v>276.36756000000003</v>
      </c>
      <c r="AZ1234" s="42">
        <v>64.098242999999997</v>
      </c>
      <c r="BA1234" s="42">
        <v>268.38734399999998</v>
      </c>
      <c r="BB1234" s="42">
        <v>24.036840999999999</v>
      </c>
      <c r="BC1234" s="42">
        <v>12.018421</v>
      </c>
      <c r="BD1234" s="42">
        <v>16.024560999999999</v>
      </c>
      <c r="BE1234" s="42">
        <v>16.024560999999999</v>
      </c>
      <c r="BF1234" s="42">
        <v>8.0122800000000005</v>
      </c>
      <c r="BG1234" s="42">
        <v>60.092103000000002</v>
      </c>
      <c r="BH1234" s="42">
        <v>120.160157</v>
      </c>
      <c r="BI1234" s="42">
        <v>12.018421</v>
      </c>
      <c r="BJ1234" s="42">
        <v>344.495992</v>
      </c>
      <c r="BK1234" s="42">
        <v>8.0122800000000005</v>
      </c>
      <c r="BL1234" s="42">
        <v>8.0122800000000005</v>
      </c>
      <c r="BM1234" s="42">
        <v>16.024560999999999</v>
      </c>
      <c r="BN1234" s="42">
        <v>48.073681999999998</v>
      </c>
      <c r="BO1234" s="42">
        <v>40.061402000000001</v>
      </c>
      <c r="BP1234" s="42">
        <v>16.024560999999999</v>
      </c>
      <c r="BQ1234" s="42">
        <v>156.207403</v>
      </c>
      <c r="BR1234" s="42">
        <v>52.079822999999998</v>
      </c>
      <c r="BS1234" s="42">
        <v>32.049121999999997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  <c r="BY1234" s="42">
        <v>8.0122800000000005</v>
      </c>
      <c r="BZ1234" s="42">
        <v>0</v>
      </c>
      <c r="CA1234" s="42">
        <v>24.036840999999999</v>
      </c>
      <c r="CB1234" s="42">
        <v>212.32543000000001</v>
      </c>
      <c r="CC1234" s="42">
        <v>16.024560999999999</v>
      </c>
      <c r="CD1234" s="42">
        <v>12.018421</v>
      </c>
      <c r="CE1234" s="42">
        <v>24.036840999999999</v>
      </c>
      <c r="CF1234" s="42">
        <v>36.055261999999999</v>
      </c>
      <c r="CG1234" s="42">
        <v>40.061402000000001</v>
      </c>
      <c r="CH1234" s="42">
        <v>68.104382999999999</v>
      </c>
      <c r="CI1234" s="42">
        <v>0</v>
      </c>
      <c r="CJ1234" s="42">
        <v>16.024560999999999</v>
      </c>
      <c r="CK1234" s="42">
        <v>368.50878399999999</v>
      </c>
      <c r="CL1234" s="42">
        <v>16.024560999999999</v>
      </c>
      <c r="CM1234" s="42">
        <v>8.0122800000000005</v>
      </c>
      <c r="CN1234" s="42">
        <v>8.0122800000000005</v>
      </c>
      <c r="CO1234" s="42">
        <v>28.042981000000001</v>
      </c>
      <c r="CP1234" s="42">
        <v>8.0122800000000005</v>
      </c>
      <c r="CQ1234" s="42">
        <v>0</v>
      </c>
      <c r="CR1234" s="42">
        <v>276.36756000000003</v>
      </c>
      <c r="CS1234" s="42">
        <v>24.036840999999999</v>
      </c>
    </row>
    <row r="1235" spans="1:97">
      <c r="A1235" s="40" t="s">
        <v>3099</v>
      </c>
      <c r="B1235" s="40" t="s">
        <v>289</v>
      </c>
      <c r="C1235" s="40" t="s">
        <v>2806</v>
      </c>
      <c r="D1235" s="40" t="s">
        <v>2812</v>
      </c>
      <c r="E1235" s="40" t="s">
        <v>2952</v>
      </c>
      <c r="F1235" s="40" t="s">
        <v>2818</v>
      </c>
      <c r="G1235" s="41" t="s">
        <v>294</v>
      </c>
      <c r="H1235" s="40" t="s">
        <v>3100</v>
      </c>
      <c r="I1235" s="42">
        <v>1423</v>
      </c>
      <c r="J1235" s="42">
        <v>300.64810799999998</v>
      </c>
      <c r="K1235" s="42">
        <v>183.84225599999999</v>
      </c>
      <c r="L1235" s="42">
        <v>307.75803000000002</v>
      </c>
      <c r="M1235" s="42">
        <v>269.16131300000001</v>
      </c>
      <c r="N1235" s="42">
        <v>215.32905099999999</v>
      </c>
      <c r="O1235" s="42">
        <v>146.26124200000001</v>
      </c>
      <c r="P1235" s="42">
        <v>188</v>
      </c>
      <c r="Q1235" s="42">
        <v>176</v>
      </c>
      <c r="R1235" s="42">
        <v>220</v>
      </c>
      <c r="S1235" s="42">
        <v>218</v>
      </c>
      <c r="T1235" s="42">
        <v>200</v>
      </c>
      <c r="U1235" s="42">
        <v>97</v>
      </c>
      <c r="V1235" s="42">
        <v>685.59957199999997</v>
      </c>
      <c r="W1235" s="42">
        <v>155.40257</v>
      </c>
      <c r="X1235" s="42">
        <v>85.319057999999998</v>
      </c>
      <c r="Y1235" s="42">
        <v>152.35545999999999</v>
      </c>
      <c r="Z1235" s="42">
        <v>135.08850799999999</v>
      </c>
      <c r="AA1235" s="42">
        <v>103.601713</v>
      </c>
      <c r="AB1235" s="42">
        <v>50.785153000000001</v>
      </c>
      <c r="AC1235" s="42">
        <v>3.0471089999999998</v>
      </c>
      <c r="AD1235" s="42">
        <v>180.79514599999999</v>
      </c>
      <c r="AE1235" s="42">
        <v>393.077088</v>
      </c>
      <c r="AF1235" s="42">
        <v>111.727338</v>
      </c>
      <c r="AG1235" s="42">
        <v>737.40042800000003</v>
      </c>
      <c r="AH1235" s="42">
        <v>145.24553900000001</v>
      </c>
      <c r="AI1235" s="42">
        <v>98.523197999999994</v>
      </c>
      <c r="AJ1235" s="42">
        <v>155.40257</v>
      </c>
      <c r="AK1235" s="42">
        <v>134.07280499999999</v>
      </c>
      <c r="AL1235" s="42">
        <v>111.727338</v>
      </c>
      <c r="AM1235" s="42">
        <v>85.319057999999998</v>
      </c>
      <c r="AN1235" s="42">
        <v>7.1099209999999999</v>
      </c>
      <c r="AO1235" s="42">
        <v>179.77944299999999</v>
      </c>
      <c r="AP1235" s="42">
        <v>396.12419699999998</v>
      </c>
      <c r="AQ1235" s="42">
        <v>161.49678800000001</v>
      </c>
      <c r="AR1235" s="42">
        <v>1174.152748</v>
      </c>
      <c r="AS1235" s="42">
        <v>16.251249000000001</v>
      </c>
      <c r="AT1235" s="42">
        <v>60.942183999999997</v>
      </c>
      <c r="AU1235" s="42">
        <v>32.502498000000003</v>
      </c>
      <c r="AV1235" s="42">
        <v>81.256246000000004</v>
      </c>
      <c r="AW1235" s="42">
        <v>207.20342600000001</v>
      </c>
      <c r="AX1235" s="42">
        <v>203.140614</v>
      </c>
      <c r="AY1235" s="42">
        <v>418.46966500000002</v>
      </c>
      <c r="AZ1235" s="42">
        <v>154.386867</v>
      </c>
      <c r="BA1235" s="42">
        <v>593.17059200000006</v>
      </c>
      <c r="BB1235" s="42">
        <v>12.188437</v>
      </c>
      <c r="BC1235" s="42">
        <v>52.816560000000003</v>
      </c>
      <c r="BD1235" s="42">
        <v>20.314060999999999</v>
      </c>
      <c r="BE1235" s="42">
        <v>44.690935000000003</v>
      </c>
      <c r="BF1235" s="42">
        <v>32.502498000000003</v>
      </c>
      <c r="BG1235" s="42">
        <v>170.638116</v>
      </c>
      <c r="BH1235" s="42">
        <v>195.01498900000001</v>
      </c>
      <c r="BI1235" s="42">
        <v>65.004996000000006</v>
      </c>
      <c r="BJ1235" s="42">
        <v>580.98215600000003</v>
      </c>
      <c r="BK1235" s="42">
        <v>4.0628120000000001</v>
      </c>
      <c r="BL1235" s="42">
        <v>8.1256249999999994</v>
      </c>
      <c r="BM1235" s="42">
        <v>12.188437</v>
      </c>
      <c r="BN1235" s="42">
        <v>36.565309999999997</v>
      </c>
      <c r="BO1235" s="42">
        <v>174.700928</v>
      </c>
      <c r="BP1235" s="42">
        <v>32.502498000000003</v>
      </c>
      <c r="BQ1235" s="42">
        <v>223.45467500000001</v>
      </c>
      <c r="BR1235" s="42">
        <v>89.381870000000006</v>
      </c>
      <c r="BS1235" s="42">
        <v>113.75874399999999</v>
      </c>
      <c r="BT1235" s="42">
        <v>0</v>
      </c>
      <c r="BU1235" s="42">
        <v>0</v>
      </c>
      <c r="BV1235" s="42">
        <v>0</v>
      </c>
      <c r="BW1235" s="42">
        <v>4.0628120000000001</v>
      </c>
      <c r="BX1235" s="42">
        <v>12.188437</v>
      </c>
      <c r="BY1235" s="42">
        <v>28.439685999999998</v>
      </c>
      <c r="BZ1235" s="42">
        <v>0</v>
      </c>
      <c r="CA1235" s="42">
        <v>69.067808999999997</v>
      </c>
      <c r="CB1235" s="42">
        <v>536.29122099999995</v>
      </c>
      <c r="CC1235" s="42">
        <v>12.188437</v>
      </c>
      <c r="CD1235" s="42">
        <v>40.628123000000002</v>
      </c>
      <c r="CE1235" s="42">
        <v>24.376874000000001</v>
      </c>
      <c r="CF1235" s="42">
        <v>77.193432999999999</v>
      </c>
      <c r="CG1235" s="42">
        <v>174.700928</v>
      </c>
      <c r="CH1235" s="42">
        <v>154.386867</v>
      </c>
      <c r="CI1235" s="42">
        <v>0</v>
      </c>
      <c r="CJ1235" s="42">
        <v>52.816560000000003</v>
      </c>
      <c r="CK1235" s="42">
        <v>524.10278400000004</v>
      </c>
      <c r="CL1235" s="42">
        <v>4.0628120000000001</v>
      </c>
      <c r="CM1235" s="42">
        <v>20.314060999999999</v>
      </c>
      <c r="CN1235" s="42">
        <v>8.1256249999999994</v>
      </c>
      <c r="CO1235" s="42">
        <v>0</v>
      </c>
      <c r="CP1235" s="42">
        <v>20.314060999999999</v>
      </c>
      <c r="CQ1235" s="42">
        <v>20.314060999999999</v>
      </c>
      <c r="CR1235" s="42">
        <v>418.46966500000002</v>
      </c>
      <c r="CS1235" s="42">
        <v>32.502498000000003</v>
      </c>
    </row>
    <row r="1236" spans="1:97">
      <c r="A1236" s="40" t="s">
        <v>3101</v>
      </c>
      <c r="B1236" s="40" t="s">
        <v>289</v>
      </c>
      <c r="C1236" s="40" t="s">
        <v>2806</v>
      </c>
      <c r="D1236" s="40" t="s">
        <v>2812</v>
      </c>
      <c r="E1236" s="40" t="s">
        <v>2902</v>
      </c>
      <c r="F1236" s="40" t="s">
        <v>2903</v>
      </c>
      <c r="G1236" s="41" t="s">
        <v>294</v>
      </c>
      <c r="H1236" s="40" t="s">
        <v>3102</v>
      </c>
      <c r="I1236" s="42">
        <v>4803</v>
      </c>
      <c r="J1236" s="42">
        <v>977.97440099999994</v>
      </c>
      <c r="K1236" s="42">
        <v>598.88697999999999</v>
      </c>
      <c r="L1236" s="42">
        <v>1095.5598560000001</v>
      </c>
      <c r="M1236" s="42">
        <v>894.11702200000002</v>
      </c>
      <c r="N1236" s="42">
        <v>751.02068199999997</v>
      </c>
      <c r="O1236" s="42">
        <v>485.441058</v>
      </c>
      <c r="P1236" s="42">
        <v>543</v>
      </c>
      <c r="Q1236" s="42">
        <v>500</v>
      </c>
      <c r="R1236" s="42">
        <v>721</v>
      </c>
      <c r="S1236" s="42">
        <v>695</v>
      </c>
      <c r="T1236" s="42">
        <v>525</v>
      </c>
      <c r="U1236" s="42">
        <v>356</v>
      </c>
      <c r="V1236" s="42">
        <v>2288.0373570000002</v>
      </c>
      <c r="W1236" s="42">
        <v>478.08417900000001</v>
      </c>
      <c r="X1236" s="42">
        <v>296.22776499999998</v>
      </c>
      <c r="Y1236" s="42">
        <v>527.50231099999996</v>
      </c>
      <c r="Z1236" s="42">
        <v>446.11536599999999</v>
      </c>
      <c r="AA1236" s="42">
        <v>373.87868099999997</v>
      </c>
      <c r="AB1236" s="42">
        <v>149.60007400000001</v>
      </c>
      <c r="AC1236" s="42">
        <v>16.628981</v>
      </c>
      <c r="AD1236" s="42">
        <v>596.43214</v>
      </c>
      <c r="AE1236" s="42">
        <v>1323.3683510000001</v>
      </c>
      <c r="AF1236" s="42">
        <v>368.23686600000002</v>
      </c>
      <c r="AG1236" s="42">
        <v>2514.9626429999998</v>
      </c>
      <c r="AH1236" s="42">
        <v>499.89022299999999</v>
      </c>
      <c r="AI1236" s="42">
        <v>302.65921500000002</v>
      </c>
      <c r="AJ1236" s="42">
        <v>568.057545</v>
      </c>
      <c r="AK1236" s="42">
        <v>448.00165600000003</v>
      </c>
      <c r="AL1236" s="42">
        <v>377.14200099999999</v>
      </c>
      <c r="AM1236" s="42">
        <v>273.59065700000002</v>
      </c>
      <c r="AN1236" s="42">
        <v>45.621346000000003</v>
      </c>
      <c r="AO1236" s="42">
        <v>615.23818400000005</v>
      </c>
      <c r="AP1236" s="42">
        <v>1378.6937290000001</v>
      </c>
      <c r="AQ1236" s="42">
        <v>521.03073099999995</v>
      </c>
      <c r="AR1236" s="42">
        <v>3810.147105</v>
      </c>
      <c r="AS1236" s="42">
        <v>3.77258</v>
      </c>
      <c r="AT1236" s="42">
        <v>196.17415299999999</v>
      </c>
      <c r="AU1236" s="42">
        <v>271.62574999999998</v>
      </c>
      <c r="AV1236" s="42">
        <v>652.65631699999994</v>
      </c>
      <c r="AW1236" s="42">
        <v>577.20471999999995</v>
      </c>
      <c r="AX1236" s="42">
        <v>449.56663300000002</v>
      </c>
      <c r="AY1236" s="42">
        <v>1152.156017</v>
      </c>
      <c r="AZ1236" s="42">
        <v>506.99093599999998</v>
      </c>
      <c r="BA1236" s="42">
        <v>1779.0137669999999</v>
      </c>
      <c r="BB1236" s="42">
        <v>3.77258</v>
      </c>
      <c r="BC1236" s="42">
        <v>139.585455</v>
      </c>
      <c r="BD1236" s="42">
        <v>158.44835399999999</v>
      </c>
      <c r="BE1236" s="42">
        <v>275.39832999999999</v>
      </c>
      <c r="BF1236" s="42">
        <v>135.81287499999999</v>
      </c>
      <c r="BG1236" s="42">
        <v>362.79729600000002</v>
      </c>
      <c r="BH1236" s="42">
        <v>542.56014000000005</v>
      </c>
      <c r="BI1236" s="42">
        <v>160.63873699999999</v>
      </c>
      <c r="BJ1236" s="42">
        <v>2031.1333380000001</v>
      </c>
      <c r="BK1236" s="42">
        <v>0</v>
      </c>
      <c r="BL1236" s="42">
        <v>56.588698000000001</v>
      </c>
      <c r="BM1236" s="42">
        <v>113.177396</v>
      </c>
      <c r="BN1236" s="42">
        <v>377.25798700000001</v>
      </c>
      <c r="BO1236" s="42">
        <v>441.39184399999999</v>
      </c>
      <c r="BP1236" s="42">
        <v>86.769336999999993</v>
      </c>
      <c r="BQ1236" s="42">
        <v>609.59587799999997</v>
      </c>
      <c r="BR1236" s="42">
        <v>346.35219899999998</v>
      </c>
      <c r="BS1236" s="42">
        <v>393.48540700000001</v>
      </c>
      <c r="BT1236" s="42">
        <v>0</v>
      </c>
      <c r="BU1236" s="42">
        <v>15.090318999999999</v>
      </c>
      <c r="BV1236" s="42">
        <v>0</v>
      </c>
      <c r="BW1236" s="42">
        <v>18.862898999999999</v>
      </c>
      <c r="BX1236" s="42">
        <v>60.361277999999999</v>
      </c>
      <c r="BY1236" s="42">
        <v>60.361277999999999</v>
      </c>
      <c r="BZ1236" s="42">
        <v>0</v>
      </c>
      <c r="CA1236" s="42">
        <v>238.80963199999999</v>
      </c>
      <c r="CB1236" s="42">
        <v>1847.489409</v>
      </c>
      <c r="CC1236" s="42">
        <v>0</v>
      </c>
      <c r="CD1236" s="42">
        <v>132.04029499999999</v>
      </c>
      <c r="CE1236" s="42">
        <v>237.67253199999999</v>
      </c>
      <c r="CF1236" s="42">
        <v>569.65956000000006</v>
      </c>
      <c r="CG1236" s="42">
        <v>441.39184399999999</v>
      </c>
      <c r="CH1236" s="42">
        <v>336.214448</v>
      </c>
      <c r="CI1236" s="42">
        <v>3.77258</v>
      </c>
      <c r="CJ1236" s="42">
        <v>126.73814900000001</v>
      </c>
      <c r="CK1236" s="42">
        <v>1569.17229</v>
      </c>
      <c r="CL1236" s="42">
        <v>3.77258</v>
      </c>
      <c r="CM1236" s="42">
        <v>49.043537999999998</v>
      </c>
      <c r="CN1236" s="42">
        <v>33.953218999999997</v>
      </c>
      <c r="CO1236" s="42">
        <v>64.133858000000004</v>
      </c>
      <c r="CP1236" s="42">
        <v>75.451597000000007</v>
      </c>
      <c r="CQ1236" s="42">
        <v>52.990907</v>
      </c>
      <c r="CR1236" s="42">
        <v>1148.383437</v>
      </c>
      <c r="CS1236" s="42">
        <v>141.44315399999999</v>
      </c>
    </row>
    <row r="1237" spans="1:97">
      <c r="A1237" s="40" t="s">
        <v>3103</v>
      </c>
      <c r="B1237" s="40" t="s">
        <v>289</v>
      </c>
      <c r="C1237" s="40" t="s">
        <v>2806</v>
      </c>
      <c r="D1237" s="40" t="s">
        <v>2807</v>
      </c>
      <c r="E1237" s="40" t="s">
        <v>3005</v>
      </c>
      <c r="F1237" s="40" t="s">
        <v>1696</v>
      </c>
      <c r="G1237" s="41" t="s">
        <v>294</v>
      </c>
      <c r="H1237" s="40" t="s">
        <v>3104</v>
      </c>
      <c r="I1237" s="42">
        <v>2592</v>
      </c>
      <c r="J1237" s="42">
        <v>467.50437799999997</v>
      </c>
      <c r="K1237" s="42">
        <v>400.436239</v>
      </c>
      <c r="L1237" s="42">
        <v>436.92919699999999</v>
      </c>
      <c r="M1237" s="42">
        <v>553.32584699999995</v>
      </c>
      <c r="N1237" s="42">
        <v>472.435858</v>
      </c>
      <c r="O1237" s="42">
        <v>261.36848099999997</v>
      </c>
      <c r="P1237" s="42">
        <v>481</v>
      </c>
      <c r="Q1237" s="42">
        <v>471</v>
      </c>
      <c r="R1237" s="42">
        <v>484</v>
      </c>
      <c r="S1237" s="42">
        <v>500</v>
      </c>
      <c r="T1237" s="42">
        <v>364</v>
      </c>
      <c r="U1237" s="42">
        <v>237</v>
      </c>
      <c r="V1237" s="42">
        <v>1269.3631519999999</v>
      </c>
      <c r="W1237" s="42">
        <v>232.76589300000001</v>
      </c>
      <c r="X1237" s="42">
        <v>217.97145</v>
      </c>
      <c r="Y1237" s="42">
        <v>215.012562</v>
      </c>
      <c r="Z1237" s="42">
        <v>266.29996199999999</v>
      </c>
      <c r="AA1237" s="42">
        <v>237.697373</v>
      </c>
      <c r="AB1237" s="42">
        <v>90.739245999999994</v>
      </c>
      <c r="AC1237" s="42">
        <v>8.8766649999999991</v>
      </c>
      <c r="AD1237" s="42">
        <v>328.43662</v>
      </c>
      <c r="AE1237" s="42">
        <v>718.02360099999999</v>
      </c>
      <c r="AF1237" s="42">
        <v>222.902931</v>
      </c>
      <c r="AG1237" s="42">
        <v>1322.6368480000001</v>
      </c>
      <c r="AH1237" s="42">
        <v>234.738485</v>
      </c>
      <c r="AI1237" s="42">
        <v>182.464789</v>
      </c>
      <c r="AJ1237" s="42">
        <v>221.91663500000001</v>
      </c>
      <c r="AK1237" s="42">
        <v>287.02588500000002</v>
      </c>
      <c r="AL1237" s="42">
        <v>234.738485</v>
      </c>
      <c r="AM1237" s="42">
        <v>145.97183100000001</v>
      </c>
      <c r="AN1237" s="42">
        <v>15.780737999999999</v>
      </c>
      <c r="AO1237" s="42">
        <v>311.66958499999998</v>
      </c>
      <c r="AP1237" s="42">
        <v>719.02360099999999</v>
      </c>
      <c r="AQ1237" s="42">
        <v>291.94366200000002</v>
      </c>
      <c r="AR1237" s="42">
        <v>2114.6189570000001</v>
      </c>
      <c r="AS1237" s="42">
        <v>3.9451849999999999</v>
      </c>
      <c r="AT1237" s="42">
        <v>90.739245999999994</v>
      </c>
      <c r="AU1237" s="42">
        <v>51.287399999999998</v>
      </c>
      <c r="AV1237" s="42">
        <v>169.64293900000001</v>
      </c>
      <c r="AW1237" s="42">
        <v>299.83403099999998</v>
      </c>
      <c r="AX1237" s="42">
        <v>414.24438500000002</v>
      </c>
      <c r="AY1237" s="42">
        <v>686.46212400000002</v>
      </c>
      <c r="AZ1237" s="42">
        <v>398.46364699999998</v>
      </c>
      <c r="BA1237" s="42">
        <v>1037.5835549999999</v>
      </c>
      <c r="BB1237" s="42">
        <v>3.9451849999999999</v>
      </c>
      <c r="BC1237" s="42">
        <v>63.122954</v>
      </c>
      <c r="BD1237" s="42">
        <v>31.561477</v>
      </c>
      <c r="BE1237" s="42">
        <v>110.465169</v>
      </c>
      <c r="BF1237" s="42">
        <v>82.848877000000002</v>
      </c>
      <c r="BG1237" s="42">
        <v>287.99847699999998</v>
      </c>
      <c r="BH1237" s="42">
        <v>343.23106200000001</v>
      </c>
      <c r="BI1237" s="42">
        <v>114.410354</v>
      </c>
      <c r="BJ1237" s="42">
        <v>1077.035402</v>
      </c>
      <c r="BK1237" s="42">
        <v>0</v>
      </c>
      <c r="BL1237" s="42">
        <v>27.616292000000001</v>
      </c>
      <c r="BM1237" s="42">
        <v>19.725923000000002</v>
      </c>
      <c r="BN1237" s="42">
        <v>59.177768999999998</v>
      </c>
      <c r="BO1237" s="42">
        <v>216.98515399999999</v>
      </c>
      <c r="BP1237" s="42">
        <v>126.245908</v>
      </c>
      <c r="BQ1237" s="42">
        <v>343.23106200000001</v>
      </c>
      <c r="BR1237" s="42">
        <v>284.053293</v>
      </c>
      <c r="BS1237" s="42">
        <v>264.32736999999997</v>
      </c>
      <c r="BT1237" s="42">
        <v>0</v>
      </c>
      <c r="BU1237" s="42">
        <v>11.835554</v>
      </c>
      <c r="BV1237" s="42">
        <v>0</v>
      </c>
      <c r="BW1237" s="42">
        <v>3.9451849999999999</v>
      </c>
      <c r="BX1237" s="42">
        <v>51.287399999999998</v>
      </c>
      <c r="BY1237" s="42">
        <v>63.122954</v>
      </c>
      <c r="BZ1237" s="42">
        <v>0</v>
      </c>
      <c r="CA1237" s="42">
        <v>134.13627700000001</v>
      </c>
      <c r="CB1237" s="42">
        <v>915.28283199999998</v>
      </c>
      <c r="CC1237" s="42">
        <v>3.9451849999999999</v>
      </c>
      <c r="CD1237" s="42">
        <v>67.068139000000002</v>
      </c>
      <c r="CE1237" s="42">
        <v>39.451846000000003</v>
      </c>
      <c r="CF1237" s="42">
        <v>130.191093</v>
      </c>
      <c r="CG1237" s="42">
        <v>205.14959999999999</v>
      </c>
      <c r="CH1237" s="42">
        <v>315.61477000000002</v>
      </c>
      <c r="CI1237" s="42">
        <v>3.9451849999999999</v>
      </c>
      <c r="CJ1237" s="42">
        <v>149.91701599999999</v>
      </c>
      <c r="CK1237" s="42">
        <v>935.00875499999995</v>
      </c>
      <c r="CL1237" s="42">
        <v>0</v>
      </c>
      <c r="CM1237" s="42">
        <v>11.835554</v>
      </c>
      <c r="CN1237" s="42">
        <v>11.835554</v>
      </c>
      <c r="CO1237" s="42">
        <v>35.506661999999999</v>
      </c>
      <c r="CP1237" s="42">
        <v>43.397030999999998</v>
      </c>
      <c r="CQ1237" s="42">
        <v>35.506661999999999</v>
      </c>
      <c r="CR1237" s="42">
        <v>682.51693899999998</v>
      </c>
      <c r="CS1237" s="42">
        <v>114.410354</v>
      </c>
    </row>
    <row r="1238" spans="1:97">
      <c r="A1238" s="40" t="s">
        <v>3105</v>
      </c>
      <c r="B1238" s="40" t="s">
        <v>289</v>
      </c>
      <c r="C1238" s="40" t="s">
        <v>2806</v>
      </c>
      <c r="D1238" s="40" t="s">
        <v>2807</v>
      </c>
      <c r="E1238" s="40" t="s">
        <v>2893</v>
      </c>
      <c r="F1238" s="40" t="s">
        <v>2809</v>
      </c>
      <c r="G1238" s="41" t="s">
        <v>294</v>
      </c>
      <c r="H1238" s="40" t="s">
        <v>3106</v>
      </c>
      <c r="I1238" s="42">
        <v>874</v>
      </c>
      <c r="J1238" s="42">
        <v>160.96363199999999</v>
      </c>
      <c r="K1238" s="42">
        <v>89.650631000000004</v>
      </c>
      <c r="L1238" s="42">
        <v>161.98239000000001</v>
      </c>
      <c r="M1238" s="42">
        <v>163.916628</v>
      </c>
      <c r="N1238" s="42">
        <v>146.49448000000001</v>
      </c>
      <c r="O1238" s="42">
        <v>150.99224000000001</v>
      </c>
      <c r="P1238" s="42">
        <v>100</v>
      </c>
      <c r="Q1238" s="42">
        <v>102</v>
      </c>
      <c r="R1238" s="42">
        <v>121</v>
      </c>
      <c r="S1238" s="42">
        <v>120</v>
      </c>
      <c r="T1238" s="42">
        <v>138</v>
      </c>
      <c r="U1238" s="42">
        <v>134</v>
      </c>
      <c r="V1238" s="42">
        <v>413.75632000000002</v>
      </c>
      <c r="W1238" s="42">
        <v>79.463059000000001</v>
      </c>
      <c r="X1238" s="42">
        <v>45.844073000000002</v>
      </c>
      <c r="Y1238" s="42">
        <v>77.425545</v>
      </c>
      <c r="Z1238" s="42">
        <v>88.580235000000002</v>
      </c>
      <c r="AA1238" s="42">
        <v>72.176845</v>
      </c>
      <c r="AB1238" s="42">
        <v>46.346449</v>
      </c>
      <c r="AC1238" s="42">
        <v>3.920115</v>
      </c>
      <c r="AD1238" s="42">
        <v>91.688145000000006</v>
      </c>
      <c r="AE1238" s="42">
        <v>236.24838700000001</v>
      </c>
      <c r="AF1238" s="42">
        <v>85.819789</v>
      </c>
      <c r="AG1238" s="42">
        <v>460.24367999999998</v>
      </c>
      <c r="AH1238" s="42">
        <v>81.500573000000003</v>
      </c>
      <c r="AI1238" s="42">
        <v>43.806558000000003</v>
      </c>
      <c r="AJ1238" s="42">
        <v>84.556844999999996</v>
      </c>
      <c r="AK1238" s="42">
        <v>75.336392000000004</v>
      </c>
      <c r="AL1238" s="42">
        <v>74.317634999999996</v>
      </c>
      <c r="AM1238" s="42">
        <v>78.120469999999997</v>
      </c>
      <c r="AN1238" s="42">
        <v>22.605205999999999</v>
      </c>
      <c r="AO1238" s="42">
        <v>91.688145000000006</v>
      </c>
      <c r="AP1238" s="42">
        <v>230.18748199999999</v>
      </c>
      <c r="AQ1238" s="42">
        <v>138.368053</v>
      </c>
      <c r="AR1238" s="42">
        <v>701.88167699999997</v>
      </c>
      <c r="AS1238" s="42">
        <v>12.225085999999999</v>
      </c>
      <c r="AT1238" s="42">
        <v>36.675257999999999</v>
      </c>
      <c r="AU1238" s="42">
        <v>20.375143000000001</v>
      </c>
      <c r="AV1238" s="42">
        <v>105.950745</v>
      </c>
      <c r="AW1238" s="42">
        <v>122.25086</v>
      </c>
      <c r="AX1238" s="42">
        <v>73.350515999999999</v>
      </c>
      <c r="AY1238" s="42">
        <v>282.360276</v>
      </c>
      <c r="AZ1238" s="42">
        <v>48.693792000000002</v>
      </c>
      <c r="BA1238" s="42">
        <v>349.00659999999999</v>
      </c>
      <c r="BB1238" s="42">
        <v>12.225085999999999</v>
      </c>
      <c r="BC1238" s="42">
        <v>28.525200999999999</v>
      </c>
      <c r="BD1238" s="42">
        <v>16.300115000000002</v>
      </c>
      <c r="BE1238" s="42">
        <v>57.050401000000001</v>
      </c>
      <c r="BF1238" s="42">
        <v>24.450171999999998</v>
      </c>
      <c r="BG1238" s="42">
        <v>69.275486999999998</v>
      </c>
      <c r="BH1238" s="42">
        <v>121.01154699999999</v>
      </c>
      <c r="BI1238" s="42">
        <v>20.168590999999999</v>
      </c>
      <c r="BJ1238" s="42">
        <v>352.87507699999998</v>
      </c>
      <c r="BK1238" s="42">
        <v>0</v>
      </c>
      <c r="BL1238" s="42">
        <v>8.1500570000000003</v>
      </c>
      <c r="BM1238" s="42">
        <v>4.0750289999999998</v>
      </c>
      <c r="BN1238" s="42">
        <v>48.900343999999997</v>
      </c>
      <c r="BO1238" s="42">
        <v>97.800687999999994</v>
      </c>
      <c r="BP1238" s="42">
        <v>4.0750289999999998</v>
      </c>
      <c r="BQ1238" s="42">
        <v>161.34872899999999</v>
      </c>
      <c r="BR1238" s="42">
        <v>28.525200999999999</v>
      </c>
      <c r="BS1238" s="42">
        <v>24.450171999999998</v>
      </c>
      <c r="BT1238" s="42">
        <v>0</v>
      </c>
      <c r="BU1238" s="42">
        <v>0</v>
      </c>
      <c r="BV1238" s="42">
        <v>0</v>
      </c>
      <c r="BW1238" s="42">
        <v>0</v>
      </c>
      <c r="BX1238" s="42">
        <v>4.0750289999999998</v>
      </c>
      <c r="BY1238" s="42">
        <v>8.1500570000000003</v>
      </c>
      <c r="BZ1238" s="42">
        <v>0</v>
      </c>
      <c r="CA1238" s="42">
        <v>12.225085999999999</v>
      </c>
      <c r="CB1238" s="42">
        <v>305.62714999999997</v>
      </c>
      <c r="CC1238" s="42">
        <v>12.225085999999999</v>
      </c>
      <c r="CD1238" s="42">
        <v>20.375143000000001</v>
      </c>
      <c r="CE1238" s="42">
        <v>12.225085999999999</v>
      </c>
      <c r="CF1238" s="42">
        <v>93.725658999999993</v>
      </c>
      <c r="CG1238" s="42">
        <v>97.800687999999994</v>
      </c>
      <c r="CH1238" s="42">
        <v>52.975372999999998</v>
      </c>
      <c r="CI1238" s="42">
        <v>8.1500570000000003</v>
      </c>
      <c r="CJ1238" s="42">
        <v>8.1500570000000003</v>
      </c>
      <c r="CK1238" s="42">
        <v>371.80435499999999</v>
      </c>
      <c r="CL1238" s="42">
        <v>0</v>
      </c>
      <c r="CM1238" s="42">
        <v>16.300115000000002</v>
      </c>
      <c r="CN1238" s="42">
        <v>8.1500570000000003</v>
      </c>
      <c r="CO1238" s="42">
        <v>12.225085999999999</v>
      </c>
      <c r="CP1238" s="42">
        <v>20.375143000000001</v>
      </c>
      <c r="CQ1238" s="42">
        <v>12.225085999999999</v>
      </c>
      <c r="CR1238" s="42">
        <v>274.210219</v>
      </c>
      <c r="CS1238" s="42">
        <v>28.318648</v>
      </c>
    </row>
    <row r="1239" spans="1:97">
      <c r="A1239" s="40" t="s">
        <v>3107</v>
      </c>
      <c r="B1239" s="40" t="s">
        <v>289</v>
      </c>
      <c r="C1239" s="40" t="s">
        <v>2806</v>
      </c>
      <c r="D1239" s="40" t="s">
        <v>2807</v>
      </c>
      <c r="E1239" s="40" t="s">
        <v>2824</v>
      </c>
      <c r="F1239" s="40" t="s">
        <v>2814</v>
      </c>
      <c r="G1239" s="41" t="s">
        <v>294</v>
      </c>
      <c r="H1239" s="40" t="s">
        <v>3108</v>
      </c>
      <c r="I1239" s="42">
        <v>134</v>
      </c>
      <c r="J1239" s="42">
        <v>20.191780999999999</v>
      </c>
      <c r="K1239" s="42">
        <v>25.698630000000001</v>
      </c>
      <c r="L1239" s="42">
        <v>20.191780999999999</v>
      </c>
      <c r="M1239" s="42">
        <v>33.041096000000003</v>
      </c>
      <c r="N1239" s="42">
        <v>17.438355999999999</v>
      </c>
      <c r="O1239" s="42">
        <v>17.438355999999999</v>
      </c>
      <c r="P1239" s="42">
        <v>21</v>
      </c>
      <c r="Q1239" s="42">
        <v>15</v>
      </c>
      <c r="R1239" s="42">
        <v>32</v>
      </c>
      <c r="S1239" s="42">
        <v>19</v>
      </c>
      <c r="T1239" s="42">
        <v>33</v>
      </c>
      <c r="U1239" s="42">
        <v>16</v>
      </c>
      <c r="V1239" s="42">
        <v>68.835616000000002</v>
      </c>
      <c r="W1239" s="42">
        <v>11.013699000000001</v>
      </c>
      <c r="X1239" s="42">
        <v>11.931507</v>
      </c>
      <c r="Y1239" s="42">
        <v>10.095890000000001</v>
      </c>
      <c r="Z1239" s="42">
        <v>18.356164</v>
      </c>
      <c r="AA1239" s="42">
        <v>9.1780819999999999</v>
      </c>
      <c r="AB1239" s="42">
        <v>7.3424659999999999</v>
      </c>
      <c r="AC1239" s="42">
        <v>0.91780799999999996</v>
      </c>
      <c r="AD1239" s="42">
        <v>13.767123</v>
      </c>
      <c r="AE1239" s="42">
        <v>44.054794999999999</v>
      </c>
      <c r="AF1239" s="42">
        <v>11.013699000000001</v>
      </c>
      <c r="AG1239" s="42">
        <v>65.164383999999998</v>
      </c>
      <c r="AH1239" s="42">
        <v>9.1780819999999999</v>
      </c>
      <c r="AI1239" s="42">
        <v>13.767123</v>
      </c>
      <c r="AJ1239" s="42">
        <v>10.095890000000001</v>
      </c>
      <c r="AK1239" s="42">
        <v>14.684932</v>
      </c>
      <c r="AL1239" s="42">
        <v>8.2602740000000008</v>
      </c>
      <c r="AM1239" s="42">
        <v>8.2602740000000008</v>
      </c>
      <c r="AN1239" s="42">
        <v>0.91780799999999996</v>
      </c>
      <c r="AO1239" s="42">
        <v>12.849315000000001</v>
      </c>
      <c r="AP1239" s="42">
        <v>38.547944999999999</v>
      </c>
      <c r="AQ1239" s="42">
        <v>13.767123</v>
      </c>
      <c r="AR1239" s="42">
        <v>117.47945199999999</v>
      </c>
      <c r="AS1239" s="42">
        <v>11.013699000000001</v>
      </c>
      <c r="AT1239" s="42">
        <v>3.671233</v>
      </c>
      <c r="AU1239" s="42">
        <v>0</v>
      </c>
      <c r="AV1239" s="42">
        <v>14.684932</v>
      </c>
      <c r="AW1239" s="42">
        <v>18.356164</v>
      </c>
      <c r="AX1239" s="42">
        <v>22.027397000000001</v>
      </c>
      <c r="AY1239" s="42">
        <v>22.027397000000001</v>
      </c>
      <c r="AZ1239" s="42">
        <v>25.698630000000001</v>
      </c>
      <c r="BA1239" s="42">
        <v>69.753424999999993</v>
      </c>
      <c r="BB1239" s="42">
        <v>7.3424659999999999</v>
      </c>
      <c r="BC1239" s="42">
        <v>3.671233</v>
      </c>
      <c r="BD1239" s="42">
        <v>0</v>
      </c>
      <c r="BE1239" s="42">
        <v>11.013699000000001</v>
      </c>
      <c r="BF1239" s="42">
        <v>3.671233</v>
      </c>
      <c r="BG1239" s="42">
        <v>14.684932</v>
      </c>
      <c r="BH1239" s="42">
        <v>11.013699000000001</v>
      </c>
      <c r="BI1239" s="42">
        <v>18.356164</v>
      </c>
      <c r="BJ1239" s="42">
        <v>47.726027000000002</v>
      </c>
      <c r="BK1239" s="42">
        <v>3.671233</v>
      </c>
      <c r="BL1239" s="42">
        <v>0</v>
      </c>
      <c r="BM1239" s="42">
        <v>0</v>
      </c>
      <c r="BN1239" s="42">
        <v>3.671233</v>
      </c>
      <c r="BO1239" s="42">
        <v>14.684932</v>
      </c>
      <c r="BP1239" s="42">
        <v>7.3424659999999999</v>
      </c>
      <c r="BQ1239" s="42">
        <v>11.013699000000001</v>
      </c>
      <c r="BR1239" s="42">
        <v>7.3424659999999999</v>
      </c>
      <c r="BS1239" s="42">
        <v>18.356164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  <c r="BY1239" s="42">
        <v>0</v>
      </c>
      <c r="BZ1239" s="42">
        <v>0</v>
      </c>
      <c r="CA1239" s="42">
        <v>18.356164</v>
      </c>
      <c r="CB1239" s="42">
        <v>69.753424999999993</v>
      </c>
      <c r="CC1239" s="42">
        <v>3.671233</v>
      </c>
      <c r="CD1239" s="42">
        <v>3.671233</v>
      </c>
      <c r="CE1239" s="42">
        <v>0</v>
      </c>
      <c r="CF1239" s="42">
        <v>14.684932</v>
      </c>
      <c r="CG1239" s="42">
        <v>18.356164</v>
      </c>
      <c r="CH1239" s="42">
        <v>22.027397000000001</v>
      </c>
      <c r="CI1239" s="42">
        <v>0</v>
      </c>
      <c r="CJ1239" s="42">
        <v>7.3424659999999999</v>
      </c>
      <c r="CK1239" s="42">
        <v>29.369862999999999</v>
      </c>
      <c r="CL1239" s="42">
        <v>7.3424659999999999</v>
      </c>
      <c r="CM1239" s="42">
        <v>0</v>
      </c>
      <c r="CN1239" s="42">
        <v>0</v>
      </c>
      <c r="CO1239" s="42">
        <v>0</v>
      </c>
      <c r="CP1239" s="42">
        <v>0</v>
      </c>
      <c r="CQ1239" s="42">
        <v>0</v>
      </c>
      <c r="CR1239" s="42">
        <v>22.027397000000001</v>
      </c>
      <c r="CS1239" s="42">
        <v>0</v>
      </c>
    </row>
    <row r="1240" spans="1:97">
      <c r="A1240" s="40" t="s">
        <v>3109</v>
      </c>
      <c r="B1240" s="40" t="s">
        <v>289</v>
      </c>
      <c r="C1240" s="40" t="s">
        <v>2806</v>
      </c>
      <c r="D1240" s="40" t="s">
        <v>2807</v>
      </c>
      <c r="E1240" s="40" t="s">
        <v>2842</v>
      </c>
      <c r="F1240" s="40" t="s">
        <v>2809</v>
      </c>
      <c r="G1240" s="41" t="s">
        <v>294</v>
      </c>
      <c r="H1240" s="40" t="s">
        <v>3110</v>
      </c>
      <c r="I1240" s="42">
        <v>232</v>
      </c>
      <c r="J1240" s="42">
        <v>46</v>
      </c>
      <c r="K1240" s="42">
        <v>22</v>
      </c>
      <c r="L1240" s="42">
        <v>43</v>
      </c>
      <c r="M1240" s="42">
        <v>53</v>
      </c>
      <c r="N1240" s="42">
        <v>47</v>
      </c>
      <c r="O1240" s="42">
        <v>21</v>
      </c>
      <c r="P1240" s="42">
        <v>46</v>
      </c>
      <c r="Q1240" s="42">
        <v>25</v>
      </c>
      <c r="R1240" s="42">
        <v>51</v>
      </c>
      <c r="S1240" s="42">
        <v>39</v>
      </c>
      <c r="T1240" s="42">
        <v>44</v>
      </c>
      <c r="U1240" s="42">
        <v>16</v>
      </c>
      <c r="V1240" s="42">
        <v>108</v>
      </c>
      <c r="W1240" s="42">
        <v>20</v>
      </c>
      <c r="X1240" s="42">
        <v>9</v>
      </c>
      <c r="Y1240" s="42">
        <v>21</v>
      </c>
      <c r="Z1240" s="42">
        <v>31</v>
      </c>
      <c r="AA1240" s="42">
        <v>19</v>
      </c>
      <c r="AB1240" s="42">
        <v>8</v>
      </c>
      <c r="AC1240" s="42">
        <v>0</v>
      </c>
      <c r="AD1240" s="42">
        <v>24</v>
      </c>
      <c r="AE1240" s="42">
        <v>65</v>
      </c>
      <c r="AF1240" s="42">
        <v>19</v>
      </c>
      <c r="AG1240" s="42">
        <v>124</v>
      </c>
      <c r="AH1240" s="42">
        <v>26</v>
      </c>
      <c r="AI1240" s="42">
        <v>13</v>
      </c>
      <c r="AJ1240" s="42">
        <v>22</v>
      </c>
      <c r="AK1240" s="42">
        <v>22</v>
      </c>
      <c r="AL1240" s="42">
        <v>28</v>
      </c>
      <c r="AM1240" s="42">
        <v>12</v>
      </c>
      <c r="AN1240" s="42">
        <v>1</v>
      </c>
      <c r="AO1240" s="42">
        <v>35</v>
      </c>
      <c r="AP1240" s="42">
        <v>61</v>
      </c>
      <c r="AQ1240" s="42">
        <v>28</v>
      </c>
      <c r="AR1240" s="42">
        <v>192</v>
      </c>
      <c r="AS1240" s="42">
        <v>16</v>
      </c>
      <c r="AT1240" s="42">
        <v>4</v>
      </c>
      <c r="AU1240" s="42">
        <v>8</v>
      </c>
      <c r="AV1240" s="42">
        <v>20</v>
      </c>
      <c r="AW1240" s="42">
        <v>44</v>
      </c>
      <c r="AX1240" s="42">
        <v>32</v>
      </c>
      <c r="AY1240" s="42">
        <v>60</v>
      </c>
      <c r="AZ1240" s="42">
        <v>8</v>
      </c>
      <c r="BA1240" s="42">
        <v>92</v>
      </c>
      <c r="BB1240" s="42">
        <v>8</v>
      </c>
      <c r="BC1240" s="42">
        <v>4</v>
      </c>
      <c r="BD1240" s="42">
        <v>8</v>
      </c>
      <c r="BE1240" s="42">
        <v>12</v>
      </c>
      <c r="BF1240" s="42">
        <v>8</v>
      </c>
      <c r="BG1240" s="42">
        <v>24</v>
      </c>
      <c r="BH1240" s="42">
        <v>24</v>
      </c>
      <c r="BI1240" s="42">
        <v>4</v>
      </c>
      <c r="BJ1240" s="42">
        <v>100</v>
      </c>
      <c r="BK1240" s="42">
        <v>8</v>
      </c>
      <c r="BL1240" s="42">
        <v>0</v>
      </c>
      <c r="BM1240" s="42">
        <v>0</v>
      </c>
      <c r="BN1240" s="42">
        <v>8</v>
      </c>
      <c r="BO1240" s="42">
        <v>36</v>
      </c>
      <c r="BP1240" s="42">
        <v>8</v>
      </c>
      <c r="BQ1240" s="42">
        <v>36</v>
      </c>
      <c r="BR1240" s="42">
        <v>4</v>
      </c>
      <c r="BS1240" s="42">
        <v>8</v>
      </c>
      <c r="BT1240" s="42">
        <v>0</v>
      </c>
      <c r="BU1240" s="42">
        <v>0</v>
      </c>
      <c r="BV1240" s="42">
        <v>0</v>
      </c>
      <c r="BW1240" s="42">
        <v>0</v>
      </c>
      <c r="BX1240" s="42">
        <v>4</v>
      </c>
      <c r="BY1240" s="42">
        <v>0</v>
      </c>
      <c r="BZ1240" s="42">
        <v>0</v>
      </c>
      <c r="CA1240" s="42">
        <v>4</v>
      </c>
      <c r="CB1240" s="42">
        <v>88</v>
      </c>
      <c r="CC1240" s="42">
        <v>4</v>
      </c>
      <c r="CD1240" s="42">
        <v>0</v>
      </c>
      <c r="CE1240" s="42">
        <v>8</v>
      </c>
      <c r="CF1240" s="42">
        <v>16</v>
      </c>
      <c r="CG1240" s="42">
        <v>28</v>
      </c>
      <c r="CH1240" s="42">
        <v>28</v>
      </c>
      <c r="CI1240" s="42">
        <v>0</v>
      </c>
      <c r="CJ1240" s="42">
        <v>4</v>
      </c>
      <c r="CK1240" s="42">
        <v>96</v>
      </c>
      <c r="CL1240" s="42">
        <v>12</v>
      </c>
      <c r="CM1240" s="42">
        <v>4</v>
      </c>
      <c r="CN1240" s="42">
        <v>0</v>
      </c>
      <c r="CO1240" s="42">
        <v>4</v>
      </c>
      <c r="CP1240" s="42">
        <v>12</v>
      </c>
      <c r="CQ1240" s="42">
        <v>4</v>
      </c>
      <c r="CR1240" s="42">
        <v>60</v>
      </c>
      <c r="CS1240" s="42">
        <v>0</v>
      </c>
    </row>
    <row r="1241" spans="1:97">
      <c r="A1241" s="40" t="s">
        <v>3111</v>
      </c>
      <c r="B1241" s="40" t="s">
        <v>289</v>
      </c>
      <c r="C1241" s="40" t="s">
        <v>2806</v>
      </c>
      <c r="D1241" s="40" t="s">
        <v>2807</v>
      </c>
      <c r="E1241" s="40" t="s">
        <v>2852</v>
      </c>
      <c r="F1241" s="40" t="s">
        <v>2809</v>
      </c>
      <c r="G1241" s="41" t="s">
        <v>294</v>
      </c>
      <c r="H1241" s="40" t="s">
        <v>3112</v>
      </c>
      <c r="I1241" s="42">
        <v>237</v>
      </c>
      <c r="J1241" s="42">
        <v>38.673639999999999</v>
      </c>
      <c r="K1241" s="42">
        <v>31.732218</v>
      </c>
      <c r="L1241" s="42">
        <v>50.573222000000001</v>
      </c>
      <c r="M1241" s="42">
        <v>54.539749</v>
      </c>
      <c r="N1241" s="42">
        <v>38.673639999999999</v>
      </c>
      <c r="O1241" s="42">
        <v>22.807531000000001</v>
      </c>
      <c r="P1241" s="42">
        <v>30</v>
      </c>
      <c r="Q1241" s="42">
        <v>27</v>
      </c>
      <c r="R1241" s="42">
        <v>51</v>
      </c>
      <c r="S1241" s="42">
        <v>26</v>
      </c>
      <c r="T1241" s="42">
        <v>34</v>
      </c>
      <c r="U1241" s="42">
        <v>17</v>
      </c>
      <c r="V1241" s="42">
        <v>110.07113</v>
      </c>
      <c r="W1241" s="42">
        <v>15.866109</v>
      </c>
      <c r="X1241" s="42">
        <v>15.866109</v>
      </c>
      <c r="Y1241" s="42">
        <v>22.807531000000001</v>
      </c>
      <c r="Z1241" s="42">
        <v>23.799163</v>
      </c>
      <c r="AA1241" s="42">
        <v>20.824268</v>
      </c>
      <c r="AB1241" s="42">
        <v>10.90795</v>
      </c>
      <c r="AC1241" s="42">
        <v>0</v>
      </c>
      <c r="AD1241" s="42">
        <v>22.807531000000001</v>
      </c>
      <c r="AE1241" s="42">
        <v>63.464435000000002</v>
      </c>
      <c r="AF1241" s="42">
        <v>23.799163</v>
      </c>
      <c r="AG1241" s="42">
        <v>126.92887</v>
      </c>
      <c r="AH1241" s="42">
        <v>22.807531000000001</v>
      </c>
      <c r="AI1241" s="42">
        <v>15.866109</v>
      </c>
      <c r="AJ1241" s="42">
        <v>27.765689999999999</v>
      </c>
      <c r="AK1241" s="42">
        <v>30.740586</v>
      </c>
      <c r="AL1241" s="42">
        <v>17.849371999999999</v>
      </c>
      <c r="AM1241" s="42">
        <v>10.90795</v>
      </c>
      <c r="AN1241" s="42">
        <v>0.99163199999999996</v>
      </c>
      <c r="AO1241" s="42">
        <v>28.757321999999998</v>
      </c>
      <c r="AP1241" s="42">
        <v>78.338911999999993</v>
      </c>
      <c r="AQ1241" s="42">
        <v>19.832636000000001</v>
      </c>
      <c r="AR1241" s="42">
        <v>206.25941399999999</v>
      </c>
      <c r="AS1241" s="42">
        <v>3.9665270000000001</v>
      </c>
      <c r="AT1241" s="42">
        <v>0</v>
      </c>
      <c r="AU1241" s="42">
        <v>7.9330540000000003</v>
      </c>
      <c r="AV1241" s="42">
        <v>27.765689999999999</v>
      </c>
      <c r="AW1241" s="42">
        <v>27.765689999999999</v>
      </c>
      <c r="AX1241" s="42">
        <v>31.732218</v>
      </c>
      <c r="AY1241" s="42">
        <v>87.263598000000002</v>
      </c>
      <c r="AZ1241" s="42">
        <v>19.832636000000001</v>
      </c>
      <c r="BA1241" s="42">
        <v>95.196652999999998</v>
      </c>
      <c r="BB1241" s="42">
        <v>3.9665270000000001</v>
      </c>
      <c r="BC1241" s="42">
        <v>0</v>
      </c>
      <c r="BD1241" s="42">
        <v>3.9665270000000001</v>
      </c>
      <c r="BE1241" s="42">
        <v>11.899582000000001</v>
      </c>
      <c r="BF1241" s="42">
        <v>0</v>
      </c>
      <c r="BG1241" s="42">
        <v>23.799163</v>
      </c>
      <c r="BH1241" s="42">
        <v>47.598326</v>
      </c>
      <c r="BI1241" s="42">
        <v>3.9665270000000001</v>
      </c>
      <c r="BJ1241" s="42">
        <v>111.06276200000001</v>
      </c>
      <c r="BK1241" s="42">
        <v>0</v>
      </c>
      <c r="BL1241" s="42">
        <v>0</v>
      </c>
      <c r="BM1241" s="42">
        <v>3.9665270000000001</v>
      </c>
      <c r="BN1241" s="42">
        <v>15.866109</v>
      </c>
      <c r="BO1241" s="42">
        <v>27.765689999999999</v>
      </c>
      <c r="BP1241" s="42">
        <v>7.9330540000000003</v>
      </c>
      <c r="BQ1241" s="42">
        <v>39.665272000000002</v>
      </c>
      <c r="BR1241" s="42">
        <v>15.866109</v>
      </c>
      <c r="BS1241" s="42">
        <v>31.732218</v>
      </c>
      <c r="BT1241" s="42">
        <v>0</v>
      </c>
      <c r="BU1241" s="42">
        <v>0</v>
      </c>
      <c r="BV1241" s="42">
        <v>0</v>
      </c>
      <c r="BW1241" s="42">
        <v>7.9330540000000003</v>
      </c>
      <c r="BX1241" s="42">
        <v>7.9330540000000003</v>
      </c>
      <c r="BY1241" s="42">
        <v>7.9330540000000003</v>
      </c>
      <c r="BZ1241" s="42">
        <v>0</v>
      </c>
      <c r="CA1241" s="42">
        <v>7.9330540000000003</v>
      </c>
      <c r="CB1241" s="42">
        <v>83.297071000000003</v>
      </c>
      <c r="CC1241" s="42">
        <v>3.9665270000000001</v>
      </c>
      <c r="CD1241" s="42">
        <v>0</v>
      </c>
      <c r="CE1241" s="42">
        <v>7.9330540000000003</v>
      </c>
      <c r="CF1241" s="42">
        <v>19.832636000000001</v>
      </c>
      <c r="CG1241" s="42">
        <v>19.832636000000001</v>
      </c>
      <c r="CH1241" s="42">
        <v>19.832636000000001</v>
      </c>
      <c r="CI1241" s="42">
        <v>0</v>
      </c>
      <c r="CJ1241" s="42">
        <v>11.899582000000001</v>
      </c>
      <c r="CK1241" s="42">
        <v>91.230125999999998</v>
      </c>
      <c r="CL1241" s="42">
        <v>0</v>
      </c>
      <c r="CM1241" s="42">
        <v>0</v>
      </c>
      <c r="CN1241" s="42">
        <v>0</v>
      </c>
      <c r="CO1241" s="42">
        <v>0</v>
      </c>
      <c r="CP1241" s="42">
        <v>0</v>
      </c>
      <c r="CQ1241" s="42">
        <v>3.9665270000000001</v>
      </c>
      <c r="CR1241" s="42">
        <v>87.263598000000002</v>
      </c>
      <c r="CS1241" s="42">
        <v>0</v>
      </c>
    </row>
    <row r="1242" spans="1:97">
      <c r="A1242" s="40" t="s">
        <v>3113</v>
      </c>
      <c r="B1242" s="40" t="s">
        <v>289</v>
      </c>
      <c r="C1242" s="40" t="s">
        <v>2806</v>
      </c>
      <c r="D1242" s="40" t="s">
        <v>2807</v>
      </c>
      <c r="E1242" s="40" t="s">
        <v>2906</v>
      </c>
      <c r="F1242" s="40" t="s">
        <v>2809</v>
      </c>
      <c r="G1242" s="41" t="s">
        <v>294</v>
      </c>
      <c r="H1242" s="40" t="s">
        <v>3114</v>
      </c>
      <c r="I1242" s="42">
        <v>557</v>
      </c>
      <c r="J1242" s="42">
        <v>89.243093999999999</v>
      </c>
      <c r="K1242" s="42">
        <v>55.392265000000002</v>
      </c>
      <c r="L1242" s="42">
        <v>106.6814</v>
      </c>
      <c r="M1242" s="42">
        <v>162.07366500000001</v>
      </c>
      <c r="N1242" s="42">
        <v>103.604052</v>
      </c>
      <c r="O1242" s="42">
        <v>40.005524999999999</v>
      </c>
      <c r="P1242" s="42">
        <v>114</v>
      </c>
      <c r="Q1242" s="42">
        <v>80</v>
      </c>
      <c r="R1242" s="42">
        <v>143</v>
      </c>
      <c r="S1242" s="42">
        <v>124</v>
      </c>
      <c r="T1242" s="42">
        <v>78</v>
      </c>
      <c r="U1242" s="42">
        <v>28</v>
      </c>
      <c r="V1242" s="42">
        <v>294.399632</v>
      </c>
      <c r="W1242" s="42">
        <v>49.237569000000001</v>
      </c>
      <c r="X1242" s="42">
        <v>31.799263</v>
      </c>
      <c r="Y1242" s="42">
        <v>52.314917000000001</v>
      </c>
      <c r="Z1242" s="42">
        <v>84.114180000000005</v>
      </c>
      <c r="AA1242" s="42">
        <v>57.443831000000003</v>
      </c>
      <c r="AB1242" s="42">
        <v>19.489871000000001</v>
      </c>
      <c r="AC1242" s="42">
        <v>0</v>
      </c>
      <c r="AD1242" s="42">
        <v>67.701656999999997</v>
      </c>
      <c r="AE1242" s="42">
        <v>181.563536</v>
      </c>
      <c r="AF1242" s="42">
        <v>45.134438000000003</v>
      </c>
      <c r="AG1242" s="42">
        <v>262.600368</v>
      </c>
      <c r="AH1242" s="42">
        <v>40.005524999999999</v>
      </c>
      <c r="AI1242" s="42">
        <v>23.593001999999998</v>
      </c>
      <c r="AJ1242" s="42">
        <v>54.366483000000002</v>
      </c>
      <c r="AK1242" s="42">
        <v>77.959484000000003</v>
      </c>
      <c r="AL1242" s="42">
        <v>46.160221</v>
      </c>
      <c r="AM1242" s="42">
        <v>19.489871000000001</v>
      </c>
      <c r="AN1242" s="42">
        <v>1.0257829999999999</v>
      </c>
      <c r="AO1242" s="42">
        <v>53.340699999999998</v>
      </c>
      <c r="AP1242" s="42">
        <v>166.176796</v>
      </c>
      <c r="AQ1242" s="42">
        <v>43.082872999999999</v>
      </c>
      <c r="AR1242" s="42">
        <v>492.37569100000002</v>
      </c>
      <c r="AS1242" s="42">
        <v>8.2062620000000006</v>
      </c>
      <c r="AT1242" s="42">
        <v>24.618784999999999</v>
      </c>
      <c r="AU1242" s="42">
        <v>28.721914999999999</v>
      </c>
      <c r="AV1242" s="42">
        <v>61.546961000000003</v>
      </c>
      <c r="AW1242" s="42">
        <v>98.475138000000001</v>
      </c>
      <c r="AX1242" s="42">
        <v>69.753223000000006</v>
      </c>
      <c r="AY1242" s="42">
        <v>131.300184</v>
      </c>
      <c r="AZ1242" s="42">
        <v>69.753223000000006</v>
      </c>
      <c r="BA1242" s="42">
        <v>250.290976</v>
      </c>
      <c r="BB1242" s="42">
        <v>4.1031310000000003</v>
      </c>
      <c r="BC1242" s="42">
        <v>20.515654000000001</v>
      </c>
      <c r="BD1242" s="42">
        <v>16.412523</v>
      </c>
      <c r="BE1242" s="42">
        <v>41.031308000000003</v>
      </c>
      <c r="BF1242" s="42">
        <v>16.412523</v>
      </c>
      <c r="BG1242" s="42">
        <v>49.237569000000001</v>
      </c>
      <c r="BH1242" s="42">
        <v>65.650092000000001</v>
      </c>
      <c r="BI1242" s="42">
        <v>36.928176999999998</v>
      </c>
      <c r="BJ1242" s="42">
        <v>242.08471499999999</v>
      </c>
      <c r="BK1242" s="42">
        <v>4.1031310000000003</v>
      </c>
      <c r="BL1242" s="42">
        <v>4.1031310000000003</v>
      </c>
      <c r="BM1242" s="42">
        <v>12.309392000000001</v>
      </c>
      <c r="BN1242" s="42">
        <v>20.515654000000001</v>
      </c>
      <c r="BO1242" s="42">
        <v>82.062614999999994</v>
      </c>
      <c r="BP1242" s="42">
        <v>20.515654000000001</v>
      </c>
      <c r="BQ1242" s="42">
        <v>65.650092000000001</v>
      </c>
      <c r="BR1242" s="42">
        <v>32.825046</v>
      </c>
      <c r="BS1242" s="42">
        <v>69.753223000000006</v>
      </c>
      <c r="BT1242" s="42">
        <v>0</v>
      </c>
      <c r="BU1242" s="42">
        <v>0</v>
      </c>
      <c r="BV1242" s="42">
        <v>0</v>
      </c>
      <c r="BW1242" s="42">
        <v>0</v>
      </c>
      <c r="BX1242" s="42">
        <v>20.515654000000001</v>
      </c>
      <c r="BY1242" s="42">
        <v>8.2062620000000006</v>
      </c>
      <c r="BZ1242" s="42">
        <v>0</v>
      </c>
      <c r="CA1242" s="42">
        <v>41.031308000000003</v>
      </c>
      <c r="CB1242" s="42">
        <v>225.672192</v>
      </c>
      <c r="CC1242" s="42">
        <v>4.1031310000000003</v>
      </c>
      <c r="CD1242" s="42">
        <v>20.515654000000001</v>
      </c>
      <c r="CE1242" s="42">
        <v>20.515654000000001</v>
      </c>
      <c r="CF1242" s="42">
        <v>53.340699999999998</v>
      </c>
      <c r="CG1242" s="42">
        <v>65.650092000000001</v>
      </c>
      <c r="CH1242" s="42">
        <v>41.031308000000003</v>
      </c>
      <c r="CI1242" s="42">
        <v>4.1031310000000003</v>
      </c>
      <c r="CJ1242" s="42">
        <v>16.412523</v>
      </c>
      <c r="CK1242" s="42">
        <v>196.950276</v>
      </c>
      <c r="CL1242" s="42">
        <v>4.1031310000000003</v>
      </c>
      <c r="CM1242" s="42">
        <v>4.1031310000000003</v>
      </c>
      <c r="CN1242" s="42">
        <v>8.2062620000000006</v>
      </c>
      <c r="CO1242" s="42">
        <v>8.2062620000000006</v>
      </c>
      <c r="CP1242" s="42">
        <v>12.309392000000001</v>
      </c>
      <c r="CQ1242" s="42">
        <v>20.515654000000001</v>
      </c>
      <c r="CR1242" s="42">
        <v>127.197053</v>
      </c>
      <c r="CS1242" s="42">
        <v>12.309392000000001</v>
      </c>
    </row>
    <row r="1243" spans="1:97">
      <c r="A1243" s="40" t="s">
        <v>3115</v>
      </c>
      <c r="B1243" s="40" t="s">
        <v>289</v>
      </c>
      <c r="C1243" s="40" t="s">
        <v>2806</v>
      </c>
      <c r="D1243" s="40" t="s">
        <v>2807</v>
      </c>
      <c r="E1243" s="40" t="s">
        <v>2848</v>
      </c>
      <c r="F1243" s="40" t="s">
        <v>2809</v>
      </c>
      <c r="G1243" s="41" t="s">
        <v>294</v>
      </c>
      <c r="H1243" s="40" t="s">
        <v>3116</v>
      </c>
      <c r="I1243" s="42">
        <v>205</v>
      </c>
      <c r="J1243" s="42">
        <v>34.661836000000001</v>
      </c>
      <c r="K1243" s="42">
        <v>18.816424999999999</v>
      </c>
      <c r="L1243" s="42">
        <v>28.719806999999999</v>
      </c>
      <c r="M1243" s="42">
        <v>55.458936999999999</v>
      </c>
      <c r="N1243" s="42">
        <v>43.574879000000003</v>
      </c>
      <c r="O1243" s="42">
        <v>23.768115999999999</v>
      </c>
      <c r="P1243" s="42">
        <v>32</v>
      </c>
      <c r="Q1243" s="42">
        <v>18</v>
      </c>
      <c r="R1243" s="42">
        <v>48</v>
      </c>
      <c r="S1243" s="42">
        <v>34</v>
      </c>
      <c r="T1243" s="42">
        <v>44</v>
      </c>
      <c r="U1243" s="42">
        <v>14</v>
      </c>
      <c r="V1243" s="42">
        <v>98.043477999999993</v>
      </c>
      <c r="W1243" s="42">
        <v>13.864734</v>
      </c>
      <c r="X1243" s="42">
        <v>8.913043</v>
      </c>
      <c r="Y1243" s="42">
        <v>13.864734</v>
      </c>
      <c r="Z1243" s="42">
        <v>27.729469000000002</v>
      </c>
      <c r="AA1243" s="42">
        <v>20.797101000000001</v>
      </c>
      <c r="AB1243" s="42">
        <v>12.874396000000001</v>
      </c>
      <c r="AC1243" s="42">
        <v>0</v>
      </c>
      <c r="AD1243" s="42">
        <v>17.826087000000001</v>
      </c>
      <c r="AE1243" s="42">
        <v>55.458936999999999</v>
      </c>
      <c r="AF1243" s="42">
        <v>24.758454</v>
      </c>
      <c r="AG1243" s="42">
        <v>106.95652200000001</v>
      </c>
      <c r="AH1243" s="42">
        <v>20.797101000000001</v>
      </c>
      <c r="AI1243" s="42">
        <v>9.9033820000000006</v>
      </c>
      <c r="AJ1243" s="42">
        <v>14.855072</v>
      </c>
      <c r="AK1243" s="42">
        <v>27.729469000000002</v>
      </c>
      <c r="AL1243" s="42">
        <v>22.777778000000001</v>
      </c>
      <c r="AM1243" s="42">
        <v>10.89372</v>
      </c>
      <c r="AN1243" s="42">
        <v>0</v>
      </c>
      <c r="AO1243" s="42">
        <v>23.768115999999999</v>
      </c>
      <c r="AP1243" s="42">
        <v>60.410628000000003</v>
      </c>
      <c r="AQ1243" s="42">
        <v>22.777778000000001</v>
      </c>
      <c r="AR1243" s="42">
        <v>174.29951700000001</v>
      </c>
      <c r="AS1243" s="42">
        <v>19.806763</v>
      </c>
      <c r="AT1243" s="42">
        <v>11.884058</v>
      </c>
      <c r="AU1243" s="42">
        <v>0</v>
      </c>
      <c r="AV1243" s="42">
        <v>3.9613529999999999</v>
      </c>
      <c r="AW1243" s="42">
        <v>19.806763</v>
      </c>
      <c r="AX1243" s="42">
        <v>31.690821</v>
      </c>
      <c r="AY1243" s="42">
        <v>71.304348000000005</v>
      </c>
      <c r="AZ1243" s="42">
        <v>15.845411</v>
      </c>
      <c r="BA1243" s="42">
        <v>87.149758000000006</v>
      </c>
      <c r="BB1243" s="42">
        <v>11.884058</v>
      </c>
      <c r="BC1243" s="42">
        <v>11.884058</v>
      </c>
      <c r="BD1243" s="42">
        <v>0</v>
      </c>
      <c r="BE1243" s="42">
        <v>3.9613529999999999</v>
      </c>
      <c r="BF1243" s="42">
        <v>0</v>
      </c>
      <c r="BG1243" s="42">
        <v>15.845411</v>
      </c>
      <c r="BH1243" s="42">
        <v>35.652174000000002</v>
      </c>
      <c r="BI1243" s="42">
        <v>7.9227049999999997</v>
      </c>
      <c r="BJ1243" s="42">
        <v>87.149758000000006</v>
      </c>
      <c r="BK1243" s="42">
        <v>7.9227049999999997</v>
      </c>
      <c r="BL1243" s="42">
        <v>0</v>
      </c>
      <c r="BM1243" s="42">
        <v>0</v>
      </c>
      <c r="BN1243" s="42">
        <v>0</v>
      </c>
      <c r="BO1243" s="42">
        <v>19.806763</v>
      </c>
      <c r="BP1243" s="42">
        <v>15.845411</v>
      </c>
      <c r="BQ1243" s="42">
        <v>35.652174000000002</v>
      </c>
      <c r="BR1243" s="42">
        <v>7.9227049999999997</v>
      </c>
      <c r="BS1243" s="42">
        <v>11.884058</v>
      </c>
      <c r="BT1243" s="42">
        <v>0</v>
      </c>
      <c r="BU1243" s="42">
        <v>0</v>
      </c>
      <c r="BV1243" s="42">
        <v>0</v>
      </c>
      <c r="BW1243" s="42">
        <v>0</v>
      </c>
      <c r="BX1243" s="42">
        <v>3.9613529999999999</v>
      </c>
      <c r="BY1243" s="42">
        <v>0</v>
      </c>
      <c r="BZ1243" s="42">
        <v>0</v>
      </c>
      <c r="CA1243" s="42">
        <v>7.9227049999999997</v>
      </c>
      <c r="CB1243" s="42">
        <v>83.188406000000001</v>
      </c>
      <c r="CC1243" s="42">
        <v>19.806763</v>
      </c>
      <c r="CD1243" s="42">
        <v>7.9227049999999997</v>
      </c>
      <c r="CE1243" s="42">
        <v>0</v>
      </c>
      <c r="CF1243" s="42">
        <v>3.9613529999999999</v>
      </c>
      <c r="CG1243" s="42">
        <v>15.845411</v>
      </c>
      <c r="CH1243" s="42">
        <v>27.729469000000002</v>
      </c>
      <c r="CI1243" s="42">
        <v>3.9613529999999999</v>
      </c>
      <c r="CJ1243" s="42">
        <v>3.9613529999999999</v>
      </c>
      <c r="CK1243" s="42">
        <v>79.227052999999998</v>
      </c>
      <c r="CL1243" s="42">
        <v>0</v>
      </c>
      <c r="CM1243" s="42">
        <v>3.9613529999999999</v>
      </c>
      <c r="CN1243" s="42">
        <v>0</v>
      </c>
      <c r="CO1243" s="42">
        <v>0</v>
      </c>
      <c r="CP1243" s="42">
        <v>0</v>
      </c>
      <c r="CQ1243" s="42">
        <v>3.9613529999999999</v>
      </c>
      <c r="CR1243" s="42">
        <v>67.342995000000002</v>
      </c>
      <c r="CS1243" s="42">
        <v>3.9613529999999999</v>
      </c>
    </row>
    <row r="1244" spans="1:97">
      <c r="A1244" s="40" t="s">
        <v>3117</v>
      </c>
      <c r="B1244" s="40" t="s">
        <v>289</v>
      </c>
      <c r="C1244" s="40" t="s">
        <v>2806</v>
      </c>
      <c r="D1244" s="40" t="s">
        <v>2812</v>
      </c>
      <c r="E1244" s="40" t="s">
        <v>2870</v>
      </c>
      <c r="F1244" s="40" t="s">
        <v>2818</v>
      </c>
      <c r="G1244" s="41" t="s">
        <v>294</v>
      </c>
      <c r="H1244" s="40" t="s">
        <v>3118</v>
      </c>
      <c r="I1244" s="42">
        <v>292</v>
      </c>
      <c r="J1244" s="42">
        <v>50.481355999999998</v>
      </c>
      <c r="K1244" s="42">
        <v>46.522033999999998</v>
      </c>
      <c r="L1244" s="42">
        <v>49.491525000000003</v>
      </c>
      <c r="M1244" s="42">
        <v>76.216949</v>
      </c>
      <c r="N1244" s="42">
        <v>42.562711999999998</v>
      </c>
      <c r="O1244" s="42">
        <v>26.725424</v>
      </c>
      <c r="P1244" s="42">
        <v>48</v>
      </c>
      <c r="Q1244" s="42">
        <v>33</v>
      </c>
      <c r="R1244" s="42">
        <v>51</v>
      </c>
      <c r="S1244" s="42">
        <v>52</v>
      </c>
      <c r="T1244" s="42">
        <v>48</v>
      </c>
      <c r="U1244" s="42">
        <v>25</v>
      </c>
      <c r="V1244" s="42">
        <v>147.484746</v>
      </c>
      <c r="W1244" s="42">
        <v>26.725424</v>
      </c>
      <c r="X1244" s="42">
        <v>23.755932000000001</v>
      </c>
      <c r="Y1244" s="42">
        <v>28.705085</v>
      </c>
      <c r="Z1244" s="42">
        <v>35.633898000000002</v>
      </c>
      <c r="AA1244" s="42">
        <v>22.766102</v>
      </c>
      <c r="AB1244" s="42">
        <v>9.8983050000000006</v>
      </c>
      <c r="AC1244" s="42">
        <v>0</v>
      </c>
      <c r="AD1244" s="42">
        <v>34.644067999999997</v>
      </c>
      <c r="AE1244" s="42">
        <v>91.064407000000003</v>
      </c>
      <c r="AF1244" s="42">
        <v>21.776271000000001</v>
      </c>
      <c r="AG1244" s="42">
        <v>144.515254</v>
      </c>
      <c r="AH1244" s="42">
        <v>23.755932000000001</v>
      </c>
      <c r="AI1244" s="42">
        <v>22.766102</v>
      </c>
      <c r="AJ1244" s="42">
        <v>20.786441</v>
      </c>
      <c r="AK1244" s="42">
        <v>40.583050999999998</v>
      </c>
      <c r="AL1244" s="42">
        <v>19.796610000000001</v>
      </c>
      <c r="AM1244" s="42">
        <v>15.837287999999999</v>
      </c>
      <c r="AN1244" s="42">
        <v>0.98983100000000002</v>
      </c>
      <c r="AO1244" s="42">
        <v>31.674575999999998</v>
      </c>
      <c r="AP1244" s="42">
        <v>82.155932000000007</v>
      </c>
      <c r="AQ1244" s="42">
        <v>30.684746000000001</v>
      </c>
      <c r="AR1244" s="42">
        <v>241.51864399999999</v>
      </c>
      <c r="AS1244" s="42">
        <v>19.796610000000001</v>
      </c>
      <c r="AT1244" s="42">
        <v>11.877966000000001</v>
      </c>
      <c r="AU1244" s="42">
        <v>7.9186439999999996</v>
      </c>
      <c r="AV1244" s="42">
        <v>15.837287999999999</v>
      </c>
      <c r="AW1244" s="42">
        <v>23.755932000000001</v>
      </c>
      <c r="AX1244" s="42">
        <v>59.389831000000001</v>
      </c>
      <c r="AY1244" s="42">
        <v>71.267797000000002</v>
      </c>
      <c r="AZ1244" s="42">
        <v>31.674575999999998</v>
      </c>
      <c r="BA1244" s="42">
        <v>122.738983</v>
      </c>
      <c r="BB1244" s="42">
        <v>3.9593219999999998</v>
      </c>
      <c r="BC1244" s="42">
        <v>7.9186439999999996</v>
      </c>
      <c r="BD1244" s="42">
        <v>7.9186439999999996</v>
      </c>
      <c r="BE1244" s="42">
        <v>11.877966000000001</v>
      </c>
      <c r="BF1244" s="42">
        <v>0</v>
      </c>
      <c r="BG1244" s="42">
        <v>47.511864000000003</v>
      </c>
      <c r="BH1244" s="42">
        <v>31.674575999999998</v>
      </c>
      <c r="BI1244" s="42">
        <v>11.877966000000001</v>
      </c>
      <c r="BJ1244" s="42">
        <v>118.779661</v>
      </c>
      <c r="BK1244" s="42">
        <v>15.837287999999999</v>
      </c>
      <c r="BL1244" s="42">
        <v>3.9593219999999998</v>
      </c>
      <c r="BM1244" s="42">
        <v>0</v>
      </c>
      <c r="BN1244" s="42">
        <v>3.9593219999999998</v>
      </c>
      <c r="BO1244" s="42">
        <v>23.755932000000001</v>
      </c>
      <c r="BP1244" s="42">
        <v>11.877966000000001</v>
      </c>
      <c r="BQ1244" s="42">
        <v>39.593220000000002</v>
      </c>
      <c r="BR1244" s="42">
        <v>19.796610000000001</v>
      </c>
      <c r="BS1244" s="42">
        <v>35.633898000000002</v>
      </c>
      <c r="BT1244" s="42">
        <v>0</v>
      </c>
      <c r="BU1244" s="42">
        <v>0</v>
      </c>
      <c r="BV1244" s="42">
        <v>0</v>
      </c>
      <c r="BW1244" s="42">
        <v>3.9593219999999998</v>
      </c>
      <c r="BX1244" s="42">
        <v>3.9593219999999998</v>
      </c>
      <c r="BY1244" s="42">
        <v>11.877966000000001</v>
      </c>
      <c r="BZ1244" s="42">
        <v>0</v>
      </c>
      <c r="CA1244" s="42">
        <v>15.837287999999999</v>
      </c>
      <c r="CB1244" s="42">
        <v>118.779661</v>
      </c>
      <c r="CC1244" s="42">
        <v>11.877966000000001</v>
      </c>
      <c r="CD1244" s="42">
        <v>7.9186439999999996</v>
      </c>
      <c r="CE1244" s="42">
        <v>7.9186439999999996</v>
      </c>
      <c r="CF1244" s="42">
        <v>7.9186439999999996</v>
      </c>
      <c r="CG1244" s="42">
        <v>19.796610000000001</v>
      </c>
      <c r="CH1244" s="42">
        <v>47.511864000000003</v>
      </c>
      <c r="CI1244" s="42">
        <v>0</v>
      </c>
      <c r="CJ1244" s="42">
        <v>15.837287999999999</v>
      </c>
      <c r="CK1244" s="42">
        <v>87.105085000000003</v>
      </c>
      <c r="CL1244" s="42">
        <v>7.9186439999999996</v>
      </c>
      <c r="CM1244" s="42">
        <v>3.9593219999999998</v>
      </c>
      <c r="CN1244" s="42">
        <v>0</v>
      </c>
      <c r="CO1244" s="42">
        <v>3.9593219999999998</v>
      </c>
      <c r="CP1244" s="42">
        <v>0</v>
      </c>
      <c r="CQ1244" s="42">
        <v>0</v>
      </c>
      <c r="CR1244" s="42">
        <v>71.267797000000002</v>
      </c>
      <c r="CS1244" s="42">
        <v>0</v>
      </c>
    </row>
    <row r="1245" spans="1:97">
      <c r="A1245" s="40" t="s">
        <v>3119</v>
      </c>
      <c r="B1245" s="40" t="s">
        <v>289</v>
      </c>
      <c r="C1245" s="40" t="s">
        <v>2806</v>
      </c>
      <c r="D1245" s="40" t="s">
        <v>2812</v>
      </c>
      <c r="E1245" s="40" t="s">
        <v>2887</v>
      </c>
      <c r="F1245" s="40" t="s">
        <v>2818</v>
      </c>
      <c r="G1245" s="41" t="s">
        <v>294</v>
      </c>
      <c r="H1245" s="40" t="s">
        <v>3120</v>
      </c>
      <c r="I1245" s="42">
        <v>823</v>
      </c>
      <c r="J1245" s="42">
        <v>184.26565400000001</v>
      </c>
      <c r="K1245" s="42">
        <v>111.436848</v>
      </c>
      <c r="L1245" s="42">
        <v>200.937309</v>
      </c>
      <c r="M1245" s="42">
        <v>136.00560200000001</v>
      </c>
      <c r="N1245" s="42">
        <v>120.468385</v>
      </c>
      <c r="O1245" s="42">
        <v>69.886202999999995</v>
      </c>
      <c r="P1245" s="42">
        <v>78</v>
      </c>
      <c r="Q1245" s="42">
        <v>108</v>
      </c>
      <c r="R1245" s="42">
        <v>104</v>
      </c>
      <c r="S1245" s="42">
        <v>132</v>
      </c>
      <c r="T1245" s="42">
        <v>129</v>
      </c>
      <c r="U1245" s="42">
        <v>59</v>
      </c>
      <c r="V1245" s="42">
        <v>416.79136099999999</v>
      </c>
      <c r="W1245" s="42">
        <v>103.539749</v>
      </c>
      <c r="X1245" s="42">
        <v>56.157152000000004</v>
      </c>
      <c r="Y1245" s="42">
        <v>105.29465999999999</v>
      </c>
      <c r="Z1245" s="42">
        <v>64.931707000000003</v>
      </c>
      <c r="AA1245" s="42">
        <v>58.789518000000001</v>
      </c>
      <c r="AB1245" s="42">
        <v>27.20112</v>
      </c>
      <c r="AC1245" s="42">
        <v>0.87745499999999998</v>
      </c>
      <c r="AD1245" s="42">
        <v>124.59868</v>
      </c>
      <c r="AE1245" s="42">
        <v>235.158073</v>
      </c>
      <c r="AF1245" s="42">
        <v>57.034607000000001</v>
      </c>
      <c r="AG1245" s="42">
        <v>406.20863900000001</v>
      </c>
      <c r="AH1245" s="42">
        <v>80.725905999999995</v>
      </c>
      <c r="AI1245" s="42">
        <v>55.279696000000001</v>
      </c>
      <c r="AJ1245" s="42">
        <v>95.642649000000006</v>
      </c>
      <c r="AK1245" s="42">
        <v>71.073894999999993</v>
      </c>
      <c r="AL1245" s="42">
        <v>61.678865999999999</v>
      </c>
      <c r="AM1245" s="42">
        <v>36.542893999999997</v>
      </c>
      <c r="AN1245" s="42">
        <v>5.2647329999999997</v>
      </c>
      <c r="AO1245" s="42">
        <v>94.765193999999994</v>
      </c>
      <c r="AP1245" s="42">
        <v>236.91298399999999</v>
      </c>
      <c r="AQ1245" s="42">
        <v>74.530462</v>
      </c>
      <c r="AR1245" s="42">
        <v>644.56629699999996</v>
      </c>
      <c r="AS1245" s="42">
        <v>14.039288000000001</v>
      </c>
      <c r="AT1245" s="42">
        <v>21.058931999999999</v>
      </c>
      <c r="AU1245" s="42">
        <v>7.0196440000000004</v>
      </c>
      <c r="AV1245" s="42">
        <v>108.80448199999999</v>
      </c>
      <c r="AW1245" s="42">
        <v>105.29465999999999</v>
      </c>
      <c r="AX1245" s="42">
        <v>119.33394699999999</v>
      </c>
      <c r="AY1245" s="42">
        <v>181.26979600000001</v>
      </c>
      <c r="AZ1245" s="42">
        <v>87.745549999999994</v>
      </c>
      <c r="BA1245" s="42">
        <v>305.354513</v>
      </c>
      <c r="BB1245" s="42">
        <v>14.039288000000001</v>
      </c>
      <c r="BC1245" s="42">
        <v>17.549109999999999</v>
      </c>
      <c r="BD1245" s="42">
        <v>0</v>
      </c>
      <c r="BE1245" s="42">
        <v>52.647329999999997</v>
      </c>
      <c r="BF1245" s="42">
        <v>10.529465999999999</v>
      </c>
      <c r="BG1245" s="42">
        <v>98.275015999999994</v>
      </c>
      <c r="BH1245" s="42">
        <v>80.725905999999995</v>
      </c>
      <c r="BI1245" s="42">
        <v>31.588398000000002</v>
      </c>
      <c r="BJ1245" s="42">
        <v>339.21178500000002</v>
      </c>
      <c r="BK1245" s="42">
        <v>0</v>
      </c>
      <c r="BL1245" s="42">
        <v>3.5098220000000002</v>
      </c>
      <c r="BM1245" s="42">
        <v>7.0196440000000004</v>
      </c>
      <c r="BN1245" s="42">
        <v>56.157152000000004</v>
      </c>
      <c r="BO1245" s="42">
        <v>94.765193999999994</v>
      </c>
      <c r="BP1245" s="42">
        <v>21.058931999999999</v>
      </c>
      <c r="BQ1245" s="42">
        <v>100.54389</v>
      </c>
      <c r="BR1245" s="42">
        <v>56.157152000000004</v>
      </c>
      <c r="BS1245" s="42">
        <v>66.686617999999996</v>
      </c>
      <c r="BT1245" s="42">
        <v>0</v>
      </c>
      <c r="BU1245" s="42">
        <v>0</v>
      </c>
      <c r="BV1245" s="42">
        <v>0</v>
      </c>
      <c r="BW1245" s="42">
        <v>7.0196440000000004</v>
      </c>
      <c r="BX1245" s="42">
        <v>10.529465999999999</v>
      </c>
      <c r="BY1245" s="42">
        <v>14.039288000000001</v>
      </c>
      <c r="BZ1245" s="42">
        <v>0</v>
      </c>
      <c r="CA1245" s="42">
        <v>35.098219999999998</v>
      </c>
      <c r="CB1245" s="42">
        <v>340.45273200000003</v>
      </c>
      <c r="CC1245" s="42">
        <v>7.0196440000000004</v>
      </c>
      <c r="CD1245" s="42">
        <v>14.039288000000001</v>
      </c>
      <c r="CE1245" s="42">
        <v>7.0196440000000004</v>
      </c>
      <c r="CF1245" s="42">
        <v>94.765193999999994</v>
      </c>
      <c r="CG1245" s="42">
        <v>84.235727999999995</v>
      </c>
      <c r="CH1245" s="42">
        <v>101.78483799999999</v>
      </c>
      <c r="CI1245" s="42">
        <v>3.5098220000000002</v>
      </c>
      <c r="CJ1245" s="42">
        <v>28.078576000000002</v>
      </c>
      <c r="CK1245" s="42">
        <v>237.42694700000001</v>
      </c>
      <c r="CL1245" s="42">
        <v>7.0196440000000004</v>
      </c>
      <c r="CM1245" s="42">
        <v>7.0196440000000004</v>
      </c>
      <c r="CN1245" s="42">
        <v>0</v>
      </c>
      <c r="CO1245" s="42">
        <v>7.0196440000000004</v>
      </c>
      <c r="CP1245" s="42">
        <v>10.529465999999999</v>
      </c>
      <c r="CQ1245" s="42">
        <v>3.5098220000000002</v>
      </c>
      <c r="CR1245" s="42">
        <v>177.759974</v>
      </c>
      <c r="CS1245" s="42">
        <v>24.568753999999998</v>
      </c>
    </row>
    <row r="1246" spans="1:97">
      <c r="A1246" s="40" t="s">
        <v>3121</v>
      </c>
      <c r="B1246" s="40" t="s">
        <v>289</v>
      </c>
      <c r="C1246" s="40" t="s">
        <v>2806</v>
      </c>
      <c r="D1246" s="40" t="s">
        <v>2812</v>
      </c>
      <c r="E1246" s="40" t="s">
        <v>2858</v>
      </c>
      <c r="F1246" s="40" t="s">
        <v>2809</v>
      </c>
      <c r="G1246" s="41" t="s">
        <v>294</v>
      </c>
      <c r="H1246" s="40" t="s">
        <v>3122</v>
      </c>
      <c r="I1246" s="42">
        <v>300</v>
      </c>
      <c r="J1246" s="42">
        <v>41.666666999999997</v>
      </c>
      <c r="K1246" s="42">
        <v>40.625</v>
      </c>
      <c r="L1246" s="42">
        <v>61.458333000000003</v>
      </c>
      <c r="M1246" s="42">
        <v>76.041667000000004</v>
      </c>
      <c r="N1246" s="42">
        <v>45.833333000000003</v>
      </c>
      <c r="O1246" s="42">
        <v>34.375</v>
      </c>
      <c r="P1246" s="42">
        <v>47</v>
      </c>
      <c r="Q1246" s="42">
        <v>65</v>
      </c>
      <c r="R1246" s="42">
        <v>77</v>
      </c>
      <c r="S1246" s="42">
        <v>57</v>
      </c>
      <c r="T1246" s="42">
        <v>51</v>
      </c>
      <c r="U1246" s="42">
        <v>19</v>
      </c>
      <c r="V1246" s="42">
        <v>155.20833300000001</v>
      </c>
      <c r="W1246" s="42">
        <v>25</v>
      </c>
      <c r="X1246" s="42">
        <v>22.916667</v>
      </c>
      <c r="Y1246" s="42">
        <v>30.208333</v>
      </c>
      <c r="Z1246" s="42">
        <v>38.541666999999997</v>
      </c>
      <c r="AA1246" s="42">
        <v>23.958333</v>
      </c>
      <c r="AB1246" s="42">
        <v>12.5</v>
      </c>
      <c r="AC1246" s="42">
        <v>2.0833330000000001</v>
      </c>
      <c r="AD1246" s="42">
        <v>35.416666999999997</v>
      </c>
      <c r="AE1246" s="42">
        <v>90.625</v>
      </c>
      <c r="AF1246" s="42">
        <v>29.166667</v>
      </c>
      <c r="AG1246" s="42">
        <v>144.79166699999999</v>
      </c>
      <c r="AH1246" s="42">
        <v>16.666667</v>
      </c>
      <c r="AI1246" s="42">
        <v>17.708333</v>
      </c>
      <c r="AJ1246" s="42">
        <v>31.25</v>
      </c>
      <c r="AK1246" s="42">
        <v>37.5</v>
      </c>
      <c r="AL1246" s="42">
        <v>21.875</v>
      </c>
      <c r="AM1246" s="42">
        <v>17.708333</v>
      </c>
      <c r="AN1246" s="42">
        <v>2.0833330000000001</v>
      </c>
      <c r="AO1246" s="42">
        <v>20.833333</v>
      </c>
      <c r="AP1246" s="42">
        <v>92.708332999999996</v>
      </c>
      <c r="AQ1246" s="42">
        <v>31.25</v>
      </c>
      <c r="AR1246" s="42">
        <v>237.5</v>
      </c>
      <c r="AS1246" s="42">
        <v>16.666667</v>
      </c>
      <c r="AT1246" s="42">
        <v>0</v>
      </c>
      <c r="AU1246" s="42">
        <v>8.3333329999999997</v>
      </c>
      <c r="AV1246" s="42">
        <v>20.833333</v>
      </c>
      <c r="AW1246" s="42">
        <v>58.333333000000003</v>
      </c>
      <c r="AX1246" s="42">
        <v>29.166667</v>
      </c>
      <c r="AY1246" s="42">
        <v>75</v>
      </c>
      <c r="AZ1246" s="42">
        <v>29.166667</v>
      </c>
      <c r="BA1246" s="42">
        <v>108.333333</v>
      </c>
      <c r="BB1246" s="42">
        <v>8.3333329999999997</v>
      </c>
      <c r="BC1246" s="42">
        <v>0</v>
      </c>
      <c r="BD1246" s="42">
        <v>8.3333329999999997</v>
      </c>
      <c r="BE1246" s="42">
        <v>4.1666670000000003</v>
      </c>
      <c r="BF1246" s="42">
        <v>12.5</v>
      </c>
      <c r="BG1246" s="42">
        <v>25</v>
      </c>
      <c r="BH1246" s="42">
        <v>41.666666999999997</v>
      </c>
      <c r="BI1246" s="42">
        <v>8.3333329999999997</v>
      </c>
      <c r="BJ1246" s="42">
        <v>129.16666699999999</v>
      </c>
      <c r="BK1246" s="42">
        <v>8.3333329999999997</v>
      </c>
      <c r="BL1246" s="42">
        <v>0</v>
      </c>
      <c r="BM1246" s="42">
        <v>0</v>
      </c>
      <c r="BN1246" s="42">
        <v>16.666667</v>
      </c>
      <c r="BO1246" s="42">
        <v>45.833333000000003</v>
      </c>
      <c r="BP1246" s="42">
        <v>4.1666670000000003</v>
      </c>
      <c r="BQ1246" s="42">
        <v>33.333333000000003</v>
      </c>
      <c r="BR1246" s="42">
        <v>20.833333</v>
      </c>
      <c r="BS1246" s="42">
        <v>12.5</v>
      </c>
      <c r="BT1246" s="42">
        <v>0</v>
      </c>
      <c r="BU1246" s="42">
        <v>0</v>
      </c>
      <c r="BV1246" s="42">
        <v>0</v>
      </c>
      <c r="BW1246" s="42">
        <v>4.1666670000000003</v>
      </c>
      <c r="BX1246" s="42">
        <v>0</v>
      </c>
      <c r="BY1246" s="42">
        <v>0</v>
      </c>
      <c r="BZ1246" s="42">
        <v>0</v>
      </c>
      <c r="CA1246" s="42">
        <v>8.3333329999999997</v>
      </c>
      <c r="CB1246" s="42">
        <v>125</v>
      </c>
      <c r="CC1246" s="42">
        <v>8.3333329999999997</v>
      </c>
      <c r="CD1246" s="42">
        <v>0</v>
      </c>
      <c r="CE1246" s="42">
        <v>8.3333329999999997</v>
      </c>
      <c r="CF1246" s="42">
        <v>16.666667</v>
      </c>
      <c r="CG1246" s="42">
        <v>50</v>
      </c>
      <c r="CH1246" s="42">
        <v>25</v>
      </c>
      <c r="CI1246" s="42">
        <v>8.3333329999999997</v>
      </c>
      <c r="CJ1246" s="42">
        <v>8.3333329999999997</v>
      </c>
      <c r="CK1246" s="42">
        <v>100</v>
      </c>
      <c r="CL1246" s="42">
        <v>8.3333329999999997</v>
      </c>
      <c r="CM1246" s="42">
        <v>0</v>
      </c>
      <c r="CN1246" s="42">
        <v>0</v>
      </c>
      <c r="CO1246" s="42">
        <v>0</v>
      </c>
      <c r="CP1246" s="42">
        <v>8.3333329999999997</v>
      </c>
      <c r="CQ1246" s="42">
        <v>4.1666670000000003</v>
      </c>
      <c r="CR1246" s="42">
        <v>66.666667000000004</v>
      </c>
      <c r="CS1246" s="42">
        <v>12.5</v>
      </c>
    </row>
    <row r="1247" spans="1:97">
      <c r="A1247" s="40" t="s">
        <v>3123</v>
      </c>
      <c r="B1247" s="40" t="s">
        <v>289</v>
      </c>
      <c r="C1247" s="40" t="s">
        <v>2806</v>
      </c>
      <c r="D1247" s="40" t="s">
        <v>2812</v>
      </c>
      <c r="E1247" s="40" t="s">
        <v>2870</v>
      </c>
      <c r="F1247" s="40" t="s">
        <v>2818</v>
      </c>
      <c r="G1247" s="41" t="s">
        <v>294</v>
      </c>
      <c r="H1247" s="40" t="s">
        <v>3124</v>
      </c>
      <c r="I1247" s="42">
        <v>249</v>
      </c>
      <c r="J1247" s="42">
        <v>36</v>
      </c>
      <c r="K1247" s="42">
        <v>30</v>
      </c>
      <c r="L1247" s="42">
        <v>43</v>
      </c>
      <c r="M1247" s="42">
        <v>63</v>
      </c>
      <c r="N1247" s="42">
        <v>44</v>
      </c>
      <c r="O1247" s="42">
        <v>33</v>
      </c>
      <c r="P1247" s="42">
        <v>39</v>
      </c>
      <c r="Q1247" s="42">
        <v>30</v>
      </c>
      <c r="R1247" s="42">
        <v>61</v>
      </c>
      <c r="S1247" s="42">
        <v>41</v>
      </c>
      <c r="T1247" s="42">
        <v>42</v>
      </c>
      <c r="U1247" s="42">
        <v>23</v>
      </c>
      <c r="V1247" s="42">
        <v>130</v>
      </c>
      <c r="W1247" s="42">
        <v>20</v>
      </c>
      <c r="X1247" s="42">
        <v>13</v>
      </c>
      <c r="Y1247" s="42">
        <v>23</v>
      </c>
      <c r="Z1247" s="42">
        <v>32</v>
      </c>
      <c r="AA1247" s="42">
        <v>28</v>
      </c>
      <c r="AB1247" s="42">
        <v>14</v>
      </c>
      <c r="AC1247" s="42">
        <v>0</v>
      </c>
      <c r="AD1247" s="42">
        <v>23</v>
      </c>
      <c r="AE1247" s="42">
        <v>84</v>
      </c>
      <c r="AF1247" s="42">
        <v>23</v>
      </c>
      <c r="AG1247" s="42">
        <v>119</v>
      </c>
      <c r="AH1247" s="42">
        <v>16</v>
      </c>
      <c r="AI1247" s="42">
        <v>17</v>
      </c>
      <c r="AJ1247" s="42">
        <v>20</v>
      </c>
      <c r="AK1247" s="42">
        <v>31</v>
      </c>
      <c r="AL1247" s="42">
        <v>16</v>
      </c>
      <c r="AM1247" s="42">
        <v>18</v>
      </c>
      <c r="AN1247" s="42">
        <v>1</v>
      </c>
      <c r="AO1247" s="42">
        <v>24</v>
      </c>
      <c r="AP1247" s="42">
        <v>71</v>
      </c>
      <c r="AQ1247" s="42">
        <v>24</v>
      </c>
      <c r="AR1247" s="42">
        <v>212</v>
      </c>
      <c r="AS1247" s="42">
        <v>4</v>
      </c>
      <c r="AT1247" s="42">
        <v>16</v>
      </c>
      <c r="AU1247" s="42">
        <v>0</v>
      </c>
      <c r="AV1247" s="42">
        <v>20</v>
      </c>
      <c r="AW1247" s="42">
        <v>52</v>
      </c>
      <c r="AX1247" s="42">
        <v>48</v>
      </c>
      <c r="AY1247" s="42">
        <v>56</v>
      </c>
      <c r="AZ1247" s="42">
        <v>16</v>
      </c>
      <c r="BA1247" s="42">
        <v>108</v>
      </c>
      <c r="BB1247" s="42">
        <v>0</v>
      </c>
      <c r="BC1247" s="42">
        <v>12</v>
      </c>
      <c r="BD1247" s="42">
        <v>0</v>
      </c>
      <c r="BE1247" s="42">
        <v>8</v>
      </c>
      <c r="BF1247" s="42">
        <v>8</v>
      </c>
      <c r="BG1247" s="42">
        <v>44</v>
      </c>
      <c r="BH1247" s="42">
        <v>32</v>
      </c>
      <c r="BI1247" s="42">
        <v>4</v>
      </c>
      <c r="BJ1247" s="42">
        <v>104</v>
      </c>
      <c r="BK1247" s="42">
        <v>4</v>
      </c>
      <c r="BL1247" s="42">
        <v>4</v>
      </c>
      <c r="BM1247" s="42">
        <v>0</v>
      </c>
      <c r="BN1247" s="42">
        <v>12</v>
      </c>
      <c r="BO1247" s="42">
        <v>44</v>
      </c>
      <c r="BP1247" s="42">
        <v>4</v>
      </c>
      <c r="BQ1247" s="42">
        <v>24</v>
      </c>
      <c r="BR1247" s="42">
        <v>12</v>
      </c>
      <c r="BS1247" s="42">
        <v>24</v>
      </c>
      <c r="BT1247" s="42">
        <v>0</v>
      </c>
      <c r="BU1247" s="42">
        <v>0</v>
      </c>
      <c r="BV1247" s="42">
        <v>0</v>
      </c>
      <c r="BW1247" s="42">
        <v>0</v>
      </c>
      <c r="BX1247" s="42">
        <v>4</v>
      </c>
      <c r="BY1247" s="42">
        <v>4</v>
      </c>
      <c r="BZ1247" s="42">
        <v>0</v>
      </c>
      <c r="CA1247" s="42">
        <v>16</v>
      </c>
      <c r="CB1247" s="42">
        <v>116</v>
      </c>
      <c r="CC1247" s="42">
        <v>4</v>
      </c>
      <c r="CD1247" s="42">
        <v>16</v>
      </c>
      <c r="CE1247" s="42">
        <v>0</v>
      </c>
      <c r="CF1247" s="42">
        <v>20</v>
      </c>
      <c r="CG1247" s="42">
        <v>40</v>
      </c>
      <c r="CH1247" s="42">
        <v>36</v>
      </c>
      <c r="CI1247" s="42">
        <v>0</v>
      </c>
      <c r="CJ1247" s="42">
        <v>0</v>
      </c>
      <c r="CK1247" s="42">
        <v>72</v>
      </c>
      <c r="CL1247" s="42">
        <v>0</v>
      </c>
      <c r="CM1247" s="42">
        <v>0</v>
      </c>
      <c r="CN1247" s="42">
        <v>0</v>
      </c>
      <c r="CO1247" s="42">
        <v>0</v>
      </c>
      <c r="CP1247" s="42">
        <v>8</v>
      </c>
      <c r="CQ1247" s="42">
        <v>8</v>
      </c>
      <c r="CR1247" s="42">
        <v>56</v>
      </c>
      <c r="CS1247" s="42">
        <v>0</v>
      </c>
    </row>
    <row r="1248" spans="1:97">
      <c r="A1248" s="40" t="s">
        <v>3125</v>
      </c>
      <c r="B1248" s="40" t="s">
        <v>289</v>
      </c>
      <c r="C1248" s="40" t="s">
        <v>2806</v>
      </c>
      <c r="D1248" s="40" t="s">
        <v>2807</v>
      </c>
      <c r="E1248" s="40" t="s">
        <v>2839</v>
      </c>
      <c r="F1248" s="40" t="s">
        <v>2809</v>
      </c>
      <c r="G1248" s="41" t="s">
        <v>294</v>
      </c>
      <c r="H1248" s="40" t="s">
        <v>3126</v>
      </c>
      <c r="I1248" s="42">
        <v>600</v>
      </c>
      <c r="J1248" s="42">
        <v>119</v>
      </c>
      <c r="K1248" s="42">
        <v>74</v>
      </c>
      <c r="L1248" s="42">
        <v>115</v>
      </c>
      <c r="M1248" s="42">
        <v>142</v>
      </c>
      <c r="N1248" s="42">
        <v>79</v>
      </c>
      <c r="O1248" s="42">
        <v>71</v>
      </c>
      <c r="P1248" s="42">
        <v>100</v>
      </c>
      <c r="Q1248" s="42">
        <v>89</v>
      </c>
      <c r="R1248" s="42">
        <v>142</v>
      </c>
      <c r="S1248" s="42">
        <v>93</v>
      </c>
      <c r="T1248" s="42">
        <v>93</v>
      </c>
      <c r="U1248" s="42">
        <v>60</v>
      </c>
      <c r="V1248" s="42">
        <v>296</v>
      </c>
      <c r="W1248" s="42">
        <v>60</v>
      </c>
      <c r="X1248" s="42">
        <v>44</v>
      </c>
      <c r="Y1248" s="42">
        <v>54</v>
      </c>
      <c r="Z1248" s="42">
        <v>73</v>
      </c>
      <c r="AA1248" s="42">
        <v>35</v>
      </c>
      <c r="AB1248" s="42">
        <v>30</v>
      </c>
      <c r="AC1248" s="42">
        <v>0</v>
      </c>
      <c r="AD1248" s="42">
        <v>80</v>
      </c>
      <c r="AE1248" s="42">
        <v>168</v>
      </c>
      <c r="AF1248" s="42">
        <v>48</v>
      </c>
      <c r="AG1248" s="42">
        <v>304</v>
      </c>
      <c r="AH1248" s="42">
        <v>59</v>
      </c>
      <c r="AI1248" s="42">
        <v>30</v>
      </c>
      <c r="AJ1248" s="42">
        <v>61</v>
      </c>
      <c r="AK1248" s="42">
        <v>69</v>
      </c>
      <c r="AL1248" s="42">
        <v>44</v>
      </c>
      <c r="AM1248" s="42">
        <v>39</v>
      </c>
      <c r="AN1248" s="42">
        <v>2</v>
      </c>
      <c r="AO1248" s="42">
        <v>71</v>
      </c>
      <c r="AP1248" s="42">
        <v>171</v>
      </c>
      <c r="AQ1248" s="42">
        <v>62</v>
      </c>
      <c r="AR1248" s="42">
        <v>460</v>
      </c>
      <c r="AS1248" s="42">
        <v>12</v>
      </c>
      <c r="AT1248" s="42">
        <v>16</v>
      </c>
      <c r="AU1248" s="42">
        <v>36</v>
      </c>
      <c r="AV1248" s="42">
        <v>68</v>
      </c>
      <c r="AW1248" s="42">
        <v>64</v>
      </c>
      <c r="AX1248" s="42">
        <v>60</v>
      </c>
      <c r="AY1248" s="42">
        <v>168</v>
      </c>
      <c r="AZ1248" s="42">
        <v>36</v>
      </c>
      <c r="BA1248" s="42">
        <v>216</v>
      </c>
      <c r="BB1248" s="42">
        <v>8</v>
      </c>
      <c r="BC1248" s="42">
        <v>4</v>
      </c>
      <c r="BD1248" s="42">
        <v>24</v>
      </c>
      <c r="BE1248" s="42">
        <v>40</v>
      </c>
      <c r="BF1248" s="42">
        <v>8</v>
      </c>
      <c r="BG1248" s="42">
        <v>40</v>
      </c>
      <c r="BH1248" s="42">
        <v>76</v>
      </c>
      <c r="BI1248" s="42">
        <v>16</v>
      </c>
      <c r="BJ1248" s="42">
        <v>244</v>
      </c>
      <c r="BK1248" s="42">
        <v>4</v>
      </c>
      <c r="BL1248" s="42">
        <v>12</v>
      </c>
      <c r="BM1248" s="42">
        <v>12</v>
      </c>
      <c r="BN1248" s="42">
        <v>28</v>
      </c>
      <c r="BO1248" s="42">
        <v>56</v>
      </c>
      <c r="BP1248" s="42">
        <v>20</v>
      </c>
      <c r="BQ1248" s="42">
        <v>92</v>
      </c>
      <c r="BR1248" s="42">
        <v>20</v>
      </c>
      <c r="BS1248" s="42">
        <v>32</v>
      </c>
      <c r="BT1248" s="42">
        <v>0</v>
      </c>
      <c r="BU1248" s="42">
        <v>0</v>
      </c>
      <c r="BV1248" s="42">
        <v>0</v>
      </c>
      <c r="BW1248" s="42">
        <v>4</v>
      </c>
      <c r="BX1248" s="42">
        <v>8</v>
      </c>
      <c r="BY1248" s="42">
        <v>4</v>
      </c>
      <c r="BZ1248" s="42">
        <v>0</v>
      </c>
      <c r="CA1248" s="42">
        <v>16</v>
      </c>
      <c r="CB1248" s="42">
        <v>220</v>
      </c>
      <c r="CC1248" s="42">
        <v>12</v>
      </c>
      <c r="CD1248" s="42">
        <v>12</v>
      </c>
      <c r="CE1248" s="42">
        <v>36</v>
      </c>
      <c r="CF1248" s="42">
        <v>56</v>
      </c>
      <c r="CG1248" s="42">
        <v>52</v>
      </c>
      <c r="CH1248" s="42">
        <v>44</v>
      </c>
      <c r="CI1248" s="42">
        <v>4</v>
      </c>
      <c r="CJ1248" s="42">
        <v>4</v>
      </c>
      <c r="CK1248" s="42">
        <v>208</v>
      </c>
      <c r="CL1248" s="42">
        <v>0</v>
      </c>
      <c r="CM1248" s="42">
        <v>4</v>
      </c>
      <c r="CN1248" s="42">
        <v>0</v>
      </c>
      <c r="CO1248" s="42">
        <v>8</v>
      </c>
      <c r="CP1248" s="42">
        <v>4</v>
      </c>
      <c r="CQ1248" s="42">
        <v>12</v>
      </c>
      <c r="CR1248" s="42">
        <v>164</v>
      </c>
      <c r="CS1248" s="42">
        <v>16</v>
      </c>
    </row>
    <row r="1249" spans="1:97">
      <c r="A1249" s="40" t="s">
        <v>3127</v>
      </c>
      <c r="B1249" s="40" t="s">
        <v>289</v>
      </c>
      <c r="C1249" s="40" t="s">
        <v>2806</v>
      </c>
      <c r="D1249" s="40" t="s">
        <v>2807</v>
      </c>
      <c r="E1249" s="40" t="s">
        <v>2808</v>
      </c>
      <c r="F1249" s="40" t="s">
        <v>2809</v>
      </c>
      <c r="G1249" s="41" t="s">
        <v>294</v>
      </c>
      <c r="H1249" s="40" t="s">
        <v>3128</v>
      </c>
      <c r="I1249" s="42">
        <v>166</v>
      </c>
      <c r="J1249" s="42">
        <v>19.115151999999998</v>
      </c>
      <c r="K1249" s="42">
        <v>25.151515</v>
      </c>
      <c r="L1249" s="42">
        <v>29.175757999999998</v>
      </c>
      <c r="M1249" s="42">
        <v>45.272727000000003</v>
      </c>
      <c r="N1249" s="42">
        <v>24.145454999999998</v>
      </c>
      <c r="O1249" s="42">
        <v>23.139393999999999</v>
      </c>
      <c r="P1249" s="42">
        <v>35</v>
      </c>
      <c r="Q1249" s="42">
        <v>26</v>
      </c>
      <c r="R1249" s="42">
        <v>45</v>
      </c>
      <c r="S1249" s="42">
        <v>34</v>
      </c>
      <c r="T1249" s="42">
        <v>31</v>
      </c>
      <c r="U1249" s="42">
        <v>15</v>
      </c>
      <c r="V1249" s="42">
        <v>93.563636000000002</v>
      </c>
      <c r="W1249" s="42">
        <v>13.078787999999999</v>
      </c>
      <c r="X1249" s="42">
        <v>16.096969999999999</v>
      </c>
      <c r="Y1249" s="42">
        <v>17.10303</v>
      </c>
      <c r="Z1249" s="42">
        <v>23.139393999999999</v>
      </c>
      <c r="AA1249" s="42">
        <v>15.090909</v>
      </c>
      <c r="AB1249" s="42">
        <v>8.0484849999999994</v>
      </c>
      <c r="AC1249" s="42">
        <v>1.0060610000000001</v>
      </c>
      <c r="AD1249" s="42">
        <v>22.133333</v>
      </c>
      <c r="AE1249" s="42">
        <v>55.333333000000003</v>
      </c>
      <c r="AF1249" s="42">
        <v>16.096969999999999</v>
      </c>
      <c r="AG1249" s="42">
        <v>72.436363999999998</v>
      </c>
      <c r="AH1249" s="42">
        <v>6.0363639999999998</v>
      </c>
      <c r="AI1249" s="42">
        <v>9.0545449999999992</v>
      </c>
      <c r="AJ1249" s="42">
        <v>12.072727</v>
      </c>
      <c r="AK1249" s="42">
        <v>22.133333</v>
      </c>
      <c r="AL1249" s="42">
        <v>9.0545449999999992</v>
      </c>
      <c r="AM1249" s="42">
        <v>13.078787999999999</v>
      </c>
      <c r="AN1249" s="42">
        <v>1.0060610000000001</v>
      </c>
      <c r="AO1249" s="42">
        <v>11.066667000000001</v>
      </c>
      <c r="AP1249" s="42">
        <v>43.260606000000003</v>
      </c>
      <c r="AQ1249" s="42">
        <v>18.109090999999999</v>
      </c>
      <c r="AR1249" s="42">
        <v>144.872727</v>
      </c>
      <c r="AS1249" s="42">
        <v>12.072727</v>
      </c>
      <c r="AT1249" s="42">
        <v>12.072727</v>
      </c>
      <c r="AU1249" s="42">
        <v>8.0484849999999994</v>
      </c>
      <c r="AV1249" s="42">
        <v>4.0242420000000001</v>
      </c>
      <c r="AW1249" s="42">
        <v>20.121212</v>
      </c>
      <c r="AX1249" s="42">
        <v>20.121212</v>
      </c>
      <c r="AY1249" s="42">
        <v>52.315151999999998</v>
      </c>
      <c r="AZ1249" s="42">
        <v>16.096969999999999</v>
      </c>
      <c r="BA1249" s="42">
        <v>76.460605999999999</v>
      </c>
      <c r="BB1249" s="42">
        <v>8.0484849999999994</v>
      </c>
      <c r="BC1249" s="42">
        <v>4.0242420000000001</v>
      </c>
      <c r="BD1249" s="42">
        <v>4.0242420000000001</v>
      </c>
      <c r="BE1249" s="42">
        <v>4.0242420000000001</v>
      </c>
      <c r="BF1249" s="42">
        <v>0</v>
      </c>
      <c r="BG1249" s="42">
        <v>20.121212</v>
      </c>
      <c r="BH1249" s="42">
        <v>28.169696999999999</v>
      </c>
      <c r="BI1249" s="42">
        <v>8.0484849999999994</v>
      </c>
      <c r="BJ1249" s="42">
        <v>68.412120999999999</v>
      </c>
      <c r="BK1249" s="42">
        <v>4.0242420000000001</v>
      </c>
      <c r="BL1249" s="42">
        <v>8.0484849999999994</v>
      </c>
      <c r="BM1249" s="42">
        <v>4.0242420000000001</v>
      </c>
      <c r="BN1249" s="42">
        <v>0</v>
      </c>
      <c r="BO1249" s="42">
        <v>20.121212</v>
      </c>
      <c r="BP1249" s="42">
        <v>0</v>
      </c>
      <c r="BQ1249" s="42">
        <v>24.145454999999998</v>
      </c>
      <c r="BR1249" s="42">
        <v>8.0484849999999994</v>
      </c>
      <c r="BS1249" s="42">
        <v>20.121212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  <c r="BY1249" s="42">
        <v>4.0242420000000001</v>
      </c>
      <c r="BZ1249" s="42">
        <v>0</v>
      </c>
      <c r="CA1249" s="42">
        <v>16.096969999999999</v>
      </c>
      <c r="CB1249" s="42">
        <v>60.363636</v>
      </c>
      <c r="CC1249" s="42">
        <v>8.0484849999999994</v>
      </c>
      <c r="CD1249" s="42">
        <v>8.0484849999999994</v>
      </c>
      <c r="CE1249" s="42">
        <v>8.0484849999999994</v>
      </c>
      <c r="CF1249" s="42">
        <v>4.0242420000000001</v>
      </c>
      <c r="CG1249" s="42">
        <v>16.096969999999999</v>
      </c>
      <c r="CH1249" s="42">
        <v>16.096969999999999</v>
      </c>
      <c r="CI1249" s="42">
        <v>0</v>
      </c>
      <c r="CJ1249" s="42">
        <v>0</v>
      </c>
      <c r="CK1249" s="42">
        <v>64.387878999999998</v>
      </c>
      <c r="CL1249" s="42">
        <v>4.0242420000000001</v>
      </c>
      <c r="CM1249" s="42">
        <v>4.0242420000000001</v>
      </c>
      <c r="CN1249" s="42">
        <v>0</v>
      </c>
      <c r="CO1249" s="42">
        <v>0</v>
      </c>
      <c r="CP1249" s="42">
        <v>4.0242420000000001</v>
      </c>
      <c r="CQ1249" s="42">
        <v>0</v>
      </c>
      <c r="CR1249" s="42">
        <v>52.315151999999998</v>
      </c>
      <c r="CS1249" s="42">
        <v>0</v>
      </c>
    </row>
    <row r="1250" spans="1:97">
      <c r="A1250" s="40" t="s">
        <v>3129</v>
      </c>
      <c r="B1250" s="40" t="s">
        <v>289</v>
      </c>
      <c r="C1250" s="40" t="s">
        <v>2806</v>
      </c>
      <c r="D1250" s="40" t="s">
        <v>2812</v>
      </c>
      <c r="E1250" s="40" t="s">
        <v>2870</v>
      </c>
      <c r="F1250" s="40" t="s">
        <v>2818</v>
      </c>
      <c r="G1250" s="41" t="s">
        <v>294</v>
      </c>
      <c r="H1250" s="40" t="s">
        <v>3130</v>
      </c>
      <c r="I1250" s="42">
        <v>371</v>
      </c>
      <c r="J1250" s="42">
        <v>65.000067000000001</v>
      </c>
      <c r="K1250" s="42">
        <v>47.000048</v>
      </c>
      <c r="L1250" s="42">
        <v>79.999701000000002</v>
      </c>
      <c r="M1250" s="42">
        <v>87.000089000000003</v>
      </c>
      <c r="N1250" s="42">
        <v>55.000056999999998</v>
      </c>
      <c r="O1250" s="42">
        <v>37.000038000000004</v>
      </c>
      <c r="P1250" s="42">
        <v>63</v>
      </c>
      <c r="Q1250" s="42">
        <v>36</v>
      </c>
      <c r="R1250" s="42">
        <v>79</v>
      </c>
      <c r="S1250" s="42">
        <v>59</v>
      </c>
      <c r="T1250" s="42">
        <v>67</v>
      </c>
      <c r="U1250" s="42">
        <v>36</v>
      </c>
      <c r="V1250" s="42">
        <v>188.99981299999999</v>
      </c>
      <c r="W1250" s="42">
        <v>33.000033999999999</v>
      </c>
      <c r="X1250" s="42">
        <v>27.000028</v>
      </c>
      <c r="Y1250" s="42">
        <v>42.999662999999998</v>
      </c>
      <c r="Z1250" s="42">
        <v>44.000045</v>
      </c>
      <c r="AA1250" s="42">
        <v>28.000029000000001</v>
      </c>
      <c r="AB1250" s="42">
        <v>13.000012999999999</v>
      </c>
      <c r="AC1250" s="42">
        <v>1.0000009999999999</v>
      </c>
      <c r="AD1250" s="42">
        <v>44.000045</v>
      </c>
      <c r="AE1250" s="42">
        <v>110.99973300000001</v>
      </c>
      <c r="AF1250" s="42">
        <v>34.000034999999997</v>
      </c>
      <c r="AG1250" s="42">
        <v>182.00018700000001</v>
      </c>
      <c r="AH1250" s="42">
        <v>32.000033000000002</v>
      </c>
      <c r="AI1250" s="42">
        <v>20.000021</v>
      </c>
      <c r="AJ1250" s="42">
        <v>37.000038000000004</v>
      </c>
      <c r="AK1250" s="42">
        <v>43.000044000000003</v>
      </c>
      <c r="AL1250" s="42">
        <v>27.000028</v>
      </c>
      <c r="AM1250" s="42">
        <v>23.000024</v>
      </c>
      <c r="AN1250" s="42">
        <v>0</v>
      </c>
      <c r="AO1250" s="42">
        <v>41.000042000000001</v>
      </c>
      <c r="AP1250" s="42">
        <v>101.00010399999999</v>
      </c>
      <c r="AQ1250" s="42">
        <v>40.000041000000003</v>
      </c>
      <c r="AR1250" s="42">
        <v>300.00030800000002</v>
      </c>
      <c r="AS1250" s="42">
        <v>4.0000039999999997</v>
      </c>
      <c r="AT1250" s="42">
        <v>12.000012</v>
      </c>
      <c r="AU1250" s="42">
        <v>12.000012</v>
      </c>
      <c r="AV1250" s="42">
        <v>40.000041000000003</v>
      </c>
      <c r="AW1250" s="42">
        <v>64.000066000000004</v>
      </c>
      <c r="AX1250" s="42">
        <v>68.000069999999994</v>
      </c>
      <c r="AY1250" s="42">
        <v>72.000073999999998</v>
      </c>
      <c r="AZ1250" s="42">
        <v>28.000029000000001</v>
      </c>
      <c r="BA1250" s="42">
        <v>160.00016400000001</v>
      </c>
      <c r="BB1250" s="42">
        <v>4.0000039999999997</v>
      </c>
      <c r="BC1250" s="42">
        <v>12.000012</v>
      </c>
      <c r="BD1250" s="42">
        <v>12.000012</v>
      </c>
      <c r="BE1250" s="42">
        <v>24.000025000000001</v>
      </c>
      <c r="BF1250" s="42">
        <v>8.0000079999999993</v>
      </c>
      <c r="BG1250" s="42">
        <v>56.000058000000003</v>
      </c>
      <c r="BH1250" s="42">
        <v>32.000033000000002</v>
      </c>
      <c r="BI1250" s="42">
        <v>12.000012</v>
      </c>
      <c r="BJ1250" s="42">
        <v>140.00014400000001</v>
      </c>
      <c r="BK1250" s="42">
        <v>0</v>
      </c>
      <c r="BL1250" s="42">
        <v>0</v>
      </c>
      <c r="BM1250" s="42">
        <v>0</v>
      </c>
      <c r="BN1250" s="42">
        <v>16.000015999999999</v>
      </c>
      <c r="BO1250" s="42">
        <v>56.000058000000003</v>
      </c>
      <c r="BP1250" s="42">
        <v>12.000012</v>
      </c>
      <c r="BQ1250" s="42">
        <v>40.000041000000003</v>
      </c>
      <c r="BR1250" s="42">
        <v>16.000015999999999</v>
      </c>
      <c r="BS1250" s="42">
        <v>40.000041000000003</v>
      </c>
      <c r="BT1250" s="42">
        <v>0</v>
      </c>
      <c r="BU1250" s="42">
        <v>0</v>
      </c>
      <c r="BV1250" s="42">
        <v>0</v>
      </c>
      <c r="BW1250" s="42">
        <v>0</v>
      </c>
      <c r="BX1250" s="42">
        <v>12.000012</v>
      </c>
      <c r="BY1250" s="42">
        <v>12.000012</v>
      </c>
      <c r="BZ1250" s="42">
        <v>0</v>
      </c>
      <c r="CA1250" s="42">
        <v>16.000015999999999</v>
      </c>
      <c r="CB1250" s="42">
        <v>172.00017700000001</v>
      </c>
      <c r="CC1250" s="42">
        <v>4.0000039999999997</v>
      </c>
      <c r="CD1250" s="42">
        <v>12.000012</v>
      </c>
      <c r="CE1250" s="42">
        <v>4.0000039999999997</v>
      </c>
      <c r="CF1250" s="42">
        <v>36.000036999999999</v>
      </c>
      <c r="CG1250" s="42">
        <v>52.000053000000001</v>
      </c>
      <c r="CH1250" s="42">
        <v>56.000058000000003</v>
      </c>
      <c r="CI1250" s="42">
        <v>0</v>
      </c>
      <c r="CJ1250" s="42">
        <v>8.0000079999999993</v>
      </c>
      <c r="CK1250" s="42">
        <v>88.00009</v>
      </c>
      <c r="CL1250" s="42">
        <v>0</v>
      </c>
      <c r="CM1250" s="42">
        <v>0</v>
      </c>
      <c r="CN1250" s="42">
        <v>8.0000079999999993</v>
      </c>
      <c r="CO1250" s="42">
        <v>4.0000039999999997</v>
      </c>
      <c r="CP1250" s="42">
        <v>0</v>
      </c>
      <c r="CQ1250" s="42">
        <v>0</v>
      </c>
      <c r="CR1250" s="42">
        <v>72.000073999999998</v>
      </c>
      <c r="CS1250" s="42">
        <v>4.0000039999999997</v>
      </c>
    </row>
    <row r="1251" spans="1:97">
      <c r="A1251" s="40" t="s">
        <v>3131</v>
      </c>
      <c r="B1251" s="40" t="s">
        <v>289</v>
      </c>
      <c r="C1251" s="40" t="s">
        <v>2806</v>
      </c>
      <c r="D1251" s="40" t="s">
        <v>2807</v>
      </c>
      <c r="E1251" s="40" t="s">
        <v>2824</v>
      </c>
      <c r="F1251" s="40" t="s">
        <v>2814</v>
      </c>
      <c r="G1251" s="41" t="s">
        <v>294</v>
      </c>
      <c r="H1251" s="40" t="s">
        <v>3132</v>
      </c>
      <c r="I1251" s="42">
        <v>82</v>
      </c>
      <c r="J1251" s="42">
        <v>18.850574999999999</v>
      </c>
      <c r="K1251" s="42">
        <v>7.5402300000000002</v>
      </c>
      <c r="L1251" s="42">
        <v>21.678160999999999</v>
      </c>
      <c r="M1251" s="42">
        <v>10.367815999999999</v>
      </c>
      <c r="N1251" s="42">
        <v>15.08046</v>
      </c>
      <c r="O1251" s="42">
        <v>8.4827589999999997</v>
      </c>
      <c r="P1251" s="42">
        <v>9</v>
      </c>
      <c r="Q1251" s="42">
        <v>14</v>
      </c>
      <c r="R1251" s="42">
        <v>14</v>
      </c>
      <c r="S1251" s="42">
        <v>13</v>
      </c>
      <c r="T1251" s="42">
        <v>18</v>
      </c>
      <c r="U1251" s="42">
        <v>6</v>
      </c>
      <c r="V1251" s="42">
        <v>37.701149000000001</v>
      </c>
      <c r="W1251" s="42">
        <v>7.5402300000000002</v>
      </c>
      <c r="X1251" s="42">
        <v>3.7701150000000001</v>
      </c>
      <c r="Y1251" s="42">
        <v>8.4827589999999997</v>
      </c>
      <c r="Z1251" s="42">
        <v>5.6551720000000003</v>
      </c>
      <c r="AA1251" s="42">
        <v>9.4252870000000009</v>
      </c>
      <c r="AB1251" s="42">
        <v>2.8275860000000002</v>
      </c>
      <c r="AC1251" s="42">
        <v>0</v>
      </c>
      <c r="AD1251" s="42">
        <v>8.4827589999999997</v>
      </c>
      <c r="AE1251" s="42">
        <v>19.793102999999999</v>
      </c>
      <c r="AF1251" s="42">
        <v>9.4252870000000009</v>
      </c>
      <c r="AG1251" s="42">
        <v>44.298850999999999</v>
      </c>
      <c r="AH1251" s="42">
        <v>11.310345</v>
      </c>
      <c r="AI1251" s="42">
        <v>3.7701150000000001</v>
      </c>
      <c r="AJ1251" s="42">
        <v>13.195402</v>
      </c>
      <c r="AK1251" s="42">
        <v>4.7126440000000001</v>
      </c>
      <c r="AL1251" s="42">
        <v>5.6551720000000003</v>
      </c>
      <c r="AM1251" s="42">
        <v>5.6551720000000003</v>
      </c>
      <c r="AN1251" s="42">
        <v>0</v>
      </c>
      <c r="AO1251" s="42">
        <v>13.195402</v>
      </c>
      <c r="AP1251" s="42">
        <v>22.62069</v>
      </c>
      <c r="AQ1251" s="42">
        <v>8.4827589999999997</v>
      </c>
      <c r="AR1251" s="42">
        <v>75.402298999999999</v>
      </c>
      <c r="AS1251" s="42">
        <v>3.7701150000000001</v>
      </c>
      <c r="AT1251" s="42">
        <v>7.5402300000000002</v>
      </c>
      <c r="AU1251" s="42">
        <v>0</v>
      </c>
      <c r="AV1251" s="42">
        <v>22.62069</v>
      </c>
      <c r="AW1251" s="42">
        <v>15.08046</v>
      </c>
      <c r="AX1251" s="42">
        <v>0</v>
      </c>
      <c r="AY1251" s="42">
        <v>22.62069</v>
      </c>
      <c r="AZ1251" s="42">
        <v>3.7701150000000001</v>
      </c>
      <c r="BA1251" s="42">
        <v>33.931033999999997</v>
      </c>
      <c r="BB1251" s="42">
        <v>3.7701150000000001</v>
      </c>
      <c r="BC1251" s="42">
        <v>3.7701150000000001</v>
      </c>
      <c r="BD1251" s="42">
        <v>0</v>
      </c>
      <c r="BE1251" s="42">
        <v>15.08046</v>
      </c>
      <c r="BF1251" s="42">
        <v>0</v>
      </c>
      <c r="BG1251" s="42">
        <v>0</v>
      </c>
      <c r="BH1251" s="42">
        <v>11.310345</v>
      </c>
      <c r="BI1251" s="42">
        <v>0</v>
      </c>
      <c r="BJ1251" s="42">
        <v>41.471263999999998</v>
      </c>
      <c r="BK1251" s="42">
        <v>0</v>
      </c>
      <c r="BL1251" s="42">
        <v>3.7701150000000001</v>
      </c>
      <c r="BM1251" s="42">
        <v>0</v>
      </c>
      <c r="BN1251" s="42">
        <v>7.5402300000000002</v>
      </c>
      <c r="BO1251" s="42">
        <v>15.08046</v>
      </c>
      <c r="BP1251" s="42">
        <v>0</v>
      </c>
      <c r="BQ1251" s="42">
        <v>11.310345</v>
      </c>
      <c r="BR1251" s="42">
        <v>3.7701150000000001</v>
      </c>
      <c r="BS1251" s="42">
        <v>7.5402300000000002</v>
      </c>
      <c r="BT1251" s="42">
        <v>0</v>
      </c>
      <c r="BU1251" s="42">
        <v>0</v>
      </c>
      <c r="BV1251" s="42">
        <v>0</v>
      </c>
      <c r="BW1251" s="42">
        <v>0</v>
      </c>
      <c r="BX1251" s="42">
        <v>3.7701150000000001</v>
      </c>
      <c r="BY1251" s="42">
        <v>0</v>
      </c>
      <c r="BZ1251" s="42">
        <v>0</v>
      </c>
      <c r="CA1251" s="42">
        <v>3.7701150000000001</v>
      </c>
      <c r="CB1251" s="42">
        <v>37.701149000000001</v>
      </c>
      <c r="CC1251" s="42">
        <v>3.7701150000000001</v>
      </c>
      <c r="CD1251" s="42">
        <v>3.7701150000000001</v>
      </c>
      <c r="CE1251" s="42">
        <v>0</v>
      </c>
      <c r="CF1251" s="42">
        <v>22.62069</v>
      </c>
      <c r="CG1251" s="42">
        <v>7.5402300000000002</v>
      </c>
      <c r="CH1251" s="42">
        <v>0</v>
      </c>
      <c r="CI1251" s="42">
        <v>0</v>
      </c>
      <c r="CJ1251" s="42">
        <v>0</v>
      </c>
      <c r="CK1251" s="42">
        <v>30.160920000000001</v>
      </c>
      <c r="CL1251" s="42">
        <v>0</v>
      </c>
      <c r="CM1251" s="42">
        <v>3.7701150000000001</v>
      </c>
      <c r="CN1251" s="42">
        <v>0</v>
      </c>
      <c r="CO1251" s="42">
        <v>0</v>
      </c>
      <c r="CP1251" s="42">
        <v>3.7701150000000001</v>
      </c>
      <c r="CQ1251" s="42">
        <v>0</v>
      </c>
      <c r="CR1251" s="42">
        <v>22.62069</v>
      </c>
      <c r="CS1251" s="42">
        <v>0</v>
      </c>
    </row>
    <row r="1252" spans="1:97">
      <c r="A1252" s="40" t="s">
        <v>3133</v>
      </c>
      <c r="B1252" s="40" t="s">
        <v>289</v>
      </c>
      <c r="C1252" s="40" t="s">
        <v>2806</v>
      </c>
      <c r="D1252" s="40" t="s">
        <v>2807</v>
      </c>
      <c r="E1252" s="40" t="s">
        <v>2845</v>
      </c>
      <c r="F1252" s="40" t="s">
        <v>2809</v>
      </c>
      <c r="G1252" s="41" t="s">
        <v>294</v>
      </c>
      <c r="H1252" s="40" t="s">
        <v>3134</v>
      </c>
      <c r="I1252" s="42">
        <v>398</v>
      </c>
      <c r="J1252" s="42">
        <v>51.354838999999998</v>
      </c>
      <c r="K1252" s="42">
        <v>36.540942999999999</v>
      </c>
      <c r="L1252" s="42">
        <v>56.292803999999997</v>
      </c>
      <c r="M1252" s="42">
        <v>109.622829</v>
      </c>
      <c r="N1252" s="42">
        <v>83.945408999999998</v>
      </c>
      <c r="O1252" s="42">
        <v>60.243175999999998</v>
      </c>
      <c r="P1252" s="42">
        <v>66</v>
      </c>
      <c r="Q1252" s="42">
        <v>49</v>
      </c>
      <c r="R1252" s="42">
        <v>96</v>
      </c>
      <c r="S1252" s="42">
        <v>60</v>
      </c>
      <c r="T1252" s="42">
        <v>88</v>
      </c>
      <c r="U1252" s="42">
        <v>44</v>
      </c>
      <c r="V1252" s="42">
        <v>201.46898300000001</v>
      </c>
      <c r="W1252" s="42">
        <v>24.689826</v>
      </c>
      <c r="X1252" s="42">
        <v>17.776675000000001</v>
      </c>
      <c r="Y1252" s="42">
        <v>30.615385</v>
      </c>
      <c r="Z1252" s="42">
        <v>57.280397000000001</v>
      </c>
      <c r="AA1252" s="42">
        <v>43.454093999999998</v>
      </c>
      <c r="AB1252" s="42">
        <v>24.689826</v>
      </c>
      <c r="AC1252" s="42">
        <v>2.9627789999999998</v>
      </c>
      <c r="AD1252" s="42">
        <v>34.565756999999998</v>
      </c>
      <c r="AE1252" s="42">
        <v>117.523573</v>
      </c>
      <c r="AF1252" s="42">
        <v>49.379652999999998</v>
      </c>
      <c r="AG1252" s="42">
        <v>196.53101699999999</v>
      </c>
      <c r="AH1252" s="42">
        <v>26.665012000000001</v>
      </c>
      <c r="AI1252" s="42">
        <v>18.764268000000001</v>
      </c>
      <c r="AJ1252" s="42">
        <v>25.677419</v>
      </c>
      <c r="AK1252" s="42">
        <v>52.342432000000002</v>
      </c>
      <c r="AL1252" s="42">
        <v>40.491315</v>
      </c>
      <c r="AM1252" s="42">
        <v>28.640198999999999</v>
      </c>
      <c r="AN1252" s="42">
        <v>3.9503720000000002</v>
      </c>
      <c r="AO1252" s="42">
        <v>33.578164000000001</v>
      </c>
      <c r="AP1252" s="42">
        <v>105.67245699999999</v>
      </c>
      <c r="AQ1252" s="42">
        <v>57.280397000000001</v>
      </c>
      <c r="AR1252" s="42">
        <v>359.48387100000002</v>
      </c>
      <c r="AS1252" s="42">
        <v>0</v>
      </c>
      <c r="AT1252" s="42">
        <v>3.9503720000000002</v>
      </c>
      <c r="AU1252" s="42">
        <v>15.801489</v>
      </c>
      <c r="AV1252" s="42">
        <v>43.454093999999998</v>
      </c>
      <c r="AW1252" s="42">
        <v>47.404466999999997</v>
      </c>
      <c r="AX1252" s="42">
        <v>79.007444000000007</v>
      </c>
      <c r="AY1252" s="42">
        <v>130.36228299999999</v>
      </c>
      <c r="AZ1252" s="42">
        <v>39.503722000000003</v>
      </c>
      <c r="BA1252" s="42">
        <v>193.56823800000001</v>
      </c>
      <c r="BB1252" s="42">
        <v>0</v>
      </c>
      <c r="BC1252" s="42">
        <v>3.9503720000000002</v>
      </c>
      <c r="BD1252" s="42">
        <v>11.851117</v>
      </c>
      <c r="BE1252" s="42">
        <v>15.801489</v>
      </c>
      <c r="BF1252" s="42">
        <v>3.9503720000000002</v>
      </c>
      <c r="BG1252" s="42">
        <v>67.156328000000002</v>
      </c>
      <c r="BH1252" s="42">
        <v>75.057072000000005</v>
      </c>
      <c r="BI1252" s="42">
        <v>15.801489</v>
      </c>
      <c r="BJ1252" s="42">
        <v>165.91563300000001</v>
      </c>
      <c r="BK1252" s="42">
        <v>0</v>
      </c>
      <c r="BL1252" s="42">
        <v>0</v>
      </c>
      <c r="BM1252" s="42">
        <v>3.9503720000000002</v>
      </c>
      <c r="BN1252" s="42">
        <v>27.652605000000001</v>
      </c>
      <c r="BO1252" s="42">
        <v>43.454093999999998</v>
      </c>
      <c r="BP1252" s="42">
        <v>11.851117</v>
      </c>
      <c r="BQ1252" s="42">
        <v>55.305211</v>
      </c>
      <c r="BR1252" s="42">
        <v>23.702233</v>
      </c>
      <c r="BS1252" s="42">
        <v>19.751861000000002</v>
      </c>
      <c r="BT1252" s="42">
        <v>0</v>
      </c>
      <c r="BU1252" s="42">
        <v>0</v>
      </c>
      <c r="BV1252" s="42">
        <v>3.9503720000000002</v>
      </c>
      <c r="BW1252" s="42">
        <v>0</v>
      </c>
      <c r="BX1252" s="42">
        <v>3.9503720000000002</v>
      </c>
      <c r="BY1252" s="42">
        <v>0</v>
      </c>
      <c r="BZ1252" s="42">
        <v>0</v>
      </c>
      <c r="CA1252" s="42">
        <v>11.851117</v>
      </c>
      <c r="CB1252" s="42">
        <v>165.91563300000001</v>
      </c>
      <c r="CC1252" s="42">
        <v>0</v>
      </c>
      <c r="CD1252" s="42">
        <v>3.9503720000000002</v>
      </c>
      <c r="CE1252" s="42">
        <v>3.9503720000000002</v>
      </c>
      <c r="CF1252" s="42">
        <v>31.602978</v>
      </c>
      <c r="CG1252" s="42">
        <v>27.652605000000001</v>
      </c>
      <c r="CH1252" s="42">
        <v>75.057072000000005</v>
      </c>
      <c r="CI1252" s="42">
        <v>0</v>
      </c>
      <c r="CJ1252" s="42">
        <v>23.702233</v>
      </c>
      <c r="CK1252" s="42">
        <v>173.81637699999999</v>
      </c>
      <c r="CL1252" s="42">
        <v>0</v>
      </c>
      <c r="CM1252" s="42">
        <v>0</v>
      </c>
      <c r="CN1252" s="42">
        <v>7.9007440000000004</v>
      </c>
      <c r="CO1252" s="42">
        <v>11.851117</v>
      </c>
      <c r="CP1252" s="42">
        <v>15.801489</v>
      </c>
      <c r="CQ1252" s="42">
        <v>3.9503720000000002</v>
      </c>
      <c r="CR1252" s="42">
        <v>130.36228299999999</v>
      </c>
      <c r="CS1252" s="42">
        <v>3.9503720000000002</v>
      </c>
    </row>
    <row r="1253" spans="1:97">
      <c r="A1253" s="40" t="s">
        <v>3135</v>
      </c>
      <c r="B1253" s="40" t="s">
        <v>289</v>
      </c>
      <c r="C1253" s="40" t="s">
        <v>2806</v>
      </c>
      <c r="D1253" s="40" t="s">
        <v>2812</v>
      </c>
      <c r="E1253" s="40" t="s">
        <v>2985</v>
      </c>
      <c r="F1253" s="40" t="s">
        <v>2818</v>
      </c>
      <c r="G1253" s="41" t="s">
        <v>294</v>
      </c>
      <c r="H1253" s="40" t="s">
        <v>3136</v>
      </c>
      <c r="I1253" s="42">
        <v>1877</v>
      </c>
      <c r="J1253" s="42">
        <v>271.68359600000002</v>
      </c>
      <c r="K1253" s="42">
        <v>191.608431</v>
      </c>
      <c r="L1253" s="42">
        <v>332.69324499999999</v>
      </c>
      <c r="M1253" s="42">
        <v>415.62823800000001</v>
      </c>
      <c r="N1253" s="42">
        <v>422.30116800000002</v>
      </c>
      <c r="O1253" s="42">
        <v>243.08532199999999</v>
      </c>
      <c r="P1253" s="42">
        <v>206</v>
      </c>
      <c r="Q1253" s="42">
        <v>189</v>
      </c>
      <c r="R1253" s="42">
        <v>293</v>
      </c>
      <c r="S1253" s="42">
        <v>286</v>
      </c>
      <c r="T1253" s="42">
        <v>311</v>
      </c>
      <c r="U1253" s="42">
        <v>176</v>
      </c>
      <c r="V1253" s="42">
        <v>923.72422500000005</v>
      </c>
      <c r="W1253" s="42">
        <v>142.991366</v>
      </c>
      <c r="X1253" s="42">
        <v>104.86033500000001</v>
      </c>
      <c r="Y1253" s="42">
        <v>160.15033</v>
      </c>
      <c r="Z1253" s="42">
        <v>214.48704900000001</v>
      </c>
      <c r="AA1253" s="42">
        <v>206.86084299999999</v>
      </c>
      <c r="AB1253" s="42">
        <v>87.701370999999995</v>
      </c>
      <c r="AC1253" s="42">
        <v>6.67293</v>
      </c>
      <c r="AD1253" s="42">
        <v>181.12239700000001</v>
      </c>
      <c r="AE1253" s="42">
        <v>529.06805499999996</v>
      </c>
      <c r="AF1253" s="42">
        <v>213.533773</v>
      </c>
      <c r="AG1253" s="42">
        <v>953.27577499999995</v>
      </c>
      <c r="AH1253" s="42">
        <v>128.69223</v>
      </c>
      <c r="AI1253" s="42">
        <v>86.748095000000006</v>
      </c>
      <c r="AJ1253" s="42">
        <v>172.54291499999999</v>
      </c>
      <c r="AK1253" s="42">
        <v>201.141188</v>
      </c>
      <c r="AL1253" s="42">
        <v>215.440325</v>
      </c>
      <c r="AM1253" s="42">
        <v>135.36516</v>
      </c>
      <c r="AN1253" s="42">
        <v>13.345860999999999</v>
      </c>
      <c r="AO1253" s="42">
        <v>164.916709</v>
      </c>
      <c r="AP1253" s="42">
        <v>517.62874599999998</v>
      </c>
      <c r="AQ1253" s="42">
        <v>270.73032000000001</v>
      </c>
      <c r="AR1253" s="42">
        <v>1578.624683</v>
      </c>
      <c r="AS1253" s="42">
        <v>15.252412</v>
      </c>
      <c r="AT1253" s="42">
        <v>87.701370999999995</v>
      </c>
      <c r="AU1253" s="42">
        <v>38.131031</v>
      </c>
      <c r="AV1253" s="42">
        <v>198.281361</v>
      </c>
      <c r="AW1253" s="42">
        <v>221.15997999999999</v>
      </c>
      <c r="AX1253" s="42">
        <v>259.29101100000003</v>
      </c>
      <c r="AY1253" s="42">
        <v>594.84408299999996</v>
      </c>
      <c r="AZ1253" s="42">
        <v>163.96343300000001</v>
      </c>
      <c r="BA1253" s="42">
        <v>785.49923799999999</v>
      </c>
      <c r="BB1253" s="42">
        <v>7.6262059999999998</v>
      </c>
      <c r="BC1253" s="42">
        <v>61.009650000000001</v>
      </c>
      <c r="BD1253" s="42">
        <v>19.065515000000001</v>
      </c>
      <c r="BE1253" s="42">
        <v>91.514474000000007</v>
      </c>
      <c r="BF1253" s="42">
        <v>38.131031</v>
      </c>
      <c r="BG1253" s="42">
        <v>221.15997999999999</v>
      </c>
      <c r="BH1253" s="42">
        <v>282.16962899999999</v>
      </c>
      <c r="BI1253" s="42">
        <v>64.822753000000006</v>
      </c>
      <c r="BJ1253" s="42">
        <v>793.12544400000002</v>
      </c>
      <c r="BK1253" s="42">
        <v>7.6262059999999998</v>
      </c>
      <c r="BL1253" s="42">
        <v>26.691721999999999</v>
      </c>
      <c r="BM1253" s="42">
        <v>19.065515000000001</v>
      </c>
      <c r="BN1253" s="42">
        <v>106.766887</v>
      </c>
      <c r="BO1253" s="42">
        <v>183.02894900000001</v>
      </c>
      <c r="BP1253" s="42">
        <v>38.131031</v>
      </c>
      <c r="BQ1253" s="42">
        <v>312.67445400000003</v>
      </c>
      <c r="BR1253" s="42">
        <v>99.140681000000001</v>
      </c>
      <c r="BS1253" s="42">
        <v>133.458608</v>
      </c>
      <c r="BT1253" s="42">
        <v>0</v>
      </c>
      <c r="BU1253" s="42">
        <v>0</v>
      </c>
      <c r="BV1253" s="42">
        <v>0</v>
      </c>
      <c r="BW1253" s="42">
        <v>7.6262059999999998</v>
      </c>
      <c r="BX1253" s="42">
        <v>7.6262059999999998</v>
      </c>
      <c r="BY1253" s="42">
        <v>30.504825</v>
      </c>
      <c r="BZ1253" s="42">
        <v>0</v>
      </c>
      <c r="CA1253" s="42">
        <v>87.701370999999995</v>
      </c>
      <c r="CB1253" s="42">
        <v>720.67648599999995</v>
      </c>
      <c r="CC1253" s="42">
        <v>7.6262059999999998</v>
      </c>
      <c r="CD1253" s="42">
        <v>72.448959000000002</v>
      </c>
      <c r="CE1253" s="42">
        <v>22.878619</v>
      </c>
      <c r="CF1253" s="42">
        <v>156.33722700000001</v>
      </c>
      <c r="CG1253" s="42">
        <v>202.09446399999999</v>
      </c>
      <c r="CH1253" s="42">
        <v>202.09446399999999</v>
      </c>
      <c r="CI1253" s="42">
        <v>7.6262059999999998</v>
      </c>
      <c r="CJ1253" s="42">
        <v>49.570340000000002</v>
      </c>
      <c r="CK1253" s="42">
        <v>724.48958900000002</v>
      </c>
      <c r="CL1253" s="42">
        <v>7.6262059999999998</v>
      </c>
      <c r="CM1253" s="42">
        <v>15.252412</v>
      </c>
      <c r="CN1253" s="42">
        <v>15.252412</v>
      </c>
      <c r="CO1253" s="42">
        <v>34.317928000000002</v>
      </c>
      <c r="CP1253" s="42">
        <v>11.439309</v>
      </c>
      <c r="CQ1253" s="42">
        <v>26.691721999999999</v>
      </c>
      <c r="CR1253" s="42">
        <v>587.21787700000004</v>
      </c>
      <c r="CS1253" s="42">
        <v>26.691721999999999</v>
      </c>
    </row>
    <row r="1254" spans="1:97">
      <c r="A1254" s="40" t="s">
        <v>3137</v>
      </c>
      <c r="B1254" s="40" t="s">
        <v>289</v>
      </c>
      <c r="C1254" s="40" t="s">
        <v>2806</v>
      </c>
      <c r="D1254" s="40" t="s">
        <v>2812</v>
      </c>
      <c r="E1254" s="40" t="s">
        <v>2887</v>
      </c>
      <c r="F1254" s="40" t="s">
        <v>2818</v>
      </c>
      <c r="G1254" s="41" t="s">
        <v>294</v>
      </c>
      <c r="H1254" s="40" t="s">
        <v>3138</v>
      </c>
      <c r="I1254" s="42">
        <v>375</v>
      </c>
      <c r="J1254" s="42">
        <v>80.722071</v>
      </c>
      <c r="K1254" s="42">
        <v>48.024523000000002</v>
      </c>
      <c r="L1254" s="42">
        <v>78.678473999999994</v>
      </c>
      <c r="M1254" s="42">
        <v>82.765668000000005</v>
      </c>
      <c r="N1254" s="42">
        <v>52.111716999999999</v>
      </c>
      <c r="O1254" s="42">
        <v>32.697547999999998</v>
      </c>
      <c r="P1254" s="42">
        <v>45</v>
      </c>
      <c r="Q1254" s="42">
        <v>37</v>
      </c>
      <c r="R1254" s="42">
        <v>59</v>
      </c>
      <c r="S1254" s="42">
        <v>55</v>
      </c>
      <c r="T1254" s="42">
        <v>54</v>
      </c>
      <c r="U1254" s="42">
        <v>12</v>
      </c>
      <c r="V1254" s="42">
        <v>179.836512</v>
      </c>
      <c r="W1254" s="42">
        <v>34.741143999999998</v>
      </c>
      <c r="X1254" s="42">
        <v>22.479564</v>
      </c>
      <c r="Y1254" s="42">
        <v>36.784740999999997</v>
      </c>
      <c r="Z1254" s="42">
        <v>41.893732999999997</v>
      </c>
      <c r="AA1254" s="42">
        <v>28.610354000000001</v>
      </c>
      <c r="AB1254" s="42">
        <v>15.326974999999999</v>
      </c>
      <c r="AC1254" s="42">
        <v>0</v>
      </c>
      <c r="AD1254" s="42">
        <v>42.915531000000001</v>
      </c>
      <c r="AE1254" s="42">
        <v>108.310627</v>
      </c>
      <c r="AF1254" s="42">
        <v>28.610354000000001</v>
      </c>
      <c r="AG1254" s="42">
        <v>195.163488</v>
      </c>
      <c r="AH1254" s="42">
        <v>45.980925999999997</v>
      </c>
      <c r="AI1254" s="42">
        <v>25.544958999999999</v>
      </c>
      <c r="AJ1254" s="42">
        <v>41.893732999999997</v>
      </c>
      <c r="AK1254" s="42">
        <v>40.871935000000001</v>
      </c>
      <c r="AL1254" s="42">
        <v>23.501362</v>
      </c>
      <c r="AM1254" s="42">
        <v>17.370571999999999</v>
      </c>
      <c r="AN1254" s="42">
        <v>0</v>
      </c>
      <c r="AO1254" s="42">
        <v>57.220708000000002</v>
      </c>
      <c r="AP1254" s="42">
        <v>106.26703000000001</v>
      </c>
      <c r="AQ1254" s="42">
        <v>31.675749</v>
      </c>
      <c r="AR1254" s="42">
        <v>286.103542</v>
      </c>
      <c r="AS1254" s="42">
        <v>8.1743869999999994</v>
      </c>
      <c r="AT1254" s="42">
        <v>24.523161000000002</v>
      </c>
      <c r="AU1254" s="42">
        <v>12.26158</v>
      </c>
      <c r="AV1254" s="42">
        <v>53.133515000000003</v>
      </c>
      <c r="AW1254" s="42">
        <v>32.697547999999998</v>
      </c>
      <c r="AX1254" s="42">
        <v>40.871935000000001</v>
      </c>
      <c r="AY1254" s="42">
        <v>85.831063</v>
      </c>
      <c r="AZ1254" s="42">
        <v>28.610354000000001</v>
      </c>
      <c r="BA1254" s="42">
        <v>134.87738400000001</v>
      </c>
      <c r="BB1254" s="42">
        <v>8.1743869999999994</v>
      </c>
      <c r="BC1254" s="42">
        <v>16.348773999999999</v>
      </c>
      <c r="BD1254" s="42">
        <v>4.0871930000000001</v>
      </c>
      <c r="BE1254" s="42">
        <v>24.523161000000002</v>
      </c>
      <c r="BF1254" s="42">
        <v>0</v>
      </c>
      <c r="BG1254" s="42">
        <v>32.697547999999998</v>
      </c>
      <c r="BH1254" s="42">
        <v>40.871935000000001</v>
      </c>
      <c r="BI1254" s="42">
        <v>8.1743869999999994</v>
      </c>
      <c r="BJ1254" s="42">
        <v>151.226158</v>
      </c>
      <c r="BK1254" s="42">
        <v>0</v>
      </c>
      <c r="BL1254" s="42">
        <v>8.1743869999999994</v>
      </c>
      <c r="BM1254" s="42">
        <v>8.1743869999999994</v>
      </c>
      <c r="BN1254" s="42">
        <v>28.610354000000001</v>
      </c>
      <c r="BO1254" s="42">
        <v>32.697547999999998</v>
      </c>
      <c r="BP1254" s="42">
        <v>8.1743869999999994</v>
      </c>
      <c r="BQ1254" s="42">
        <v>44.959128</v>
      </c>
      <c r="BR1254" s="42">
        <v>20.435967000000002</v>
      </c>
      <c r="BS1254" s="42">
        <v>28.610354000000001</v>
      </c>
      <c r="BT1254" s="42">
        <v>0</v>
      </c>
      <c r="BU1254" s="42">
        <v>0</v>
      </c>
      <c r="BV1254" s="42">
        <v>0</v>
      </c>
      <c r="BW1254" s="42">
        <v>4.0871930000000001</v>
      </c>
      <c r="BX1254" s="42">
        <v>0</v>
      </c>
      <c r="BY1254" s="42">
        <v>0</v>
      </c>
      <c r="BZ1254" s="42">
        <v>0</v>
      </c>
      <c r="CA1254" s="42">
        <v>24.523161000000002</v>
      </c>
      <c r="CB1254" s="42">
        <v>147.13896500000001</v>
      </c>
      <c r="CC1254" s="42">
        <v>8.1743869999999994</v>
      </c>
      <c r="CD1254" s="42">
        <v>20.435967000000002</v>
      </c>
      <c r="CE1254" s="42">
        <v>12.26158</v>
      </c>
      <c r="CF1254" s="42">
        <v>49.046322000000004</v>
      </c>
      <c r="CG1254" s="42">
        <v>24.523161000000002</v>
      </c>
      <c r="CH1254" s="42">
        <v>28.610354000000001</v>
      </c>
      <c r="CI1254" s="42">
        <v>0</v>
      </c>
      <c r="CJ1254" s="42">
        <v>4.0871930000000001</v>
      </c>
      <c r="CK1254" s="42">
        <v>110.354223</v>
      </c>
      <c r="CL1254" s="42">
        <v>0</v>
      </c>
      <c r="CM1254" s="42">
        <v>4.0871930000000001</v>
      </c>
      <c r="CN1254" s="42">
        <v>0</v>
      </c>
      <c r="CO1254" s="42">
        <v>0</v>
      </c>
      <c r="CP1254" s="42">
        <v>8.1743869999999994</v>
      </c>
      <c r="CQ1254" s="42">
        <v>12.26158</v>
      </c>
      <c r="CR1254" s="42">
        <v>85.831063</v>
      </c>
      <c r="CS1254" s="42">
        <v>0</v>
      </c>
    </row>
    <row r="1255" spans="1:97">
      <c r="A1255" s="40" t="s">
        <v>3139</v>
      </c>
      <c r="B1255" s="40" t="s">
        <v>289</v>
      </c>
      <c r="C1255" s="40" t="s">
        <v>2806</v>
      </c>
      <c r="D1255" s="40" t="s">
        <v>2807</v>
      </c>
      <c r="E1255" s="40" t="s">
        <v>2827</v>
      </c>
      <c r="F1255" s="40" t="s">
        <v>2818</v>
      </c>
      <c r="G1255" s="41" t="s">
        <v>294</v>
      </c>
      <c r="H1255" s="40" t="s">
        <v>3140</v>
      </c>
      <c r="I1255" s="42">
        <v>1017</v>
      </c>
      <c r="J1255" s="42">
        <v>160.85333499999999</v>
      </c>
      <c r="K1255" s="42">
        <v>153.33458300000001</v>
      </c>
      <c r="L1255" s="42">
        <v>200.81053299999999</v>
      </c>
      <c r="M1255" s="42">
        <v>240.74294800000001</v>
      </c>
      <c r="N1255" s="42">
        <v>165.97605200000001</v>
      </c>
      <c r="O1255" s="42">
        <v>95.282549000000003</v>
      </c>
      <c r="P1255" s="42">
        <v>138</v>
      </c>
      <c r="Q1255" s="42">
        <v>140</v>
      </c>
      <c r="R1255" s="42">
        <v>169</v>
      </c>
      <c r="S1255" s="42">
        <v>186</v>
      </c>
      <c r="T1255" s="42">
        <v>163</v>
      </c>
      <c r="U1255" s="42">
        <v>68</v>
      </c>
      <c r="V1255" s="42">
        <v>533.41545199999996</v>
      </c>
      <c r="W1255" s="42">
        <v>88.110743999999997</v>
      </c>
      <c r="X1255" s="42">
        <v>89.812883999999997</v>
      </c>
      <c r="Y1255" s="42">
        <v>105.527984</v>
      </c>
      <c r="Z1255" s="42">
        <v>118.82226799999999</v>
      </c>
      <c r="AA1255" s="42">
        <v>90.159830999999997</v>
      </c>
      <c r="AB1255" s="42">
        <v>37.908110999999998</v>
      </c>
      <c r="AC1255" s="42">
        <v>3.0736309999999998</v>
      </c>
      <c r="AD1255" s="42">
        <v>137.06579600000001</v>
      </c>
      <c r="AE1255" s="42">
        <v>301.06710700000002</v>
      </c>
      <c r="AF1255" s="42">
        <v>95.282549000000003</v>
      </c>
      <c r="AG1255" s="42">
        <v>483.58454799999998</v>
      </c>
      <c r="AH1255" s="42">
        <v>72.742591000000004</v>
      </c>
      <c r="AI1255" s="42">
        <v>63.521698999999998</v>
      </c>
      <c r="AJ1255" s="42">
        <v>95.282549000000003</v>
      </c>
      <c r="AK1255" s="42">
        <v>121.92068</v>
      </c>
      <c r="AL1255" s="42">
        <v>75.816220999999999</v>
      </c>
      <c r="AM1255" s="42">
        <v>51.227176999999998</v>
      </c>
      <c r="AN1255" s="42">
        <v>3.0736309999999998</v>
      </c>
      <c r="AO1255" s="42">
        <v>98.356178999999997</v>
      </c>
      <c r="AP1255" s="42">
        <v>285.847646</v>
      </c>
      <c r="AQ1255" s="42">
        <v>99.380723000000003</v>
      </c>
      <c r="AR1255" s="42">
        <v>847.92553499999997</v>
      </c>
      <c r="AS1255" s="42">
        <v>20.490870999999999</v>
      </c>
      <c r="AT1255" s="42">
        <v>49.178089999999997</v>
      </c>
      <c r="AU1255" s="42">
        <v>28.687218999999999</v>
      </c>
      <c r="AV1255" s="42">
        <v>53.276263999999998</v>
      </c>
      <c r="AW1255" s="42">
        <v>122.945224</v>
      </c>
      <c r="AX1255" s="42">
        <v>184.41783599999999</v>
      </c>
      <c r="AY1255" s="42">
        <v>245.89044799999999</v>
      </c>
      <c r="AZ1255" s="42">
        <v>143.03958399999999</v>
      </c>
      <c r="BA1255" s="42">
        <v>454.50081799999998</v>
      </c>
      <c r="BB1255" s="42">
        <v>16.392696999999998</v>
      </c>
      <c r="BC1255" s="42">
        <v>28.687218999999999</v>
      </c>
      <c r="BD1255" s="42">
        <v>20.490870999999999</v>
      </c>
      <c r="BE1255" s="42">
        <v>32.785392999999999</v>
      </c>
      <c r="BF1255" s="42">
        <v>16.392696999999998</v>
      </c>
      <c r="BG1255" s="42">
        <v>147.53426899999999</v>
      </c>
      <c r="BH1255" s="42">
        <v>135.239746</v>
      </c>
      <c r="BI1255" s="42">
        <v>56.977927000000001</v>
      </c>
      <c r="BJ1255" s="42">
        <v>393.42471699999999</v>
      </c>
      <c r="BK1255" s="42">
        <v>4.0981740000000002</v>
      </c>
      <c r="BL1255" s="42">
        <v>20.490870999999999</v>
      </c>
      <c r="BM1255" s="42">
        <v>8.1963480000000004</v>
      </c>
      <c r="BN1255" s="42">
        <v>20.490870999999999</v>
      </c>
      <c r="BO1255" s="42">
        <v>106.552527</v>
      </c>
      <c r="BP1255" s="42">
        <v>36.883566999999999</v>
      </c>
      <c r="BQ1255" s="42">
        <v>110.650702</v>
      </c>
      <c r="BR1255" s="42">
        <v>86.061656999999997</v>
      </c>
      <c r="BS1255" s="42">
        <v>114.35236500000001</v>
      </c>
      <c r="BT1255" s="42">
        <v>0</v>
      </c>
      <c r="BU1255" s="42">
        <v>0</v>
      </c>
      <c r="BV1255" s="42">
        <v>0</v>
      </c>
      <c r="BW1255" s="42">
        <v>4.0981740000000002</v>
      </c>
      <c r="BX1255" s="42">
        <v>8.1963480000000004</v>
      </c>
      <c r="BY1255" s="42">
        <v>24.589044999999999</v>
      </c>
      <c r="BZ1255" s="42">
        <v>0</v>
      </c>
      <c r="CA1255" s="42">
        <v>77.468798000000007</v>
      </c>
      <c r="CB1255" s="42">
        <v>381.13019400000002</v>
      </c>
      <c r="CC1255" s="42">
        <v>12.294522000000001</v>
      </c>
      <c r="CD1255" s="42">
        <v>40.981741</v>
      </c>
      <c r="CE1255" s="42">
        <v>8.1963480000000004</v>
      </c>
      <c r="CF1255" s="42">
        <v>40.981741</v>
      </c>
      <c r="CG1255" s="42">
        <v>94.258004999999997</v>
      </c>
      <c r="CH1255" s="42">
        <v>131.141572</v>
      </c>
      <c r="CI1255" s="42">
        <v>0</v>
      </c>
      <c r="CJ1255" s="42">
        <v>53.276263999999998</v>
      </c>
      <c r="CK1255" s="42">
        <v>352.44297599999999</v>
      </c>
      <c r="CL1255" s="42">
        <v>8.1963480000000004</v>
      </c>
      <c r="CM1255" s="42">
        <v>8.1963480000000004</v>
      </c>
      <c r="CN1255" s="42">
        <v>20.490870999999999</v>
      </c>
      <c r="CO1255" s="42">
        <v>8.1963480000000004</v>
      </c>
      <c r="CP1255" s="42">
        <v>20.490870999999999</v>
      </c>
      <c r="CQ1255" s="42">
        <v>28.687218999999999</v>
      </c>
      <c r="CR1255" s="42">
        <v>245.89044799999999</v>
      </c>
      <c r="CS1255" s="42">
        <v>12.294522000000001</v>
      </c>
    </row>
    <row r="1256" spans="1:97">
      <c r="A1256" s="40" t="s">
        <v>3141</v>
      </c>
      <c r="B1256" s="40" t="s">
        <v>289</v>
      </c>
      <c r="C1256" s="40" t="s">
        <v>2806</v>
      </c>
      <c r="D1256" s="40" t="s">
        <v>2812</v>
      </c>
      <c r="E1256" s="40" t="s">
        <v>2858</v>
      </c>
      <c r="F1256" s="40" t="s">
        <v>2809</v>
      </c>
      <c r="G1256" s="41" t="s">
        <v>294</v>
      </c>
      <c r="H1256" s="40" t="s">
        <v>3142</v>
      </c>
      <c r="I1256" s="42">
        <v>226</v>
      </c>
      <c r="J1256" s="42">
        <v>32</v>
      </c>
      <c r="K1256" s="42">
        <v>29</v>
      </c>
      <c r="L1256" s="42">
        <v>56</v>
      </c>
      <c r="M1256" s="42">
        <v>44</v>
      </c>
      <c r="N1256" s="42">
        <v>43</v>
      </c>
      <c r="O1256" s="42">
        <v>22</v>
      </c>
      <c r="P1256" s="42">
        <v>21</v>
      </c>
      <c r="Q1256" s="42">
        <v>36</v>
      </c>
      <c r="R1256" s="42">
        <v>47</v>
      </c>
      <c r="S1256" s="42">
        <v>40</v>
      </c>
      <c r="T1256" s="42">
        <v>38</v>
      </c>
      <c r="U1256" s="42">
        <v>22</v>
      </c>
      <c r="V1256" s="42">
        <v>113</v>
      </c>
      <c r="W1256" s="42">
        <v>16</v>
      </c>
      <c r="X1256" s="42">
        <v>15</v>
      </c>
      <c r="Y1256" s="42">
        <v>31</v>
      </c>
      <c r="Z1256" s="42">
        <v>24</v>
      </c>
      <c r="AA1256" s="42">
        <v>20</v>
      </c>
      <c r="AB1256" s="42">
        <v>7</v>
      </c>
      <c r="AC1256" s="42">
        <v>0</v>
      </c>
      <c r="AD1256" s="42">
        <v>19</v>
      </c>
      <c r="AE1256" s="42">
        <v>75</v>
      </c>
      <c r="AF1256" s="42">
        <v>19</v>
      </c>
      <c r="AG1256" s="42">
        <v>113</v>
      </c>
      <c r="AH1256" s="42">
        <v>16</v>
      </c>
      <c r="AI1256" s="42">
        <v>14</v>
      </c>
      <c r="AJ1256" s="42">
        <v>25</v>
      </c>
      <c r="AK1256" s="42">
        <v>20</v>
      </c>
      <c r="AL1256" s="42">
        <v>23</v>
      </c>
      <c r="AM1256" s="42">
        <v>13</v>
      </c>
      <c r="AN1256" s="42">
        <v>2</v>
      </c>
      <c r="AO1256" s="42">
        <v>18</v>
      </c>
      <c r="AP1256" s="42">
        <v>70</v>
      </c>
      <c r="AQ1256" s="42">
        <v>25</v>
      </c>
      <c r="AR1256" s="42">
        <v>184</v>
      </c>
      <c r="AS1256" s="42">
        <v>4</v>
      </c>
      <c r="AT1256" s="42">
        <v>8</v>
      </c>
      <c r="AU1256" s="42">
        <v>0</v>
      </c>
      <c r="AV1256" s="42">
        <v>16</v>
      </c>
      <c r="AW1256" s="42">
        <v>28</v>
      </c>
      <c r="AX1256" s="42">
        <v>20</v>
      </c>
      <c r="AY1256" s="42">
        <v>84</v>
      </c>
      <c r="AZ1256" s="42">
        <v>24</v>
      </c>
      <c r="BA1256" s="42">
        <v>80</v>
      </c>
      <c r="BB1256" s="42">
        <v>4</v>
      </c>
      <c r="BC1256" s="42">
        <v>4</v>
      </c>
      <c r="BD1256" s="42">
        <v>0</v>
      </c>
      <c r="BE1256" s="42">
        <v>12</v>
      </c>
      <c r="BF1256" s="42">
        <v>4</v>
      </c>
      <c r="BG1256" s="42">
        <v>16</v>
      </c>
      <c r="BH1256" s="42">
        <v>36</v>
      </c>
      <c r="BI1256" s="42">
        <v>4</v>
      </c>
      <c r="BJ1256" s="42">
        <v>104</v>
      </c>
      <c r="BK1256" s="42">
        <v>0</v>
      </c>
      <c r="BL1256" s="42">
        <v>4</v>
      </c>
      <c r="BM1256" s="42">
        <v>0</v>
      </c>
      <c r="BN1256" s="42">
        <v>4</v>
      </c>
      <c r="BO1256" s="42">
        <v>24</v>
      </c>
      <c r="BP1256" s="42">
        <v>4</v>
      </c>
      <c r="BQ1256" s="42">
        <v>48</v>
      </c>
      <c r="BR1256" s="42">
        <v>20</v>
      </c>
      <c r="BS1256" s="42">
        <v>16</v>
      </c>
      <c r="BT1256" s="42">
        <v>0</v>
      </c>
      <c r="BU1256" s="42">
        <v>0</v>
      </c>
      <c r="BV1256" s="42">
        <v>0</v>
      </c>
      <c r="BW1256" s="42">
        <v>0</v>
      </c>
      <c r="BX1256" s="42">
        <v>4</v>
      </c>
      <c r="BY1256" s="42">
        <v>4</v>
      </c>
      <c r="BZ1256" s="42">
        <v>0</v>
      </c>
      <c r="CA1256" s="42">
        <v>8</v>
      </c>
      <c r="CB1256" s="42">
        <v>60</v>
      </c>
      <c r="CC1256" s="42">
        <v>4</v>
      </c>
      <c r="CD1256" s="42">
        <v>4</v>
      </c>
      <c r="CE1256" s="42">
        <v>0</v>
      </c>
      <c r="CF1256" s="42">
        <v>16</v>
      </c>
      <c r="CG1256" s="42">
        <v>20</v>
      </c>
      <c r="CH1256" s="42">
        <v>12</v>
      </c>
      <c r="CI1256" s="42">
        <v>0</v>
      </c>
      <c r="CJ1256" s="42">
        <v>4</v>
      </c>
      <c r="CK1256" s="42">
        <v>108</v>
      </c>
      <c r="CL1256" s="42">
        <v>0</v>
      </c>
      <c r="CM1256" s="42">
        <v>4</v>
      </c>
      <c r="CN1256" s="42">
        <v>0</v>
      </c>
      <c r="CO1256" s="42">
        <v>0</v>
      </c>
      <c r="CP1256" s="42">
        <v>4</v>
      </c>
      <c r="CQ1256" s="42">
        <v>4</v>
      </c>
      <c r="CR1256" s="42">
        <v>84</v>
      </c>
      <c r="CS1256" s="42">
        <v>12</v>
      </c>
    </row>
    <row r="1257" spans="1:97">
      <c r="A1257" s="40" t="s">
        <v>3143</v>
      </c>
      <c r="B1257" s="40" t="s">
        <v>289</v>
      </c>
      <c r="C1257" s="40" t="s">
        <v>2806</v>
      </c>
      <c r="D1257" s="40" t="s">
        <v>2812</v>
      </c>
      <c r="E1257" s="40" t="s">
        <v>2985</v>
      </c>
      <c r="F1257" s="40" t="s">
        <v>2818</v>
      </c>
      <c r="G1257" s="41" t="s">
        <v>294</v>
      </c>
      <c r="H1257" s="40" t="s">
        <v>3144</v>
      </c>
      <c r="I1257" s="42">
        <v>346</v>
      </c>
      <c r="J1257" s="42">
        <v>36.596153999999999</v>
      </c>
      <c r="K1257" s="42">
        <v>29.942308000000001</v>
      </c>
      <c r="L1257" s="42">
        <v>41.032051000000003</v>
      </c>
      <c r="M1257" s="42">
        <v>80.955128000000002</v>
      </c>
      <c r="N1257" s="42">
        <v>89.826922999999994</v>
      </c>
      <c r="O1257" s="42">
        <v>67.647435999999999</v>
      </c>
      <c r="P1257" s="42">
        <v>42</v>
      </c>
      <c r="Q1257" s="42">
        <v>60</v>
      </c>
      <c r="R1257" s="42">
        <v>66</v>
      </c>
      <c r="S1257" s="42">
        <v>54</v>
      </c>
      <c r="T1257" s="42">
        <v>86</v>
      </c>
      <c r="U1257" s="42">
        <v>37</v>
      </c>
      <c r="V1257" s="42">
        <v>170.782051</v>
      </c>
      <c r="W1257" s="42">
        <v>19.961538000000001</v>
      </c>
      <c r="X1257" s="42">
        <v>15.525641</v>
      </c>
      <c r="Y1257" s="42">
        <v>23.288461999999999</v>
      </c>
      <c r="Z1257" s="42">
        <v>45.467948999999997</v>
      </c>
      <c r="AA1257" s="42">
        <v>38.814103000000003</v>
      </c>
      <c r="AB1257" s="42">
        <v>25.506409999999999</v>
      </c>
      <c r="AC1257" s="42">
        <v>2.2179489999999999</v>
      </c>
      <c r="AD1257" s="42">
        <v>25.506409999999999</v>
      </c>
      <c r="AE1257" s="42">
        <v>93.153846000000001</v>
      </c>
      <c r="AF1257" s="42">
        <v>52.121794999999999</v>
      </c>
      <c r="AG1257" s="42">
        <v>175.217949</v>
      </c>
      <c r="AH1257" s="42">
        <v>16.634615</v>
      </c>
      <c r="AI1257" s="42">
        <v>14.416667</v>
      </c>
      <c r="AJ1257" s="42">
        <v>17.743590000000001</v>
      </c>
      <c r="AK1257" s="42">
        <v>35.487178999999998</v>
      </c>
      <c r="AL1257" s="42">
        <v>51.012821000000002</v>
      </c>
      <c r="AM1257" s="42">
        <v>32.160255999999997</v>
      </c>
      <c r="AN1257" s="42">
        <v>7.7628209999999997</v>
      </c>
      <c r="AO1257" s="42">
        <v>26.615385</v>
      </c>
      <c r="AP1257" s="42">
        <v>79.846153999999999</v>
      </c>
      <c r="AQ1257" s="42">
        <v>68.756410000000002</v>
      </c>
      <c r="AR1257" s="42">
        <v>337.12820499999998</v>
      </c>
      <c r="AS1257" s="42">
        <v>8.8717950000000005</v>
      </c>
      <c r="AT1257" s="42">
        <v>4.4358969999999998</v>
      </c>
      <c r="AU1257" s="42">
        <v>8.8717950000000005</v>
      </c>
      <c r="AV1257" s="42">
        <v>13.307691999999999</v>
      </c>
      <c r="AW1257" s="42">
        <v>22.179487000000002</v>
      </c>
      <c r="AX1257" s="42">
        <v>39.923076999999999</v>
      </c>
      <c r="AY1257" s="42">
        <v>186.307692</v>
      </c>
      <c r="AZ1257" s="42">
        <v>53.230769000000002</v>
      </c>
      <c r="BA1257" s="42">
        <v>159.692308</v>
      </c>
      <c r="BB1257" s="42">
        <v>8.8717950000000005</v>
      </c>
      <c r="BC1257" s="42">
        <v>4.4358969999999998</v>
      </c>
      <c r="BD1257" s="42">
        <v>0</v>
      </c>
      <c r="BE1257" s="42">
        <v>13.307691999999999</v>
      </c>
      <c r="BF1257" s="42">
        <v>8.8717950000000005</v>
      </c>
      <c r="BG1257" s="42">
        <v>26.615385</v>
      </c>
      <c r="BH1257" s="42">
        <v>79.846153999999999</v>
      </c>
      <c r="BI1257" s="42">
        <v>17.743590000000001</v>
      </c>
      <c r="BJ1257" s="42">
        <v>177.43589700000001</v>
      </c>
      <c r="BK1257" s="42">
        <v>0</v>
      </c>
      <c r="BL1257" s="42">
        <v>0</v>
      </c>
      <c r="BM1257" s="42">
        <v>8.8717950000000005</v>
      </c>
      <c r="BN1257" s="42">
        <v>0</v>
      </c>
      <c r="BO1257" s="42">
        <v>13.307691999999999</v>
      </c>
      <c r="BP1257" s="42">
        <v>13.307691999999999</v>
      </c>
      <c r="BQ1257" s="42">
        <v>106.461538</v>
      </c>
      <c r="BR1257" s="42">
        <v>35.487178999999998</v>
      </c>
      <c r="BS1257" s="42">
        <v>35.487178999999998</v>
      </c>
      <c r="BT1257" s="42">
        <v>0</v>
      </c>
      <c r="BU1257" s="42">
        <v>0</v>
      </c>
      <c r="BV1257" s="42">
        <v>0</v>
      </c>
      <c r="BW1257" s="42">
        <v>0</v>
      </c>
      <c r="BX1257" s="42">
        <v>4.4358969999999998</v>
      </c>
      <c r="BY1257" s="42">
        <v>4.4358969999999998</v>
      </c>
      <c r="BZ1257" s="42">
        <v>0</v>
      </c>
      <c r="CA1257" s="42">
        <v>26.615385</v>
      </c>
      <c r="CB1257" s="42">
        <v>75.410256000000004</v>
      </c>
      <c r="CC1257" s="42">
        <v>8.8717950000000005</v>
      </c>
      <c r="CD1257" s="42">
        <v>0</v>
      </c>
      <c r="CE1257" s="42">
        <v>4.4358969999999998</v>
      </c>
      <c r="CF1257" s="42">
        <v>8.8717950000000005</v>
      </c>
      <c r="CG1257" s="42">
        <v>17.743590000000001</v>
      </c>
      <c r="CH1257" s="42">
        <v>22.179487000000002</v>
      </c>
      <c r="CI1257" s="42">
        <v>0</v>
      </c>
      <c r="CJ1257" s="42">
        <v>13.307691999999999</v>
      </c>
      <c r="CK1257" s="42">
        <v>226.23076900000001</v>
      </c>
      <c r="CL1257" s="42">
        <v>0</v>
      </c>
      <c r="CM1257" s="42">
        <v>4.4358969999999998</v>
      </c>
      <c r="CN1257" s="42">
        <v>4.4358969999999998</v>
      </c>
      <c r="CO1257" s="42">
        <v>4.4358969999999998</v>
      </c>
      <c r="CP1257" s="42">
        <v>0</v>
      </c>
      <c r="CQ1257" s="42">
        <v>13.307691999999999</v>
      </c>
      <c r="CR1257" s="42">
        <v>186.307692</v>
      </c>
      <c r="CS1257" s="42">
        <v>13.307691999999999</v>
      </c>
    </row>
    <row r="1258" spans="1:97">
      <c r="A1258" s="40" t="s">
        <v>3145</v>
      </c>
      <c r="B1258" s="40" t="s">
        <v>289</v>
      </c>
      <c r="C1258" s="40" t="s">
        <v>2806</v>
      </c>
      <c r="D1258" s="40" t="s">
        <v>2812</v>
      </c>
      <c r="E1258" s="40" t="s">
        <v>2985</v>
      </c>
      <c r="F1258" s="40" t="s">
        <v>2818</v>
      </c>
      <c r="G1258" s="41" t="s">
        <v>294</v>
      </c>
      <c r="H1258" s="40" t="s">
        <v>3146</v>
      </c>
      <c r="I1258" s="42">
        <v>1275</v>
      </c>
      <c r="J1258" s="42">
        <v>230</v>
      </c>
      <c r="K1258" s="42">
        <v>161</v>
      </c>
      <c r="L1258" s="42">
        <v>246</v>
      </c>
      <c r="M1258" s="42">
        <v>243</v>
      </c>
      <c r="N1258" s="42">
        <v>227</v>
      </c>
      <c r="O1258" s="42">
        <v>168</v>
      </c>
      <c r="P1258" s="42">
        <v>183</v>
      </c>
      <c r="Q1258" s="42">
        <v>124</v>
      </c>
      <c r="R1258" s="42">
        <v>231</v>
      </c>
      <c r="S1258" s="42">
        <v>168</v>
      </c>
      <c r="T1258" s="42">
        <v>243</v>
      </c>
      <c r="U1258" s="42">
        <v>108</v>
      </c>
      <c r="V1258" s="42">
        <v>618</v>
      </c>
      <c r="W1258" s="42">
        <v>106</v>
      </c>
      <c r="X1258" s="42">
        <v>82</v>
      </c>
      <c r="Y1258" s="42">
        <v>129</v>
      </c>
      <c r="Z1258" s="42">
        <v>113</v>
      </c>
      <c r="AA1258" s="42">
        <v>119</v>
      </c>
      <c r="AB1258" s="42">
        <v>63</v>
      </c>
      <c r="AC1258" s="42">
        <v>6</v>
      </c>
      <c r="AD1258" s="42">
        <v>142</v>
      </c>
      <c r="AE1258" s="42">
        <v>345</v>
      </c>
      <c r="AF1258" s="42">
        <v>131</v>
      </c>
      <c r="AG1258" s="42">
        <v>657</v>
      </c>
      <c r="AH1258" s="42">
        <v>124</v>
      </c>
      <c r="AI1258" s="42">
        <v>79</v>
      </c>
      <c r="AJ1258" s="42">
        <v>117</v>
      </c>
      <c r="AK1258" s="42">
        <v>130</v>
      </c>
      <c r="AL1258" s="42">
        <v>108</v>
      </c>
      <c r="AM1258" s="42">
        <v>88</v>
      </c>
      <c r="AN1258" s="42">
        <v>11</v>
      </c>
      <c r="AO1258" s="42">
        <v>151</v>
      </c>
      <c r="AP1258" s="42">
        <v>340</v>
      </c>
      <c r="AQ1258" s="42">
        <v>166</v>
      </c>
      <c r="AR1258" s="42">
        <v>1088</v>
      </c>
      <c r="AS1258" s="42">
        <v>32</v>
      </c>
      <c r="AT1258" s="42">
        <v>36</v>
      </c>
      <c r="AU1258" s="42">
        <v>44</v>
      </c>
      <c r="AV1258" s="42">
        <v>100</v>
      </c>
      <c r="AW1258" s="42">
        <v>156</v>
      </c>
      <c r="AX1258" s="42">
        <v>188</v>
      </c>
      <c r="AY1258" s="42">
        <v>372</v>
      </c>
      <c r="AZ1258" s="42">
        <v>160</v>
      </c>
      <c r="BA1258" s="42">
        <v>520</v>
      </c>
      <c r="BB1258" s="42">
        <v>32</v>
      </c>
      <c r="BC1258" s="42">
        <v>24</v>
      </c>
      <c r="BD1258" s="42">
        <v>24</v>
      </c>
      <c r="BE1258" s="42">
        <v>60</v>
      </c>
      <c r="BF1258" s="42">
        <v>8</v>
      </c>
      <c r="BG1258" s="42">
        <v>152</v>
      </c>
      <c r="BH1258" s="42">
        <v>176</v>
      </c>
      <c r="BI1258" s="42">
        <v>44</v>
      </c>
      <c r="BJ1258" s="42">
        <v>568</v>
      </c>
      <c r="BK1258" s="42">
        <v>0</v>
      </c>
      <c r="BL1258" s="42">
        <v>12</v>
      </c>
      <c r="BM1258" s="42">
        <v>20</v>
      </c>
      <c r="BN1258" s="42">
        <v>40</v>
      </c>
      <c r="BO1258" s="42">
        <v>148</v>
      </c>
      <c r="BP1258" s="42">
        <v>36</v>
      </c>
      <c r="BQ1258" s="42">
        <v>196</v>
      </c>
      <c r="BR1258" s="42">
        <v>116</v>
      </c>
      <c r="BS1258" s="42">
        <v>128</v>
      </c>
      <c r="BT1258" s="42">
        <v>0</v>
      </c>
      <c r="BU1258" s="42">
        <v>0</v>
      </c>
      <c r="BV1258" s="42">
        <v>0</v>
      </c>
      <c r="BW1258" s="42">
        <v>8</v>
      </c>
      <c r="BX1258" s="42">
        <v>16</v>
      </c>
      <c r="BY1258" s="42">
        <v>28</v>
      </c>
      <c r="BZ1258" s="42">
        <v>0</v>
      </c>
      <c r="CA1258" s="42">
        <v>76</v>
      </c>
      <c r="CB1258" s="42">
        <v>456</v>
      </c>
      <c r="CC1258" s="42">
        <v>20</v>
      </c>
      <c r="CD1258" s="42">
        <v>24</v>
      </c>
      <c r="CE1258" s="42">
        <v>44</v>
      </c>
      <c r="CF1258" s="42">
        <v>72</v>
      </c>
      <c r="CG1258" s="42">
        <v>128</v>
      </c>
      <c r="CH1258" s="42">
        <v>132</v>
      </c>
      <c r="CI1258" s="42">
        <v>0</v>
      </c>
      <c r="CJ1258" s="42">
        <v>36</v>
      </c>
      <c r="CK1258" s="42">
        <v>504</v>
      </c>
      <c r="CL1258" s="42">
        <v>12</v>
      </c>
      <c r="CM1258" s="42">
        <v>12</v>
      </c>
      <c r="CN1258" s="42">
        <v>0</v>
      </c>
      <c r="CO1258" s="42">
        <v>20</v>
      </c>
      <c r="CP1258" s="42">
        <v>12</v>
      </c>
      <c r="CQ1258" s="42">
        <v>28</v>
      </c>
      <c r="CR1258" s="42">
        <v>372</v>
      </c>
      <c r="CS1258" s="42">
        <v>48</v>
      </c>
    </row>
    <row r="1259" spans="1:97">
      <c r="A1259" s="40" t="s">
        <v>3147</v>
      </c>
      <c r="B1259" s="40" t="s">
        <v>289</v>
      </c>
      <c r="C1259" s="40" t="s">
        <v>2806</v>
      </c>
      <c r="D1259" s="40" t="s">
        <v>2807</v>
      </c>
      <c r="E1259" s="40" t="s">
        <v>2890</v>
      </c>
      <c r="F1259" s="40" t="s">
        <v>1696</v>
      </c>
      <c r="G1259" s="41" t="s">
        <v>294</v>
      </c>
      <c r="H1259" s="40" t="s">
        <v>3148</v>
      </c>
      <c r="I1259" s="42">
        <v>438</v>
      </c>
      <c r="J1259" s="42">
        <v>113.82536399999999</v>
      </c>
      <c r="K1259" s="42">
        <v>69.205821</v>
      </c>
      <c r="L1259" s="42">
        <v>108.361746</v>
      </c>
      <c r="M1259" s="42">
        <v>70.116423999999995</v>
      </c>
      <c r="N1259" s="42">
        <v>50.083159999999999</v>
      </c>
      <c r="O1259" s="42">
        <v>26.407484</v>
      </c>
      <c r="P1259" s="42">
        <v>68</v>
      </c>
      <c r="Q1259" s="42">
        <v>76</v>
      </c>
      <c r="R1259" s="42">
        <v>69</v>
      </c>
      <c r="S1259" s="42">
        <v>62</v>
      </c>
      <c r="T1259" s="42">
        <v>43</v>
      </c>
      <c r="U1259" s="42">
        <v>5</v>
      </c>
      <c r="V1259" s="42">
        <v>217.634096</v>
      </c>
      <c r="W1259" s="42">
        <v>55.546778000000003</v>
      </c>
      <c r="X1259" s="42">
        <v>36.424115999999998</v>
      </c>
      <c r="Y1259" s="42">
        <v>49.172556999999998</v>
      </c>
      <c r="Z1259" s="42">
        <v>40.977131</v>
      </c>
      <c r="AA1259" s="42">
        <v>28.22869</v>
      </c>
      <c r="AB1259" s="42">
        <v>7.2848230000000003</v>
      </c>
      <c r="AC1259" s="42">
        <v>0</v>
      </c>
      <c r="AD1259" s="42">
        <v>66.474012000000002</v>
      </c>
      <c r="AE1259" s="42">
        <v>128.39501000000001</v>
      </c>
      <c r="AF1259" s="42">
        <v>22.765073000000001</v>
      </c>
      <c r="AG1259" s="42">
        <v>220.365904</v>
      </c>
      <c r="AH1259" s="42">
        <v>58.278585999999997</v>
      </c>
      <c r="AI1259" s="42">
        <v>32.781705000000002</v>
      </c>
      <c r="AJ1259" s="42">
        <v>59.189188999999999</v>
      </c>
      <c r="AK1259" s="42">
        <v>29.139292999999999</v>
      </c>
      <c r="AL1259" s="42">
        <v>21.854469999999999</v>
      </c>
      <c r="AM1259" s="42">
        <v>19.122661000000001</v>
      </c>
      <c r="AN1259" s="42">
        <v>0</v>
      </c>
      <c r="AO1259" s="42">
        <v>66.474012000000002</v>
      </c>
      <c r="AP1259" s="42">
        <v>123.84199599999999</v>
      </c>
      <c r="AQ1259" s="42">
        <v>30.049896</v>
      </c>
      <c r="AR1259" s="42">
        <v>324.17463600000002</v>
      </c>
      <c r="AS1259" s="42">
        <v>3.6424120000000002</v>
      </c>
      <c r="AT1259" s="42">
        <v>18.212057999999999</v>
      </c>
      <c r="AU1259" s="42">
        <v>7.2848230000000003</v>
      </c>
      <c r="AV1259" s="42">
        <v>21.854469999999999</v>
      </c>
      <c r="AW1259" s="42">
        <v>76.490644000000003</v>
      </c>
      <c r="AX1259" s="42">
        <v>91.060291000000007</v>
      </c>
      <c r="AY1259" s="42">
        <v>69.205821</v>
      </c>
      <c r="AZ1259" s="42">
        <v>36.424115999999998</v>
      </c>
      <c r="BA1259" s="42">
        <v>174.835759</v>
      </c>
      <c r="BB1259" s="42">
        <v>3.6424120000000002</v>
      </c>
      <c r="BC1259" s="42">
        <v>10.927235</v>
      </c>
      <c r="BD1259" s="42">
        <v>0</v>
      </c>
      <c r="BE1259" s="42">
        <v>7.2848230000000003</v>
      </c>
      <c r="BF1259" s="42">
        <v>14.569647</v>
      </c>
      <c r="BG1259" s="42">
        <v>80.133055999999996</v>
      </c>
      <c r="BH1259" s="42">
        <v>40.066527999999998</v>
      </c>
      <c r="BI1259" s="42">
        <v>18.212057999999999</v>
      </c>
      <c r="BJ1259" s="42">
        <v>149.338877</v>
      </c>
      <c r="BK1259" s="42">
        <v>0</v>
      </c>
      <c r="BL1259" s="42">
        <v>7.2848230000000003</v>
      </c>
      <c r="BM1259" s="42">
        <v>7.2848230000000003</v>
      </c>
      <c r="BN1259" s="42">
        <v>14.569647</v>
      </c>
      <c r="BO1259" s="42">
        <v>61.920997999999997</v>
      </c>
      <c r="BP1259" s="42">
        <v>10.927235</v>
      </c>
      <c r="BQ1259" s="42">
        <v>29.139292999999999</v>
      </c>
      <c r="BR1259" s="42">
        <v>18.212057999999999</v>
      </c>
      <c r="BS1259" s="42">
        <v>58.278585999999997</v>
      </c>
      <c r="BT1259" s="42">
        <v>0</v>
      </c>
      <c r="BU1259" s="42">
        <v>0</v>
      </c>
      <c r="BV1259" s="42">
        <v>0</v>
      </c>
      <c r="BW1259" s="42">
        <v>0</v>
      </c>
      <c r="BX1259" s="42">
        <v>14.569647</v>
      </c>
      <c r="BY1259" s="42">
        <v>32.781705000000002</v>
      </c>
      <c r="BZ1259" s="42">
        <v>0</v>
      </c>
      <c r="CA1259" s="42">
        <v>10.927235</v>
      </c>
      <c r="CB1259" s="42">
        <v>178.47817000000001</v>
      </c>
      <c r="CC1259" s="42">
        <v>3.6424120000000002</v>
      </c>
      <c r="CD1259" s="42">
        <v>18.212057999999999</v>
      </c>
      <c r="CE1259" s="42">
        <v>7.2848230000000003</v>
      </c>
      <c r="CF1259" s="42">
        <v>21.854469999999999</v>
      </c>
      <c r="CG1259" s="42">
        <v>54.636175000000001</v>
      </c>
      <c r="CH1259" s="42">
        <v>50.993763000000001</v>
      </c>
      <c r="CI1259" s="42">
        <v>0</v>
      </c>
      <c r="CJ1259" s="42">
        <v>21.854469999999999</v>
      </c>
      <c r="CK1259" s="42">
        <v>87.417878999999999</v>
      </c>
      <c r="CL1259" s="42">
        <v>0</v>
      </c>
      <c r="CM1259" s="42">
        <v>0</v>
      </c>
      <c r="CN1259" s="42">
        <v>0</v>
      </c>
      <c r="CO1259" s="42">
        <v>0</v>
      </c>
      <c r="CP1259" s="42">
        <v>7.2848230000000003</v>
      </c>
      <c r="CQ1259" s="42">
        <v>7.2848230000000003</v>
      </c>
      <c r="CR1259" s="42">
        <v>69.205821</v>
      </c>
      <c r="CS1259" s="42">
        <v>3.6424120000000002</v>
      </c>
    </row>
    <row r="1260" spans="1:97">
      <c r="A1260" s="40" t="s">
        <v>3149</v>
      </c>
      <c r="B1260" s="40" t="s">
        <v>289</v>
      </c>
      <c r="C1260" s="40" t="s">
        <v>2806</v>
      </c>
      <c r="D1260" s="40" t="s">
        <v>2812</v>
      </c>
      <c r="E1260" s="40" t="s">
        <v>2985</v>
      </c>
      <c r="F1260" s="40" t="s">
        <v>2818</v>
      </c>
      <c r="G1260" s="41" t="s">
        <v>294</v>
      </c>
      <c r="H1260" s="40" t="s">
        <v>3150</v>
      </c>
      <c r="I1260" s="42">
        <v>1520</v>
      </c>
      <c r="J1260" s="42">
        <v>166</v>
      </c>
      <c r="K1260" s="42">
        <v>159</v>
      </c>
      <c r="L1260" s="42">
        <v>233</v>
      </c>
      <c r="M1260" s="42">
        <v>341</v>
      </c>
      <c r="N1260" s="42">
        <v>386</v>
      </c>
      <c r="O1260" s="42">
        <v>235</v>
      </c>
      <c r="P1260" s="42">
        <v>198</v>
      </c>
      <c r="Q1260" s="42">
        <v>198</v>
      </c>
      <c r="R1260" s="42">
        <v>287</v>
      </c>
      <c r="S1260" s="42">
        <v>271</v>
      </c>
      <c r="T1260" s="42">
        <v>314</v>
      </c>
      <c r="U1260" s="42">
        <v>173</v>
      </c>
      <c r="V1260" s="42">
        <v>728</v>
      </c>
      <c r="W1260" s="42">
        <v>94</v>
      </c>
      <c r="X1260" s="42">
        <v>86</v>
      </c>
      <c r="Y1260" s="42">
        <v>121</v>
      </c>
      <c r="Z1260" s="42">
        <v>171</v>
      </c>
      <c r="AA1260" s="42">
        <v>177</v>
      </c>
      <c r="AB1260" s="42">
        <v>73</v>
      </c>
      <c r="AC1260" s="42">
        <v>6</v>
      </c>
      <c r="AD1260" s="42">
        <v>123</v>
      </c>
      <c r="AE1260" s="42">
        <v>423</v>
      </c>
      <c r="AF1260" s="42">
        <v>182</v>
      </c>
      <c r="AG1260" s="42">
        <v>792</v>
      </c>
      <c r="AH1260" s="42">
        <v>72</v>
      </c>
      <c r="AI1260" s="42">
        <v>73</v>
      </c>
      <c r="AJ1260" s="42">
        <v>112</v>
      </c>
      <c r="AK1260" s="42">
        <v>170</v>
      </c>
      <c r="AL1260" s="42">
        <v>209</v>
      </c>
      <c r="AM1260" s="42">
        <v>131</v>
      </c>
      <c r="AN1260" s="42">
        <v>25</v>
      </c>
      <c r="AO1260" s="42">
        <v>96</v>
      </c>
      <c r="AP1260" s="42">
        <v>422</v>
      </c>
      <c r="AQ1260" s="42">
        <v>274</v>
      </c>
      <c r="AR1260" s="42">
        <v>1348</v>
      </c>
      <c r="AS1260" s="42">
        <v>24</v>
      </c>
      <c r="AT1260" s="42">
        <v>68</v>
      </c>
      <c r="AU1260" s="42">
        <v>8</v>
      </c>
      <c r="AV1260" s="42">
        <v>140</v>
      </c>
      <c r="AW1260" s="42">
        <v>176</v>
      </c>
      <c r="AX1260" s="42">
        <v>212</v>
      </c>
      <c r="AY1260" s="42">
        <v>524</v>
      </c>
      <c r="AZ1260" s="42">
        <v>196</v>
      </c>
      <c r="BA1260" s="42">
        <v>636</v>
      </c>
      <c r="BB1260" s="42">
        <v>8</v>
      </c>
      <c r="BC1260" s="42">
        <v>36</v>
      </c>
      <c r="BD1260" s="42">
        <v>4</v>
      </c>
      <c r="BE1260" s="42">
        <v>84</v>
      </c>
      <c r="BF1260" s="42">
        <v>44</v>
      </c>
      <c r="BG1260" s="42">
        <v>196</v>
      </c>
      <c r="BH1260" s="42">
        <v>224</v>
      </c>
      <c r="BI1260" s="42">
        <v>40</v>
      </c>
      <c r="BJ1260" s="42">
        <v>712</v>
      </c>
      <c r="BK1260" s="42">
        <v>16</v>
      </c>
      <c r="BL1260" s="42">
        <v>32</v>
      </c>
      <c r="BM1260" s="42">
        <v>4</v>
      </c>
      <c r="BN1260" s="42">
        <v>56</v>
      </c>
      <c r="BO1260" s="42">
        <v>132</v>
      </c>
      <c r="BP1260" s="42">
        <v>16</v>
      </c>
      <c r="BQ1260" s="42">
        <v>300</v>
      </c>
      <c r="BR1260" s="42">
        <v>156</v>
      </c>
      <c r="BS1260" s="42">
        <v>96</v>
      </c>
      <c r="BT1260" s="42">
        <v>0</v>
      </c>
      <c r="BU1260" s="42">
        <v>0</v>
      </c>
      <c r="BV1260" s="42">
        <v>0</v>
      </c>
      <c r="BW1260" s="42">
        <v>4</v>
      </c>
      <c r="BX1260" s="42">
        <v>0</v>
      </c>
      <c r="BY1260" s="42">
        <v>32</v>
      </c>
      <c r="BZ1260" s="42">
        <v>0</v>
      </c>
      <c r="CA1260" s="42">
        <v>60</v>
      </c>
      <c r="CB1260" s="42">
        <v>556</v>
      </c>
      <c r="CC1260" s="42">
        <v>16</v>
      </c>
      <c r="CD1260" s="42">
        <v>48</v>
      </c>
      <c r="CE1260" s="42">
        <v>8</v>
      </c>
      <c r="CF1260" s="42">
        <v>108</v>
      </c>
      <c r="CG1260" s="42">
        <v>140</v>
      </c>
      <c r="CH1260" s="42">
        <v>160</v>
      </c>
      <c r="CI1260" s="42">
        <v>12</v>
      </c>
      <c r="CJ1260" s="42">
        <v>64</v>
      </c>
      <c r="CK1260" s="42">
        <v>696</v>
      </c>
      <c r="CL1260" s="42">
        <v>8</v>
      </c>
      <c r="CM1260" s="42">
        <v>20</v>
      </c>
      <c r="CN1260" s="42">
        <v>0</v>
      </c>
      <c r="CO1260" s="42">
        <v>28</v>
      </c>
      <c r="CP1260" s="42">
        <v>36</v>
      </c>
      <c r="CQ1260" s="42">
        <v>20</v>
      </c>
      <c r="CR1260" s="42">
        <v>512</v>
      </c>
      <c r="CS1260" s="42">
        <v>72</v>
      </c>
    </row>
    <row r="1261" spans="1:97">
      <c r="A1261" s="40" t="s">
        <v>3151</v>
      </c>
      <c r="B1261" s="40" t="s">
        <v>289</v>
      </c>
      <c r="C1261" s="40" t="s">
        <v>2806</v>
      </c>
      <c r="D1261" s="40" t="s">
        <v>2807</v>
      </c>
      <c r="E1261" s="40" t="s">
        <v>2848</v>
      </c>
      <c r="F1261" s="40" t="s">
        <v>2809</v>
      </c>
      <c r="G1261" s="41" t="s">
        <v>294</v>
      </c>
      <c r="H1261" s="40" t="s">
        <v>3152</v>
      </c>
      <c r="I1261" s="42">
        <v>260</v>
      </c>
      <c r="J1261" s="42">
        <v>24.093457000000001</v>
      </c>
      <c r="K1261" s="42">
        <v>35.136291999999997</v>
      </c>
      <c r="L1261" s="42">
        <v>33.128503000000002</v>
      </c>
      <c r="M1261" s="42">
        <v>54.206000000000003</v>
      </c>
      <c r="N1261" s="42">
        <v>71.272198000000003</v>
      </c>
      <c r="O1261" s="42">
        <v>42.163550000000001</v>
      </c>
      <c r="P1261" s="42">
        <v>45</v>
      </c>
      <c r="Q1261" s="42">
        <v>37</v>
      </c>
      <c r="R1261" s="42">
        <v>49</v>
      </c>
      <c r="S1261" s="42">
        <v>67</v>
      </c>
      <c r="T1261" s="42">
        <v>72</v>
      </c>
      <c r="U1261" s="42">
        <v>38</v>
      </c>
      <c r="V1261" s="42">
        <v>138.53309899999999</v>
      </c>
      <c r="W1261" s="42">
        <v>13.050623</v>
      </c>
      <c r="X1261" s="42">
        <v>20.077881000000001</v>
      </c>
      <c r="Y1261" s="42">
        <v>20.077881000000001</v>
      </c>
      <c r="Z1261" s="42">
        <v>28.109033</v>
      </c>
      <c r="AA1261" s="42">
        <v>39.147589000000004</v>
      </c>
      <c r="AB1261" s="42">
        <v>15.058411</v>
      </c>
      <c r="AC1261" s="42">
        <v>3.011682</v>
      </c>
      <c r="AD1261" s="42">
        <v>19.073986999999999</v>
      </c>
      <c r="AE1261" s="42">
        <v>75.287774999999996</v>
      </c>
      <c r="AF1261" s="42">
        <v>44.171337999999999</v>
      </c>
      <c r="AG1261" s="42">
        <v>121.46690099999999</v>
      </c>
      <c r="AH1261" s="42">
        <v>11.042833999999999</v>
      </c>
      <c r="AI1261" s="42">
        <v>15.058411</v>
      </c>
      <c r="AJ1261" s="42">
        <v>13.050623</v>
      </c>
      <c r="AK1261" s="42">
        <v>26.096966999999999</v>
      </c>
      <c r="AL1261" s="42">
        <v>32.124609</v>
      </c>
      <c r="AM1261" s="42">
        <v>23.089562999999998</v>
      </c>
      <c r="AN1261" s="42">
        <v>1.0038940000000001</v>
      </c>
      <c r="AO1261" s="42">
        <v>15.058411</v>
      </c>
      <c r="AP1261" s="42">
        <v>62.237152000000002</v>
      </c>
      <c r="AQ1261" s="42">
        <v>44.171337999999999</v>
      </c>
      <c r="AR1261" s="42">
        <v>232.86918900000001</v>
      </c>
      <c r="AS1261" s="42">
        <v>20.077881000000001</v>
      </c>
      <c r="AT1261" s="42">
        <v>8.0140379999999993</v>
      </c>
      <c r="AU1261" s="42">
        <v>0</v>
      </c>
      <c r="AV1261" s="42">
        <v>20.077881000000001</v>
      </c>
      <c r="AW1261" s="42">
        <v>32.124609</v>
      </c>
      <c r="AX1261" s="42">
        <v>32.124609</v>
      </c>
      <c r="AY1261" s="42">
        <v>84.309984999999998</v>
      </c>
      <c r="AZ1261" s="42">
        <v>36.140186</v>
      </c>
      <c r="BA1261" s="42">
        <v>124.46574699999999</v>
      </c>
      <c r="BB1261" s="42">
        <v>12.046728999999999</v>
      </c>
      <c r="BC1261" s="42">
        <v>4.0155760000000003</v>
      </c>
      <c r="BD1261" s="42">
        <v>0</v>
      </c>
      <c r="BE1261" s="42">
        <v>12.046728999999999</v>
      </c>
      <c r="BF1261" s="42">
        <v>16.062304999999999</v>
      </c>
      <c r="BG1261" s="42">
        <v>20.077881000000001</v>
      </c>
      <c r="BH1261" s="42">
        <v>48.169800000000002</v>
      </c>
      <c r="BI1261" s="42">
        <v>12.046728999999999</v>
      </c>
      <c r="BJ1261" s="42">
        <v>108.403442</v>
      </c>
      <c r="BK1261" s="42">
        <v>8.0311520000000005</v>
      </c>
      <c r="BL1261" s="42">
        <v>3.998462</v>
      </c>
      <c r="BM1261" s="42">
        <v>0</v>
      </c>
      <c r="BN1261" s="42">
        <v>8.0311520000000005</v>
      </c>
      <c r="BO1261" s="42">
        <v>16.062304999999999</v>
      </c>
      <c r="BP1261" s="42">
        <v>12.046728999999999</v>
      </c>
      <c r="BQ1261" s="42">
        <v>36.140186</v>
      </c>
      <c r="BR1261" s="42">
        <v>24.093457000000001</v>
      </c>
      <c r="BS1261" s="42">
        <v>20.077881000000001</v>
      </c>
      <c r="BT1261" s="42">
        <v>0</v>
      </c>
      <c r="BU1261" s="42">
        <v>0</v>
      </c>
      <c r="BV1261" s="42">
        <v>0</v>
      </c>
      <c r="BW1261" s="42">
        <v>0</v>
      </c>
      <c r="BX1261" s="42">
        <v>12.046728999999999</v>
      </c>
      <c r="BY1261" s="42">
        <v>4.0155760000000003</v>
      </c>
      <c r="BZ1261" s="42">
        <v>0</v>
      </c>
      <c r="CA1261" s="42">
        <v>4.0155760000000003</v>
      </c>
      <c r="CB1261" s="42">
        <v>80.311522999999994</v>
      </c>
      <c r="CC1261" s="42">
        <v>20.077881000000001</v>
      </c>
      <c r="CD1261" s="42">
        <v>4.0155760000000003</v>
      </c>
      <c r="CE1261" s="42">
        <v>0</v>
      </c>
      <c r="CF1261" s="42">
        <v>8.0311520000000005</v>
      </c>
      <c r="CG1261" s="42">
        <v>12.046728999999999</v>
      </c>
      <c r="CH1261" s="42">
        <v>16.062304999999999</v>
      </c>
      <c r="CI1261" s="42">
        <v>4.0155760000000003</v>
      </c>
      <c r="CJ1261" s="42">
        <v>16.062304999999999</v>
      </c>
      <c r="CK1261" s="42">
        <v>132.47978499999999</v>
      </c>
      <c r="CL1261" s="42">
        <v>0</v>
      </c>
      <c r="CM1261" s="42">
        <v>3.998462</v>
      </c>
      <c r="CN1261" s="42">
        <v>0</v>
      </c>
      <c r="CO1261" s="42">
        <v>12.046728999999999</v>
      </c>
      <c r="CP1261" s="42">
        <v>8.0311520000000005</v>
      </c>
      <c r="CQ1261" s="42">
        <v>12.046728999999999</v>
      </c>
      <c r="CR1261" s="42">
        <v>80.294409000000002</v>
      </c>
      <c r="CS1261" s="42">
        <v>16.062304999999999</v>
      </c>
    </row>
    <row r="1262" spans="1:97">
      <c r="A1262" s="40" t="s">
        <v>3153</v>
      </c>
      <c r="B1262" s="40" t="s">
        <v>289</v>
      </c>
      <c r="C1262" s="40" t="s">
        <v>2806</v>
      </c>
      <c r="D1262" s="40" t="s">
        <v>2812</v>
      </c>
      <c r="E1262" s="40" t="s">
        <v>2970</v>
      </c>
      <c r="F1262" s="40" t="s">
        <v>2818</v>
      </c>
      <c r="G1262" s="41" t="s">
        <v>294</v>
      </c>
      <c r="H1262" s="40" t="s">
        <v>3154</v>
      </c>
      <c r="I1262" s="42">
        <v>266</v>
      </c>
      <c r="J1262" s="42">
        <v>47.670251</v>
      </c>
      <c r="K1262" s="42">
        <v>47.670251</v>
      </c>
      <c r="L1262" s="42">
        <v>57.204301000000001</v>
      </c>
      <c r="M1262" s="42">
        <v>59.111111000000001</v>
      </c>
      <c r="N1262" s="42">
        <v>33.369176000000003</v>
      </c>
      <c r="O1262" s="42">
        <v>20.974910000000001</v>
      </c>
      <c r="P1262" s="42">
        <v>32</v>
      </c>
      <c r="Q1262" s="42">
        <v>25</v>
      </c>
      <c r="R1262" s="42">
        <v>41</v>
      </c>
      <c r="S1262" s="42">
        <v>35</v>
      </c>
      <c r="T1262" s="42">
        <v>30</v>
      </c>
      <c r="U1262" s="42">
        <v>16</v>
      </c>
      <c r="V1262" s="42">
        <v>128.709677</v>
      </c>
      <c r="W1262" s="42">
        <v>28.602150999999999</v>
      </c>
      <c r="X1262" s="42">
        <v>20.021505000000001</v>
      </c>
      <c r="Y1262" s="42">
        <v>31.462365999999999</v>
      </c>
      <c r="Z1262" s="42">
        <v>25.741935000000002</v>
      </c>
      <c r="AA1262" s="42">
        <v>15.254479999999999</v>
      </c>
      <c r="AB1262" s="42">
        <v>6.6738350000000004</v>
      </c>
      <c r="AC1262" s="42">
        <v>0.95340499999999995</v>
      </c>
      <c r="AD1262" s="42">
        <v>30.508960999999999</v>
      </c>
      <c r="AE1262" s="42">
        <v>81.992832000000007</v>
      </c>
      <c r="AF1262" s="42">
        <v>16.207885000000001</v>
      </c>
      <c r="AG1262" s="42">
        <v>137.290323</v>
      </c>
      <c r="AH1262" s="42">
        <v>19.068100000000001</v>
      </c>
      <c r="AI1262" s="42">
        <v>27.648745999999999</v>
      </c>
      <c r="AJ1262" s="42">
        <v>25.741935000000002</v>
      </c>
      <c r="AK1262" s="42">
        <v>33.369176000000003</v>
      </c>
      <c r="AL1262" s="42">
        <v>18.114695000000001</v>
      </c>
      <c r="AM1262" s="42">
        <v>12.394265000000001</v>
      </c>
      <c r="AN1262" s="42">
        <v>0.95340499999999995</v>
      </c>
      <c r="AO1262" s="42">
        <v>26.695340999999999</v>
      </c>
      <c r="AP1262" s="42">
        <v>87.713262</v>
      </c>
      <c r="AQ1262" s="42">
        <v>22.881720000000001</v>
      </c>
      <c r="AR1262" s="42">
        <v>205.935484</v>
      </c>
      <c r="AS1262" s="42">
        <v>0</v>
      </c>
      <c r="AT1262" s="42">
        <v>19.068100000000001</v>
      </c>
      <c r="AU1262" s="42">
        <v>0</v>
      </c>
      <c r="AV1262" s="42">
        <v>41.949821</v>
      </c>
      <c r="AW1262" s="42">
        <v>34.322581</v>
      </c>
      <c r="AX1262" s="42">
        <v>34.322581</v>
      </c>
      <c r="AY1262" s="42">
        <v>64.831541000000001</v>
      </c>
      <c r="AZ1262" s="42">
        <v>11.440860000000001</v>
      </c>
      <c r="BA1262" s="42">
        <v>99.154122000000001</v>
      </c>
      <c r="BB1262" s="42">
        <v>0</v>
      </c>
      <c r="BC1262" s="42">
        <v>15.254479999999999</v>
      </c>
      <c r="BD1262" s="42">
        <v>0</v>
      </c>
      <c r="BE1262" s="42">
        <v>11.440860000000001</v>
      </c>
      <c r="BF1262" s="42">
        <v>7.6272399999999996</v>
      </c>
      <c r="BG1262" s="42">
        <v>26.695340999999999</v>
      </c>
      <c r="BH1262" s="42">
        <v>30.508960999999999</v>
      </c>
      <c r="BI1262" s="42">
        <v>7.6272399999999996</v>
      </c>
      <c r="BJ1262" s="42">
        <v>106.781362</v>
      </c>
      <c r="BK1262" s="42">
        <v>0</v>
      </c>
      <c r="BL1262" s="42">
        <v>3.8136199999999998</v>
      </c>
      <c r="BM1262" s="42">
        <v>0</v>
      </c>
      <c r="BN1262" s="42">
        <v>30.508960999999999</v>
      </c>
      <c r="BO1262" s="42">
        <v>26.695340999999999</v>
      </c>
      <c r="BP1262" s="42">
        <v>7.6272399999999996</v>
      </c>
      <c r="BQ1262" s="42">
        <v>34.322581</v>
      </c>
      <c r="BR1262" s="42">
        <v>3.8136199999999998</v>
      </c>
      <c r="BS1262" s="42">
        <v>22.881720000000001</v>
      </c>
      <c r="BT1262" s="42">
        <v>0</v>
      </c>
      <c r="BU1262" s="42">
        <v>0</v>
      </c>
      <c r="BV1262" s="42">
        <v>0</v>
      </c>
      <c r="BW1262" s="42">
        <v>3.8136199999999998</v>
      </c>
      <c r="BX1262" s="42">
        <v>3.8136199999999998</v>
      </c>
      <c r="BY1262" s="42">
        <v>11.440860000000001</v>
      </c>
      <c r="BZ1262" s="42">
        <v>0</v>
      </c>
      <c r="CA1262" s="42">
        <v>3.8136199999999998</v>
      </c>
      <c r="CB1262" s="42">
        <v>99.154122000000001</v>
      </c>
      <c r="CC1262" s="42">
        <v>0</v>
      </c>
      <c r="CD1262" s="42">
        <v>7.6272399999999996</v>
      </c>
      <c r="CE1262" s="42">
        <v>0</v>
      </c>
      <c r="CF1262" s="42">
        <v>38.136201</v>
      </c>
      <c r="CG1262" s="42">
        <v>30.508960999999999</v>
      </c>
      <c r="CH1262" s="42">
        <v>19.068100000000001</v>
      </c>
      <c r="CI1262" s="42">
        <v>0</v>
      </c>
      <c r="CJ1262" s="42">
        <v>3.8136199999999998</v>
      </c>
      <c r="CK1262" s="42">
        <v>83.899642</v>
      </c>
      <c r="CL1262" s="42">
        <v>0</v>
      </c>
      <c r="CM1262" s="42">
        <v>11.440860000000001</v>
      </c>
      <c r="CN1262" s="42">
        <v>0</v>
      </c>
      <c r="CO1262" s="42">
        <v>0</v>
      </c>
      <c r="CP1262" s="42">
        <v>0</v>
      </c>
      <c r="CQ1262" s="42">
        <v>3.8136199999999998</v>
      </c>
      <c r="CR1262" s="42">
        <v>64.831541000000001</v>
      </c>
      <c r="CS1262" s="42">
        <v>3.8136199999999998</v>
      </c>
    </row>
    <row r="1263" spans="1:97">
      <c r="A1263" s="40" t="s">
        <v>3155</v>
      </c>
      <c r="B1263" s="40" t="s">
        <v>289</v>
      </c>
      <c r="C1263" s="40" t="s">
        <v>2806</v>
      </c>
      <c r="D1263" s="40" t="s">
        <v>2812</v>
      </c>
      <c r="E1263" s="40" t="s">
        <v>2970</v>
      </c>
      <c r="F1263" s="40" t="s">
        <v>2818</v>
      </c>
      <c r="G1263" s="41" t="s">
        <v>294</v>
      </c>
      <c r="H1263" s="40" t="s">
        <v>3156</v>
      </c>
      <c r="I1263" s="42">
        <v>222</v>
      </c>
      <c r="J1263" s="42">
        <v>40.921658999999998</v>
      </c>
      <c r="K1263" s="42">
        <v>23.529954</v>
      </c>
      <c r="L1263" s="42">
        <v>31.714286000000001</v>
      </c>
      <c r="M1263" s="42">
        <v>59.336405999999997</v>
      </c>
      <c r="N1263" s="42">
        <v>33.760368999999997</v>
      </c>
      <c r="O1263" s="42">
        <v>32.737327000000001</v>
      </c>
      <c r="P1263" s="42">
        <v>32</v>
      </c>
      <c r="Q1263" s="42">
        <v>28</v>
      </c>
      <c r="R1263" s="42">
        <v>41</v>
      </c>
      <c r="S1263" s="42">
        <v>25</v>
      </c>
      <c r="T1263" s="42">
        <v>48</v>
      </c>
      <c r="U1263" s="42">
        <v>14</v>
      </c>
      <c r="V1263" s="42">
        <v>112.53456199999999</v>
      </c>
      <c r="W1263" s="42">
        <v>16.368663999999999</v>
      </c>
      <c r="X1263" s="42">
        <v>14.322581</v>
      </c>
      <c r="Y1263" s="42">
        <v>15.345622000000001</v>
      </c>
      <c r="Z1263" s="42">
        <v>33.760368999999997</v>
      </c>
      <c r="AA1263" s="42">
        <v>16.368663999999999</v>
      </c>
      <c r="AB1263" s="42">
        <v>15.345622000000001</v>
      </c>
      <c r="AC1263" s="42">
        <v>1.0230410000000001</v>
      </c>
      <c r="AD1263" s="42">
        <v>24.552994999999999</v>
      </c>
      <c r="AE1263" s="42">
        <v>61.382488000000002</v>
      </c>
      <c r="AF1263" s="42">
        <v>26.599077999999999</v>
      </c>
      <c r="AG1263" s="42">
        <v>109.46543800000001</v>
      </c>
      <c r="AH1263" s="42">
        <v>24.552994999999999</v>
      </c>
      <c r="AI1263" s="42">
        <v>9.2073730000000005</v>
      </c>
      <c r="AJ1263" s="42">
        <v>16.368663999999999</v>
      </c>
      <c r="AK1263" s="42">
        <v>25.576036999999999</v>
      </c>
      <c r="AL1263" s="42">
        <v>17.391705000000002</v>
      </c>
      <c r="AM1263" s="42">
        <v>15.345622000000001</v>
      </c>
      <c r="AN1263" s="42">
        <v>1.0230410000000001</v>
      </c>
      <c r="AO1263" s="42">
        <v>30.691244000000001</v>
      </c>
      <c r="AP1263" s="42">
        <v>50.129032000000002</v>
      </c>
      <c r="AQ1263" s="42">
        <v>28.645161000000002</v>
      </c>
      <c r="AR1263" s="42">
        <v>180.05529999999999</v>
      </c>
      <c r="AS1263" s="42">
        <v>8.1843319999999995</v>
      </c>
      <c r="AT1263" s="42">
        <v>4.0921659999999997</v>
      </c>
      <c r="AU1263" s="42">
        <v>0</v>
      </c>
      <c r="AV1263" s="42">
        <v>16.368663999999999</v>
      </c>
      <c r="AW1263" s="42">
        <v>12.276498</v>
      </c>
      <c r="AX1263" s="42">
        <v>40.921658999999998</v>
      </c>
      <c r="AY1263" s="42">
        <v>77.751152000000005</v>
      </c>
      <c r="AZ1263" s="42">
        <v>20.460829</v>
      </c>
      <c r="BA1263" s="42">
        <v>85.935484000000002</v>
      </c>
      <c r="BB1263" s="42">
        <v>4.0921659999999997</v>
      </c>
      <c r="BC1263" s="42">
        <v>4.0921659999999997</v>
      </c>
      <c r="BD1263" s="42">
        <v>0</v>
      </c>
      <c r="BE1263" s="42">
        <v>8.1843319999999995</v>
      </c>
      <c r="BF1263" s="42">
        <v>4.0921659999999997</v>
      </c>
      <c r="BG1263" s="42">
        <v>28.645161000000002</v>
      </c>
      <c r="BH1263" s="42">
        <v>32.737327000000001</v>
      </c>
      <c r="BI1263" s="42">
        <v>4.0921659999999997</v>
      </c>
      <c r="BJ1263" s="42">
        <v>94.119816</v>
      </c>
      <c r="BK1263" s="42">
        <v>4.0921659999999997</v>
      </c>
      <c r="BL1263" s="42">
        <v>0</v>
      </c>
      <c r="BM1263" s="42">
        <v>0</v>
      </c>
      <c r="BN1263" s="42">
        <v>8.1843319999999995</v>
      </c>
      <c r="BO1263" s="42">
        <v>8.1843319999999995</v>
      </c>
      <c r="BP1263" s="42">
        <v>12.276498</v>
      </c>
      <c r="BQ1263" s="42">
        <v>45.013824999999997</v>
      </c>
      <c r="BR1263" s="42">
        <v>16.368663999999999</v>
      </c>
      <c r="BS1263" s="42">
        <v>12.276498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  <c r="BY1263" s="42">
        <v>0</v>
      </c>
      <c r="BZ1263" s="42">
        <v>0</v>
      </c>
      <c r="CA1263" s="42">
        <v>12.276498</v>
      </c>
      <c r="CB1263" s="42">
        <v>73.658985999999999</v>
      </c>
      <c r="CC1263" s="42">
        <v>0</v>
      </c>
      <c r="CD1263" s="42">
        <v>4.0921659999999997</v>
      </c>
      <c r="CE1263" s="42">
        <v>0</v>
      </c>
      <c r="CF1263" s="42">
        <v>12.276498</v>
      </c>
      <c r="CG1263" s="42">
        <v>12.276498</v>
      </c>
      <c r="CH1263" s="42">
        <v>32.737327000000001</v>
      </c>
      <c r="CI1263" s="42">
        <v>4.0921659999999997</v>
      </c>
      <c r="CJ1263" s="42">
        <v>8.1843319999999995</v>
      </c>
      <c r="CK1263" s="42">
        <v>94.119816</v>
      </c>
      <c r="CL1263" s="42">
        <v>8.1843319999999995</v>
      </c>
      <c r="CM1263" s="42">
        <v>0</v>
      </c>
      <c r="CN1263" s="42">
        <v>0</v>
      </c>
      <c r="CO1263" s="42">
        <v>4.0921659999999997</v>
      </c>
      <c r="CP1263" s="42">
        <v>0</v>
      </c>
      <c r="CQ1263" s="42">
        <v>8.1843319999999995</v>
      </c>
      <c r="CR1263" s="42">
        <v>73.658985999999999</v>
      </c>
      <c r="CS1263" s="42">
        <v>0</v>
      </c>
    </row>
    <row r="1264" spans="1:97">
      <c r="A1264" s="40" t="s">
        <v>3157</v>
      </c>
      <c r="B1264" s="40" t="s">
        <v>289</v>
      </c>
      <c r="C1264" s="40" t="s">
        <v>2806</v>
      </c>
      <c r="D1264" s="40" t="s">
        <v>2807</v>
      </c>
      <c r="E1264" s="40" t="s">
        <v>2848</v>
      </c>
      <c r="F1264" s="40" t="s">
        <v>2809</v>
      </c>
      <c r="G1264" s="41" t="s">
        <v>294</v>
      </c>
      <c r="H1264" s="40" t="s">
        <v>3158</v>
      </c>
      <c r="I1264" s="42">
        <v>106</v>
      </c>
      <c r="J1264" s="42">
        <v>14</v>
      </c>
      <c r="K1264" s="42">
        <v>11</v>
      </c>
      <c r="L1264" s="42">
        <v>18</v>
      </c>
      <c r="M1264" s="42">
        <v>28</v>
      </c>
      <c r="N1264" s="42">
        <v>23</v>
      </c>
      <c r="O1264" s="42">
        <v>12</v>
      </c>
      <c r="P1264" s="42">
        <v>15</v>
      </c>
      <c r="Q1264" s="42">
        <v>14</v>
      </c>
      <c r="R1264" s="42">
        <v>19</v>
      </c>
      <c r="S1264" s="42">
        <v>16</v>
      </c>
      <c r="T1264" s="42">
        <v>27</v>
      </c>
      <c r="U1264" s="42">
        <v>4</v>
      </c>
      <c r="V1264" s="42">
        <v>57</v>
      </c>
      <c r="W1264" s="42">
        <v>7</v>
      </c>
      <c r="X1264" s="42">
        <v>7</v>
      </c>
      <c r="Y1264" s="42">
        <v>10</v>
      </c>
      <c r="Z1264" s="42">
        <v>14</v>
      </c>
      <c r="AA1264" s="42">
        <v>13</v>
      </c>
      <c r="AB1264" s="42">
        <v>6</v>
      </c>
      <c r="AC1264" s="42">
        <v>0</v>
      </c>
      <c r="AD1264" s="42">
        <v>9</v>
      </c>
      <c r="AE1264" s="42">
        <v>32</v>
      </c>
      <c r="AF1264" s="42">
        <v>16</v>
      </c>
      <c r="AG1264" s="42">
        <v>49</v>
      </c>
      <c r="AH1264" s="42">
        <v>7</v>
      </c>
      <c r="AI1264" s="42">
        <v>4</v>
      </c>
      <c r="AJ1264" s="42">
        <v>8</v>
      </c>
      <c r="AK1264" s="42">
        <v>14</v>
      </c>
      <c r="AL1264" s="42">
        <v>10</v>
      </c>
      <c r="AM1264" s="42">
        <v>6</v>
      </c>
      <c r="AN1264" s="42">
        <v>0</v>
      </c>
      <c r="AO1264" s="42">
        <v>10</v>
      </c>
      <c r="AP1264" s="42">
        <v>25</v>
      </c>
      <c r="AQ1264" s="42">
        <v>14</v>
      </c>
      <c r="AR1264" s="42">
        <v>96</v>
      </c>
      <c r="AS1264" s="42">
        <v>8</v>
      </c>
      <c r="AT1264" s="42">
        <v>8</v>
      </c>
      <c r="AU1264" s="42">
        <v>4</v>
      </c>
      <c r="AV1264" s="42">
        <v>8</v>
      </c>
      <c r="AW1264" s="42">
        <v>4</v>
      </c>
      <c r="AX1264" s="42">
        <v>8</v>
      </c>
      <c r="AY1264" s="42">
        <v>36</v>
      </c>
      <c r="AZ1264" s="42">
        <v>20</v>
      </c>
      <c r="BA1264" s="42">
        <v>48</v>
      </c>
      <c r="BB1264" s="42">
        <v>8</v>
      </c>
      <c r="BC1264" s="42">
        <v>4</v>
      </c>
      <c r="BD1264" s="42">
        <v>0</v>
      </c>
      <c r="BE1264" s="42">
        <v>8</v>
      </c>
      <c r="BF1264" s="42">
        <v>0</v>
      </c>
      <c r="BG1264" s="42">
        <v>8</v>
      </c>
      <c r="BH1264" s="42">
        <v>20</v>
      </c>
      <c r="BI1264" s="42">
        <v>0</v>
      </c>
      <c r="BJ1264" s="42">
        <v>48</v>
      </c>
      <c r="BK1264" s="42">
        <v>0</v>
      </c>
      <c r="BL1264" s="42">
        <v>4</v>
      </c>
      <c r="BM1264" s="42">
        <v>4</v>
      </c>
      <c r="BN1264" s="42">
        <v>0</v>
      </c>
      <c r="BO1264" s="42">
        <v>4</v>
      </c>
      <c r="BP1264" s="42">
        <v>0</v>
      </c>
      <c r="BQ1264" s="42">
        <v>16</v>
      </c>
      <c r="BR1264" s="42">
        <v>20</v>
      </c>
      <c r="BS1264" s="42">
        <v>8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  <c r="BY1264" s="42">
        <v>0</v>
      </c>
      <c r="BZ1264" s="42">
        <v>0</v>
      </c>
      <c r="CA1264" s="42">
        <v>8</v>
      </c>
      <c r="CB1264" s="42">
        <v>44</v>
      </c>
      <c r="CC1264" s="42">
        <v>8</v>
      </c>
      <c r="CD1264" s="42">
        <v>8</v>
      </c>
      <c r="CE1264" s="42">
        <v>0</v>
      </c>
      <c r="CF1264" s="42">
        <v>8</v>
      </c>
      <c r="CG1264" s="42">
        <v>4</v>
      </c>
      <c r="CH1264" s="42">
        <v>8</v>
      </c>
      <c r="CI1264" s="42">
        <v>0</v>
      </c>
      <c r="CJ1264" s="42">
        <v>8</v>
      </c>
      <c r="CK1264" s="42">
        <v>44</v>
      </c>
      <c r="CL1264" s="42">
        <v>0</v>
      </c>
      <c r="CM1264" s="42">
        <v>0</v>
      </c>
      <c r="CN1264" s="42">
        <v>4</v>
      </c>
      <c r="CO1264" s="42">
        <v>0</v>
      </c>
      <c r="CP1264" s="42">
        <v>0</v>
      </c>
      <c r="CQ1264" s="42">
        <v>0</v>
      </c>
      <c r="CR1264" s="42">
        <v>36</v>
      </c>
      <c r="CS1264" s="42">
        <v>4</v>
      </c>
    </row>
    <row r="1265" spans="1:97">
      <c r="A1265" s="40" t="s">
        <v>3159</v>
      </c>
      <c r="B1265" s="40" t="s">
        <v>289</v>
      </c>
      <c r="C1265" s="40" t="s">
        <v>2806</v>
      </c>
      <c r="D1265" s="40" t="s">
        <v>2807</v>
      </c>
      <c r="E1265" s="40" t="s">
        <v>2933</v>
      </c>
      <c r="F1265" s="40" t="s">
        <v>2809</v>
      </c>
      <c r="G1265" s="41" t="s">
        <v>294</v>
      </c>
      <c r="H1265" s="40" t="s">
        <v>3160</v>
      </c>
      <c r="I1265" s="42">
        <v>507</v>
      </c>
      <c r="J1265" s="42">
        <v>115.566176</v>
      </c>
      <c r="K1265" s="42">
        <v>74.558824000000001</v>
      </c>
      <c r="L1265" s="42">
        <v>120.22610299999999</v>
      </c>
      <c r="M1265" s="42">
        <v>99.722425999999999</v>
      </c>
      <c r="N1265" s="42">
        <v>58.715074000000001</v>
      </c>
      <c r="O1265" s="42">
        <v>38.211396999999998</v>
      </c>
      <c r="P1265" s="42">
        <v>62</v>
      </c>
      <c r="Q1265" s="42">
        <v>51</v>
      </c>
      <c r="R1265" s="42">
        <v>64</v>
      </c>
      <c r="S1265" s="42">
        <v>71</v>
      </c>
      <c r="T1265" s="42">
        <v>57</v>
      </c>
      <c r="U1265" s="42">
        <v>24</v>
      </c>
      <c r="V1265" s="42">
        <v>256.29595599999999</v>
      </c>
      <c r="W1265" s="42">
        <v>65.238971000000006</v>
      </c>
      <c r="X1265" s="42">
        <v>32.619484999999997</v>
      </c>
      <c r="Y1265" s="42">
        <v>57.783087999999999</v>
      </c>
      <c r="Z1265" s="42">
        <v>52.191175999999999</v>
      </c>
      <c r="AA1265" s="42">
        <v>30.755514999999999</v>
      </c>
      <c r="AB1265" s="42">
        <v>17.707720999999999</v>
      </c>
      <c r="AC1265" s="42">
        <v>0</v>
      </c>
      <c r="AD1265" s="42">
        <v>77.354778999999994</v>
      </c>
      <c r="AE1265" s="42">
        <v>146.32169099999999</v>
      </c>
      <c r="AF1265" s="42">
        <v>32.619484999999997</v>
      </c>
      <c r="AG1265" s="42">
        <v>250.70404400000001</v>
      </c>
      <c r="AH1265" s="42">
        <v>50.327205999999997</v>
      </c>
      <c r="AI1265" s="42">
        <v>41.939337999999999</v>
      </c>
      <c r="AJ1265" s="42">
        <v>62.443015000000003</v>
      </c>
      <c r="AK1265" s="42">
        <v>47.53125</v>
      </c>
      <c r="AL1265" s="42">
        <v>27.959558999999999</v>
      </c>
      <c r="AM1265" s="42">
        <v>18.639706</v>
      </c>
      <c r="AN1265" s="42">
        <v>1.863971</v>
      </c>
      <c r="AO1265" s="42">
        <v>65.238971000000006</v>
      </c>
      <c r="AP1265" s="42">
        <v>153.77757399999999</v>
      </c>
      <c r="AQ1265" s="42">
        <v>31.6875</v>
      </c>
      <c r="AR1265" s="42">
        <v>383.97794099999999</v>
      </c>
      <c r="AS1265" s="42">
        <v>3.7279409999999999</v>
      </c>
      <c r="AT1265" s="42">
        <v>33.551470999999999</v>
      </c>
      <c r="AU1265" s="42">
        <v>44.735294000000003</v>
      </c>
      <c r="AV1265" s="42">
        <v>55.919117999999997</v>
      </c>
      <c r="AW1265" s="42">
        <v>70.830882000000003</v>
      </c>
      <c r="AX1265" s="42">
        <v>67.102941000000001</v>
      </c>
      <c r="AY1265" s="42">
        <v>82.014706000000004</v>
      </c>
      <c r="AZ1265" s="42">
        <v>26.095587999999999</v>
      </c>
      <c r="BA1265" s="42">
        <v>193.85294099999999</v>
      </c>
      <c r="BB1265" s="42">
        <v>3.7279409999999999</v>
      </c>
      <c r="BC1265" s="42">
        <v>22.367647000000002</v>
      </c>
      <c r="BD1265" s="42">
        <v>33.551470999999999</v>
      </c>
      <c r="BE1265" s="42">
        <v>14.911765000000001</v>
      </c>
      <c r="BF1265" s="42">
        <v>14.911765000000001</v>
      </c>
      <c r="BG1265" s="42">
        <v>48.463234999999997</v>
      </c>
      <c r="BH1265" s="42">
        <v>44.735294000000003</v>
      </c>
      <c r="BI1265" s="42">
        <v>11.183824</v>
      </c>
      <c r="BJ1265" s="42">
        <v>190.125</v>
      </c>
      <c r="BK1265" s="42">
        <v>0</v>
      </c>
      <c r="BL1265" s="42">
        <v>11.183824</v>
      </c>
      <c r="BM1265" s="42">
        <v>11.183824</v>
      </c>
      <c r="BN1265" s="42">
        <v>41.007353000000002</v>
      </c>
      <c r="BO1265" s="42">
        <v>55.919117999999997</v>
      </c>
      <c r="BP1265" s="42">
        <v>18.639706</v>
      </c>
      <c r="BQ1265" s="42">
        <v>37.279412000000001</v>
      </c>
      <c r="BR1265" s="42">
        <v>14.911765000000001</v>
      </c>
      <c r="BS1265" s="42">
        <v>44.735294000000003</v>
      </c>
      <c r="BT1265" s="42">
        <v>0</v>
      </c>
      <c r="BU1265" s="42">
        <v>3.7279409999999999</v>
      </c>
      <c r="BV1265" s="42">
        <v>0</v>
      </c>
      <c r="BW1265" s="42">
        <v>0</v>
      </c>
      <c r="BX1265" s="42">
        <v>11.183824</v>
      </c>
      <c r="BY1265" s="42">
        <v>14.911765000000001</v>
      </c>
      <c r="BZ1265" s="42">
        <v>0</v>
      </c>
      <c r="CA1265" s="42">
        <v>14.911765000000001</v>
      </c>
      <c r="CB1265" s="42">
        <v>219.94852900000001</v>
      </c>
      <c r="CC1265" s="42">
        <v>3.7279409999999999</v>
      </c>
      <c r="CD1265" s="42">
        <v>18.639706</v>
      </c>
      <c r="CE1265" s="42">
        <v>37.279412000000001</v>
      </c>
      <c r="CF1265" s="42">
        <v>55.919117999999997</v>
      </c>
      <c r="CG1265" s="42">
        <v>48.463234999999997</v>
      </c>
      <c r="CH1265" s="42">
        <v>48.463234999999997</v>
      </c>
      <c r="CI1265" s="42">
        <v>0</v>
      </c>
      <c r="CJ1265" s="42">
        <v>7.4558819999999999</v>
      </c>
      <c r="CK1265" s="42">
        <v>119.294118</v>
      </c>
      <c r="CL1265" s="42">
        <v>0</v>
      </c>
      <c r="CM1265" s="42">
        <v>11.183824</v>
      </c>
      <c r="CN1265" s="42">
        <v>7.4558819999999999</v>
      </c>
      <c r="CO1265" s="42">
        <v>0</v>
      </c>
      <c r="CP1265" s="42">
        <v>11.183824</v>
      </c>
      <c r="CQ1265" s="42">
        <v>3.7279409999999999</v>
      </c>
      <c r="CR1265" s="42">
        <v>82.014706000000004</v>
      </c>
      <c r="CS1265" s="42">
        <v>3.7279409999999999</v>
      </c>
    </row>
    <row r="1266" spans="1:97">
      <c r="A1266" s="40" t="s">
        <v>3161</v>
      </c>
      <c r="B1266" s="40" t="s">
        <v>289</v>
      </c>
      <c r="C1266" s="40" t="s">
        <v>2806</v>
      </c>
      <c r="D1266" s="40" t="s">
        <v>2807</v>
      </c>
      <c r="E1266" s="40" t="s">
        <v>3005</v>
      </c>
      <c r="F1266" s="40" t="s">
        <v>1696</v>
      </c>
      <c r="G1266" s="41" t="s">
        <v>294</v>
      </c>
      <c r="H1266" s="40" t="s">
        <v>3162</v>
      </c>
      <c r="I1266" s="42">
        <v>506</v>
      </c>
      <c r="J1266" s="42">
        <v>79.371375</v>
      </c>
      <c r="K1266" s="42">
        <v>61.512816000000001</v>
      </c>
      <c r="L1266" s="42">
        <v>96.237791999999999</v>
      </c>
      <c r="M1266" s="42">
        <v>126.009541</v>
      </c>
      <c r="N1266" s="42">
        <v>101.198503</v>
      </c>
      <c r="O1266" s="42">
        <v>41.669972000000001</v>
      </c>
      <c r="P1266" s="42">
        <v>91</v>
      </c>
      <c r="Q1266" s="42">
        <v>75</v>
      </c>
      <c r="R1266" s="42">
        <v>110</v>
      </c>
      <c r="S1266" s="42">
        <v>98</v>
      </c>
      <c r="T1266" s="42">
        <v>66</v>
      </c>
      <c r="U1266" s="42">
        <v>24</v>
      </c>
      <c r="V1266" s="42">
        <v>256.97230999999999</v>
      </c>
      <c r="W1266" s="42">
        <v>41.669972000000001</v>
      </c>
      <c r="X1266" s="42">
        <v>32.740692000000003</v>
      </c>
      <c r="Y1266" s="42">
        <v>46.630682999999998</v>
      </c>
      <c r="Z1266" s="42">
        <v>63.504582999999997</v>
      </c>
      <c r="AA1266" s="42">
        <v>54.567819999999998</v>
      </c>
      <c r="AB1266" s="42">
        <v>17.858559</v>
      </c>
      <c r="AC1266" s="42">
        <v>0</v>
      </c>
      <c r="AD1266" s="42">
        <v>52.583536000000002</v>
      </c>
      <c r="AE1266" s="42">
        <v>155.77380700000001</v>
      </c>
      <c r="AF1266" s="42">
        <v>48.614967</v>
      </c>
      <c r="AG1266" s="42">
        <v>249.02769000000001</v>
      </c>
      <c r="AH1266" s="42">
        <v>37.701402999999999</v>
      </c>
      <c r="AI1266" s="42">
        <v>28.772124000000002</v>
      </c>
      <c r="AJ1266" s="42">
        <v>49.607109999999999</v>
      </c>
      <c r="AK1266" s="42">
        <v>62.504958000000002</v>
      </c>
      <c r="AL1266" s="42">
        <v>46.630682999999998</v>
      </c>
      <c r="AM1266" s="42">
        <v>22.819269999999999</v>
      </c>
      <c r="AN1266" s="42">
        <v>0.99214199999999997</v>
      </c>
      <c r="AO1266" s="42">
        <v>50.599252</v>
      </c>
      <c r="AP1266" s="42">
        <v>146.83704399999999</v>
      </c>
      <c r="AQ1266" s="42">
        <v>51.591394000000001</v>
      </c>
      <c r="AR1266" s="42">
        <v>440.51113199999998</v>
      </c>
      <c r="AS1266" s="42">
        <v>7.937138</v>
      </c>
      <c r="AT1266" s="42">
        <v>39.685687999999999</v>
      </c>
      <c r="AU1266" s="42">
        <v>15.874275000000001</v>
      </c>
      <c r="AV1266" s="42">
        <v>55.559963000000003</v>
      </c>
      <c r="AW1266" s="42">
        <v>75.402805999999998</v>
      </c>
      <c r="AX1266" s="42">
        <v>51.591394000000001</v>
      </c>
      <c r="AY1266" s="42">
        <v>142.86847499999999</v>
      </c>
      <c r="AZ1266" s="42">
        <v>51.591394000000001</v>
      </c>
      <c r="BA1266" s="42">
        <v>202.397007</v>
      </c>
      <c r="BB1266" s="42">
        <v>7.937138</v>
      </c>
      <c r="BC1266" s="42">
        <v>31.748550000000002</v>
      </c>
      <c r="BD1266" s="42">
        <v>15.874275000000001</v>
      </c>
      <c r="BE1266" s="42">
        <v>27.779980999999999</v>
      </c>
      <c r="BF1266" s="42">
        <v>11.905706</v>
      </c>
      <c r="BG1266" s="42">
        <v>19.842843999999999</v>
      </c>
      <c r="BH1266" s="42">
        <v>83.339944000000003</v>
      </c>
      <c r="BI1266" s="42">
        <v>3.968569</v>
      </c>
      <c r="BJ1266" s="42">
        <v>238.114126</v>
      </c>
      <c r="BK1266" s="42">
        <v>0</v>
      </c>
      <c r="BL1266" s="42">
        <v>7.937138</v>
      </c>
      <c r="BM1266" s="42">
        <v>0</v>
      </c>
      <c r="BN1266" s="42">
        <v>27.779980999999999</v>
      </c>
      <c r="BO1266" s="42">
        <v>63.497100000000003</v>
      </c>
      <c r="BP1266" s="42">
        <v>31.748550000000002</v>
      </c>
      <c r="BQ1266" s="42">
        <v>59.528531000000001</v>
      </c>
      <c r="BR1266" s="42">
        <v>47.622824999999999</v>
      </c>
      <c r="BS1266" s="42">
        <v>51.591394000000001</v>
      </c>
      <c r="BT1266" s="42">
        <v>0</v>
      </c>
      <c r="BU1266" s="42">
        <v>0</v>
      </c>
      <c r="BV1266" s="42">
        <v>0</v>
      </c>
      <c r="BW1266" s="42">
        <v>0</v>
      </c>
      <c r="BX1266" s="42">
        <v>7.937138</v>
      </c>
      <c r="BY1266" s="42">
        <v>15.874275000000001</v>
      </c>
      <c r="BZ1266" s="42">
        <v>0</v>
      </c>
      <c r="CA1266" s="42">
        <v>27.779980999999999</v>
      </c>
      <c r="CB1266" s="42">
        <v>190.4913</v>
      </c>
      <c r="CC1266" s="42">
        <v>7.937138</v>
      </c>
      <c r="CD1266" s="42">
        <v>23.811413000000002</v>
      </c>
      <c r="CE1266" s="42">
        <v>15.874275000000001</v>
      </c>
      <c r="CF1266" s="42">
        <v>39.685687999999999</v>
      </c>
      <c r="CG1266" s="42">
        <v>59.528531000000001</v>
      </c>
      <c r="CH1266" s="42">
        <v>27.779980999999999</v>
      </c>
      <c r="CI1266" s="42">
        <v>3.968569</v>
      </c>
      <c r="CJ1266" s="42">
        <v>11.905706</v>
      </c>
      <c r="CK1266" s="42">
        <v>198.428438</v>
      </c>
      <c r="CL1266" s="42">
        <v>0</v>
      </c>
      <c r="CM1266" s="42">
        <v>15.874275000000001</v>
      </c>
      <c r="CN1266" s="42">
        <v>0</v>
      </c>
      <c r="CO1266" s="42">
        <v>15.874275000000001</v>
      </c>
      <c r="CP1266" s="42">
        <v>7.937138</v>
      </c>
      <c r="CQ1266" s="42">
        <v>7.937138</v>
      </c>
      <c r="CR1266" s="42">
        <v>138.89990700000001</v>
      </c>
      <c r="CS1266" s="42">
        <v>11.905706</v>
      </c>
    </row>
    <row r="1267" spans="1:97">
      <c r="A1267" s="40" t="s">
        <v>3163</v>
      </c>
      <c r="B1267" s="40" t="s">
        <v>289</v>
      </c>
      <c r="C1267" s="40" t="s">
        <v>2806</v>
      </c>
      <c r="D1267" s="40" t="s">
        <v>2807</v>
      </c>
      <c r="E1267" s="40" t="s">
        <v>2845</v>
      </c>
      <c r="F1267" s="40" t="s">
        <v>2809</v>
      </c>
      <c r="G1267" s="41" t="s">
        <v>294</v>
      </c>
      <c r="H1267" s="40" t="s">
        <v>3164</v>
      </c>
      <c r="I1267" s="42">
        <v>320</v>
      </c>
      <c r="J1267" s="42">
        <v>46.972476999999998</v>
      </c>
      <c r="K1267" s="42">
        <v>45.015290999999998</v>
      </c>
      <c r="L1267" s="42">
        <v>57.737003000000001</v>
      </c>
      <c r="M1267" s="42">
        <v>74.373088999999993</v>
      </c>
      <c r="N1267" s="42">
        <v>57.737003000000001</v>
      </c>
      <c r="O1267" s="42">
        <v>38.165137999999999</v>
      </c>
      <c r="P1267" s="42">
        <v>41</v>
      </c>
      <c r="Q1267" s="42">
        <v>36</v>
      </c>
      <c r="R1267" s="42">
        <v>64</v>
      </c>
      <c r="S1267" s="42">
        <v>53</v>
      </c>
      <c r="T1267" s="42">
        <v>59</v>
      </c>
      <c r="U1267" s="42">
        <v>25</v>
      </c>
      <c r="V1267" s="42">
        <v>164.40367000000001</v>
      </c>
      <c r="W1267" s="42">
        <v>19.571864999999999</v>
      </c>
      <c r="X1267" s="42">
        <v>25.443425000000001</v>
      </c>
      <c r="Y1267" s="42">
        <v>32.293577999999997</v>
      </c>
      <c r="Z1267" s="42">
        <v>38.165137999999999</v>
      </c>
      <c r="AA1267" s="42">
        <v>28.379204999999999</v>
      </c>
      <c r="AB1267" s="42">
        <v>18.593271999999999</v>
      </c>
      <c r="AC1267" s="42">
        <v>1.957187</v>
      </c>
      <c r="AD1267" s="42">
        <v>26.422018000000001</v>
      </c>
      <c r="AE1267" s="42">
        <v>96.880734000000004</v>
      </c>
      <c r="AF1267" s="42">
        <v>41.100917000000003</v>
      </c>
      <c r="AG1267" s="42">
        <v>155.59632999999999</v>
      </c>
      <c r="AH1267" s="42">
        <v>27.400611999999999</v>
      </c>
      <c r="AI1267" s="42">
        <v>19.571864999999999</v>
      </c>
      <c r="AJ1267" s="42">
        <v>25.443425000000001</v>
      </c>
      <c r="AK1267" s="42">
        <v>36.207951000000001</v>
      </c>
      <c r="AL1267" s="42">
        <v>29.357797999999999</v>
      </c>
      <c r="AM1267" s="42">
        <v>17.614678999999999</v>
      </c>
      <c r="AN1267" s="42">
        <v>0</v>
      </c>
      <c r="AO1267" s="42">
        <v>38.165137999999999</v>
      </c>
      <c r="AP1267" s="42">
        <v>79.266054999999994</v>
      </c>
      <c r="AQ1267" s="42">
        <v>38.165137999999999</v>
      </c>
      <c r="AR1267" s="42">
        <v>266.17737</v>
      </c>
      <c r="AS1267" s="42">
        <v>7.8287459999999998</v>
      </c>
      <c r="AT1267" s="42">
        <v>19.571864999999999</v>
      </c>
      <c r="AU1267" s="42">
        <v>3.9143729999999999</v>
      </c>
      <c r="AV1267" s="42">
        <v>27.400611999999999</v>
      </c>
      <c r="AW1267" s="42">
        <v>27.400611999999999</v>
      </c>
      <c r="AX1267" s="42">
        <v>66.544342999999998</v>
      </c>
      <c r="AY1267" s="42">
        <v>93.944953999999996</v>
      </c>
      <c r="AZ1267" s="42">
        <v>19.571864999999999</v>
      </c>
      <c r="BA1267" s="42">
        <v>137.00305800000001</v>
      </c>
      <c r="BB1267" s="42">
        <v>7.8287459999999998</v>
      </c>
      <c r="BC1267" s="42">
        <v>11.743119</v>
      </c>
      <c r="BD1267" s="42">
        <v>0</v>
      </c>
      <c r="BE1267" s="42">
        <v>3.9143729999999999</v>
      </c>
      <c r="BF1267" s="42">
        <v>3.9143729999999999</v>
      </c>
      <c r="BG1267" s="42">
        <v>50.886850000000003</v>
      </c>
      <c r="BH1267" s="42">
        <v>54.801223</v>
      </c>
      <c r="BI1267" s="42">
        <v>3.9143729999999999</v>
      </c>
      <c r="BJ1267" s="42">
        <v>129.17431199999999</v>
      </c>
      <c r="BK1267" s="42">
        <v>0</v>
      </c>
      <c r="BL1267" s="42">
        <v>7.8287459999999998</v>
      </c>
      <c r="BM1267" s="42">
        <v>3.9143729999999999</v>
      </c>
      <c r="BN1267" s="42">
        <v>23.486239000000001</v>
      </c>
      <c r="BO1267" s="42">
        <v>23.486239000000001</v>
      </c>
      <c r="BP1267" s="42">
        <v>15.657492</v>
      </c>
      <c r="BQ1267" s="42">
        <v>39.143731000000002</v>
      </c>
      <c r="BR1267" s="42">
        <v>15.657492</v>
      </c>
      <c r="BS1267" s="42">
        <v>15.657492</v>
      </c>
      <c r="BT1267" s="42">
        <v>0</v>
      </c>
      <c r="BU1267" s="42">
        <v>0</v>
      </c>
      <c r="BV1267" s="42">
        <v>0</v>
      </c>
      <c r="BW1267" s="42">
        <v>0</v>
      </c>
      <c r="BX1267" s="42">
        <v>0</v>
      </c>
      <c r="BY1267" s="42">
        <v>0</v>
      </c>
      <c r="BZ1267" s="42">
        <v>0</v>
      </c>
      <c r="CA1267" s="42">
        <v>15.657492</v>
      </c>
      <c r="CB1267" s="42">
        <v>133.088685</v>
      </c>
      <c r="CC1267" s="42">
        <v>3.9143729999999999</v>
      </c>
      <c r="CD1267" s="42">
        <v>15.657492</v>
      </c>
      <c r="CE1267" s="42">
        <v>3.9143729999999999</v>
      </c>
      <c r="CF1267" s="42">
        <v>23.486239000000001</v>
      </c>
      <c r="CG1267" s="42">
        <v>23.486239000000001</v>
      </c>
      <c r="CH1267" s="42">
        <v>62.629969000000003</v>
      </c>
      <c r="CI1267" s="42">
        <v>0</v>
      </c>
      <c r="CJ1267" s="42">
        <v>0</v>
      </c>
      <c r="CK1267" s="42">
        <v>117.43119299999999</v>
      </c>
      <c r="CL1267" s="42">
        <v>3.9143729999999999</v>
      </c>
      <c r="CM1267" s="42">
        <v>3.9143729999999999</v>
      </c>
      <c r="CN1267" s="42">
        <v>0</v>
      </c>
      <c r="CO1267" s="42">
        <v>3.9143729999999999</v>
      </c>
      <c r="CP1267" s="42">
        <v>3.9143729999999999</v>
      </c>
      <c r="CQ1267" s="42">
        <v>3.9143729999999999</v>
      </c>
      <c r="CR1267" s="42">
        <v>93.944953999999996</v>
      </c>
      <c r="CS1267" s="42">
        <v>3.9143729999999999</v>
      </c>
    </row>
    <row r="1268" spans="1:97">
      <c r="A1268" s="40" t="s">
        <v>3165</v>
      </c>
      <c r="B1268" s="40" t="s">
        <v>289</v>
      </c>
      <c r="C1268" s="40" t="s">
        <v>2806</v>
      </c>
      <c r="D1268" s="40" t="s">
        <v>2807</v>
      </c>
      <c r="E1268" s="40" t="s">
        <v>3005</v>
      </c>
      <c r="F1268" s="40" t="s">
        <v>2809</v>
      </c>
      <c r="G1268" s="41" t="s">
        <v>294</v>
      </c>
      <c r="H1268" s="40" t="s">
        <v>3166</v>
      </c>
      <c r="I1268" s="42">
        <v>339</v>
      </c>
      <c r="J1268" s="42">
        <v>58</v>
      </c>
      <c r="K1268" s="42">
        <v>46</v>
      </c>
      <c r="L1268" s="42">
        <v>62</v>
      </c>
      <c r="M1268" s="42">
        <v>84</v>
      </c>
      <c r="N1268" s="42">
        <v>58</v>
      </c>
      <c r="O1268" s="42">
        <v>31</v>
      </c>
      <c r="P1268" s="42">
        <v>57</v>
      </c>
      <c r="Q1268" s="42">
        <v>42</v>
      </c>
      <c r="R1268" s="42">
        <v>75</v>
      </c>
      <c r="S1268" s="42">
        <v>46</v>
      </c>
      <c r="T1268" s="42">
        <v>59</v>
      </c>
      <c r="U1268" s="42">
        <v>28</v>
      </c>
      <c r="V1268" s="42">
        <v>165</v>
      </c>
      <c r="W1268" s="42">
        <v>26</v>
      </c>
      <c r="X1268" s="42">
        <v>24</v>
      </c>
      <c r="Y1268" s="42">
        <v>24</v>
      </c>
      <c r="Z1268" s="42">
        <v>45</v>
      </c>
      <c r="AA1268" s="42">
        <v>32</v>
      </c>
      <c r="AB1268" s="42">
        <v>14</v>
      </c>
      <c r="AC1268" s="42">
        <v>0</v>
      </c>
      <c r="AD1268" s="42">
        <v>33</v>
      </c>
      <c r="AE1268" s="42">
        <v>98</v>
      </c>
      <c r="AF1268" s="42">
        <v>34</v>
      </c>
      <c r="AG1268" s="42">
        <v>174</v>
      </c>
      <c r="AH1268" s="42">
        <v>32</v>
      </c>
      <c r="AI1268" s="42">
        <v>22</v>
      </c>
      <c r="AJ1268" s="42">
        <v>38</v>
      </c>
      <c r="AK1268" s="42">
        <v>39</v>
      </c>
      <c r="AL1268" s="42">
        <v>26</v>
      </c>
      <c r="AM1268" s="42">
        <v>15</v>
      </c>
      <c r="AN1268" s="42">
        <v>2</v>
      </c>
      <c r="AO1268" s="42">
        <v>38</v>
      </c>
      <c r="AP1268" s="42">
        <v>102</v>
      </c>
      <c r="AQ1268" s="42">
        <v>34</v>
      </c>
      <c r="AR1268" s="42">
        <v>284</v>
      </c>
      <c r="AS1268" s="42">
        <v>4</v>
      </c>
      <c r="AT1268" s="42">
        <v>8</v>
      </c>
      <c r="AU1268" s="42">
        <v>12</v>
      </c>
      <c r="AV1268" s="42">
        <v>32</v>
      </c>
      <c r="AW1268" s="42">
        <v>48</v>
      </c>
      <c r="AX1268" s="42">
        <v>48</v>
      </c>
      <c r="AY1268" s="42">
        <v>104</v>
      </c>
      <c r="AZ1268" s="42">
        <v>28</v>
      </c>
      <c r="BA1268" s="42">
        <v>148</v>
      </c>
      <c r="BB1268" s="42">
        <v>4</v>
      </c>
      <c r="BC1268" s="42">
        <v>4</v>
      </c>
      <c r="BD1268" s="42">
        <v>8</v>
      </c>
      <c r="BE1268" s="42">
        <v>8</v>
      </c>
      <c r="BF1268" s="42">
        <v>8</v>
      </c>
      <c r="BG1268" s="42">
        <v>44</v>
      </c>
      <c r="BH1268" s="42">
        <v>56</v>
      </c>
      <c r="BI1268" s="42">
        <v>16</v>
      </c>
      <c r="BJ1268" s="42">
        <v>136</v>
      </c>
      <c r="BK1268" s="42">
        <v>0</v>
      </c>
      <c r="BL1268" s="42">
        <v>4</v>
      </c>
      <c r="BM1268" s="42">
        <v>4</v>
      </c>
      <c r="BN1268" s="42">
        <v>24</v>
      </c>
      <c r="BO1268" s="42">
        <v>40</v>
      </c>
      <c r="BP1268" s="42">
        <v>4</v>
      </c>
      <c r="BQ1268" s="42">
        <v>48</v>
      </c>
      <c r="BR1268" s="42">
        <v>12</v>
      </c>
      <c r="BS1268" s="42">
        <v>28</v>
      </c>
      <c r="BT1268" s="42">
        <v>0</v>
      </c>
      <c r="BU1268" s="42">
        <v>0</v>
      </c>
      <c r="BV1268" s="42">
        <v>0</v>
      </c>
      <c r="BW1268" s="42">
        <v>4</v>
      </c>
      <c r="BX1268" s="42">
        <v>4</v>
      </c>
      <c r="BY1268" s="42">
        <v>16</v>
      </c>
      <c r="BZ1268" s="42">
        <v>0</v>
      </c>
      <c r="CA1268" s="42">
        <v>4</v>
      </c>
      <c r="CB1268" s="42">
        <v>128</v>
      </c>
      <c r="CC1268" s="42">
        <v>0</v>
      </c>
      <c r="CD1268" s="42">
        <v>4</v>
      </c>
      <c r="CE1268" s="42">
        <v>12</v>
      </c>
      <c r="CF1268" s="42">
        <v>24</v>
      </c>
      <c r="CG1268" s="42">
        <v>44</v>
      </c>
      <c r="CH1268" s="42">
        <v>32</v>
      </c>
      <c r="CI1268" s="42">
        <v>0</v>
      </c>
      <c r="CJ1268" s="42">
        <v>12</v>
      </c>
      <c r="CK1268" s="42">
        <v>128</v>
      </c>
      <c r="CL1268" s="42">
        <v>4</v>
      </c>
      <c r="CM1268" s="42">
        <v>4</v>
      </c>
      <c r="CN1268" s="42">
        <v>0</v>
      </c>
      <c r="CO1268" s="42">
        <v>4</v>
      </c>
      <c r="CP1268" s="42">
        <v>0</v>
      </c>
      <c r="CQ1268" s="42">
        <v>0</v>
      </c>
      <c r="CR1268" s="42">
        <v>104</v>
      </c>
      <c r="CS1268" s="42">
        <v>12</v>
      </c>
    </row>
    <row r="1269" spans="1:97">
      <c r="A1269" s="40" t="s">
        <v>3167</v>
      </c>
      <c r="B1269" s="40" t="s">
        <v>289</v>
      </c>
      <c r="C1269" s="40" t="s">
        <v>2806</v>
      </c>
      <c r="D1269" s="40" t="s">
        <v>2807</v>
      </c>
      <c r="E1269" s="40" t="s">
        <v>2839</v>
      </c>
      <c r="F1269" s="40" t="s">
        <v>2809</v>
      </c>
      <c r="G1269" s="41" t="s">
        <v>294</v>
      </c>
      <c r="H1269" s="40" t="s">
        <v>3168</v>
      </c>
      <c r="I1269" s="42">
        <v>81</v>
      </c>
      <c r="J1269" s="42">
        <v>13</v>
      </c>
      <c r="K1269" s="42">
        <v>13</v>
      </c>
      <c r="L1269" s="42">
        <v>18</v>
      </c>
      <c r="M1269" s="42">
        <v>16</v>
      </c>
      <c r="N1269" s="42">
        <v>16</v>
      </c>
      <c r="O1269" s="42">
        <v>5</v>
      </c>
      <c r="P1269" s="42">
        <v>24</v>
      </c>
      <c r="Q1269" s="42">
        <v>9</v>
      </c>
      <c r="R1269" s="42">
        <v>18</v>
      </c>
      <c r="S1269" s="42">
        <v>12</v>
      </c>
      <c r="T1269" s="42">
        <v>15</v>
      </c>
      <c r="U1269" s="42">
        <v>4</v>
      </c>
      <c r="V1269" s="42">
        <v>44</v>
      </c>
      <c r="W1269" s="42">
        <v>7</v>
      </c>
      <c r="X1269" s="42">
        <v>8</v>
      </c>
      <c r="Y1269" s="42">
        <v>9</v>
      </c>
      <c r="Z1269" s="42">
        <v>10</v>
      </c>
      <c r="AA1269" s="42">
        <v>7</v>
      </c>
      <c r="AB1269" s="42">
        <v>3</v>
      </c>
      <c r="AC1269" s="42">
        <v>0</v>
      </c>
      <c r="AD1269" s="42">
        <v>11</v>
      </c>
      <c r="AE1269" s="42">
        <v>24</v>
      </c>
      <c r="AF1269" s="42">
        <v>9</v>
      </c>
      <c r="AG1269" s="42">
        <v>37</v>
      </c>
      <c r="AH1269" s="42">
        <v>6</v>
      </c>
      <c r="AI1269" s="42">
        <v>5</v>
      </c>
      <c r="AJ1269" s="42">
        <v>9</v>
      </c>
      <c r="AK1269" s="42">
        <v>6</v>
      </c>
      <c r="AL1269" s="42">
        <v>9</v>
      </c>
      <c r="AM1269" s="42">
        <v>2</v>
      </c>
      <c r="AN1269" s="42">
        <v>0</v>
      </c>
      <c r="AO1269" s="42">
        <v>10</v>
      </c>
      <c r="AP1269" s="42">
        <v>19</v>
      </c>
      <c r="AQ1269" s="42">
        <v>8</v>
      </c>
      <c r="AR1269" s="42">
        <v>72</v>
      </c>
      <c r="AS1269" s="42">
        <v>4</v>
      </c>
      <c r="AT1269" s="42">
        <v>8</v>
      </c>
      <c r="AU1269" s="42">
        <v>0</v>
      </c>
      <c r="AV1269" s="42">
        <v>0</v>
      </c>
      <c r="AW1269" s="42">
        <v>8</v>
      </c>
      <c r="AX1269" s="42">
        <v>12</v>
      </c>
      <c r="AY1269" s="42">
        <v>20</v>
      </c>
      <c r="AZ1269" s="42">
        <v>20</v>
      </c>
      <c r="BA1269" s="42">
        <v>44</v>
      </c>
      <c r="BB1269" s="42">
        <v>4</v>
      </c>
      <c r="BC1269" s="42">
        <v>8</v>
      </c>
      <c r="BD1269" s="42">
        <v>0</v>
      </c>
      <c r="BE1269" s="42">
        <v>0</v>
      </c>
      <c r="BF1269" s="42">
        <v>0</v>
      </c>
      <c r="BG1269" s="42">
        <v>12</v>
      </c>
      <c r="BH1269" s="42">
        <v>12</v>
      </c>
      <c r="BI1269" s="42">
        <v>8</v>
      </c>
      <c r="BJ1269" s="42">
        <v>28</v>
      </c>
      <c r="BK1269" s="42">
        <v>0</v>
      </c>
      <c r="BL1269" s="42">
        <v>0</v>
      </c>
      <c r="BM1269" s="42">
        <v>0</v>
      </c>
      <c r="BN1269" s="42">
        <v>0</v>
      </c>
      <c r="BO1269" s="42">
        <v>8</v>
      </c>
      <c r="BP1269" s="42">
        <v>0</v>
      </c>
      <c r="BQ1269" s="42">
        <v>8</v>
      </c>
      <c r="BR1269" s="42">
        <v>12</v>
      </c>
      <c r="BS1269" s="42">
        <v>8</v>
      </c>
      <c r="BT1269" s="42">
        <v>0</v>
      </c>
      <c r="BU1269" s="42">
        <v>0</v>
      </c>
      <c r="BV1269" s="42">
        <v>0</v>
      </c>
      <c r="BW1269" s="42">
        <v>0</v>
      </c>
      <c r="BX1269" s="42">
        <v>0</v>
      </c>
      <c r="BY1269" s="42">
        <v>4</v>
      </c>
      <c r="BZ1269" s="42">
        <v>0</v>
      </c>
      <c r="CA1269" s="42">
        <v>4</v>
      </c>
      <c r="CB1269" s="42">
        <v>44</v>
      </c>
      <c r="CC1269" s="42">
        <v>4</v>
      </c>
      <c r="CD1269" s="42">
        <v>8</v>
      </c>
      <c r="CE1269" s="42">
        <v>0</v>
      </c>
      <c r="CF1269" s="42">
        <v>0</v>
      </c>
      <c r="CG1269" s="42">
        <v>8</v>
      </c>
      <c r="CH1269" s="42">
        <v>8</v>
      </c>
      <c r="CI1269" s="42">
        <v>0</v>
      </c>
      <c r="CJ1269" s="42">
        <v>16</v>
      </c>
      <c r="CK1269" s="42">
        <v>20</v>
      </c>
      <c r="CL1269" s="42">
        <v>0</v>
      </c>
      <c r="CM1269" s="42">
        <v>0</v>
      </c>
      <c r="CN1269" s="42">
        <v>0</v>
      </c>
      <c r="CO1269" s="42">
        <v>0</v>
      </c>
      <c r="CP1269" s="42">
        <v>0</v>
      </c>
      <c r="CQ1269" s="42">
        <v>0</v>
      </c>
      <c r="CR1269" s="42">
        <v>20</v>
      </c>
      <c r="CS1269" s="42">
        <v>0</v>
      </c>
    </row>
    <row r="1270" spans="1:97">
      <c r="A1270" s="40" t="s">
        <v>3169</v>
      </c>
      <c r="B1270" s="40" t="s">
        <v>289</v>
      </c>
      <c r="C1270" s="40" t="s">
        <v>2806</v>
      </c>
      <c r="D1270" s="40" t="s">
        <v>2807</v>
      </c>
      <c r="E1270" s="40" t="s">
        <v>2832</v>
      </c>
      <c r="F1270" s="40" t="s">
        <v>1696</v>
      </c>
      <c r="G1270" s="41" t="s">
        <v>294</v>
      </c>
      <c r="H1270" s="40" t="s">
        <v>3170</v>
      </c>
      <c r="I1270" s="42">
        <v>662</v>
      </c>
      <c r="J1270" s="42">
        <v>67</v>
      </c>
      <c r="K1270" s="42">
        <v>70</v>
      </c>
      <c r="L1270" s="42">
        <v>90</v>
      </c>
      <c r="M1270" s="42">
        <v>123</v>
      </c>
      <c r="N1270" s="42">
        <v>152</v>
      </c>
      <c r="O1270" s="42">
        <v>160</v>
      </c>
      <c r="P1270" s="42">
        <v>75</v>
      </c>
      <c r="Q1270" s="42">
        <v>94</v>
      </c>
      <c r="R1270" s="42">
        <v>103</v>
      </c>
      <c r="S1270" s="42">
        <v>111</v>
      </c>
      <c r="T1270" s="42">
        <v>167</v>
      </c>
      <c r="U1270" s="42">
        <v>109</v>
      </c>
      <c r="V1270" s="42">
        <v>318</v>
      </c>
      <c r="W1270" s="42">
        <v>35</v>
      </c>
      <c r="X1270" s="42">
        <v>40</v>
      </c>
      <c r="Y1270" s="42">
        <v>50</v>
      </c>
      <c r="Z1270" s="42">
        <v>62</v>
      </c>
      <c r="AA1270" s="42">
        <v>75</v>
      </c>
      <c r="AB1270" s="42">
        <v>54</v>
      </c>
      <c r="AC1270" s="42">
        <v>2</v>
      </c>
      <c r="AD1270" s="42">
        <v>47</v>
      </c>
      <c r="AE1270" s="42">
        <v>170</v>
      </c>
      <c r="AF1270" s="42">
        <v>101</v>
      </c>
      <c r="AG1270" s="42">
        <v>344</v>
      </c>
      <c r="AH1270" s="42">
        <v>32</v>
      </c>
      <c r="AI1270" s="42">
        <v>30</v>
      </c>
      <c r="AJ1270" s="42">
        <v>40</v>
      </c>
      <c r="AK1270" s="42">
        <v>61</v>
      </c>
      <c r="AL1270" s="42">
        <v>77</v>
      </c>
      <c r="AM1270" s="42">
        <v>86</v>
      </c>
      <c r="AN1270" s="42">
        <v>18</v>
      </c>
      <c r="AO1270" s="42">
        <v>44</v>
      </c>
      <c r="AP1270" s="42">
        <v>145</v>
      </c>
      <c r="AQ1270" s="42">
        <v>155</v>
      </c>
      <c r="AR1270" s="42">
        <v>612</v>
      </c>
      <c r="AS1270" s="42">
        <v>16</v>
      </c>
      <c r="AT1270" s="42">
        <v>20</v>
      </c>
      <c r="AU1270" s="42">
        <v>20</v>
      </c>
      <c r="AV1270" s="42">
        <v>32</v>
      </c>
      <c r="AW1270" s="42">
        <v>64</v>
      </c>
      <c r="AX1270" s="42">
        <v>120</v>
      </c>
      <c r="AY1270" s="42">
        <v>268</v>
      </c>
      <c r="AZ1270" s="42">
        <v>72</v>
      </c>
      <c r="BA1270" s="42">
        <v>292</v>
      </c>
      <c r="BB1270" s="42">
        <v>12</v>
      </c>
      <c r="BC1270" s="42">
        <v>16</v>
      </c>
      <c r="BD1270" s="42">
        <v>8</v>
      </c>
      <c r="BE1270" s="42">
        <v>16</v>
      </c>
      <c r="BF1270" s="42">
        <v>8</v>
      </c>
      <c r="BG1270" s="42">
        <v>100</v>
      </c>
      <c r="BH1270" s="42">
        <v>104</v>
      </c>
      <c r="BI1270" s="42">
        <v>28</v>
      </c>
      <c r="BJ1270" s="42">
        <v>320</v>
      </c>
      <c r="BK1270" s="42">
        <v>4</v>
      </c>
      <c r="BL1270" s="42">
        <v>4</v>
      </c>
      <c r="BM1270" s="42">
        <v>12</v>
      </c>
      <c r="BN1270" s="42">
        <v>16</v>
      </c>
      <c r="BO1270" s="42">
        <v>56</v>
      </c>
      <c r="BP1270" s="42">
        <v>20</v>
      </c>
      <c r="BQ1270" s="42">
        <v>164</v>
      </c>
      <c r="BR1270" s="42">
        <v>44</v>
      </c>
      <c r="BS1270" s="42">
        <v>76</v>
      </c>
      <c r="BT1270" s="42">
        <v>0</v>
      </c>
      <c r="BU1270" s="42">
        <v>0</v>
      </c>
      <c r="BV1270" s="42">
        <v>0</v>
      </c>
      <c r="BW1270" s="42">
        <v>4</v>
      </c>
      <c r="BX1270" s="42">
        <v>4</v>
      </c>
      <c r="BY1270" s="42">
        <v>40</v>
      </c>
      <c r="BZ1270" s="42">
        <v>0</v>
      </c>
      <c r="CA1270" s="42">
        <v>28</v>
      </c>
      <c r="CB1270" s="42">
        <v>224</v>
      </c>
      <c r="CC1270" s="42">
        <v>12</v>
      </c>
      <c r="CD1270" s="42">
        <v>16</v>
      </c>
      <c r="CE1270" s="42">
        <v>8</v>
      </c>
      <c r="CF1270" s="42">
        <v>20</v>
      </c>
      <c r="CG1270" s="42">
        <v>60</v>
      </c>
      <c r="CH1270" s="42">
        <v>80</v>
      </c>
      <c r="CI1270" s="42">
        <v>8</v>
      </c>
      <c r="CJ1270" s="42">
        <v>20</v>
      </c>
      <c r="CK1270" s="42">
        <v>312</v>
      </c>
      <c r="CL1270" s="42">
        <v>4</v>
      </c>
      <c r="CM1270" s="42">
        <v>4</v>
      </c>
      <c r="CN1270" s="42">
        <v>12</v>
      </c>
      <c r="CO1270" s="42">
        <v>8</v>
      </c>
      <c r="CP1270" s="42">
        <v>0</v>
      </c>
      <c r="CQ1270" s="42">
        <v>0</v>
      </c>
      <c r="CR1270" s="42">
        <v>260</v>
      </c>
      <c r="CS1270" s="42">
        <v>24</v>
      </c>
    </row>
    <row r="1271" spans="1:97">
      <c r="A1271" s="40" t="s">
        <v>3171</v>
      </c>
      <c r="B1271" s="40" t="s">
        <v>289</v>
      </c>
      <c r="C1271" s="40" t="s">
        <v>2806</v>
      </c>
      <c r="D1271" s="40" t="s">
        <v>2812</v>
      </c>
      <c r="E1271" s="40" t="s">
        <v>2821</v>
      </c>
      <c r="F1271" s="40" t="s">
        <v>2818</v>
      </c>
      <c r="G1271" s="41" t="s">
        <v>294</v>
      </c>
      <c r="H1271" s="40" t="s">
        <v>3172</v>
      </c>
      <c r="I1271" s="42">
        <v>1853</v>
      </c>
      <c r="J1271" s="42">
        <v>339.73227900000001</v>
      </c>
      <c r="K1271" s="42">
        <v>273.37269400000002</v>
      </c>
      <c r="L1271" s="42">
        <v>410.00371100000001</v>
      </c>
      <c r="M1271" s="42">
        <v>408.79920299999998</v>
      </c>
      <c r="N1271" s="42">
        <v>250.67624499999999</v>
      </c>
      <c r="O1271" s="42">
        <v>170.41586799999999</v>
      </c>
      <c r="P1271" s="42">
        <v>243</v>
      </c>
      <c r="Q1271" s="42">
        <v>231</v>
      </c>
      <c r="R1271" s="42">
        <v>310</v>
      </c>
      <c r="S1271" s="42">
        <v>217</v>
      </c>
      <c r="T1271" s="42">
        <v>257</v>
      </c>
      <c r="U1271" s="42">
        <v>122</v>
      </c>
      <c r="V1271" s="42">
        <v>886.67093899999998</v>
      </c>
      <c r="W1271" s="42">
        <v>141.829981</v>
      </c>
      <c r="X1271" s="42">
        <v>150.92957100000001</v>
      </c>
      <c r="Y1271" s="42">
        <v>202.70349999999999</v>
      </c>
      <c r="Z1271" s="42">
        <v>204.300161</v>
      </c>
      <c r="AA1271" s="42">
        <v>119.840836</v>
      </c>
      <c r="AB1271" s="42">
        <v>65.967433</v>
      </c>
      <c r="AC1271" s="42">
        <v>1.0994569999999999</v>
      </c>
      <c r="AD1271" s="42">
        <v>190.206098</v>
      </c>
      <c r="AE1271" s="42">
        <v>550.237031</v>
      </c>
      <c r="AF1271" s="42">
        <v>146.22781000000001</v>
      </c>
      <c r="AG1271" s="42">
        <v>966.32906100000002</v>
      </c>
      <c r="AH1271" s="42">
        <v>197.902299</v>
      </c>
      <c r="AI1271" s="42">
        <v>122.443124</v>
      </c>
      <c r="AJ1271" s="42">
        <v>207.30020999999999</v>
      </c>
      <c r="AK1271" s="42">
        <v>204.499042</v>
      </c>
      <c r="AL1271" s="42">
        <v>130.835409</v>
      </c>
      <c r="AM1271" s="42">
        <v>101.150064</v>
      </c>
      <c r="AN1271" s="42">
        <v>2.1989139999999998</v>
      </c>
      <c r="AO1271" s="42">
        <v>241.88058699999999</v>
      </c>
      <c r="AP1271" s="42">
        <v>532.04346099999998</v>
      </c>
      <c r="AQ1271" s="42">
        <v>192.405013</v>
      </c>
      <c r="AR1271" s="42">
        <v>1510.4665520000001</v>
      </c>
      <c r="AS1271" s="42">
        <v>30.784801999999999</v>
      </c>
      <c r="AT1271" s="42">
        <v>70.365262000000001</v>
      </c>
      <c r="AU1271" s="42">
        <v>65.967433</v>
      </c>
      <c r="AV1271" s="42">
        <v>219.89144300000001</v>
      </c>
      <c r="AW1271" s="42">
        <v>193.50447</v>
      </c>
      <c r="AX1271" s="42">
        <v>246.27841599999999</v>
      </c>
      <c r="AY1271" s="42">
        <v>448.57854400000002</v>
      </c>
      <c r="AZ1271" s="42">
        <v>235.096183</v>
      </c>
      <c r="BA1271" s="42">
        <v>742.43755199999998</v>
      </c>
      <c r="BB1271" s="42">
        <v>17.591315000000002</v>
      </c>
      <c r="BC1271" s="42">
        <v>39.580460000000002</v>
      </c>
      <c r="BD1271" s="42">
        <v>39.580460000000002</v>
      </c>
      <c r="BE1271" s="42">
        <v>101.150064</v>
      </c>
      <c r="BF1271" s="42">
        <v>43.978288999999997</v>
      </c>
      <c r="BG1271" s="42">
        <v>189.106641</v>
      </c>
      <c r="BH1271" s="42">
        <v>228.68710100000001</v>
      </c>
      <c r="BI1271" s="42">
        <v>82.763222999999996</v>
      </c>
      <c r="BJ1271" s="42">
        <v>768.029</v>
      </c>
      <c r="BK1271" s="42">
        <v>13.193486999999999</v>
      </c>
      <c r="BL1271" s="42">
        <v>30.784801999999999</v>
      </c>
      <c r="BM1271" s="42">
        <v>26.386973000000001</v>
      </c>
      <c r="BN1271" s="42">
        <v>118.74137899999999</v>
      </c>
      <c r="BO1271" s="42">
        <v>149.52618100000001</v>
      </c>
      <c r="BP1271" s="42">
        <v>57.171774999999997</v>
      </c>
      <c r="BQ1271" s="42">
        <v>219.89144300000001</v>
      </c>
      <c r="BR1271" s="42">
        <v>152.33296000000001</v>
      </c>
      <c r="BS1271" s="42">
        <v>175.51539199999999</v>
      </c>
      <c r="BT1271" s="42">
        <v>0</v>
      </c>
      <c r="BU1271" s="42">
        <v>0</v>
      </c>
      <c r="BV1271" s="42">
        <v>0</v>
      </c>
      <c r="BW1271" s="42">
        <v>13.193486999999999</v>
      </c>
      <c r="BX1271" s="42">
        <v>21.989144</v>
      </c>
      <c r="BY1271" s="42">
        <v>61.569603999999998</v>
      </c>
      <c r="BZ1271" s="42">
        <v>0</v>
      </c>
      <c r="CA1271" s="42">
        <v>78.763157000000007</v>
      </c>
      <c r="CB1271" s="42">
        <v>723.65294900000004</v>
      </c>
      <c r="CC1271" s="42">
        <v>17.591315000000002</v>
      </c>
      <c r="CD1271" s="42">
        <v>57.171774999999997</v>
      </c>
      <c r="CE1271" s="42">
        <v>48.376117000000001</v>
      </c>
      <c r="CF1271" s="42">
        <v>171.51532599999999</v>
      </c>
      <c r="CG1271" s="42">
        <v>149.52618100000001</v>
      </c>
      <c r="CH1271" s="42">
        <v>180.31098299999999</v>
      </c>
      <c r="CI1271" s="42">
        <v>0</v>
      </c>
      <c r="CJ1271" s="42">
        <v>99.161250999999993</v>
      </c>
      <c r="CK1271" s="42">
        <v>611.29821100000004</v>
      </c>
      <c r="CL1271" s="42">
        <v>13.193486999999999</v>
      </c>
      <c r="CM1271" s="42">
        <v>13.193486999999999</v>
      </c>
      <c r="CN1271" s="42">
        <v>17.591315000000002</v>
      </c>
      <c r="CO1271" s="42">
        <v>35.182631000000001</v>
      </c>
      <c r="CP1271" s="42">
        <v>21.989144</v>
      </c>
      <c r="CQ1271" s="42">
        <v>4.3978289999999998</v>
      </c>
      <c r="CR1271" s="42">
        <v>448.57854400000002</v>
      </c>
      <c r="CS1271" s="42">
        <v>57.171774999999997</v>
      </c>
    </row>
    <row r="1272" spans="1:97">
      <c r="A1272" s="40" t="s">
        <v>3173</v>
      </c>
      <c r="B1272" s="40" t="s">
        <v>289</v>
      </c>
      <c r="C1272" s="40" t="s">
        <v>2806</v>
      </c>
      <c r="D1272" s="40" t="s">
        <v>2807</v>
      </c>
      <c r="E1272" s="40" t="s">
        <v>2845</v>
      </c>
      <c r="F1272" s="40" t="s">
        <v>2809</v>
      </c>
      <c r="G1272" s="41" t="s">
        <v>294</v>
      </c>
      <c r="H1272" s="40" t="s">
        <v>3174</v>
      </c>
      <c r="I1272" s="42">
        <v>113</v>
      </c>
      <c r="J1272" s="42">
        <v>17</v>
      </c>
      <c r="K1272" s="42">
        <v>13</v>
      </c>
      <c r="L1272" s="42">
        <v>17</v>
      </c>
      <c r="M1272" s="42">
        <v>32</v>
      </c>
      <c r="N1272" s="42">
        <v>17</v>
      </c>
      <c r="O1272" s="42">
        <v>17</v>
      </c>
      <c r="P1272" s="42">
        <v>11</v>
      </c>
      <c r="Q1272" s="42">
        <v>14</v>
      </c>
      <c r="R1272" s="42">
        <v>23</v>
      </c>
      <c r="S1272" s="42">
        <v>19</v>
      </c>
      <c r="T1272" s="42">
        <v>22</v>
      </c>
      <c r="U1272" s="42">
        <v>13</v>
      </c>
      <c r="V1272" s="42">
        <v>52</v>
      </c>
      <c r="W1272" s="42">
        <v>3</v>
      </c>
      <c r="X1272" s="42">
        <v>5</v>
      </c>
      <c r="Y1272" s="42">
        <v>9</v>
      </c>
      <c r="Z1272" s="42">
        <v>19</v>
      </c>
      <c r="AA1272" s="42">
        <v>9</v>
      </c>
      <c r="AB1272" s="42">
        <v>7</v>
      </c>
      <c r="AC1272" s="42">
        <v>0</v>
      </c>
      <c r="AD1272" s="42">
        <v>4</v>
      </c>
      <c r="AE1272" s="42">
        <v>38</v>
      </c>
      <c r="AF1272" s="42">
        <v>10</v>
      </c>
      <c r="AG1272" s="42">
        <v>61</v>
      </c>
      <c r="AH1272" s="42">
        <v>14</v>
      </c>
      <c r="AI1272" s="42">
        <v>8</v>
      </c>
      <c r="AJ1272" s="42">
        <v>8</v>
      </c>
      <c r="AK1272" s="42">
        <v>13</v>
      </c>
      <c r="AL1272" s="42">
        <v>8</v>
      </c>
      <c r="AM1272" s="42">
        <v>10</v>
      </c>
      <c r="AN1272" s="42">
        <v>0</v>
      </c>
      <c r="AO1272" s="42">
        <v>15</v>
      </c>
      <c r="AP1272" s="42">
        <v>34</v>
      </c>
      <c r="AQ1272" s="42">
        <v>12</v>
      </c>
      <c r="AR1272" s="42">
        <v>92</v>
      </c>
      <c r="AS1272" s="42">
        <v>4</v>
      </c>
      <c r="AT1272" s="42">
        <v>12</v>
      </c>
      <c r="AU1272" s="42">
        <v>4</v>
      </c>
      <c r="AV1272" s="42">
        <v>0</v>
      </c>
      <c r="AW1272" s="42">
        <v>8</v>
      </c>
      <c r="AX1272" s="42">
        <v>24</v>
      </c>
      <c r="AY1272" s="42">
        <v>24</v>
      </c>
      <c r="AZ1272" s="42">
        <v>16</v>
      </c>
      <c r="BA1272" s="42">
        <v>48</v>
      </c>
      <c r="BB1272" s="42">
        <v>4</v>
      </c>
      <c r="BC1272" s="42">
        <v>8</v>
      </c>
      <c r="BD1272" s="42">
        <v>4</v>
      </c>
      <c r="BE1272" s="42">
        <v>0</v>
      </c>
      <c r="BF1272" s="42">
        <v>0</v>
      </c>
      <c r="BG1272" s="42">
        <v>8</v>
      </c>
      <c r="BH1272" s="42">
        <v>12</v>
      </c>
      <c r="BI1272" s="42">
        <v>12</v>
      </c>
      <c r="BJ1272" s="42">
        <v>44</v>
      </c>
      <c r="BK1272" s="42">
        <v>0</v>
      </c>
      <c r="BL1272" s="42">
        <v>4</v>
      </c>
      <c r="BM1272" s="42">
        <v>0</v>
      </c>
      <c r="BN1272" s="42">
        <v>0</v>
      </c>
      <c r="BO1272" s="42">
        <v>8</v>
      </c>
      <c r="BP1272" s="42">
        <v>16</v>
      </c>
      <c r="BQ1272" s="42">
        <v>12</v>
      </c>
      <c r="BR1272" s="42">
        <v>4</v>
      </c>
      <c r="BS1272" s="42">
        <v>8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  <c r="BY1272" s="42">
        <v>8</v>
      </c>
      <c r="BZ1272" s="42">
        <v>0</v>
      </c>
      <c r="CA1272" s="42">
        <v>0</v>
      </c>
      <c r="CB1272" s="42">
        <v>40</v>
      </c>
      <c r="CC1272" s="42">
        <v>4</v>
      </c>
      <c r="CD1272" s="42">
        <v>4</v>
      </c>
      <c r="CE1272" s="42">
        <v>0</v>
      </c>
      <c r="CF1272" s="42">
        <v>0</v>
      </c>
      <c r="CG1272" s="42">
        <v>4</v>
      </c>
      <c r="CH1272" s="42">
        <v>16</v>
      </c>
      <c r="CI1272" s="42">
        <v>0</v>
      </c>
      <c r="CJ1272" s="42">
        <v>12</v>
      </c>
      <c r="CK1272" s="42">
        <v>44</v>
      </c>
      <c r="CL1272" s="42">
        <v>0</v>
      </c>
      <c r="CM1272" s="42">
        <v>8</v>
      </c>
      <c r="CN1272" s="42">
        <v>4</v>
      </c>
      <c r="CO1272" s="42">
        <v>0</v>
      </c>
      <c r="CP1272" s="42">
        <v>4</v>
      </c>
      <c r="CQ1272" s="42">
        <v>0</v>
      </c>
      <c r="CR1272" s="42">
        <v>24</v>
      </c>
      <c r="CS1272" s="42">
        <v>4</v>
      </c>
    </row>
    <row r="1273" spans="1:97">
      <c r="A1273" s="40" t="s">
        <v>3175</v>
      </c>
      <c r="B1273" s="40" t="s">
        <v>289</v>
      </c>
      <c r="C1273" s="40" t="s">
        <v>2806</v>
      </c>
      <c r="D1273" s="40" t="s">
        <v>2807</v>
      </c>
      <c r="E1273" s="40" t="s">
        <v>2893</v>
      </c>
      <c r="F1273" s="40" t="s">
        <v>2809</v>
      </c>
      <c r="G1273" s="41" t="s">
        <v>294</v>
      </c>
      <c r="H1273" s="40" t="s">
        <v>3176</v>
      </c>
      <c r="I1273" s="42">
        <v>213</v>
      </c>
      <c r="J1273" s="42">
        <v>42</v>
      </c>
      <c r="K1273" s="42">
        <v>29</v>
      </c>
      <c r="L1273" s="42">
        <v>40</v>
      </c>
      <c r="M1273" s="42">
        <v>51</v>
      </c>
      <c r="N1273" s="42">
        <v>36</v>
      </c>
      <c r="O1273" s="42">
        <v>15</v>
      </c>
      <c r="P1273" s="42">
        <v>37</v>
      </c>
      <c r="Q1273" s="42">
        <v>26</v>
      </c>
      <c r="R1273" s="42">
        <v>32</v>
      </c>
      <c r="S1273" s="42">
        <v>49</v>
      </c>
      <c r="T1273" s="42">
        <v>21</v>
      </c>
      <c r="U1273" s="42">
        <v>17</v>
      </c>
      <c r="V1273" s="42">
        <v>113</v>
      </c>
      <c r="W1273" s="42">
        <v>21</v>
      </c>
      <c r="X1273" s="42">
        <v>18</v>
      </c>
      <c r="Y1273" s="42">
        <v>22</v>
      </c>
      <c r="Z1273" s="42">
        <v>23</v>
      </c>
      <c r="AA1273" s="42">
        <v>23</v>
      </c>
      <c r="AB1273" s="42">
        <v>6</v>
      </c>
      <c r="AC1273" s="42">
        <v>0</v>
      </c>
      <c r="AD1273" s="42">
        <v>28</v>
      </c>
      <c r="AE1273" s="42">
        <v>66</v>
      </c>
      <c r="AF1273" s="42">
        <v>19</v>
      </c>
      <c r="AG1273" s="42">
        <v>100</v>
      </c>
      <c r="AH1273" s="42">
        <v>21</v>
      </c>
      <c r="AI1273" s="42">
        <v>11</v>
      </c>
      <c r="AJ1273" s="42">
        <v>18</v>
      </c>
      <c r="AK1273" s="42">
        <v>28</v>
      </c>
      <c r="AL1273" s="42">
        <v>13</v>
      </c>
      <c r="AM1273" s="42">
        <v>9</v>
      </c>
      <c r="AN1273" s="42">
        <v>0</v>
      </c>
      <c r="AO1273" s="42">
        <v>23</v>
      </c>
      <c r="AP1273" s="42">
        <v>65</v>
      </c>
      <c r="AQ1273" s="42">
        <v>12</v>
      </c>
      <c r="AR1273" s="42">
        <v>180</v>
      </c>
      <c r="AS1273" s="42">
        <v>4</v>
      </c>
      <c r="AT1273" s="42">
        <v>12</v>
      </c>
      <c r="AU1273" s="42">
        <v>0</v>
      </c>
      <c r="AV1273" s="42">
        <v>20</v>
      </c>
      <c r="AW1273" s="42">
        <v>36</v>
      </c>
      <c r="AX1273" s="42">
        <v>28</v>
      </c>
      <c r="AY1273" s="42">
        <v>68</v>
      </c>
      <c r="AZ1273" s="42">
        <v>12</v>
      </c>
      <c r="BA1273" s="42">
        <v>92</v>
      </c>
      <c r="BB1273" s="42">
        <v>4</v>
      </c>
      <c r="BC1273" s="42">
        <v>12</v>
      </c>
      <c r="BD1273" s="42">
        <v>0</v>
      </c>
      <c r="BE1273" s="42">
        <v>12</v>
      </c>
      <c r="BF1273" s="42">
        <v>0</v>
      </c>
      <c r="BG1273" s="42">
        <v>20</v>
      </c>
      <c r="BH1273" s="42">
        <v>44</v>
      </c>
      <c r="BI1273" s="42">
        <v>0</v>
      </c>
      <c r="BJ1273" s="42">
        <v>88</v>
      </c>
      <c r="BK1273" s="42">
        <v>0</v>
      </c>
      <c r="BL1273" s="42">
        <v>0</v>
      </c>
      <c r="BM1273" s="42">
        <v>0</v>
      </c>
      <c r="BN1273" s="42">
        <v>8</v>
      </c>
      <c r="BO1273" s="42">
        <v>36</v>
      </c>
      <c r="BP1273" s="42">
        <v>8</v>
      </c>
      <c r="BQ1273" s="42">
        <v>24</v>
      </c>
      <c r="BR1273" s="42">
        <v>12</v>
      </c>
      <c r="BS1273" s="42">
        <v>12</v>
      </c>
      <c r="BT1273" s="42">
        <v>0</v>
      </c>
      <c r="BU1273" s="42">
        <v>0</v>
      </c>
      <c r="BV1273" s="42">
        <v>0</v>
      </c>
      <c r="BW1273" s="42">
        <v>0</v>
      </c>
      <c r="BX1273" s="42">
        <v>4</v>
      </c>
      <c r="BY1273" s="42">
        <v>0</v>
      </c>
      <c r="BZ1273" s="42">
        <v>0</v>
      </c>
      <c r="CA1273" s="42">
        <v>8</v>
      </c>
      <c r="CB1273" s="42">
        <v>80</v>
      </c>
      <c r="CC1273" s="42">
        <v>4</v>
      </c>
      <c r="CD1273" s="42">
        <v>12</v>
      </c>
      <c r="CE1273" s="42">
        <v>0</v>
      </c>
      <c r="CF1273" s="42">
        <v>12</v>
      </c>
      <c r="CG1273" s="42">
        <v>28</v>
      </c>
      <c r="CH1273" s="42">
        <v>24</v>
      </c>
      <c r="CI1273" s="42">
        <v>0</v>
      </c>
      <c r="CJ1273" s="42">
        <v>0</v>
      </c>
      <c r="CK1273" s="42">
        <v>88</v>
      </c>
      <c r="CL1273" s="42">
        <v>0</v>
      </c>
      <c r="CM1273" s="42">
        <v>0</v>
      </c>
      <c r="CN1273" s="42">
        <v>0</v>
      </c>
      <c r="CO1273" s="42">
        <v>8</v>
      </c>
      <c r="CP1273" s="42">
        <v>4</v>
      </c>
      <c r="CQ1273" s="42">
        <v>4</v>
      </c>
      <c r="CR1273" s="42">
        <v>68</v>
      </c>
      <c r="CS1273" s="42">
        <v>4</v>
      </c>
    </row>
    <row r="1274" spans="1:97">
      <c r="A1274" s="40" t="s">
        <v>3177</v>
      </c>
      <c r="B1274" s="40" t="s">
        <v>289</v>
      </c>
      <c r="C1274" s="40" t="s">
        <v>2806</v>
      </c>
      <c r="D1274" s="40" t="s">
        <v>2807</v>
      </c>
      <c r="E1274" s="40" t="s">
        <v>2890</v>
      </c>
      <c r="F1274" s="40" t="s">
        <v>1696</v>
      </c>
      <c r="G1274" s="41" t="s">
        <v>294</v>
      </c>
      <c r="H1274" s="40" t="s">
        <v>3178</v>
      </c>
      <c r="I1274" s="42">
        <v>109</v>
      </c>
      <c r="J1274" s="42">
        <v>9.2547169999999994</v>
      </c>
      <c r="K1274" s="42">
        <v>9.2547169999999994</v>
      </c>
      <c r="L1274" s="42">
        <v>9.2547169999999994</v>
      </c>
      <c r="M1274" s="42">
        <v>42.160376999999997</v>
      </c>
      <c r="N1274" s="42">
        <v>21.594339999999999</v>
      </c>
      <c r="O1274" s="42">
        <v>17.481131999999999</v>
      </c>
      <c r="P1274" s="42">
        <v>12</v>
      </c>
      <c r="Q1274" s="42">
        <v>10</v>
      </c>
      <c r="R1274" s="42">
        <v>12</v>
      </c>
      <c r="S1274" s="42">
        <v>26</v>
      </c>
      <c r="T1274" s="42">
        <v>31</v>
      </c>
      <c r="U1274" s="42">
        <v>2</v>
      </c>
      <c r="V1274" s="42">
        <v>60.669811000000003</v>
      </c>
      <c r="W1274" s="42">
        <v>6.1698110000000002</v>
      </c>
      <c r="X1274" s="42">
        <v>7.1981130000000002</v>
      </c>
      <c r="Y1274" s="42">
        <v>5.1415090000000001</v>
      </c>
      <c r="Z1274" s="42">
        <v>20.566037999999999</v>
      </c>
      <c r="AA1274" s="42">
        <v>12.339623</v>
      </c>
      <c r="AB1274" s="42">
        <v>9.2547169999999994</v>
      </c>
      <c r="AC1274" s="42">
        <v>0</v>
      </c>
      <c r="AD1274" s="42">
        <v>8.2264149999999994</v>
      </c>
      <c r="AE1274" s="42">
        <v>39.075471999999998</v>
      </c>
      <c r="AF1274" s="42">
        <v>13.367925</v>
      </c>
      <c r="AG1274" s="42">
        <v>48.330188999999997</v>
      </c>
      <c r="AH1274" s="42">
        <v>3.0849060000000001</v>
      </c>
      <c r="AI1274" s="42">
        <v>2.0566040000000001</v>
      </c>
      <c r="AJ1274" s="42">
        <v>4.1132080000000002</v>
      </c>
      <c r="AK1274" s="42">
        <v>21.594339999999999</v>
      </c>
      <c r="AL1274" s="42">
        <v>9.2547169999999994</v>
      </c>
      <c r="AM1274" s="42">
        <v>8.2264149999999994</v>
      </c>
      <c r="AN1274" s="42">
        <v>0</v>
      </c>
      <c r="AO1274" s="42">
        <v>3.0849060000000001</v>
      </c>
      <c r="AP1274" s="42">
        <v>31.877358000000001</v>
      </c>
      <c r="AQ1274" s="42">
        <v>13.367925</v>
      </c>
      <c r="AR1274" s="42">
        <v>94.603774000000001</v>
      </c>
      <c r="AS1274" s="42">
        <v>0</v>
      </c>
      <c r="AT1274" s="42">
        <v>4.1132080000000002</v>
      </c>
      <c r="AU1274" s="42">
        <v>0</v>
      </c>
      <c r="AV1274" s="42">
        <v>4.1132080000000002</v>
      </c>
      <c r="AW1274" s="42">
        <v>16.452829999999999</v>
      </c>
      <c r="AX1274" s="42">
        <v>8.2264149999999994</v>
      </c>
      <c r="AY1274" s="42">
        <v>41.132075</v>
      </c>
      <c r="AZ1274" s="42">
        <v>20.566037999999999</v>
      </c>
      <c r="BA1274" s="42">
        <v>49.358491000000001</v>
      </c>
      <c r="BB1274" s="42">
        <v>0</v>
      </c>
      <c r="BC1274" s="42">
        <v>4.1132080000000002</v>
      </c>
      <c r="BD1274" s="42">
        <v>0</v>
      </c>
      <c r="BE1274" s="42">
        <v>4.1132080000000002</v>
      </c>
      <c r="BF1274" s="42">
        <v>0</v>
      </c>
      <c r="BG1274" s="42">
        <v>0</v>
      </c>
      <c r="BH1274" s="42">
        <v>28.792452999999998</v>
      </c>
      <c r="BI1274" s="42">
        <v>12.339623</v>
      </c>
      <c r="BJ1274" s="42">
        <v>45.245283000000001</v>
      </c>
      <c r="BK1274" s="42">
        <v>0</v>
      </c>
      <c r="BL1274" s="42">
        <v>0</v>
      </c>
      <c r="BM1274" s="42">
        <v>0</v>
      </c>
      <c r="BN1274" s="42">
        <v>0</v>
      </c>
      <c r="BO1274" s="42">
        <v>16.452829999999999</v>
      </c>
      <c r="BP1274" s="42">
        <v>8.2264149999999994</v>
      </c>
      <c r="BQ1274" s="42">
        <v>12.339623</v>
      </c>
      <c r="BR1274" s="42">
        <v>8.2264149999999994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  <c r="BY1274" s="42">
        <v>0</v>
      </c>
      <c r="BZ1274" s="42">
        <v>0</v>
      </c>
      <c r="CA1274" s="42">
        <v>0</v>
      </c>
      <c r="CB1274" s="42">
        <v>28.792452999999998</v>
      </c>
      <c r="CC1274" s="42">
        <v>0</v>
      </c>
      <c r="CD1274" s="42">
        <v>0</v>
      </c>
      <c r="CE1274" s="42">
        <v>0</v>
      </c>
      <c r="CF1274" s="42">
        <v>4.1132080000000002</v>
      </c>
      <c r="CG1274" s="42">
        <v>8.2264149999999994</v>
      </c>
      <c r="CH1274" s="42">
        <v>8.2264149999999994</v>
      </c>
      <c r="CI1274" s="42">
        <v>0</v>
      </c>
      <c r="CJ1274" s="42">
        <v>8.2264149999999994</v>
      </c>
      <c r="CK1274" s="42">
        <v>65.811321000000007</v>
      </c>
      <c r="CL1274" s="42">
        <v>0</v>
      </c>
      <c r="CM1274" s="42">
        <v>4.1132080000000002</v>
      </c>
      <c r="CN1274" s="42">
        <v>0</v>
      </c>
      <c r="CO1274" s="42">
        <v>0</v>
      </c>
      <c r="CP1274" s="42">
        <v>8.2264149999999994</v>
      </c>
      <c r="CQ1274" s="42">
        <v>0</v>
      </c>
      <c r="CR1274" s="42">
        <v>41.132075</v>
      </c>
      <c r="CS1274" s="42">
        <v>12.339623</v>
      </c>
    </row>
    <row r="1275" spans="1:97">
      <c r="A1275" s="40" t="s">
        <v>3179</v>
      </c>
      <c r="B1275" s="40" t="s">
        <v>289</v>
      </c>
      <c r="C1275" s="40" t="s">
        <v>2806</v>
      </c>
      <c r="D1275" s="40" t="s">
        <v>2807</v>
      </c>
      <c r="E1275" s="40" t="s">
        <v>2852</v>
      </c>
      <c r="F1275" s="40" t="s">
        <v>2809</v>
      </c>
      <c r="G1275" s="41" t="s">
        <v>294</v>
      </c>
      <c r="H1275" s="40" t="s">
        <v>3180</v>
      </c>
      <c r="I1275" s="42">
        <v>289</v>
      </c>
      <c r="J1275" s="42">
        <v>54.434932000000003</v>
      </c>
      <c r="K1275" s="42">
        <v>28.702055000000001</v>
      </c>
      <c r="L1275" s="42">
        <v>51.465752999999999</v>
      </c>
      <c r="M1275" s="42">
        <v>68.291095999999996</v>
      </c>
      <c r="N1275" s="42">
        <v>50.476027000000002</v>
      </c>
      <c r="O1275" s="42">
        <v>35.630136999999998</v>
      </c>
      <c r="P1275" s="42">
        <v>31</v>
      </c>
      <c r="Q1275" s="42">
        <v>49</v>
      </c>
      <c r="R1275" s="42">
        <v>50</v>
      </c>
      <c r="S1275" s="42">
        <v>50</v>
      </c>
      <c r="T1275" s="42">
        <v>57</v>
      </c>
      <c r="U1275" s="42">
        <v>35</v>
      </c>
      <c r="V1275" s="42">
        <v>141.530822</v>
      </c>
      <c r="W1275" s="42">
        <v>24.743151000000001</v>
      </c>
      <c r="X1275" s="42">
        <v>15.835616</v>
      </c>
      <c r="Y1275" s="42">
        <v>28.702055000000001</v>
      </c>
      <c r="Z1275" s="42">
        <v>35.630136999999998</v>
      </c>
      <c r="AA1275" s="42">
        <v>24.743151000000001</v>
      </c>
      <c r="AB1275" s="42">
        <v>8.9075340000000001</v>
      </c>
      <c r="AC1275" s="42">
        <v>2.9691779999999999</v>
      </c>
      <c r="AD1275" s="42">
        <v>32.660958999999998</v>
      </c>
      <c r="AE1275" s="42">
        <v>89.075342000000006</v>
      </c>
      <c r="AF1275" s="42">
        <v>19.794521</v>
      </c>
      <c r="AG1275" s="42">
        <v>147.469178</v>
      </c>
      <c r="AH1275" s="42">
        <v>29.691780999999999</v>
      </c>
      <c r="AI1275" s="42">
        <v>12.866438</v>
      </c>
      <c r="AJ1275" s="42">
        <v>22.763698999999999</v>
      </c>
      <c r="AK1275" s="42">
        <v>32.660958999999998</v>
      </c>
      <c r="AL1275" s="42">
        <v>25.732876999999998</v>
      </c>
      <c r="AM1275" s="42">
        <v>21.773973000000002</v>
      </c>
      <c r="AN1275" s="42">
        <v>1.979452</v>
      </c>
      <c r="AO1275" s="42">
        <v>35.630136999999998</v>
      </c>
      <c r="AP1275" s="42">
        <v>77.198629999999994</v>
      </c>
      <c r="AQ1275" s="42">
        <v>34.640411</v>
      </c>
      <c r="AR1275" s="42">
        <v>237.53424699999999</v>
      </c>
      <c r="AS1275" s="42">
        <v>7.917808</v>
      </c>
      <c r="AT1275" s="42">
        <v>7.917808</v>
      </c>
      <c r="AU1275" s="42">
        <v>7.917808</v>
      </c>
      <c r="AV1275" s="42">
        <v>11.876711999999999</v>
      </c>
      <c r="AW1275" s="42">
        <v>35.630136999999998</v>
      </c>
      <c r="AX1275" s="42">
        <v>47.506849000000003</v>
      </c>
      <c r="AY1275" s="42">
        <v>87.095889999999997</v>
      </c>
      <c r="AZ1275" s="42">
        <v>31.671233000000001</v>
      </c>
      <c r="BA1275" s="42">
        <v>122.726027</v>
      </c>
      <c r="BB1275" s="42">
        <v>7.917808</v>
      </c>
      <c r="BC1275" s="42">
        <v>3.958904</v>
      </c>
      <c r="BD1275" s="42">
        <v>3.958904</v>
      </c>
      <c r="BE1275" s="42">
        <v>7.917808</v>
      </c>
      <c r="BF1275" s="42">
        <v>7.917808</v>
      </c>
      <c r="BG1275" s="42">
        <v>35.630136999999998</v>
      </c>
      <c r="BH1275" s="42">
        <v>43.547944999999999</v>
      </c>
      <c r="BI1275" s="42">
        <v>11.876711999999999</v>
      </c>
      <c r="BJ1275" s="42">
        <v>114.80821899999999</v>
      </c>
      <c r="BK1275" s="42">
        <v>0</v>
      </c>
      <c r="BL1275" s="42">
        <v>3.958904</v>
      </c>
      <c r="BM1275" s="42">
        <v>3.958904</v>
      </c>
      <c r="BN1275" s="42">
        <v>3.958904</v>
      </c>
      <c r="BO1275" s="42">
        <v>27.712329</v>
      </c>
      <c r="BP1275" s="42">
        <v>11.876711999999999</v>
      </c>
      <c r="BQ1275" s="42">
        <v>43.547944999999999</v>
      </c>
      <c r="BR1275" s="42">
        <v>19.794521</v>
      </c>
      <c r="BS1275" s="42">
        <v>23.753425</v>
      </c>
      <c r="BT1275" s="42">
        <v>0</v>
      </c>
      <c r="BU1275" s="42">
        <v>0</v>
      </c>
      <c r="BV1275" s="42">
        <v>0</v>
      </c>
      <c r="BW1275" s="42">
        <v>0</v>
      </c>
      <c r="BX1275" s="42">
        <v>3.958904</v>
      </c>
      <c r="BY1275" s="42">
        <v>3.958904</v>
      </c>
      <c r="BZ1275" s="42">
        <v>0</v>
      </c>
      <c r="CA1275" s="42">
        <v>15.835616</v>
      </c>
      <c r="CB1275" s="42">
        <v>102.931507</v>
      </c>
      <c r="CC1275" s="42">
        <v>7.917808</v>
      </c>
      <c r="CD1275" s="42">
        <v>7.917808</v>
      </c>
      <c r="CE1275" s="42">
        <v>3.958904</v>
      </c>
      <c r="CF1275" s="42">
        <v>11.876711999999999</v>
      </c>
      <c r="CG1275" s="42">
        <v>27.712329</v>
      </c>
      <c r="CH1275" s="42">
        <v>35.630136999999998</v>
      </c>
      <c r="CI1275" s="42">
        <v>0</v>
      </c>
      <c r="CJ1275" s="42">
        <v>7.917808</v>
      </c>
      <c r="CK1275" s="42">
        <v>110.849315</v>
      </c>
      <c r="CL1275" s="42">
        <v>0</v>
      </c>
      <c r="CM1275" s="42">
        <v>0</v>
      </c>
      <c r="CN1275" s="42">
        <v>3.958904</v>
      </c>
      <c r="CO1275" s="42">
        <v>0</v>
      </c>
      <c r="CP1275" s="42">
        <v>3.958904</v>
      </c>
      <c r="CQ1275" s="42">
        <v>7.917808</v>
      </c>
      <c r="CR1275" s="42">
        <v>87.095889999999997</v>
      </c>
      <c r="CS1275" s="42">
        <v>7.917808</v>
      </c>
    </row>
    <row r="1276" spans="1:97">
      <c r="A1276" s="40" t="s">
        <v>3181</v>
      </c>
      <c r="B1276" s="40" t="s">
        <v>289</v>
      </c>
      <c r="C1276" s="40" t="s">
        <v>2806</v>
      </c>
      <c r="D1276" s="40" t="s">
        <v>2812</v>
      </c>
      <c r="E1276" s="40" t="s">
        <v>2813</v>
      </c>
      <c r="F1276" s="40" t="s">
        <v>2814</v>
      </c>
      <c r="G1276" s="41" t="s">
        <v>294</v>
      </c>
      <c r="H1276" s="40" t="s">
        <v>3182</v>
      </c>
      <c r="I1276" s="42">
        <v>147</v>
      </c>
      <c r="J1276" s="42">
        <v>30.905362</v>
      </c>
      <c r="K1276" s="42">
        <v>24.511149</v>
      </c>
      <c r="L1276" s="42">
        <v>29.839659999999999</v>
      </c>
      <c r="M1276" s="42">
        <v>26.642552999999999</v>
      </c>
      <c r="N1276" s="42">
        <v>20.248339999999999</v>
      </c>
      <c r="O1276" s="42">
        <v>14.852936</v>
      </c>
      <c r="P1276" s="42">
        <v>15</v>
      </c>
      <c r="Q1276" s="42">
        <v>25</v>
      </c>
      <c r="R1276" s="42">
        <v>22</v>
      </c>
      <c r="S1276" s="42">
        <v>18</v>
      </c>
      <c r="T1276" s="42">
        <v>19</v>
      </c>
      <c r="U1276" s="42">
        <v>10</v>
      </c>
      <c r="V1276" s="42">
        <v>83.124765999999994</v>
      </c>
      <c r="W1276" s="42">
        <v>13.854127999999999</v>
      </c>
      <c r="X1276" s="42">
        <v>17.051234000000001</v>
      </c>
      <c r="Y1276" s="42">
        <v>17.051234000000001</v>
      </c>
      <c r="Z1276" s="42">
        <v>17.051234000000001</v>
      </c>
      <c r="AA1276" s="42">
        <v>11.722723</v>
      </c>
      <c r="AB1276" s="42">
        <v>6.3942129999999997</v>
      </c>
      <c r="AC1276" s="42">
        <v>0</v>
      </c>
      <c r="AD1276" s="42">
        <v>20.248339999999999</v>
      </c>
      <c r="AE1276" s="42">
        <v>49.022297999999999</v>
      </c>
      <c r="AF1276" s="42">
        <v>13.854127999999999</v>
      </c>
      <c r="AG1276" s="42">
        <v>63.875233999999999</v>
      </c>
      <c r="AH1276" s="42">
        <v>17.051234000000001</v>
      </c>
      <c r="AI1276" s="42">
        <v>7.4599149999999996</v>
      </c>
      <c r="AJ1276" s="42">
        <v>12.788425999999999</v>
      </c>
      <c r="AK1276" s="42">
        <v>9.5913190000000004</v>
      </c>
      <c r="AL1276" s="42">
        <v>8.5256170000000004</v>
      </c>
      <c r="AM1276" s="42">
        <v>8.4587240000000001</v>
      </c>
      <c r="AN1276" s="42">
        <v>0</v>
      </c>
      <c r="AO1276" s="42">
        <v>18.116935999999999</v>
      </c>
      <c r="AP1276" s="42">
        <v>31.971063999999998</v>
      </c>
      <c r="AQ1276" s="42">
        <v>13.787234</v>
      </c>
      <c r="AR1276" s="42">
        <v>123.35387299999999</v>
      </c>
      <c r="AS1276" s="42">
        <v>12.788425999999999</v>
      </c>
      <c r="AT1276" s="42">
        <v>4.2628089999999998</v>
      </c>
      <c r="AU1276" s="42">
        <v>8.5256170000000004</v>
      </c>
      <c r="AV1276" s="42">
        <v>4.2628089999999998</v>
      </c>
      <c r="AW1276" s="42">
        <v>29.839659999999999</v>
      </c>
      <c r="AX1276" s="42">
        <v>38.365276999999999</v>
      </c>
      <c r="AY1276" s="42">
        <v>21.046468999999998</v>
      </c>
      <c r="AZ1276" s="42">
        <v>4.2628089999999998</v>
      </c>
      <c r="BA1276" s="42">
        <v>72.467744999999994</v>
      </c>
      <c r="BB1276" s="42">
        <v>12.788425999999999</v>
      </c>
      <c r="BC1276" s="42">
        <v>4.2628089999999998</v>
      </c>
      <c r="BD1276" s="42">
        <v>0</v>
      </c>
      <c r="BE1276" s="42">
        <v>0</v>
      </c>
      <c r="BF1276" s="42">
        <v>12.788425999999999</v>
      </c>
      <c r="BG1276" s="42">
        <v>34.102468000000002</v>
      </c>
      <c r="BH1276" s="42">
        <v>4.2628089999999998</v>
      </c>
      <c r="BI1276" s="42">
        <v>4.2628089999999998</v>
      </c>
      <c r="BJ1276" s="42">
        <v>50.886127999999999</v>
      </c>
      <c r="BK1276" s="42">
        <v>0</v>
      </c>
      <c r="BL1276" s="42">
        <v>0</v>
      </c>
      <c r="BM1276" s="42">
        <v>8.5256170000000004</v>
      </c>
      <c r="BN1276" s="42">
        <v>4.2628089999999998</v>
      </c>
      <c r="BO1276" s="42">
        <v>17.051234000000001</v>
      </c>
      <c r="BP1276" s="42">
        <v>4.2628089999999998</v>
      </c>
      <c r="BQ1276" s="42">
        <v>16.783660000000001</v>
      </c>
      <c r="BR1276" s="42">
        <v>0</v>
      </c>
      <c r="BS1276" s="42">
        <v>12.788425999999999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  <c r="BY1276" s="42">
        <v>8.5256170000000004</v>
      </c>
      <c r="BZ1276" s="42">
        <v>0</v>
      </c>
      <c r="CA1276" s="42">
        <v>4.2628089999999998</v>
      </c>
      <c r="CB1276" s="42">
        <v>89.518979000000002</v>
      </c>
      <c r="CC1276" s="42">
        <v>12.788425999999999</v>
      </c>
      <c r="CD1276" s="42">
        <v>4.2628089999999998</v>
      </c>
      <c r="CE1276" s="42">
        <v>8.5256170000000004</v>
      </c>
      <c r="CF1276" s="42">
        <v>4.2628089999999998</v>
      </c>
      <c r="CG1276" s="42">
        <v>29.839659999999999</v>
      </c>
      <c r="CH1276" s="42">
        <v>29.839659999999999</v>
      </c>
      <c r="CI1276" s="42">
        <v>0</v>
      </c>
      <c r="CJ1276" s="42">
        <v>0</v>
      </c>
      <c r="CK1276" s="42">
        <v>21.046468999999998</v>
      </c>
      <c r="CL1276" s="42">
        <v>0</v>
      </c>
      <c r="CM1276" s="42">
        <v>0</v>
      </c>
      <c r="CN1276" s="42">
        <v>0</v>
      </c>
      <c r="CO1276" s="42">
        <v>0</v>
      </c>
      <c r="CP1276" s="42">
        <v>0</v>
      </c>
      <c r="CQ1276" s="42">
        <v>0</v>
      </c>
      <c r="CR1276" s="42">
        <v>21.046468999999998</v>
      </c>
      <c r="CS1276" s="42">
        <v>0</v>
      </c>
    </row>
    <row r="1277" spans="1:97">
      <c r="A1277" s="40" t="s">
        <v>3183</v>
      </c>
      <c r="B1277" s="40" t="s">
        <v>289</v>
      </c>
      <c r="C1277" s="40" t="s">
        <v>2806</v>
      </c>
      <c r="D1277" s="40" t="s">
        <v>2807</v>
      </c>
      <c r="E1277" s="40" t="s">
        <v>2824</v>
      </c>
      <c r="F1277" s="40" t="s">
        <v>2809</v>
      </c>
      <c r="G1277" s="41" t="s">
        <v>294</v>
      </c>
      <c r="H1277" s="40" t="s">
        <v>3184</v>
      </c>
      <c r="I1277" s="42">
        <v>90</v>
      </c>
      <c r="J1277" s="42">
        <v>22.5</v>
      </c>
      <c r="K1277" s="42">
        <v>14.673913000000001</v>
      </c>
      <c r="L1277" s="42">
        <v>15.652174</v>
      </c>
      <c r="M1277" s="42">
        <v>21.521739</v>
      </c>
      <c r="N1277" s="42">
        <v>8.8043479999999992</v>
      </c>
      <c r="O1277" s="42">
        <v>6.8478260000000004</v>
      </c>
      <c r="P1277" s="42">
        <v>14</v>
      </c>
      <c r="Q1277" s="42">
        <v>6</v>
      </c>
      <c r="R1277" s="42">
        <v>20</v>
      </c>
      <c r="S1277" s="42">
        <v>6</v>
      </c>
      <c r="T1277" s="42">
        <v>10</v>
      </c>
      <c r="U1277" s="42">
        <v>7</v>
      </c>
      <c r="V1277" s="42">
        <v>45.978261000000003</v>
      </c>
      <c r="W1277" s="42">
        <v>10.760870000000001</v>
      </c>
      <c r="X1277" s="42">
        <v>9.7826090000000008</v>
      </c>
      <c r="Y1277" s="42">
        <v>5.8695649999999997</v>
      </c>
      <c r="Z1277" s="42">
        <v>10.760870000000001</v>
      </c>
      <c r="AA1277" s="42">
        <v>5.8695649999999997</v>
      </c>
      <c r="AB1277" s="42">
        <v>2.9347829999999999</v>
      </c>
      <c r="AC1277" s="42">
        <v>0</v>
      </c>
      <c r="AD1277" s="42">
        <v>15.652174</v>
      </c>
      <c r="AE1277" s="42">
        <v>22.5</v>
      </c>
      <c r="AF1277" s="42">
        <v>7.8260870000000002</v>
      </c>
      <c r="AG1277" s="42">
        <v>44.021738999999997</v>
      </c>
      <c r="AH1277" s="42">
        <v>11.739129999999999</v>
      </c>
      <c r="AI1277" s="42">
        <v>4.8913039999999999</v>
      </c>
      <c r="AJ1277" s="42">
        <v>9.7826090000000008</v>
      </c>
      <c r="AK1277" s="42">
        <v>10.760870000000001</v>
      </c>
      <c r="AL1277" s="42">
        <v>2.9347829999999999</v>
      </c>
      <c r="AM1277" s="42">
        <v>3.913043</v>
      </c>
      <c r="AN1277" s="42">
        <v>0</v>
      </c>
      <c r="AO1277" s="42">
        <v>14.673913000000001</v>
      </c>
      <c r="AP1277" s="42">
        <v>23.478261</v>
      </c>
      <c r="AQ1277" s="42">
        <v>5.8695649999999997</v>
      </c>
      <c r="AR1277" s="42">
        <v>70.434782999999996</v>
      </c>
      <c r="AS1277" s="42">
        <v>11.739129999999999</v>
      </c>
      <c r="AT1277" s="42">
        <v>0</v>
      </c>
      <c r="AU1277" s="42">
        <v>7.8260870000000002</v>
      </c>
      <c r="AV1277" s="42">
        <v>3.913043</v>
      </c>
      <c r="AW1277" s="42">
        <v>15.652174</v>
      </c>
      <c r="AX1277" s="42">
        <v>3.913043</v>
      </c>
      <c r="AY1277" s="42">
        <v>11.739129999999999</v>
      </c>
      <c r="AZ1277" s="42">
        <v>15.652174</v>
      </c>
      <c r="BA1277" s="42">
        <v>35.217390999999999</v>
      </c>
      <c r="BB1277" s="42">
        <v>11.739129999999999</v>
      </c>
      <c r="BC1277" s="42">
        <v>0</v>
      </c>
      <c r="BD1277" s="42">
        <v>3.913043</v>
      </c>
      <c r="BE1277" s="42">
        <v>0</v>
      </c>
      <c r="BF1277" s="42">
        <v>7.8260870000000002</v>
      </c>
      <c r="BG1277" s="42">
        <v>0</v>
      </c>
      <c r="BH1277" s="42">
        <v>7.8260870000000002</v>
      </c>
      <c r="BI1277" s="42">
        <v>3.913043</v>
      </c>
      <c r="BJ1277" s="42">
        <v>35.217390999999999</v>
      </c>
      <c r="BK1277" s="42">
        <v>0</v>
      </c>
      <c r="BL1277" s="42">
        <v>0</v>
      </c>
      <c r="BM1277" s="42">
        <v>3.913043</v>
      </c>
      <c r="BN1277" s="42">
        <v>3.913043</v>
      </c>
      <c r="BO1277" s="42">
        <v>7.8260870000000002</v>
      </c>
      <c r="BP1277" s="42">
        <v>3.913043</v>
      </c>
      <c r="BQ1277" s="42">
        <v>3.913043</v>
      </c>
      <c r="BR1277" s="42">
        <v>11.739129999999999</v>
      </c>
      <c r="BS1277" s="42">
        <v>11.739129999999999</v>
      </c>
      <c r="BT1277" s="42">
        <v>0</v>
      </c>
      <c r="BU1277" s="42">
        <v>0</v>
      </c>
      <c r="BV1277" s="42">
        <v>0</v>
      </c>
      <c r="BW1277" s="42">
        <v>0</v>
      </c>
      <c r="BX1277" s="42">
        <v>0</v>
      </c>
      <c r="BY1277" s="42">
        <v>0</v>
      </c>
      <c r="BZ1277" s="42">
        <v>0</v>
      </c>
      <c r="CA1277" s="42">
        <v>11.739129999999999</v>
      </c>
      <c r="CB1277" s="42">
        <v>46.956522</v>
      </c>
      <c r="CC1277" s="42">
        <v>11.739129999999999</v>
      </c>
      <c r="CD1277" s="42">
        <v>0</v>
      </c>
      <c r="CE1277" s="42">
        <v>7.8260870000000002</v>
      </c>
      <c r="CF1277" s="42">
        <v>3.913043</v>
      </c>
      <c r="CG1277" s="42">
        <v>15.652174</v>
      </c>
      <c r="CH1277" s="42">
        <v>3.913043</v>
      </c>
      <c r="CI1277" s="42">
        <v>0</v>
      </c>
      <c r="CJ1277" s="42">
        <v>3.913043</v>
      </c>
      <c r="CK1277" s="42">
        <v>11.739129999999999</v>
      </c>
      <c r="CL1277" s="42">
        <v>0</v>
      </c>
      <c r="CM1277" s="42">
        <v>0</v>
      </c>
      <c r="CN1277" s="42">
        <v>0</v>
      </c>
      <c r="CO1277" s="42">
        <v>0</v>
      </c>
      <c r="CP1277" s="42">
        <v>0</v>
      </c>
      <c r="CQ1277" s="42">
        <v>0</v>
      </c>
      <c r="CR1277" s="42">
        <v>11.739129999999999</v>
      </c>
      <c r="CS1277" s="42">
        <v>0</v>
      </c>
    </row>
    <row r="1278" spans="1:97">
      <c r="A1278" s="40" t="s">
        <v>3185</v>
      </c>
      <c r="B1278" s="40" t="s">
        <v>289</v>
      </c>
      <c r="C1278" s="40" t="s">
        <v>2806</v>
      </c>
      <c r="D1278" s="40" t="s">
        <v>2807</v>
      </c>
      <c r="E1278" s="40" t="s">
        <v>2839</v>
      </c>
      <c r="F1278" s="40" t="s">
        <v>2809</v>
      </c>
      <c r="G1278" s="41" t="s">
        <v>294</v>
      </c>
      <c r="H1278" s="40" t="s">
        <v>3186</v>
      </c>
      <c r="I1278" s="42">
        <v>459</v>
      </c>
      <c r="J1278" s="42">
        <v>82.077809000000002</v>
      </c>
      <c r="K1278" s="42">
        <v>70.931438999999997</v>
      </c>
      <c r="L1278" s="42">
        <v>106.383287</v>
      </c>
      <c r="M1278" s="42">
        <v>97.263531</v>
      </c>
      <c r="N1278" s="42">
        <v>62.824989000000002</v>
      </c>
      <c r="O1278" s="42">
        <v>39.518945000000002</v>
      </c>
      <c r="P1278" s="42">
        <v>73</v>
      </c>
      <c r="Q1278" s="42">
        <v>69</v>
      </c>
      <c r="R1278" s="42">
        <v>79</v>
      </c>
      <c r="S1278" s="42">
        <v>76</v>
      </c>
      <c r="T1278" s="42">
        <v>59</v>
      </c>
      <c r="U1278" s="42">
        <v>29</v>
      </c>
      <c r="V1278" s="42">
        <v>232.01939400000001</v>
      </c>
      <c r="W1278" s="42">
        <v>42.558864</v>
      </c>
      <c r="X1278" s="42">
        <v>39.518945000000002</v>
      </c>
      <c r="Y1278" s="42">
        <v>50.651442000000003</v>
      </c>
      <c r="Z1278" s="42">
        <v>55.717973000000001</v>
      </c>
      <c r="AA1278" s="42">
        <v>31.412495</v>
      </c>
      <c r="AB1278" s="42">
        <v>12.159675</v>
      </c>
      <c r="AC1278" s="42">
        <v>0</v>
      </c>
      <c r="AD1278" s="42">
        <v>57.758457999999997</v>
      </c>
      <c r="AE1278" s="42">
        <v>147.914973</v>
      </c>
      <c r="AF1278" s="42">
        <v>26.345963000000001</v>
      </c>
      <c r="AG1278" s="42">
        <v>226.98060599999999</v>
      </c>
      <c r="AH1278" s="42">
        <v>39.518945000000002</v>
      </c>
      <c r="AI1278" s="42">
        <v>31.412495</v>
      </c>
      <c r="AJ1278" s="42">
        <v>55.731845</v>
      </c>
      <c r="AK1278" s="42">
        <v>41.545557000000002</v>
      </c>
      <c r="AL1278" s="42">
        <v>31.412495</v>
      </c>
      <c r="AM1278" s="42">
        <v>26.345963000000001</v>
      </c>
      <c r="AN1278" s="42">
        <v>1.013306</v>
      </c>
      <c r="AO1278" s="42">
        <v>52.691926000000002</v>
      </c>
      <c r="AP1278" s="42">
        <v>126.663285</v>
      </c>
      <c r="AQ1278" s="42">
        <v>47.625394999999997</v>
      </c>
      <c r="AR1278" s="42">
        <v>384.94540999999998</v>
      </c>
      <c r="AS1278" s="42">
        <v>8.1064500000000006</v>
      </c>
      <c r="AT1278" s="42">
        <v>12.159675</v>
      </c>
      <c r="AU1278" s="42">
        <v>24.319351000000001</v>
      </c>
      <c r="AV1278" s="42">
        <v>48.638700999999998</v>
      </c>
      <c r="AW1278" s="42">
        <v>56.689664</v>
      </c>
      <c r="AX1278" s="42">
        <v>48.638700999999998</v>
      </c>
      <c r="AY1278" s="42">
        <v>125.649978</v>
      </c>
      <c r="AZ1278" s="42">
        <v>60.742888999999998</v>
      </c>
      <c r="BA1278" s="42">
        <v>194.44382999999999</v>
      </c>
      <c r="BB1278" s="42">
        <v>8.1064500000000006</v>
      </c>
      <c r="BC1278" s="42">
        <v>8.1064500000000006</v>
      </c>
      <c r="BD1278" s="42">
        <v>16.212900000000001</v>
      </c>
      <c r="BE1278" s="42">
        <v>20.266126</v>
      </c>
      <c r="BF1278" s="42">
        <v>16.157412999999998</v>
      </c>
      <c r="BG1278" s="42">
        <v>40.532251000000002</v>
      </c>
      <c r="BH1278" s="42">
        <v>56.745151999999997</v>
      </c>
      <c r="BI1278" s="42">
        <v>28.317087999999998</v>
      </c>
      <c r="BJ1278" s="42">
        <v>190.50157999999999</v>
      </c>
      <c r="BK1278" s="42">
        <v>0</v>
      </c>
      <c r="BL1278" s="42">
        <v>4.0532250000000003</v>
      </c>
      <c r="BM1278" s="42">
        <v>8.1064500000000006</v>
      </c>
      <c r="BN1278" s="42">
        <v>28.372575999999999</v>
      </c>
      <c r="BO1278" s="42">
        <v>40.532251000000002</v>
      </c>
      <c r="BP1278" s="42">
        <v>8.1064500000000006</v>
      </c>
      <c r="BQ1278" s="42">
        <v>68.904826999999997</v>
      </c>
      <c r="BR1278" s="42">
        <v>32.425801</v>
      </c>
      <c r="BS1278" s="42">
        <v>56.745151999999997</v>
      </c>
      <c r="BT1278" s="42">
        <v>0</v>
      </c>
      <c r="BU1278" s="42">
        <v>0</v>
      </c>
      <c r="BV1278" s="42">
        <v>0</v>
      </c>
      <c r="BW1278" s="42">
        <v>0</v>
      </c>
      <c r="BX1278" s="42">
        <v>8.1064500000000006</v>
      </c>
      <c r="BY1278" s="42">
        <v>20.266126</v>
      </c>
      <c r="BZ1278" s="42">
        <v>0</v>
      </c>
      <c r="CA1278" s="42">
        <v>28.372575999999999</v>
      </c>
      <c r="CB1278" s="42">
        <v>174.233192</v>
      </c>
      <c r="CC1278" s="42">
        <v>8.1064500000000006</v>
      </c>
      <c r="CD1278" s="42">
        <v>12.159675</v>
      </c>
      <c r="CE1278" s="42">
        <v>20.266126</v>
      </c>
      <c r="CF1278" s="42">
        <v>44.585476</v>
      </c>
      <c r="CG1278" s="42">
        <v>48.583213000000001</v>
      </c>
      <c r="CH1278" s="42">
        <v>20.266126</v>
      </c>
      <c r="CI1278" s="42">
        <v>0</v>
      </c>
      <c r="CJ1278" s="42">
        <v>20.266126</v>
      </c>
      <c r="CK1278" s="42">
        <v>153.96706599999999</v>
      </c>
      <c r="CL1278" s="42">
        <v>0</v>
      </c>
      <c r="CM1278" s="42">
        <v>0</v>
      </c>
      <c r="CN1278" s="42">
        <v>4.0532250000000003</v>
      </c>
      <c r="CO1278" s="42">
        <v>4.0532250000000003</v>
      </c>
      <c r="CP1278" s="42">
        <v>0</v>
      </c>
      <c r="CQ1278" s="42">
        <v>8.1064500000000006</v>
      </c>
      <c r="CR1278" s="42">
        <v>125.649978</v>
      </c>
      <c r="CS1278" s="42">
        <v>12.104187</v>
      </c>
    </row>
    <row r="1279" spans="1:97">
      <c r="A1279" s="40" t="s">
        <v>3187</v>
      </c>
      <c r="B1279" s="40" t="s">
        <v>289</v>
      </c>
      <c r="C1279" s="40" t="s">
        <v>2806</v>
      </c>
      <c r="D1279" s="40" t="s">
        <v>2807</v>
      </c>
      <c r="E1279" s="40" t="s">
        <v>2848</v>
      </c>
      <c r="F1279" s="40" t="s">
        <v>2809</v>
      </c>
      <c r="G1279" s="41" t="s">
        <v>294</v>
      </c>
      <c r="H1279" s="40" t="s">
        <v>3188</v>
      </c>
      <c r="I1279" s="42">
        <v>107</v>
      </c>
      <c r="J1279" s="42">
        <v>18.315314999999998</v>
      </c>
      <c r="K1279" s="42">
        <v>6.7477479999999996</v>
      </c>
      <c r="L1279" s="42">
        <v>21.207207</v>
      </c>
      <c r="M1279" s="42">
        <v>22.171171000000001</v>
      </c>
      <c r="N1279" s="42">
        <v>29.882883</v>
      </c>
      <c r="O1279" s="42">
        <v>8.6756759999999993</v>
      </c>
      <c r="P1279" s="42">
        <v>11</v>
      </c>
      <c r="Q1279" s="42">
        <v>14</v>
      </c>
      <c r="R1279" s="42">
        <v>14</v>
      </c>
      <c r="S1279" s="42">
        <v>23</v>
      </c>
      <c r="T1279" s="42">
        <v>12</v>
      </c>
      <c r="U1279" s="42">
        <v>12</v>
      </c>
      <c r="V1279" s="42">
        <v>49.162162000000002</v>
      </c>
      <c r="W1279" s="42">
        <v>8.6756759999999993</v>
      </c>
      <c r="X1279" s="42">
        <v>3.8558560000000002</v>
      </c>
      <c r="Y1279" s="42">
        <v>9.63964</v>
      </c>
      <c r="Z1279" s="42">
        <v>9.63964</v>
      </c>
      <c r="AA1279" s="42">
        <v>13.495495</v>
      </c>
      <c r="AB1279" s="42">
        <v>3.8558560000000002</v>
      </c>
      <c r="AC1279" s="42">
        <v>0</v>
      </c>
      <c r="AD1279" s="42">
        <v>10.603604000000001</v>
      </c>
      <c r="AE1279" s="42">
        <v>25.063063</v>
      </c>
      <c r="AF1279" s="42">
        <v>13.495495</v>
      </c>
      <c r="AG1279" s="42">
        <v>57.837837999999998</v>
      </c>
      <c r="AH1279" s="42">
        <v>9.63964</v>
      </c>
      <c r="AI1279" s="42">
        <v>2.8918919999999999</v>
      </c>
      <c r="AJ1279" s="42">
        <v>11.567568</v>
      </c>
      <c r="AK1279" s="42">
        <v>12.531532</v>
      </c>
      <c r="AL1279" s="42">
        <v>16.387387</v>
      </c>
      <c r="AM1279" s="42">
        <v>4.81982</v>
      </c>
      <c r="AN1279" s="42">
        <v>0</v>
      </c>
      <c r="AO1279" s="42">
        <v>10.603604000000001</v>
      </c>
      <c r="AP1279" s="42">
        <v>30.846847</v>
      </c>
      <c r="AQ1279" s="42">
        <v>16.387387</v>
      </c>
      <c r="AR1279" s="42">
        <v>80.972972999999996</v>
      </c>
      <c r="AS1279" s="42">
        <v>0</v>
      </c>
      <c r="AT1279" s="42">
        <v>0</v>
      </c>
      <c r="AU1279" s="42">
        <v>7.7117120000000003</v>
      </c>
      <c r="AV1279" s="42">
        <v>7.7117120000000003</v>
      </c>
      <c r="AW1279" s="42">
        <v>11.567568</v>
      </c>
      <c r="AX1279" s="42">
        <v>11.567568</v>
      </c>
      <c r="AY1279" s="42">
        <v>42.414414000000001</v>
      </c>
      <c r="AZ1279" s="42">
        <v>0</v>
      </c>
      <c r="BA1279" s="42">
        <v>42.414414000000001</v>
      </c>
      <c r="BB1279" s="42">
        <v>0</v>
      </c>
      <c r="BC1279" s="42">
        <v>0</v>
      </c>
      <c r="BD1279" s="42">
        <v>0</v>
      </c>
      <c r="BE1279" s="42">
        <v>3.8558560000000002</v>
      </c>
      <c r="BF1279" s="42">
        <v>3.8558560000000002</v>
      </c>
      <c r="BG1279" s="42">
        <v>11.567568</v>
      </c>
      <c r="BH1279" s="42">
        <v>23.135134999999998</v>
      </c>
      <c r="BI1279" s="42">
        <v>0</v>
      </c>
      <c r="BJ1279" s="42">
        <v>38.558559000000002</v>
      </c>
      <c r="BK1279" s="42">
        <v>0</v>
      </c>
      <c r="BL1279" s="42">
        <v>0</v>
      </c>
      <c r="BM1279" s="42">
        <v>7.7117120000000003</v>
      </c>
      <c r="BN1279" s="42">
        <v>3.8558560000000002</v>
      </c>
      <c r="BO1279" s="42">
        <v>7.7117120000000003</v>
      </c>
      <c r="BP1279" s="42">
        <v>0</v>
      </c>
      <c r="BQ1279" s="42">
        <v>19.279278999999999</v>
      </c>
      <c r="BR1279" s="42">
        <v>0</v>
      </c>
      <c r="BS1279" s="42">
        <v>0</v>
      </c>
      <c r="BT1279" s="42">
        <v>0</v>
      </c>
      <c r="BU1279" s="42">
        <v>0</v>
      </c>
      <c r="BV1279" s="42">
        <v>0</v>
      </c>
      <c r="BW1279" s="42">
        <v>0</v>
      </c>
      <c r="BX1279" s="42">
        <v>0</v>
      </c>
      <c r="BY1279" s="42">
        <v>0</v>
      </c>
      <c r="BZ1279" s="42">
        <v>0</v>
      </c>
      <c r="CA1279" s="42">
        <v>0</v>
      </c>
      <c r="CB1279" s="42">
        <v>34.702703</v>
      </c>
      <c r="CC1279" s="42">
        <v>0</v>
      </c>
      <c r="CD1279" s="42">
        <v>0</v>
      </c>
      <c r="CE1279" s="42">
        <v>3.8558560000000002</v>
      </c>
      <c r="CF1279" s="42">
        <v>3.8558560000000002</v>
      </c>
      <c r="CG1279" s="42">
        <v>11.567568</v>
      </c>
      <c r="CH1279" s="42">
        <v>11.567568</v>
      </c>
      <c r="CI1279" s="42">
        <v>3.8558560000000002</v>
      </c>
      <c r="CJ1279" s="42">
        <v>0</v>
      </c>
      <c r="CK1279" s="42">
        <v>46.270269999999996</v>
      </c>
      <c r="CL1279" s="42">
        <v>0</v>
      </c>
      <c r="CM1279" s="42">
        <v>0</v>
      </c>
      <c r="CN1279" s="42">
        <v>3.8558560000000002</v>
      </c>
      <c r="CO1279" s="42">
        <v>3.8558560000000002</v>
      </c>
      <c r="CP1279" s="42">
        <v>0</v>
      </c>
      <c r="CQ1279" s="42">
        <v>0</v>
      </c>
      <c r="CR1279" s="42">
        <v>38.558559000000002</v>
      </c>
      <c r="CS1279" s="42">
        <v>0</v>
      </c>
    </row>
    <row r="1280" spans="1:97">
      <c r="A1280" s="40" t="s">
        <v>3189</v>
      </c>
      <c r="B1280" s="40" t="s">
        <v>289</v>
      </c>
      <c r="C1280" s="40" t="s">
        <v>2806</v>
      </c>
      <c r="D1280" s="40" t="s">
        <v>2812</v>
      </c>
      <c r="E1280" s="40" t="s">
        <v>2870</v>
      </c>
      <c r="F1280" s="40" t="s">
        <v>2809</v>
      </c>
      <c r="G1280" s="41" t="s">
        <v>294</v>
      </c>
      <c r="H1280" s="40" t="s">
        <v>3190</v>
      </c>
      <c r="I1280" s="42">
        <v>340</v>
      </c>
      <c r="J1280" s="42">
        <v>52.998032000000002</v>
      </c>
      <c r="K1280" s="42">
        <v>37.690593999999997</v>
      </c>
      <c r="L1280" s="42">
        <v>67.149465000000006</v>
      </c>
      <c r="M1280" s="42">
        <v>89.532619999999994</v>
      </c>
      <c r="N1280" s="42">
        <v>55.977432</v>
      </c>
      <c r="O1280" s="42">
        <v>36.651856000000002</v>
      </c>
      <c r="P1280" s="42">
        <v>56</v>
      </c>
      <c r="Q1280" s="42">
        <v>40</v>
      </c>
      <c r="R1280" s="42">
        <v>77</v>
      </c>
      <c r="S1280" s="42">
        <v>73</v>
      </c>
      <c r="T1280" s="42">
        <v>66</v>
      </c>
      <c r="U1280" s="42">
        <v>17</v>
      </c>
      <c r="V1280" s="42">
        <v>184.06348199999999</v>
      </c>
      <c r="W1280" s="42">
        <v>33.633367</v>
      </c>
      <c r="X1280" s="42">
        <v>23.421893000000001</v>
      </c>
      <c r="Y1280" s="42">
        <v>33.516098999999997</v>
      </c>
      <c r="Z1280" s="42">
        <v>48.764902999999997</v>
      </c>
      <c r="AA1280" s="42">
        <v>29.478415999999999</v>
      </c>
      <c r="AB1280" s="42">
        <v>15.248805000000001</v>
      </c>
      <c r="AC1280" s="42">
        <v>0</v>
      </c>
      <c r="AD1280" s="42">
        <v>47.902068</v>
      </c>
      <c r="AE1280" s="42">
        <v>101.56748899999999</v>
      </c>
      <c r="AF1280" s="42">
        <v>34.593926000000003</v>
      </c>
      <c r="AG1280" s="42">
        <v>155.93651800000001</v>
      </c>
      <c r="AH1280" s="42">
        <v>19.364666</v>
      </c>
      <c r="AI1280" s="42">
        <v>14.268701</v>
      </c>
      <c r="AJ1280" s="42">
        <v>33.633367</v>
      </c>
      <c r="AK1280" s="42">
        <v>40.767716999999998</v>
      </c>
      <c r="AL1280" s="42">
        <v>26.499016000000001</v>
      </c>
      <c r="AM1280" s="42">
        <v>18.345472999999998</v>
      </c>
      <c r="AN1280" s="42">
        <v>3.057579</v>
      </c>
      <c r="AO1280" s="42">
        <v>27.518208999999999</v>
      </c>
      <c r="AP1280" s="42">
        <v>86.631399000000002</v>
      </c>
      <c r="AQ1280" s="42">
        <v>41.786909999999999</v>
      </c>
      <c r="AR1280" s="42">
        <v>280.90635500000002</v>
      </c>
      <c r="AS1280" s="42">
        <v>24.460629999999998</v>
      </c>
      <c r="AT1280" s="42">
        <v>12.230314999999999</v>
      </c>
      <c r="AU1280" s="42">
        <v>8.1535430000000009</v>
      </c>
      <c r="AV1280" s="42">
        <v>44.531773999999999</v>
      </c>
      <c r="AW1280" s="42">
        <v>32.614173999999998</v>
      </c>
      <c r="AX1280" s="42">
        <v>40.767716999999998</v>
      </c>
      <c r="AY1280" s="42">
        <v>81.535433999999995</v>
      </c>
      <c r="AZ1280" s="42">
        <v>36.612766999999998</v>
      </c>
      <c r="BA1280" s="42">
        <v>142.29611600000001</v>
      </c>
      <c r="BB1280" s="42">
        <v>12.230314999999999</v>
      </c>
      <c r="BC1280" s="42">
        <v>12.230314999999999</v>
      </c>
      <c r="BD1280" s="42">
        <v>4.0767720000000001</v>
      </c>
      <c r="BE1280" s="42">
        <v>24.147915000000001</v>
      </c>
      <c r="BF1280" s="42">
        <v>4.0767720000000001</v>
      </c>
      <c r="BG1280" s="42">
        <v>24.460629999999998</v>
      </c>
      <c r="BH1280" s="42">
        <v>44.844489000000003</v>
      </c>
      <c r="BI1280" s="42">
        <v>16.228908000000001</v>
      </c>
      <c r="BJ1280" s="42">
        <v>138.61023800000001</v>
      </c>
      <c r="BK1280" s="42">
        <v>12.230314999999999</v>
      </c>
      <c r="BL1280" s="42">
        <v>0</v>
      </c>
      <c r="BM1280" s="42">
        <v>4.0767720000000001</v>
      </c>
      <c r="BN1280" s="42">
        <v>20.383859000000001</v>
      </c>
      <c r="BO1280" s="42">
        <v>28.537402</v>
      </c>
      <c r="BP1280" s="42">
        <v>16.307086999999999</v>
      </c>
      <c r="BQ1280" s="42">
        <v>36.690944999999999</v>
      </c>
      <c r="BR1280" s="42">
        <v>20.383859000000001</v>
      </c>
      <c r="BS1280" s="42">
        <v>20.383859000000001</v>
      </c>
      <c r="BT1280" s="42">
        <v>0</v>
      </c>
      <c r="BU1280" s="42">
        <v>0</v>
      </c>
      <c r="BV1280" s="42">
        <v>0</v>
      </c>
      <c r="BW1280" s="42">
        <v>0</v>
      </c>
      <c r="BX1280" s="42">
        <v>4.0767720000000001</v>
      </c>
      <c r="BY1280" s="42">
        <v>4.0767720000000001</v>
      </c>
      <c r="BZ1280" s="42">
        <v>0</v>
      </c>
      <c r="CA1280" s="42">
        <v>12.230314999999999</v>
      </c>
      <c r="CB1280" s="42">
        <v>150.60601700000001</v>
      </c>
      <c r="CC1280" s="42">
        <v>24.460629999999998</v>
      </c>
      <c r="CD1280" s="42">
        <v>12.230314999999999</v>
      </c>
      <c r="CE1280" s="42">
        <v>8.1535430000000009</v>
      </c>
      <c r="CF1280" s="42">
        <v>32.379638</v>
      </c>
      <c r="CG1280" s="42">
        <v>28.537402</v>
      </c>
      <c r="CH1280" s="42">
        <v>32.614173999999998</v>
      </c>
      <c r="CI1280" s="42">
        <v>0</v>
      </c>
      <c r="CJ1280" s="42">
        <v>12.230314999999999</v>
      </c>
      <c r="CK1280" s="42">
        <v>109.916479</v>
      </c>
      <c r="CL1280" s="42">
        <v>0</v>
      </c>
      <c r="CM1280" s="42">
        <v>0</v>
      </c>
      <c r="CN1280" s="42">
        <v>0</v>
      </c>
      <c r="CO1280" s="42">
        <v>12.152136</v>
      </c>
      <c r="CP1280" s="42">
        <v>0</v>
      </c>
      <c r="CQ1280" s="42">
        <v>4.0767720000000001</v>
      </c>
      <c r="CR1280" s="42">
        <v>81.535433999999995</v>
      </c>
      <c r="CS1280" s="42">
        <v>12.152136</v>
      </c>
    </row>
    <row r="1281" spans="1:97">
      <c r="A1281" s="40" t="s">
        <v>3191</v>
      </c>
      <c r="B1281" s="40" t="s">
        <v>289</v>
      </c>
      <c r="C1281" s="40" t="s">
        <v>2806</v>
      </c>
      <c r="D1281" s="40" t="s">
        <v>2807</v>
      </c>
      <c r="E1281" s="40" t="s">
        <v>2906</v>
      </c>
      <c r="F1281" s="40" t="s">
        <v>2809</v>
      </c>
      <c r="G1281" s="41" t="s">
        <v>294</v>
      </c>
      <c r="H1281" s="40" t="s">
        <v>3192</v>
      </c>
      <c r="I1281" s="42">
        <v>698</v>
      </c>
      <c r="J1281" s="42">
        <v>134.806647</v>
      </c>
      <c r="K1281" s="42">
        <v>76.889717000000005</v>
      </c>
      <c r="L1281" s="42">
        <v>119.82813</v>
      </c>
      <c r="M1281" s="42">
        <v>208.70180099999999</v>
      </c>
      <c r="N1281" s="42">
        <v>123.822401</v>
      </c>
      <c r="O1281" s="42">
        <v>33.951304</v>
      </c>
      <c r="P1281" s="42">
        <v>119</v>
      </c>
      <c r="Q1281" s="42">
        <v>82</v>
      </c>
      <c r="R1281" s="42">
        <v>141</v>
      </c>
      <c r="S1281" s="42">
        <v>131</v>
      </c>
      <c r="T1281" s="42">
        <v>73</v>
      </c>
      <c r="U1281" s="42">
        <v>20</v>
      </c>
      <c r="V1281" s="42">
        <v>337.51704100000001</v>
      </c>
      <c r="W1281" s="42">
        <v>54.921225999999997</v>
      </c>
      <c r="X1281" s="42">
        <v>40.941277999999997</v>
      </c>
      <c r="Y1281" s="42">
        <v>54.921225999999997</v>
      </c>
      <c r="Z1281" s="42">
        <v>103.852187</v>
      </c>
      <c r="AA1281" s="42">
        <v>67.902607000000003</v>
      </c>
      <c r="AB1281" s="42">
        <v>14.978516000000001</v>
      </c>
      <c r="AC1281" s="42">
        <v>0</v>
      </c>
      <c r="AD1281" s="42">
        <v>74.892581000000007</v>
      </c>
      <c r="AE1281" s="42">
        <v>219.686046</v>
      </c>
      <c r="AF1281" s="42">
        <v>42.938412999999997</v>
      </c>
      <c r="AG1281" s="42">
        <v>360.48295899999999</v>
      </c>
      <c r="AH1281" s="42">
        <v>79.885419999999996</v>
      </c>
      <c r="AI1281" s="42">
        <v>35.948439</v>
      </c>
      <c r="AJ1281" s="42">
        <v>64.906903999999997</v>
      </c>
      <c r="AK1281" s="42">
        <v>104.849614</v>
      </c>
      <c r="AL1281" s="42">
        <v>55.919794000000003</v>
      </c>
      <c r="AM1281" s="42">
        <v>18.972787</v>
      </c>
      <c r="AN1281" s="42">
        <v>0</v>
      </c>
      <c r="AO1281" s="42">
        <v>98.858208000000005</v>
      </c>
      <c r="AP1281" s="42">
        <v>216.68920199999999</v>
      </c>
      <c r="AQ1281" s="42">
        <v>44.935549000000002</v>
      </c>
      <c r="AR1281" s="42">
        <v>551.21396200000004</v>
      </c>
      <c r="AS1281" s="42">
        <v>3.9942709999999999</v>
      </c>
      <c r="AT1281" s="42">
        <v>19.971354999999999</v>
      </c>
      <c r="AU1281" s="42">
        <v>75.895712000000003</v>
      </c>
      <c r="AV1281" s="42">
        <v>79.885419999999996</v>
      </c>
      <c r="AW1281" s="42">
        <v>103.851046</v>
      </c>
      <c r="AX1281" s="42">
        <v>15.977084</v>
      </c>
      <c r="AY1281" s="42">
        <v>183.736467</v>
      </c>
      <c r="AZ1281" s="42">
        <v>67.902607000000003</v>
      </c>
      <c r="BA1281" s="42">
        <v>279.60353300000003</v>
      </c>
      <c r="BB1281" s="42">
        <v>3.9942709999999999</v>
      </c>
      <c r="BC1281" s="42">
        <v>15.977084</v>
      </c>
      <c r="BD1281" s="42">
        <v>39.947273000000003</v>
      </c>
      <c r="BE1281" s="42">
        <v>43.936981000000003</v>
      </c>
      <c r="BF1281" s="42">
        <v>23.965626</v>
      </c>
      <c r="BG1281" s="42">
        <v>15.977084</v>
      </c>
      <c r="BH1281" s="42">
        <v>99.856774999999999</v>
      </c>
      <c r="BI1281" s="42">
        <v>35.948439</v>
      </c>
      <c r="BJ1281" s="42">
        <v>271.61042900000001</v>
      </c>
      <c r="BK1281" s="42">
        <v>0</v>
      </c>
      <c r="BL1281" s="42">
        <v>3.9942709999999999</v>
      </c>
      <c r="BM1281" s="42">
        <v>35.948439</v>
      </c>
      <c r="BN1281" s="42">
        <v>35.948439</v>
      </c>
      <c r="BO1281" s="42">
        <v>79.885419999999996</v>
      </c>
      <c r="BP1281" s="42">
        <v>0</v>
      </c>
      <c r="BQ1281" s="42">
        <v>83.879690999999994</v>
      </c>
      <c r="BR1281" s="42">
        <v>31.954167999999999</v>
      </c>
      <c r="BS1281" s="42">
        <v>43.936981000000003</v>
      </c>
      <c r="BT1281" s="42">
        <v>0</v>
      </c>
      <c r="BU1281" s="42">
        <v>0</v>
      </c>
      <c r="BV1281" s="42">
        <v>0</v>
      </c>
      <c r="BW1281" s="42">
        <v>0</v>
      </c>
      <c r="BX1281" s="42">
        <v>3.9942709999999999</v>
      </c>
      <c r="BY1281" s="42">
        <v>0</v>
      </c>
      <c r="BZ1281" s="42">
        <v>0</v>
      </c>
      <c r="CA1281" s="42">
        <v>39.942709999999998</v>
      </c>
      <c r="CB1281" s="42">
        <v>259.63217800000001</v>
      </c>
      <c r="CC1281" s="42">
        <v>3.9942709999999999</v>
      </c>
      <c r="CD1281" s="42">
        <v>19.971354999999999</v>
      </c>
      <c r="CE1281" s="42">
        <v>63.912899000000003</v>
      </c>
      <c r="CF1281" s="42">
        <v>59.914065000000001</v>
      </c>
      <c r="CG1281" s="42">
        <v>87.873962000000006</v>
      </c>
      <c r="CH1281" s="42">
        <v>11.982813</v>
      </c>
      <c r="CI1281" s="42">
        <v>0</v>
      </c>
      <c r="CJ1281" s="42">
        <v>11.982813</v>
      </c>
      <c r="CK1281" s="42">
        <v>247.644803</v>
      </c>
      <c r="CL1281" s="42">
        <v>0</v>
      </c>
      <c r="CM1281" s="42">
        <v>0</v>
      </c>
      <c r="CN1281" s="42">
        <v>11.982813</v>
      </c>
      <c r="CO1281" s="42">
        <v>19.971354999999999</v>
      </c>
      <c r="CP1281" s="42">
        <v>11.982813</v>
      </c>
      <c r="CQ1281" s="42">
        <v>3.9942709999999999</v>
      </c>
      <c r="CR1281" s="42">
        <v>183.736467</v>
      </c>
      <c r="CS1281" s="42">
        <v>15.977084</v>
      </c>
    </row>
    <row r="1282" spans="1:97">
      <c r="A1282" s="40" t="s">
        <v>3193</v>
      </c>
      <c r="B1282" s="40" t="s">
        <v>289</v>
      </c>
      <c r="C1282" s="40" t="s">
        <v>2806</v>
      </c>
      <c r="D1282" s="40" t="s">
        <v>2812</v>
      </c>
      <c r="E1282" s="40" t="s">
        <v>2817</v>
      </c>
      <c r="F1282" s="40" t="s">
        <v>2818</v>
      </c>
      <c r="G1282" s="41" t="s">
        <v>294</v>
      </c>
      <c r="H1282" s="40" t="s">
        <v>3194</v>
      </c>
      <c r="I1282" s="42">
        <v>1736</v>
      </c>
      <c r="J1282" s="42">
        <v>306.05199599999997</v>
      </c>
      <c r="K1282" s="42">
        <v>208.721248</v>
      </c>
      <c r="L1282" s="42">
        <v>353.219449</v>
      </c>
      <c r="M1282" s="42">
        <v>412.42507000000001</v>
      </c>
      <c r="N1282" s="42">
        <v>303.05250100000001</v>
      </c>
      <c r="O1282" s="42">
        <v>152.52973499999999</v>
      </c>
      <c r="P1282" s="42">
        <v>238</v>
      </c>
      <c r="Q1282" s="42">
        <v>226</v>
      </c>
      <c r="R1282" s="42">
        <v>335</v>
      </c>
      <c r="S1282" s="42">
        <v>290</v>
      </c>
      <c r="T1282" s="42">
        <v>204</v>
      </c>
      <c r="U1282" s="42">
        <v>82</v>
      </c>
      <c r="V1282" s="42">
        <v>864.98954500000002</v>
      </c>
      <c r="W1282" s="42">
        <v>158.54334</v>
      </c>
      <c r="X1282" s="42">
        <v>110.38336099999999</v>
      </c>
      <c r="Y1282" s="42">
        <v>170.58881400000001</v>
      </c>
      <c r="Z1282" s="42">
        <v>201.69685200000001</v>
      </c>
      <c r="AA1282" s="42">
        <v>157.54716099999999</v>
      </c>
      <c r="AB1282" s="42">
        <v>66.230017000000004</v>
      </c>
      <c r="AC1282" s="42">
        <v>0</v>
      </c>
      <c r="AD1282" s="42">
        <v>199.686229</v>
      </c>
      <c r="AE1282" s="42">
        <v>512.77358000000004</v>
      </c>
      <c r="AF1282" s="42">
        <v>152.52973499999999</v>
      </c>
      <c r="AG1282" s="42">
        <v>871.01045499999998</v>
      </c>
      <c r="AH1282" s="42">
        <v>147.508657</v>
      </c>
      <c r="AI1282" s="42">
        <v>98.337886999999995</v>
      </c>
      <c r="AJ1282" s="42">
        <v>182.63063500000001</v>
      </c>
      <c r="AK1282" s="42">
        <v>210.728218</v>
      </c>
      <c r="AL1282" s="42">
        <v>145.50533999999999</v>
      </c>
      <c r="AM1282" s="42">
        <v>78.271838000000002</v>
      </c>
      <c r="AN1282" s="42">
        <v>8.0278810000000007</v>
      </c>
      <c r="AO1282" s="42">
        <v>186.644576</v>
      </c>
      <c r="AP1282" s="42">
        <v>512.76992700000005</v>
      </c>
      <c r="AQ1282" s="42">
        <v>171.59595200000001</v>
      </c>
      <c r="AR1282" s="42">
        <v>1428.9627849999999</v>
      </c>
      <c r="AS1282" s="42">
        <v>4.0139399999999998</v>
      </c>
      <c r="AT1282" s="42">
        <v>92.320628999999997</v>
      </c>
      <c r="AU1282" s="42">
        <v>76.264868000000007</v>
      </c>
      <c r="AV1282" s="42">
        <v>212.73884200000001</v>
      </c>
      <c r="AW1282" s="42">
        <v>244.85036500000001</v>
      </c>
      <c r="AX1282" s="42">
        <v>216.752782</v>
      </c>
      <c r="AY1282" s="42">
        <v>397.38010000000003</v>
      </c>
      <c r="AZ1282" s="42">
        <v>184.64125899999999</v>
      </c>
      <c r="BA1282" s="42">
        <v>682.36986899999999</v>
      </c>
      <c r="BB1282" s="42">
        <v>0</v>
      </c>
      <c r="BC1282" s="42">
        <v>76.264868000000007</v>
      </c>
      <c r="BD1282" s="42">
        <v>48.167285</v>
      </c>
      <c r="BE1282" s="42">
        <v>104.36245099999999</v>
      </c>
      <c r="BF1282" s="42">
        <v>28.097583</v>
      </c>
      <c r="BG1282" s="42">
        <v>176.61337800000001</v>
      </c>
      <c r="BH1282" s="42">
        <v>204.710961</v>
      </c>
      <c r="BI1282" s="42">
        <v>44.153343999999997</v>
      </c>
      <c r="BJ1282" s="42">
        <v>746.59291599999995</v>
      </c>
      <c r="BK1282" s="42">
        <v>4.0139399999999998</v>
      </c>
      <c r="BL1282" s="42">
        <v>16.055762000000001</v>
      </c>
      <c r="BM1282" s="42">
        <v>28.097583</v>
      </c>
      <c r="BN1282" s="42">
        <v>108.376391</v>
      </c>
      <c r="BO1282" s="42">
        <v>216.752782</v>
      </c>
      <c r="BP1282" s="42">
        <v>40.139403999999999</v>
      </c>
      <c r="BQ1282" s="42">
        <v>192.66914</v>
      </c>
      <c r="BR1282" s="42">
        <v>140.48791399999999</v>
      </c>
      <c r="BS1282" s="42">
        <v>140.48791399999999</v>
      </c>
      <c r="BT1282" s="42">
        <v>0</v>
      </c>
      <c r="BU1282" s="42">
        <v>4.0139399999999998</v>
      </c>
      <c r="BV1282" s="42">
        <v>0</v>
      </c>
      <c r="BW1282" s="42">
        <v>0</v>
      </c>
      <c r="BX1282" s="42">
        <v>24.083642000000001</v>
      </c>
      <c r="BY1282" s="42">
        <v>28.097583</v>
      </c>
      <c r="BZ1282" s="42">
        <v>0</v>
      </c>
      <c r="CA1282" s="42">
        <v>84.292749000000001</v>
      </c>
      <c r="CB1282" s="42">
        <v>694.41169100000002</v>
      </c>
      <c r="CC1282" s="42">
        <v>0</v>
      </c>
      <c r="CD1282" s="42">
        <v>64.223046999999994</v>
      </c>
      <c r="CE1282" s="42">
        <v>52.181224999999998</v>
      </c>
      <c r="CF1282" s="42">
        <v>188.65519900000001</v>
      </c>
      <c r="CG1282" s="42">
        <v>184.64125899999999</v>
      </c>
      <c r="CH1282" s="42">
        <v>168.585497</v>
      </c>
      <c r="CI1282" s="42">
        <v>4.0139399999999998</v>
      </c>
      <c r="CJ1282" s="42">
        <v>32.111522999999998</v>
      </c>
      <c r="CK1282" s="42">
        <v>594.06317999999999</v>
      </c>
      <c r="CL1282" s="42">
        <v>4.0139399999999998</v>
      </c>
      <c r="CM1282" s="42">
        <v>24.083642000000001</v>
      </c>
      <c r="CN1282" s="42">
        <v>24.083642000000001</v>
      </c>
      <c r="CO1282" s="42">
        <v>24.083642000000001</v>
      </c>
      <c r="CP1282" s="42">
        <v>36.125464000000001</v>
      </c>
      <c r="CQ1282" s="42">
        <v>20.069701999999999</v>
      </c>
      <c r="CR1282" s="42">
        <v>393.36615999999998</v>
      </c>
      <c r="CS1282" s="42">
        <v>68.236986999999999</v>
      </c>
    </row>
    <row r="1283" spans="1:97">
      <c r="A1283" s="40" t="s">
        <v>3195</v>
      </c>
      <c r="B1283" s="40" t="s">
        <v>289</v>
      </c>
      <c r="C1283" s="40" t="s">
        <v>2806</v>
      </c>
      <c r="D1283" s="40" t="s">
        <v>2812</v>
      </c>
      <c r="E1283" s="40" t="s">
        <v>2858</v>
      </c>
      <c r="F1283" s="40" t="s">
        <v>2809</v>
      </c>
      <c r="G1283" s="41" t="s">
        <v>294</v>
      </c>
      <c r="H1283" s="40" t="s">
        <v>3196</v>
      </c>
      <c r="I1283" s="42">
        <v>1104</v>
      </c>
      <c r="J1283" s="42">
        <v>216.32817299999999</v>
      </c>
      <c r="K1283" s="42">
        <v>162.73962499999999</v>
      </c>
      <c r="L1283" s="42">
        <v>223.14853299999999</v>
      </c>
      <c r="M1283" s="42">
        <v>217.27719999999999</v>
      </c>
      <c r="N1283" s="42">
        <v>182.20106000000001</v>
      </c>
      <c r="O1283" s="42">
        <v>102.305408</v>
      </c>
      <c r="P1283" s="42">
        <v>207</v>
      </c>
      <c r="Q1283" s="42">
        <v>144</v>
      </c>
      <c r="R1283" s="42">
        <v>215</v>
      </c>
      <c r="S1283" s="42">
        <v>185</v>
      </c>
      <c r="T1283" s="42">
        <v>160</v>
      </c>
      <c r="U1283" s="42">
        <v>88</v>
      </c>
      <c r="V1283" s="42">
        <v>558.34584700000005</v>
      </c>
      <c r="W1283" s="42">
        <v>117.920113</v>
      </c>
      <c r="X1283" s="42">
        <v>85.766985000000005</v>
      </c>
      <c r="Y1283" s="42">
        <v>107.177094</v>
      </c>
      <c r="Z1283" s="42">
        <v>113.997455</v>
      </c>
      <c r="AA1283" s="42">
        <v>86.716013000000004</v>
      </c>
      <c r="AB1283" s="42">
        <v>39.947825999999999</v>
      </c>
      <c r="AC1283" s="42">
        <v>6.8203610000000001</v>
      </c>
      <c r="AD1283" s="42">
        <v>152.04722599999999</v>
      </c>
      <c r="AE1283" s="42">
        <v>303.99321300000003</v>
      </c>
      <c r="AF1283" s="42">
        <v>102.305408</v>
      </c>
      <c r="AG1283" s="42">
        <v>545.65415299999995</v>
      </c>
      <c r="AH1283" s="42">
        <v>98.408058999999994</v>
      </c>
      <c r="AI1283" s="42">
        <v>76.972639999999998</v>
      </c>
      <c r="AJ1283" s="42">
        <v>115.971439</v>
      </c>
      <c r="AK1283" s="42">
        <v>103.27974500000001</v>
      </c>
      <c r="AL1283" s="42">
        <v>95.485048000000006</v>
      </c>
      <c r="AM1283" s="42">
        <v>50.665534999999998</v>
      </c>
      <c r="AN1283" s="42">
        <v>4.8716860000000004</v>
      </c>
      <c r="AO1283" s="42">
        <v>121.792153</v>
      </c>
      <c r="AP1283" s="42">
        <v>323.505267</v>
      </c>
      <c r="AQ1283" s="42">
        <v>100.356734</v>
      </c>
      <c r="AR1283" s="42">
        <v>923.87416199999996</v>
      </c>
      <c r="AS1283" s="42">
        <v>15.589396000000001</v>
      </c>
      <c r="AT1283" s="42">
        <v>46.869425</v>
      </c>
      <c r="AU1283" s="42">
        <v>54.562883999999997</v>
      </c>
      <c r="AV1283" s="42">
        <v>105.22842</v>
      </c>
      <c r="AW1283" s="42">
        <v>140.30456000000001</v>
      </c>
      <c r="AX1283" s="42">
        <v>140.30456000000001</v>
      </c>
      <c r="AY1283" s="42">
        <v>296.19851499999999</v>
      </c>
      <c r="AZ1283" s="42">
        <v>124.816402</v>
      </c>
      <c r="BA1283" s="42">
        <v>452.19370900000001</v>
      </c>
      <c r="BB1283" s="42">
        <v>11.692047000000001</v>
      </c>
      <c r="BC1283" s="42">
        <v>42.972076000000001</v>
      </c>
      <c r="BD1283" s="42">
        <v>31.178791</v>
      </c>
      <c r="BE1283" s="42">
        <v>38.973489000000001</v>
      </c>
      <c r="BF1283" s="42">
        <v>19.486744000000002</v>
      </c>
      <c r="BG1283" s="42">
        <v>93.536372999999998</v>
      </c>
      <c r="BH1283" s="42">
        <v>159.791304</v>
      </c>
      <c r="BI1283" s="42">
        <v>54.562883999999997</v>
      </c>
      <c r="BJ1283" s="42">
        <v>471.680453</v>
      </c>
      <c r="BK1283" s="42">
        <v>3.8973490000000002</v>
      </c>
      <c r="BL1283" s="42">
        <v>3.8973490000000002</v>
      </c>
      <c r="BM1283" s="42">
        <v>23.384093</v>
      </c>
      <c r="BN1283" s="42">
        <v>66.254930999999999</v>
      </c>
      <c r="BO1283" s="42">
        <v>120.817815</v>
      </c>
      <c r="BP1283" s="42">
        <v>46.768186999999998</v>
      </c>
      <c r="BQ1283" s="42">
        <v>136.40721099999999</v>
      </c>
      <c r="BR1283" s="42">
        <v>70.253518</v>
      </c>
      <c r="BS1283" s="42">
        <v>113.12435600000001</v>
      </c>
      <c r="BT1283" s="42">
        <v>0</v>
      </c>
      <c r="BU1283" s="42">
        <v>3.9985870000000001</v>
      </c>
      <c r="BV1283" s="42">
        <v>0</v>
      </c>
      <c r="BW1283" s="42">
        <v>11.692047000000001</v>
      </c>
      <c r="BX1283" s="42">
        <v>11.692047000000001</v>
      </c>
      <c r="BY1283" s="42">
        <v>7.7946980000000003</v>
      </c>
      <c r="BZ1283" s="42">
        <v>0</v>
      </c>
      <c r="CA1283" s="42">
        <v>77.946978000000001</v>
      </c>
      <c r="CB1283" s="42">
        <v>421.01491800000002</v>
      </c>
      <c r="CC1283" s="42">
        <v>15.589396000000001</v>
      </c>
      <c r="CD1283" s="42">
        <v>38.973489000000001</v>
      </c>
      <c r="CE1283" s="42">
        <v>42.870837999999999</v>
      </c>
      <c r="CF1283" s="42">
        <v>74.049628999999996</v>
      </c>
      <c r="CG1283" s="42">
        <v>113.023118</v>
      </c>
      <c r="CH1283" s="42">
        <v>120.817815</v>
      </c>
      <c r="CI1283" s="42">
        <v>3.8973490000000002</v>
      </c>
      <c r="CJ1283" s="42">
        <v>11.793284999999999</v>
      </c>
      <c r="CK1283" s="42">
        <v>389.73488800000001</v>
      </c>
      <c r="CL1283" s="42">
        <v>0</v>
      </c>
      <c r="CM1283" s="42">
        <v>3.8973490000000002</v>
      </c>
      <c r="CN1283" s="42">
        <v>11.692047000000001</v>
      </c>
      <c r="CO1283" s="42">
        <v>19.486744000000002</v>
      </c>
      <c r="CP1283" s="42">
        <v>15.589396000000001</v>
      </c>
      <c r="CQ1283" s="42">
        <v>11.692047000000001</v>
      </c>
      <c r="CR1283" s="42">
        <v>292.30116600000002</v>
      </c>
      <c r="CS1283" s="42">
        <v>35.076140000000002</v>
      </c>
    </row>
    <row r="1284" spans="1:97">
      <c r="A1284" s="40" t="s">
        <v>3197</v>
      </c>
      <c r="B1284" s="40" t="s">
        <v>289</v>
      </c>
      <c r="C1284" s="40" t="s">
        <v>2806</v>
      </c>
      <c r="D1284" s="40" t="s">
        <v>2812</v>
      </c>
      <c r="E1284" s="40" t="s">
        <v>2821</v>
      </c>
      <c r="F1284" s="40" t="s">
        <v>2818</v>
      </c>
      <c r="G1284" s="41" t="s">
        <v>294</v>
      </c>
      <c r="H1284" s="40" t="s">
        <v>3198</v>
      </c>
      <c r="I1284" s="42">
        <v>984</v>
      </c>
      <c r="J1284" s="42">
        <v>166.237146</v>
      </c>
      <c r="K1284" s="42">
        <v>136.29380900000001</v>
      </c>
      <c r="L1284" s="42">
        <v>213.733473</v>
      </c>
      <c r="M1284" s="42">
        <v>211.66841600000001</v>
      </c>
      <c r="N1284" s="42">
        <v>174.497377</v>
      </c>
      <c r="O1284" s="42">
        <v>81.569779999999994</v>
      </c>
      <c r="P1284" s="42">
        <v>118</v>
      </c>
      <c r="Q1284" s="42">
        <v>87</v>
      </c>
      <c r="R1284" s="42">
        <v>145</v>
      </c>
      <c r="S1284" s="42">
        <v>121</v>
      </c>
      <c r="T1284" s="42">
        <v>124</v>
      </c>
      <c r="U1284" s="42">
        <v>51</v>
      </c>
      <c r="V1284" s="42">
        <v>510.069255</v>
      </c>
      <c r="W1284" s="42">
        <v>86.732423999999995</v>
      </c>
      <c r="X1284" s="42">
        <v>73.309549000000004</v>
      </c>
      <c r="Y1284" s="42">
        <v>110.480588</v>
      </c>
      <c r="Z1284" s="42">
        <v>110.480588</v>
      </c>
      <c r="AA1284" s="42">
        <v>90.862538999999998</v>
      </c>
      <c r="AB1284" s="42">
        <v>37.171039</v>
      </c>
      <c r="AC1284" s="42">
        <v>1.032529</v>
      </c>
      <c r="AD1284" s="42">
        <v>116.67576099999999</v>
      </c>
      <c r="AE1284" s="42">
        <v>314.92130100000003</v>
      </c>
      <c r="AF1284" s="42">
        <v>78.472193000000004</v>
      </c>
      <c r="AG1284" s="42">
        <v>473.930745</v>
      </c>
      <c r="AH1284" s="42">
        <v>79.504722000000001</v>
      </c>
      <c r="AI1284" s="42">
        <v>62.984259999999999</v>
      </c>
      <c r="AJ1284" s="42">
        <v>103.252886</v>
      </c>
      <c r="AK1284" s="42">
        <v>101.187828</v>
      </c>
      <c r="AL1284" s="42">
        <v>83.634837000000005</v>
      </c>
      <c r="AM1284" s="42">
        <v>39.236097000000001</v>
      </c>
      <c r="AN1284" s="42">
        <v>4.130115</v>
      </c>
      <c r="AO1284" s="42">
        <v>99.122770000000003</v>
      </c>
      <c r="AP1284" s="42">
        <v>288.07555100000002</v>
      </c>
      <c r="AQ1284" s="42">
        <v>86.732423999999995</v>
      </c>
      <c r="AR1284" s="42">
        <v>834.28331600000001</v>
      </c>
      <c r="AS1284" s="42">
        <v>0</v>
      </c>
      <c r="AT1284" s="42">
        <v>99.122770000000003</v>
      </c>
      <c r="AU1284" s="42">
        <v>49.561385000000001</v>
      </c>
      <c r="AV1284" s="42">
        <v>99.122770000000003</v>
      </c>
      <c r="AW1284" s="42">
        <v>132.16369399999999</v>
      </c>
      <c r="AX1284" s="42">
        <v>74.342078000000001</v>
      </c>
      <c r="AY1284" s="42">
        <v>264.32738699999999</v>
      </c>
      <c r="AZ1284" s="42">
        <v>115.643232</v>
      </c>
      <c r="BA1284" s="42">
        <v>458.442812</v>
      </c>
      <c r="BB1284" s="42">
        <v>0</v>
      </c>
      <c r="BC1284" s="42">
        <v>66.081846999999996</v>
      </c>
      <c r="BD1284" s="42">
        <v>16.520461999999998</v>
      </c>
      <c r="BE1284" s="42">
        <v>66.081846999999996</v>
      </c>
      <c r="BF1284" s="42">
        <v>45.431269999999998</v>
      </c>
      <c r="BG1284" s="42">
        <v>70.211962</v>
      </c>
      <c r="BH1284" s="42">
        <v>140.423924</v>
      </c>
      <c r="BI1284" s="42">
        <v>53.691501000000002</v>
      </c>
      <c r="BJ1284" s="42">
        <v>375.84050400000001</v>
      </c>
      <c r="BK1284" s="42">
        <v>0</v>
      </c>
      <c r="BL1284" s="42">
        <v>33.040922999999999</v>
      </c>
      <c r="BM1284" s="42">
        <v>33.040922999999999</v>
      </c>
      <c r="BN1284" s="42">
        <v>33.040922999999999</v>
      </c>
      <c r="BO1284" s="42">
        <v>86.732423999999995</v>
      </c>
      <c r="BP1284" s="42">
        <v>4.130115</v>
      </c>
      <c r="BQ1284" s="42">
        <v>123.903463</v>
      </c>
      <c r="BR1284" s="42">
        <v>61.951731000000002</v>
      </c>
      <c r="BS1284" s="42">
        <v>103.252886</v>
      </c>
      <c r="BT1284" s="42">
        <v>0</v>
      </c>
      <c r="BU1284" s="42">
        <v>0</v>
      </c>
      <c r="BV1284" s="42">
        <v>0</v>
      </c>
      <c r="BW1284" s="42">
        <v>12.390345999999999</v>
      </c>
      <c r="BX1284" s="42">
        <v>12.390345999999999</v>
      </c>
      <c r="BY1284" s="42">
        <v>16.520461999999998</v>
      </c>
      <c r="BZ1284" s="42">
        <v>0</v>
      </c>
      <c r="CA1284" s="42">
        <v>61.951731000000002</v>
      </c>
      <c r="CB1284" s="42">
        <v>392.36096500000002</v>
      </c>
      <c r="CC1284" s="42">
        <v>0</v>
      </c>
      <c r="CD1284" s="42">
        <v>78.472193000000004</v>
      </c>
      <c r="CE1284" s="42">
        <v>41.301153999999997</v>
      </c>
      <c r="CF1284" s="42">
        <v>86.732423999999995</v>
      </c>
      <c r="CG1284" s="42">
        <v>107.38300099999999</v>
      </c>
      <c r="CH1284" s="42">
        <v>45.431269999999998</v>
      </c>
      <c r="CI1284" s="42">
        <v>0</v>
      </c>
      <c r="CJ1284" s="42">
        <v>33.040922999999999</v>
      </c>
      <c r="CK1284" s="42">
        <v>338.669465</v>
      </c>
      <c r="CL1284" s="42">
        <v>0</v>
      </c>
      <c r="CM1284" s="42">
        <v>20.650576999999998</v>
      </c>
      <c r="CN1284" s="42">
        <v>8.2602309999999992</v>
      </c>
      <c r="CO1284" s="42">
        <v>0</v>
      </c>
      <c r="CP1284" s="42">
        <v>12.390345999999999</v>
      </c>
      <c r="CQ1284" s="42">
        <v>12.390345999999999</v>
      </c>
      <c r="CR1284" s="42">
        <v>264.32738699999999</v>
      </c>
      <c r="CS1284" s="42">
        <v>20.650576999999998</v>
      </c>
    </row>
    <row r="1285" spans="1:97">
      <c r="A1285" s="40" t="s">
        <v>3199</v>
      </c>
      <c r="B1285" s="40" t="s">
        <v>289</v>
      </c>
      <c r="C1285" s="40" t="s">
        <v>2806</v>
      </c>
      <c r="D1285" s="40" t="s">
        <v>2807</v>
      </c>
      <c r="E1285" s="40" t="s">
        <v>2861</v>
      </c>
      <c r="F1285" s="40" t="s">
        <v>1696</v>
      </c>
      <c r="G1285" s="41" t="s">
        <v>294</v>
      </c>
      <c r="H1285" s="40" t="s">
        <v>3200</v>
      </c>
      <c r="I1285" s="42">
        <v>854</v>
      </c>
      <c r="J1285" s="42">
        <v>126.03434900000001</v>
      </c>
      <c r="K1285" s="42">
        <v>72.595785000000006</v>
      </c>
      <c r="L1285" s="42">
        <v>141.14972299999999</v>
      </c>
      <c r="M1285" s="42">
        <v>187.53911099999999</v>
      </c>
      <c r="N1285" s="42">
        <v>193.58876000000001</v>
      </c>
      <c r="O1285" s="42">
        <v>133.09227200000001</v>
      </c>
      <c r="P1285" s="42">
        <v>127</v>
      </c>
      <c r="Q1285" s="42">
        <v>113</v>
      </c>
      <c r="R1285" s="42">
        <v>166</v>
      </c>
      <c r="S1285" s="42">
        <v>131</v>
      </c>
      <c r="T1285" s="42">
        <v>189</v>
      </c>
      <c r="U1285" s="42">
        <v>90</v>
      </c>
      <c r="V1285" s="42">
        <v>425.48321399999998</v>
      </c>
      <c r="W1285" s="42">
        <v>62.513036999999997</v>
      </c>
      <c r="X1285" s="42">
        <v>39.322716999999997</v>
      </c>
      <c r="Y1285" s="42">
        <v>68.553938000000002</v>
      </c>
      <c r="Z1285" s="42">
        <v>94.777829999999994</v>
      </c>
      <c r="AA1285" s="42">
        <v>97.802655000000001</v>
      </c>
      <c r="AB1285" s="42">
        <v>60.496487000000002</v>
      </c>
      <c r="AC1285" s="42">
        <v>2.0165500000000001</v>
      </c>
      <c r="AD1285" s="42">
        <v>75.620609000000002</v>
      </c>
      <c r="AE1285" s="42">
        <v>243.993751</v>
      </c>
      <c r="AF1285" s="42">
        <v>105.868853</v>
      </c>
      <c r="AG1285" s="42">
        <v>428.51678600000002</v>
      </c>
      <c r="AH1285" s="42">
        <v>63.521312000000002</v>
      </c>
      <c r="AI1285" s="42">
        <v>33.273068000000002</v>
      </c>
      <c r="AJ1285" s="42">
        <v>72.595785000000006</v>
      </c>
      <c r="AK1285" s="42">
        <v>92.761280999999997</v>
      </c>
      <c r="AL1285" s="42">
        <v>95.786105000000006</v>
      </c>
      <c r="AM1285" s="42">
        <v>68.562685999999999</v>
      </c>
      <c r="AN1285" s="42">
        <v>2.0165500000000001</v>
      </c>
      <c r="AO1285" s="42">
        <v>81.670258000000004</v>
      </c>
      <c r="AP1285" s="42">
        <v>216.77907999999999</v>
      </c>
      <c r="AQ1285" s="42">
        <v>130.06744800000001</v>
      </c>
      <c r="AR1285" s="42">
        <v>746.12334499999997</v>
      </c>
      <c r="AS1285" s="42">
        <v>20.165496000000001</v>
      </c>
      <c r="AT1285" s="42">
        <v>64.529587000000006</v>
      </c>
      <c r="AU1285" s="42">
        <v>28.231694000000001</v>
      </c>
      <c r="AV1285" s="42">
        <v>36.297891999999997</v>
      </c>
      <c r="AW1285" s="42">
        <v>84.695081999999999</v>
      </c>
      <c r="AX1285" s="42">
        <v>100.827479</v>
      </c>
      <c r="AY1285" s="42">
        <v>306.515536</v>
      </c>
      <c r="AZ1285" s="42">
        <v>104.860578</v>
      </c>
      <c r="BA1285" s="42">
        <v>350.87962700000003</v>
      </c>
      <c r="BB1285" s="42">
        <v>16.132397000000001</v>
      </c>
      <c r="BC1285" s="42">
        <v>32.264792999999997</v>
      </c>
      <c r="BD1285" s="42">
        <v>24.198595000000001</v>
      </c>
      <c r="BE1285" s="42">
        <v>4.033099</v>
      </c>
      <c r="BF1285" s="42">
        <v>16.132397000000001</v>
      </c>
      <c r="BG1285" s="42">
        <v>72.595785000000006</v>
      </c>
      <c r="BH1285" s="42">
        <v>169.390165</v>
      </c>
      <c r="BI1285" s="42">
        <v>16.132397000000001</v>
      </c>
      <c r="BJ1285" s="42">
        <v>395.243718</v>
      </c>
      <c r="BK1285" s="42">
        <v>4.033099</v>
      </c>
      <c r="BL1285" s="42">
        <v>32.264792999999997</v>
      </c>
      <c r="BM1285" s="42">
        <v>4.033099</v>
      </c>
      <c r="BN1285" s="42">
        <v>32.264792999999997</v>
      </c>
      <c r="BO1285" s="42">
        <v>68.562685999999999</v>
      </c>
      <c r="BP1285" s="42">
        <v>28.231694000000001</v>
      </c>
      <c r="BQ1285" s="42">
        <v>137.125372</v>
      </c>
      <c r="BR1285" s="42">
        <v>88.728182000000004</v>
      </c>
      <c r="BS1285" s="42">
        <v>64.529587000000006</v>
      </c>
      <c r="BT1285" s="42">
        <v>0</v>
      </c>
      <c r="BU1285" s="42">
        <v>0</v>
      </c>
      <c r="BV1285" s="42">
        <v>0</v>
      </c>
      <c r="BW1285" s="42">
        <v>0</v>
      </c>
      <c r="BX1285" s="42">
        <v>8.066198</v>
      </c>
      <c r="BY1285" s="42">
        <v>12.099297</v>
      </c>
      <c r="BZ1285" s="42">
        <v>0</v>
      </c>
      <c r="CA1285" s="42">
        <v>44.364091000000002</v>
      </c>
      <c r="CB1285" s="42">
        <v>274.250743</v>
      </c>
      <c r="CC1285" s="42">
        <v>16.132397000000001</v>
      </c>
      <c r="CD1285" s="42">
        <v>44.364091000000002</v>
      </c>
      <c r="CE1285" s="42">
        <v>16.132397000000001</v>
      </c>
      <c r="CF1285" s="42">
        <v>32.264792999999997</v>
      </c>
      <c r="CG1285" s="42">
        <v>52.430289000000002</v>
      </c>
      <c r="CH1285" s="42">
        <v>84.695081999999999</v>
      </c>
      <c r="CI1285" s="42">
        <v>0</v>
      </c>
      <c r="CJ1285" s="42">
        <v>28.231694000000001</v>
      </c>
      <c r="CK1285" s="42">
        <v>407.34301599999998</v>
      </c>
      <c r="CL1285" s="42">
        <v>4.033099</v>
      </c>
      <c r="CM1285" s="42">
        <v>20.165496000000001</v>
      </c>
      <c r="CN1285" s="42">
        <v>12.099297</v>
      </c>
      <c r="CO1285" s="42">
        <v>4.033099</v>
      </c>
      <c r="CP1285" s="42">
        <v>24.198595000000001</v>
      </c>
      <c r="CQ1285" s="42">
        <v>4.033099</v>
      </c>
      <c r="CR1285" s="42">
        <v>306.515536</v>
      </c>
      <c r="CS1285" s="42">
        <v>32.264792999999997</v>
      </c>
    </row>
    <row r="1286" spans="1:97">
      <c r="A1286" s="40" t="s">
        <v>3201</v>
      </c>
      <c r="B1286" s="40" t="s">
        <v>289</v>
      </c>
      <c r="C1286" s="40" t="s">
        <v>2806</v>
      </c>
      <c r="D1286" s="40" t="s">
        <v>2812</v>
      </c>
      <c r="E1286" s="40" t="s">
        <v>2952</v>
      </c>
      <c r="F1286" s="40" t="s">
        <v>2818</v>
      </c>
      <c r="G1286" s="41" t="s">
        <v>294</v>
      </c>
      <c r="H1286" s="40" t="s">
        <v>3202</v>
      </c>
      <c r="I1286" s="42">
        <v>1018</v>
      </c>
      <c r="J1286" s="42">
        <v>169.828408</v>
      </c>
      <c r="K1286" s="42">
        <v>118.394662</v>
      </c>
      <c r="L1286" s="42">
        <v>173.71019999999999</v>
      </c>
      <c r="M1286" s="42">
        <v>262.99142000000001</v>
      </c>
      <c r="N1286" s="42">
        <v>177.591992</v>
      </c>
      <c r="O1286" s="42">
        <v>115.483317</v>
      </c>
      <c r="P1286" s="42">
        <v>176</v>
      </c>
      <c r="Q1286" s="42">
        <v>135</v>
      </c>
      <c r="R1286" s="42">
        <v>236</v>
      </c>
      <c r="S1286" s="42">
        <v>185</v>
      </c>
      <c r="T1286" s="42">
        <v>176</v>
      </c>
      <c r="U1286" s="42">
        <v>85</v>
      </c>
      <c r="V1286" s="42">
        <v>506.57387999999997</v>
      </c>
      <c r="W1286" s="42">
        <v>90.251667999999995</v>
      </c>
      <c r="X1286" s="42">
        <v>65.990466999999995</v>
      </c>
      <c r="Y1286" s="42">
        <v>88.310772</v>
      </c>
      <c r="Z1286" s="42">
        <v>130.04003800000001</v>
      </c>
      <c r="AA1286" s="42">
        <v>88.310772</v>
      </c>
      <c r="AB1286" s="42">
        <v>39.78837</v>
      </c>
      <c r="AC1286" s="42">
        <v>3.8817919999999999</v>
      </c>
      <c r="AD1286" s="42">
        <v>128.099142</v>
      </c>
      <c r="AE1286" s="42">
        <v>290.16396600000002</v>
      </c>
      <c r="AF1286" s="42">
        <v>88.310772</v>
      </c>
      <c r="AG1286" s="42">
        <v>511.42612000000003</v>
      </c>
      <c r="AH1286" s="42">
        <v>79.576740000000001</v>
      </c>
      <c r="AI1286" s="42">
        <v>52.404193999999997</v>
      </c>
      <c r="AJ1286" s="42">
        <v>85.399428</v>
      </c>
      <c r="AK1286" s="42">
        <v>132.951382</v>
      </c>
      <c r="AL1286" s="42">
        <v>89.281220000000005</v>
      </c>
      <c r="AM1286" s="42">
        <v>68.901810999999995</v>
      </c>
      <c r="AN1286" s="42">
        <v>2.9113440000000002</v>
      </c>
      <c r="AO1286" s="42">
        <v>104.80838900000001</v>
      </c>
      <c r="AP1286" s="42">
        <v>284.34127699999999</v>
      </c>
      <c r="AQ1286" s="42">
        <v>122.276454</v>
      </c>
      <c r="AR1286" s="42">
        <v>834.58531900000003</v>
      </c>
      <c r="AS1286" s="42">
        <v>11.645377</v>
      </c>
      <c r="AT1286" s="42">
        <v>42.699714</v>
      </c>
      <c r="AU1286" s="42">
        <v>42.699714</v>
      </c>
      <c r="AV1286" s="42">
        <v>89.281220000000005</v>
      </c>
      <c r="AW1286" s="42">
        <v>143.62631099999999</v>
      </c>
      <c r="AX1286" s="42">
        <v>124.21735</v>
      </c>
      <c r="AY1286" s="42">
        <v>283.37082900000001</v>
      </c>
      <c r="AZ1286" s="42">
        <v>97.044804999999997</v>
      </c>
      <c r="BA1286" s="42">
        <v>403.70638700000001</v>
      </c>
      <c r="BB1286" s="42">
        <v>7.7635839999999998</v>
      </c>
      <c r="BC1286" s="42">
        <v>27.172545</v>
      </c>
      <c r="BD1286" s="42">
        <v>31.054337</v>
      </c>
      <c r="BE1286" s="42">
        <v>54.345090999999996</v>
      </c>
      <c r="BF1286" s="42">
        <v>19.408961000000001</v>
      </c>
      <c r="BG1286" s="42">
        <v>100.926597</v>
      </c>
      <c r="BH1286" s="42">
        <v>131.98093399999999</v>
      </c>
      <c r="BI1286" s="42">
        <v>31.054337</v>
      </c>
      <c r="BJ1286" s="42">
        <v>430.87893200000002</v>
      </c>
      <c r="BK1286" s="42">
        <v>3.8817919999999999</v>
      </c>
      <c r="BL1286" s="42">
        <v>15.527169000000001</v>
      </c>
      <c r="BM1286" s="42">
        <v>11.645377</v>
      </c>
      <c r="BN1286" s="42">
        <v>34.936129999999999</v>
      </c>
      <c r="BO1286" s="42">
        <v>124.21735</v>
      </c>
      <c r="BP1286" s="42">
        <v>23.290752999999999</v>
      </c>
      <c r="BQ1286" s="42">
        <v>151.389895</v>
      </c>
      <c r="BR1286" s="42">
        <v>65.990466999999995</v>
      </c>
      <c r="BS1286" s="42">
        <v>77.635844000000006</v>
      </c>
      <c r="BT1286" s="42">
        <v>3.8817919999999999</v>
      </c>
      <c r="BU1286" s="42">
        <v>0</v>
      </c>
      <c r="BV1286" s="42">
        <v>0</v>
      </c>
      <c r="BW1286" s="42">
        <v>7.7635839999999998</v>
      </c>
      <c r="BX1286" s="42">
        <v>0</v>
      </c>
      <c r="BY1286" s="42">
        <v>15.527169000000001</v>
      </c>
      <c r="BZ1286" s="42">
        <v>0</v>
      </c>
      <c r="CA1286" s="42">
        <v>50.463298000000002</v>
      </c>
      <c r="CB1286" s="42">
        <v>364.888465</v>
      </c>
      <c r="CC1286" s="42">
        <v>0</v>
      </c>
      <c r="CD1286" s="42">
        <v>34.936129999999999</v>
      </c>
      <c r="CE1286" s="42">
        <v>38.817922000000003</v>
      </c>
      <c r="CF1286" s="42">
        <v>73.754051000000004</v>
      </c>
      <c r="CG1286" s="42">
        <v>89.281220000000005</v>
      </c>
      <c r="CH1286" s="42">
        <v>89.281220000000005</v>
      </c>
      <c r="CI1286" s="42">
        <v>0</v>
      </c>
      <c r="CJ1286" s="42">
        <v>38.817922000000003</v>
      </c>
      <c r="CK1286" s="42">
        <v>392.06101000000001</v>
      </c>
      <c r="CL1286" s="42">
        <v>7.7635839999999998</v>
      </c>
      <c r="CM1286" s="42">
        <v>7.7635839999999998</v>
      </c>
      <c r="CN1286" s="42">
        <v>3.8817919999999999</v>
      </c>
      <c r="CO1286" s="42">
        <v>7.7635839999999998</v>
      </c>
      <c r="CP1286" s="42">
        <v>54.345090999999996</v>
      </c>
      <c r="CQ1286" s="42">
        <v>19.408961000000001</v>
      </c>
      <c r="CR1286" s="42">
        <v>283.37082900000001</v>
      </c>
      <c r="CS1286" s="42">
        <v>7.7635839999999998</v>
      </c>
    </row>
    <row r="1287" spans="1:97">
      <c r="A1287" s="40" t="s">
        <v>3203</v>
      </c>
      <c r="B1287" s="40" t="s">
        <v>289</v>
      </c>
      <c r="C1287" s="40" t="s">
        <v>2806</v>
      </c>
      <c r="D1287" s="40" t="s">
        <v>2807</v>
      </c>
      <c r="E1287" s="40" t="s">
        <v>2861</v>
      </c>
      <c r="F1287" s="40" t="s">
        <v>1696</v>
      </c>
      <c r="G1287" s="41" t="s">
        <v>294</v>
      </c>
      <c r="H1287" s="40" t="s">
        <v>3204</v>
      </c>
      <c r="I1287" s="42">
        <v>7069</v>
      </c>
      <c r="J1287" s="42">
        <v>887.77085299999999</v>
      </c>
      <c r="K1287" s="42">
        <v>856.46753000000001</v>
      </c>
      <c r="L1287" s="42">
        <v>1205.9007730000001</v>
      </c>
      <c r="M1287" s="42">
        <v>1530.2455729999999</v>
      </c>
      <c r="N1287" s="42">
        <v>1601.502109</v>
      </c>
      <c r="O1287" s="42">
        <v>987.11316199999999</v>
      </c>
      <c r="P1287" s="42">
        <v>975</v>
      </c>
      <c r="Q1287" s="42">
        <v>1054</v>
      </c>
      <c r="R1287" s="42">
        <v>1317</v>
      </c>
      <c r="S1287" s="42">
        <v>1421</v>
      </c>
      <c r="T1287" s="42">
        <v>1381</v>
      </c>
      <c r="U1287" s="42">
        <v>714</v>
      </c>
      <c r="V1287" s="42">
        <v>3396.1868450000002</v>
      </c>
      <c r="W1287" s="42">
        <v>466.70140400000003</v>
      </c>
      <c r="X1287" s="42">
        <v>444.90958699999999</v>
      </c>
      <c r="Y1287" s="42">
        <v>619.864285</v>
      </c>
      <c r="Z1287" s="42">
        <v>748.103747</v>
      </c>
      <c r="AA1287" s="42">
        <v>730.07674099999997</v>
      </c>
      <c r="AB1287" s="42">
        <v>367.23665999999997</v>
      </c>
      <c r="AC1287" s="42">
        <v>19.294419999999999</v>
      </c>
      <c r="AD1287" s="42">
        <v>630.91851399999996</v>
      </c>
      <c r="AE1287" s="42">
        <v>1912.1689389999999</v>
      </c>
      <c r="AF1287" s="42">
        <v>853.09939199999997</v>
      </c>
      <c r="AG1287" s="42">
        <v>3672.8131549999998</v>
      </c>
      <c r="AH1287" s="42">
        <v>421.06944900000002</v>
      </c>
      <c r="AI1287" s="42">
        <v>411.55794300000002</v>
      </c>
      <c r="AJ1287" s="42">
        <v>586.03648799999996</v>
      </c>
      <c r="AK1287" s="42">
        <v>782.14182600000004</v>
      </c>
      <c r="AL1287" s="42">
        <v>871.42536800000005</v>
      </c>
      <c r="AM1287" s="42">
        <v>532.05202599999996</v>
      </c>
      <c r="AN1287" s="42">
        <v>68.530056000000002</v>
      </c>
      <c r="AO1287" s="42">
        <v>569.19785200000001</v>
      </c>
      <c r="AP1287" s="42">
        <v>1968.125233</v>
      </c>
      <c r="AQ1287" s="42">
        <v>1135.4900700000001</v>
      </c>
      <c r="AR1287" s="42">
        <v>6159.5659050000004</v>
      </c>
      <c r="AS1287" s="42">
        <v>28.345148999999999</v>
      </c>
      <c r="AT1287" s="42">
        <v>249.36470399999999</v>
      </c>
      <c r="AU1287" s="42">
        <v>299.11318199999999</v>
      </c>
      <c r="AV1287" s="42">
        <v>509.31656500000003</v>
      </c>
      <c r="AW1287" s="42">
        <v>920.79897300000005</v>
      </c>
      <c r="AX1287" s="42">
        <v>871.63628000000006</v>
      </c>
      <c r="AY1287" s="42">
        <v>2555.7922720000001</v>
      </c>
      <c r="AZ1287" s="42">
        <v>725.19878000000006</v>
      </c>
      <c r="BA1287" s="42">
        <v>2865.3878129999998</v>
      </c>
      <c r="BB1287" s="42">
        <v>28.345148999999999</v>
      </c>
      <c r="BC1287" s="42">
        <v>160.988226</v>
      </c>
      <c r="BD1287" s="42">
        <v>161.723984</v>
      </c>
      <c r="BE1287" s="42">
        <v>254.41464099999999</v>
      </c>
      <c r="BF1287" s="42">
        <v>158.08956699999999</v>
      </c>
      <c r="BG1287" s="42">
        <v>710.90392599999996</v>
      </c>
      <c r="BH1287" s="42">
        <v>1205.9226510000001</v>
      </c>
      <c r="BI1287" s="42">
        <v>184.99967000000001</v>
      </c>
      <c r="BJ1287" s="42">
        <v>3294.1780920000001</v>
      </c>
      <c r="BK1287" s="42">
        <v>0</v>
      </c>
      <c r="BL1287" s="42">
        <v>88.376478000000006</v>
      </c>
      <c r="BM1287" s="42">
        <v>137.38919899999999</v>
      </c>
      <c r="BN1287" s="42">
        <v>254.90192500000001</v>
      </c>
      <c r="BO1287" s="42">
        <v>762.70940599999994</v>
      </c>
      <c r="BP1287" s="42">
        <v>160.73235399999999</v>
      </c>
      <c r="BQ1287" s="42">
        <v>1349.8696199999999</v>
      </c>
      <c r="BR1287" s="42">
        <v>540.19911000000002</v>
      </c>
      <c r="BS1287" s="42">
        <v>501.48172299999999</v>
      </c>
      <c r="BT1287" s="42">
        <v>0</v>
      </c>
      <c r="BU1287" s="42">
        <v>3.8922379999999999</v>
      </c>
      <c r="BV1287" s="42">
        <v>12.165065999999999</v>
      </c>
      <c r="BW1287" s="42">
        <v>24.331057000000001</v>
      </c>
      <c r="BX1287" s="42">
        <v>93.177954999999997</v>
      </c>
      <c r="BY1287" s="42">
        <v>125.099491</v>
      </c>
      <c r="BZ1287" s="42">
        <v>0</v>
      </c>
      <c r="CA1287" s="42">
        <v>242.81591499999999</v>
      </c>
      <c r="CB1287" s="42">
        <v>2450.7461050000002</v>
      </c>
      <c r="CC1287" s="42">
        <v>24.270137999999999</v>
      </c>
      <c r="CD1287" s="42">
        <v>196.633242</v>
      </c>
      <c r="CE1287" s="42">
        <v>221.74413000000001</v>
      </c>
      <c r="CF1287" s="42">
        <v>419.59499199999999</v>
      </c>
      <c r="CG1287" s="42">
        <v>681.52316399999995</v>
      </c>
      <c r="CH1287" s="42">
        <v>673.61486600000001</v>
      </c>
      <c r="CI1287" s="42">
        <v>24.268245</v>
      </c>
      <c r="CJ1287" s="42">
        <v>209.097328</v>
      </c>
      <c r="CK1287" s="42">
        <v>3207.3380769999999</v>
      </c>
      <c r="CL1287" s="42">
        <v>4.0750109999999999</v>
      </c>
      <c r="CM1287" s="42">
        <v>48.839224000000002</v>
      </c>
      <c r="CN1287" s="42">
        <v>65.203986</v>
      </c>
      <c r="CO1287" s="42">
        <v>65.390514999999994</v>
      </c>
      <c r="CP1287" s="42">
        <v>146.09785400000001</v>
      </c>
      <c r="CQ1287" s="42">
        <v>72.921923000000007</v>
      </c>
      <c r="CR1287" s="42">
        <v>2531.524026</v>
      </c>
      <c r="CS1287" s="42">
        <v>273.28553699999998</v>
      </c>
    </row>
    <row r="1288" spans="1:97">
      <c r="A1288" s="40" t="s">
        <v>3205</v>
      </c>
      <c r="B1288" s="40" t="s">
        <v>289</v>
      </c>
      <c r="C1288" s="40" t="s">
        <v>2806</v>
      </c>
      <c r="D1288" s="40" t="s">
        <v>2807</v>
      </c>
      <c r="E1288" s="40" t="s">
        <v>2824</v>
      </c>
      <c r="F1288" s="40" t="s">
        <v>2809</v>
      </c>
      <c r="G1288" s="41" t="s">
        <v>294</v>
      </c>
      <c r="H1288" s="40" t="s">
        <v>3206</v>
      </c>
      <c r="I1288" s="42">
        <v>361</v>
      </c>
      <c r="J1288" s="42">
        <v>40.808695999999998</v>
      </c>
      <c r="K1288" s="42">
        <v>35.576811999999997</v>
      </c>
      <c r="L1288" s="42">
        <v>47.086956999999998</v>
      </c>
      <c r="M1288" s="42">
        <v>91.034783000000004</v>
      </c>
      <c r="N1288" s="42">
        <v>80.571014000000005</v>
      </c>
      <c r="O1288" s="42">
        <v>65.921739000000002</v>
      </c>
      <c r="P1288" s="42">
        <v>51</v>
      </c>
      <c r="Q1288" s="42">
        <v>47</v>
      </c>
      <c r="R1288" s="42">
        <v>75</v>
      </c>
      <c r="S1288" s="42">
        <v>72</v>
      </c>
      <c r="T1288" s="42">
        <v>87</v>
      </c>
      <c r="U1288" s="42">
        <v>34</v>
      </c>
      <c r="V1288" s="42">
        <v>186.25507200000001</v>
      </c>
      <c r="W1288" s="42">
        <v>23.020289999999999</v>
      </c>
      <c r="X1288" s="42">
        <v>18.834783000000002</v>
      </c>
      <c r="Y1288" s="42">
        <v>25.113043000000001</v>
      </c>
      <c r="Z1288" s="42">
        <v>46.040579999999999</v>
      </c>
      <c r="AA1288" s="42">
        <v>36.623187999999999</v>
      </c>
      <c r="AB1288" s="42">
        <v>36.623187999999999</v>
      </c>
      <c r="AC1288" s="42">
        <v>0</v>
      </c>
      <c r="AD1288" s="42">
        <v>29.298551</v>
      </c>
      <c r="AE1288" s="42">
        <v>97.313042999999993</v>
      </c>
      <c r="AF1288" s="42">
        <v>59.643478000000002</v>
      </c>
      <c r="AG1288" s="42">
        <v>174.74492799999999</v>
      </c>
      <c r="AH1288" s="42">
        <v>17.788405999999998</v>
      </c>
      <c r="AI1288" s="42">
        <v>16.742028999999999</v>
      </c>
      <c r="AJ1288" s="42">
        <v>21.973913</v>
      </c>
      <c r="AK1288" s="42">
        <v>44.994202999999999</v>
      </c>
      <c r="AL1288" s="42">
        <v>43.947825999999999</v>
      </c>
      <c r="AM1288" s="42">
        <v>26.159420000000001</v>
      </c>
      <c r="AN1288" s="42">
        <v>3.1391300000000002</v>
      </c>
      <c r="AO1288" s="42">
        <v>26.159420000000001</v>
      </c>
      <c r="AP1288" s="42">
        <v>89.988405999999998</v>
      </c>
      <c r="AQ1288" s="42">
        <v>58.597101000000002</v>
      </c>
      <c r="AR1288" s="42">
        <v>330.65507200000002</v>
      </c>
      <c r="AS1288" s="42">
        <v>20.927536</v>
      </c>
      <c r="AT1288" s="42">
        <v>8.3710140000000006</v>
      </c>
      <c r="AU1288" s="42">
        <v>4.1855070000000003</v>
      </c>
      <c r="AV1288" s="42">
        <v>50.226087</v>
      </c>
      <c r="AW1288" s="42">
        <v>33.484057999999997</v>
      </c>
      <c r="AX1288" s="42">
        <v>33.484057999999997</v>
      </c>
      <c r="AY1288" s="42">
        <v>138.12173899999999</v>
      </c>
      <c r="AZ1288" s="42">
        <v>41.855072</v>
      </c>
      <c r="BA1288" s="42">
        <v>171.605797</v>
      </c>
      <c r="BB1288" s="42">
        <v>20.927536</v>
      </c>
      <c r="BC1288" s="42">
        <v>8.3710140000000006</v>
      </c>
      <c r="BD1288" s="42">
        <v>4.1855070000000003</v>
      </c>
      <c r="BE1288" s="42">
        <v>29.298551</v>
      </c>
      <c r="BF1288" s="42">
        <v>0</v>
      </c>
      <c r="BG1288" s="42">
        <v>29.298551</v>
      </c>
      <c r="BH1288" s="42">
        <v>75.339129999999997</v>
      </c>
      <c r="BI1288" s="42">
        <v>4.1855070000000003</v>
      </c>
      <c r="BJ1288" s="42">
        <v>159.04927499999999</v>
      </c>
      <c r="BK1288" s="42">
        <v>0</v>
      </c>
      <c r="BL1288" s="42">
        <v>0</v>
      </c>
      <c r="BM1288" s="42">
        <v>0</v>
      </c>
      <c r="BN1288" s="42">
        <v>20.927536</v>
      </c>
      <c r="BO1288" s="42">
        <v>33.484057999999997</v>
      </c>
      <c r="BP1288" s="42">
        <v>4.1855070000000003</v>
      </c>
      <c r="BQ1288" s="42">
        <v>62.782609000000001</v>
      </c>
      <c r="BR1288" s="42">
        <v>37.669564999999999</v>
      </c>
      <c r="BS1288" s="42">
        <v>20.927536</v>
      </c>
      <c r="BT1288" s="42">
        <v>0</v>
      </c>
      <c r="BU1288" s="42">
        <v>0</v>
      </c>
      <c r="BV1288" s="42">
        <v>0</v>
      </c>
      <c r="BW1288" s="42">
        <v>0</v>
      </c>
      <c r="BX1288" s="42">
        <v>4.1855070000000003</v>
      </c>
      <c r="BY1288" s="42">
        <v>0</v>
      </c>
      <c r="BZ1288" s="42">
        <v>0</v>
      </c>
      <c r="CA1288" s="42">
        <v>16.742028999999999</v>
      </c>
      <c r="CB1288" s="42">
        <v>129.75072499999999</v>
      </c>
      <c r="CC1288" s="42">
        <v>16.742028999999999</v>
      </c>
      <c r="CD1288" s="42">
        <v>4.1855070000000003</v>
      </c>
      <c r="CE1288" s="42">
        <v>0</v>
      </c>
      <c r="CF1288" s="42">
        <v>33.484057999999997</v>
      </c>
      <c r="CG1288" s="42">
        <v>25.113043000000001</v>
      </c>
      <c r="CH1288" s="42">
        <v>33.484057999999997</v>
      </c>
      <c r="CI1288" s="42">
        <v>0</v>
      </c>
      <c r="CJ1288" s="42">
        <v>16.742028999999999</v>
      </c>
      <c r="CK1288" s="42">
        <v>179.976812</v>
      </c>
      <c r="CL1288" s="42">
        <v>4.1855070000000003</v>
      </c>
      <c r="CM1288" s="42">
        <v>4.1855070000000003</v>
      </c>
      <c r="CN1288" s="42">
        <v>4.1855070000000003</v>
      </c>
      <c r="CO1288" s="42">
        <v>16.742028999999999</v>
      </c>
      <c r="CP1288" s="42">
        <v>4.1855070000000003</v>
      </c>
      <c r="CQ1288" s="42">
        <v>0</v>
      </c>
      <c r="CR1288" s="42">
        <v>138.12173899999999</v>
      </c>
      <c r="CS1288" s="42">
        <v>8.3710140000000006</v>
      </c>
    </row>
    <row r="1289" spans="1:97">
      <c r="A1289" s="40" t="s">
        <v>3207</v>
      </c>
      <c r="B1289" s="40" t="s">
        <v>289</v>
      </c>
      <c r="C1289" s="40" t="s">
        <v>2806</v>
      </c>
      <c r="D1289" s="40" t="s">
        <v>2812</v>
      </c>
      <c r="E1289" s="40" t="s">
        <v>2952</v>
      </c>
      <c r="F1289" s="40" t="s">
        <v>2818</v>
      </c>
      <c r="G1289" s="41" t="s">
        <v>294</v>
      </c>
      <c r="H1289" s="40" t="s">
        <v>3208</v>
      </c>
      <c r="I1289" s="42">
        <v>716</v>
      </c>
      <c r="J1289" s="42">
        <v>122.393162</v>
      </c>
      <c r="K1289" s="42">
        <v>81.595442000000006</v>
      </c>
      <c r="L1289" s="42">
        <v>144.831909</v>
      </c>
      <c r="M1289" s="42">
        <v>172.37037000000001</v>
      </c>
      <c r="N1289" s="42">
        <v>107.09401699999999</v>
      </c>
      <c r="O1289" s="42">
        <v>87.715100000000007</v>
      </c>
      <c r="P1289" s="42">
        <v>93</v>
      </c>
      <c r="Q1289" s="42">
        <v>76</v>
      </c>
      <c r="R1289" s="42">
        <v>138</v>
      </c>
      <c r="S1289" s="42">
        <v>100</v>
      </c>
      <c r="T1289" s="42">
        <v>146</v>
      </c>
      <c r="U1289" s="42">
        <v>75</v>
      </c>
      <c r="V1289" s="42">
        <v>366.15954399999998</v>
      </c>
      <c r="W1289" s="42">
        <v>69.356125000000006</v>
      </c>
      <c r="X1289" s="42">
        <v>39.777777999999998</v>
      </c>
      <c r="Y1289" s="42">
        <v>76.495726000000005</v>
      </c>
      <c r="Z1289" s="42">
        <v>87.715100000000007</v>
      </c>
      <c r="AA1289" s="42">
        <v>54.056980000000003</v>
      </c>
      <c r="AB1289" s="42">
        <v>37.737892000000002</v>
      </c>
      <c r="AC1289" s="42">
        <v>1.019943</v>
      </c>
      <c r="AD1289" s="42">
        <v>86.695156999999995</v>
      </c>
      <c r="AE1289" s="42">
        <v>206.02849000000001</v>
      </c>
      <c r="AF1289" s="42">
        <v>73.435896999999997</v>
      </c>
      <c r="AG1289" s="42">
        <v>349.84045600000002</v>
      </c>
      <c r="AH1289" s="42">
        <v>53.037036999999998</v>
      </c>
      <c r="AI1289" s="42">
        <v>41.817664000000001</v>
      </c>
      <c r="AJ1289" s="42">
        <v>68.336181999999994</v>
      </c>
      <c r="AK1289" s="42">
        <v>84.655270999999999</v>
      </c>
      <c r="AL1289" s="42">
        <v>53.037036999999998</v>
      </c>
      <c r="AM1289" s="42">
        <v>45.897435999999999</v>
      </c>
      <c r="AN1289" s="42">
        <v>3.0598290000000001</v>
      </c>
      <c r="AO1289" s="42">
        <v>72.415953999999999</v>
      </c>
      <c r="AP1289" s="42">
        <v>196.84900300000001</v>
      </c>
      <c r="AQ1289" s="42">
        <v>80.575498999999994</v>
      </c>
      <c r="AR1289" s="42">
        <v>579.32763499999999</v>
      </c>
      <c r="AS1289" s="42">
        <v>44.877493000000001</v>
      </c>
      <c r="AT1289" s="42">
        <v>24.478632000000001</v>
      </c>
      <c r="AU1289" s="42">
        <v>4.0797720000000002</v>
      </c>
      <c r="AV1289" s="42">
        <v>89.754986000000002</v>
      </c>
      <c r="AW1289" s="42">
        <v>77.51567</v>
      </c>
      <c r="AX1289" s="42">
        <v>97.914529999999999</v>
      </c>
      <c r="AY1289" s="42">
        <v>183.589744</v>
      </c>
      <c r="AZ1289" s="42">
        <v>57.116809000000003</v>
      </c>
      <c r="BA1289" s="42">
        <v>293.74358999999998</v>
      </c>
      <c r="BB1289" s="42">
        <v>20.398859999999999</v>
      </c>
      <c r="BC1289" s="42">
        <v>20.398859999999999</v>
      </c>
      <c r="BD1289" s="42">
        <v>0</v>
      </c>
      <c r="BE1289" s="42">
        <v>40.797721000000003</v>
      </c>
      <c r="BF1289" s="42">
        <v>16.319088000000001</v>
      </c>
      <c r="BG1289" s="42">
        <v>93.834757999999994</v>
      </c>
      <c r="BH1289" s="42">
        <v>85.675213999999997</v>
      </c>
      <c r="BI1289" s="42">
        <v>16.319088000000001</v>
      </c>
      <c r="BJ1289" s="42">
        <v>285.584046</v>
      </c>
      <c r="BK1289" s="42">
        <v>24.478632000000001</v>
      </c>
      <c r="BL1289" s="42">
        <v>4.0797720000000002</v>
      </c>
      <c r="BM1289" s="42">
        <v>4.0797720000000002</v>
      </c>
      <c r="BN1289" s="42">
        <v>48.957265</v>
      </c>
      <c r="BO1289" s="42">
        <v>61.196581000000002</v>
      </c>
      <c r="BP1289" s="42">
        <v>4.0797720000000002</v>
      </c>
      <c r="BQ1289" s="42">
        <v>97.914529999999999</v>
      </c>
      <c r="BR1289" s="42">
        <v>40.797721000000003</v>
      </c>
      <c r="BS1289" s="42">
        <v>61.196581000000002</v>
      </c>
      <c r="BT1289" s="42">
        <v>0</v>
      </c>
      <c r="BU1289" s="42">
        <v>0</v>
      </c>
      <c r="BV1289" s="42">
        <v>0</v>
      </c>
      <c r="BW1289" s="42">
        <v>4.0797720000000002</v>
      </c>
      <c r="BX1289" s="42">
        <v>16.319088000000001</v>
      </c>
      <c r="BY1289" s="42">
        <v>16.319088000000001</v>
      </c>
      <c r="BZ1289" s="42">
        <v>0</v>
      </c>
      <c r="CA1289" s="42">
        <v>24.478632000000001</v>
      </c>
      <c r="CB1289" s="42">
        <v>301.90313400000002</v>
      </c>
      <c r="CC1289" s="42">
        <v>24.478632000000001</v>
      </c>
      <c r="CD1289" s="42">
        <v>24.478632000000001</v>
      </c>
      <c r="CE1289" s="42">
        <v>4.0797720000000002</v>
      </c>
      <c r="CF1289" s="42">
        <v>77.51567</v>
      </c>
      <c r="CG1289" s="42">
        <v>61.196581000000002</v>
      </c>
      <c r="CH1289" s="42">
        <v>73.435896999999997</v>
      </c>
      <c r="CI1289" s="42">
        <v>8.1595440000000004</v>
      </c>
      <c r="CJ1289" s="42">
        <v>28.558405</v>
      </c>
      <c r="CK1289" s="42">
        <v>216.22792000000001</v>
      </c>
      <c r="CL1289" s="42">
        <v>20.398859999999999</v>
      </c>
      <c r="CM1289" s="42">
        <v>0</v>
      </c>
      <c r="CN1289" s="42">
        <v>0</v>
      </c>
      <c r="CO1289" s="42">
        <v>8.1595440000000004</v>
      </c>
      <c r="CP1289" s="42">
        <v>0</v>
      </c>
      <c r="CQ1289" s="42">
        <v>8.1595440000000004</v>
      </c>
      <c r="CR1289" s="42">
        <v>175.43019899999999</v>
      </c>
      <c r="CS1289" s="42">
        <v>4.0797720000000002</v>
      </c>
    </row>
    <row r="1290" spans="1:97">
      <c r="A1290" s="40" t="s">
        <v>3209</v>
      </c>
      <c r="B1290" s="40" t="s">
        <v>289</v>
      </c>
      <c r="C1290" s="40" t="s">
        <v>2806</v>
      </c>
      <c r="D1290" s="40" t="s">
        <v>2812</v>
      </c>
      <c r="E1290" s="40" t="s">
        <v>2821</v>
      </c>
      <c r="F1290" s="40" t="s">
        <v>2818</v>
      </c>
      <c r="G1290" s="41" t="s">
        <v>294</v>
      </c>
      <c r="H1290" s="40" t="s">
        <v>3210</v>
      </c>
      <c r="I1290" s="42">
        <v>956</v>
      </c>
      <c r="J1290" s="42">
        <v>182.984375</v>
      </c>
      <c r="K1290" s="42">
        <v>117.632813</v>
      </c>
      <c r="L1290" s="42">
        <v>244.601563</v>
      </c>
      <c r="M1290" s="42">
        <v>162.445313</v>
      </c>
      <c r="N1290" s="42">
        <v>181.117188</v>
      </c>
      <c r="O1290" s="42">
        <v>67.21875</v>
      </c>
      <c r="P1290" s="42">
        <v>96</v>
      </c>
      <c r="Q1290" s="42">
        <v>91</v>
      </c>
      <c r="R1290" s="42">
        <v>141</v>
      </c>
      <c r="S1290" s="42">
        <v>106</v>
      </c>
      <c r="T1290" s="42">
        <v>123</v>
      </c>
      <c r="U1290" s="42">
        <v>52</v>
      </c>
      <c r="V1290" s="42">
        <v>500.40625</v>
      </c>
      <c r="W1290" s="42">
        <v>96.160156000000001</v>
      </c>
      <c r="X1290" s="42">
        <v>60.683593999999999</v>
      </c>
      <c r="Y1290" s="42">
        <v>129.769531</v>
      </c>
      <c r="Z1290" s="42">
        <v>85.890625</v>
      </c>
      <c r="AA1290" s="42">
        <v>95.226562999999999</v>
      </c>
      <c r="AB1290" s="42">
        <v>30.808593999999999</v>
      </c>
      <c r="AC1290" s="42">
        <v>1.8671880000000001</v>
      </c>
      <c r="AD1290" s="42">
        <v>111.097656</v>
      </c>
      <c r="AE1290" s="42">
        <v>308.085938</v>
      </c>
      <c r="AF1290" s="42">
        <v>81.222656000000001</v>
      </c>
      <c r="AG1290" s="42">
        <v>455.59375</v>
      </c>
      <c r="AH1290" s="42">
        <v>86.824218999999999</v>
      </c>
      <c r="AI1290" s="42">
        <v>56.949218999999999</v>
      </c>
      <c r="AJ1290" s="42">
        <v>114.832031</v>
      </c>
      <c r="AK1290" s="42">
        <v>76.554687999999999</v>
      </c>
      <c r="AL1290" s="42">
        <v>85.890625</v>
      </c>
      <c r="AM1290" s="42">
        <v>30.808593999999999</v>
      </c>
      <c r="AN1290" s="42">
        <v>3.734375</v>
      </c>
      <c r="AO1290" s="42">
        <v>102.695313</v>
      </c>
      <c r="AP1290" s="42">
        <v>273.54296900000003</v>
      </c>
      <c r="AQ1290" s="42">
        <v>79.355468999999999</v>
      </c>
      <c r="AR1290" s="42">
        <v>767.41406300000006</v>
      </c>
      <c r="AS1290" s="42">
        <v>3.734375</v>
      </c>
      <c r="AT1290" s="42">
        <v>60.683593999999999</v>
      </c>
      <c r="AU1290" s="42">
        <v>26.140625</v>
      </c>
      <c r="AV1290" s="42">
        <v>138.171875</v>
      </c>
      <c r="AW1290" s="42">
        <v>150.308594</v>
      </c>
      <c r="AX1290" s="42">
        <v>59.75</v>
      </c>
      <c r="AY1290" s="42">
        <v>224.0625</v>
      </c>
      <c r="AZ1290" s="42">
        <v>104.5625</v>
      </c>
      <c r="BA1290" s="42">
        <v>400.51171900000003</v>
      </c>
      <c r="BB1290" s="42">
        <v>0</v>
      </c>
      <c r="BC1290" s="42">
        <v>53.214843999999999</v>
      </c>
      <c r="BD1290" s="42">
        <v>22.40625</v>
      </c>
      <c r="BE1290" s="42">
        <v>67.21875</v>
      </c>
      <c r="BF1290" s="42">
        <v>29.875</v>
      </c>
      <c r="BG1290" s="42">
        <v>48.546875</v>
      </c>
      <c r="BH1290" s="42">
        <v>126.96875</v>
      </c>
      <c r="BI1290" s="42">
        <v>52.28125</v>
      </c>
      <c r="BJ1290" s="42">
        <v>366.90234400000003</v>
      </c>
      <c r="BK1290" s="42">
        <v>3.734375</v>
      </c>
      <c r="BL1290" s="42">
        <v>7.46875</v>
      </c>
      <c r="BM1290" s="42">
        <v>3.734375</v>
      </c>
      <c r="BN1290" s="42">
        <v>70.953125</v>
      </c>
      <c r="BO1290" s="42">
        <v>120.433594</v>
      </c>
      <c r="BP1290" s="42">
        <v>11.203125</v>
      </c>
      <c r="BQ1290" s="42">
        <v>97.09375</v>
      </c>
      <c r="BR1290" s="42">
        <v>52.28125</v>
      </c>
      <c r="BS1290" s="42">
        <v>44.8125</v>
      </c>
      <c r="BT1290" s="42">
        <v>0</v>
      </c>
      <c r="BU1290" s="42">
        <v>0</v>
      </c>
      <c r="BV1290" s="42">
        <v>0</v>
      </c>
      <c r="BW1290" s="42">
        <v>3.734375</v>
      </c>
      <c r="BX1290" s="42">
        <v>3.734375</v>
      </c>
      <c r="BY1290" s="42">
        <v>0</v>
      </c>
      <c r="BZ1290" s="42">
        <v>0</v>
      </c>
      <c r="CA1290" s="42">
        <v>37.34375</v>
      </c>
      <c r="CB1290" s="42">
        <v>445.32421900000003</v>
      </c>
      <c r="CC1290" s="42">
        <v>0</v>
      </c>
      <c r="CD1290" s="42">
        <v>56.949218999999999</v>
      </c>
      <c r="CE1290" s="42">
        <v>18.671875</v>
      </c>
      <c r="CF1290" s="42">
        <v>115.765625</v>
      </c>
      <c r="CG1290" s="42">
        <v>141.90625</v>
      </c>
      <c r="CH1290" s="42">
        <v>59.75</v>
      </c>
      <c r="CI1290" s="42">
        <v>0</v>
      </c>
      <c r="CJ1290" s="42">
        <v>52.28125</v>
      </c>
      <c r="CK1290" s="42">
        <v>277.27734400000003</v>
      </c>
      <c r="CL1290" s="42">
        <v>3.734375</v>
      </c>
      <c r="CM1290" s="42">
        <v>3.734375</v>
      </c>
      <c r="CN1290" s="42">
        <v>7.46875</v>
      </c>
      <c r="CO1290" s="42">
        <v>18.671875</v>
      </c>
      <c r="CP1290" s="42">
        <v>4.6679690000000003</v>
      </c>
      <c r="CQ1290" s="42">
        <v>0</v>
      </c>
      <c r="CR1290" s="42">
        <v>224.0625</v>
      </c>
      <c r="CS1290" s="42">
        <v>14.9375</v>
      </c>
    </row>
    <row r="1291" spans="1:97">
      <c r="A1291" s="40" t="s">
        <v>3211</v>
      </c>
      <c r="B1291" s="40" t="s">
        <v>289</v>
      </c>
      <c r="C1291" s="40" t="s">
        <v>2806</v>
      </c>
      <c r="D1291" s="40" t="s">
        <v>2807</v>
      </c>
      <c r="E1291" s="40" t="s">
        <v>2852</v>
      </c>
      <c r="F1291" s="40" t="s">
        <v>2809</v>
      </c>
      <c r="G1291" s="41" t="s">
        <v>294</v>
      </c>
      <c r="H1291" s="40" t="s">
        <v>3212</v>
      </c>
      <c r="I1291" s="42">
        <v>453</v>
      </c>
      <c r="J1291" s="42">
        <v>104.784284</v>
      </c>
      <c r="K1291" s="42">
        <v>67.396590000000003</v>
      </c>
      <c r="L1291" s="42">
        <v>98.031403999999995</v>
      </c>
      <c r="M1291" s="42">
        <v>83.735157000000001</v>
      </c>
      <c r="N1291" s="42">
        <v>55.142665000000001</v>
      </c>
      <c r="O1291" s="42">
        <v>43.9099</v>
      </c>
      <c r="P1291" s="42">
        <v>78</v>
      </c>
      <c r="Q1291" s="42">
        <v>55</v>
      </c>
      <c r="R1291" s="42">
        <v>78</v>
      </c>
      <c r="S1291" s="42">
        <v>55</v>
      </c>
      <c r="T1291" s="42">
        <v>67</v>
      </c>
      <c r="U1291" s="42">
        <v>34</v>
      </c>
      <c r="V1291" s="42">
        <v>234.55487099999999</v>
      </c>
      <c r="W1291" s="42">
        <v>55.851790999999999</v>
      </c>
      <c r="X1291" s="42">
        <v>35.740616000000003</v>
      </c>
      <c r="Y1291" s="42">
        <v>52.079183</v>
      </c>
      <c r="Z1291" s="42">
        <v>43.9099</v>
      </c>
      <c r="AA1291" s="42">
        <v>30.634813999999999</v>
      </c>
      <c r="AB1291" s="42">
        <v>15.317406999999999</v>
      </c>
      <c r="AC1291" s="42">
        <v>1.0211600000000001</v>
      </c>
      <c r="AD1291" s="42">
        <v>67.084556000000006</v>
      </c>
      <c r="AE1291" s="42">
        <v>129.687378</v>
      </c>
      <c r="AF1291" s="42">
        <v>37.782936999999997</v>
      </c>
      <c r="AG1291" s="42">
        <v>218.44512900000001</v>
      </c>
      <c r="AH1291" s="42">
        <v>48.932493000000001</v>
      </c>
      <c r="AI1291" s="42">
        <v>31.655974000000001</v>
      </c>
      <c r="AJ1291" s="42">
        <v>45.952221000000002</v>
      </c>
      <c r="AK1291" s="42">
        <v>39.825257999999998</v>
      </c>
      <c r="AL1291" s="42">
        <v>24.507850999999999</v>
      </c>
      <c r="AM1291" s="42">
        <v>23.486691</v>
      </c>
      <c r="AN1291" s="42">
        <v>4.0846419999999997</v>
      </c>
      <c r="AO1291" s="42">
        <v>60.165258000000001</v>
      </c>
      <c r="AP1291" s="42">
        <v>117.433453</v>
      </c>
      <c r="AQ1291" s="42">
        <v>40.846418</v>
      </c>
      <c r="AR1291" s="42">
        <v>347.19455499999998</v>
      </c>
      <c r="AS1291" s="42">
        <v>8.1692839999999993</v>
      </c>
      <c r="AT1291" s="42">
        <v>20.423209</v>
      </c>
      <c r="AU1291" s="42">
        <v>12.253925000000001</v>
      </c>
      <c r="AV1291" s="42">
        <v>36.761775999999998</v>
      </c>
      <c r="AW1291" s="42">
        <v>36.761775999999998</v>
      </c>
      <c r="AX1291" s="42">
        <v>57.184986000000002</v>
      </c>
      <c r="AY1291" s="42">
        <v>114.36997100000001</v>
      </c>
      <c r="AZ1291" s="42">
        <v>61.269627</v>
      </c>
      <c r="BA1291" s="42">
        <v>163.385673</v>
      </c>
      <c r="BB1291" s="42">
        <v>4.0846419999999997</v>
      </c>
      <c r="BC1291" s="42">
        <v>16.338567000000001</v>
      </c>
      <c r="BD1291" s="42">
        <v>8.1692839999999993</v>
      </c>
      <c r="BE1291" s="42">
        <v>16.338567000000001</v>
      </c>
      <c r="BF1291" s="42">
        <v>8.1692839999999993</v>
      </c>
      <c r="BG1291" s="42">
        <v>44.931060000000002</v>
      </c>
      <c r="BH1291" s="42">
        <v>57.184986000000002</v>
      </c>
      <c r="BI1291" s="42">
        <v>8.1692839999999993</v>
      </c>
      <c r="BJ1291" s="42">
        <v>183.80888200000001</v>
      </c>
      <c r="BK1291" s="42">
        <v>4.0846419999999997</v>
      </c>
      <c r="BL1291" s="42">
        <v>4.0846419999999997</v>
      </c>
      <c r="BM1291" s="42">
        <v>4.0846419999999997</v>
      </c>
      <c r="BN1291" s="42">
        <v>20.423209</v>
      </c>
      <c r="BO1291" s="42">
        <v>28.592493000000001</v>
      </c>
      <c r="BP1291" s="42">
        <v>12.253925000000001</v>
      </c>
      <c r="BQ1291" s="42">
        <v>57.184986000000002</v>
      </c>
      <c r="BR1291" s="42">
        <v>53.100344</v>
      </c>
      <c r="BS1291" s="42">
        <v>36.761775999999998</v>
      </c>
      <c r="BT1291" s="42">
        <v>0</v>
      </c>
      <c r="BU1291" s="42">
        <v>0</v>
      </c>
      <c r="BV1291" s="42">
        <v>0</v>
      </c>
      <c r="BW1291" s="42">
        <v>4.0846419999999997</v>
      </c>
      <c r="BX1291" s="42">
        <v>4.0846419999999997</v>
      </c>
      <c r="BY1291" s="42">
        <v>4.0846419999999997</v>
      </c>
      <c r="BZ1291" s="42">
        <v>0</v>
      </c>
      <c r="CA1291" s="42">
        <v>24.507850999999999</v>
      </c>
      <c r="CB1291" s="42">
        <v>167.470315</v>
      </c>
      <c r="CC1291" s="42">
        <v>0</v>
      </c>
      <c r="CD1291" s="42">
        <v>16.338567000000001</v>
      </c>
      <c r="CE1291" s="42">
        <v>4.0846419999999997</v>
      </c>
      <c r="CF1291" s="42">
        <v>32.677135</v>
      </c>
      <c r="CG1291" s="42">
        <v>32.677135</v>
      </c>
      <c r="CH1291" s="42">
        <v>49.015701999999997</v>
      </c>
      <c r="CI1291" s="42">
        <v>0</v>
      </c>
      <c r="CJ1291" s="42">
        <v>32.677135</v>
      </c>
      <c r="CK1291" s="42">
        <v>142.96246400000001</v>
      </c>
      <c r="CL1291" s="42">
        <v>8.1692839999999993</v>
      </c>
      <c r="CM1291" s="42">
        <v>4.0846419999999997</v>
      </c>
      <c r="CN1291" s="42">
        <v>8.1692839999999993</v>
      </c>
      <c r="CO1291" s="42">
        <v>0</v>
      </c>
      <c r="CP1291" s="42">
        <v>0</v>
      </c>
      <c r="CQ1291" s="42">
        <v>4.0846419999999997</v>
      </c>
      <c r="CR1291" s="42">
        <v>114.36997100000001</v>
      </c>
      <c r="CS1291" s="42">
        <v>4.0846419999999997</v>
      </c>
    </row>
    <row r="1292" spans="1:97">
      <c r="A1292" s="40" t="s">
        <v>3213</v>
      </c>
      <c r="B1292" s="40" t="s">
        <v>289</v>
      </c>
      <c r="C1292" s="40" t="s">
        <v>2806</v>
      </c>
      <c r="D1292" s="40" t="s">
        <v>2807</v>
      </c>
      <c r="E1292" s="40" t="s">
        <v>2852</v>
      </c>
      <c r="F1292" s="40" t="s">
        <v>2814</v>
      </c>
      <c r="G1292" s="41" t="s">
        <v>294</v>
      </c>
      <c r="H1292" s="40" t="s">
        <v>3214</v>
      </c>
      <c r="I1292" s="42">
        <v>82</v>
      </c>
      <c r="J1292" s="42">
        <v>12.148148000000001</v>
      </c>
      <c r="K1292" s="42">
        <v>10.123457</v>
      </c>
      <c r="L1292" s="42">
        <v>12.148148000000001</v>
      </c>
      <c r="M1292" s="42">
        <v>16.197531000000001</v>
      </c>
      <c r="N1292" s="42">
        <v>15.185185000000001</v>
      </c>
      <c r="O1292" s="42">
        <v>16.197531000000001</v>
      </c>
      <c r="P1292" s="42">
        <v>8</v>
      </c>
      <c r="Q1292" s="42">
        <v>11</v>
      </c>
      <c r="R1292" s="42">
        <v>18</v>
      </c>
      <c r="S1292" s="42">
        <v>12</v>
      </c>
      <c r="T1292" s="42">
        <v>19</v>
      </c>
      <c r="U1292" s="42">
        <v>19</v>
      </c>
      <c r="V1292" s="42">
        <v>41.506172999999997</v>
      </c>
      <c r="W1292" s="42">
        <v>7.0864200000000004</v>
      </c>
      <c r="X1292" s="42">
        <v>4.0493829999999997</v>
      </c>
      <c r="Y1292" s="42">
        <v>6.0740740000000004</v>
      </c>
      <c r="Z1292" s="42">
        <v>8.0987650000000002</v>
      </c>
      <c r="AA1292" s="42">
        <v>8.0987650000000002</v>
      </c>
      <c r="AB1292" s="42">
        <v>8.0987650000000002</v>
      </c>
      <c r="AC1292" s="42">
        <v>0</v>
      </c>
      <c r="AD1292" s="42">
        <v>7.0864200000000004</v>
      </c>
      <c r="AE1292" s="42">
        <v>21.259259</v>
      </c>
      <c r="AF1292" s="42">
        <v>13.160494</v>
      </c>
      <c r="AG1292" s="42">
        <v>40.493827000000003</v>
      </c>
      <c r="AH1292" s="42">
        <v>5.0617279999999996</v>
      </c>
      <c r="AI1292" s="42">
        <v>6.0740740000000004</v>
      </c>
      <c r="AJ1292" s="42">
        <v>6.0740740000000004</v>
      </c>
      <c r="AK1292" s="42">
        <v>8.0987650000000002</v>
      </c>
      <c r="AL1292" s="42">
        <v>7.0864200000000004</v>
      </c>
      <c r="AM1292" s="42">
        <v>8.0987650000000002</v>
      </c>
      <c r="AN1292" s="42">
        <v>0</v>
      </c>
      <c r="AO1292" s="42">
        <v>5.0617279999999996</v>
      </c>
      <c r="AP1292" s="42">
        <v>24.296296000000002</v>
      </c>
      <c r="AQ1292" s="42">
        <v>11.135802</v>
      </c>
      <c r="AR1292" s="42">
        <v>76.938271999999998</v>
      </c>
      <c r="AS1292" s="42">
        <v>16.197531000000001</v>
      </c>
      <c r="AT1292" s="42">
        <v>0</v>
      </c>
      <c r="AU1292" s="42">
        <v>0</v>
      </c>
      <c r="AV1292" s="42">
        <v>4.0493829999999997</v>
      </c>
      <c r="AW1292" s="42">
        <v>12.148148000000001</v>
      </c>
      <c r="AX1292" s="42">
        <v>8.0987650000000002</v>
      </c>
      <c r="AY1292" s="42">
        <v>24.296296000000002</v>
      </c>
      <c r="AZ1292" s="42">
        <v>12.148148000000001</v>
      </c>
      <c r="BA1292" s="42">
        <v>32.395062000000003</v>
      </c>
      <c r="BB1292" s="42">
        <v>12.148148000000001</v>
      </c>
      <c r="BC1292" s="42">
        <v>0</v>
      </c>
      <c r="BD1292" s="42">
        <v>0</v>
      </c>
      <c r="BE1292" s="42">
        <v>4.0493829999999997</v>
      </c>
      <c r="BF1292" s="42">
        <v>0</v>
      </c>
      <c r="BG1292" s="42">
        <v>4.0493829999999997</v>
      </c>
      <c r="BH1292" s="42">
        <v>8.0987650000000002</v>
      </c>
      <c r="BI1292" s="42">
        <v>4.0493829999999997</v>
      </c>
      <c r="BJ1292" s="42">
        <v>44.543210000000002</v>
      </c>
      <c r="BK1292" s="42">
        <v>4.0493829999999997</v>
      </c>
      <c r="BL1292" s="42">
        <v>0</v>
      </c>
      <c r="BM1292" s="42">
        <v>0</v>
      </c>
      <c r="BN1292" s="42">
        <v>0</v>
      </c>
      <c r="BO1292" s="42">
        <v>12.148148000000001</v>
      </c>
      <c r="BP1292" s="42">
        <v>4.0493829999999997</v>
      </c>
      <c r="BQ1292" s="42">
        <v>16.197531000000001</v>
      </c>
      <c r="BR1292" s="42">
        <v>8.0987650000000002</v>
      </c>
      <c r="BS1292" s="42">
        <v>8.0987650000000002</v>
      </c>
      <c r="BT1292" s="42">
        <v>0</v>
      </c>
      <c r="BU1292" s="42">
        <v>0</v>
      </c>
      <c r="BV1292" s="42">
        <v>0</v>
      </c>
      <c r="BW1292" s="42">
        <v>0</v>
      </c>
      <c r="BX1292" s="42">
        <v>4.0493829999999997</v>
      </c>
      <c r="BY1292" s="42">
        <v>0</v>
      </c>
      <c r="BZ1292" s="42">
        <v>0</v>
      </c>
      <c r="CA1292" s="42">
        <v>4.0493829999999997</v>
      </c>
      <c r="CB1292" s="42">
        <v>36.444443999999997</v>
      </c>
      <c r="CC1292" s="42">
        <v>12.148148000000001</v>
      </c>
      <c r="CD1292" s="42">
        <v>0</v>
      </c>
      <c r="CE1292" s="42">
        <v>0</v>
      </c>
      <c r="CF1292" s="42">
        <v>4.0493829999999997</v>
      </c>
      <c r="CG1292" s="42">
        <v>4.0493829999999997</v>
      </c>
      <c r="CH1292" s="42">
        <v>8.0987650000000002</v>
      </c>
      <c r="CI1292" s="42">
        <v>0</v>
      </c>
      <c r="CJ1292" s="42">
        <v>8.0987650000000002</v>
      </c>
      <c r="CK1292" s="42">
        <v>32.395062000000003</v>
      </c>
      <c r="CL1292" s="42">
        <v>4.0493829999999997</v>
      </c>
      <c r="CM1292" s="42">
        <v>0</v>
      </c>
      <c r="CN1292" s="42">
        <v>0</v>
      </c>
      <c r="CO1292" s="42">
        <v>0</v>
      </c>
      <c r="CP1292" s="42">
        <v>4.0493829999999997</v>
      </c>
      <c r="CQ1292" s="42">
        <v>0</v>
      </c>
      <c r="CR1292" s="42">
        <v>24.296296000000002</v>
      </c>
      <c r="CS1292" s="42">
        <v>0</v>
      </c>
    </row>
    <row r="1293" spans="1:97">
      <c r="A1293" s="40" t="s">
        <v>3215</v>
      </c>
      <c r="B1293" s="40" t="s">
        <v>289</v>
      </c>
      <c r="C1293" s="40" t="s">
        <v>2806</v>
      </c>
      <c r="D1293" s="40" t="s">
        <v>2807</v>
      </c>
      <c r="E1293" s="40" t="s">
        <v>2852</v>
      </c>
      <c r="F1293" s="40" t="s">
        <v>2809</v>
      </c>
      <c r="G1293" s="41" t="s">
        <v>294</v>
      </c>
      <c r="H1293" s="40" t="s">
        <v>2290</v>
      </c>
      <c r="I1293" s="42">
        <v>378</v>
      </c>
      <c r="J1293" s="42">
        <v>76.010869999999997</v>
      </c>
      <c r="K1293" s="42">
        <v>42.114130000000003</v>
      </c>
      <c r="L1293" s="42">
        <v>85.255435000000006</v>
      </c>
      <c r="M1293" s="42">
        <v>85.255435000000006</v>
      </c>
      <c r="N1293" s="42">
        <v>68.820651999999995</v>
      </c>
      <c r="O1293" s="42">
        <v>20.543478</v>
      </c>
      <c r="P1293" s="42">
        <v>57</v>
      </c>
      <c r="Q1293" s="42">
        <v>44</v>
      </c>
      <c r="R1293" s="42">
        <v>76</v>
      </c>
      <c r="S1293" s="42">
        <v>51</v>
      </c>
      <c r="T1293" s="42">
        <v>54</v>
      </c>
      <c r="U1293" s="42">
        <v>17</v>
      </c>
      <c r="V1293" s="42">
        <v>210.570652</v>
      </c>
      <c r="W1293" s="42">
        <v>49.304347999999997</v>
      </c>
      <c r="X1293" s="42">
        <v>27.733695999999998</v>
      </c>
      <c r="Y1293" s="42">
        <v>45.195652000000003</v>
      </c>
      <c r="Z1293" s="42">
        <v>42.114130000000003</v>
      </c>
      <c r="AA1293" s="42">
        <v>35.951087000000001</v>
      </c>
      <c r="AB1293" s="42">
        <v>10.271739</v>
      </c>
      <c r="AC1293" s="42">
        <v>0</v>
      </c>
      <c r="AD1293" s="42">
        <v>59.576087000000001</v>
      </c>
      <c r="AE1293" s="42">
        <v>117.097826</v>
      </c>
      <c r="AF1293" s="42">
        <v>33.896738999999997</v>
      </c>
      <c r="AG1293" s="42">
        <v>167.429348</v>
      </c>
      <c r="AH1293" s="42">
        <v>26.706522</v>
      </c>
      <c r="AI1293" s="42">
        <v>14.380435</v>
      </c>
      <c r="AJ1293" s="42">
        <v>40.059783000000003</v>
      </c>
      <c r="AK1293" s="42">
        <v>43.141303999999998</v>
      </c>
      <c r="AL1293" s="42">
        <v>32.869565000000001</v>
      </c>
      <c r="AM1293" s="42">
        <v>10.271739</v>
      </c>
      <c r="AN1293" s="42">
        <v>0</v>
      </c>
      <c r="AO1293" s="42">
        <v>30.815217000000001</v>
      </c>
      <c r="AP1293" s="42">
        <v>102.71739100000001</v>
      </c>
      <c r="AQ1293" s="42">
        <v>33.896738999999997</v>
      </c>
      <c r="AR1293" s="42">
        <v>291.71739100000002</v>
      </c>
      <c r="AS1293" s="42">
        <v>12.326086999999999</v>
      </c>
      <c r="AT1293" s="42">
        <v>12.326086999999999</v>
      </c>
      <c r="AU1293" s="42">
        <v>16.434782999999999</v>
      </c>
      <c r="AV1293" s="42">
        <v>20.543478</v>
      </c>
      <c r="AW1293" s="42">
        <v>65.739130000000003</v>
      </c>
      <c r="AX1293" s="42">
        <v>41.086956999999998</v>
      </c>
      <c r="AY1293" s="42">
        <v>94.5</v>
      </c>
      <c r="AZ1293" s="42">
        <v>28.760870000000001</v>
      </c>
      <c r="BA1293" s="42">
        <v>152.021739</v>
      </c>
      <c r="BB1293" s="42">
        <v>4.1086960000000001</v>
      </c>
      <c r="BC1293" s="42">
        <v>8.2173909999999992</v>
      </c>
      <c r="BD1293" s="42">
        <v>12.326086999999999</v>
      </c>
      <c r="BE1293" s="42">
        <v>12.326086999999999</v>
      </c>
      <c r="BF1293" s="42">
        <v>12.326086999999999</v>
      </c>
      <c r="BG1293" s="42">
        <v>36.978261000000003</v>
      </c>
      <c r="BH1293" s="42">
        <v>57.521738999999997</v>
      </c>
      <c r="BI1293" s="42">
        <v>8.2173909999999992</v>
      </c>
      <c r="BJ1293" s="42">
        <v>139.695652</v>
      </c>
      <c r="BK1293" s="42">
        <v>8.2173909999999992</v>
      </c>
      <c r="BL1293" s="42">
        <v>4.1086960000000001</v>
      </c>
      <c r="BM1293" s="42">
        <v>4.1086960000000001</v>
      </c>
      <c r="BN1293" s="42">
        <v>8.2173909999999992</v>
      </c>
      <c r="BO1293" s="42">
        <v>53.413043000000002</v>
      </c>
      <c r="BP1293" s="42">
        <v>4.1086960000000001</v>
      </c>
      <c r="BQ1293" s="42">
        <v>36.978261000000003</v>
      </c>
      <c r="BR1293" s="42">
        <v>20.543478</v>
      </c>
      <c r="BS1293" s="42">
        <v>20.543478</v>
      </c>
      <c r="BT1293" s="42">
        <v>0</v>
      </c>
      <c r="BU1293" s="42">
        <v>0</v>
      </c>
      <c r="BV1293" s="42">
        <v>0</v>
      </c>
      <c r="BW1293" s="42">
        <v>0</v>
      </c>
      <c r="BX1293" s="42">
        <v>0</v>
      </c>
      <c r="BY1293" s="42">
        <v>4.1086960000000001</v>
      </c>
      <c r="BZ1293" s="42">
        <v>0</v>
      </c>
      <c r="CA1293" s="42">
        <v>16.434782999999999</v>
      </c>
      <c r="CB1293" s="42">
        <v>168.45652200000001</v>
      </c>
      <c r="CC1293" s="42">
        <v>12.326086999999999</v>
      </c>
      <c r="CD1293" s="42">
        <v>12.326086999999999</v>
      </c>
      <c r="CE1293" s="42">
        <v>16.434782999999999</v>
      </c>
      <c r="CF1293" s="42">
        <v>16.434782999999999</v>
      </c>
      <c r="CG1293" s="42">
        <v>61.630434999999999</v>
      </c>
      <c r="CH1293" s="42">
        <v>36.978261000000003</v>
      </c>
      <c r="CI1293" s="42">
        <v>0</v>
      </c>
      <c r="CJ1293" s="42">
        <v>12.326086999999999</v>
      </c>
      <c r="CK1293" s="42">
        <v>102.71739100000001</v>
      </c>
      <c r="CL1293" s="42">
        <v>0</v>
      </c>
      <c r="CM1293" s="42">
        <v>0</v>
      </c>
      <c r="CN1293" s="42">
        <v>0</v>
      </c>
      <c r="CO1293" s="42">
        <v>4.1086960000000001</v>
      </c>
      <c r="CP1293" s="42">
        <v>4.1086960000000001</v>
      </c>
      <c r="CQ1293" s="42">
        <v>0</v>
      </c>
      <c r="CR1293" s="42">
        <v>94.5</v>
      </c>
      <c r="CS1293" s="42">
        <v>0</v>
      </c>
    </row>
    <row r="1294" spans="1:97">
      <c r="A1294" s="40" t="s">
        <v>3216</v>
      </c>
      <c r="B1294" s="40" t="s">
        <v>289</v>
      </c>
      <c r="C1294" s="40" t="s">
        <v>2806</v>
      </c>
      <c r="D1294" s="40" t="s">
        <v>2807</v>
      </c>
      <c r="E1294" s="40" t="s">
        <v>2855</v>
      </c>
      <c r="F1294" s="40" t="s">
        <v>2809</v>
      </c>
      <c r="G1294" s="41" t="s">
        <v>294</v>
      </c>
      <c r="H1294" s="40" t="s">
        <v>890</v>
      </c>
      <c r="I1294" s="42">
        <v>556</v>
      </c>
      <c r="J1294" s="42">
        <v>86</v>
      </c>
      <c r="K1294" s="42">
        <v>55</v>
      </c>
      <c r="L1294" s="42">
        <v>92</v>
      </c>
      <c r="M1294" s="42">
        <v>160</v>
      </c>
      <c r="N1294" s="42">
        <v>89</v>
      </c>
      <c r="O1294" s="42">
        <v>74</v>
      </c>
      <c r="P1294" s="42">
        <v>112</v>
      </c>
      <c r="Q1294" s="42">
        <v>70</v>
      </c>
      <c r="R1294" s="42">
        <v>156</v>
      </c>
      <c r="S1294" s="42">
        <v>93</v>
      </c>
      <c r="T1294" s="42">
        <v>108</v>
      </c>
      <c r="U1294" s="42">
        <v>63</v>
      </c>
      <c r="V1294" s="42">
        <v>261</v>
      </c>
      <c r="W1294" s="42">
        <v>40</v>
      </c>
      <c r="X1294" s="42">
        <v>26</v>
      </c>
      <c r="Y1294" s="42">
        <v>47</v>
      </c>
      <c r="Z1294" s="42">
        <v>78</v>
      </c>
      <c r="AA1294" s="42">
        <v>42</v>
      </c>
      <c r="AB1294" s="42">
        <v>28</v>
      </c>
      <c r="AC1294" s="42">
        <v>0</v>
      </c>
      <c r="AD1294" s="42">
        <v>53</v>
      </c>
      <c r="AE1294" s="42">
        <v>161</v>
      </c>
      <c r="AF1294" s="42">
        <v>47</v>
      </c>
      <c r="AG1294" s="42">
        <v>295</v>
      </c>
      <c r="AH1294" s="42">
        <v>46</v>
      </c>
      <c r="AI1294" s="42">
        <v>29</v>
      </c>
      <c r="AJ1294" s="42">
        <v>45</v>
      </c>
      <c r="AK1294" s="42">
        <v>82</v>
      </c>
      <c r="AL1294" s="42">
        <v>47</v>
      </c>
      <c r="AM1294" s="42">
        <v>43</v>
      </c>
      <c r="AN1294" s="42">
        <v>3</v>
      </c>
      <c r="AO1294" s="42">
        <v>58</v>
      </c>
      <c r="AP1294" s="42">
        <v>165</v>
      </c>
      <c r="AQ1294" s="42">
        <v>72</v>
      </c>
      <c r="AR1294" s="42">
        <v>464</v>
      </c>
      <c r="AS1294" s="42">
        <v>16</v>
      </c>
      <c r="AT1294" s="42">
        <v>8</v>
      </c>
      <c r="AU1294" s="42">
        <v>4</v>
      </c>
      <c r="AV1294" s="42">
        <v>40</v>
      </c>
      <c r="AW1294" s="42">
        <v>88</v>
      </c>
      <c r="AX1294" s="42">
        <v>72</v>
      </c>
      <c r="AY1294" s="42">
        <v>196</v>
      </c>
      <c r="AZ1294" s="42">
        <v>40</v>
      </c>
      <c r="BA1294" s="42">
        <v>216</v>
      </c>
      <c r="BB1294" s="42">
        <v>8</v>
      </c>
      <c r="BC1294" s="42">
        <v>4</v>
      </c>
      <c r="BD1294" s="42">
        <v>4</v>
      </c>
      <c r="BE1294" s="42">
        <v>12</v>
      </c>
      <c r="BF1294" s="42">
        <v>8</v>
      </c>
      <c r="BG1294" s="42">
        <v>60</v>
      </c>
      <c r="BH1294" s="42">
        <v>100</v>
      </c>
      <c r="BI1294" s="42">
        <v>20</v>
      </c>
      <c r="BJ1294" s="42">
        <v>248</v>
      </c>
      <c r="BK1294" s="42">
        <v>8</v>
      </c>
      <c r="BL1294" s="42">
        <v>4</v>
      </c>
      <c r="BM1294" s="42">
        <v>0</v>
      </c>
      <c r="BN1294" s="42">
        <v>28</v>
      </c>
      <c r="BO1294" s="42">
        <v>80</v>
      </c>
      <c r="BP1294" s="42">
        <v>12</v>
      </c>
      <c r="BQ1294" s="42">
        <v>96</v>
      </c>
      <c r="BR1294" s="42">
        <v>20</v>
      </c>
      <c r="BS1294" s="42">
        <v>52</v>
      </c>
      <c r="BT1294" s="42">
        <v>0</v>
      </c>
      <c r="BU1294" s="42">
        <v>0</v>
      </c>
      <c r="BV1294" s="42">
        <v>0</v>
      </c>
      <c r="BW1294" s="42">
        <v>8</v>
      </c>
      <c r="BX1294" s="42">
        <v>12</v>
      </c>
      <c r="BY1294" s="42">
        <v>8</v>
      </c>
      <c r="BZ1294" s="42">
        <v>0</v>
      </c>
      <c r="CA1294" s="42">
        <v>24</v>
      </c>
      <c r="CB1294" s="42">
        <v>208</v>
      </c>
      <c r="CC1294" s="42">
        <v>16</v>
      </c>
      <c r="CD1294" s="42">
        <v>8</v>
      </c>
      <c r="CE1294" s="42">
        <v>4</v>
      </c>
      <c r="CF1294" s="42">
        <v>28</v>
      </c>
      <c r="CG1294" s="42">
        <v>72</v>
      </c>
      <c r="CH1294" s="42">
        <v>64</v>
      </c>
      <c r="CI1294" s="42">
        <v>4</v>
      </c>
      <c r="CJ1294" s="42">
        <v>12</v>
      </c>
      <c r="CK1294" s="42">
        <v>204</v>
      </c>
      <c r="CL1294" s="42">
        <v>0</v>
      </c>
      <c r="CM1294" s="42">
        <v>0</v>
      </c>
      <c r="CN1294" s="42">
        <v>0</v>
      </c>
      <c r="CO1294" s="42">
        <v>4</v>
      </c>
      <c r="CP1294" s="42">
        <v>4</v>
      </c>
      <c r="CQ1294" s="42">
        <v>0</v>
      </c>
      <c r="CR1294" s="42">
        <v>192</v>
      </c>
      <c r="CS1294" s="42">
        <v>4</v>
      </c>
    </row>
    <row r="1295" spans="1:97">
      <c r="A1295" s="40" t="s">
        <v>3217</v>
      </c>
      <c r="B1295" s="40" t="s">
        <v>289</v>
      </c>
      <c r="C1295" s="40" t="s">
        <v>2806</v>
      </c>
      <c r="D1295" s="40" t="s">
        <v>2807</v>
      </c>
      <c r="E1295" s="40" t="s">
        <v>3218</v>
      </c>
      <c r="F1295" s="40" t="s">
        <v>2809</v>
      </c>
      <c r="G1295" s="41" t="s">
        <v>294</v>
      </c>
      <c r="H1295" s="40" t="s">
        <v>3219</v>
      </c>
      <c r="I1295" s="42">
        <v>31225</v>
      </c>
      <c r="J1295" s="42">
        <v>4961.2397460000002</v>
      </c>
      <c r="K1295" s="42">
        <v>6579.2828609999997</v>
      </c>
      <c r="L1295" s="42">
        <v>5820.3142610000004</v>
      </c>
      <c r="M1295" s="42">
        <v>6736.702765</v>
      </c>
      <c r="N1295" s="42">
        <v>4297.4081669999996</v>
      </c>
      <c r="O1295" s="42">
        <v>2830.0522000000001</v>
      </c>
      <c r="P1295" s="42">
        <v>5396</v>
      </c>
      <c r="Q1295" s="42">
        <v>6215</v>
      </c>
      <c r="R1295" s="42">
        <v>6649</v>
      </c>
      <c r="S1295" s="42">
        <v>5401</v>
      </c>
      <c r="T1295" s="42">
        <v>3844</v>
      </c>
      <c r="U1295" s="42">
        <v>2024</v>
      </c>
      <c r="V1295" s="42">
        <v>15377.088938000001</v>
      </c>
      <c r="W1295" s="42">
        <v>2580.54655</v>
      </c>
      <c r="X1295" s="42">
        <v>3542.004555</v>
      </c>
      <c r="Y1295" s="42">
        <v>3046.9736590000002</v>
      </c>
      <c r="Z1295" s="42">
        <v>3299.8001869999998</v>
      </c>
      <c r="AA1295" s="42">
        <v>1899.9591820000001</v>
      </c>
      <c r="AB1295" s="42">
        <v>956.99423899999999</v>
      </c>
      <c r="AC1295" s="42">
        <v>50.810566999999999</v>
      </c>
      <c r="AD1295" s="42">
        <v>3607.7896179999998</v>
      </c>
      <c r="AE1295" s="42">
        <v>9689.8567239999993</v>
      </c>
      <c r="AF1295" s="42">
        <v>2079.4425959999999</v>
      </c>
      <c r="AG1295" s="42">
        <v>15847.911061999999</v>
      </c>
      <c r="AH1295" s="42">
        <v>2380.6931960000002</v>
      </c>
      <c r="AI1295" s="42">
        <v>3037.2783060000002</v>
      </c>
      <c r="AJ1295" s="42">
        <v>2773.3406020000002</v>
      </c>
      <c r="AK1295" s="42">
        <v>3436.9025780000002</v>
      </c>
      <c r="AL1295" s="42">
        <v>2397.448985</v>
      </c>
      <c r="AM1295" s="42">
        <v>1582.303398</v>
      </c>
      <c r="AN1295" s="42">
        <v>239.943996</v>
      </c>
      <c r="AO1295" s="42">
        <v>3332.1096600000001</v>
      </c>
      <c r="AP1295" s="42">
        <v>9325.9275230000003</v>
      </c>
      <c r="AQ1295" s="42">
        <v>3189.8738790000002</v>
      </c>
      <c r="AR1295" s="42">
        <v>26268.083543000001</v>
      </c>
      <c r="AS1295" s="42">
        <v>27.978598999999999</v>
      </c>
      <c r="AT1295" s="42">
        <v>558.06214699999998</v>
      </c>
      <c r="AU1295" s="42">
        <v>1751.42653</v>
      </c>
      <c r="AV1295" s="42">
        <v>3518.1986299999999</v>
      </c>
      <c r="AW1295" s="42">
        <v>5442.2762400000001</v>
      </c>
      <c r="AX1295" s="42">
        <v>3150.1542960000002</v>
      </c>
      <c r="AY1295" s="42">
        <v>6924.1655510000001</v>
      </c>
      <c r="AZ1295" s="42">
        <v>4895.8215490000002</v>
      </c>
      <c r="BA1295" s="42">
        <v>12830.866066000001</v>
      </c>
      <c r="BB1295" s="42">
        <v>16.952036</v>
      </c>
      <c r="BC1295" s="42">
        <v>396.90959500000002</v>
      </c>
      <c r="BD1295" s="42">
        <v>1058.464489</v>
      </c>
      <c r="BE1295" s="42">
        <v>1846.2931249999999</v>
      </c>
      <c r="BF1295" s="42">
        <v>1777.0271190000001</v>
      </c>
      <c r="BG1295" s="42">
        <v>2520.244776</v>
      </c>
      <c r="BH1295" s="42">
        <v>2971.961393</v>
      </c>
      <c r="BI1295" s="42">
        <v>2243.0135310000001</v>
      </c>
      <c r="BJ1295" s="42">
        <v>13437.217477</v>
      </c>
      <c r="BK1295" s="42">
        <v>11.026562999999999</v>
      </c>
      <c r="BL1295" s="42">
        <v>161.15255199999999</v>
      </c>
      <c r="BM1295" s="42">
        <v>692.962041</v>
      </c>
      <c r="BN1295" s="42">
        <v>1671.9055049999999</v>
      </c>
      <c r="BO1295" s="42">
        <v>3665.2491209999998</v>
      </c>
      <c r="BP1295" s="42">
        <v>629.90952000000004</v>
      </c>
      <c r="BQ1295" s="42">
        <v>3952.2041570000001</v>
      </c>
      <c r="BR1295" s="42">
        <v>2652.8080180000002</v>
      </c>
      <c r="BS1295" s="42">
        <v>4475.1853140000003</v>
      </c>
      <c r="BT1295" s="42">
        <v>0</v>
      </c>
      <c r="BU1295" s="42">
        <v>18.982109000000001</v>
      </c>
      <c r="BV1295" s="42">
        <v>37.694308999999997</v>
      </c>
      <c r="BW1295" s="42">
        <v>487.82878799999997</v>
      </c>
      <c r="BX1295" s="42">
        <v>969.26668199999995</v>
      </c>
      <c r="BY1295" s="42">
        <v>669.16666399999997</v>
      </c>
      <c r="BZ1295" s="42">
        <v>0</v>
      </c>
      <c r="CA1295" s="42">
        <v>2292.2467609999999</v>
      </c>
      <c r="CB1295" s="42">
        <v>12692.061915</v>
      </c>
      <c r="CC1295" s="42">
        <v>20.068187000000002</v>
      </c>
      <c r="CD1295" s="42">
        <v>424.24695600000001</v>
      </c>
      <c r="CE1295" s="42">
        <v>1371.727699</v>
      </c>
      <c r="CF1295" s="42">
        <v>2708.746525</v>
      </c>
      <c r="CG1295" s="42">
        <v>3921.2949020000001</v>
      </c>
      <c r="CH1295" s="42">
        <v>2239.5396390000001</v>
      </c>
      <c r="CI1295" s="42">
        <v>142.14075199999999</v>
      </c>
      <c r="CJ1295" s="42">
        <v>1864.297255</v>
      </c>
      <c r="CK1295" s="42">
        <v>9100.8363140000001</v>
      </c>
      <c r="CL1295" s="42">
        <v>7.910412</v>
      </c>
      <c r="CM1295" s="42">
        <v>114.833082</v>
      </c>
      <c r="CN1295" s="42">
        <v>342.00452100000001</v>
      </c>
      <c r="CO1295" s="42">
        <v>321.62331699999999</v>
      </c>
      <c r="CP1295" s="42">
        <v>551.71465499999999</v>
      </c>
      <c r="CQ1295" s="42">
        <v>241.447993</v>
      </c>
      <c r="CR1295" s="42">
        <v>6782.0247989999998</v>
      </c>
      <c r="CS1295" s="42">
        <v>739.27753299999995</v>
      </c>
    </row>
    <row r="1296" spans="1:97">
      <c r="A1296" s="40" t="s">
        <v>3220</v>
      </c>
      <c r="B1296" s="40" t="s">
        <v>289</v>
      </c>
      <c r="C1296" s="40" t="s">
        <v>2806</v>
      </c>
      <c r="D1296" s="40" t="s">
        <v>2807</v>
      </c>
      <c r="E1296" s="40" t="s">
        <v>2842</v>
      </c>
      <c r="F1296" s="40" t="s">
        <v>2809</v>
      </c>
      <c r="G1296" s="41" t="s">
        <v>294</v>
      </c>
      <c r="H1296" s="40" t="s">
        <v>3221</v>
      </c>
      <c r="I1296" s="42">
        <v>71</v>
      </c>
      <c r="J1296" s="42">
        <v>11.671233000000001</v>
      </c>
      <c r="K1296" s="42">
        <v>9.7260270000000002</v>
      </c>
      <c r="L1296" s="42">
        <v>12.643836</v>
      </c>
      <c r="M1296" s="42">
        <v>11.671233000000001</v>
      </c>
      <c r="N1296" s="42">
        <v>14.589041</v>
      </c>
      <c r="O1296" s="42">
        <v>10.69863</v>
      </c>
      <c r="P1296" s="42">
        <v>11</v>
      </c>
      <c r="Q1296" s="42">
        <v>13</v>
      </c>
      <c r="R1296" s="42">
        <v>13</v>
      </c>
      <c r="S1296" s="42">
        <v>15</v>
      </c>
      <c r="T1296" s="42">
        <v>18</v>
      </c>
      <c r="U1296" s="42">
        <v>11</v>
      </c>
      <c r="V1296" s="42">
        <v>32.095889999999997</v>
      </c>
      <c r="W1296" s="42">
        <v>2.917808</v>
      </c>
      <c r="X1296" s="42">
        <v>3.8904109999999998</v>
      </c>
      <c r="Y1296" s="42">
        <v>7.7808219999999997</v>
      </c>
      <c r="Z1296" s="42">
        <v>4.8630139999999997</v>
      </c>
      <c r="AA1296" s="42">
        <v>7.7808219999999997</v>
      </c>
      <c r="AB1296" s="42">
        <v>3.8904109999999998</v>
      </c>
      <c r="AC1296" s="42">
        <v>0.972603</v>
      </c>
      <c r="AD1296" s="42">
        <v>3.8904109999999998</v>
      </c>
      <c r="AE1296" s="42">
        <v>20.424658000000001</v>
      </c>
      <c r="AF1296" s="42">
        <v>7.7808219999999997</v>
      </c>
      <c r="AG1296" s="42">
        <v>38.904110000000003</v>
      </c>
      <c r="AH1296" s="42">
        <v>8.753425</v>
      </c>
      <c r="AI1296" s="42">
        <v>5.8356159999999999</v>
      </c>
      <c r="AJ1296" s="42">
        <v>4.8630139999999997</v>
      </c>
      <c r="AK1296" s="42">
        <v>6.8082190000000002</v>
      </c>
      <c r="AL1296" s="42">
        <v>6.8082190000000002</v>
      </c>
      <c r="AM1296" s="42">
        <v>4.8630139999999997</v>
      </c>
      <c r="AN1296" s="42">
        <v>0.972603</v>
      </c>
      <c r="AO1296" s="42">
        <v>10.69863</v>
      </c>
      <c r="AP1296" s="42">
        <v>20.424658000000001</v>
      </c>
      <c r="AQ1296" s="42">
        <v>7.7808219999999997</v>
      </c>
      <c r="AR1296" s="42">
        <v>54.465752999999999</v>
      </c>
      <c r="AS1296" s="42">
        <v>0</v>
      </c>
      <c r="AT1296" s="42">
        <v>0</v>
      </c>
      <c r="AU1296" s="42">
        <v>0</v>
      </c>
      <c r="AV1296" s="42">
        <v>0</v>
      </c>
      <c r="AW1296" s="42">
        <v>11.671233000000001</v>
      </c>
      <c r="AX1296" s="42">
        <v>7.7808219999999997</v>
      </c>
      <c r="AY1296" s="42">
        <v>27.232876999999998</v>
      </c>
      <c r="AZ1296" s="42">
        <v>7.7808219999999997</v>
      </c>
      <c r="BA1296" s="42">
        <v>19.452055000000001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7.7808219999999997</v>
      </c>
      <c r="BH1296" s="42">
        <v>11.671233000000001</v>
      </c>
      <c r="BI1296" s="42">
        <v>0</v>
      </c>
      <c r="BJ1296" s="42">
        <v>35.013699000000003</v>
      </c>
      <c r="BK1296" s="42">
        <v>0</v>
      </c>
      <c r="BL1296" s="42">
        <v>0</v>
      </c>
      <c r="BM1296" s="42">
        <v>0</v>
      </c>
      <c r="BN1296" s="42">
        <v>0</v>
      </c>
      <c r="BO1296" s="42">
        <v>11.671233000000001</v>
      </c>
      <c r="BP1296" s="42">
        <v>0</v>
      </c>
      <c r="BQ1296" s="42">
        <v>15.561643999999999</v>
      </c>
      <c r="BR1296" s="42">
        <v>7.7808219999999997</v>
      </c>
      <c r="BS1296" s="42">
        <v>3.8904109999999998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  <c r="BY1296" s="42">
        <v>0</v>
      </c>
      <c r="BZ1296" s="42">
        <v>0</v>
      </c>
      <c r="CA1296" s="42">
        <v>3.8904109999999998</v>
      </c>
      <c r="CB1296" s="42">
        <v>19.452055000000001</v>
      </c>
      <c r="CC1296" s="42">
        <v>0</v>
      </c>
      <c r="CD1296" s="42">
        <v>0</v>
      </c>
      <c r="CE1296" s="42">
        <v>0</v>
      </c>
      <c r="CF1296" s="42">
        <v>0</v>
      </c>
      <c r="CG1296" s="42">
        <v>7.7808219999999997</v>
      </c>
      <c r="CH1296" s="42">
        <v>7.7808219999999997</v>
      </c>
      <c r="CI1296" s="42">
        <v>0</v>
      </c>
      <c r="CJ1296" s="42">
        <v>3.8904109999999998</v>
      </c>
      <c r="CK1296" s="42">
        <v>31.123287999999999</v>
      </c>
      <c r="CL1296" s="42">
        <v>0</v>
      </c>
      <c r="CM1296" s="42">
        <v>0</v>
      </c>
      <c r="CN1296" s="42">
        <v>0</v>
      </c>
      <c r="CO1296" s="42">
        <v>0</v>
      </c>
      <c r="CP1296" s="42">
        <v>3.8904109999999998</v>
      </c>
      <c r="CQ1296" s="42">
        <v>0</v>
      </c>
      <c r="CR1296" s="42">
        <v>27.232876999999998</v>
      </c>
      <c r="CS1296" s="42">
        <v>0</v>
      </c>
    </row>
    <row r="1297" spans="1:97">
      <c r="A1297" s="40" t="s">
        <v>3222</v>
      </c>
      <c r="B1297" s="40" t="s">
        <v>289</v>
      </c>
      <c r="C1297" s="40" t="s">
        <v>2806</v>
      </c>
      <c r="D1297" s="40" t="s">
        <v>2812</v>
      </c>
      <c r="E1297" s="40" t="s">
        <v>2970</v>
      </c>
      <c r="F1297" s="40" t="s">
        <v>2818</v>
      </c>
      <c r="G1297" s="41" t="s">
        <v>294</v>
      </c>
      <c r="H1297" s="40" t="s">
        <v>3223</v>
      </c>
      <c r="I1297" s="42">
        <v>1157</v>
      </c>
      <c r="J1297" s="42">
        <v>212.71125900000001</v>
      </c>
      <c r="K1297" s="42">
        <v>130.45880099999999</v>
      </c>
      <c r="L1297" s="42">
        <v>176.07840100000001</v>
      </c>
      <c r="M1297" s="42">
        <v>235.78314599999999</v>
      </c>
      <c r="N1297" s="42">
        <v>185.08036899999999</v>
      </c>
      <c r="O1297" s="42">
        <v>216.888025</v>
      </c>
      <c r="P1297" s="42">
        <v>250</v>
      </c>
      <c r="Q1297" s="42">
        <v>173</v>
      </c>
      <c r="R1297" s="42">
        <v>191</v>
      </c>
      <c r="S1297" s="42">
        <v>190</v>
      </c>
      <c r="T1297" s="42">
        <v>217</v>
      </c>
      <c r="U1297" s="42">
        <v>189</v>
      </c>
      <c r="V1297" s="42">
        <v>527.62544500000001</v>
      </c>
      <c r="W1297" s="42">
        <v>102.86659</v>
      </c>
      <c r="X1297" s="42">
        <v>66.764906999999994</v>
      </c>
      <c r="Y1297" s="42">
        <v>81.967530999999994</v>
      </c>
      <c r="Z1297" s="42">
        <v>114.349766</v>
      </c>
      <c r="AA1297" s="42">
        <v>84.979913999999994</v>
      </c>
      <c r="AB1297" s="42">
        <v>73.684354999999996</v>
      </c>
      <c r="AC1297" s="42">
        <v>3.0123820000000001</v>
      </c>
      <c r="AD1297" s="42">
        <v>125.105924</v>
      </c>
      <c r="AE1297" s="42">
        <v>283.34455300000002</v>
      </c>
      <c r="AF1297" s="42">
        <v>119.17496800000001</v>
      </c>
      <c r="AG1297" s="42">
        <v>629.37455499999999</v>
      </c>
      <c r="AH1297" s="42">
        <v>109.844669</v>
      </c>
      <c r="AI1297" s="42">
        <v>63.693894</v>
      </c>
      <c r="AJ1297" s="42">
        <v>94.110868999999994</v>
      </c>
      <c r="AK1297" s="42">
        <v>121.43338</v>
      </c>
      <c r="AL1297" s="42">
        <v>100.10045599999999</v>
      </c>
      <c r="AM1297" s="42">
        <v>110.032286</v>
      </c>
      <c r="AN1297" s="42">
        <v>30.159001</v>
      </c>
      <c r="AO1297" s="42">
        <v>140.144383</v>
      </c>
      <c r="AP1297" s="42">
        <v>281.32066300000002</v>
      </c>
      <c r="AQ1297" s="42">
        <v>207.90950900000001</v>
      </c>
      <c r="AR1297" s="42">
        <v>946.429892</v>
      </c>
      <c r="AS1297" s="42">
        <v>28.334454999999998</v>
      </c>
      <c r="AT1297" s="42">
        <v>36.430014</v>
      </c>
      <c r="AU1297" s="42">
        <v>40.477792999999998</v>
      </c>
      <c r="AV1297" s="42">
        <v>117.3856</v>
      </c>
      <c r="AW1297" s="42">
        <v>161.91117299999999</v>
      </c>
      <c r="AX1297" s="42">
        <v>113.33782100000001</v>
      </c>
      <c r="AY1297" s="42">
        <v>339.45061099999998</v>
      </c>
      <c r="AZ1297" s="42">
        <v>109.102424</v>
      </c>
      <c r="BA1297" s="42">
        <v>396.494756</v>
      </c>
      <c r="BB1297" s="42">
        <v>20.238897000000001</v>
      </c>
      <c r="BC1297" s="42">
        <v>28.334454999999998</v>
      </c>
      <c r="BD1297" s="42">
        <v>20.238897000000001</v>
      </c>
      <c r="BE1297" s="42">
        <v>48.573352</v>
      </c>
      <c r="BF1297" s="42">
        <v>24.286676</v>
      </c>
      <c r="BG1297" s="42">
        <v>93.098923999999997</v>
      </c>
      <c r="BH1297" s="42">
        <v>117.3856</v>
      </c>
      <c r="BI1297" s="42">
        <v>44.337955000000001</v>
      </c>
      <c r="BJ1297" s="42">
        <v>549.93513600000006</v>
      </c>
      <c r="BK1297" s="42">
        <v>8.0955589999999997</v>
      </c>
      <c r="BL1297" s="42">
        <v>8.0955589999999997</v>
      </c>
      <c r="BM1297" s="42">
        <v>20.238897000000001</v>
      </c>
      <c r="BN1297" s="42">
        <v>68.812247999999997</v>
      </c>
      <c r="BO1297" s="42">
        <v>137.62449699999999</v>
      </c>
      <c r="BP1297" s="42">
        <v>20.238897000000001</v>
      </c>
      <c r="BQ1297" s="42">
        <v>222.06501</v>
      </c>
      <c r="BR1297" s="42">
        <v>64.764469000000005</v>
      </c>
      <c r="BS1297" s="42">
        <v>85.003366</v>
      </c>
      <c r="BT1297" s="42">
        <v>0</v>
      </c>
      <c r="BU1297" s="42">
        <v>0</v>
      </c>
      <c r="BV1297" s="42">
        <v>0</v>
      </c>
      <c r="BW1297" s="42">
        <v>4.0477790000000002</v>
      </c>
      <c r="BX1297" s="42">
        <v>20.238897000000001</v>
      </c>
      <c r="BY1297" s="42">
        <v>28.334454999999998</v>
      </c>
      <c r="BZ1297" s="42">
        <v>0</v>
      </c>
      <c r="CA1297" s="42">
        <v>32.382235000000001</v>
      </c>
      <c r="CB1297" s="42">
        <v>420.96904999999998</v>
      </c>
      <c r="CC1297" s="42">
        <v>24.286676</v>
      </c>
      <c r="CD1297" s="42">
        <v>32.382235000000001</v>
      </c>
      <c r="CE1297" s="42">
        <v>32.382235000000001</v>
      </c>
      <c r="CF1297" s="42">
        <v>97.146704</v>
      </c>
      <c r="CG1297" s="42">
        <v>129.52893800000001</v>
      </c>
      <c r="CH1297" s="42">
        <v>68.812247999999997</v>
      </c>
      <c r="CI1297" s="42">
        <v>4.0477790000000002</v>
      </c>
      <c r="CJ1297" s="42">
        <v>32.382235000000001</v>
      </c>
      <c r="CK1297" s="42">
        <v>440.45747599999999</v>
      </c>
      <c r="CL1297" s="42">
        <v>4.0477790000000002</v>
      </c>
      <c r="CM1297" s="42">
        <v>4.0477790000000002</v>
      </c>
      <c r="CN1297" s="42">
        <v>8.0955589999999997</v>
      </c>
      <c r="CO1297" s="42">
        <v>16.191116999999998</v>
      </c>
      <c r="CP1297" s="42">
        <v>12.143338</v>
      </c>
      <c r="CQ1297" s="42">
        <v>16.191116999999998</v>
      </c>
      <c r="CR1297" s="42">
        <v>335.40283099999999</v>
      </c>
      <c r="CS1297" s="42">
        <v>44.337955000000001</v>
      </c>
    </row>
    <row r="1298" spans="1:97">
      <c r="A1298" s="40" t="s">
        <v>3224</v>
      </c>
      <c r="B1298" s="40" t="s">
        <v>289</v>
      </c>
      <c r="C1298" s="40" t="s">
        <v>2806</v>
      </c>
      <c r="D1298" s="40" t="s">
        <v>2807</v>
      </c>
      <c r="E1298" s="40" t="s">
        <v>2855</v>
      </c>
      <c r="F1298" s="40" t="s">
        <v>2809</v>
      </c>
      <c r="G1298" s="41" t="s">
        <v>294</v>
      </c>
      <c r="H1298" s="40" t="s">
        <v>3225</v>
      </c>
      <c r="I1298" s="42">
        <v>577</v>
      </c>
      <c r="J1298" s="42">
        <v>124.292469</v>
      </c>
      <c r="K1298" s="42">
        <v>62.651488999999998</v>
      </c>
      <c r="L1298" s="42">
        <v>128.33450099999999</v>
      </c>
      <c r="M1298" s="42">
        <v>126.313485</v>
      </c>
      <c r="N1298" s="42">
        <v>81.851138000000006</v>
      </c>
      <c r="O1298" s="42">
        <v>53.556918000000003</v>
      </c>
      <c r="P1298" s="42">
        <v>86</v>
      </c>
      <c r="Q1298" s="42">
        <v>95</v>
      </c>
      <c r="R1298" s="42">
        <v>112</v>
      </c>
      <c r="S1298" s="42">
        <v>81</v>
      </c>
      <c r="T1298" s="42">
        <v>69</v>
      </c>
      <c r="U1298" s="42">
        <v>42</v>
      </c>
      <c r="V1298" s="42">
        <v>291.02627000000001</v>
      </c>
      <c r="W1298" s="42">
        <v>62.651488999999998</v>
      </c>
      <c r="X1298" s="42">
        <v>35.367775999999999</v>
      </c>
      <c r="Y1298" s="42">
        <v>62.651488999999998</v>
      </c>
      <c r="Z1298" s="42">
        <v>60.630473000000002</v>
      </c>
      <c r="AA1298" s="42">
        <v>44.462347000000001</v>
      </c>
      <c r="AB1298" s="42">
        <v>23.241681</v>
      </c>
      <c r="AC1298" s="42">
        <v>2.0210159999999999</v>
      </c>
      <c r="AD1298" s="42">
        <v>78.819614999999999</v>
      </c>
      <c r="AE1298" s="42">
        <v>162.69176899999999</v>
      </c>
      <c r="AF1298" s="42">
        <v>49.514885999999997</v>
      </c>
      <c r="AG1298" s="42">
        <v>285.97372999999999</v>
      </c>
      <c r="AH1298" s="42">
        <v>61.640980999999996</v>
      </c>
      <c r="AI1298" s="42">
        <v>27.283712999999999</v>
      </c>
      <c r="AJ1298" s="42">
        <v>65.683012000000005</v>
      </c>
      <c r="AK1298" s="42">
        <v>65.683012000000005</v>
      </c>
      <c r="AL1298" s="42">
        <v>37.388792000000002</v>
      </c>
      <c r="AM1298" s="42">
        <v>24.252189000000001</v>
      </c>
      <c r="AN1298" s="42">
        <v>4.0420319999999998</v>
      </c>
      <c r="AO1298" s="42">
        <v>71.74606</v>
      </c>
      <c r="AP1298" s="42">
        <v>166.7338</v>
      </c>
      <c r="AQ1298" s="42">
        <v>47.493870000000001</v>
      </c>
      <c r="AR1298" s="42">
        <v>432.49737299999998</v>
      </c>
      <c r="AS1298" s="42">
        <v>28.294221</v>
      </c>
      <c r="AT1298" s="42">
        <v>12.126094999999999</v>
      </c>
      <c r="AU1298" s="42">
        <v>32.336252000000002</v>
      </c>
      <c r="AV1298" s="42">
        <v>60.630473000000002</v>
      </c>
      <c r="AW1298" s="42">
        <v>72.756567000000004</v>
      </c>
      <c r="AX1298" s="42">
        <v>72.756567000000004</v>
      </c>
      <c r="AY1298" s="42">
        <v>117.218914</v>
      </c>
      <c r="AZ1298" s="42">
        <v>36.378284000000001</v>
      </c>
      <c r="BA1298" s="42">
        <v>222.311734</v>
      </c>
      <c r="BB1298" s="42">
        <v>20.210158</v>
      </c>
      <c r="BC1298" s="42">
        <v>12.126094999999999</v>
      </c>
      <c r="BD1298" s="42">
        <v>12.126094999999999</v>
      </c>
      <c r="BE1298" s="42">
        <v>36.378284000000001</v>
      </c>
      <c r="BF1298" s="42">
        <v>12.126094999999999</v>
      </c>
      <c r="BG1298" s="42">
        <v>40.420315000000002</v>
      </c>
      <c r="BH1298" s="42">
        <v>60.630473000000002</v>
      </c>
      <c r="BI1298" s="42">
        <v>28.294221</v>
      </c>
      <c r="BJ1298" s="42">
        <v>210.18563900000001</v>
      </c>
      <c r="BK1298" s="42">
        <v>8.0840630000000004</v>
      </c>
      <c r="BL1298" s="42">
        <v>0</v>
      </c>
      <c r="BM1298" s="42">
        <v>20.210158</v>
      </c>
      <c r="BN1298" s="42">
        <v>24.252189000000001</v>
      </c>
      <c r="BO1298" s="42">
        <v>60.630473000000002</v>
      </c>
      <c r="BP1298" s="42">
        <v>32.336252000000002</v>
      </c>
      <c r="BQ1298" s="42">
        <v>56.588441000000003</v>
      </c>
      <c r="BR1298" s="42">
        <v>8.0840630000000004</v>
      </c>
      <c r="BS1298" s="42">
        <v>44.462347000000001</v>
      </c>
      <c r="BT1298" s="42">
        <v>0</v>
      </c>
      <c r="BU1298" s="42">
        <v>4.0420319999999998</v>
      </c>
      <c r="BV1298" s="42">
        <v>0</v>
      </c>
      <c r="BW1298" s="42">
        <v>0</v>
      </c>
      <c r="BX1298" s="42">
        <v>4.0420319999999998</v>
      </c>
      <c r="BY1298" s="42">
        <v>8.0840630000000004</v>
      </c>
      <c r="BZ1298" s="42">
        <v>0</v>
      </c>
      <c r="CA1298" s="42">
        <v>28.294221</v>
      </c>
      <c r="CB1298" s="42">
        <v>242.52189100000001</v>
      </c>
      <c r="CC1298" s="42">
        <v>24.252189000000001</v>
      </c>
      <c r="CD1298" s="42">
        <v>8.0840630000000004</v>
      </c>
      <c r="CE1298" s="42">
        <v>32.336252000000002</v>
      </c>
      <c r="CF1298" s="42">
        <v>52.546410000000002</v>
      </c>
      <c r="CG1298" s="42">
        <v>60.630473000000002</v>
      </c>
      <c r="CH1298" s="42">
        <v>60.630473000000002</v>
      </c>
      <c r="CI1298" s="42">
        <v>0</v>
      </c>
      <c r="CJ1298" s="42">
        <v>4.0420319999999998</v>
      </c>
      <c r="CK1298" s="42">
        <v>145.51313500000001</v>
      </c>
      <c r="CL1298" s="42">
        <v>4.0420319999999998</v>
      </c>
      <c r="CM1298" s="42">
        <v>0</v>
      </c>
      <c r="CN1298" s="42">
        <v>0</v>
      </c>
      <c r="CO1298" s="42">
        <v>8.0840630000000004</v>
      </c>
      <c r="CP1298" s="42">
        <v>8.0840630000000004</v>
      </c>
      <c r="CQ1298" s="42">
        <v>4.0420319999999998</v>
      </c>
      <c r="CR1298" s="42">
        <v>117.218914</v>
      </c>
      <c r="CS1298" s="42">
        <v>4.0420319999999998</v>
      </c>
    </row>
    <row r="1299" spans="1:97">
      <c r="A1299" s="40" t="s">
        <v>3226</v>
      </c>
      <c r="B1299" s="40" t="s">
        <v>289</v>
      </c>
      <c r="C1299" s="40" t="s">
        <v>2806</v>
      </c>
      <c r="D1299" s="40" t="s">
        <v>2807</v>
      </c>
      <c r="E1299" s="40" t="s">
        <v>2855</v>
      </c>
      <c r="F1299" s="40" t="s">
        <v>2809</v>
      </c>
      <c r="G1299" s="41" t="s">
        <v>294</v>
      </c>
      <c r="H1299" s="40" t="s">
        <v>3227</v>
      </c>
      <c r="I1299" s="42">
        <v>574</v>
      </c>
      <c r="J1299" s="42">
        <v>104.71877499999999</v>
      </c>
      <c r="K1299" s="42">
        <v>77.057212000000007</v>
      </c>
      <c r="L1299" s="42">
        <v>114.597905</v>
      </c>
      <c r="M1299" s="42">
        <v>139.30700999999999</v>
      </c>
      <c r="N1299" s="42">
        <v>78.045124999999999</v>
      </c>
      <c r="O1299" s="42">
        <v>60.273972000000001</v>
      </c>
      <c r="P1299" s="42">
        <v>110</v>
      </c>
      <c r="Q1299" s="42">
        <v>87</v>
      </c>
      <c r="R1299" s="42">
        <v>122</v>
      </c>
      <c r="S1299" s="42">
        <v>103</v>
      </c>
      <c r="T1299" s="42">
        <v>88</v>
      </c>
      <c r="U1299" s="42">
        <v>47</v>
      </c>
      <c r="V1299" s="42">
        <v>290.457695</v>
      </c>
      <c r="W1299" s="42">
        <v>45.443997000000003</v>
      </c>
      <c r="X1299" s="42">
        <v>44.456083999999997</v>
      </c>
      <c r="Y1299" s="42">
        <v>54.335214000000001</v>
      </c>
      <c r="Z1299" s="42">
        <v>79.044318000000004</v>
      </c>
      <c r="AA1299" s="42">
        <v>40.504432000000001</v>
      </c>
      <c r="AB1299" s="42">
        <v>26.673649999999999</v>
      </c>
      <c r="AC1299" s="42">
        <v>0</v>
      </c>
      <c r="AD1299" s="42">
        <v>66.190168999999997</v>
      </c>
      <c r="AE1299" s="42">
        <v>182.775181</v>
      </c>
      <c r="AF1299" s="42">
        <v>41.492345</v>
      </c>
      <c r="AG1299" s="42">
        <v>283.542305</v>
      </c>
      <c r="AH1299" s="42">
        <v>59.274779000000002</v>
      </c>
      <c r="AI1299" s="42">
        <v>32.601128000000003</v>
      </c>
      <c r="AJ1299" s="42">
        <v>60.262692000000001</v>
      </c>
      <c r="AK1299" s="42">
        <v>60.262692000000001</v>
      </c>
      <c r="AL1299" s="42">
        <v>37.540692999999997</v>
      </c>
      <c r="AM1299" s="42">
        <v>31.624496000000001</v>
      </c>
      <c r="AN1299" s="42">
        <v>1.9758260000000001</v>
      </c>
      <c r="AO1299" s="42">
        <v>72.117647000000005</v>
      </c>
      <c r="AP1299" s="42">
        <v>163.005641</v>
      </c>
      <c r="AQ1299" s="42">
        <v>48.419015999999999</v>
      </c>
      <c r="AR1299" s="42">
        <v>474.19822900000003</v>
      </c>
      <c r="AS1299" s="42">
        <v>63.226430000000001</v>
      </c>
      <c r="AT1299" s="42">
        <v>11.854956</v>
      </c>
      <c r="AU1299" s="42">
        <v>31.613215</v>
      </c>
      <c r="AV1299" s="42">
        <v>75.081385999999995</v>
      </c>
      <c r="AW1299" s="42">
        <v>71.129733999999999</v>
      </c>
      <c r="AX1299" s="42">
        <v>67.178082000000003</v>
      </c>
      <c r="AY1299" s="42">
        <v>98.791297999999998</v>
      </c>
      <c r="AZ1299" s="42">
        <v>55.323126999999999</v>
      </c>
      <c r="BA1299" s="42">
        <v>252.905722</v>
      </c>
      <c r="BB1299" s="42">
        <v>35.564867</v>
      </c>
      <c r="BC1299" s="42">
        <v>7.9033040000000003</v>
      </c>
      <c r="BD1299" s="42">
        <v>11.854956</v>
      </c>
      <c r="BE1299" s="42">
        <v>51.371474999999997</v>
      </c>
      <c r="BF1299" s="42">
        <v>3.9516520000000002</v>
      </c>
      <c r="BG1299" s="42">
        <v>55.323126999999999</v>
      </c>
      <c r="BH1299" s="42">
        <v>67.178082000000003</v>
      </c>
      <c r="BI1299" s="42">
        <v>19.75826</v>
      </c>
      <c r="BJ1299" s="42">
        <v>221.292507</v>
      </c>
      <c r="BK1299" s="42">
        <v>27.661563000000001</v>
      </c>
      <c r="BL1299" s="42">
        <v>3.9516520000000002</v>
      </c>
      <c r="BM1299" s="42">
        <v>19.75826</v>
      </c>
      <c r="BN1299" s="42">
        <v>23.709911000000002</v>
      </c>
      <c r="BO1299" s="42">
        <v>67.178082000000003</v>
      </c>
      <c r="BP1299" s="42">
        <v>11.854956</v>
      </c>
      <c r="BQ1299" s="42">
        <v>31.613215</v>
      </c>
      <c r="BR1299" s="42">
        <v>35.564867</v>
      </c>
      <c r="BS1299" s="42">
        <v>59.274779000000002</v>
      </c>
      <c r="BT1299" s="42">
        <v>0</v>
      </c>
      <c r="BU1299" s="42">
        <v>0</v>
      </c>
      <c r="BV1299" s="42">
        <v>0</v>
      </c>
      <c r="BW1299" s="42">
        <v>3.9516520000000002</v>
      </c>
      <c r="BX1299" s="42">
        <v>19.75826</v>
      </c>
      <c r="BY1299" s="42">
        <v>7.9033040000000003</v>
      </c>
      <c r="BZ1299" s="42">
        <v>0</v>
      </c>
      <c r="CA1299" s="42">
        <v>27.661563000000001</v>
      </c>
      <c r="CB1299" s="42">
        <v>229.19581099999999</v>
      </c>
      <c r="CC1299" s="42">
        <v>43.468170999999998</v>
      </c>
      <c r="CD1299" s="42">
        <v>11.854956</v>
      </c>
      <c r="CE1299" s="42">
        <v>19.75826</v>
      </c>
      <c r="CF1299" s="42">
        <v>59.274779000000002</v>
      </c>
      <c r="CG1299" s="42">
        <v>35.564867</v>
      </c>
      <c r="CH1299" s="42">
        <v>51.371474999999997</v>
      </c>
      <c r="CI1299" s="42">
        <v>0</v>
      </c>
      <c r="CJ1299" s="42">
        <v>7.9033040000000003</v>
      </c>
      <c r="CK1299" s="42">
        <v>185.72764000000001</v>
      </c>
      <c r="CL1299" s="42">
        <v>19.75826</v>
      </c>
      <c r="CM1299" s="42">
        <v>0</v>
      </c>
      <c r="CN1299" s="42">
        <v>11.854956</v>
      </c>
      <c r="CO1299" s="42">
        <v>11.854956</v>
      </c>
      <c r="CP1299" s="42">
        <v>15.806608000000001</v>
      </c>
      <c r="CQ1299" s="42">
        <v>7.9033040000000003</v>
      </c>
      <c r="CR1299" s="42">
        <v>98.791297999999998</v>
      </c>
      <c r="CS1299" s="42">
        <v>19.75826</v>
      </c>
    </row>
    <row r="1300" spans="1:97">
      <c r="A1300" s="40" t="s">
        <v>3228</v>
      </c>
      <c r="B1300" s="40" t="s">
        <v>289</v>
      </c>
      <c r="C1300" s="40" t="s">
        <v>2806</v>
      </c>
      <c r="D1300" s="40" t="s">
        <v>2807</v>
      </c>
      <c r="E1300" s="40" t="s">
        <v>2827</v>
      </c>
      <c r="F1300" s="40" t="s">
        <v>2818</v>
      </c>
      <c r="G1300" s="41" t="s">
        <v>294</v>
      </c>
      <c r="H1300" s="40" t="s">
        <v>3229</v>
      </c>
      <c r="I1300" s="42">
        <v>4606</v>
      </c>
      <c r="J1300" s="42">
        <v>638.10182399999997</v>
      </c>
      <c r="K1300" s="42">
        <v>679.597129</v>
      </c>
      <c r="L1300" s="42">
        <v>776.12965099999997</v>
      </c>
      <c r="M1300" s="42">
        <v>859.24134200000003</v>
      </c>
      <c r="N1300" s="42">
        <v>930.40649800000006</v>
      </c>
      <c r="O1300" s="42">
        <v>722.52355699999998</v>
      </c>
      <c r="P1300" s="42">
        <v>653</v>
      </c>
      <c r="Q1300" s="42">
        <v>702</v>
      </c>
      <c r="R1300" s="42">
        <v>840</v>
      </c>
      <c r="S1300" s="42">
        <v>783</v>
      </c>
      <c r="T1300" s="42">
        <v>922</v>
      </c>
      <c r="U1300" s="42">
        <v>492</v>
      </c>
      <c r="V1300" s="42">
        <v>2234.4632360000001</v>
      </c>
      <c r="W1300" s="42">
        <v>338.32977499999998</v>
      </c>
      <c r="X1300" s="42">
        <v>377.56633399999998</v>
      </c>
      <c r="Y1300" s="42">
        <v>393.35388899999998</v>
      </c>
      <c r="Z1300" s="42">
        <v>425.124819</v>
      </c>
      <c r="AA1300" s="42">
        <v>428.24874599999998</v>
      </c>
      <c r="AB1300" s="42">
        <v>256.62250599999999</v>
      </c>
      <c r="AC1300" s="42">
        <v>15.217167</v>
      </c>
      <c r="AD1300" s="42">
        <v>520.88719600000002</v>
      </c>
      <c r="AE1300" s="42">
        <v>1168.3008279999999</v>
      </c>
      <c r="AF1300" s="42">
        <v>545.27521300000001</v>
      </c>
      <c r="AG1300" s="42">
        <v>2371.5367639999999</v>
      </c>
      <c r="AH1300" s="42">
        <v>299.77204899999998</v>
      </c>
      <c r="AI1300" s="42">
        <v>302.03079500000001</v>
      </c>
      <c r="AJ1300" s="42">
        <v>382.77576199999999</v>
      </c>
      <c r="AK1300" s="42">
        <v>434.11652299999997</v>
      </c>
      <c r="AL1300" s="42">
        <v>502.15775100000002</v>
      </c>
      <c r="AM1300" s="42">
        <v>410.27185200000002</v>
      </c>
      <c r="AN1300" s="42">
        <v>40.412032000000004</v>
      </c>
      <c r="AO1300" s="42">
        <v>424.98729300000002</v>
      </c>
      <c r="AP1300" s="42">
        <v>1164.6954350000001</v>
      </c>
      <c r="AQ1300" s="42">
        <v>781.85403699999995</v>
      </c>
      <c r="AR1300" s="42">
        <v>3940.117397</v>
      </c>
      <c r="AS1300" s="42">
        <v>31.748716000000002</v>
      </c>
      <c r="AT1300" s="42">
        <v>55.875982</v>
      </c>
      <c r="AU1300" s="42">
        <v>93.178216000000006</v>
      </c>
      <c r="AV1300" s="42">
        <v>278.37365399999999</v>
      </c>
      <c r="AW1300" s="42">
        <v>563.018552</v>
      </c>
      <c r="AX1300" s="42">
        <v>706.01217399999996</v>
      </c>
      <c r="AY1300" s="42">
        <v>1530.3236810000001</v>
      </c>
      <c r="AZ1300" s="42">
        <v>681.58642099999997</v>
      </c>
      <c r="BA1300" s="42">
        <v>1863.4545860000001</v>
      </c>
      <c r="BB1300" s="42">
        <v>31.748716000000002</v>
      </c>
      <c r="BC1300" s="42">
        <v>35.656689999999998</v>
      </c>
      <c r="BD1300" s="42">
        <v>56.651505</v>
      </c>
      <c r="BE1300" s="42">
        <v>150.85596699999999</v>
      </c>
      <c r="BF1300" s="42">
        <v>103.76422700000001</v>
      </c>
      <c r="BG1300" s="42">
        <v>593.832179</v>
      </c>
      <c r="BH1300" s="42">
        <v>688.60497399999997</v>
      </c>
      <c r="BI1300" s="42">
        <v>202.340329</v>
      </c>
      <c r="BJ1300" s="42">
        <v>2076.6628110000001</v>
      </c>
      <c r="BK1300" s="42">
        <v>0</v>
      </c>
      <c r="BL1300" s="42">
        <v>20.219293</v>
      </c>
      <c r="BM1300" s="42">
        <v>36.526712000000003</v>
      </c>
      <c r="BN1300" s="42">
        <v>127.517686</v>
      </c>
      <c r="BO1300" s="42">
        <v>459.25432499999999</v>
      </c>
      <c r="BP1300" s="42">
        <v>112.17999500000001</v>
      </c>
      <c r="BQ1300" s="42">
        <v>841.71870799999999</v>
      </c>
      <c r="BR1300" s="42">
        <v>479.24609199999998</v>
      </c>
      <c r="BS1300" s="42">
        <v>489.75487199999998</v>
      </c>
      <c r="BT1300" s="42">
        <v>0</v>
      </c>
      <c r="BU1300" s="42">
        <v>4.0777979999999996</v>
      </c>
      <c r="BV1300" s="42">
        <v>8.0668869999999995</v>
      </c>
      <c r="BW1300" s="42">
        <v>24.027145000000001</v>
      </c>
      <c r="BX1300" s="42">
        <v>67.409435999999999</v>
      </c>
      <c r="BY1300" s="42">
        <v>167.087401</v>
      </c>
      <c r="BZ1300" s="42">
        <v>0</v>
      </c>
      <c r="CA1300" s="42">
        <v>219.08620400000001</v>
      </c>
      <c r="CB1300" s="42">
        <v>1465.892578</v>
      </c>
      <c r="CC1300" s="42">
        <v>19.690809999999999</v>
      </c>
      <c r="CD1300" s="42">
        <v>35.571798000000001</v>
      </c>
      <c r="CE1300" s="42">
        <v>60.997447000000001</v>
      </c>
      <c r="CF1300" s="42">
        <v>234.22171599999999</v>
      </c>
      <c r="CG1300" s="42">
        <v>442.32569000000001</v>
      </c>
      <c r="CH1300" s="42">
        <v>477.92934100000002</v>
      </c>
      <c r="CI1300" s="42">
        <v>20.390965000000001</v>
      </c>
      <c r="CJ1300" s="42">
        <v>174.76481100000001</v>
      </c>
      <c r="CK1300" s="42">
        <v>1984.4699479999999</v>
      </c>
      <c r="CL1300" s="42">
        <v>12.057905999999999</v>
      </c>
      <c r="CM1300" s="42">
        <v>16.226386000000002</v>
      </c>
      <c r="CN1300" s="42">
        <v>24.113882</v>
      </c>
      <c r="CO1300" s="42">
        <v>20.124793</v>
      </c>
      <c r="CP1300" s="42">
        <v>53.283425999999999</v>
      </c>
      <c r="CQ1300" s="42">
        <v>60.995432000000001</v>
      </c>
      <c r="CR1300" s="42">
        <v>1509.9327169999999</v>
      </c>
      <c r="CS1300" s="42">
        <v>287.73540600000001</v>
      </c>
    </row>
    <row r="1301" spans="1:97">
      <c r="A1301" s="40" t="s">
        <v>3230</v>
      </c>
      <c r="B1301" s="40" t="s">
        <v>289</v>
      </c>
      <c r="C1301" s="40" t="s">
        <v>2806</v>
      </c>
      <c r="D1301" s="40" t="s">
        <v>2807</v>
      </c>
      <c r="E1301" s="40" t="s">
        <v>2852</v>
      </c>
      <c r="F1301" s="40" t="s">
        <v>2809</v>
      </c>
      <c r="G1301" s="41" t="s">
        <v>294</v>
      </c>
      <c r="H1301" s="40" t="s">
        <v>3231</v>
      </c>
      <c r="I1301" s="42">
        <v>186</v>
      </c>
      <c r="J1301" s="42">
        <v>39</v>
      </c>
      <c r="K1301" s="42">
        <v>20</v>
      </c>
      <c r="L1301" s="42">
        <v>35</v>
      </c>
      <c r="M1301" s="42">
        <v>55</v>
      </c>
      <c r="N1301" s="42">
        <v>22</v>
      </c>
      <c r="O1301" s="42">
        <v>15</v>
      </c>
      <c r="P1301" s="42">
        <v>29</v>
      </c>
      <c r="Q1301" s="42">
        <v>27</v>
      </c>
      <c r="R1301" s="42">
        <v>40</v>
      </c>
      <c r="S1301" s="42">
        <v>31</v>
      </c>
      <c r="T1301" s="42">
        <v>27</v>
      </c>
      <c r="U1301" s="42">
        <v>16</v>
      </c>
      <c r="V1301" s="42">
        <v>92</v>
      </c>
      <c r="W1301" s="42">
        <v>21</v>
      </c>
      <c r="X1301" s="42">
        <v>10</v>
      </c>
      <c r="Y1301" s="42">
        <v>17</v>
      </c>
      <c r="Z1301" s="42">
        <v>27</v>
      </c>
      <c r="AA1301" s="42">
        <v>13</v>
      </c>
      <c r="AB1301" s="42">
        <v>4</v>
      </c>
      <c r="AC1301" s="42">
        <v>0</v>
      </c>
      <c r="AD1301" s="42">
        <v>28</v>
      </c>
      <c r="AE1301" s="42">
        <v>51</v>
      </c>
      <c r="AF1301" s="42">
        <v>13</v>
      </c>
      <c r="AG1301" s="42">
        <v>94</v>
      </c>
      <c r="AH1301" s="42">
        <v>18</v>
      </c>
      <c r="AI1301" s="42">
        <v>10</v>
      </c>
      <c r="AJ1301" s="42">
        <v>18</v>
      </c>
      <c r="AK1301" s="42">
        <v>28</v>
      </c>
      <c r="AL1301" s="42">
        <v>9</v>
      </c>
      <c r="AM1301" s="42">
        <v>9</v>
      </c>
      <c r="AN1301" s="42">
        <v>2</v>
      </c>
      <c r="AO1301" s="42">
        <v>23</v>
      </c>
      <c r="AP1301" s="42">
        <v>56</v>
      </c>
      <c r="AQ1301" s="42">
        <v>15</v>
      </c>
      <c r="AR1301" s="42">
        <v>152</v>
      </c>
      <c r="AS1301" s="42">
        <v>8</v>
      </c>
      <c r="AT1301" s="42">
        <v>4</v>
      </c>
      <c r="AU1301" s="42">
        <v>0</v>
      </c>
      <c r="AV1301" s="42">
        <v>12</v>
      </c>
      <c r="AW1301" s="42">
        <v>28</v>
      </c>
      <c r="AX1301" s="42">
        <v>28</v>
      </c>
      <c r="AY1301" s="42">
        <v>56</v>
      </c>
      <c r="AZ1301" s="42">
        <v>16</v>
      </c>
      <c r="BA1301" s="42">
        <v>60</v>
      </c>
      <c r="BB1301" s="42">
        <v>4</v>
      </c>
      <c r="BC1301" s="42">
        <v>4</v>
      </c>
      <c r="BD1301" s="42">
        <v>0</v>
      </c>
      <c r="BE1301" s="42">
        <v>4</v>
      </c>
      <c r="BF1301" s="42">
        <v>4</v>
      </c>
      <c r="BG1301" s="42">
        <v>12</v>
      </c>
      <c r="BH1301" s="42">
        <v>28</v>
      </c>
      <c r="BI1301" s="42">
        <v>4</v>
      </c>
      <c r="BJ1301" s="42">
        <v>92</v>
      </c>
      <c r="BK1301" s="42">
        <v>4</v>
      </c>
      <c r="BL1301" s="42">
        <v>0</v>
      </c>
      <c r="BM1301" s="42">
        <v>0</v>
      </c>
      <c r="BN1301" s="42">
        <v>8</v>
      </c>
      <c r="BO1301" s="42">
        <v>24</v>
      </c>
      <c r="BP1301" s="42">
        <v>16</v>
      </c>
      <c r="BQ1301" s="42">
        <v>28</v>
      </c>
      <c r="BR1301" s="42">
        <v>12</v>
      </c>
      <c r="BS1301" s="42">
        <v>12</v>
      </c>
      <c r="BT1301" s="42">
        <v>0</v>
      </c>
      <c r="BU1301" s="42">
        <v>0</v>
      </c>
      <c r="BV1301" s="42">
        <v>0</v>
      </c>
      <c r="BW1301" s="42">
        <v>0</v>
      </c>
      <c r="BX1301" s="42">
        <v>4</v>
      </c>
      <c r="BY1301" s="42">
        <v>0</v>
      </c>
      <c r="BZ1301" s="42">
        <v>0</v>
      </c>
      <c r="CA1301" s="42">
        <v>8</v>
      </c>
      <c r="CB1301" s="42">
        <v>76</v>
      </c>
      <c r="CC1301" s="42">
        <v>8</v>
      </c>
      <c r="CD1301" s="42">
        <v>4</v>
      </c>
      <c r="CE1301" s="42">
        <v>0</v>
      </c>
      <c r="CF1301" s="42">
        <v>12</v>
      </c>
      <c r="CG1301" s="42">
        <v>20</v>
      </c>
      <c r="CH1301" s="42">
        <v>24</v>
      </c>
      <c r="CI1301" s="42">
        <v>0</v>
      </c>
      <c r="CJ1301" s="42">
        <v>8</v>
      </c>
      <c r="CK1301" s="42">
        <v>64</v>
      </c>
      <c r="CL1301" s="42">
        <v>0</v>
      </c>
      <c r="CM1301" s="42">
        <v>0</v>
      </c>
      <c r="CN1301" s="42">
        <v>0</v>
      </c>
      <c r="CO1301" s="42">
        <v>0</v>
      </c>
      <c r="CP1301" s="42">
        <v>4</v>
      </c>
      <c r="CQ1301" s="42">
        <v>4</v>
      </c>
      <c r="CR1301" s="42">
        <v>56</v>
      </c>
      <c r="CS1301" s="42">
        <v>0</v>
      </c>
    </row>
    <row r="1302" spans="1:97">
      <c r="A1302" s="40" t="s">
        <v>3232</v>
      </c>
      <c r="B1302" s="40" t="s">
        <v>289</v>
      </c>
      <c r="C1302" s="40" t="s">
        <v>2806</v>
      </c>
      <c r="D1302" s="40" t="s">
        <v>2812</v>
      </c>
      <c r="E1302" s="40" t="s">
        <v>2952</v>
      </c>
      <c r="F1302" s="40" t="s">
        <v>2818</v>
      </c>
      <c r="G1302" s="41" t="s">
        <v>294</v>
      </c>
      <c r="H1302" s="40" t="s">
        <v>3233</v>
      </c>
      <c r="I1302" s="42">
        <v>258</v>
      </c>
      <c r="J1302" s="42">
        <v>50.975805999999999</v>
      </c>
      <c r="K1302" s="42">
        <v>32.25</v>
      </c>
      <c r="L1302" s="42">
        <v>43.693548</v>
      </c>
      <c r="M1302" s="42">
        <v>70.741934999999998</v>
      </c>
      <c r="N1302" s="42">
        <v>38.491934999999998</v>
      </c>
      <c r="O1302" s="42">
        <v>21.846774</v>
      </c>
      <c r="P1302" s="42">
        <v>42</v>
      </c>
      <c r="Q1302" s="42">
        <v>30</v>
      </c>
      <c r="R1302" s="42">
        <v>57</v>
      </c>
      <c r="S1302" s="42">
        <v>42</v>
      </c>
      <c r="T1302" s="42">
        <v>44</v>
      </c>
      <c r="U1302" s="42">
        <v>15</v>
      </c>
      <c r="V1302" s="42">
        <v>133.16129000000001</v>
      </c>
      <c r="W1302" s="42">
        <v>27.048387000000002</v>
      </c>
      <c r="X1302" s="42">
        <v>19.766128999999999</v>
      </c>
      <c r="Y1302" s="42">
        <v>21.846774</v>
      </c>
      <c r="Z1302" s="42">
        <v>33.290323000000001</v>
      </c>
      <c r="AA1302" s="42">
        <v>20.806452</v>
      </c>
      <c r="AB1302" s="42">
        <v>10.403226</v>
      </c>
      <c r="AC1302" s="42">
        <v>0</v>
      </c>
      <c r="AD1302" s="42">
        <v>35.370967999999998</v>
      </c>
      <c r="AE1302" s="42">
        <v>73.862903000000003</v>
      </c>
      <c r="AF1302" s="42">
        <v>23.927419</v>
      </c>
      <c r="AG1302" s="42">
        <v>124.83871000000001</v>
      </c>
      <c r="AH1302" s="42">
        <v>23.927419</v>
      </c>
      <c r="AI1302" s="42">
        <v>12.483871000000001</v>
      </c>
      <c r="AJ1302" s="42">
        <v>21.846774</v>
      </c>
      <c r="AK1302" s="42">
        <v>37.451613000000002</v>
      </c>
      <c r="AL1302" s="42">
        <v>17.685483999999999</v>
      </c>
      <c r="AM1302" s="42">
        <v>11.443548</v>
      </c>
      <c r="AN1302" s="42">
        <v>0</v>
      </c>
      <c r="AO1302" s="42">
        <v>30.169354999999999</v>
      </c>
      <c r="AP1302" s="42">
        <v>73.862903000000003</v>
      </c>
      <c r="AQ1302" s="42">
        <v>20.806452</v>
      </c>
      <c r="AR1302" s="42">
        <v>208.064516</v>
      </c>
      <c r="AS1302" s="42">
        <v>20.806452</v>
      </c>
      <c r="AT1302" s="42">
        <v>16.645161000000002</v>
      </c>
      <c r="AU1302" s="42">
        <v>4.1612900000000002</v>
      </c>
      <c r="AV1302" s="42">
        <v>24.967742000000001</v>
      </c>
      <c r="AW1302" s="42">
        <v>37.451613000000002</v>
      </c>
      <c r="AX1302" s="42">
        <v>12.483871000000001</v>
      </c>
      <c r="AY1302" s="42">
        <v>70.741934999999998</v>
      </c>
      <c r="AZ1302" s="42">
        <v>20.806452</v>
      </c>
      <c r="BA1302" s="42">
        <v>95.709676999999999</v>
      </c>
      <c r="BB1302" s="42">
        <v>16.645161000000002</v>
      </c>
      <c r="BC1302" s="42">
        <v>16.645161000000002</v>
      </c>
      <c r="BD1302" s="42">
        <v>4.1612900000000002</v>
      </c>
      <c r="BE1302" s="42">
        <v>8.3225809999999996</v>
      </c>
      <c r="BF1302" s="42">
        <v>0</v>
      </c>
      <c r="BG1302" s="42">
        <v>8.3225809999999996</v>
      </c>
      <c r="BH1302" s="42">
        <v>33.290323000000001</v>
      </c>
      <c r="BI1302" s="42">
        <v>8.3225809999999996</v>
      </c>
      <c r="BJ1302" s="42">
        <v>112.354839</v>
      </c>
      <c r="BK1302" s="42">
        <v>4.1612900000000002</v>
      </c>
      <c r="BL1302" s="42">
        <v>0</v>
      </c>
      <c r="BM1302" s="42">
        <v>0</v>
      </c>
      <c r="BN1302" s="42">
        <v>16.645161000000002</v>
      </c>
      <c r="BO1302" s="42">
        <v>37.451613000000002</v>
      </c>
      <c r="BP1302" s="42">
        <v>4.1612900000000002</v>
      </c>
      <c r="BQ1302" s="42">
        <v>37.451613000000002</v>
      </c>
      <c r="BR1302" s="42">
        <v>12.483871000000001</v>
      </c>
      <c r="BS1302" s="42">
        <v>20.806452</v>
      </c>
      <c r="BT1302" s="42">
        <v>0</v>
      </c>
      <c r="BU1302" s="42">
        <v>4.1612900000000002</v>
      </c>
      <c r="BV1302" s="42">
        <v>0</v>
      </c>
      <c r="BW1302" s="42">
        <v>0</v>
      </c>
      <c r="BX1302" s="42">
        <v>12.483871000000001</v>
      </c>
      <c r="BY1302" s="42">
        <v>0</v>
      </c>
      <c r="BZ1302" s="42">
        <v>0</v>
      </c>
      <c r="CA1302" s="42">
        <v>4.1612900000000002</v>
      </c>
      <c r="CB1302" s="42">
        <v>95.709676999999999</v>
      </c>
      <c r="CC1302" s="42">
        <v>16.645161000000002</v>
      </c>
      <c r="CD1302" s="42">
        <v>12.483871000000001</v>
      </c>
      <c r="CE1302" s="42">
        <v>4.1612900000000002</v>
      </c>
      <c r="CF1302" s="42">
        <v>20.806452</v>
      </c>
      <c r="CG1302" s="42">
        <v>16.645161000000002</v>
      </c>
      <c r="CH1302" s="42">
        <v>12.483871000000001</v>
      </c>
      <c r="CI1302" s="42">
        <v>0</v>
      </c>
      <c r="CJ1302" s="42">
        <v>12.483871000000001</v>
      </c>
      <c r="CK1302" s="42">
        <v>91.548387000000005</v>
      </c>
      <c r="CL1302" s="42">
        <v>4.1612900000000002</v>
      </c>
      <c r="CM1302" s="42">
        <v>0</v>
      </c>
      <c r="CN1302" s="42">
        <v>0</v>
      </c>
      <c r="CO1302" s="42">
        <v>4.1612900000000002</v>
      </c>
      <c r="CP1302" s="42">
        <v>8.3225809999999996</v>
      </c>
      <c r="CQ1302" s="42">
        <v>0</v>
      </c>
      <c r="CR1302" s="42">
        <v>70.741934999999998</v>
      </c>
      <c r="CS1302" s="42">
        <v>4.1612900000000002</v>
      </c>
    </row>
    <row r="1303" spans="1:97">
      <c r="A1303" s="40" t="s">
        <v>3234</v>
      </c>
      <c r="B1303" s="40" t="s">
        <v>289</v>
      </c>
      <c r="C1303" s="40" t="s">
        <v>2806</v>
      </c>
      <c r="D1303" s="40" t="s">
        <v>2807</v>
      </c>
      <c r="E1303" s="40" t="s">
        <v>2890</v>
      </c>
      <c r="F1303" s="40" t="s">
        <v>1696</v>
      </c>
      <c r="G1303" s="41" t="s">
        <v>294</v>
      </c>
      <c r="H1303" s="40" t="s">
        <v>3235</v>
      </c>
      <c r="I1303" s="42">
        <v>668</v>
      </c>
      <c r="J1303" s="42">
        <v>98.834952999999999</v>
      </c>
      <c r="K1303" s="42">
        <v>82.561431999999996</v>
      </c>
      <c r="L1303" s="42">
        <v>128.12996699999999</v>
      </c>
      <c r="M1303" s="42">
        <v>165.87558200000001</v>
      </c>
      <c r="N1303" s="42">
        <v>125.709765</v>
      </c>
      <c r="O1303" s="42">
        <v>66.888301999999996</v>
      </c>
      <c r="P1303" s="42">
        <v>82</v>
      </c>
      <c r="Q1303" s="42">
        <v>94</v>
      </c>
      <c r="R1303" s="42">
        <v>141</v>
      </c>
      <c r="S1303" s="42">
        <v>128</v>
      </c>
      <c r="T1303" s="42">
        <v>99</v>
      </c>
      <c r="U1303" s="42">
        <v>63</v>
      </c>
      <c r="V1303" s="42">
        <v>379.78199899999998</v>
      </c>
      <c r="W1303" s="42">
        <v>46.921644000000001</v>
      </c>
      <c r="X1303" s="42">
        <v>53.637068999999997</v>
      </c>
      <c r="Y1303" s="42">
        <v>71.497899000000004</v>
      </c>
      <c r="Z1303" s="42">
        <v>109.968942</v>
      </c>
      <c r="AA1303" s="42">
        <v>62.814793999999999</v>
      </c>
      <c r="AB1303" s="42">
        <v>30.948319000000001</v>
      </c>
      <c r="AC1303" s="42">
        <v>3.993331</v>
      </c>
      <c r="AD1303" s="42">
        <v>62.86768</v>
      </c>
      <c r="AE1303" s="42">
        <v>248.02765600000001</v>
      </c>
      <c r="AF1303" s="42">
        <v>68.886662999999999</v>
      </c>
      <c r="AG1303" s="42">
        <v>288.21800100000002</v>
      </c>
      <c r="AH1303" s="42">
        <v>51.913308999999998</v>
      </c>
      <c r="AI1303" s="42">
        <v>28.924361999999999</v>
      </c>
      <c r="AJ1303" s="42">
        <v>56.632067999999997</v>
      </c>
      <c r="AK1303" s="42">
        <v>55.906640000000003</v>
      </c>
      <c r="AL1303" s="42">
        <v>62.894970000000001</v>
      </c>
      <c r="AM1303" s="42">
        <v>24.958321000000002</v>
      </c>
      <c r="AN1303" s="42">
        <v>6.9883300000000004</v>
      </c>
      <c r="AO1303" s="42">
        <v>61.896636999999998</v>
      </c>
      <c r="AP1303" s="42">
        <v>162.42806100000001</v>
      </c>
      <c r="AQ1303" s="42">
        <v>63.893303000000003</v>
      </c>
      <c r="AR1303" s="42">
        <v>557.21064699999999</v>
      </c>
      <c r="AS1303" s="42">
        <v>0</v>
      </c>
      <c r="AT1303" s="42">
        <v>11.979994</v>
      </c>
      <c r="AU1303" s="42">
        <v>11.979994</v>
      </c>
      <c r="AV1303" s="42">
        <v>51.913308999999998</v>
      </c>
      <c r="AW1303" s="42">
        <v>75.873296999999994</v>
      </c>
      <c r="AX1303" s="42">
        <v>158.641638</v>
      </c>
      <c r="AY1303" s="42">
        <v>147.753263</v>
      </c>
      <c r="AZ1303" s="42">
        <v>99.069152000000003</v>
      </c>
      <c r="BA1303" s="42">
        <v>329.809079</v>
      </c>
      <c r="BB1303" s="42">
        <v>0</v>
      </c>
      <c r="BC1303" s="42">
        <v>7.9866630000000001</v>
      </c>
      <c r="BD1303" s="42">
        <v>7.9866630000000001</v>
      </c>
      <c r="BE1303" s="42">
        <v>27.953320000000001</v>
      </c>
      <c r="BF1303" s="42">
        <v>11.979994</v>
      </c>
      <c r="BG1303" s="42">
        <v>142.66831199999999</v>
      </c>
      <c r="BH1303" s="42">
        <v>79.866629000000003</v>
      </c>
      <c r="BI1303" s="42">
        <v>51.367499000000002</v>
      </c>
      <c r="BJ1303" s="42">
        <v>227.401568</v>
      </c>
      <c r="BK1303" s="42">
        <v>0</v>
      </c>
      <c r="BL1303" s="42">
        <v>3.993331</v>
      </c>
      <c r="BM1303" s="42">
        <v>3.993331</v>
      </c>
      <c r="BN1303" s="42">
        <v>23.959989</v>
      </c>
      <c r="BO1303" s="42">
        <v>63.893303000000003</v>
      </c>
      <c r="BP1303" s="42">
        <v>15.973326</v>
      </c>
      <c r="BQ1303" s="42">
        <v>67.886634000000001</v>
      </c>
      <c r="BR1303" s="42">
        <v>47.701653</v>
      </c>
      <c r="BS1303" s="42">
        <v>59.79081</v>
      </c>
      <c r="BT1303" s="42">
        <v>0</v>
      </c>
      <c r="BU1303" s="42">
        <v>0</v>
      </c>
      <c r="BV1303" s="42">
        <v>0</v>
      </c>
      <c r="BW1303" s="42">
        <v>11.979994</v>
      </c>
      <c r="BX1303" s="42">
        <v>3.993331</v>
      </c>
      <c r="BY1303" s="42">
        <v>19.966657000000001</v>
      </c>
      <c r="BZ1303" s="42">
        <v>0</v>
      </c>
      <c r="CA1303" s="42">
        <v>23.850826999999999</v>
      </c>
      <c r="CB1303" s="42">
        <v>278.00493299999999</v>
      </c>
      <c r="CC1303" s="42">
        <v>0</v>
      </c>
      <c r="CD1303" s="42">
        <v>11.979994</v>
      </c>
      <c r="CE1303" s="42">
        <v>7.9866630000000001</v>
      </c>
      <c r="CF1303" s="42">
        <v>23.959989</v>
      </c>
      <c r="CG1303" s="42">
        <v>67.886634000000001</v>
      </c>
      <c r="CH1303" s="42">
        <v>114.933316</v>
      </c>
      <c r="CI1303" s="42">
        <v>0</v>
      </c>
      <c r="CJ1303" s="42">
        <v>51.258336999999997</v>
      </c>
      <c r="CK1303" s="42">
        <v>219.414905</v>
      </c>
      <c r="CL1303" s="42">
        <v>0</v>
      </c>
      <c r="CM1303" s="42">
        <v>0</v>
      </c>
      <c r="CN1303" s="42">
        <v>3.993331</v>
      </c>
      <c r="CO1303" s="42">
        <v>15.973326</v>
      </c>
      <c r="CP1303" s="42">
        <v>3.993331</v>
      </c>
      <c r="CQ1303" s="42">
        <v>23.741665000000001</v>
      </c>
      <c r="CR1303" s="42">
        <v>147.753263</v>
      </c>
      <c r="CS1303" s="42">
        <v>23.959989</v>
      </c>
    </row>
    <row r="1304" spans="1:97">
      <c r="A1304" s="40" t="s">
        <v>3236</v>
      </c>
      <c r="B1304" s="40" t="s">
        <v>289</v>
      </c>
      <c r="C1304" s="40" t="s">
        <v>2806</v>
      </c>
      <c r="D1304" s="40" t="s">
        <v>2812</v>
      </c>
      <c r="E1304" s="40" t="s">
        <v>2870</v>
      </c>
      <c r="F1304" s="40" t="s">
        <v>2818</v>
      </c>
      <c r="G1304" s="41" t="s">
        <v>294</v>
      </c>
      <c r="H1304" s="40" t="s">
        <v>3237</v>
      </c>
      <c r="I1304" s="42">
        <v>1390</v>
      </c>
      <c r="J1304" s="42">
        <v>203.18683799999999</v>
      </c>
      <c r="K1304" s="42">
        <v>195.41122799999999</v>
      </c>
      <c r="L1304" s="42">
        <v>233.06662600000001</v>
      </c>
      <c r="M1304" s="42">
        <v>253.007856</v>
      </c>
      <c r="N1304" s="42">
        <v>246.06155000000001</v>
      </c>
      <c r="O1304" s="42">
        <v>259.26590299999998</v>
      </c>
      <c r="P1304" s="42">
        <v>169</v>
      </c>
      <c r="Q1304" s="42">
        <v>198</v>
      </c>
      <c r="R1304" s="42">
        <v>241</v>
      </c>
      <c r="S1304" s="42">
        <v>222</v>
      </c>
      <c r="T1304" s="42">
        <v>272</v>
      </c>
      <c r="U1304" s="42">
        <v>222</v>
      </c>
      <c r="V1304" s="42">
        <v>654.62809300000004</v>
      </c>
      <c r="W1304" s="42">
        <v>106.57552099999999</v>
      </c>
      <c r="X1304" s="42">
        <v>102.711223</v>
      </c>
      <c r="Y1304" s="42">
        <v>110.555218</v>
      </c>
      <c r="Z1304" s="42">
        <v>126.503928</v>
      </c>
      <c r="AA1304" s="42">
        <v>123.537319</v>
      </c>
      <c r="AB1304" s="42">
        <v>84.744883000000002</v>
      </c>
      <c r="AC1304" s="42">
        <v>0</v>
      </c>
      <c r="AD1304" s="42">
        <v>150.488966</v>
      </c>
      <c r="AE1304" s="42">
        <v>341.68114800000001</v>
      </c>
      <c r="AF1304" s="42">
        <v>162.457978</v>
      </c>
      <c r="AG1304" s="42">
        <v>735.37190699999996</v>
      </c>
      <c r="AH1304" s="42">
        <v>96.611317</v>
      </c>
      <c r="AI1304" s="42">
        <v>92.700004000000007</v>
      </c>
      <c r="AJ1304" s="42">
        <v>122.511408</v>
      </c>
      <c r="AK1304" s="42">
        <v>126.503928</v>
      </c>
      <c r="AL1304" s="42">
        <v>122.52423</v>
      </c>
      <c r="AM1304" s="42">
        <v>147.565099</v>
      </c>
      <c r="AN1304" s="42">
        <v>26.955921</v>
      </c>
      <c r="AO1304" s="42">
        <v>140.49911800000001</v>
      </c>
      <c r="AP1304" s="42">
        <v>350.61944</v>
      </c>
      <c r="AQ1304" s="42">
        <v>244.25334899999999</v>
      </c>
      <c r="AR1304" s="42">
        <v>1211.7087120000001</v>
      </c>
      <c r="AS1304" s="42">
        <v>15.935886999999999</v>
      </c>
      <c r="AT1304" s="42">
        <v>59.776674</v>
      </c>
      <c r="AU1304" s="42">
        <v>27.887803000000002</v>
      </c>
      <c r="AV1304" s="42">
        <v>119.70721500000001</v>
      </c>
      <c r="AW1304" s="42">
        <v>171.310789</v>
      </c>
      <c r="AX1304" s="42">
        <v>211.18469999999999</v>
      </c>
      <c r="AY1304" s="42">
        <v>438.322383</v>
      </c>
      <c r="AZ1304" s="42">
        <v>167.58326199999999</v>
      </c>
      <c r="BA1304" s="42">
        <v>546.02639299999998</v>
      </c>
      <c r="BB1304" s="42">
        <v>11.951916000000001</v>
      </c>
      <c r="BC1304" s="42">
        <v>39.856814999999997</v>
      </c>
      <c r="BD1304" s="42">
        <v>15.935886999999999</v>
      </c>
      <c r="BE1304" s="42">
        <v>27.887803000000002</v>
      </c>
      <c r="BF1304" s="42">
        <v>23.903831</v>
      </c>
      <c r="BG1304" s="42">
        <v>159.393066</v>
      </c>
      <c r="BH1304" s="42">
        <v>191.230648</v>
      </c>
      <c r="BI1304" s="42">
        <v>75.866427999999999</v>
      </c>
      <c r="BJ1304" s="42">
        <v>665.68231900000001</v>
      </c>
      <c r="BK1304" s="42">
        <v>3.9839720000000001</v>
      </c>
      <c r="BL1304" s="42">
        <v>19.919858999999999</v>
      </c>
      <c r="BM1304" s="42">
        <v>11.951916000000001</v>
      </c>
      <c r="BN1304" s="42">
        <v>91.819412</v>
      </c>
      <c r="BO1304" s="42">
        <v>147.406958</v>
      </c>
      <c r="BP1304" s="42">
        <v>51.791634000000002</v>
      </c>
      <c r="BQ1304" s="42">
        <v>247.091735</v>
      </c>
      <c r="BR1304" s="42">
        <v>91.716834000000006</v>
      </c>
      <c r="BS1304" s="42">
        <v>143.628142</v>
      </c>
      <c r="BT1304" s="42">
        <v>0</v>
      </c>
      <c r="BU1304" s="42">
        <v>3.9839720000000001</v>
      </c>
      <c r="BV1304" s="42">
        <v>0</v>
      </c>
      <c r="BW1304" s="42">
        <v>7.9679440000000001</v>
      </c>
      <c r="BX1304" s="42">
        <v>15.935886999999999</v>
      </c>
      <c r="BY1304" s="42">
        <v>31.905967</v>
      </c>
      <c r="BZ1304" s="42">
        <v>0</v>
      </c>
      <c r="CA1304" s="42">
        <v>83.834372000000002</v>
      </c>
      <c r="CB1304" s="42">
        <v>497.99647900000002</v>
      </c>
      <c r="CC1304" s="42">
        <v>11.951916000000001</v>
      </c>
      <c r="CD1304" s="42">
        <v>47.807662000000001</v>
      </c>
      <c r="CE1304" s="42">
        <v>19.919858999999999</v>
      </c>
      <c r="CF1304" s="42">
        <v>63.743549000000002</v>
      </c>
      <c r="CG1304" s="42">
        <v>139.43901399999999</v>
      </c>
      <c r="CH1304" s="42">
        <v>159.35887299999999</v>
      </c>
      <c r="CI1304" s="42">
        <v>7.9679440000000001</v>
      </c>
      <c r="CJ1304" s="42">
        <v>47.807662000000001</v>
      </c>
      <c r="CK1304" s="42">
        <v>570.08409099999994</v>
      </c>
      <c r="CL1304" s="42">
        <v>3.9839720000000001</v>
      </c>
      <c r="CM1304" s="42">
        <v>7.9850399999999997</v>
      </c>
      <c r="CN1304" s="42">
        <v>7.9679440000000001</v>
      </c>
      <c r="CO1304" s="42">
        <v>47.995721000000003</v>
      </c>
      <c r="CP1304" s="42">
        <v>15.935886999999999</v>
      </c>
      <c r="CQ1304" s="42">
        <v>19.919858999999999</v>
      </c>
      <c r="CR1304" s="42">
        <v>430.35444000000001</v>
      </c>
      <c r="CS1304" s="42">
        <v>35.941228000000002</v>
      </c>
    </row>
    <row r="1305" spans="1:97">
      <c r="A1305" s="40" t="s">
        <v>3238</v>
      </c>
      <c r="B1305" s="40" t="s">
        <v>289</v>
      </c>
      <c r="C1305" s="40" t="s">
        <v>2806</v>
      </c>
      <c r="D1305" s="40" t="s">
        <v>2812</v>
      </c>
      <c r="E1305" s="40" t="s">
        <v>2899</v>
      </c>
      <c r="F1305" s="40" t="s">
        <v>2818</v>
      </c>
      <c r="G1305" s="41" t="s">
        <v>294</v>
      </c>
      <c r="H1305" s="40" t="s">
        <v>3239</v>
      </c>
      <c r="I1305" s="42">
        <v>3015</v>
      </c>
      <c r="J1305" s="42">
        <v>548.59093900000005</v>
      </c>
      <c r="K1305" s="42">
        <v>418.41269399999999</v>
      </c>
      <c r="L1305" s="42">
        <v>559.82124399999998</v>
      </c>
      <c r="M1305" s="42">
        <v>695.18741799999998</v>
      </c>
      <c r="N1305" s="42">
        <v>568.69677000000001</v>
      </c>
      <c r="O1305" s="42">
        <v>224.29093399999999</v>
      </c>
      <c r="P1305" s="42">
        <v>519</v>
      </c>
      <c r="Q1305" s="42">
        <v>420</v>
      </c>
      <c r="R1305" s="42">
        <v>608</v>
      </c>
      <c r="S1305" s="42">
        <v>521</v>
      </c>
      <c r="T1305" s="42">
        <v>316</v>
      </c>
      <c r="U1305" s="42">
        <v>123</v>
      </c>
      <c r="V1305" s="42">
        <v>1454.8182400000001</v>
      </c>
      <c r="W1305" s="42">
        <v>268.44080100000002</v>
      </c>
      <c r="X1305" s="42">
        <v>220.47819899999999</v>
      </c>
      <c r="Y1305" s="42">
        <v>250.18919600000001</v>
      </c>
      <c r="Z1305" s="42">
        <v>342.88497899999999</v>
      </c>
      <c r="AA1305" s="42">
        <v>279.77505600000001</v>
      </c>
      <c r="AB1305" s="42">
        <v>90.112246999999996</v>
      </c>
      <c r="AC1305" s="42">
        <v>2.9377629999999999</v>
      </c>
      <c r="AD1305" s="42">
        <v>350.76072599999998</v>
      </c>
      <c r="AE1305" s="42">
        <v>873.22431400000005</v>
      </c>
      <c r="AF1305" s="42">
        <v>230.83320000000001</v>
      </c>
      <c r="AG1305" s="42">
        <v>1560.1817599999999</v>
      </c>
      <c r="AH1305" s="42">
        <v>280.15013900000002</v>
      </c>
      <c r="AI1305" s="42">
        <v>197.934495</v>
      </c>
      <c r="AJ1305" s="42">
        <v>309.632048</v>
      </c>
      <c r="AK1305" s="42">
        <v>352.30243899999999</v>
      </c>
      <c r="AL1305" s="42">
        <v>288.92171400000001</v>
      </c>
      <c r="AM1305" s="42">
        <v>125.365399</v>
      </c>
      <c r="AN1305" s="42">
        <v>5.8755249999999997</v>
      </c>
      <c r="AO1305" s="42">
        <v>363.47017499999998</v>
      </c>
      <c r="AP1305" s="42">
        <v>924.43719299999998</v>
      </c>
      <c r="AQ1305" s="42">
        <v>272.27439199999998</v>
      </c>
      <c r="AR1305" s="42">
        <v>2459.637706</v>
      </c>
      <c r="AS1305" s="42">
        <v>19.585084999999999</v>
      </c>
      <c r="AT1305" s="42">
        <v>125.42796800000001</v>
      </c>
      <c r="AU1305" s="42">
        <v>113.593492</v>
      </c>
      <c r="AV1305" s="42">
        <v>372.45031399999999</v>
      </c>
      <c r="AW1305" s="42">
        <v>471.45894299999998</v>
      </c>
      <c r="AX1305" s="42">
        <v>323.94577800000002</v>
      </c>
      <c r="AY1305" s="42">
        <v>693.312004</v>
      </c>
      <c r="AZ1305" s="42">
        <v>339.86412200000001</v>
      </c>
      <c r="BA1305" s="42">
        <v>1156.1039840000001</v>
      </c>
      <c r="BB1305" s="42">
        <v>19.585084999999999</v>
      </c>
      <c r="BC1305" s="42">
        <v>94.008407000000005</v>
      </c>
      <c r="BD1305" s="42">
        <v>74.423321999999999</v>
      </c>
      <c r="BE1305" s="42">
        <v>184.35007400000001</v>
      </c>
      <c r="BF1305" s="42">
        <v>68.006195000000005</v>
      </c>
      <c r="BG1305" s="42">
        <v>269.10754100000003</v>
      </c>
      <c r="BH1305" s="42">
        <v>340.78047700000002</v>
      </c>
      <c r="BI1305" s="42">
        <v>105.842884</v>
      </c>
      <c r="BJ1305" s="42">
        <v>1303.533723</v>
      </c>
      <c r="BK1305" s="42">
        <v>0</v>
      </c>
      <c r="BL1305" s="42">
        <v>31.419561000000002</v>
      </c>
      <c r="BM1305" s="42">
        <v>39.170169999999999</v>
      </c>
      <c r="BN1305" s="42">
        <v>188.10024000000001</v>
      </c>
      <c r="BO1305" s="42">
        <v>403.45274799999999</v>
      </c>
      <c r="BP1305" s="42">
        <v>54.838237999999997</v>
      </c>
      <c r="BQ1305" s="42">
        <v>352.53152699999998</v>
      </c>
      <c r="BR1305" s="42">
        <v>234.02123900000001</v>
      </c>
      <c r="BS1305" s="42">
        <v>258.85682100000002</v>
      </c>
      <c r="BT1305" s="42">
        <v>0</v>
      </c>
      <c r="BU1305" s="42">
        <v>3.917017</v>
      </c>
      <c r="BV1305" s="42">
        <v>0</v>
      </c>
      <c r="BW1305" s="42">
        <v>11.834476</v>
      </c>
      <c r="BX1305" s="42">
        <v>50.921221000000003</v>
      </c>
      <c r="BY1305" s="42">
        <v>27.419118999999998</v>
      </c>
      <c r="BZ1305" s="42">
        <v>0</v>
      </c>
      <c r="CA1305" s="42">
        <v>164.76498900000001</v>
      </c>
      <c r="CB1305" s="42">
        <v>1209.7755910000001</v>
      </c>
      <c r="CC1305" s="42">
        <v>15.668068</v>
      </c>
      <c r="CD1305" s="42">
        <v>82.340782000000004</v>
      </c>
      <c r="CE1305" s="42">
        <v>90.091390000000004</v>
      </c>
      <c r="CF1305" s="42">
        <v>294.02654899999999</v>
      </c>
      <c r="CG1305" s="42">
        <v>326.529315</v>
      </c>
      <c r="CH1305" s="42">
        <v>269.10754100000003</v>
      </c>
      <c r="CI1305" s="42">
        <v>11.751051</v>
      </c>
      <c r="CJ1305" s="42">
        <v>120.260896</v>
      </c>
      <c r="CK1305" s="42">
        <v>991.00529400000005</v>
      </c>
      <c r="CL1305" s="42">
        <v>3.917017</v>
      </c>
      <c r="CM1305" s="42">
        <v>39.170169999999999</v>
      </c>
      <c r="CN1305" s="42">
        <v>23.502102000000001</v>
      </c>
      <c r="CO1305" s="42">
        <v>66.589288999999994</v>
      </c>
      <c r="CP1305" s="42">
        <v>94.008407000000005</v>
      </c>
      <c r="CQ1305" s="42">
        <v>27.419118999999998</v>
      </c>
      <c r="CR1305" s="42">
        <v>681.56095300000004</v>
      </c>
      <c r="CS1305" s="42">
        <v>54.838237999999997</v>
      </c>
    </row>
    <row r="1306" spans="1:97">
      <c r="A1306" s="40" t="s">
        <v>3240</v>
      </c>
      <c r="B1306" s="40" t="s">
        <v>289</v>
      </c>
      <c r="C1306" s="40" t="s">
        <v>2806</v>
      </c>
      <c r="D1306" s="40" t="s">
        <v>2812</v>
      </c>
      <c r="E1306" s="40" t="s">
        <v>2813</v>
      </c>
      <c r="F1306" s="40" t="s">
        <v>2814</v>
      </c>
      <c r="G1306" s="41" t="s">
        <v>294</v>
      </c>
      <c r="H1306" s="40" t="s">
        <v>3241</v>
      </c>
      <c r="I1306" s="42">
        <v>331</v>
      </c>
      <c r="J1306" s="42">
        <v>54.660550000000001</v>
      </c>
      <c r="K1306" s="42">
        <v>33.403669999999998</v>
      </c>
      <c r="L1306" s="42">
        <v>70.856268999999998</v>
      </c>
      <c r="M1306" s="42">
        <v>66.807338999999999</v>
      </c>
      <c r="N1306" s="42">
        <v>62.758409999999998</v>
      </c>
      <c r="O1306" s="42">
        <v>42.513761000000002</v>
      </c>
      <c r="P1306" s="42">
        <v>33</v>
      </c>
      <c r="Q1306" s="42">
        <v>35</v>
      </c>
      <c r="R1306" s="42">
        <v>45</v>
      </c>
      <c r="S1306" s="42">
        <v>57</v>
      </c>
      <c r="T1306" s="42">
        <v>61</v>
      </c>
      <c r="U1306" s="42">
        <v>48</v>
      </c>
      <c r="V1306" s="42">
        <v>173.09174300000001</v>
      </c>
      <c r="W1306" s="42">
        <v>27.330275</v>
      </c>
      <c r="X1306" s="42">
        <v>17.207951000000001</v>
      </c>
      <c r="Y1306" s="42">
        <v>39.477063999999999</v>
      </c>
      <c r="Z1306" s="42">
        <v>36.440367000000002</v>
      </c>
      <c r="AA1306" s="42">
        <v>33.403669999999998</v>
      </c>
      <c r="AB1306" s="42">
        <v>17.207951000000001</v>
      </c>
      <c r="AC1306" s="42">
        <v>2.0244650000000002</v>
      </c>
      <c r="AD1306" s="42">
        <v>31.379204999999999</v>
      </c>
      <c r="AE1306" s="42">
        <v>96.162080000000003</v>
      </c>
      <c r="AF1306" s="42">
        <v>45.550458999999996</v>
      </c>
      <c r="AG1306" s="42">
        <v>157.90825699999999</v>
      </c>
      <c r="AH1306" s="42">
        <v>27.330275</v>
      </c>
      <c r="AI1306" s="42">
        <v>16.195719</v>
      </c>
      <c r="AJ1306" s="42">
        <v>31.379204999999999</v>
      </c>
      <c r="AK1306" s="42">
        <v>30.366972000000001</v>
      </c>
      <c r="AL1306" s="42">
        <v>29.35474</v>
      </c>
      <c r="AM1306" s="42">
        <v>21.256881</v>
      </c>
      <c r="AN1306" s="42">
        <v>2.0244650000000002</v>
      </c>
      <c r="AO1306" s="42">
        <v>34.415902000000003</v>
      </c>
      <c r="AP1306" s="42">
        <v>85.027523000000002</v>
      </c>
      <c r="AQ1306" s="42">
        <v>38.464832000000001</v>
      </c>
      <c r="AR1306" s="42">
        <v>283.42507599999999</v>
      </c>
      <c r="AS1306" s="42">
        <v>4.0489300000000004</v>
      </c>
      <c r="AT1306" s="42">
        <v>16.195719</v>
      </c>
      <c r="AU1306" s="42">
        <v>4.0489300000000004</v>
      </c>
      <c r="AV1306" s="42">
        <v>32.391437000000003</v>
      </c>
      <c r="AW1306" s="42">
        <v>40.489297000000001</v>
      </c>
      <c r="AX1306" s="42">
        <v>60.733944999999999</v>
      </c>
      <c r="AY1306" s="42">
        <v>93.125382000000002</v>
      </c>
      <c r="AZ1306" s="42">
        <v>32.391437000000003</v>
      </c>
      <c r="BA1306" s="42">
        <v>145.76146800000001</v>
      </c>
      <c r="BB1306" s="42">
        <v>0</v>
      </c>
      <c r="BC1306" s="42">
        <v>16.195719</v>
      </c>
      <c r="BD1306" s="42">
        <v>0</v>
      </c>
      <c r="BE1306" s="42">
        <v>16.195719</v>
      </c>
      <c r="BF1306" s="42">
        <v>12.146789</v>
      </c>
      <c r="BG1306" s="42">
        <v>44.538226000000002</v>
      </c>
      <c r="BH1306" s="42">
        <v>48.587156</v>
      </c>
      <c r="BI1306" s="42">
        <v>8.0978589999999997</v>
      </c>
      <c r="BJ1306" s="42">
        <v>137.66360900000001</v>
      </c>
      <c r="BK1306" s="42">
        <v>4.0489300000000004</v>
      </c>
      <c r="BL1306" s="42">
        <v>0</v>
      </c>
      <c r="BM1306" s="42">
        <v>4.0489300000000004</v>
      </c>
      <c r="BN1306" s="42">
        <v>16.195719</v>
      </c>
      <c r="BO1306" s="42">
        <v>28.342507999999999</v>
      </c>
      <c r="BP1306" s="42">
        <v>16.195719</v>
      </c>
      <c r="BQ1306" s="42">
        <v>44.538226000000002</v>
      </c>
      <c r="BR1306" s="42">
        <v>24.293578</v>
      </c>
      <c r="BS1306" s="42">
        <v>20.244648000000002</v>
      </c>
      <c r="BT1306" s="42">
        <v>0</v>
      </c>
      <c r="BU1306" s="42">
        <v>0</v>
      </c>
      <c r="BV1306" s="42">
        <v>0</v>
      </c>
      <c r="BW1306" s="42">
        <v>0</v>
      </c>
      <c r="BX1306" s="42">
        <v>8.0978589999999997</v>
      </c>
      <c r="BY1306" s="42">
        <v>8.0978589999999997</v>
      </c>
      <c r="BZ1306" s="42">
        <v>0</v>
      </c>
      <c r="CA1306" s="42">
        <v>4.0489300000000004</v>
      </c>
      <c r="CB1306" s="42">
        <v>141.712538</v>
      </c>
      <c r="CC1306" s="42">
        <v>4.0489300000000004</v>
      </c>
      <c r="CD1306" s="42">
        <v>16.195719</v>
      </c>
      <c r="CE1306" s="42">
        <v>4.0489300000000004</v>
      </c>
      <c r="CF1306" s="42">
        <v>32.391437000000003</v>
      </c>
      <c r="CG1306" s="42">
        <v>24.293578</v>
      </c>
      <c r="CH1306" s="42">
        <v>48.587156</v>
      </c>
      <c r="CI1306" s="42">
        <v>0</v>
      </c>
      <c r="CJ1306" s="42">
        <v>12.146789</v>
      </c>
      <c r="CK1306" s="42">
        <v>121.46789</v>
      </c>
      <c r="CL1306" s="42">
        <v>0</v>
      </c>
      <c r="CM1306" s="42">
        <v>0</v>
      </c>
      <c r="CN1306" s="42">
        <v>0</v>
      </c>
      <c r="CO1306" s="42">
        <v>0</v>
      </c>
      <c r="CP1306" s="42">
        <v>8.0978589999999997</v>
      </c>
      <c r="CQ1306" s="42">
        <v>4.0489300000000004</v>
      </c>
      <c r="CR1306" s="42">
        <v>93.125382000000002</v>
      </c>
      <c r="CS1306" s="42">
        <v>16.195719</v>
      </c>
    </row>
    <row r="1307" spans="1:97">
      <c r="A1307" s="40" t="s">
        <v>3242</v>
      </c>
      <c r="B1307" s="40" t="s">
        <v>289</v>
      </c>
      <c r="C1307" s="40" t="s">
        <v>2806</v>
      </c>
      <c r="D1307" s="40" t="s">
        <v>2812</v>
      </c>
      <c r="E1307" s="40" t="s">
        <v>2870</v>
      </c>
      <c r="F1307" s="40" t="s">
        <v>2809</v>
      </c>
      <c r="G1307" s="41" t="s">
        <v>294</v>
      </c>
      <c r="H1307" s="40" t="s">
        <v>3243</v>
      </c>
      <c r="I1307" s="42">
        <v>257</v>
      </c>
      <c r="J1307" s="42">
        <v>34.576621000000003</v>
      </c>
      <c r="K1307" s="42">
        <v>38.898698000000003</v>
      </c>
      <c r="L1307" s="42">
        <v>58.266240000000003</v>
      </c>
      <c r="M1307" s="42">
        <v>69.071432999999999</v>
      </c>
      <c r="N1307" s="42">
        <v>38.898698000000003</v>
      </c>
      <c r="O1307" s="42">
        <v>17.288309999999999</v>
      </c>
      <c r="P1307" s="42">
        <v>49</v>
      </c>
      <c r="Q1307" s="42">
        <v>34</v>
      </c>
      <c r="R1307" s="42">
        <v>70</v>
      </c>
      <c r="S1307" s="42">
        <v>37</v>
      </c>
      <c r="T1307" s="42">
        <v>45</v>
      </c>
      <c r="U1307" s="42">
        <v>16</v>
      </c>
      <c r="V1307" s="42">
        <v>132.74027000000001</v>
      </c>
      <c r="W1307" s="42">
        <v>15.127271</v>
      </c>
      <c r="X1307" s="42">
        <v>18.368829999999999</v>
      </c>
      <c r="Y1307" s="42">
        <v>32.333773999999998</v>
      </c>
      <c r="Z1307" s="42">
        <v>34.494813000000001</v>
      </c>
      <c r="AA1307" s="42">
        <v>21.610388</v>
      </c>
      <c r="AB1307" s="42">
        <v>10.805194</v>
      </c>
      <c r="AC1307" s="42">
        <v>0</v>
      </c>
      <c r="AD1307" s="42">
        <v>20.529868</v>
      </c>
      <c r="AE1307" s="42">
        <v>87.358455000000006</v>
      </c>
      <c r="AF1307" s="42">
        <v>24.851946000000002</v>
      </c>
      <c r="AG1307" s="42">
        <v>124.25973</v>
      </c>
      <c r="AH1307" s="42">
        <v>19.449349000000002</v>
      </c>
      <c r="AI1307" s="42">
        <v>20.529868</v>
      </c>
      <c r="AJ1307" s="42">
        <v>25.932465000000001</v>
      </c>
      <c r="AK1307" s="42">
        <v>34.576621000000003</v>
      </c>
      <c r="AL1307" s="42">
        <v>17.288309999999999</v>
      </c>
      <c r="AM1307" s="42">
        <v>6.4831159999999999</v>
      </c>
      <c r="AN1307" s="42">
        <v>0</v>
      </c>
      <c r="AO1307" s="42">
        <v>25.932465000000001</v>
      </c>
      <c r="AP1307" s="42">
        <v>78.877915999999999</v>
      </c>
      <c r="AQ1307" s="42">
        <v>19.449349000000002</v>
      </c>
      <c r="AR1307" s="42">
        <v>224.42080300000001</v>
      </c>
      <c r="AS1307" s="42">
        <v>8.6441549999999996</v>
      </c>
      <c r="AT1307" s="42">
        <v>8.3169249999999995</v>
      </c>
      <c r="AU1307" s="42">
        <v>8.6441549999999996</v>
      </c>
      <c r="AV1307" s="42">
        <v>25.932465000000001</v>
      </c>
      <c r="AW1307" s="42">
        <v>34.576621000000003</v>
      </c>
      <c r="AX1307" s="42">
        <v>43.220776000000001</v>
      </c>
      <c r="AY1307" s="42">
        <v>73.475318999999999</v>
      </c>
      <c r="AZ1307" s="42">
        <v>21.610388</v>
      </c>
      <c r="BA1307" s="42">
        <v>125.013019</v>
      </c>
      <c r="BB1307" s="42">
        <v>4.3220780000000003</v>
      </c>
      <c r="BC1307" s="42">
        <v>3.994847</v>
      </c>
      <c r="BD1307" s="42">
        <v>8.6441549999999996</v>
      </c>
      <c r="BE1307" s="42">
        <v>8.6441549999999996</v>
      </c>
      <c r="BF1307" s="42">
        <v>8.6441549999999996</v>
      </c>
      <c r="BG1307" s="42">
        <v>34.576621000000003</v>
      </c>
      <c r="BH1307" s="42">
        <v>43.220776000000001</v>
      </c>
      <c r="BI1307" s="42">
        <v>12.966233000000001</v>
      </c>
      <c r="BJ1307" s="42">
        <v>99.407784000000007</v>
      </c>
      <c r="BK1307" s="42">
        <v>4.3220780000000003</v>
      </c>
      <c r="BL1307" s="42">
        <v>4.3220780000000003</v>
      </c>
      <c r="BM1307" s="42">
        <v>0</v>
      </c>
      <c r="BN1307" s="42">
        <v>17.288309999999999</v>
      </c>
      <c r="BO1307" s="42">
        <v>25.932465000000001</v>
      </c>
      <c r="BP1307" s="42">
        <v>8.6441549999999996</v>
      </c>
      <c r="BQ1307" s="42">
        <v>30.254543000000002</v>
      </c>
      <c r="BR1307" s="42">
        <v>8.6441549999999996</v>
      </c>
      <c r="BS1307" s="42">
        <v>25.932465000000001</v>
      </c>
      <c r="BT1307" s="42">
        <v>0</v>
      </c>
      <c r="BU1307" s="42">
        <v>0</v>
      </c>
      <c r="BV1307" s="42">
        <v>4.3220780000000003</v>
      </c>
      <c r="BW1307" s="42">
        <v>4.3220780000000003</v>
      </c>
      <c r="BX1307" s="42">
        <v>0</v>
      </c>
      <c r="BY1307" s="42">
        <v>8.6441549999999996</v>
      </c>
      <c r="BZ1307" s="42">
        <v>0</v>
      </c>
      <c r="CA1307" s="42">
        <v>8.6441549999999996</v>
      </c>
      <c r="CB1307" s="42">
        <v>112.046786</v>
      </c>
      <c r="CC1307" s="42">
        <v>8.6441549999999996</v>
      </c>
      <c r="CD1307" s="42">
        <v>8.3169249999999995</v>
      </c>
      <c r="CE1307" s="42">
        <v>4.3220780000000003</v>
      </c>
      <c r="CF1307" s="42">
        <v>21.610388</v>
      </c>
      <c r="CG1307" s="42">
        <v>25.932465000000001</v>
      </c>
      <c r="CH1307" s="42">
        <v>34.576621000000003</v>
      </c>
      <c r="CI1307" s="42">
        <v>0</v>
      </c>
      <c r="CJ1307" s="42">
        <v>8.6441549999999996</v>
      </c>
      <c r="CK1307" s="42">
        <v>86.441551000000004</v>
      </c>
      <c r="CL1307" s="42">
        <v>0</v>
      </c>
      <c r="CM1307" s="42">
        <v>0</v>
      </c>
      <c r="CN1307" s="42">
        <v>0</v>
      </c>
      <c r="CO1307" s="42">
        <v>0</v>
      </c>
      <c r="CP1307" s="42">
        <v>8.6441549999999996</v>
      </c>
      <c r="CQ1307" s="42">
        <v>0</v>
      </c>
      <c r="CR1307" s="42">
        <v>73.475318999999999</v>
      </c>
      <c r="CS1307" s="42">
        <v>4.3220780000000003</v>
      </c>
    </row>
    <row r="1308" spans="1:97">
      <c r="A1308" s="40" t="s">
        <v>3244</v>
      </c>
      <c r="B1308" s="40" t="s">
        <v>289</v>
      </c>
      <c r="C1308" s="40" t="s">
        <v>2806</v>
      </c>
      <c r="D1308" s="40" t="s">
        <v>2812</v>
      </c>
      <c r="E1308" s="40" t="s">
        <v>2970</v>
      </c>
      <c r="F1308" s="40" t="s">
        <v>2818</v>
      </c>
      <c r="G1308" s="41" t="s">
        <v>294</v>
      </c>
      <c r="H1308" s="40" t="s">
        <v>3245</v>
      </c>
      <c r="I1308" s="42">
        <v>282</v>
      </c>
      <c r="J1308" s="42">
        <v>65.218834999999999</v>
      </c>
      <c r="K1308" s="42">
        <v>31.555807999999999</v>
      </c>
      <c r="L1308" s="42">
        <v>71.592963999999995</v>
      </c>
      <c r="M1308" s="42">
        <v>56.789960000000001</v>
      </c>
      <c r="N1308" s="42">
        <v>36.823855000000002</v>
      </c>
      <c r="O1308" s="42">
        <v>20.018578000000002</v>
      </c>
      <c r="P1308" s="42">
        <v>38</v>
      </c>
      <c r="Q1308" s="42">
        <v>46</v>
      </c>
      <c r="R1308" s="42">
        <v>41</v>
      </c>
      <c r="S1308" s="42">
        <v>44</v>
      </c>
      <c r="T1308" s="42">
        <v>33</v>
      </c>
      <c r="U1308" s="42">
        <v>24</v>
      </c>
      <c r="V1308" s="42">
        <v>135.705716</v>
      </c>
      <c r="W1308" s="42">
        <v>27.341370999999999</v>
      </c>
      <c r="X1308" s="42">
        <v>18.912495</v>
      </c>
      <c r="Y1308" s="42">
        <v>37.929938</v>
      </c>
      <c r="Z1308" s="42">
        <v>22.073324</v>
      </c>
      <c r="AA1308" s="42">
        <v>18.912495</v>
      </c>
      <c r="AB1308" s="42">
        <v>8.4288749999999997</v>
      </c>
      <c r="AC1308" s="42">
        <v>2.1072190000000002</v>
      </c>
      <c r="AD1308" s="42">
        <v>37.824990999999997</v>
      </c>
      <c r="AE1308" s="42">
        <v>76.861011000000005</v>
      </c>
      <c r="AF1308" s="42">
        <v>21.019714</v>
      </c>
      <c r="AG1308" s="42">
        <v>146.294284</v>
      </c>
      <c r="AH1308" s="42">
        <v>37.877464000000003</v>
      </c>
      <c r="AI1308" s="42">
        <v>12.643312999999999</v>
      </c>
      <c r="AJ1308" s="42">
        <v>33.663027</v>
      </c>
      <c r="AK1308" s="42">
        <v>34.716636000000001</v>
      </c>
      <c r="AL1308" s="42">
        <v>17.911359000000001</v>
      </c>
      <c r="AM1308" s="42">
        <v>7.3752659999999999</v>
      </c>
      <c r="AN1308" s="42">
        <v>2.1072190000000002</v>
      </c>
      <c r="AO1308" s="42">
        <v>42.091901999999997</v>
      </c>
      <c r="AP1308" s="42">
        <v>82.076584999999994</v>
      </c>
      <c r="AQ1308" s="42">
        <v>22.125796999999999</v>
      </c>
      <c r="AR1308" s="42">
        <v>222.945402</v>
      </c>
      <c r="AS1308" s="42">
        <v>12.643312999999999</v>
      </c>
      <c r="AT1308" s="42">
        <v>8.4288749999999997</v>
      </c>
      <c r="AU1308" s="42">
        <v>8.4288749999999997</v>
      </c>
      <c r="AV1308" s="42">
        <v>25.286625000000001</v>
      </c>
      <c r="AW1308" s="42">
        <v>25.286625000000001</v>
      </c>
      <c r="AX1308" s="42">
        <v>54.787688000000003</v>
      </c>
      <c r="AY1308" s="42">
        <v>83.868964000000005</v>
      </c>
      <c r="AZ1308" s="42">
        <v>4.2144380000000004</v>
      </c>
      <c r="BA1308" s="42">
        <v>105.151045</v>
      </c>
      <c r="BB1308" s="42">
        <v>8.4288749999999997</v>
      </c>
      <c r="BC1308" s="42">
        <v>0</v>
      </c>
      <c r="BD1308" s="42">
        <v>8.4288749999999997</v>
      </c>
      <c r="BE1308" s="42">
        <v>8.4288749999999997</v>
      </c>
      <c r="BF1308" s="42">
        <v>4.2144380000000004</v>
      </c>
      <c r="BG1308" s="42">
        <v>33.715499999999999</v>
      </c>
      <c r="BH1308" s="42">
        <v>41.934482000000003</v>
      </c>
      <c r="BI1308" s="42">
        <v>0</v>
      </c>
      <c r="BJ1308" s="42">
        <v>117.79435700000001</v>
      </c>
      <c r="BK1308" s="42">
        <v>4.2144380000000004</v>
      </c>
      <c r="BL1308" s="42">
        <v>8.4288749999999997</v>
      </c>
      <c r="BM1308" s="42">
        <v>0</v>
      </c>
      <c r="BN1308" s="42">
        <v>16.857749999999999</v>
      </c>
      <c r="BO1308" s="42">
        <v>21.072188000000001</v>
      </c>
      <c r="BP1308" s="42">
        <v>21.072188000000001</v>
      </c>
      <c r="BQ1308" s="42">
        <v>41.934482000000003</v>
      </c>
      <c r="BR1308" s="42">
        <v>4.2144380000000004</v>
      </c>
      <c r="BS1308" s="42">
        <v>8.4288749999999997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  <c r="BY1308" s="42">
        <v>8.4288749999999997</v>
      </c>
      <c r="BZ1308" s="42">
        <v>0</v>
      </c>
      <c r="CA1308" s="42">
        <v>0</v>
      </c>
      <c r="CB1308" s="42">
        <v>113.57992</v>
      </c>
      <c r="CC1308" s="42">
        <v>8.4288749999999997</v>
      </c>
      <c r="CD1308" s="42">
        <v>4.2144380000000004</v>
      </c>
      <c r="CE1308" s="42">
        <v>8.4288749999999997</v>
      </c>
      <c r="CF1308" s="42">
        <v>25.286625000000001</v>
      </c>
      <c r="CG1308" s="42">
        <v>25.286625000000001</v>
      </c>
      <c r="CH1308" s="42">
        <v>33.715499999999999</v>
      </c>
      <c r="CI1308" s="42">
        <v>4.0045440000000001</v>
      </c>
      <c r="CJ1308" s="42">
        <v>4.2144380000000004</v>
      </c>
      <c r="CK1308" s="42">
        <v>100.936607</v>
      </c>
      <c r="CL1308" s="42">
        <v>4.2144380000000004</v>
      </c>
      <c r="CM1308" s="42">
        <v>4.2144380000000004</v>
      </c>
      <c r="CN1308" s="42">
        <v>0</v>
      </c>
      <c r="CO1308" s="42">
        <v>0</v>
      </c>
      <c r="CP1308" s="42">
        <v>0</v>
      </c>
      <c r="CQ1308" s="42">
        <v>12.643312999999999</v>
      </c>
      <c r="CR1308" s="42">
        <v>79.864418999999998</v>
      </c>
      <c r="CS1308" s="42">
        <v>0</v>
      </c>
    </row>
    <row r="1309" spans="1:97">
      <c r="A1309" s="40" t="s">
        <v>3246</v>
      </c>
      <c r="B1309" s="40" t="s">
        <v>289</v>
      </c>
      <c r="C1309" s="40" t="s">
        <v>2806</v>
      </c>
      <c r="D1309" s="40" t="s">
        <v>2812</v>
      </c>
      <c r="E1309" s="40" t="s">
        <v>2896</v>
      </c>
      <c r="F1309" s="40" t="s">
        <v>2818</v>
      </c>
      <c r="G1309" s="41" t="s">
        <v>294</v>
      </c>
      <c r="H1309" s="40" t="s">
        <v>3247</v>
      </c>
      <c r="I1309" s="42">
        <v>362</v>
      </c>
      <c r="J1309" s="42">
        <v>68.568245000000005</v>
      </c>
      <c r="K1309" s="42">
        <v>48.401114</v>
      </c>
      <c r="L1309" s="42">
        <v>80.668524000000005</v>
      </c>
      <c r="M1309" s="42">
        <v>68.568245000000005</v>
      </c>
      <c r="N1309" s="42">
        <v>59.493035999999996</v>
      </c>
      <c r="O1309" s="42">
        <v>36.300835999999997</v>
      </c>
      <c r="P1309" s="42">
        <v>35</v>
      </c>
      <c r="Q1309" s="42">
        <v>48</v>
      </c>
      <c r="R1309" s="42">
        <v>60</v>
      </c>
      <c r="S1309" s="42">
        <v>53</v>
      </c>
      <c r="T1309" s="42">
        <v>62</v>
      </c>
      <c r="U1309" s="42">
        <v>37</v>
      </c>
      <c r="V1309" s="42">
        <v>188.56267399999999</v>
      </c>
      <c r="W1309" s="42">
        <v>38.317549</v>
      </c>
      <c r="X1309" s="42">
        <v>24.200557</v>
      </c>
      <c r="Y1309" s="42">
        <v>41.342618000000002</v>
      </c>
      <c r="Z1309" s="42">
        <v>41.342618000000002</v>
      </c>
      <c r="AA1309" s="42">
        <v>26.217269999999999</v>
      </c>
      <c r="AB1309" s="42">
        <v>17.142061000000002</v>
      </c>
      <c r="AC1309" s="42">
        <v>0</v>
      </c>
      <c r="AD1309" s="42">
        <v>48.401114</v>
      </c>
      <c r="AE1309" s="42">
        <v>107.89415</v>
      </c>
      <c r="AF1309" s="42">
        <v>32.267409000000001</v>
      </c>
      <c r="AG1309" s="42">
        <v>173.43732600000001</v>
      </c>
      <c r="AH1309" s="42">
        <v>30.250696000000001</v>
      </c>
      <c r="AI1309" s="42">
        <v>24.200557</v>
      </c>
      <c r="AJ1309" s="42">
        <v>39.325904999999999</v>
      </c>
      <c r="AK1309" s="42">
        <v>27.225626999999999</v>
      </c>
      <c r="AL1309" s="42">
        <v>33.275765999999997</v>
      </c>
      <c r="AM1309" s="42">
        <v>17.142061000000002</v>
      </c>
      <c r="AN1309" s="42">
        <v>2.0167130000000002</v>
      </c>
      <c r="AO1309" s="42">
        <v>34.284123000000001</v>
      </c>
      <c r="AP1309" s="42">
        <v>99.827297999999999</v>
      </c>
      <c r="AQ1309" s="42">
        <v>39.325904999999999</v>
      </c>
      <c r="AR1309" s="42">
        <v>278.30640699999998</v>
      </c>
      <c r="AS1309" s="42">
        <v>4.0334260000000004</v>
      </c>
      <c r="AT1309" s="42">
        <v>12.100279</v>
      </c>
      <c r="AU1309" s="42">
        <v>8.0668520000000008</v>
      </c>
      <c r="AV1309" s="42">
        <v>64.534818999999999</v>
      </c>
      <c r="AW1309" s="42">
        <v>32.267409000000001</v>
      </c>
      <c r="AX1309" s="42">
        <v>28.233982999999998</v>
      </c>
      <c r="AY1309" s="42">
        <v>121.002786</v>
      </c>
      <c r="AZ1309" s="42">
        <v>8.0668520000000008</v>
      </c>
      <c r="BA1309" s="42">
        <v>141.169916</v>
      </c>
      <c r="BB1309" s="42">
        <v>0</v>
      </c>
      <c r="BC1309" s="42">
        <v>8.0668520000000008</v>
      </c>
      <c r="BD1309" s="42">
        <v>8.0668520000000008</v>
      </c>
      <c r="BE1309" s="42">
        <v>32.267409000000001</v>
      </c>
      <c r="BF1309" s="42">
        <v>12.100279</v>
      </c>
      <c r="BG1309" s="42">
        <v>16.133704999999999</v>
      </c>
      <c r="BH1309" s="42">
        <v>56.467967000000002</v>
      </c>
      <c r="BI1309" s="42">
        <v>8.0668520000000008</v>
      </c>
      <c r="BJ1309" s="42">
        <v>137.13649000000001</v>
      </c>
      <c r="BK1309" s="42">
        <v>4.0334260000000004</v>
      </c>
      <c r="BL1309" s="42">
        <v>4.0334260000000004</v>
      </c>
      <c r="BM1309" s="42">
        <v>0</v>
      </c>
      <c r="BN1309" s="42">
        <v>32.267409000000001</v>
      </c>
      <c r="BO1309" s="42">
        <v>20.167131000000001</v>
      </c>
      <c r="BP1309" s="42">
        <v>12.100279</v>
      </c>
      <c r="BQ1309" s="42">
        <v>64.534818999999999</v>
      </c>
      <c r="BR1309" s="42">
        <v>0</v>
      </c>
      <c r="BS1309" s="42">
        <v>12.100279</v>
      </c>
      <c r="BT1309" s="42">
        <v>0</v>
      </c>
      <c r="BU1309" s="42">
        <v>0</v>
      </c>
      <c r="BV1309" s="42">
        <v>0</v>
      </c>
      <c r="BW1309" s="42">
        <v>4.0334260000000004</v>
      </c>
      <c r="BX1309" s="42">
        <v>0</v>
      </c>
      <c r="BY1309" s="42">
        <v>0</v>
      </c>
      <c r="BZ1309" s="42">
        <v>0</v>
      </c>
      <c r="CA1309" s="42">
        <v>8.0668520000000008</v>
      </c>
      <c r="CB1309" s="42">
        <v>137.13649000000001</v>
      </c>
      <c r="CC1309" s="42">
        <v>0</v>
      </c>
      <c r="CD1309" s="42">
        <v>12.100279</v>
      </c>
      <c r="CE1309" s="42">
        <v>8.0668520000000008</v>
      </c>
      <c r="CF1309" s="42">
        <v>60.501393</v>
      </c>
      <c r="CG1309" s="42">
        <v>28.233982999999998</v>
      </c>
      <c r="CH1309" s="42">
        <v>28.233982999999998</v>
      </c>
      <c r="CI1309" s="42">
        <v>0</v>
      </c>
      <c r="CJ1309" s="42">
        <v>0</v>
      </c>
      <c r="CK1309" s="42">
        <v>129.069638</v>
      </c>
      <c r="CL1309" s="42">
        <v>4.0334260000000004</v>
      </c>
      <c r="CM1309" s="42">
        <v>0</v>
      </c>
      <c r="CN1309" s="42">
        <v>0</v>
      </c>
      <c r="CO1309" s="42">
        <v>0</v>
      </c>
      <c r="CP1309" s="42">
        <v>4.0334260000000004</v>
      </c>
      <c r="CQ1309" s="42">
        <v>0</v>
      </c>
      <c r="CR1309" s="42">
        <v>121.002786</v>
      </c>
      <c r="CS1309" s="42">
        <v>0</v>
      </c>
    </row>
    <row r="1310" spans="1:97">
      <c r="A1310" s="40" t="s">
        <v>3248</v>
      </c>
      <c r="B1310" s="40" t="s">
        <v>289</v>
      </c>
      <c r="C1310" s="40" t="s">
        <v>2806</v>
      </c>
      <c r="D1310" s="40" t="s">
        <v>2812</v>
      </c>
      <c r="E1310" s="40" t="s">
        <v>2899</v>
      </c>
      <c r="F1310" s="40" t="s">
        <v>2818</v>
      </c>
      <c r="G1310" s="41" t="s">
        <v>294</v>
      </c>
      <c r="H1310" s="40" t="s">
        <v>3249</v>
      </c>
      <c r="I1310" s="42">
        <v>1593</v>
      </c>
      <c r="J1310" s="42">
        <v>264.864891</v>
      </c>
      <c r="K1310" s="42">
        <v>379.93956800000001</v>
      </c>
      <c r="L1310" s="42">
        <v>298.99048499999998</v>
      </c>
      <c r="M1310" s="42">
        <v>326.52633800000001</v>
      </c>
      <c r="N1310" s="42">
        <v>232.360805</v>
      </c>
      <c r="O1310" s="42">
        <v>90.317913000000004</v>
      </c>
      <c r="P1310" s="42">
        <v>200</v>
      </c>
      <c r="Q1310" s="42">
        <v>175</v>
      </c>
      <c r="R1310" s="42">
        <v>254</v>
      </c>
      <c r="S1310" s="42">
        <v>248</v>
      </c>
      <c r="T1310" s="42">
        <v>178</v>
      </c>
      <c r="U1310" s="42">
        <v>64</v>
      </c>
      <c r="V1310" s="42">
        <v>862.21521600000005</v>
      </c>
      <c r="W1310" s="42">
        <v>145.117546</v>
      </c>
      <c r="X1310" s="42">
        <v>259.99363099999999</v>
      </c>
      <c r="Y1310" s="42">
        <v>153.918285</v>
      </c>
      <c r="Z1310" s="42">
        <v>158.09843799999999</v>
      </c>
      <c r="AA1310" s="42">
        <v>107.539419</v>
      </c>
      <c r="AB1310" s="42">
        <v>37.547896000000001</v>
      </c>
      <c r="AC1310" s="42">
        <v>0</v>
      </c>
      <c r="AD1310" s="42">
        <v>253.734328</v>
      </c>
      <c r="AE1310" s="42">
        <v>515.14878099999999</v>
      </c>
      <c r="AF1310" s="42">
        <v>93.332106999999993</v>
      </c>
      <c r="AG1310" s="42">
        <v>730.78478399999995</v>
      </c>
      <c r="AH1310" s="42">
        <v>119.747345</v>
      </c>
      <c r="AI1310" s="42">
        <v>119.945937</v>
      </c>
      <c r="AJ1310" s="42">
        <v>145.07220000000001</v>
      </c>
      <c r="AK1310" s="42">
        <v>168.42789999999999</v>
      </c>
      <c r="AL1310" s="42">
        <v>124.821386</v>
      </c>
      <c r="AM1310" s="42">
        <v>49.725593000000003</v>
      </c>
      <c r="AN1310" s="42">
        <v>3.0444239999999998</v>
      </c>
      <c r="AO1310" s="42">
        <v>175.15367800000001</v>
      </c>
      <c r="AP1310" s="42">
        <v>417.61721699999998</v>
      </c>
      <c r="AQ1310" s="42">
        <v>138.01389</v>
      </c>
      <c r="AR1310" s="42">
        <v>1355.4895799999999</v>
      </c>
      <c r="AS1310" s="42">
        <v>0</v>
      </c>
      <c r="AT1310" s="42">
        <v>48.710785000000001</v>
      </c>
      <c r="AU1310" s="42">
        <v>73.066176999999996</v>
      </c>
      <c r="AV1310" s="42">
        <v>190.723446</v>
      </c>
      <c r="AW1310" s="42">
        <v>190.723446</v>
      </c>
      <c r="AX1310" s="42">
        <v>181.516693</v>
      </c>
      <c r="AY1310" s="42">
        <v>316.62009999999998</v>
      </c>
      <c r="AZ1310" s="42">
        <v>354.12893400000002</v>
      </c>
      <c r="BA1310" s="42">
        <v>727.27598</v>
      </c>
      <c r="BB1310" s="42">
        <v>0</v>
      </c>
      <c r="BC1310" s="42">
        <v>36.533087999999999</v>
      </c>
      <c r="BD1310" s="42">
        <v>56.829248999999997</v>
      </c>
      <c r="BE1310" s="42">
        <v>101.42034099999999</v>
      </c>
      <c r="BF1310" s="42">
        <v>32.473855999999998</v>
      </c>
      <c r="BG1310" s="42">
        <v>153.22298900000001</v>
      </c>
      <c r="BH1310" s="42">
        <v>154.25081800000001</v>
      </c>
      <c r="BI1310" s="42">
        <v>192.54563899999999</v>
      </c>
      <c r="BJ1310" s="42">
        <v>628.21359900000004</v>
      </c>
      <c r="BK1310" s="42">
        <v>0</v>
      </c>
      <c r="BL1310" s="42">
        <v>12.177695999999999</v>
      </c>
      <c r="BM1310" s="42">
        <v>16.236927999999999</v>
      </c>
      <c r="BN1310" s="42">
        <v>89.303105000000002</v>
      </c>
      <c r="BO1310" s="42">
        <v>158.24958899999999</v>
      </c>
      <c r="BP1310" s="42">
        <v>28.293703000000001</v>
      </c>
      <c r="BQ1310" s="42">
        <v>162.369282</v>
      </c>
      <c r="BR1310" s="42">
        <v>161.58329499999999</v>
      </c>
      <c r="BS1310" s="42">
        <v>333.83277399999997</v>
      </c>
      <c r="BT1310" s="42">
        <v>0</v>
      </c>
      <c r="BU1310" s="42">
        <v>0</v>
      </c>
      <c r="BV1310" s="42">
        <v>4.0592319999999997</v>
      </c>
      <c r="BW1310" s="42">
        <v>4.0592319999999997</v>
      </c>
      <c r="BX1310" s="42">
        <v>20.235700000000001</v>
      </c>
      <c r="BY1310" s="42">
        <v>76.399883000000003</v>
      </c>
      <c r="BZ1310" s="42">
        <v>0</v>
      </c>
      <c r="CA1310" s="42">
        <v>229.07872699999999</v>
      </c>
      <c r="CB1310" s="42">
        <v>583.25974399999996</v>
      </c>
      <c r="CC1310" s="42">
        <v>0</v>
      </c>
      <c r="CD1310" s="42">
        <v>44.651553</v>
      </c>
      <c r="CE1310" s="42">
        <v>44.651553</v>
      </c>
      <c r="CF1310" s="42">
        <v>146.07189299999999</v>
      </c>
      <c r="CG1310" s="42">
        <v>150.191586</v>
      </c>
      <c r="CH1310" s="42">
        <v>101.05757800000001</v>
      </c>
      <c r="CI1310" s="42">
        <v>4.0592319999999997</v>
      </c>
      <c r="CJ1310" s="42">
        <v>92.576350000000005</v>
      </c>
      <c r="CK1310" s="42">
        <v>438.39706100000001</v>
      </c>
      <c r="CL1310" s="42">
        <v>0</v>
      </c>
      <c r="CM1310" s="42">
        <v>4.0592319999999997</v>
      </c>
      <c r="CN1310" s="42">
        <v>24.355391999999998</v>
      </c>
      <c r="CO1310" s="42">
        <v>40.592320000000001</v>
      </c>
      <c r="CP1310" s="42">
        <v>20.29616</v>
      </c>
      <c r="CQ1310" s="42">
        <v>4.0592319999999997</v>
      </c>
      <c r="CR1310" s="42">
        <v>312.56086800000003</v>
      </c>
      <c r="CS1310" s="42">
        <v>32.473855999999998</v>
      </c>
    </row>
    <row r="1311" spans="1:97">
      <c r="A1311" s="40" t="s">
        <v>3250</v>
      </c>
      <c r="B1311" s="40" t="s">
        <v>289</v>
      </c>
      <c r="C1311" s="40" t="s">
        <v>2806</v>
      </c>
      <c r="D1311" s="40" t="s">
        <v>2812</v>
      </c>
      <c r="E1311" s="40" t="s">
        <v>2970</v>
      </c>
      <c r="F1311" s="40" t="s">
        <v>2818</v>
      </c>
      <c r="G1311" s="41" t="s">
        <v>294</v>
      </c>
      <c r="H1311" s="40" t="s">
        <v>3251</v>
      </c>
      <c r="I1311" s="42">
        <v>351</v>
      </c>
      <c r="J1311" s="42">
        <v>68.532982000000004</v>
      </c>
      <c r="K1311" s="42">
        <v>36.118734000000003</v>
      </c>
      <c r="L1311" s="42">
        <v>79.646438000000003</v>
      </c>
      <c r="M1311" s="42">
        <v>81.498681000000005</v>
      </c>
      <c r="N1311" s="42">
        <v>53.715040000000002</v>
      </c>
      <c r="O1311" s="42">
        <v>31.488126999999999</v>
      </c>
      <c r="P1311" s="42">
        <v>43</v>
      </c>
      <c r="Q1311" s="42">
        <v>44</v>
      </c>
      <c r="R1311" s="42">
        <v>73</v>
      </c>
      <c r="S1311" s="42">
        <v>63</v>
      </c>
      <c r="T1311" s="42">
        <v>51</v>
      </c>
      <c r="U1311" s="42">
        <v>22</v>
      </c>
      <c r="V1311" s="42">
        <v>168.55409</v>
      </c>
      <c r="W1311" s="42">
        <v>34.266491000000002</v>
      </c>
      <c r="X1311" s="42">
        <v>17.596305999999998</v>
      </c>
      <c r="Y1311" s="42">
        <v>39.823219000000002</v>
      </c>
      <c r="Z1311" s="42">
        <v>43.527704</v>
      </c>
      <c r="AA1311" s="42">
        <v>22.226913</v>
      </c>
      <c r="AB1311" s="42">
        <v>9.2612140000000007</v>
      </c>
      <c r="AC1311" s="42">
        <v>1.8522430000000001</v>
      </c>
      <c r="AD1311" s="42">
        <v>43.527704</v>
      </c>
      <c r="AE1311" s="42">
        <v>104.651715</v>
      </c>
      <c r="AF1311" s="42">
        <v>20.374669999999998</v>
      </c>
      <c r="AG1311" s="42">
        <v>182.44591</v>
      </c>
      <c r="AH1311" s="42">
        <v>34.266491000000002</v>
      </c>
      <c r="AI1311" s="42">
        <v>18.522427</v>
      </c>
      <c r="AJ1311" s="42">
        <v>39.823219000000002</v>
      </c>
      <c r="AK1311" s="42">
        <v>37.970976</v>
      </c>
      <c r="AL1311" s="42">
        <v>31.488126999999999</v>
      </c>
      <c r="AM1311" s="42">
        <v>19.448549</v>
      </c>
      <c r="AN1311" s="42">
        <v>0.92612099999999997</v>
      </c>
      <c r="AO1311" s="42">
        <v>41.675462000000003</v>
      </c>
      <c r="AP1311" s="42">
        <v>105.577836</v>
      </c>
      <c r="AQ1311" s="42">
        <v>35.192611999999997</v>
      </c>
      <c r="AR1311" s="42">
        <v>292.65435400000001</v>
      </c>
      <c r="AS1311" s="42">
        <v>7.4089710000000002</v>
      </c>
      <c r="AT1311" s="42">
        <v>11.113455999999999</v>
      </c>
      <c r="AU1311" s="42">
        <v>3.704485</v>
      </c>
      <c r="AV1311" s="42">
        <v>37.044854999999998</v>
      </c>
      <c r="AW1311" s="42">
        <v>33.340369000000003</v>
      </c>
      <c r="AX1311" s="42">
        <v>62.976253</v>
      </c>
      <c r="AY1311" s="42">
        <v>77.794195000000002</v>
      </c>
      <c r="AZ1311" s="42">
        <v>59.271768000000002</v>
      </c>
      <c r="BA1311" s="42">
        <v>125.952507</v>
      </c>
      <c r="BB1311" s="42">
        <v>0</v>
      </c>
      <c r="BC1311" s="42">
        <v>11.113455999999999</v>
      </c>
      <c r="BD1311" s="42">
        <v>3.704485</v>
      </c>
      <c r="BE1311" s="42">
        <v>11.113455999999999</v>
      </c>
      <c r="BF1311" s="42">
        <v>11.113455999999999</v>
      </c>
      <c r="BG1311" s="42">
        <v>44.453825999999999</v>
      </c>
      <c r="BH1311" s="42">
        <v>33.340369000000003</v>
      </c>
      <c r="BI1311" s="42">
        <v>11.113455999999999</v>
      </c>
      <c r="BJ1311" s="42">
        <v>166.70184699999999</v>
      </c>
      <c r="BK1311" s="42">
        <v>7.4089710000000002</v>
      </c>
      <c r="BL1311" s="42">
        <v>0</v>
      </c>
      <c r="BM1311" s="42">
        <v>0</v>
      </c>
      <c r="BN1311" s="42">
        <v>25.931398000000002</v>
      </c>
      <c r="BO1311" s="42">
        <v>22.226913</v>
      </c>
      <c r="BP1311" s="42">
        <v>18.522427</v>
      </c>
      <c r="BQ1311" s="42">
        <v>44.453825999999999</v>
      </c>
      <c r="BR1311" s="42">
        <v>48.158310999999998</v>
      </c>
      <c r="BS1311" s="42">
        <v>25.931398000000002</v>
      </c>
      <c r="BT1311" s="42">
        <v>0</v>
      </c>
      <c r="BU1311" s="42">
        <v>0</v>
      </c>
      <c r="BV1311" s="42">
        <v>0</v>
      </c>
      <c r="BW1311" s="42">
        <v>0</v>
      </c>
      <c r="BX1311" s="42">
        <v>3.704485</v>
      </c>
      <c r="BY1311" s="42">
        <v>0</v>
      </c>
      <c r="BZ1311" s="42">
        <v>0</v>
      </c>
      <c r="CA1311" s="42">
        <v>22.226913</v>
      </c>
      <c r="CB1311" s="42">
        <v>148.17941999999999</v>
      </c>
      <c r="CC1311" s="42">
        <v>0</v>
      </c>
      <c r="CD1311" s="42">
        <v>11.113455999999999</v>
      </c>
      <c r="CE1311" s="42">
        <v>3.704485</v>
      </c>
      <c r="CF1311" s="42">
        <v>33.340369000000003</v>
      </c>
      <c r="CG1311" s="42">
        <v>25.931398000000002</v>
      </c>
      <c r="CH1311" s="42">
        <v>55.567281999999999</v>
      </c>
      <c r="CI1311" s="42">
        <v>0</v>
      </c>
      <c r="CJ1311" s="42">
        <v>18.522427</v>
      </c>
      <c r="CK1311" s="42">
        <v>118.543536</v>
      </c>
      <c r="CL1311" s="42">
        <v>7.4089710000000002</v>
      </c>
      <c r="CM1311" s="42">
        <v>0</v>
      </c>
      <c r="CN1311" s="42">
        <v>0</v>
      </c>
      <c r="CO1311" s="42">
        <v>3.704485</v>
      </c>
      <c r="CP1311" s="42">
        <v>3.704485</v>
      </c>
      <c r="CQ1311" s="42">
        <v>7.4089710000000002</v>
      </c>
      <c r="CR1311" s="42">
        <v>77.794195000000002</v>
      </c>
      <c r="CS1311" s="42">
        <v>18.522427</v>
      </c>
    </row>
    <row r="1312" spans="1:97">
      <c r="A1312" s="40" t="s">
        <v>3252</v>
      </c>
      <c r="B1312" s="40" t="s">
        <v>289</v>
      </c>
      <c r="C1312" s="40" t="s">
        <v>2806</v>
      </c>
      <c r="D1312" s="40" t="s">
        <v>2812</v>
      </c>
      <c r="E1312" s="40" t="s">
        <v>2917</v>
      </c>
      <c r="F1312" s="40" t="s">
        <v>2903</v>
      </c>
      <c r="G1312" s="41" t="s">
        <v>294</v>
      </c>
      <c r="H1312" s="40" t="s">
        <v>3253</v>
      </c>
      <c r="I1312" s="42">
        <v>4555</v>
      </c>
      <c r="J1312" s="42">
        <v>799.31519700000001</v>
      </c>
      <c r="K1312" s="42">
        <v>652.22571700000003</v>
      </c>
      <c r="L1312" s="42">
        <v>952.24314600000002</v>
      </c>
      <c r="M1312" s="42">
        <v>940.59851200000003</v>
      </c>
      <c r="N1312" s="42">
        <v>831.28140299999995</v>
      </c>
      <c r="O1312" s="42">
        <v>379.336026</v>
      </c>
      <c r="P1312" s="42">
        <v>662</v>
      </c>
      <c r="Q1312" s="42">
        <v>575</v>
      </c>
      <c r="R1312" s="42">
        <v>839</v>
      </c>
      <c r="S1312" s="42">
        <v>735</v>
      </c>
      <c r="T1312" s="42">
        <v>574</v>
      </c>
      <c r="U1312" s="42">
        <v>261</v>
      </c>
      <c r="V1312" s="42">
        <v>2245.1145590000001</v>
      </c>
      <c r="W1312" s="42">
        <v>395.78682300000003</v>
      </c>
      <c r="X1312" s="42">
        <v>337.72518600000001</v>
      </c>
      <c r="Y1312" s="42">
        <v>472.26695000000001</v>
      </c>
      <c r="Z1312" s="42">
        <v>473.202338</v>
      </c>
      <c r="AA1312" s="42">
        <v>407.43145600000003</v>
      </c>
      <c r="AB1312" s="42">
        <v>153.863337</v>
      </c>
      <c r="AC1312" s="42">
        <v>4.83847</v>
      </c>
      <c r="AD1312" s="42">
        <v>529.32858699999997</v>
      </c>
      <c r="AE1312" s="42">
        <v>1333.514559</v>
      </c>
      <c r="AF1312" s="42">
        <v>382.271413</v>
      </c>
      <c r="AG1312" s="42">
        <v>2309.8854409999999</v>
      </c>
      <c r="AH1312" s="42">
        <v>403.52837399999999</v>
      </c>
      <c r="AI1312" s="42">
        <v>314.50053100000002</v>
      </c>
      <c r="AJ1312" s="42">
        <v>479.97619600000002</v>
      </c>
      <c r="AK1312" s="42">
        <v>467.39617399999997</v>
      </c>
      <c r="AL1312" s="42">
        <v>423.84994699999999</v>
      </c>
      <c r="AM1312" s="42">
        <v>196.44186999999999</v>
      </c>
      <c r="AN1312" s="42">
        <v>24.192349</v>
      </c>
      <c r="AO1312" s="42">
        <v>517.71625900000004</v>
      </c>
      <c r="AP1312" s="42">
        <v>1321.8699260000001</v>
      </c>
      <c r="AQ1312" s="42">
        <v>470.29925600000001</v>
      </c>
      <c r="AR1312" s="42">
        <v>3778.1356000000001</v>
      </c>
      <c r="AS1312" s="42">
        <v>0</v>
      </c>
      <c r="AT1312" s="42">
        <v>205.151116</v>
      </c>
      <c r="AU1312" s="42">
        <v>282.56663099999997</v>
      </c>
      <c r="AV1312" s="42">
        <v>650.41955399999995</v>
      </c>
      <c r="AW1312" s="42">
        <v>704.48118999999997</v>
      </c>
      <c r="AX1312" s="42">
        <v>398.68990400000001</v>
      </c>
      <c r="AY1312" s="42">
        <v>1083.9464399999999</v>
      </c>
      <c r="AZ1312" s="42">
        <v>452.880765</v>
      </c>
      <c r="BA1312" s="42">
        <v>1889.1970240000001</v>
      </c>
      <c r="BB1312" s="42">
        <v>0</v>
      </c>
      <c r="BC1312" s="42">
        <v>147.08947900000001</v>
      </c>
      <c r="BD1312" s="42">
        <v>178.05568500000001</v>
      </c>
      <c r="BE1312" s="42">
        <v>302.049734</v>
      </c>
      <c r="BF1312" s="42">
        <v>154.831031</v>
      </c>
      <c r="BG1312" s="42">
        <v>359.982147</v>
      </c>
      <c r="BH1312" s="42">
        <v>557.52093500000001</v>
      </c>
      <c r="BI1312" s="42">
        <v>189.668013</v>
      </c>
      <c r="BJ1312" s="42">
        <v>1888.938576</v>
      </c>
      <c r="BK1312" s="42">
        <v>0</v>
      </c>
      <c r="BL1312" s="42">
        <v>58.061636999999997</v>
      </c>
      <c r="BM1312" s="42">
        <v>104.510946</v>
      </c>
      <c r="BN1312" s="42">
        <v>348.36981900000001</v>
      </c>
      <c r="BO1312" s="42">
        <v>549.65015900000003</v>
      </c>
      <c r="BP1312" s="42">
        <v>38.707757999999998</v>
      </c>
      <c r="BQ1312" s="42">
        <v>526.42550500000004</v>
      </c>
      <c r="BR1312" s="42">
        <v>263.21275200000002</v>
      </c>
      <c r="BS1312" s="42">
        <v>468.36386800000002</v>
      </c>
      <c r="BT1312" s="42">
        <v>0</v>
      </c>
      <c r="BU1312" s="42">
        <v>0</v>
      </c>
      <c r="BV1312" s="42">
        <v>7.7415520000000004</v>
      </c>
      <c r="BW1312" s="42">
        <v>27.09543</v>
      </c>
      <c r="BX1312" s="42">
        <v>92.898617999999999</v>
      </c>
      <c r="BY1312" s="42">
        <v>69.673963999999998</v>
      </c>
      <c r="BZ1312" s="42">
        <v>0</v>
      </c>
      <c r="CA1312" s="42">
        <v>270.95430399999998</v>
      </c>
      <c r="CB1312" s="42">
        <v>1908.421679</v>
      </c>
      <c r="CC1312" s="42">
        <v>0</v>
      </c>
      <c r="CD1312" s="42">
        <v>189.668013</v>
      </c>
      <c r="CE1312" s="42">
        <v>228.37576999999999</v>
      </c>
      <c r="CF1312" s="42">
        <v>538.167056</v>
      </c>
      <c r="CG1312" s="42">
        <v>541.90860799999996</v>
      </c>
      <c r="CH1312" s="42">
        <v>290.30818299999999</v>
      </c>
      <c r="CI1312" s="42">
        <v>15.483103</v>
      </c>
      <c r="CJ1312" s="42">
        <v>104.510946</v>
      </c>
      <c r="CK1312" s="42">
        <v>1401.3500529999999</v>
      </c>
      <c r="CL1312" s="42">
        <v>0</v>
      </c>
      <c r="CM1312" s="42">
        <v>15.483103</v>
      </c>
      <c r="CN1312" s="42">
        <v>46.449309</v>
      </c>
      <c r="CO1312" s="42">
        <v>85.157066999999998</v>
      </c>
      <c r="CP1312" s="42">
        <v>69.673963999999998</v>
      </c>
      <c r="CQ1312" s="42">
        <v>38.707757999999998</v>
      </c>
      <c r="CR1312" s="42">
        <v>1068.4633369999999</v>
      </c>
      <c r="CS1312" s="42">
        <v>77.415514999999999</v>
      </c>
    </row>
    <row r="1313" spans="1:97">
      <c r="A1313" s="40" t="s">
        <v>3254</v>
      </c>
      <c r="B1313" s="40" t="s">
        <v>289</v>
      </c>
      <c r="C1313" s="40" t="s">
        <v>2806</v>
      </c>
      <c r="D1313" s="40" t="s">
        <v>2807</v>
      </c>
      <c r="E1313" s="40" t="s">
        <v>2827</v>
      </c>
      <c r="F1313" s="40" t="s">
        <v>2818</v>
      </c>
      <c r="G1313" s="41" t="s">
        <v>294</v>
      </c>
      <c r="H1313" s="40" t="s">
        <v>3255</v>
      </c>
      <c r="I1313" s="42">
        <v>959</v>
      </c>
      <c r="J1313" s="42">
        <v>138.47340800000001</v>
      </c>
      <c r="K1313" s="42">
        <v>91.636814000000001</v>
      </c>
      <c r="L1313" s="42">
        <v>155.78258400000001</v>
      </c>
      <c r="M1313" s="42">
        <v>240.29209</v>
      </c>
      <c r="N1313" s="42">
        <v>183.12521799999999</v>
      </c>
      <c r="O1313" s="42">
        <v>149.689886</v>
      </c>
      <c r="P1313" s="42">
        <v>132</v>
      </c>
      <c r="Q1313" s="42">
        <v>132</v>
      </c>
      <c r="R1313" s="42">
        <v>188</v>
      </c>
      <c r="S1313" s="42">
        <v>201</v>
      </c>
      <c r="T1313" s="42">
        <v>168</v>
      </c>
      <c r="U1313" s="42">
        <v>106</v>
      </c>
      <c r="V1313" s="42">
        <v>460.90470900000003</v>
      </c>
      <c r="W1313" s="42">
        <v>72.291263999999998</v>
      </c>
      <c r="X1313" s="42">
        <v>54.982087999999997</v>
      </c>
      <c r="Y1313" s="42">
        <v>71.273077999999998</v>
      </c>
      <c r="Z1313" s="42">
        <v>116.07329799999999</v>
      </c>
      <c r="AA1313" s="42">
        <v>92.580796000000007</v>
      </c>
      <c r="AB1313" s="42">
        <v>46.632531</v>
      </c>
      <c r="AC1313" s="42">
        <v>7.0716539999999997</v>
      </c>
      <c r="AD1313" s="42">
        <v>92.655000999999999</v>
      </c>
      <c r="AE1313" s="42">
        <v>266.746396</v>
      </c>
      <c r="AF1313" s="42">
        <v>101.50331199999999</v>
      </c>
      <c r="AG1313" s="42">
        <v>498.09529099999997</v>
      </c>
      <c r="AH1313" s="42">
        <v>66.182142999999996</v>
      </c>
      <c r="AI1313" s="42">
        <v>36.654725999999997</v>
      </c>
      <c r="AJ1313" s="42">
        <v>84.509506000000002</v>
      </c>
      <c r="AK1313" s="42">
        <v>124.21879199999999</v>
      </c>
      <c r="AL1313" s="42">
        <v>90.544421999999997</v>
      </c>
      <c r="AM1313" s="42">
        <v>81.935148999999996</v>
      </c>
      <c r="AN1313" s="42">
        <v>14.050553000000001</v>
      </c>
      <c r="AO1313" s="42">
        <v>78.400385</v>
      </c>
      <c r="AP1313" s="42">
        <v>272.87406800000002</v>
      </c>
      <c r="AQ1313" s="42">
        <v>146.82083700000001</v>
      </c>
      <c r="AR1313" s="42">
        <v>821.58188099999995</v>
      </c>
      <c r="AS1313" s="42">
        <v>4.0727469999999997</v>
      </c>
      <c r="AT1313" s="42">
        <v>36.654725999999997</v>
      </c>
      <c r="AU1313" s="42">
        <v>57.018462</v>
      </c>
      <c r="AV1313" s="42">
        <v>48.872967000000003</v>
      </c>
      <c r="AW1313" s="42">
        <v>146.61890199999999</v>
      </c>
      <c r="AX1313" s="42">
        <v>109.96417700000001</v>
      </c>
      <c r="AY1313" s="42">
        <v>288.34880600000002</v>
      </c>
      <c r="AZ1313" s="42">
        <v>130.031094</v>
      </c>
      <c r="BA1313" s="42">
        <v>382.68983600000001</v>
      </c>
      <c r="BB1313" s="42">
        <v>4.0727469999999997</v>
      </c>
      <c r="BC1313" s="42">
        <v>32.581977999999999</v>
      </c>
      <c r="BD1313" s="42">
        <v>48.872967000000003</v>
      </c>
      <c r="BE1313" s="42">
        <v>24.436484</v>
      </c>
      <c r="BF1313" s="42">
        <v>16.290989</v>
      </c>
      <c r="BG1313" s="42">
        <v>89.600440000000006</v>
      </c>
      <c r="BH1313" s="42">
        <v>138.32499799999999</v>
      </c>
      <c r="BI1313" s="42">
        <v>28.509231</v>
      </c>
      <c r="BJ1313" s="42">
        <v>438.89204599999999</v>
      </c>
      <c r="BK1313" s="42">
        <v>0</v>
      </c>
      <c r="BL1313" s="42">
        <v>4.0727469999999997</v>
      </c>
      <c r="BM1313" s="42">
        <v>8.1454950000000004</v>
      </c>
      <c r="BN1313" s="42">
        <v>24.436484</v>
      </c>
      <c r="BO1313" s="42">
        <v>130.327913</v>
      </c>
      <c r="BP1313" s="42">
        <v>20.363735999999999</v>
      </c>
      <c r="BQ1313" s="42">
        <v>150.02380700000001</v>
      </c>
      <c r="BR1313" s="42">
        <v>101.521863</v>
      </c>
      <c r="BS1313" s="42">
        <v>73.309450999999996</v>
      </c>
      <c r="BT1313" s="42">
        <v>0</v>
      </c>
      <c r="BU1313" s="42">
        <v>0</v>
      </c>
      <c r="BV1313" s="42">
        <v>4.0727469999999997</v>
      </c>
      <c r="BW1313" s="42">
        <v>0</v>
      </c>
      <c r="BX1313" s="42">
        <v>12.218242</v>
      </c>
      <c r="BY1313" s="42">
        <v>20.363735999999999</v>
      </c>
      <c r="BZ1313" s="42">
        <v>0</v>
      </c>
      <c r="CA1313" s="42">
        <v>36.654725999999997</v>
      </c>
      <c r="CB1313" s="42">
        <v>321.74703599999998</v>
      </c>
      <c r="CC1313" s="42">
        <v>0</v>
      </c>
      <c r="CD1313" s="42">
        <v>28.509231</v>
      </c>
      <c r="CE1313" s="42">
        <v>24.436484</v>
      </c>
      <c r="CF1313" s="42">
        <v>40.727473000000003</v>
      </c>
      <c r="CG1313" s="42">
        <v>122.182419</v>
      </c>
      <c r="CH1313" s="42">
        <v>73.309450999999996</v>
      </c>
      <c r="CI1313" s="42">
        <v>0</v>
      </c>
      <c r="CJ1313" s="42">
        <v>32.581977999999999</v>
      </c>
      <c r="CK1313" s="42">
        <v>426.525395</v>
      </c>
      <c r="CL1313" s="42">
        <v>4.0727469999999997</v>
      </c>
      <c r="CM1313" s="42">
        <v>8.1454950000000004</v>
      </c>
      <c r="CN1313" s="42">
        <v>28.509231</v>
      </c>
      <c r="CO1313" s="42">
        <v>8.1454950000000004</v>
      </c>
      <c r="CP1313" s="42">
        <v>12.218242</v>
      </c>
      <c r="CQ1313" s="42">
        <v>16.290989</v>
      </c>
      <c r="CR1313" s="42">
        <v>288.34880600000002</v>
      </c>
      <c r="CS1313" s="42">
        <v>60.794390999999997</v>
      </c>
    </row>
    <row r="1314" spans="1:97">
      <c r="A1314" s="40" t="s">
        <v>3256</v>
      </c>
      <c r="B1314" s="40" t="s">
        <v>289</v>
      </c>
      <c r="C1314" s="40" t="s">
        <v>2806</v>
      </c>
      <c r="D1314" s="40" t="s">
        <v>2812</v>
      </c>
      <c r="E1314" s="40" t="s">
        <v>2896</v>
      </c>
      <c r="F1314" s="40" t="s">
        <v>2818</v>
      </c>
      <c r="G1314" s="41" t="s">
        <v>294</v>
      </c>
      <c r="H1314" s="40" t="s">
        <v>3257</v>
      </c>
      <c r="I1314" s="42">
        <v>679</v>
      </c>
      <c r="J1314" s="42">
        <v>146.531915</v>
      </c>
      <c r="K1314" s="42">
        <v>89.776595999999998</v>
      </c>
      <c r="L1314" s="42">
        <v>149.62765999999999</v>
      </c>
      <c r="M1314" s="42">
        <v>150.65957399999999</v>
      </c>
      <c r="N1314" s="42">
        <v>92.872339999999994</v>
      </c>
      <c r="O1314" s="42">
        <v>49.531914999999998</v>
      </c>
      <c r="P1314" s="42">
        <v>92</v>
      </c>
      <c r="Q1314" s="42">
        <v>82</v>
      </c>
      <c r="R1314" s="42">
        <v>132</v>
      </c>
      <c r="S1314" s="42">
        <v>92</v>
      </c>
      <c r="T1314" s="42">
        <v>85</v>
      </c>
      <c r="U1314" s="42">
        <v>54</v>
      </c>
      <c r="V1314" s="42">
        <v>348.78723400000001</v>
      </c>
      <c r="W1314" s="42">
        <v>78.425532000000004</v>
      </c>
      <c r="X1314" s="42">
        <v>45.404254999999999</v>
      </c>
      <c r="Y1314" s="42">
        <v>71.202128000000002</v>
      </c>
      <c r="Z1314" s="42">
        <v>81.521276999999998</v>
      </c>
      <c r="AA1314" s="42">
        <v>48.5</v>
      </c>
      <c r="AB1314" s="42">
        <v>23.734043</v>
      </c>
      <c r="AC1314" s="42">
        <v>0</v>
      </c>
      <c r="AD1314" s="42">
        <v>100.09574499999999</v>
      </c>
      <c r="AE1314" s="42">
        <v>196.06383</v>
      </c>
      <c r="AF1314" s="42">
        <v>52.627659999999999</v>
      </c>
      <c r="AG1314" s="42">
        <v>330.21276599999999</v>
      </c>
      <c r="AH1314" s="42">
        <v>68.106382999999994</v>
      </c>
      <c r="AI1314" s="42">
        <v>44.372340000000001</v>
      </c>
      <c r="AJ1314" s="42">
        <v>78.425532000000004</v>
      </c>
      <c r="AK1314" s="42">
        <v>69.138298000000006</v>
      </c>
      <c r="AL1314" s="42">
        <v>44.372340000000001</v>
      </c>
      <c r="AM1314" s="42">
        <v>23.734043</v>
      </c>
      <c r="AN1314" s="42">
        <v>2.0638299999999998</v>
      </c>
      <c r="AO1314" s="42">
        <v>87.712766000000002</v>
      </c>
      <c r="AP1314" s="42">
        <v>189.87234000000001</v>
      </c>
      <c r="AQ1314" s="42">
        <v>52.627659999999999</v>
      </c>
      <c r="AR1314" s="42">
        <v>528.34042599999998</v>
      </c>
      <c r="AS1314" s="42">
        <v>28.893616999999999</v>
      </c>
      <c r="AT1314" s="42">
        <v>37.148935999999999</v>
      </c>
      <c r="AU1314" s="42">
        <v>37.148935999999999</v>
      </c>
      <c r="AV1314" s="42">
        <v>57.787233999999998</v>
      </c>
      <c r="AW1314" s="42">
        <v>74.297871999999998</v>
      </c>
      <c r="AX1314" s="42">
        <v>115.574468</v>
      </c>
      <c r="AY1314" s="42">
        <v>111.446809</v>
      </c>
      <c r="AZ1314" s="42">
        <v>66.042552999999998</v>
      </c>
      <c r="BA1314" s="42">
        <v>268.29787199999998</v>
      </c>
      <c r="BB1314" s="42">
        <v>24.765957</v>
      </c>
      <c r="BC1314" s="42">
        <v>28.893616999999999</v>
      </c>
      <c r="BD1314" s="42">
        <v>24.765957</v>
      </c>
      <c r="BE1314" s="42">
        <v>16.510638</v>
      </c>
      <c r="BF1314" s="42">
        <v>4.1276599999999997</v>
      </c>
      <c r="BG1314" s="42">
        <v>82.553190999999998</v>
      </c>
      <c r="BH1314" s="42">
        <v>66.042552999999998</v>
      </c>
      <c r="BI1314" s="42">
        <v>20.638297999999999</v>
      </c>
      <c r="BJ1314" s="42">
        <v>260.042553</v>
      </c>
      <c r="BK1314" s="42">
        <v>4.1276599999999997</v>
      </c>
      <c r="BL1314" s="42">
        <v>8.2553190000000001</v>
      </c>
      <c r="BM1314" s="42">
        <v>12.382979000000001</v>
      </c>
      <c r="BN1314" s="42">
        <v>41.276595999999998</v>
      </c>
      <c r="BO1314" s="42">
        <v>70.170213000000004</v>
      </c>
      <c r="BP1314" s="42">
        <v>33.021276999999998</v>
      </c>
      <c r="BQ1314" s="42">
        <v>45.404254999999999</v>
      </c>
      <c r="BR1314" s="42">
        <v>45.404254999999999</v>
      </c>
      <c r="BS1314" s="42">
        <v>70.170213000000004</v>
      </c>
      <c r="BT1314" s="42">
        <v>0</v>
      </c>
      <c r="BU1314" s="42">
        <v>0</v>
      </c>
      <c r="BV1314" s="42">
        <v>0</v>
      </c>
      <c r="BW1314" s="42">
        <v>4.1276599999999997</v>
      </c>
      <c r="BX1314" s="42">
        <v>8.2553190000000001</v>
      </c>
      <c r="BY1314" s="42">
        <v>28.893616999999999</v>
      </c>
      <c r="BZ1314" s="42">
        <v>0</v>
      </c>
      <c r="CA1314" s="42">
        <v>28.893616999999999</v>
      </c>
      <c r="CB1314" s="42">
        <v>317.82978700000001</v>
      </c>
      <c r="CC1314" s="42">
        <v>28.893616999999999</v>
      </c>
      <c r="CD1314" s="42">
        <v>37.148935999999999</v>
      </c>
      <c r="CE1314" s="42">
        <v>37.148935999999999</v>
      </c>
      <c r="CF1314" s="42">
        <v>45.404254999999999</v>
      </c>
      <c r="CG1314" s="42">
        <v>61.914893999999997</v>
      </c>
      <c r="CH1314" s="42">
        <v>86.680851000000004</v>
      </c>
      <c r="CI1314" s="42">
        <v>4.1276599999999997</v>
      </c>
      <c r="CJ1314" s="42">
        <v>16.510638</v>
      </c>
      <c r="CK1314" s="42">
        <v>140.34042600000001</v>
      </c>
      <c r="CL1314" s="42">
        <v>0</v>
      </c>
      <c r="CM1314" s="42">
        <v>0</v>
      </c>
      <c r="CN1314" s="42">
        <v>0</v>
      </c>
      <c r="CO1314" s="42">
        <v>8.2553190000000001</v>
      </c>
      <c r="CP1314" s="42">
        <v>4.1276599999999997</v>
      </c>
      <c r="CQ1314" s="42">
        <v>0</v>
      </c>
      <c r="CR1314" s="42">
        <v>107.319149</v>
      </c>
      <c r="CS1314" s="42">
        <v>20.638297999999999</v>
      </c>
    </row>
    <row r="1315" spans="1:97">
      <c r="A1315" s="40" t="s">
        <v>3258</v>
      </c>
      <c r="B1315" s="40" t="s">
        <v>289</v>
      </c>
      <c r="C1315" s="40" t="s">
        <v>2806</v>
      </c>
      <c r="D1315" s="40" t="s">
        <v>2812</v>
      </c>
      <c r="E1315" s="40" t="s">
        <v>2896</v>
      </c>
      <c r="F1315" s="40" t="s">
        <v>2903</v>
      </c>
      <c r="G1315" s="41" t="s">
        <v>294</v>
      </c>
      <c r="H1315" s="40" t="s">
        <v>3259</v>
      </c>
      <c r="I1315" s="42">
        <v>904</v>
      </c>
      <c r="J1315" s="42">
        <v>160.059245</v>
      </c>
      <c r="K1315" s="42">
        <v>121.255487</v>
      </c>
      <c r="L1315" s="42">
        <v>184.524111</v>
      </c>
      <c r="M1315" s="42">
        <v>202.65086400000001</v>
      </c>
      <c r="N1315" s="42">
        <v>129.87506999999999</v>
      </c>
      <c r="O1315" s="42">
        <v>105.635223</v>
      </c>
      <c r="P1315" s="42">
        <v>106</v>
      </c>
      <c r="Q1315" s="42">
        <v>103</v>
      </c>
      <c r="R1315" s="42">
        <v>135</v>
      </c>
      <c r="S1315" s="42">
        <v>156</v>
      </c>
      <c r="T1315" s="42">
        <v>140</v>
      </c>
      <c r="U1315" s="42">
        <v>78</v>
      </c>
      <c r="V1315" s="42">
        <v>446.10568000000001</v>
      </c>
      <c r="W1315" s="42">
        <v>90.565017999999995</v>
      </c>
      <c r="X1315" s="42">
        <v>50.592396999999998</v>
      </c>
      <c r="Y1315" s="42">
        <v>101.18479499999999</v>
      </c>
      <c r="Z1315" s="42">
        <v>100.297207</v>
      </c>
      <c r="AA1315" s="42">
        <v>61.212175000000002</v>
      </c>
      <c r="AB1315" s="42">
        <v>41.197736999999996</v>
      </c>
      <c r="AC1315" s="42">
        <v>1.056352</v>
      </c>
      <c r="AD1315" s="42">
        <v>108.466751</v>
      </c>
      <c r="AE1315" s="42">
        <v>256.29980799999998</v>
      </c>
      <c r="AF1315" s="42">
        <v>81.339122000000003</v>
      </c>
      <c r="AG1315" s="42">
        <v>457.89431999999999</v>
      </c>
      <c r="AH1315" s="42">
        <v>69.494228000000007</v>
      </c>
      <c r="AI1315" s="42">
        <v>70.663089999999997</v>
      </c>
      <c r="AJ1315" s="42">
        <v>83.339316999999994</v>
      </c>
      <c r="AK1315" s="42">
        <v>102.353657</v>
      </c>
      <c r="AL1315" s="42">
        <v>68.662895000000006</v>
      </c>
      <c r="AM1315" s="42">
        <v>57.043019999999999</v>
      </c>
      <c r="AN1315" s="42">
        <v>6.3381129999999999</v>
      </c>
      <c r="AO1315" s="42">
        <v>105.41020399999999</v>
      </c>
      <c r="AP1315" s="42">
        <v>248.96159700000001</v>
      </c>
      <c r="AQ1315" s="42">
        <v>103.522519</v>
      </c>
      <c r="AR1315" s="42">
        <v>726.32029599999998</v>
      </c>
      <c r="AS1315" s="42">
        <v>46.479498</v>
      </c>
      <c r="AT1315" s="42">
        <v>42.254089</v>
      </c>
      <c r="AU1315" s="42">
        <v>16.901636</v>
      </c>
      <c r="AV1315" s="42">
        <v>50.704906999999999</v>
      </c>
      <c r="AW1315" s="42">
        <v>126.76226800000001</v>
      </c>
      <c r="AX1315" s="42">
        <v>122.31183900000001</v>
      </c>
      <c r="AY1315" s="42">
        <v>240.848309</v>
      </c>
      <c r="AZ1315" s="42">
        <v>80.057749999999999</v>
      </c>
      <c r="BA1315" s="42">
        <v>367.38555700000001</v>
      </c>
      <c r="BB1315" s="42">
        <v>33.803271000000002</v>
      </c>
      <c r="BC1315" s="42">
        <v>38.028680000000001</v>
      </c>
      <c r="BD1315" s="42">
        <v>12.676227000000001</v>
      </c>
      <c r="BE1315" s="42">
        <v>33.803271000000002</v>
      </c>
      <c r="BF1315" s="42">
        <v>21.127044999999999</v>
      </c>
      <c r="BG1315" s="42">
        <v>92.733976999999996</v>
      </c>
      <c r="BH1315" s="42">
        <v>114.08604099999999</v>
      </c>
      <c r="BI1315" s="42">
        <v>21.127044999999999</v>
      </c>
      <c r="BJ1315" s="42">
        <v>358.93473899999998</v>
      </c>
      <c r="BK1315" s="42">
        <v>12.676227000000001</v>
      </c>
      <c r="BL1315" s="42">
        <v>4.225409</v>
      </c>
      <c r="BM1315" s="42">
        <v>4.225409</v>
      </c>
      <c r="BN1315" s="42">
        <v>16.901636</v>
      </c>
      <c r="BO1315" s="42">
        <v>105.635223</v>
      </c>
      <c r="BP1315" s="42">
        <v>29.577862</v>
      </c>
      <c r="BQ1315" s="42">
        <v>126.76226800000001</v>
      </c>
      <c r="BR1315" s="42">
        <v>58.930705000000003</v>
      </c>
      <c r="BS1315" s="42">
        <v>50.704906999999999</v>
      </c>
      <c r="BT1315" s="42">
        <v>8.4508179999999999</v>
      </c>
      <c r="BU1315" s="42">
        <v>0</v>
      </c>
      <c r="BV1315" s="42">
        <v>0</v>
      </c>
      <c r="BW1315" s="42">
        <v>0</v>
      </c>
      <c r="BX1315" s="42">
        <v>4.225409</v>
      </c>
      <c r="BY1315" s="42">
        <v>4.225409</v>
      </c>
      <c r="BZ1315" s="42">
        <v>0</v>
      </c>
      <c r="CA1315" s="42">
        <v>33.803271000000002</v>
      </c>
      <c r="CB1315" s="42">
        <v>379.83676400000002</v>
      </c>
      <c r="CC1315" s="42">
        <v>25.352454000000002</v>
      </c>
      <c r="CD1315" s="42">
        <v>42.254089</v>
      </c>
      <c r="CE1315" s="42">
        <v>16.901636</v>
      </c>
      <c r="CF1315" s="42">
        <v>46.479498</v>
      </c>
      <c r="CG1315" s="42">
        <v>109.860632</v>
      </c>
      <c r="CH1315" s="42">
        <v>113.86102099999999</v>
      </c>
      <c r="CI1315" s="42">
        <v>0</v>
      </c>
      <c r="CJ1315" s="42">
        <v>25.127434000000001</v>
      </c>
      <c r="CK1315" s="42">
        <v>295.77862499999998</v>
      </c>
      <c r="CL1315" s="42">
        <v>12.676227000000001</v>
      </c>
      <c r="CM1315" s="42">
        <v>0</v>
      </c>
      <c r="CN1315" s="42">
        <v>0</v>
      </c>
      <c r="CO1315" s="42">
        <v>4.225409</v>
      </c>
      <c r="CP1315" s="42">
        <v>12.676227000000001</v>
      </c>
      <c r="CQ1315" s="42">
        <v>4.225409</v>
      </c>
      <c r="CR1315" s="42">
        <v>240.848309</v>
      </c>
      <c r="CS1315" s="42">
        <v>21.127044999999999</v>
      </c>
    </row>
    <row r="1316" spans="1:97">
      <c r="A1316" s="40" t="s">
        <v>3260</v>
      </c>
      <c r="B1316" s="40" t="s">
        <v>289</v>
      </c>
      <c r="C1316" s="40" t="s">
        <v>2806</v>
      </c>
      <c r="D1316" s="40" t="s">
        <v>2812</v>
      </c>
      <c r="E1316" s="40" t="s">
        <v>2902</v>
      </c>
      <c r="F1316" s="40" t="s">
        <v>2903</v>
      </c>
      <c r="G1316" s="41" t="s">
        <v>294</v>
      </c>
      <c r="H1316" s="40" t="s">
        <v>3261</v>
      </c>
      <c r="I1316" s="42">
        <v>521</v>
      </c>
      <c r="J1316" s="42">
        <v>98.158094000000006</v>
      </c>
      <c r="K1316" s="42">
        <v>71.474340999999995</v>
      </c>
      <c r="L1316" s="42">
        <v>115.978737</v>
      </c>
      <c r="M1316" s="42">
        <v>121.98287500000001</v>
      </c>
      <c r="N1316" s="42">
        <v>83.863225999999997</v>
      </c>
      <c r="O1316" s="42">
        <v>29.542726999999999</v>
      </c>
      <c r="P1316" s="42">
        <v>76</v>
      </c>
      <c r="Q1316" s="42">
        <v>67</v>
      </c>
      <c r="R1316" s="42">
        <v>107</v>
      </c>
      <c r="S1316" s="42">
        <v>87</v>
      </c>
      <c r="T1316" s="42">
        <v>50</v>
      </c>
      <c r="U1316" s="42">
        <v>35</v>
      </c>
      <c r="V1316" s="42">
        <v>268.45733000000001</v>
      </c>
      <c r="W1316" s="42">
        <v>51.461525000000002</v>
      </c>
      <c r="X1316" s="42">
        <v>40.978622000000001</v>
      </c>
      <c r="Y1316" s="42">
        <v>56.893281999999999</v>
      </c>
      <c r="Z1316" s="42">
        <v>62.897419999999997</v>
      </c>
      <c r="AA1316" s="42">
        <v>40.978622000000001</v>
      </c>
      <c r="AB1316" s="42">
        <v>12.388885999999999</v>
      </c>
      <c r="AC1316" s="42">
        <v>2.8589739999999999</v>
      </c>
      <c r="AD1316" s="42">
        <v>61.944428000000002</v>
      </c>
      <c r="AE1316" s="42">
        <v>175.06419199999999</v>
      </c>
      <c r="AF1316" s="42">
        <v>31.448709999999998</v>
      </c>
      <c r="AG1316" s="42">
        <v>252.54266999999999</v>
      </c>
      <c r="AH1316" s="42">
        <v>46.696568999999997</v>
      </c>
      <c r="AI1316" s="42">
        <v>30.495719000000001</v>
      </c>
      <c r="AJ1316" s="42">
        <v>59.085455000000003</v>
      </c>
      <c r="AK1316" s="42">
        <v>59.085455000000003</v>
      </c>
      <c r="AL1316" s="42">
        <v>42.884604000000003</v>
      </c>
      <c r="AM1316" s="42">
        <v>13.341877</v>
      </c>
      <c r="AN1316" s="42">
        <v>0.95299100000000003</v>
      </c>
      <c r="AO1316" s="42">
        <v>61.944428000000002</v>
      </c>
      <c r="AP1316" s="42">
        <v>162.00850500000001</v>
      </c>
      <c r="AQ1316" s="42">
        <v>28.589735999999998</v>
      </c>
      <c r="AR1316" s="42">
        <v>426.94006100000001</v>
      </c>
      <c r="AS1316" s="42">
        <v>11.435893999999999</v>
      </c>
      <c r="AT1316" s="42">
        <v>30.495719000000001</v>
      </c>
      <c r="AU1316" s="42">
        <v>15.247859</v>
      </c>
      <c r="AV1316" s="42">
        <v>76.239296999999993</v>
      </c>
      <c r="AW1316" s="42">
        <v>53.367508000000001</v>
      </c>
      <c r="AX1316" s="42">
        <v>49.555543</v>
      </c>
      <c r="AY1316" s="42">
        <v>137.23073400000001</v>
      </c>
      <c r="AZ1316" s="42">
        <v>53.367508000000001</v>
      </c>
      <c r="BA1316" s="42">
        <v>224.905925</v>
      </c>
      <c r="BB1316" s="42">
        <v>7.6239299999999997</v>
      </c>
      <c r="BC1316" s="42">
        <v>26.683754</v>
      </c>
      <c r="BD1316" s="42">
        <v>7.6239299999999997</v>
      </c>
      <c r="BE1316" s="42">
        <v>45.743577999999999</v>
      </c>
      <c r="BF1316" s="42">
        <v>11.435893999999999</v>
      </c>
      <c r="BG1316" s="42">
        <v>41.931612999999999</v>
      </c>
      <c r="BH1316" s="42">
        <v>68.615367000000006</v>
      </c>
      <c r="BI1316" s="42">
        <v>15.247859</v>
      </c>
      <c r="BJ1316" s="42">
        <v>202.03413599999999</v>
      </c>
      <c r="BK1316" s="42">
        <v>3.8119649999999998</v>
      </c>
      <c r="BL1316" s="42">
        <v>3.8119649999999998</v>
      </c>
      <c r="BM1316" s="42">
        <v>7.6239299999999997</v>
      </c>
      <c r="BN1316" s="42">
        <v>30.495719000000001</v>
      </c>
      <c r="BO1316" s="42">
        <v>41.931612999999999</v>
      </c>
      <c r="BP1316" s="42">
        <v>7.6239299999999997</v>
      </c>
      <c r="BQ1316" s="42">
        <v>68.615367000000006</v>
      </c>
      <c r="BR1316" s="42">
        <v>38.119647999999998</v>
      </c>
      <c r="BS1316" s="42">
        <v>53.367508000000001</v>
      </c>
      <c r="BT1316" s="42">
        <v>0</v>
      </c>
      <c r="BU1316" s="42">
        <v>0</v>
      </c>
      <c r="BV1316" s="42">
        <v>0</v>
      </c>
      <c r="BW1316" s="42">
        <v>11.435893999999999</v>
      </c>
      <c r="BX1316" s="42">
        <v>7.6239299999999997</v>
      </c>
      <c r="BY1316" s="42">
        <v>7.6239299999999997</v>
      </c>
      <c r="BZ1316" s="42">
        <v>0</v>
      </c>
      <c r="CA1316" s="42">
        <v>26.683754</v>
      </c>
      <c r="CB1316" s="42">
        <v>213.47003000000001</v>
      </c>
      <c r="CC1316" s="42">
        <v>11.435893999999999</v>
      </c>
      <c r="CD1316" s="42">
        <v>30.495719000000001</v>
      </c>
      <c r="CE1316" s="42">
        <v>15.247859</v>
      </c>
      <c r="CF1316" s="42">
        <v>57.179471999999997</v>
      </c>
      <c r="CG1316" s="42">
        <v>45.743577999999999</v>
      </c>
      <c r="CH1316" s="42">
        <v>41.931612999999999</v>
      </c>
      <c r="CI1316" s="42">
        <v>0</v>
      </c>
      <c r="CJ1316" s="42">
        <v>11.435893999999999</v>
      </c>
      <c r="CK1316" s="42">
        <v>160.10252299999999</v>
      </c>
      <c r="CL1316" s="42">
        <v>0</v>
      </c>
      <c r="CM1316" s="42">
        <v>0</v>
      </c>
      <c r="CN1316" s="42">
        <v>0</v>
      </c>
      <c r="CO1316" s="42">
        <v>7.6239299999999997</v>
      </c>
      <c r="CP1316" s="42">
        <v>0</v>
      </c>
      <c r="CQ1316" s="42">
        <v>0</v>
      </c>
      <c r="CR1316" s="42">
        <v>137.23073400000001</v>
      </c>
      <c r="CS1316" s="42">
        <v>15.247859</v>
      </c>
    </row>
    <row r="1317" spans="1:97">
      <c r="A1317" s="40" t="s">
        <v>3262</v>
      </c>
      <c r="B1317" s="40" t="s">
        <v>289</v>
      </c>
      <c r="C1317" s="40" t="s">
        <v>2806</v>
      </c>
      <c r="D1317" s="40" t="s">
        <v>2812</v>
      </c>
      <c r="E1317" s="40" t="s">
        <v>2952</v>
      </c>
      <c r="F1317" s="40" t="s">
        <v>2818</v>
      </c>
      <c r="G1317" s="41" t="s">
        <v>294</v>
      </c>
      <c r="H1317" s="40" t="s">
        <v>3263</v>
      </c>
      <c r="I1317" s="42">
        <v>478</v>
      </c>
      <c r="J1317" s="42">
        <v>79</v>
      </c>
      <c r="K1317" s="42">
        <v>71</v>
      </c>
      <c r="L1317" s="42">
        <v>84</v>
      </c>
      <c r="M1317" s="42">
        <v>111</v>
      </c>
      <c r="N1317" s="42">
        <v>75</v>
      </c>
      <c r="O1317" s="42">
        <v>58</v>
      </c>
      <c r="P1317" s="42">
        <v>69</v>
      </c>
      <c r="Q1317" s="42">
        <v>54</v>
      </c>
      <c r="R1317" s="42">
        <v>97</v>
      </c>
      <c r="S1317" s="42">
        <v>62</v>
      </c>
      <c r="T1317" s="42">
        <v>100</v>
      </c>
      <c r="U1317" s="42">
        <v>41</v>
      </c>
      <c r="V1317" s="42">
        <v>245</v>
      </c>
      <c r="W1317" s="42">
        <v>37</v>
      </c>
      <c r="X1317" s="42">
        <v>44</v>
      </c>
      <c r="Y1317" s="42">
        <v>40</v>
      </c>
      <c r="Z1317" s="42">
        <v>57</v>
      </c>
      <c r="AA1317" s="42">
        <v>38</v>
      </c>
      <c r="AB1317" s="42">
        <v>29</v>
      </c>
      <c r="AC1317" s="42">
        <v>0</v>
      </c>
      <c r="AD1317" s="42">
        <v>67</v>
      </c>
      <c r="AE1317" s="42">
        <v>125</v>
      </c>
      <c r="AF1317" s="42">
        <v>53</v>
      </c>
      <c r="AG1317" s="42">
        <v>233</v>
      </c>
      <c r="AH1317" s="42">
        <v>42</v>
      </c>
      <c r="AI1317" s="42">
        <v>27</v>
      </c>
      <c r="AJ1317" s="42">
        <v>44</v>
      </c>
      <c r="AK1317" s="42">
        <v>54</v>
      </c>
      <c r="AL1317" s="42">
        <v>37</v>
      </c>
      <c r="AM1317" s="42">
        <v>27</v>
      </c>
      <c r="AN1317" s="42">
        <v>2</v>
      </c>
      <c r="AO1317" s="42">
        <v>54</v>
      </c>
      <c r="AP1317" s="42">
        <v>129</v>
      </c>
      <c r="AQ1317" s="42">
        <v>50</v>
      </c>
      <c r="AR1317" s="42">
        <v>408</v>
      </c>
      <c r="AS1317" s="42">
        <v>8</v>
      </c>
      <c r="AT1317" s="42">
        <v>12</v>
      </c>
      <c r="AU1317" s="42">
        <v>12</v>
      </c>
      <c r="AV1317" s="42">
        <v>44</v>
      </c>
      <c r="AW1317" s="42">
        <v>56</v>
      </c>
      <c r="AX1317" s="42">
        <v>92</v>
      </c>
      <c r="AY1317" s="42">
        <v>132</v>
      </c>
      <c r="AZ1317" s="42">
        <v>52</v>
      </c>
      <c r="BA1317" s="42">
        <v>216</v>
      </c>
      <c r="BB1317" s="42">
        <v>8</v>
      </c>
      <c r="BC1317" s="42">
        <v>12</v>
      </c>
      <c r="BD1317" s="42">
        <v>8</v>
      </c>
      <c r="BE1317" s="42">
        <v>20</v>
      </c>
      <c r="BF1317" s="42">
        <v>8</v>
      </c>
      <c r="BG1317" s="42">
        <v>72</v>
      </c>
      <c r="BH1317" s="42">
        <v>64</v>
      </c>
      <c r="BI1317" s="42">
        <v>24</v>
      </c>
      <c r="BJ1317" s="42">
        <v>192</v>
      </c>
      <c r="BK1317" s="42">
        <v>0</v>
      </c>
      <c r="BL1317" s="42">
        <v>0</v>
      </c>
      <c r="BM1317" s="42">
        <v>4</v>
      </c>
      <c r="BN1317" s="42">
        <v>24</v>
      </c>
      <c r="BO1317" s="42">
        <v>48</v>
      </c>
      <c r="BP1317" s="42">
        <v>20</v>
      </c>
      <c r="BQ1317" s="42">
        <v>68</v>
      </c>
      <c r="BR1317" s="42">
        <v>28</v>
      </c>
      <c r="BS1317" s="42">
        <v>48</v>
      </c>
      <c r="BT1317" s="42">
        <v>0</v>
      </c>
      <c r="BU1317" s="42">
        <v>0</v>
      </c>
      <c r="BV1317" s="42">
        <v>0</v>
      </c>
      <c r="BW1317" s="42">
        <v>0</v>
      </c>
      <c r="BX1317" s="42">
        <v>4</v>
      </c>
      <c r="BY1317" s="42">
        <v>8</v>
      </c>
      <c r="BZ1317" s="42">
        <v>0</v>
      </c>
      <c r="CA1317" s="42">
        <v>36</v>
      </c>
      <c r="CB1317" s="42">
        <v>200</v>
      </c>
      <c r="CC1317" s="42">
        <v>8</v>
      </c>
      <c r="CD1317" s="42">
        <v>12</v>
      </c>
      <c r="CE1317" s="42">
        <v>4</v>
      </c>
      <c r="CF1317" s="42">
        <v>40</v>
      </c>
      <c r="CG1317" s="42">
        <v>52</v>
      </c>
      <c r="CH1317" s="42">
        <v>76</v>
      </c>
      <c r="CI1317" s="42">
        <v>0</v>
      </c>
      <c r="CJ1317" s="42">
        <v>8</v>
      </c>
      <c r="CK1317" s="42">
        <v>160</v>
      </c>
      <c r="CL1317" s="42">
        <v>0</v>
      </c>
      <c r="CM1317" s="42">
        <v>0</v>
      </c>
      <c r="CN1317" s="42">
        <v>8</v>
      </c>
      <c r="CO1317" s="42">
        <v>4</v>
      </c>
      <c r="CP1317" s="42">
        <v>0</v>
      </c>
      <c r="CQ1317" s="42">
        <v>8</v>
      </c>
      <c r="CR1317" s="42">
        <v>132</v>
      </c>
      <c r="CS1317" s="42">
        <v>8</v>
      </c>
    </row>
    <row r="1318" spans="1:97">
      <c r="A1318" s="40" t="s">
        <v>3264</v>
      </c>
      <c r="B1318" s="40" t="s">
        <v>289</v>
      </c>
      <c r="C1318" s="40" t="s">
        <v>2806</v>
      </c>
      <c r="D1318" s="40" t="s">
        <v>2807</v>
      </c>
      <c r="E1318" s="40" t="s">
        <v>2827</v>
      </c>
      <c r="F1318" s="40" t="s">
        <v>2809</v>
      </c>
      <c r="G1318" s="41" t="s">
        <v>294</v>
      </c>
      <c r="H1318" s="40" t="s">
        <v>3265</v>
      </c>
      <c r="I1318" s="42">
        <v>243</v>
      </c>
      <c r="J1318" s="42">
        <v>39.487499999999997</v>
      </c>
      <c r="K1318" s="42">
        <v>26.324999999999999</v>
      </c>
      <c r="L1318" s="42">
        <v>45.5625</v>
      </c>
      <c r="M1318" s="42">
        <v>60.75</v>
      </c>
      <c r="N1318" s="42">
        <v>44.55</v>
      </c>
      <c r="O1318" s="42">
        <v>26.324999999999999</v>
      </c>
      <c r="P1318" s="42">
        <v>38</v>
      </c>
      <c r="Q1318" s="42">
        <v>35</v>
      </c>
      <c r="R1318" s="42">
        <v>63</v>
      </c>
      <c r="S1318" s="42">
        <v>51</v>
      </c>
      <c r="T1318" s="42">
        <v>42</v>
      </c>
      <c r="U1318" s="42">
        <v>23</v>
      </c>
      <c r="V1318" s="42">
        <v>129.6</v>
      </c>
      <c r="W1318" s="42">
        <v>18.225000000000001</v>
      </c>
      <c r="X1318" s="42">
        <v>18.225000000000001</v>
      </c>
      <c r="Y1318" s="42">
        <v>25.3125</v>
      </c>
      <c r="Z1318" s="42">
        <v>33.412500000000001</v>
      </c>
      <c r="AA1318" s="42">
        <v>24.3</v>
      </c>
      <c r="AB1318" s="42">
        <v>10.125</v>
      </c>
      <c r="AC1318" s="42">
        <v>0</v>
      </c>
      <c r="AD1318" s="42">
        <v>26.324999999999999</v>
      </c>
      <c r="AE1318" s="42">
        <v>82.012500000000003</v>
      </c>
      <c r="AF1318" s="42">
        <v>21.262499999999999</v>
      </c>
      <c r="AG1318" s="42">
        <v>113.4</v>
      </c>
      <c r="AH1318" s="42">
        <v>21.262499999999999</v>
      </c>
      <c r="AI1318" s="42">
        <v>8.1</v>
      </c>
      <c r="AJ1318" s="42">
        <v>20.25</v>
      </c>
      <c r="AK1318" s="42">
        <v>27.337499999999999</v>
      </c>
      <c r="AL1318" s="42">
        <v>20.25</v>
      </c>
      <c r="AM1318" s="42">
        <v>16.2</v>
      </c>
      <c r="AN1318" s="42">
        <v>0</v>
      </c>
      <c r="AO1318" s="42">
        <v>24.3</v>
      </c>
      <c r="AP1318" s="42">
        <v>59.737499999999997</v>
      </c>
      <c r="AQ1318" s="42">
        <v>29.362500000000001</v>
      </c>
      <c r="AR1318" s="42">
        <v>214.65</v>
      </c>
      <c r="AS1318" s="42">
        <v>0</v>
      </c>
      <c r="AT1318" s="42">
        <v>12.15</v>
      </c>
      <c r="AU1318" s="42">
        <v>0</v>
      </c>
      <c r="AV1318" s="42">
        <v>16.2</v>
      </c>
      <c r="AW1318" s="42">
        <v>40.5</v>
      </c>
      <c r="AX1318" s="42">
        <v>36.450000000000003</v>
      </c>
      <c r="AY1318" s="42">
        <v>97.2</v>
      </c>
      <c r="AZ1318" s="42">
        <v>12.15</v>
      </c>
      <c r="BA1318" s="42">
        <v>109.35</v>
      </c>
      <c r="BB1318" s="42">
        <v>0</v>
      </c>
      <c r="BC1318" s="42">
        <v>12.15</v>
      </c>
      <c r="BD1318" s="42">
        <v>0</v>
      </c>
      <c r="BE1318" s="42">
        <v>8.1</v>
      </c>
      <c r="BF1318" s="42">
        <v>8.1</v>
      </c>
      <c r="BG1318" s="42">
        <v>32.4</v>
      </c>
      <c r="BH1318" s="42">
        <v>48.6</v>
      </c>
      <c r="BI1318" s="42">
        <v>0</v>
      </c>
      <c r="BJ1318" s="42">
        <v>105.3</v>
      </c>
      <c r="BK1318" s="42">
        <v>0</v>
      </c>
      <c r="BL1318" s="42">
        <v>0</v>
      </c>
      <c r="BM1318" s="42">
        <v>0</v>
      </c>
      <c r="BN1318" s="42">
        <v>8.1</v>
      </c>
      <c r="BO1318" s="42">
        <v>32.4</v>
      </c>
      <c r="BP1318" s="42">
        <v>4.05</v>
      </c>
      <c r="BQ1318" s="42">
        <v>48.6</v>
      </c>
      <c r="BR1318" s="42">
        <v>12.15</v>
      </c>
      <c r="BS1318" s="42">
        <v>20.25</v>
      </c>
      <c r="BT1318" s="42">
        <v>0</v>
      </c>
      <c r="BU1318" s="42">
        <v>0</v>
      </c>
      <c r="BV1318" s="42">
        <v>0</v>
      </c>
      <c r="BW1318" s="42">
        <v>0</v>
      </c>
      <c r="BX1318" s="42">
        <v>4.05</v>
      </c>
      <c r="BY1318" s="42">
        <v>8.1</v>
      </c>
      <c r="BZ1318" s="42">
        <v>0</v>
      </c>
      <c r="CA1318" s="42">
        <v>8.1</v>
      </c>
      <c r="CB1318" s="42">
        <v>81</v>
      </c>
      <c r="CC1318" s="42">
        <v>0</v>
      </c>
      <c r="CD1318" s="42">
        <v>8.1</v>
      </c>
      <c r="CE1318" s="42">
        <v>0</v>
      </c>
      <c r="CF1318" s="42">
        <v>16.2</v>
      </c>
      <c r="CG1318" s="42">
        <v>28.35</v>
      </c>
      <c r="CH1318" s="42">
        <v>28.35</v>
      </c>
      <c r="CI1318" s="42">
        <v>0</v>
      </c>
      <c r="CJ1318" s="42">
        <v>0</v>
      </c>
      <c r="CK1318" s="42">
        <v>113.4</v>
      </c>
      <c r="CL1318" s="42">
        <v>0</v>
      </c>
      <c r="CM1318" s="42">
        <v>4.05</v>
      </c>
      <c r="CN1318" s="42">
        <v>0</v>
      </c>
      <c r="CO1318" s="42">
        <v>0</v>
      </c>
      <c r="CP1318" s="42">
        <v>8.1</v>
      </c>
      <c r="CQ1318" s="42">
        <v>0</v>
      </c>
      <c r="CR1318" s="42">
        <v>97.2</v>
      </c>
      <c r="CS1318" s="42">
        <v>4.05</v>
      </c>
    </row>
    <row r="1319" spans="1:97">
      <c r="A1319" s="40" t="s">
        <v>3266</v>
      </c>
      <c r="B1319" s="40" t="s">
        <v>289</v>
      </c>
      <c r="C1319" s="40" t="s">
        <v>2806</v>
      </c>
      <c r="D1319" s="40" t="s">
        <v>2812</v>
      </c>
      <c r="E1319" s="40" t="s">
        <v>2970</v>
      </c>
      <c r="F1319" s="40" t="s">
        <v>2818</v>
      </c>
      <c r="G1319" s="41" t="s">
        <v>294</v>
      </c>
      <c r="H1319" s="40" t="s">
        <v>3267</v>
      </c>
      <c r="I1319" s="42">
        <v>201</v>
      </c>
      <c r="J1319" s="42">
        <v>45.353845999999997</v>
      </c>
      <c r="K1319" s="42">
        <v>25.769231000000001</v>
      </c>
      <c r="L1319" s="42">
        <v>42.261538000000002</v>
      </c>
      <c r="M1319" s="42">
        <v>38.138461999999997</v>
      </c>
      <c r="N1319" s="42">
        <v>28.861537999999999</v>
      </c>
      <c r="O1319" s="42">
        <v>20.615385</v>
      </c>
      <c r="P1319" s="42">
        <v>22</v>
      </c>
      <c r="Q1319" s="42">
        <v>19</v>
      </c>
      <c r="R1319" s="42">
        <v>40</v>
      </c>
      <c r="S1319" s="42">
        <v>19</v>
      </c>
      <c r="T1319" s="42">
        <v>41</v>
      </c>
      <c r="U1319" s="42">
        <v>14</v>
      </c>
      <c r="V1319" s="42">
        <v>97.923077000000006</v>
      </c>
      <c r="W1319" s="42">
        <v>22.676922999999999</v>
      </c>
      <c r="X1319" s="42">
        <v>14.430769</v>
      </c>
      <c r="Y1319" s="42">
        <v>18.553846</v>
      </c>
      <c r="Z1319" s="42">
        <v>22.676922999999999</v>
      </c>
      <c r="AA1319" s="42">
        <v>11.338462</v>
      </c>
      <c r="AB1319" s="42">
        <v>8.2461540000000007</v>
      </c>
      <c r="AC1319" s="42">
        <v>0</v>
      </c>
      <c r="AD1319" s="42">
        <v>28.861537999999999</v>
      </c>
      <c r="AE1319" s="42">
        <v>51.538462000000003</v>
      </c>
      <c r="AF1319" s="42">
        <v>17.523077000000001</v>
      </c>
      <c r="AG1319" s="42">
        <v>103.07692299999999</v>
      </c>
      <c r="AH1319" s="42">
        <v>22.676922999999999</v>
      </c>
      <c r="AI1319" s="42">
        <v>11.338462</v>
      </c>
      <c r="AJ1319" s="42">
        <v>23.707692000000002</v>
      </c>
      <c r="AK1319" s="42">
        <v>15.461537999999999</v>
      </c>
      <c r="AL1319" s="42">
        <v>17.523077000000001</v>
      </c>
      <c r="AM1319" s="42">
        <v>12.369230999999999</v>
      </c>
      <c r="AN1319" s="42">
        <v>0</v>
      </c>
      <c r="AO1319" s="42">
        <v>27.830769</v>
      </c>
      <c r="AP1319" s="42">
        <v>50.507691999999999</v>
      </c>
      <c r="AQ1319" s="42">
        <v>24.738461999999998</v>
      </c>
      <c r="AR1319" s="42">
        <v>140.18461500000001</v>
      </c>
      <c r="AS1319" s="42">
        <v>4.1230770000000003</v>
      </c>
      <c r="AT1319" s="42">
        <v>8.2461540000000007</v>
      </c>
      <c r="AU1319" s="42">
        <v>0</v>
      </c>
      <c r="AV1319" s="42">
        <v>24.738461999999998</v>
      </c>
      <c r="AW1319" s="42">
        <v>24.738461999999998</v>
      </c>
      <c r="AX1319" s="42">
        <v>24.738461999999998</v>
      </c>
      <c r="AY1319" s="42">
        <v>49.476922999999999</v>
      </c>
      <c r="AZ1319" s="42">
        <v>4.1230770000000003</v>
      </c>
      <c r="BA1319" s="42">
        <v>65.969230999999994</v>
      </c>
      <c r="BB1319" s="42">
        <v>4.1230770000000003</v>
      </c>
      <c r="BC1319" s="42">
        <v>8.2461540000000007</v>
      </c>
      <c r="BD1319" s="42">
        <v>0</v>
      </c>
      <c r="BE1319" s="42">
        <v>8.2461540000000007</v>
      </c>
      <c r="BF1319" s="42">
        <v>4.1230770000000003</v>
      </c>
      <c r="BG1319" s="42">
        <v>20.615385</v>
      </c>
      <c r="BH1319" s="42">
        <v>16.492308000000001</v>
      </c>
      <c r="BI1319" s="42">
        <v>4.1230770000000003</v>
      </c>
      <c r="BJ1319" s="42">
        <v>74.215384999999998</v>
      </c>
      <c r="BK1319" s="42">
        <v>0</v>
      </c>
      <c r="BL1319" s="42">
        <v>0</v>
      </c>
      <c r="BM1319" s="42">
        <v>0</v>
      </c>
      <c r="BN1319" s="42">
        <v>16.492308000000001</v>
      </c>
      <c r="BO1319" s="42">
        <v>20.615385</v>
      </c>
      <c r="BP1319" s="42">
        <v>4.1230770000000003</v>
      </c>
      <c r="BQ1319" s="42">
        <v>32.984614999999998</v>
      </c>
      <c r="BR1319" s="42">
        <v>0</v>
      </c>
      <c r="BS1319" s="42">
        <v>8.2461540000000007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  <c r="BY1319" s="42">
        <v>4.1230770000000003</v>
      </c>
      <c r="BZ1319" s="42">
        <v>0</v>
      </c>
      <c r="CA1319" s="42">
        <v>4.1230770000000003</v>
      </c>
      <c r="CB1319" s="42">
        <v>70.092308000000003</v>
      </c>
      <c r="CC1319" s="42">
        <v>4.1230770000000003</v>
      </c>
      <c r="CD1319" s="42">
        <v>4.1230770000000003</v>
      </c>
      <c r="CE1319" s="42">
        <v>0</v>
      </c>
      <c r="CF1319" s="42">
        <v>20.615385</v>
      </c>
      <c r="CG1319" s="42">
        <v>20.615385</v>
      </c>
      <c r="CH1319" s="42">
        <v>20.615385</v>
      </c>
      <c r="CI1319" s="42">
        <v>0</v>
      </c>
      <c r="CJ1319" s="42">
        <v>0</v>
      </c>
      <c r="CK1319" s="42">
        <v>61.846153999999999</v>
      </c>
      <c r="CL1319" s="42">
        <v>0</v>
      </c>
      <c r="CM1319" s="42">
        <v>4.1230770000000003</v>
      </c>
      <c r="CN1319" s="42">
        <v>0</v>
      </c>
      <c r="CO1319" s="42">
        <v>4.1230770000000003</v>
      </c>
      <c r="CP1319" s="42">
        <v>4.1230770000000003</v>
      </c>
      <c r="CQ1319" s="42">
        <v>0</v>
      </c>
      <c r="CR1319" s="42">
        <v>49.476922999999999</v>
      </c>
      <c r="CS1319" s="42">
        <v>0</v>
      </c>
    </row>
    <row r="1320" spans="1:97">
      <c r="A1320" s="40" t="s">
        <v>3268</v>
      </c>
      <c r="B1320" s="40" t="s">
        <v>289</v>
      </c>
      <c r="C1320" s="40" t="s">
        <v>2806</v>
      </c>
      <c r="D1320" s="40" t="s">
        <v>2807</v>
      </c>
      <c r="E1320" s="40" t="s">
        <v>2924</v>
      </c>
      <c r="F1320" s="40" t="s">
        <v>1696</v>
      </c>
      <c r="G1320" s="41" t="s">
        <v>294</v>
      </c>
      <c r="H1320" s="40" t="s">
        <v>3269</v>
      </c>
      <c r="I1320" s="42">
        <v>5304</v>
      </c>
      <c r="J1320" s="42">
        <v>992.496623</v>
      </c>
      <c r="K1320" s="42">
        <v>704.679486</v>
      </c>
      <c r="L1320" s="42">
        <v>1064.664655</v>
      </c>
      <c r="M1320" s="42">
        <v>1095.9257620000001</v>
      </c>
      <c r="N1320" s="42">
        <v>928.56714499999998</v>
      </c>
      <c r="O1320" s="42">
        <v>517.66632900000002</v>
      </c>
      <c r="P1320" s="42">
        <v>876</v>
      </c>
      <c r="Q1320" s="42">
        <v>706</v>
      </c>
      <c r="R1320" s="42">
        <v>993</v>
      </c>
      <c r="S1320" s="42">
        <v>847</v>
      </c>
      <c r="T1320" s="42">
        <v>704</v>
      </c>
      <c r="U1320" s="42">
        <v>304</v>
      </c>
      <c r="V1320" s="42">
        <v>2540.8189010000001</v>
      </c>
      <c r="W1320" s="42">
        <v>484.55005499999999</v>
      </c>
      <c r="X1320" s="42">
        <v>356.64387699999997</v>
      </c>
      <c r="Y1320" s="42">
        <v>505.90330599999999</v>
      </c>
      <c r="Z1320" s="42">
        <v>568.49649299999999</v>
      </c>
      <c r="AA1320" s="42">
        <v>435.40531499999997</v>
      </c>
      <c r="AB1320" s="42">
        <v>183.94913700000001</v>
      </c>
      <c r="AC1320" s="42">
        <v>5.870717</v>
      </c>
      <c r="AD1320" s="42">
        <v>639.45075499999996</v>
      </c>
      <c r="AE1320" s="42">
        <v>1449.350721</v>
      </c>
      <c r="AF1320" s="42">
        <v>452.017425</v>
      </c>
      <c r="AG1320" s="42">
        <v>2763.1810989999999</v>
      </c>
      <c r="AH1320" s="42">
        <v>507.94656800000001</v>
      </c>
      <c r="AI1320" s="42">
        <v>348.03560900000002</v>
      </c>
      <c r="AJ1320" s="42">
        <v>558.761349</v>
      </c>
      <c r="AK1320" s="42">
        <v>527.42926899999998</v>
      </c>
      <c r="AL1320" s="42">
        <v>493.16183000000001</v>
      </c>
      <c r="AM1320" s="42">
        <v>293.60062499999998</v>
      </c>
      <c r="AN1320" s="42">
        <v>34.245849999999997</v>
      </c>
      <c r="AO1320" s="42">
        <v>656.26984800000002</v>
      </c>
      <c r="AP1320" s="42">
        <v>1482.5719710000001</v>
      </c>
      <c r="AQ1320" s="42">
        <v>624.33928000000003</v>
      </c>
      <c r="AR1320" s="42">
        <v>4355.3055189999995</v>
      </c>
      <c r="AS1320" s="42">
        <v>3.9138109999999999</v>
      </c>
      <c r="AT1320" s="42">
        <v>144.897379</v>
      </c>
      <c r="AU1320" s="42">
        <v>273.96679999999998</v>
      </c>
      <c r="AV1320" s="42">
        <v>571.30528600000002</v>
      </c>
      <c r="AW1320" s="42">
        <v>759.69912199999999</v>
      </c>
      <c r="AX1320" s="42">
        <v>606.64077199999997</v>
      </c>
      <c r="AY1320" s="42">
        <v>1369.9203580000001</v>
      </c>
      <c r="AZ1320" s="42">
        <v>624.96199000000001</v>
      </c>
      <c r="BA1320" s="42">
        <v>2093.283347</v>
      </c>
      <c r="BB1320" s="42">
        <v>3.9138109999999999</v>
      </c>
      <c r="BC1320" s="42">
        <v>86.190207999999998</v>
      </c>
      <c r="BD1320" s="42">
        <v>199.60438300000001</v>
      </c>
      <c r="BE1320" s="42">
        <v>285.708235</v>
      </c>
      <c r="BF1320" s="42">
        <v>176.54121799999999</v>
      </c>
      <c r="BG1320" s="42">
        <v>497.05405200000001</v>
      </c>
      <c r="BH1320" s="42">
        <v>637.95126400000004</v>
      </c>
      <c r="BI1320" s="42">
        <v>206.320176</v>
      </c>
      <c r="BJ1320" s="42">
        <v>2262.022172</v>
      </c>
      <c r="BK1320" s="42">
        <v>0</v>
      </c>
      <c r="BL1320" s="42">
        <v>58.707172</v>
      </c>
      <c r="BM1320" s="42">
        <v>74.362416999999994</v>
      </c>
      <c r="BN1320" s="42">
        <v>285.59705200000002</v>
      </c>
      <c r="BO1320" s="42">
        <v>583.15790400000003</v>
      </c>
      <c r="BP1320" s="42">
        <v>109.58672</v>
      </c>
      <c r="BQ1320" s="42">
        <v>731.96909400000004</v>
      </c>
      <c r="BR1320" s="42">
        <v>418.64181400000001</v>
      </c>
      <c r="BS1320" s="42">
        <v>535.27767400000005</v>
      </c>
      <c r="BT1320" s="42">
        <v>0</v>
      </c>
      <c r="BU1320" s="42">
        <v>0</v>
      </c>
      <c r="BV1320" s="42">
        <v>7.827623</v>
      </c>
      <c r="BW1320" s="42">
        <v>15.544063</v>
      </c>
      <c r="BX1320" s="42">
        <v>74.782121000000004</v>
      </c>
      <c r="BY1320" s="42">
        <v>117.414343</v>
      </c>
      <c r="BZ1320" s="42">
        <v>0</v>
      </c>
      <c r="CA1320" s="42">
        <v>319.70952499999999</v>
      </c>
      <c r="CB1320" s="42">
        <v>2007.9579779999999</v>
      </c>
      <c r="CC1320" s="42">
        <v>3.9138109999999999</v>
      </c>
      <c r="CD1320" s="42">
        <v>117.500699</v>
      </c>
      <c r="CE1320" s="42">
        <v>215.25962899999999</v>
      </c>
      <c r="CF1320" s="42">
        <v>493.140241</v>
      </c>
      <c r="CG1320" s="42">
        <v>590.98552600000005</v>
      </c>
      <c r="CH1320" s="42">
        <v>430.51925799999998</v>
      </c>
      <c r="CI1320" s="42">
        <v>15.655246</v>
      </c>
      <c r="CJ1320" s="42">
        <v>140.98356799999999</v>
      </c>
      <c r="CK1320" s="42">
        <v>1812.0698669999999</v>
      </c>
      <c r="CL1320" s="42">
        <v>0</v>
      </c>
      <c r="CM1320" s="42">
        <v>27.39668</v>
      </c>
      <c r="CN1320" s="42">
        <v>50.879548999999997</v>
      </c>
      <c r="CO1320" s="42">
        <v>62.620983000000003</v>
      </c>
      <c r="CP1320" s="42">
        <v>93.931473999999994</v>
      </c>
      <c r="CQ1320" s="42">
        <v>58.707172</v>
      </c>
      <c r="CR1320" s="42">
        <v>1354.265112</v>
      </c>
      <c r="CS1320" s="42">
        <v>164.26889700000001</v>
      </c>
    </row>
    <row r="1321" spans="1:97">
      <c r="A1321" s="40" t="s">
        <v>3270</v>
      </c>
      <c r="B1321" s="40" t="s">
        <v>289</v>
      </c>
      <c r="C1321" s="40" t="s">
        <v>2806</v>
      </c>
      <c r="D1321" s="40" t="s">
        <v>2807</v>
      </c>
      <c r="E1321" s="40" t="s">
        <v>2848</v>
      </c>
      <c r="F1321" s="40" t="s">
        <v>2809</v>
      </c>
      <c r="G1321" s="41" t="s">
        <v>294</v>
      </c>
      <c r="H1321" s="40" t="s">
        <v>3271</v>
      </c>
      <c r="I1321" s="42">
        <v>506</v>
      </c>
      <c r="J1321" s="42">
        <v>87.826205000000002</v>
      </c>
      <c r="K1321" s="42">
        <v>43.913102000000002</v>
      </c>
      <c r="L1321" s="42">
        <v>69.861754000000005</v>
      </c>
      <c r="M1321" s="42">
        <v>126.749182</v>
      </c>
      <c r="N1321" s="42">
        <v>113.77615299999999</v>
      </c>
      <c r="O1321" s="42">
        <v>63.873604</v>
      </c>
      <c r="P1321" s="42">
        <v>77</v>
      </c>
      <c r="Q1321" s="42">
        <v>66</v>
      </c>
      <c r="R1321" s="42">
        <v>109</v>
      </c>
      <c r="S1321" s="42">
        <v>93</v>
      </c>
      <c r="T1321" s="42">
        <v>115</v>
      </c>
      <c r="U1321" s="42">
        <v>44</v>
      </c>
      <c r="V1321" s="42">
        <v>235.53521000000001</v>
      </c>
      <c r="W1321" s="42">
        <v>35.928902000000001</v>
      </c>
      <c r="X1321" s="42">
        <v>13.972351</v>
      </c>
      <c r="Y1321" s="42">
        <v>34.930877000000002</v>
      </c>
      <c r="Z1321" s="42">
        <v>63.873604</v>
      </c>
      <c r="AA1321" s="42">
        <v>58.884774999999998</v>
      </c>
      <c r="AB1321" s="42">
        <v>27.944701999999999</v>
      </c>
      <c r="AC1321" s="42">
        <v>0</v>
      </c>
      <c r="AD1321" s="42">
        <v>42.915076999999997</v>
      </c>
      <c r="AE1321" s="42">
        <v>133.73665399999999</v>
      </c>
      <c r="AF1321" s="42">
        <v>58.883477999999997</v>
      </c>
      <c r="AG1321" s="42">
        <v>270.46478999999999</v>
      </c>
      <c r="AH1321" s="42">
        <v>51.897303000000001</v>
      </c>
      <c r="AI1321" s="42">
        <v>29.940752</v>
      </c>
      <c r="AJ1321" s="42">
        <v>34.930877000000002</v>
      </c>
      <c r="AK1321" s="42">
        <v>62.875579000000002</v>
      </c>
      <c r="AL1321" s="42">
        <v>54.891378000000003</v>
      </c>
      <c r="AM1321" s="42">
        <v>31.936802</v>
      </c>
      <c r="AN1321" s="42">
        <v>3.9921000000000002</v>
      </c>
      <c r="AO1321" s="42">
        <v>67.865703999999994</v>
      </c>
      <c r="AP1321" s="42">
        <v>136.729433</v>
      </c>
      <c r="AQ1321" s="42">
        <v>65.869653999999997</v>
      </c>
      <c r="AR1321" s="42">
        <v>411.18632300000002</v>
      </c>
      <c r="AS1321" s="42">
        <v>31.936802</v>
      </c>
      <c r="AT1321" s="42">
        <v>23.952601000000001</v>
      </c>
      <c r="AU1321" s="42">
        <v>15.968401</v>
      </c>
      <c r="AV1321" s="42">
        <v>3.9921000000000002</v>
      </c>
      <c r="AW1321" s="42">
        <v>59.881503000000002</v>
      </c>
      <c r="AX1321" s="42">
        <v>75.849903999999995</v>
      </c>
      <c r="AY1321" s="42">
        <v>159.684009</v>
      </c>
      <c r="AZ1321" s="42">
        <v>39.921002000000001</v>
      </c>
      <c r="BA1321" s="42">
        <v>179.64451</v>
      </c>
      <c r="BB1321" s="42">
        <v>23.952601000000001</v>
      </c>
      <c r="BC1321" s="42">
        <v>19.960501000000001</v>
      </c>
      <c r="BD1321" s="42">
        <v>7.9842000000000004</v>
      </c>
      <c r="BE1321" s="42">
        <v>0</v>
      </c>
      <c r="BF1321" s="42">
        <v>0</v>
      </c>
      <c r="BG1321" s="42">
        <v>55.889403000000001</v>
      </c>
      <c r="BH1321" s="42">
        <v>71.857804000000002</v>
      </c>
      <c r="BI1321" s="42">
        <v>0</v>
      </c>
      <c r="BJ1321" s="42">
        <v>231.54181299999999</v>
      </c>
      <c r="BK1321" s="42">
        <v>7.9842000000000004</v>
      </c>
      <c r="BL1321" s="42">
        <v>3.9921000000000002</v>
      </c>
      <c r="BM1321" s="42">
        <v>7.9842000000000004</v>
      </c>
      <c r="BN1321" s="42">
        <v>3.9921000000000002</v>
      </c>
      <c r="BO1321" s="42">
        <v>59.881503000000002</v>
      </c>
      <c r="BP1321" s="42">
        <v>19.960501000000001</v>
      </c>
      <c r="BQ1321" s="42">
        <v>87.826205000000002</v>
      </c>
      <c r="BR1321" s="42">
        <v>39.921002000000001</v>
      </c>
      <c r="BS1321" s="42">
        <v>23.952601000000001</v>
      </c>
      <c r="BT1321" s="42">
        <v>0</v>
      </c>
      <c r="BU1321" s="42">
        <v>0</v>
      </c>
      <c r="BV1321" s="42">
        <v>0</v>
      </c>
      <c r="BW1321" s="42">
        <v>0</v>
      </c>
      <c r="BX1321" s="42">
        <v>3.9921000000000002</v>
      </c>
      <c r="BY1321" s="42">
        <v>3.9921000000000002</v>
      </c>
      <c r="BZ1321" s="42">
        <v>0</v>
      </c>
      <c r="CA1321" s="42">
        <v>15.968401</v>
      </c>
      <c r="CB1321" s="42">
        <v>159.684009</v>
      </c>
      <c r="CC1321" s="42">
        <v>19.960501000000001</v>
      </c>
      <c r="CD1321" s="42">
        <v>19.960501000000001</v>
      </c>
      <c r="CE1321" s="42">
        <v>11.976300999999999</v>
      </c>
      <c r="CF1321" s="42">
        <v>3.9921000000000002</v>
      </c>
      <c r="CG1321" s="42">
        <v>39.921002000000001</v>
      </c>
      <c r="CH1321" s="42">
        <v>55.889403000000001</v>
      </c>
      <c r="CI1321" s="42">
        <v>0</v>
      </c>
      <c r="CJ1321" s="42">
        <v>7.9842000000000004</v>
      </c>
      <c r="CK1321" s="42">
        <v>227.549713</v>
      </c>
      <c r="CL1321" s="42">
        <v>11.976300999999999</v>
      </c>
      <c r="CM1321" s="42">
        <v>3.9921000000000002</v>
      </c>
      <c r="CN1321" s="42">
        <v>3.9921000000000002</v>
      </c>
      <c r="CO1321" s="42">
        <v>0</v>
      </c>
      <c r="CP1321" s="42">
        <v>15.968401</v>
      </c>
      <c r="CQ1321" s="42">
        <v>15.968401</v>
      </c>
      <c r="CR1321" s="42">
        <v>159.684009</v>
      </c>
      <c r="CS1321" s="42">
        <v>15.968401</v>
      </c>
    </row>
    <row r="1322" spans="1:97">
      <c r="A1322" s="40" t="s">
        <v>3272</v>
      </c>
      <c r="B1322" s="40" t="s">
        <v>289</v>
      </c>
      <c r="C1322" s="40" t="s">
        <v>2806</v>
      </c>
      <c r="D1322" s="40" t="s">
        <v>2807</v>
      </c>
      <c r="E1322" s="40" t="s">
        <v>2824</v>
      </c>
      <c r="F1322" s="40" t="s">
        <v>2809</v>
      </c>
      <c r="G1322" s="41" t="s">
        <v>294</v>
      </c>
      <c r="H1322" s="40" t="s">
        <v>3273</v>
      </c>
      <c r="I1322" s="42">
        <v>95</v>
      </c>
      <c r="J1322" s="42">
        <v>19.387754999999999</v>
      </c>
      <c r="K1322" s="42">
        <v>12.602041</v>
      </c>
      <c r="L1322" s="42">
        <v>17.448979999999999</v>
      </c>
      <c r="M1322" s="42">
        <v>22.295918</v>
      </c>
      <c r="N1322" s="42">
        <v>14.540816</v>
      </c>
      <c r="O1322" s="42">
        <v>8.7244899999999994</v>
      </c>
      <c r="P1322" s="42">
        <v>19</v>
      </c>
      <c r="Q1322" s="42">
        <v>19</v>
      </c>
      <c r="R1322" s="42">
        <v>22</v>
      </c>
      <c r="S1322" s="42">
        <v>17</v>
      </c>
      <c r="T1322" s="42">
        <v>12</v>
      </c>
      <c r="U1322" s="42">
        <v>11</v>
      </c>
      <c r="V1322" s="42">
        <v>48.469388000000002</v>
      </c>
      <c r="W1322" s="42">
        <v>10.663265000000001</v>
      </c>
      <c r="X1322" s="42">
        <v>7.7551019999999999</v>
      </c>
      <c r="Y1322" s="42">
        <v>8.7244899999999994</v>
      </c>
      <c r="Z1322" s="42">
        <v>10.663265000000001</v>
      </c>
      <c r="AA1322" s="42">
        <v>8.7244899999999994</v>
      </c>
      <c r="AB1322" s="42">
        <v>1.9387760000000001</v>
      </c>
      <c r="AC1322" s="42">
        <v>0</v>
      </c>
      <c r="AD1322" s="42">
        <v>11.632652999999999</v>
      </c>
      <c r="AE1322" s="42">
        <v>31.020408</v>
      </c>
      <c r="AF1322" s="42">
        <v>5.8163270000000002</v>
      </c>
      <c r="AG1322" s="42">
        <v>46.530611999999998</v>
      </c>
      <c r="AH1322" s="42">
        <v>8.7244899999999994</v>
      </c>
      <c r="AI1322" s="42">
        <v>4.8469389999999999</v>
      </c>
      <c r="AJ1322" s="42">
        <v>8.7244899999999994</v>
      </c>
      <c r="AK1322" s="42">
        <v>11.632652999999999</v>
      </c>
      <c r="AL1322" s="42">
        <v>5.8163270000000002</v>
      </c>
      <c r="AM1322" s="42">
        <v>6.7857139999999996</v>
      </c>
      <c r="AN1322" s="42">
        <v>0</v>
      </c>
      <c r="AO1322" s="42">
        <v>9.6938779999999998</v>
      </c>
      <c r="AP1322" s="42">
        <v>28.112245000000001</v>
      </c>
      <c r="AQ1322" s="42">
        <v>8.7244899999999994</v>
      </c>
      <c r="AR1322" s="42">
        <v>77.551019999999994</v>
      </c>
      <c r="AS1322" s="42">
        <v>7.7551019999999999</v>
      </c>
      <c r="AT1322" s="42">
        <v>0</v>
      </c>
      <c r="AU1322" s="42">
        <v>0</v>
      </c>
      <c r="AV1322" s="42">
        <v>7.7551019999999999</v>
      </c>
      <c r="AW1322" s="42">
        <v>19.387754999999999</v>
      </c>
      <c r="AX1322" s="42">
        <v>11.632652999999999</v>
      </c>
      <c r="AY1322" s="42">
        <v>27.142856999999999</v>
      </c>
      <c r="AZ1322" s="42">
        <v>3.877551</v>
      </c>
      <c r="BA1322" s="42">
        <v>38.775509999999997</v>
      </c>
      <c r="BB1322" s="42">
        <v>7.7551019999999999</v>
      </c>
      <c r="BC1322" s="42">
        <v>0</v>
      </c>
      <c r="BD1322" s="42">
        <v>0</v>
      </c>
      <c r="BE1322" s="42">
        <v>3.877551</v>
      </c>
      <c r="BF1322" s="42">
        <v>3.877551</v>
      </c>
      <c r="BG1322" s="42">
        <v>11.632652999999999</v>
      </c>
      <c r="BH1322" s="42">
        <v>11.632652999999999</v>
      </c>
      <c r="BI1322" s="42">
        <v>0</v>
      </c>
      <c r="BJ1322" s="42">
        <v>38.775509999999997</v>
      </c>
      <c r="BK1322" s="42">
        <v>0</v>
      </c>
      <c r="BL1322" s="42">
        <v>0</v>
      </c>
      <c r="BM1322" s="42">
        <v>0</v>
      </c>
      <c r="BN1322" s="42">
        <v>3.877551</v>
      </c>
      <c r="BO1322" s="42">
        <v>15.510204</v>
      </c>
      <c r="BP1322" s="42">
        <v>0</v>
      </c>
      <c r="BQ1322" s="42">
        <v>15.510204</v>
      </c>
      <c r="BR1322" s="42">
        <v>3.877551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  <c r="BY1322" s="42">
        <v>0</v>
      </c>
      <c r="BZ1322" s="42">
        <v>0</v>
      </c>
      <c r="CA1322" s="42">
        <v>0</v>
      </c>
      <c r="CB1322" s="42">
        <v>38.775509999999997</v>
      </c>
      <c r="CC1322" s="42">
        <v>0</v>
      </c>
      <c r="CD1322" s="42">
        <v>0</v>
      </c>
      <c r="CE1322" s="42">
        <v>0</v>
      </c>
      <c r="CF1322" s="42">
        <v>7.7551019999999999</v>
      </c>
      <c r="CG1322" s="42">
        <v>19.387754999999999</v>
      </c>
      <c r="CH1322" s="42">
        <v>11.632652999999999</v>
      </c>
      <c r="CI1322" s="42">
        <v>0</v>
      </c>
      <c r="CJ1322" s="42">
        <v>0</v>
      </c>
      <c r="CK1322" s="42">
        <v>38.775509999999997</v>
      </c>
      <c r="CL1322" s="42">
        <v>7.7551019999999999</v>
      </c>
      <c r="CM1322" s="42">
        <v>0</v>
      </c>
      <c r="CN1322" s="42">
        <v>0</v>
      </c>
      <c r="CO1322" s="42">
        <v>0</v>
      </c>
      <c r="CP1322" s="42">
        <v>0</v>
      </c>
      <c r="CQ1322" s="42">
        <v>0</v>
      </c>
      <c r="CR1322" s="42">
        <v>27.142856999999999</v>
      </c>
      <c r="CS1322" s="42">
        <v>3.877551</v>
      </c>
    </row>
    <row r="1323" spans="1:97">
      <c r="A1323" s="40" t="s">
        <v>3274</v>
      </c>
      <c r="B1323" s="40" t="s">
        <v>289</v>
      </c>
      <c r="C1323" s="40" t="s">
        <v>2806</v>
      </c>
      <c r="D1323" s="40" t="s">
        <v>2807</v>
      </c>
      <c r="E1323" s="40" t="s">
        <v>2824</v>
      </c>
      <c r="F1323" s="40" t="s">
        <v>2809</v>
      </c>
      <c r="G1323" s="41" t="s">
        <v>294</v>
      </c>
      <c r="H1323" s="40" t="s">
        <v>3275</v>
      </c>
      <c r="I1323" s="42">
        <v>152</v>
      </c>
      <c r="J1323" s="42">
        <v>15.895424999999999</v>
      </c>
      <c r="K1323" s="42">
        <v>29.803922</v>
      </c>
      <c r="L1323" s="42">
        <v>19.869281000000001</v>
      </c>
      <c r="M1323" s="42">
        <v>48.679738999999998</v>
      </c>
      <c r="N1323" s="42">
        <v>24.836601000000002</v>
      </c>
      <c r="O1323" s="42">
        <v>12.915032999999999</v>
      </c>
      <c r="P1323" s="42">
        <v>32</v>
      </c>
      <c r="Q1323" s="42">
        <v>31</v>
      </c>
      <c r="R1323" s="42">
        <v>41</v>
      </c>
      <c r="S1323" s="42">
        <v>31</v>
      </c>
      <c r="T1323" s="42">
        <v>19</v>
      </c>
      <c r="U1323" s="42">
        <v>10</v>
      </c>
      <c r="V1323" s="42">
        <v>80.470588000000006</v>
      </c>
      <c r="W1323" s="42">
        <v>10.928105</v>
      </c>
      <c r="X1323" s="42">
        <v>15.895424999999999</v>
      </c>
      <c r="Y1323" s="42">
        <v>11.921569</v>
      </c>
      <c r="Z1323" s="42">
        <v>20.862745</v>
      </c>
      <c r="AA1323" s="42">
        <v>13.908497000000001</v>
      </c>
      <c r="AB1323" s="42">
        <v>6.9542479999999998</v>
      </c>
      <c r="AC1323" s="42">
        <v>0</v>
      </c>
      <c r="AD1323" s="42">
        <v>16.888888999999999</v>
      </c>
      <c r="AE1323" s="42">
        <v>50.666666999999997</v>
      </c>
      <c r="AF1323" s="42">
        <v>12.915032999999999</v>
      </c>
      <c r="AG1323" s="42">
        <v>71.529411999999994</v>
      </c>
      <c r="AH1323" s="42">
        <v>4.96732</v>
      </c>
      <c r="AI1323" s="42">
        <v>13.908497000000001</v>
      </c>
      <c r="AJ1323" s="42">
        <v>7.9477120000000001</v>
      </c>
      <c r="AK1323" s="42">
        <v>27.816993</v>
      </c>
      <c r="AL1323" s="42">
        <v>10.928105</v>
      </c>
      <c r="AM1323" s="42">
        <v>4.96732</v>
      </c>
      <c r="AN1323" s="42">
        <v>0.99346400000000001</v>
      </c>
      <c r="AO1323" s="42">
        <v>9.9346409999999992</v>
      </c>
      <c r="AP1323" s="42">
        <v>50.666666999999997</v>
      </c>
      <c r="AQ1323" s="42">
        <v>10.928105</v>
      </c>
      <c r="AR1323" s="42">
        <v>139.08496700000001</v>
      </c>
      <c r="AS1323" s="42">
        <v>3.9738560000000001</v>
      </c>
      <c r="AT1323" s="42">
        <v>15.895424999999999</v>
      </c>
      <c r="AU1323" s="42">
        <v>0</v>
      </c>
      <c r="AV1323" s="42">
        <v>11.921569</v>
      </c>
      <c r="AW1323" s="42">
        <v>19.869281000000001</v>
      </c>
      <c r="AX1323" s="42">
        <v>19.869281000000001</v>
      </c>
      <c r="AY1323" s="42">
        <v>35.764705999999997</v>
      </c>
      <c r="AZ1323" s="42">
        <v>31.790849999999999</v>
      </c>
      <c r="BA1323" s="42">
        <v>59.607843000000003</v>
      </c>
      <c r="BB1323" s="42">
        <v>0</v>
      </c>
      <c r="BC1323" s="42">
        <v>7.9477120000000001</v>
      </c>
      <c r="BD1323" s="42">
        <v>0</v>
      </c>
      <c r="BE1323" s="42">
        <v>7.9477120000000001</v>
      </c>
      <c r="BF1323" s="42">
        <v>3.9738560000000001</v>
      </c>
      <c r="BG1323" s="42">
        <v>7.9477120000000001</v>
      </c>
      <c r="BH1323" s="42">
        <v>19.869281000000001</v>
      </c>
      <c r="BI1323" s="42">
        <v>11.921569</v>
      </c>
      <c r="BJ1323" s="42">
        <v>79.477124000000003</v>
      </c>
      <c r="BK1323" s="42">
        <v>3.9738560000000001</v>
      </c>
      <c r="BL1323" s="42">
        <v>7.9477120000000001</v>
      </c>
      <c r="BM1323" s="42">
        <v>0</v>
      </c>
      <c r="BN1323" s="42">
        <v>3.9738560000000001</v>
      </c>
      <c r="BO1323" s="42">
        <v>15.895424999999999</v>
      </c>
      <c r="BP1323" s="42">
        <v>11.921569</v>
      </c>
      <c r="BQ1323" s="42">
        <v>15.895424999999999</v>
      </c>
      <c r="BR1323" s="42">
        <v>19.869281000000001</v>
      </c>
      <c r="BS1323" s="42">
        <v>39.738562000000002</v>
      </c>
      <c r="BT1323" s="42">
        <v>0</v>
      </c>
      <c r="BU1323" s="42">
        <v>0</v>
      </c>
      <c r="BV1323" s="42">
        <v>0</v>
      </c>
      <c r="BW1323" s="42">
        <v>0</v>
      </c>
      <c r="BX1323" s="42">
        <v>3.9738560000000001</v>
      </c>
      <c r="BY1323" s="42">
        <v>15.895424999999999</v>
      </c>
      <c r="BZ1323" s="42">
        <v>0</v>
      </c>
      <c r="CA1323" s="42">
        <v>19.869281000000001</v>
      </c>
      <c r="CB1323" s="42">
        <v>51.660131</v>
      </c>
      <c r="CC1323" s="42">
        <v>3.9738560000000001</v>
      </c>
      <c r="CD1323" s="42">
        <v>15.895424999999999</v>
      </c>
      <c r="CE1323" s="42">
        <v>0</v>
      </c>
      <c r="CF1323" s="42">
        <v>7.9477120000000001</v>
      </c>
      <c r="CG1323" s="42">
        <v>11.921569</v>
      </c>
      <c r="CH1323" s="42">
        <v>3.9738560000000001</v>
      </c>
      <c r="CI1323" s="42">
        <v>0</v>
      </c>
      <c r="CJ1323" s="42">
        <v>7.9477120000000001</v>
      </c>
      <c r="CK1323" s="42">
        <v>47.686275000000002</v>
      </c>
      <c r="CL1323" s="42">
        <v>0</v>
      </c>
      <c r="CM1323" s="42">
        <v>0</v>
      </c>
      <c r="CN1323" s="42">
        <v>0</v>
      </c>
      <c r="CO1323" s="42">
        <v>3.9738560000000001</v>
      </c>
      <c r="CP1323" s="42">
        <v>3.9738560000000001</v>
      </c>
      <c r="CQ1323" s="42">
        <v>0</v>
      </c>
      <c r="CR1323" s="42">
        <v>35.764705999999997</v>
      </c>
      <c r="CS1323" s="42">
        <v>3.9738560000000001</v>
      </c>
    </row>
    <row r="1324" spans="1:97">
      <c r="A1324" s="40" t="s">
        <v>3276</v>
      </c>
      <c r="B1324" s="40" t="s">
        <v>289</v>
      </c>
      <c r="C1324" s="40" t="s">
        <v>2806</v>
      </c>
      <c r="D1324" s="40" t="s">
        <v>2807</v>
      </c>
      <c r="E1324" s="40" t="s">
        <v>2842</v>
      </c>
      <c r="F1324" s="40" t="s">
        <v>2809</v>
      </c>
      <c r="G1324" s="41" t="s">
        <v>294</v>
      </c>
      <c r="H1324" s="40" t="s">
        <v>3277</v>
      </c>
      <c r="I1324" s="42">
        <v>365</v>
      </c>
      <c r="J1324" s="42">
        <v>68.563535999999999</v>
      </c>
      <c r="K1324" s="42">
        <v>45.372928000000002</v>
      </c>
      <c r="L1324" s="42">
        <v>72.596684999999994</v>
      </c>
      <c r="M1324" s="42">
        <v>76.629834000000002</v>
      </c>
      <c r="N1324" s="42">
        <v>63.522098999999997</v>
      </c>
      <c r="O1324" s="42">
        <v>38.314917000000001</v>
      </c>
      <c r="P1324" s="42">
        <v>42</v>
      </c>
      <c r="Q1324" s="42">
        <v>37</v>
      </c>
      <c r="R1324" s="42">
        <v>57</v>
      </c>
      <c r="S1324" s="42">
        <v>64</v>
      </c>
      <c r="T1324" s="42">
        <v>66</v>
      </c>
      <c r="U1324" s="42">
        <v>31</v>
      </c>
      <c r="V1324" s="42">
        <v>192.58287300000001</v>
      </c>
      <c r="W1324" s="42">
        <v>38.314917000000001</v>
      </c>
      <c r="X1324" s="42">
        <v>27.223756999999999</v>
      </c>
      <c r="Y1324" s="42">
        <v>38.314917000000001</v>
      </c>
      <c r="Z1324" s="42">
        <v>37.306629999999998</v>
      </c>
      <c r="AA1324" s="42">
        <v>33.273480999999997</v>
      </c>
      <c r="AB1324" s="42">
        <v>17.140884</v>
      </c>
      <c r="AC1324" s="42">
        <v>1.0082869999999999</v>
      </c>
      <c r="AD1324" s="42">
        <v>51.422651999999999</v>
      </c>
      <c r="AE1324" s="42">
        <v>102.845304</v>
      </c>
      <c r="AF1324" s="42">
        <v>38.314917000000001</v>
      </c>
      <c r="AG1324" s="42">
        <v>172.41712699999999</v>
      </c>
      <c r="AH1324" s="42">
        <v>30.248619000000001</v>
      </c>
      <c r="AI1324" s="42">
        <v>18.149170999999999</v>
      </c>
      <c r="AJ1324" s="42">
        <v>34.281768</v>
      </c>
      <c r="AK1324" s="42">
        <v>39.323203999999997</v>
      </c>
      <c r="AL1324" s="42">
        <v>30.248619000000001</v>
      </c>
      <c r="AM1324" s="42">
        <v>20.165745999999999</v>
      </c>
      <c r="AN1324" s="42">
        <v>0</v>
      </c>
      <c r="AO1324" s="42">
        <v>42.348066000000003</v>
      </c>
      <c r="AP1324" s="42">
        <v>94.779005999999995</v>
      </c>
      <c r="AQ1324" s="42">
        <v>35.290055000000002</v>
      </c>
      <c r="AR1324" s="42">
        <v>298.45303899999999</v>
      </c>
      <c r="AS1324" s="42">
        <v>20.165745999999999</v>
      </c>
      <c r="AT1324" s="42">
        <v>0</v>
      </c>
      <c r="AU1324" s="42">
        <v>8.0662979999999997</v>
      </c>
      <c r="AV1324" s="42">
        <v>44.364640999999999</v>
      </c>
      <c r="AW1324" s="42">
        <v>44.364640999999999</v>
      </c>
      <c r="AX1324" s="42">
        <v>48.397790000000001</v>
      </c>
      <c r="AY1324" s="42">
        <v>116.961326</v>
      </c>
      <c r="AZ1324" s="42">
        <v>16.132597000000001</v>
      </c>
      <c r="BA1324" s="42">
        <v>149.226519</v>
      </c>
      <c r="BB1324" s="42">
        <v>16.132597000000001</v>
      </c>
      <c r="BC1324" s="42">
        <v>0</v>
      </c>
      <c r="BD1324" s="42">
        <v>8.0662979999999997</v>
      </c>
      <c r="BE1324" s="42">
        <v>28.232043999999998</v>
      </c>
      <c r="BF1324" s="42">
        <v>4.0331489999999999</v>
      </c>
      <c r="BG1324" s="42">
        <v>36.298343000000003</v>
      </c>
      <c r="BH1324" s="42">
        <v>40.331491999999997</v>
      </c>
      <c r="BI1324" s="42">
        <v>16.132597000000001</v>
      </c>
      <c r="BJ1324" s="42">
        <v>149.226519</v>
      </c>
      <c r="BK1324" s="42">
        <v>4.0331489999999999</v>
      </c>
      <c r="BL1324" s="42">
        <v>0</v>
      </c>
      <c r="BM1324" s="42">
        <v>0</v>
      </c>
      <c r="BN1324" s="42">
        <v>16.132597000000001</v>
      </c>
      <c r="BO1324" s="42">
        <v>40.331491999999997</v>
      </c>
      <c r="BP1324" s="42">
        <v>12.099448000000001</v>
      </c>
      <c r="BQ1324" s="42">
        <v>76.629834000000002</v>
      </c>
      <c r="BR1324" s="42">
        <v>0</v>
      </c>
      <c r="BS1324" s="42">
        <v>32.265192999999996</v>
      </c>
      <c r="BT1324" s="42">
        <v>0</v>
      </c>
      <c r="BU1324" s="42">
        <v>0</v>
      </c>
      <c r="BV1324" s="42">
        <v>0</v>
      </c>
      <c r="BW1324" s="42">
        <v>0</v>
      </c>
      <c r="BX1324" s="42">
        <v>8.0662979999999997</v>
      </c>
      <c r="BY1324" s="42">
        <v>16.132597000000001</v>
      </c>
      <c r="BZ1324" s="42">
        <v>0</v>
      </c>
      <c r="CA1324" s="42">
        <v>8.0662979999999997</v>
      </c>
      <c r="CB1324" s="42">
        <v>125.027624</v>
      </c>
      <c r="CC1324" s="42">
        <v>16.132597000000001</v>
      </c>
      <c r="CD1324" s="42">
        <v>0</v>
      </c>
      <c r="CE1324" s="42">
        <v>8.0662979999999997</v>
      </c>
      <c r="CF1324" s="42">
        <v>40.331491999999997</v>
      </c>
      <c r="CG1324" s="42">
        <v>28.232043999999998</v>
      </c>
      <c r="CH1324" s="42">
        <v>28.232043999999998</v>
      </c>
      <c r="CI1324" s="42">
        <v>4.0331489999999999</v>
      </c>
      <c r="CJ1324" s="42">
        <v>0</v>
      </c>
      <c r="CK1324" s="42">
        <v>141.16022100000001</v>
      </c>
      <c r="CL1324" s="42">
        <v>4.0331489999999999</v>
      </c>
      <c r="CM1324" s="42">
        <v>0</v>
      </c>
      <c r="CN1324" s="42">
        <v>0</v>
      </c>
      <c r="CO1324" s="42">
        <v>4.0331489999999999</v>
      </c>
      <c r="CP1324" s="42">
        <v>8.0662979999999997</v>
      </c>
      <c r="CQ1324" s="42">
        <v>4.0331489999999999</v>
      </c>
      <c r="CR1324" s="42">
        <v>112.92817700000001</v>
      </c>
      <c r="CS1324" s="42">
        <v>8.0662979999999997</v>
      </c>
    </row>
    <row r="1325" spans="1:97">
      <c r="A1325" s="40" t="s">
        <v>3278</v>
      </c>
      <c r="B1325" s="40" t="s">
        <v>289</v>
      </c>
      <c r="C1325" s="40" t="s">
        <v>2806</v>
      </c>
      <c r="D1325" s="40" t="s">
        <v>2812</v>
      </c>
      <c r="E1325" s="40" t="s">
        <v>2896</v>
      </c>
      <c r="F1325" s="40" t="s">
        <v>2818</v>
      </c>
      <c r="G1325" s="41" t="s">
        <v>294</v>
      </c>
      <c r="H1325" s="40" t="s">
        <v>3279</v>
      </c>
      <c r="I1325" s="42">
        <v>696</v>
      </c>
      <c r="J1325" s="42">
        <v>129.55844200000001</v>
      </c>
      <c r="K1325" s="42">
        <v>100.4329</v>
      </c>
      <c r="L1325" s="42">
        <v>146.632035</v>
      </c>
      <c r="M1325" s="42">
        <v>139.601732</v>
      </c>
      <c r="N1325" s="42">
        <v>108.46753200000001</v>
      </c>
      <c r="O1325" s="42">
        <v>71.307359000000005</v>
      </c>
      <c r="P1325" s="42">
        <v>96</v>
      </c>
      <c r="Q1325" s="42">
        <v>84</v>
      </c>
      <c r="R1325" s="42">
        <v>125</v>
      </c>
      <c r="S1325" s="42">
        <v>92</v>
      </c>
      <c r="T1325" s="42">
        <v>95</v>
      </c>
      <c r="U1325" s="42">
        <v>52</v>
      </c>
      <c r="V1325" s="42">
        <v>339.46320300000002</v>
      </c>
      <c r="W1325" s="42">
        <v>60.259740000000001</v>
      </c>
      <c r="X1325" s="42">
        <v>52.225107999999999</v>
      </c>
      <c r="Y1325" s="42">
        <v>77.333332999999996</v>
      </c>
      <c r="Z1325" s="42">
        <v>72.311688000000004</v>
      </c>
      <c r="AA1325" s="42">
        <v>52.225107999999999</v>
      </c>
      <c r="AB1325" s="42">
        <v>24.103895999999999</v>
      </c>
      <c r="AC1325" s="42">
        <v>1.004329</v>
      </c>
      <c r="AD1325" s="42">
        <v>78.337661999999995</v>
      </c>
      <c r="AE1325" s="42">
        <v>213.922078</v>
      </c>
      <c r="AF1325" s="42">
        <v>47.203462999999999</v>
      </c>
      <c r="AG1325" s="42">
        <v>356.53679699999998</v>
      </c>
      <c r="AH1325" s="42">
        <v>69.298700999999994</v>
      </c>
      <c r="AI1325" s="42">
        <v>48.207791999999998</v>
      </c>
      <c r="AJ1325" s="42">
        <v>69.298700999999994</v>
      </c>
      <c r="AK1325" s="42">
        <v>67.290042999999997</v>
      </c>
      <c r="AL1325" s="42">
        <v>56.242424</v>
      </c>
      <c r="AM1325" s="42">
        <v>43.186146999999998</v>
      </c>
      <c r="AN1325" s="42">
        <v>3.0129869999999999</v>
      </c>
      <c r="AO1325" s="42">
        <v>82.354978000000003</v>
      </c>
      <c r="AP1325" s="42">
        <v>196.84848500000001</v>
      </c>
      <c r="AQ1325" s="42">
        <v>77.333332999999996</v>
      </c>
      <c r="AR1325" s="42">
        <v>614.64935100000002</v>
      </c>
      <c r="AS1325" s="42">
        <v>20.086580000000001</v>
      </c>
      <c r="AT1325" s="42">
        <v>16.069264</v>
      </c>
      <c r="AU1325" s="42">
        <v>4.0173160000000001</v>
      </c>
      <c r="AV1325" s="42">
        <v>44.190475999999997</v>
      </c>
      <c r="AW1325" s="42">
        <v>80.346320000000006</v>
      </c>
      <c r="AX1325" s="42">
        <v>144.623377</v>
      </c>
      <c r="AY1325" s="42">
        <v>241.038961</v>
      </c>
      <c r="AZ1325" s="42">
        <v>64.277056000000002</v>
      </c>
      <c r="BA1325" s="42">
        <v>317.36796500000003</v>
      </c>
      <c r="BB1325" s="42">
        <v>16.069264</v>
      </c>
      <c r="BC1325" s="42">
        <v>12.051947999999999</v>
      </c>
      <c r="BD1325" s="42">
        <v>4.0173160000000001</v>
      </c>
      <c r="BE1325" s="42">
        <v>20.086580000000001</v>
      </c>
      <c r="BF1325" s="42">
        <v>4.0173160000000001</v>
      </c>
      <c r="BG1325" s="42">
        <v>128.554113</v>
      </c>
      <c r="BH1325" s="42">
        <v>108.46753200000001</v>
      </c>
      <c r="BI1325" s="42">
        <v>24.103895999999999</v>
      </c>
      <c r="BJ1325" s="42">
        <v>297.281385</v>
      </c>
      <c r="BK1325" s="42">
        <v>4.0173160000000001</v>
      </c>
      <c r="BL1325" s="42">
        <v>4.0173160000000001</v>
      </c>
      <c r="BM1325" s="42">
        <v>0</v>
      </c>
      <c r="BN1325" s="42">
        <v>24.103895999999999</v>
      </c>
      <c r="BO1325" s="42">
        <v>76.329003999999998</v>
      </c>
      <c r="BP1325" s="42">
        <v>16.069264</v>
      </c>
      <c r="BQ1325" s="42">
        <v>132.57142899999999</v>
      </c>
      <c r="BR1325" s="42">
        <v>40.173160000000003</v>
      </c>
      <c r="BS1325" s="42">
        <v>64.277056000000002</v>
      </c>
      <c r="BT1325" s="42">
        <v>0</v>
      </c>
      <c r="BU1325" s="42">
        <v>0</v>
      </c>
      <c r="BV1325" s="42">
        <v>0</v>
      </c>
      <c r="BW1325" s="42">
        <v>4.0173160000000001</v>
      </c>
      <c r="BX1325" s="42">
        <v>8.0346320000000002</v>
      </c>
      <c r="BY1325" s="42">
        <v>16.069264</v>
      </c>
      <c r="BZ1325" s="42">
        <v>0</v>
      </c>
      <c r="CA1325" s="42">
        <v>36.155844000000002</v>
      </c>
      <c r="CB1325" s="42">
        <v>265.14285699999999</v>
      </c>
      <c r="CC1325" s="42">
        <v>8.0346320000000002</v>
      </c>
      <c r="CD1325" s="42">
        <v>16.069264</v>
      </c>
      <c r="CE1325" s="42">
        <v>4.0173160000000001</v>
      </c>
      <c r="CF1325" s="42">
        <v>40.173160000000003</v>
      </c>
      <c r="CG1325" s="42">
        <v>68.294371999999996</v>
      </c>
      <c r="CH1325" s="42">
        <v>112.484848</v>
      </c>
      <c r="CI1325" s="42">
        <v>4.0173160000000001</v>
      </c>
      <c r="CJ1325" s="42">
        <v>12.051947999999999</v>
      </c>
      <c r="CK1325" s="42">
        <v>285.22943700000002</v>
      </c>
      <c r="CL1325" s="42">
        <v>12.051947999999999</v>
      </c>
      <c r="CM1325" s="42">
        <v>0</v>
      </c>
      <c r="CN1325" s="42">
        <v>0</v>
      </c>
      <c r="CO1325" s="42">
        <v>0</v>
      </c>
      <c r="CP1325" s="42">
        <v>4.0173160000000001</v>
      </c>
      <c r="CQ1325" s="42">
        <v>16.069264</v>
      </c>
      <c r="CR1325" s="42">
        <v>237.02164500000001</v>
      </c>
      <c r="CS1325" s="42">
        <v>16.069264</v>
      </c>
    </row>
    <row r="1326" spans="1:97">
      <c r="A1326" s="40" t="s">
        <v>3280</v>
      </c>
      <c r="B1326" s="40" t="s">
        <v>289</v>
      </c>
      <c r="C1326" s="40" t="s">
        <v>2806</v>
      </c>
      <c r="D1326" s="40" t="s">
        <v>2807</v>
      </c>
      <c r="E1326" s="40" t="s">
        <v>2852</v>
      </c>
      <c r="F1326" s="40" t="s">
        <v>2809</v>
      </c>
      <c r="G1326" s="41" t="s">
        <v>294</v>
      </c>
      <c r="H1326" s="40" t="s">
        <v>3281</v>
      </c>
      <c r="I1326" s="42">
        <v>214</v>
      </c>
      <c r="J1326" s="42">
        <v>42.112450000000003</v>
      </c>
      <c r="K1326" s="42">
        <v>23.204819000000001</v>
      </c>
      <c r="L1326" s="42">
        <v>36.096386000000003</v>
      </c>
      <c r="M1326" s="42">
        <v>51.566265000000001</v>
      </c>
      <c r="N1326" s="42">
        <v>36.955823000000002</v>
      </c>
      <c r="O1326" s="42">
        <v>24.064257000000001</v>
      </c>
      <c r="P1326" s="42">
        <v>30</v>
      </c>
      <c r="Q1326" s="42">
        <v>35</v>
      </c>
      <c r="R1326" s="42">
        <v>54</v>
      </c>
      <c r="S1326" s="42">
        <v>33</v>
      </c>
      <c r="T1326" s="42">
        <v>46</v>
      </c>
      <c r="U1326" s="42">
        <v>25</v>
      </c>
      <c r="V1326" s="42">
        <v>110.86747</v>
      </c>
      <c r="W1326" s="42">
        <v>24.064257000000001</v>
      </c>
      <c r="X1326" s="42">
        <v>11.172691</v>
      </c>
      <c r="Y1326" s="42">
        <v>17.188755</v>
      </c>
      <c r="Z1326" s="42">
        <v>29.220884000000002</v>
      </c>
      <c r="AA1326" s="42">
        <v>18.907630999999999</v>
      </c>
      <c r="AB1326" s="42">
        <v>7.7349399999999999</v>
      </c>
      <c r="AC1326" s="42">
        <v>2.5783130000000001</v>
      </c>
      <c r="AD1326" s="42">
        <v>32.658634999999997</v>
      </c>
      <c r="AE1326" s="42">
        <v>56.722892000000002</v>
      </c>
      <c r="AF1326" s="42">
        <v>21.485944</v>
      </c>
      <c r="AG1326" s="42">
        <v>103.13253</v>
      </c>
      <c r="AH1326" s="42">
        <v>18.048193000000001</v>
      </c>
      <c r="AI1326" s="42">
        <v>12.032128999999999</v>
      </c>
      <c r="AJ1326" s="42">
        <v>18.907630999999999</v>
      </c>
      <c r="AK1326" s="42">
        <v>22.345382000000001</v>
      </c>
      <c r="AL1326" s="42">
        <v>18.048193000000001</v>
      </c>
      <c r="AM1326" s="42">
        <v>12.032128999999999</v>
      </c>
      <c r="AN1326" s="42">
        <v>1.7188760000000001</v>
      </c>
      <c r="AO1326" s="42">
        <v>24.064257000000001</v>
      </c>
      <c r="AP1326" s="42">
        <v>55.863453999999997</v>
      </c>
      <c r="AQ1326" s="42">
        <v>23.204819000000001</v>
      </c>
      <c r="AR1326" s="42">
        <v>151.261044</v>
      </c>
      <c r="AS1326" s="42">
        <v>13.751004</v>
      </c>
      <c r="AT1326" s="42">
        <v>6.875502</v>
      </c>
      <c r="AU1326" s="42">
        <v>3.437751</v>
      </c>
      <c r="AV1326" s="42">
        <v>30.939758999999999</v>
      </c>
      <c r="AW1326" s="42">
        <v>10.313253</v>
      </c>
      <c r="AX1326" s="42">
        <v>17.188755</v>
      </c>
      <c r="AY1326" s="42">
        <v>55.004016</v>
      </c>
      <c r="AZ1326" s="42">
        <v>13.751004</v>
      </c>
      <c r="BA1326" s="42">
        <v>75.630521999999999</v>
      </c>
      <c r="BB1326" s="42">
        <v>13.751004</v>
      </c>
      <c r="BC1326" s="42">
        <v>3.437751</v>
      </c>
      <c r="BD1326" s="42">
        <v>3.437751</v>
      </c>
      <c r="BE1326" s="42">
        <v>10.313253</v>
      </c>
      <c r="BF1326" s="42">
        <v>0</v>
      </c>
      <c r="BG1326" s="42">
        <v>13.751004</v>
      </c>
      <c r="BH1326" s="42">
        <v>27.502008</v>
      </c>
      <c r="BI1326" s="42">
        <v>3.437751</v>
      </c>
      <c r="BJ1326" s="42">
        <v>75.630521999999999</v>
      </c>
      <c r="BK1326" s="42">
        <v>0</v>
      </c>
      <c r="BL1326" s="42">
        <v>3.437751</v>
      </c>
      <c r="BM1326" s="42">
        <v>0</v>
      </c>
      <c r="BN1326" s="42">
        <v>20.626505999999999</v>
      </c>
      <c r="BO1326" s="42">
        <v>10.313253</v>
      </c>
      <c r="BP1326" s="42">
        <v>3.437751</v>
      </c>
      <c r="BQ1326" s="42">
        <v>27.502008</v>
      </c>
      <c r="BR1326" s="42">
        <v>10.313253</v>
      </c>
      <c r="BS1326" s="42">
        <v>10.313253</v>
      </c>
      <c r="BT1326" s="42">
        <v>0</v>
      </c>
      <c r="BU1326" s="42">
        <v>0</v>
      </c>
      <c r="BV1326" s="42">
        <v>0</v>
      </c>
      <c r="BW1326" s="42">
        <v>0</v>
      </c>
      <c r="BX1326" s="42">
        <v>0</v>
      </c>
      <c r="BY1326" s="42">
        <v>0</v>
      </c>
      <c r="BZ1326" s="42">
        <v>0</v>
      </c>
      <c r="CA1326" s="42">
        <v>10.313253</v>
      </c>
      <c r="CB1326" s="42">
        <v>68.755020000000002</v>
      </c>
      <c r="CC1326" s="42">
        <v>6.875502</v>
      </c>
      <c r="CD1326" s="42">
        <v>6.875502</v>
      </c>
      <c r="CE1326" s="42">
        <v>0</v>
      </c>
      <c r="CF1326" s="42">
        <v>27.502008</v>
      </c>
      <c r="CG1326" s="42">
        <v>10.313253</v>
      </c>
      <c r="CH1326" s="42">
        <v>13.751004</v>
      </c>
      <c r="CI1326" s="42">
        <v>0</v>
      </c>
      <c r="CJ1326" s="42">
        <v>3.437751</v>
      </c>
      <c r="CK1326" s="42">
        <v>72.192770999999993</v>
      </c>
      <c r="CL1326" s="42">
        <v>6.875502</v>
      </c>
      <c r="CM1326" s="42">
        <v>0</v>
      </c>
      <c r="CN1326" s="42">
        <v>3.437751</v>
      </c>
      <c r="CO1326" s="42">
        <v>3.437751</v>
      </c>
      <c r="CP1326" s="42">
        <v>0</v>
      </c>
      <c r="CQ1326" s="42">
        <v>3.437751</v>
      </c>
      <c r="CR1326" s="42">
        <v>55.004016</v>
      </c>
      <c r="CS1326" s="42">
        <v>0</v>
      </c>
    </row>
    <row r="1327" spans="1:97">
      <c r="A1327" s="40" t="s">
        <v>3282</v>
      </c>
      <c r="B1327" s="40" t="s">
        <v>289</v>
      </c>
      <c r="C1327" s="40" t="s">
        <v>2806</v>
      </c>
      <c r="D1327" s="40" t="s">
        <v>2812</v>
      </c>
      <c r="E1327" s="40" t="s">
        <v>2896</v>
      </c>
      <c r="F1327" s="40" t="s">
        <v>2818</v>
      </c>
      <c r="G1327" s="41" t="s">
        <v>294</v>
      </c>
      <c r="H1327" s="40" t="s">
        <v>3283</v>
      </c>
      <c r="I1327" s="42">
        <v>3467</v>
      </c>
      <c r="J1327" s="42">
        <v>541</v>
      </c>
      <c r="K1327" s="42">
        <v>546</v>
      </c>
      <c r="L1327" s="42">
        <v>658</v>
      </c>
      <c r="M1327" s="42">
        <v>682</v>
      </c>
      <c r="N1327" s="42">
        <v>555</v>
      </c>
      <c r="O1327" s="42">
        <v>485</v>
      </c>
      <c r="P1327" s="42">
        <v>471</v>
      </c>
      <c r="Q1327" s="42">
        <v>487</v>
      </c>
      <c r="R1327" s="42">
        <v>569</v>
      </c>
      <c r="S1327" s="42">
        <v>530</v>
      </c>
      <c r="T1327" s="42">
        <v>565</v>
      </c>
      <c r="U1327" s="42">
        <v>394</v>
      </c>
      <c r="V1327" s="42">
        <v>1670</v>
      </c>
      <c r="W1327" s="42">
        <v>293</v>
      </c>
      <c r="X1327" s="42">
        <v>292</v>
      </c>
      <c r="Y1327" s="42">
        <v>327</v>
      </c>
      <c r="Z1327" s="42">
        <v>329</v>
      </c>
      <c r="AA1327" s="42">
        <v>259</v>
      </c>
      <c r="AB1327" s="42">
        <v>163</v>
      </c>
      <c r="AC1327" s="42">
        <v>7</v>
      </c>
      <c r="AD1327" s="42">
        <v>417</v>
      </c>
      <c r="AE1327" s="42">
        <v>939</v>
      </c>
      <c r="AF1327" s="42">
        <v>314</v>
      </c>
      <c r="AG1327" s="42">
        <v>1797</v>
      </c>
      <c r="AH1327" s="42">
        <v>248</v>
      </c>
      <c r="AI1327" s="42">
        <v>254</v>
      </c>
      <c r="AJ1327" s="42">
        <v>331</v>
      </c>
      <c r="AK1327" s="42">
        <v>353</v>
      </c>
      <c r="AL1327" s="42">
        <v>296</v>
      </c>
      <c r="AM1327" s="42">
        <v>269</v>
      </c>
      <c r="AN1327" s="42">
        <v>46</v>
      </c>
      <c r="AO1327" s="42">
        <v>334</v>
      </c>
      <c r="AP1327" s="42">
        <v>983</v>
      </c>
      <c r="AQ1327" s="42">
        <v>480</v>
      </c>
      <c r="AR1327" s="42">
        <v>3008</v>
      </c>
      <c r="AS1327" s="42">
        <v>28</v>
      </c>
      <c r="AT1327" s="42">
        <v>132</v>
      </c>
      <c r="AU1327" s="42">
        <v>144</v>
      </c>
      <c r="AV1327" s="42">
        <v>296</v>
      </c>
      <c r="AW1327" s="42">
        <v>416</v>
      </c>
      <c r="AX1327" s="42">
        <v>512</v>
      </c>
      <c r="AY1327" s="42">
        <v>1076</v>
      </c>
      <c r="AZ1327" s="42">
        <v>404</v>
      </c>
      <c r="BA1327" s="42">
        <v>1444</v>
      </c>
      <c r="BB1327" s="42">
        <v>12</v>
      </c>
      <c r="BC1327" s="42">
        <v>92</v>
      </c>
      <c r="BD1327" s="42">
        <v>92</v>
      </c>
      <c r="BE1327" s="42">
        <v>136</v>
      </c>
      <c r="BF1327" s="42">
        <v>120</v>
      </c>
      <c r="BG1327" s="42">
        <v>384</v>
      </c>
      <c r="BH1327" s="42">
        <v>456</v>
      </c>
      <c r="BI1327" s="42">
        <v>152</v>
      </c>
      <c r="BJ1327" s="42">
        <v>1564</v>
      </c>
      <c r="BK1327" s="42">
        <v>16</v>
      </c>
      <c r="BL1327" s="42">
        <v>40</v>
      </c>
      <c r="BM1327" s="42">
        <v>52</v>
      </c>
      <c r="BN1327" s="42">
        <v>160</v>
      </c>
      <c r="BO1327" s="42">
        <v>296</v>
      </c>
      <c r="BP1327" s="42">
        <v>128</v>
      </c>
      <c r="BQ1327" s="42">
        <v>620</v>
      </c>
      <c r="BR1327" s="42">
        <v>252</v>
      </c>
      <c r="BS1327" s="42">
        <v>416</v>
      </c>
      <c r="BT1327" s="42">
        <v>0</v>
      </c>
      <c r="BU1327" s="42">
        <v>0</v>
      </c>
      <c r="BV1327" s="42">
        <v>8</v>
      </c>
      <c r="BW1327" s="42">
        <v>20</v>
      </c>
      <c r="BX1327" s="42">
        <v>68</v>
      </c>
      <c r="BY1327" s="42">
        <v>96</v>
      </c>
      <c r="BZ1327" s="42">
        <v>0</v>
      </c>
      <c r="CA1327" s="42">
        <v>224</v>
      </c>
      <c r="CB1327" s="42">
        <v>1292</v>
      </c>
      <c r="CC1327" s="42">
        <v>20</v>
      </c>
      <c r="CD1327" s="42">
        <v>100</v>
      </c>
      <c r="CE1327" s="42">
        <v>124</v>
      </c>
      <c r="CF1327" s="42">
        <v>256</v>
      </c>
      <c r="CG1327" s="42">
        <v>296</v>
      </c>
      <c r="CH1327" s="42">
        <v>368</v>
      </c>
      <c r="CI1327" s="42">
        <v>16</v>
      </c>
      <c r="CJ1327" s="42">
        <v>112</v>
      </c>
      <c r="CK1327" s="42">
        <v>1300</v>
      </c>
      <c r="CL1327" s="42">
        <v>8</v>
      </c>
      <c r="CM1327" s="42">
        <v>32</v>
      </c>
      <c r="CN1327" s="42">
        <v>12</v>
      </c>
      <c r="CO1327" s="42">
        <v>20</v>
      </c>
      <c r="CP1327" s="42">
        <v>52</v>
      </c>
      <c r="CQ1327" s="42">
        <v>48</v>
      </c>
      <c r="CR1327" s="42">
        <v>1060</v>
      </c>
      <c r="CS1327" s="42">
        <v>68</v>
      </c>
    </row>
    <row r="1328" spans="1:97">
      <c r="A1328" s="40" t="s">
        <v>3284</v>
      </c>
      <c r="B1328" s="40" t="s">
        <v>289</v>
      </c>
      <c r="C1328" s="40" t="s">
        <v>2806</v>
      </c>
      <c r="D1328" s="40" t="s">
        <v>2807</v>
      </c>
      <c r="E1328" s="40" t="s">
        <v>2824</v>
      </c>
      <c r="F1328" s="40" t="s">
        <v>2814</v>
      </c>
      <c r="G1328" s="41" t="s">
        <v>294</v>
      </c>
      <c r="H1328" s="40" t="s">
        <v>3285</v>
      </c>
      <c r="I1328" s="42">
        <v>215</v>
      </c>
      <c r="J1328" s="42">
        <v>39.631335999999997</v>
      </c>
      <c r="K1328" s="42">
        <v>19.815667999999999</v>
      </c>
      <c r="L1328" s="42">
        <v>41.612903000000003</v>
      </c>
      <c r="M1328" s="42">
        <v>40.622120000000002</v>
      </c>
      <c r="N1328" s="42">
        <v>38.640552999999997</v>
      </c>
      <c r="O1328" s="42">
        <v>34.677419</v>
      </c>
      <c r="P1328" s="42">
        <v>18</v>
      </c>
      <c r="Q1328" s="42">
        <v>33</v>
      </c>
      <c r="R1328" s="42">
        <v>40</v>
      </c>
      <c r="S1328" s="42">
        <v>43</v>
      </c>
      <c r="T1328" s="42">
        <v>50</v>
      </c>
      <c r="U1328" s="42">
        <v>20</v>
      </c>
      <c r="V1328" s="42">
        <v>105.02304100000001</v>
      </c>
      <c r="W1328" s="42">
        <v>17.834101</v>
      </c>
      <c r="X1328" s="42">
        <v>9.9078339999999994</v>
      </c>
      <c r="Y1328" s="42">
        <v>21.797235000000001</v>
      </c>
      <c r="Z1328" s="42">
        <v>19.815667999999999</v>
      </c>
      <c r="AA1328" s="42">
        <v>22.788018000000001</v>
      </c>
      <c r="AB1328" s="42">
        <v>10.898618000000001</v>
      </c>
      <c r="AC1328" s="42">
        <v>1.9815670000000001</v>
      </c>
      <c r="AD1328" s="42">
        <v>20.806452</v>
      </c>
      <c r="AE1328" s="42">
        <v>56.474654000000001</v>
      </c>
      <c r="AF1328" s="42">
        <v>27.741935000000002</v>
      </c>
      <c r="AG1328" s="42">
        <v>109.97695899999999</v>
      </c>
      <c r="AH1328" s="42">
        <v>21.797235000000001</v>
      </c>
      <c r="AI1328" s="42">
        <v>9.9078339999999994</v>
      </c>
      <c r="AJ1328" s="42">
        <v>19.815667999999999</v>
      </c>
      <c r="AK1328" s="42">
        <v>20.806452</v>
      </c>
      <c r="AL1328" s="42">
        <v>15.852535</v>
      </c>
      <c r="AM1328" s="42">
        <v>20.806452</v>
      </c>
      <c r="AN1328" s="42">
        <v>0.99078299999999997</v>
      </c>
      <c r="AO1328" s="42">
        <v>26.751152000000001</v>
      </c>
      <c r="AP1328" s="42">
        <v>48.548386999999998</v>
      </c>
      <c r="AQ1328" s="42">
        <v>34.677419</v>
      </c>
      <c r="AR1328" s="42">
        <v>182.304147</v>
      </c>
      <c r="AS1328" s="42">
        <v>19.815667999999999</v>
      </c>
      <c r="AT1328" s="42">
        <v>3.9631340000000002</v>
      </c>
      <c r="AU1328" s="42">
        <v>15.852535</v>
      </c>
      <c r="AV1328" s="42">
        <v>23.778801999999999</v>
      </c>
      <c r="AW1328" s="42">
        <v>7.9262670000000002</v>
      </c>
      <c r="AX1328" s="42">
        <v>23.778801999999999</v>
      </c>
      <c r="AY1328" s="42">
        <v>83.225806000000006</v>
      </c>
      <c r="AZ1328" s="42">
        <v>3.9631340000000002</v>
      </c>
      <c r="BA1328" s="42">
        <v>91.152073999999999</v>
      </c>
      <c r="BB1328" s="42">
        <v>15.852535</v>
      </c>
      <c r="BC1328" s="42">
        <v>3.9631340000000002</v>
      </c>
      <c r="BD1328" s="42">
        <v>3.9631340000000002</v>
      </c>
      <c r="BE1328" s="42">
        <v>7.9262670000000002</v>
      </c>
      <c r="BF1328" s="42">
        <v>3.9631340000000002</v>
      </c>
      <c r="BG1328" s="42">
        <v>11.889400999999999</v>
      </c>
      <c r="BH1328" s="42">
        <v>43.594470000000001</v>
      </c>
      <c r="BI1328" s="42">
        <v>0</v>
      </c>
      <c r="BJ1328" s="42">
        <v>91.152073999999999</v>
      </c>
      <c r="BK1328" s="42">
        <v>3.9631340000000002</v>
      </c>
      <c r="BL1328" s="42">
        <v>0</v>
      </c>
      <c r="BM1328" s="42">
        <v>11.889400999999999</v>
      </c>
      <c r="BN1328" s="42">
        <v>15.852535</v>
      </c>
      <c r="BO1328" s="42">
        <v>3.9631340000000002</v>
      </c>
      <c r="BP1328" s="42">
        <v>11.889400999999999</v>
      </c>
      <c r="BQ1328" s="42">
        <v>39.631335999999997</v>
      </c>
      <c r="BR1328" s="42">
        <v>3.9631340000000002</v>
      </c>
      <c r="BS1328" s="42">
        <v>7.9262670000000002</v>
      </c>
      <c r="BT1328" s="42">
        <v>0</v>
      </c>
      <c r="BU1328" s="42">
        <v>0</v>
      </c>
      <c r="BV1328" s="42">
        <v>0</v>
      </c>
      <c r="BW1328" s="42">
        <v>0</v>
      </c>
      <c r="BX1328" s="42">
        <v>0</v>
      </c>
      <c r="BY1328" s="42">
        <v>7.9262670000000002</v>
      </c>
      <c r="BZ1328" s="42">
        <v>0</v>
      </c>
      <c r="CA1328" s="42">
        <v>0</v>
      </c>
      <c r="CB1328" s="42">
        <v>75.299538999999996</v>
      </c>
      <c r="CC1328" s="42">
        <v>15.852535</v>
      </c>
      <c r="CD1328" s="42">
        <v>0</v>
      </c>
      <c r="CE1328" s="42">
        <v>11.889400999999999</v>
      </c>
      <c r="CF1328" s="42">
        <v>23.778801999999999</v>
      </c>
      <c r="CG1328" s="42">
        <v>7.9262670000000002</v>
      </c>
      <c r="CH1328" s="42">
        <v>11.889400999999999</v>
      </c>
      <c r="CI1328" s="42">
        <v>0</v>
      </c>
      <c r="CJ1328" s="42">
        <v>3.9631340000000002</v>
      </c>
      <c r="CK1328" s="42">
        <v>99.078340999999995</v>
      </c>
      <c r="CL1328" s="42">
        <v>3.9631340000000002</v>
      </c>
      <c r="CM1328" s="42">
        <v>3.9631340000000002</v>
      </c>
      <c r="CN1328" s="42">
        <v>3.9631340000000002</v>
      </c>
      <c r="CO1328" s="42">
        <v>0</v>
      </c>
      <c r="CP1328" s="42">
        <v>0</v>
      </c>
      <c r="CQ1328" s="42">
        <v>3.9631340000000002</v>
      </c>
      <c r="CR1328" s="42">
        <v>83.225806000000006</v>
      </c>
      <c r="CS1328" s="42">
        <v>0</v>
      </c>
    </row>
    <row r="1329" spans="1:97">
      <c r="A1329" s="40" t="s">
        <v>3286</v>
      </c>
      <c r="B1329" s="40" t="s">
        <v>289</v>
      </c>
      <c r="C1329" s="40" t="s">
        <v>2806</v>
      </c>
      <c r="D1329" s="40" t="s">
        <v>2807</v>
      </c>
      <c r="E1329" s="40" t="s">
        <v>2824</v>
      </c>
      <c r="F1329" s="40" t="s">
        <v>2814</v>
      </c>
      <c r="G1329" s="41" t="s">
        <v>294</v>
      </c>
      <c r="H1329" s="40" t="s">
        <v>3287</v>
      </c>
      <c r="I1329" s="42">
        <v>185</v>
      </c>
      <c r="J1329" s="42">
        <v>26.854838999999998</v>
      </c>
      <c r="K1329" s="42">
        <v>21.881720000000001</v>
      </c>
      <c r="L1329" s="42">
        <v>39.784945999999998</v>
      </c>
      <c r="M1329" s="42">
        <v>42.768816999999999</v>
      </c>
      <c r="N1329" s="42">
        <v>33.817203999999997</v>
      </c>
      <c r="O1329" s="42">
        <v>19.892472999999999</v>
      </c>
      <c r="P1329" s="42">
        <v>27</v>
      </c>
      <c r="Q1329" s="42">
        <v>27</v>
      </c>
      <c r="R1329" s="42">
        <v>30</v>
      </c>
      <c r="S1329" s="42">
        <v>38</v>
      </c>
      <c r="T1329" s="42">
        <v>39</v>
      </c>
      <c r="U1329" s="42">
        <v>18</v>
      </c>
      <c r="V1329" s="42">
        <v>93.494624000000002</v>
      </c>
      <c r="W1329" s="42">
        <v>15.913978</v>
      </c>
      <c r="X1329" s="42">
        <v>12.930108000000001</v>
      </c>
      <c r="Y1329" s="42">
        <v>18.897849000000001</v>
      </c>
      <c r="Z1329" s="42">
        <v>23.870968000000001</v>
      </c>
      <c r="AA1329" s="42">
        <v>16.908601999999998</v>
      </c>
      <c r="AB1329" s="42">
        <v>4.9731180000000004</v>
      </c>
      <c r="AC1329" s="42">
        <v>0</v>
      </c>
      <c r="AD1329" s="42">
        <v>18.897849000000001</v>
      </c>
      <c r="AE1329" s="42">
        <v>58.682796000000003</v>
      </c>
      <c r="AF1329" s="42">
        <v>15.913978</v>
      </c>
      <c r="AG1329" s="42">
        <v>91.505375999999998</v>
      </c>
      <c r="AH1329" s="42">
        <v>10.940860000000001</v>
      </c>
      <c r="AI1329" s="42">
        <v>8.951613</v>
      </c>
      <c r="AJ1329" s="42">
        <v>20.887097000000001</v>
      </c>
      <c r="AK1329" s="42">
        <v>18.897849000000001</v>
      </c>
      <c r="AL1329" s="42">
        <v>16.908601999999998</v>
      </c>
      <c r="AM1329" s="42">
        <v>12.930108000000001</v>
      </c>
      <c r="AN1329" s="42">
        <v>1.989247</v>
      </c>
      <c r="AO1329" s="42">
        <v>11.935484000000001</v>
      </c>
      <c r="AP1329" s="42">
        <v>52.715054000000002</v>
      </c>
      <c r="AQ1329" s="42">
        <v>26.854838999999998</v>
      </c>
      <c r="AR1329" s="42">
        <v>163.11828</v>
      </c>
      <c r="AS1329" s="42">
        <v>23.870968000000001</v>
      </c>
      <c r="AT1329" s="42">
        <v>11.935484000000001</v>
      </c>
      <c r="AU1329" s="42">
        <v>3.9784950000000001</v>
      </c>
      <c r="AV1329" s="42">
        <v>0</v>
      </c>
      <c r="AW1329" s="42">
        <v>15.913978</v>
      </c>
      <c r="AX1329" s="42">
        <v>19.892472999999999</v>
      </c>
      <c r="AY1329" s="42">
        <v>71.612903000000003</v>
      </c>
      <c r="AZ1329" s="42">
        <v>15.913978</v>
      </c>
      <c r="BA1329" s="42">
        <v>75.591397999999998</v>
      </c>
      <c r="BB1329" s="42">
        <v>15.913978</v>
      </c>
      <c r="BC1329" s="42">
        <v>7.9569890000000001</v>
      </c>
      <c r="BD1329" s="42">
        <v>3.9784950000000001</v>
      </c>
      <c r="BE1329" s="42">
        <v>0</v>
      </c>
      <c r="BF1329" s="42">
        <v>0</v>
      </c>
      <c r="BG1329" s="42">
        <v>15.913978</v>
      </c>
      <c r="BH1329" s="42">
        <v>27.849461999999999</v>
      </c>
      <c r="BI1329" s="42">
        <v>3.9784950000000001</v>
      </c>
      <c r="BJ1329" s="42">
        <v>87.526882000000001</v>
      </c>
      <c r="BK1329" s="42">
        <v>7.9569890000000001</v>
      </c>
      <c r="BL1329" s="42">
        <v>3.9784950000000001</v>
      </c>
      <c r="BM1329" s="42">
        <v>0</v>
      </c>
      <c r="BN1329" s="42">
        <v>0</v>
      </c>
      <c r="BO1329" s="42">
        <v>15.913978</v>
      </c>
      <c r="BP1329" s="42">
        <v>3.9784950000000001</v>
      </c>
      <c r="BQ1329" s="42">
        <v>43.763441</v>
      </c>
      <c r="BR1329" s="42">
        <v>11.935484000000001</v>
      </c>
      <c r="BS1329" s="42">
        <v>7.9569890000000001</v>
      </c>
      <c r="BT1329" s="42">
        <v>0</v>
      </c>
      <c r="BU1329" s="42">
        <v>0</v>
      </c>
      <c r="BV1329" s="42">
        <v>0</v>
      </c>
      <c r="BW1329" s="42">
        <v>0</v>
      </c>
      <c r="BX1329" s="42">
        <v>0</v>
      </c>
      <c r="BY1329" s="42">
        <v>0</v>
      </c>
      <c r="BZ1329" s="42">
        <v>0</v>
      </c>
      <c r="CA1329" s="42">
        <v>7.9569890000000001</v>
      </c>
      <c r="CB1329" s="42">
        <v>75.591397999999998</v>
      </c>
      <c r="CC1329" s="42">
        <v>19.892472999999999</v>
      </c>
      <c r="CD1329" s="42">
        <v>11.935484000000001</v>
      </c>
      <c r="CE1329" s="42">
        <v>3.9784950000000001</v>
      </c>
      <c r="CF1329" s="42">
        <v>0</v>
      </c>
      <c r="CG1329" s="42">
        <v>11.935484000000001</v>
      </c>
      <c r="CH1329" s="42">
        <v>15.913978</v>
      </c>
      <c r="CI1329" s="42">
        <v>3.9784950000000001</v>
      </c>
      <c r="CJ1329" s="42">
        <v>7.9569890000000001</v>
      </c>
      <c r="CK1329" s="42">
        <v>79.569891999999996</v>
      </c>
      <c r="CL1329" s="42">
        <v>3.9784950000000001</v>
      </c>
      <c r="CM1329" s="42">
        <v>0</v>
      </c>
      <c r="CN1329" s="42">
        <v>0</v>
      </c>
      <c r="CO1329" s="42">
        <v>0</v>
      </c>
      <c r="CP1329" s="42">
        <v>3.9784950000000001</v>
      </c>
      <c r="CQ1329" s="42">
        <v>3.9784950000000001</v>
      </c>
      <c r="CR1329" s="42">
        <v>67.634409000000005</v>
      </c>
      <c r="CS1329" s="42">
        <v>0</v>
      </c>
    </row>
    <row r="1330" spans="1:97">
      <c r="A1330" s="40" t="s">
        <v>3288</v>
      </c>
      <c r="B1330" s="40" t="s">
        <v>289</v>
      </c>
      <c r="C1330" s="40" t="s">
        <v>2806</v>
      </c>
      <c r="D1330" s="40" t="s">
        <v>2807</v>
      </c>
      <c r="E1330" s="40" t="s">
        <v>2890</v>
      </c>
      <c r="F1330" s="40" t="s">
        <v>1696</v>
      </c>
      <c r="G1330" s="41" t="s">
        <v>294</v>
      </c>
      <c r="H1330" s="40" t="s">
        <v>3289</v>
      </c>
      <c r="I1330" s="42">
        <v>1356</v>
      </c>
      <c r="J1330" s="42">
        <v>208</v>
      </c>
      <c r="K1330" s="42">
        <v>158</v>
      </c>
      <c r="L1330" s="42">
        <v>256</v>
      </c>
      <c r="M1330" s="42">
        <v>306</v>
      </c>
      <c r="N1330" s="42">
        <v>243</v>
      </c>
      <c r="O1330" s="42">
        <v>185</v>
      </c>
      <c r="P1330" s="42">
        <v>161</v>
      </c>
      <c r="Q1330" s="42">
        <v>151</v>
      </c>
      <c r="R1330" s="42">
        <v>236</v>
      </c>
      <c r="S1330" s="42">
        <v>206</v>
      </c>
      <c r="T1330" s="42">
        <v>214</v>
      </c>
      <c r="U1330" s="42">
        <v>129</v>
      </c>
      <c r="V1330" s="42">
        <v>675</v>
      </c>
      <c r="W1330" s="42">
        <v>108</v>
      </c>
      <c r="X1330" s="42">
        <v>80</v>
      </c>
      <c r="Y1330" s="42">
        <v>135</v>
      </c>
      <c r="Z1330" s="42">
        <v>167</v>
      </c>
      <c r="AA1330" s="42">
        <v>118</v>
      </c>
      <c r="AB1330" s="42">
        <v>61</v>
      </c>
      <c r="AC1330" s="42">
        <v>6</v>
      </c>
      <c r="AD1330" s="42">
        <v>124</v>
      </c>
      <c r="AE1330" s="42">
        <v>420</v>
      </c>
      <c r="AF1330" s="42">
        <v>131</v>
      </c>
      <c r="AG1330" s="42">
        <v>681</v>
      </c>
      <c r="AH1330" s="42">
        <v>100</v>
      </c>
      <c r="AI1330" s="42">
        <v>78</v>
      </c>
      <c r="AJ1330" s="42">
        <v>121</v>
      </c>
      <c r="AK1330" s="42">
        <v>139</v>
      </c>
      <c r="AL1330" s="42">
        <v>125</v>
      </c>
      <c r="AM1330" s="42">
        <v>106</v>
      </c>
      <c r="AN1330" s="42">
        <v>12</v>
      </c>
      <c r="AO1330" s="42">
        <v>122</v>
      </c>
      <c r="AP1330" s="42">
        <v>364</v>
      </c>
      <c r="AQ1330" s="42">
        <v>195</v>
      </c>
      <c r="AR1330" s="42">
        <v>1148</v>
      </c>
      <c r="AS1330" s="42">
        <v>32</v>
      </c>
      <c r="AT1330" s="42">
        <v>72</v>
      </c>
      <c r="AU1330" s="42">
        <v>40</v>
      </c>
      <c r="AV1330" s="42">
        <v>76</v>
      </c>
      <c r="AW1330" s="42">
        <v>176</v>
      </c>
      <c r="AX1330" s="42">
        <v>204</v>
      </c>
      <c r="AY1330" s="42">
        <v>428</v>
      </c>
      <c r="AZ1330" s="42">
        <v>120</v>
      </c>
      <c r="BA1330" s="42">
        <v>576</v>
      </c>
      <c r="BB1330" s="42">
        <v>28</v>
      </c>
      <c r="BC1330" s="42">
        <v>52</v>
      </c>
      <c r="BD1330" s="42">
        <v>16</v>
      </c>
      <c r="BE1330" s="42">
        <v>40</v>
      </c>
      <c r="BF1330" s="42">
        <v>52</v>
      </c>
      <c r="BG1330" s="42">
        <v>160</v>
      </c>
      <c r="BH1330" s="42">
        <v>196</v>
      </c>
      <c r="BI1330" s="42">
        <v>32</v>
      </c>
      <c r="BJ1330" s="42">
        <v>572</v>
      </c>
      <c r="BK1330" s="42">
        <v>4</v>
      </c>
      <c r="BL1330" s="42">
        <v>20</v>
      </c>
      <c r="BM1330" s="42">
        <v>24</v>
      </c>
      <c r="BN1330" s="42">
        <v>36</v>
      </c>
      <c r="BO1330" s="42">
        <v>124</v>
      </c>
      <c r="BP1330" s="42">
        <v>44</v>
      </c>
      <c r="BQ1330" s="42">
        <v>232</v>
      </c>
      <c r="BR1330" s="42">
        <v>88</v>
      </c>
      <c r="BS1330" s="42">
        <v>88</v>
      </c>
      <c r="BT1330" s="42">
        <v>0</v>
      </c>
      <c r="BU1330" s="42">
        <v>0</v>
      </c>
      <c r="BV1330" s="42">
        <v>0</v>
      </c>
      <c r="BW1330" s="42">
        <v>12</v>
      </c>
      <c r="BX1330" s="42">
        <v>8</v>
      </c>
      <c r="BY1330" s="42">
        <v>24</v>
      </c>
      <c r="BZ1330" s="42">
        <v>0</v>
      </c>
      <c r="CA1330" s="42">
        <v>44</v>
      </c>
      <c r="CB1330" s="42">
        <v>544</v>
      </c>
      <c r="CC1330" s="42">
        <v>32</v>
      </c>
      <c r="CD1330" s="42">
        <v>64</v>
      </c>
      <c r="CE1330" s="42">
        <v>32</v>
      </c>
      <c r="CF1330" s="42">
        <v>48</v>
      </c>
      <c r="CG1330" s="42">
        <v>144</v>
      </c>
      <c r="CH1330" s="42">
        <v>164</v>
      </c>
      <c r="CI1330" s="42">
        <v>4</v>
      </c>
      <c r="CJ1330" s="42">
        <v>56</v>
      </c>
      <c r="CK1330" s="42">
        <v>516</v>
      </c>
      <c r="CL1330" s="42">
        <v>0</v>
      </c>
      <c r="CM1330" s="42">
        <v>8</v>
      </c>
      <c r="CN1330" s="42">
        <v>8</v>
      </c>
      <c r="CO1330" s="42">
        <v>16</v>
      </c>
      <c r="CP1330" s="42">
        <v>24</v>
      </c>
      <c r="CQ1330" s="42">
        <v>16</v>
      </c>
      <c r="CR1330" s="42">
        <v>424</v>
      </c>
      <c r="CS1330" s="42">
        <v>20</v>
      </c>
    </row>
    <row r="1331" spans="1:97">
      <c r="A1331" s="40" t="s">
        <v>3290</v>
      </c>
      <c r="B1331" s="40" t="s">
        <v>289</v>
      </c>
      <c r="C1331" s="40" t="s">
        <v>2806</v>
      </c>
      <c r="D1331" s="40" t="s">
        <v>2812</v>
      </c>
      <c r="E1331" s="40" t="s">
        <v>2813</v>
      </c>
      <c r="F1331" s="40" t="s">
        <v>2818</v>
      </c>
      <c r="G1331" s="41" t="s">
        <v>294</v>
      </c>
      <c r="H1331" s="40" t="s">
        <v>3291</v>
      </c>
      <c r="I1331" s="42">
        <v>1503</v>
      </c>
      <c r="J1331" s="42">
        <v>244.720181</v>
      </c>
      <c r="K1331" s="42">
        <v>193.14691999999999</v>
      </c>
      <c r="L1331" s="42">
        <v>268.98995100000002</v>
      </c>
      <c r="M1331" s="42">
        <v>314.49576999999999</v>
      </c>
      <c r="N1331" s="42">
        <v>256.78592099999997</v>
      </c>
      <c r="O1331" s="42">
        <v>224.861256</v>
      </c>
      <c r="P1331" s="42">
        <v>228</v>
      </c>
      <c r="Q1331" s="42">
        <v>209</v>
      </c>
      <c r="R1331" s="42">
        <v>328</v>
      </c>
      <c r="S1331" s="42">
        <v>223</v>
      </c>
      <c r="T1331" s="42">
        <v>274</v>
      </c>
      <c r="U1331" s="42">
        <v>189</v>
      </c>
      <c r="V1331" s="42">
        <v>721.87584400000003</v>
      </c>
      <c r="W1331" s="42">
        <v>127.416293</v>
      </c>
      <c r="X1331" s="42">
        <v>104.157763</v>
      </c>
      <c r="Y1331" s="42">
        <v>132.47249500000001</v>
      </c>
      <c r="Z1331" s="42">
        <v>154.719784</v>
      </c>
      <c r="AA1331" s="42">
        <v>129.42724899999999</v>
      </c>
      <c r="AB1331" s="42">
        <v>71.682827000000003</v>
      </c>
      <c r="AC1331" s="42">
        <v>1.9994320000000001</v>
      </c>
      <c r="AD1331" s="42">
        <v>174.944592</v>
      </c>
      <c r="AE1331" s="42">
        <v>392.36128200000002</v>
      </c>
      <c r="AF1331" s="42">
        <v>154.56996899999999</v>
      </c>
      <c r="AG1331" s="42">
        <v>781.12415599999997</v>
      </c>
      <c r="AH1331" s="42">
        <v>117.303889</v>
      </c>
      <c r="AI1331" s="42">
        <v>88.989157000000006</v>
      </c>
      <c r="AJ1331" s="42">
        <v>136.51745700000001</v>
      </c>
      <c r="AK1331" s="42">
        <v>159.77598599999999</v>
      </c>
      <c r="AL1331" s="42">
        <v>127.358672</v>
      </c>
      <c r="AM1331" s="42">
        <v>127.070566</v>
      </c>
      <c r="AN1331" s="42">
        <v>24.108431</v>
      </c>
      <c r="AO1331" s="42">
        <v>152.69730300000001</v>
      </c>
      <c r="AP1331" s="42">
        <v>391.33851800000002</v>
      </c>
      <c r="AQ1331" s="42">
        <v>237.088335</v>
      </c>
      <c r="AR1331" s="42">
        <v>1257.2916270000001</v>
      </c>
      <c r="AS1331" s="42">
        <v>36.404654999999998</v>
      </c>
      <c r="AT1331" s="42">
        <v>48.539540000000002</v>
      </c>
      <c r="AU1331" s="42">
        <v>40.449617000000003</v>
      </c>
      <c r="AV1331" s="42">
        <v>84.944194999999993</v>
      </c>
      <c r="AW1331" s="42">
        <v>210.338007</v>
      </c>
      <c r="AX1331" s="42">
        <v>226.517854</v>
      </c>
      <c r="AY1331" s="42">
        <v>444.25432999999998</v>
      </c>
      <c r="AZ1331" s="42">
        <v>165.84342899999999</v>
      </c>
      <c r="BA1331" s="42">
        <v>590.38001699999995</v>
      </c>
      <c r="BB1331" s="42">
        <v>28.314731999999999</v>
      </c>
      <c r="BC1331" s="42">
        <v>32.359693</v>
      </c>
      <c r="BD1331" s="42">
        <v>32.359693</v>
      </c>
      <c r="BE1331" s="42">
        <v>48.539540000000002</v>
      </c>
      <c r="BF1331" s="42">
        <v>40.449617000000003</v>
      </c>
      <c r="BG1331" s="42">
        <v>169.88838999999999</v>
      </c>
      <c r="BH1331" s="42">
        <v>181.838888</v>
      </c>
      <c r="BI1331" s="42">
        <v>56.629463000000001</v>
      </c>
      <c r="BJ1331" s="42">
        <v>666.91161</v>
      </c>
      <c r="BK1331" s="42">
        <v>8.0899230000000006</v>
      </c>
      <c r="BL1331" s="42">
        <v>16.179846999999999</v>
      </c>
      <c r="BM1331" s="42">
        <v>8.0899230000000006</v>
      </c>
      <c r="BN1331" s="42">
        <v>36.404654999999998</v>
      </c>
      <c r="BO1331" s="42">
        <v>169.88838999999999</v>
      </c>
      <c r="BP1331" s="42">
        <v>56.629463000000001</v>
      </c>
      <c r="BQ1331" s="42">
        <v>262.41544299999998</v>
      </c>
      <c r="BR1331" s="42">
        <v>109.213965</v>
      </c>
      <c r="BS1331" s="42">
        <v>133.483735</v>
      </c>
      <c r="BT1331" s="42">
        <v>0</v>
      </c>
      <c r="BU1331" s="42">
        <v>0</v>
      </c>
      <c r="BV1331" s="42">
        <v>0</v>
      </c>
      <c r="BW1331" s="42">
        <v>4.0449619999999999</v>
      </c>
      <c r="BX1331" s="42">
        <v>12.134885000000001</v>
      </c>
      <c r="BY1331" s="42">
        <v>36.404654999999998</v>
      </c>
      <c r="BZ1331" s="42">
        <v>0</v>
      </c>
      <c r="CA1331" s="42">
        <v>80.899232999999995</v>
      </c>
      <c r="CB1331" s="42">
        <v>582.47448099999997</v>
      </c>
      <c r="CC1331" s="42">
        <v>32.359693</v>
      </c>
      <c r="CD1331" s="42">
        <v>32.359693</v>
      </c>
      <c r="CE1331" s="42">
        <v>28.314731999999999</v>
      </c>
      <c r="CF1331" s="42">
        <v>72.809309999999996</v>
      </c>
      <c r="CG1331" s="42">
        <v>177.97831400000001</v>
      </c>
      <c r="CH1331" s="42">
        <v>182.02327500000001</v>
      </c>
      <c r="CI1331" s="42">
        <v>4.0449619999999999</v>
      </c>
      <c r="CJ1331" s="42">
        <v>52.584502000000001</v>
      </c>
      <c r="CK1331" s="42">
        <v>541.33340999999996</v>
      </c>
      <c r="CL1331" s="42">
        <v>4.0449619999999999</v>
      </c>
      <c r="CM1331" s="42">
        <v>16.179846999999999</v>
      </c>
      <c r="CN1331" s="42">
        <v>12.134885000000001</v>
      </c>
      <c r="CO1331" s="42">
        <v>8.0899230000000006</v>
      </c>
      <c r="CP1331" s="42">
        <v>20.224807999999999</v>
      </c>
      <c r="CQ1331" s="42">
        <v>8.0899230000000006</v>
      </c>
      <c r="CR1331" s="42">
        <v>440.20936899999998</v>
      </c>
      <c r="CS1331" s="42">
        <v>32.359693</v>
      </c>
    </row>
    <row r="1332" spans="1:97">
      <c r="A1332" s="40" t="s">
        <v>3292</v>
      </c>
      <c r="B1332" s="40" t="s">
        <v>289</v>
      </c>
      <c r="C1332" s="40" t="s">
        <v>2806</v>
      </c>
      <c r="D1332" s="40" t="s">
        <v>2807</v>
      </c>
      <c r="E1332" s="40" t="s">
        <v>2861</v>
      </c>
      <c r="F1332" s="40" t="s">
        <v>1696</v>
      </c>
      <c r="G1332" s="41" t="s">
        <v>294</v>
      </c>
      <c r="H1332" s="40" t="s">
        <v>3293</v>
      </c>
      <c r="I1332" s="42">
        <v>1467</v>
      </c>
      <c r="J1332" s="42">
        <v>296.15329300000002</v>
      </c>
      <c r="K1332" s="42">
        <v>161.66549800000001</v>
      </c>
      <c r="L1332" s="42">
        <v>312.91902199999998</v>
      </c>
      <c r="M1332" s="42">
        <v>279.26915400000001</v>
      </c>
      <c r="N1332" s="42">
        <v>255.031508</v>
      </c>
      <c r="O1332" s="42">
        <v>161.96152499999999</v>
      </c>
      <c r="P1332" s="42">
        <v>180</v>
      </c>
      <c r="Q1332" s="42">
        <v>151</v>
      </c>
      <c r="R1332" s="42">
        <v>202</v>
      </c>
      <c r="S1332" s="42">
        <v>211</v>
      </c>
      <c r="T1332" s="42">
        <v>232</v>
      </c>
      <c r="U1332" s="42">
        <v>109</v>
      </c>
      <c r="V1332" s="42">
        <v>732.733699</v>
      </c>
      <c r="W1332" s="42">
        <v>164.96078600000001</v>
      </c>
      <c r="X1332" s="42">
        <v>81.480638999999996</v>
      </c>
      <c r="Y1332" s="42">
        <v>155.25253900000001</v>
      </c>
      <c r="Z1332" s="42">
        <v>149.135606</v>
      </c>
      <c r="AA1332" s="42">
        <v>119.484753</v>
      </c>
      <c r="AB1332" s="42">
        <v>57.124581999999997</v>
      </c>
      <c r="AC1332" s="42">
        <v>5.2947949999999997</v>
      </c>
      <c r="AD1332" s="42">
        <v>199.90643299999999</v>
      </c>
      <c r="AE1332" s="42">
        <v>393.281497</v>
      </c>
      <c r="AF1332" s="42">
        <v>139.54576900000001</v>
      </c>
      <c r="AG1332" s="42">
        <v>734.266301</v>
      </c>
      <c r="AH1332" s="42">
        <v>131.192508</v>
      </c>
      <c r="AI1332" s="42">
        <v>80.184859000000003</v>
      </c>
      <c r="AJ1332" s="42">
        <v>157.666483</v>
      </c>
      <c r="AK1332" s="42">
        <v>130.13354899999999</v>
      </c>
      <c r="AL1332" s="42">
        <v>135.54675399999999</v>
      </c>
      <c r="AM1332" s="42">
        <v>94.247353000000004</v>
      </c>
      <c r="AN1332" s="42">
        <v>5.2947949999999997</v>
      </c>
      <c r="AO1332" s="42">
        <v>159.72519600000001</v>
      </c>
      <c r="AP1332" s="42">
        <v>395.57703099999998</v>
      </c>
      <c r="AQ1332" s="42">
        <v>178.96407400000001</v>
      </c>
      <c r="AR1332" s="42">
        <v>1205.7923539999999</v>
      </c>
      <c r="AS1332" s="42">
        <v>25.415016000000001</v>
      </c>
      <c r="AT1332" s="42">
        <v>37.412061000000001</v>
      </c>
      <c r="AU1332" s="42">
        <v>38.122525000000003</v>
      </c>
      <c r="AV1332" s="42">
        <v>101.660066</v>
      </c>
      <c r="AW1332" s="42">
        <v>182.140951</v>
      </c>
      <c r="AX1332" s="42">
        <v>194.37481700000001</v>
      </c>
      <c r="AY1332" s="42">
        <v>406.40344199999998</v>
      </c>
      <c r="AZ1332" s="42">
        <v>220.263476</v>
      </c>
      <c r="BA1332" s="42">
        <v>592.06976599999996</v>
      </c>
      <c r="BB1332" s="42">
        <v>21.179179999999999</v>
      </c>
      <c r="BC1332" s="42">
        <v>25.178194999999999</v>
      </c>
      <c r="BD1332" s="42">
        <v>29.650853000000001</v>
      </c>
      <c r="BE1332" s="42">
        <v>50.830033</v>
      </c>
      <c r="BF1332" s="42">
        <v>21.179179999999999</v>
      </c>
      <c r="BG1332" s="42">
        <v>173.195637</v>
      </c>
      <c r="BH1332" s="42">
        <v>215.790819</v>
      </c>
      <c r="BI1332" s="42">
        <v>55.065868999999999</v>
      </c>
      <c r="BJ1332" s="42">
        <v>613.72258899999997</v>
      </c>
      <c r="BK1332" s="42">
        <v>4.2358359999999999</v>
      </c>
      <c r="BL1332" s="42">
        <v>12.233866000000001</v>
      </c>
      <c r="BM1332" s="42">
        <v>8.4716719999999999</v>
      </c>
      <c r="BN1332" s="42">
        <v>50.830033</v>
      </c>
      <c r="BO1332" s="42">
        <v>160.961771</v>
      </c>
      <c r="BP1332" s="42">
        <v>21.179179999999999</v>
      </c>
      <c r="BQ1332" s="42">
        <v>190.61262300000001</v>
      </c>
      <c r="BR1332" s="42">
        <v>165.197607</v>
      </c>
      <c r="BS1332" s="42">
        <v>156.489114</v>
      </c>
      <c r="BT1332" s="42">
        <v>0</v>
      </c>
      <c r="BU1332" s="42">
        <v>3.999015</v>
      </c>
      <c r="BV1332" s="42">
        <v>0</v>
      </c>
      <c r="BW1332" s="42">
        <v>4.2358359999999999</v>
      </c>
      <c r="BX1332" s="42">
        <v>29.650853000000001</v>
      </c>
      <c r="BY1332" s="42">
        <v>38.122525000000003</v>
      </c>
      <c r="BZ1332" s="42">
        <v>0</v>
      </c>
      <c r="CA1332" s="42">
        <v>80.480885000000001</v>
      </c>
      <c r="CB1332" s="42">
        <v>511.58888000000002</v>
      </c>
      <c r="CC1332" s="42">
        <v>12.707508000000001</v>
      </c>
      <c r="CD1332" s="42">
        <v>29.177209999999999</v>
      </c>
      <c r="CE1332" s="42">
        <v>33.886688999999997</v>
      </c>
      <c r="CF1332" s="42">
        <v>97.424229999999994</v>
      </c>
      <c r="CG1332" s="42">
        <v>131.31091799999999</v>
      </c>
      <c r="CH1332" s="42">
        <v>147.78062</v>
      </c>
      <c r="CI1332" s="42">
        <v>0</v>
      </c>
      <c r="CJ1332" s="42">
        <v>59.301704999999998</v>
      </c>
      <c r="CK1332" s="42">
        <v>537.71436100000005</v>
      </c>
      <c r="CL1332" s="42">
        <v>12.707508000000001</v>
      </c>
      <c r="CM1332" s="42">
        <v>4.2358359999999999</v>
      </c>
      <c r="CN1332" s="42">
        <v>4.2358359999999999</v>
      </c>
      <c r="CO1332" s="42">
        <v>0</v>
      </c>
      <c r="CP1332" s="42">
        <v>21.179179999999999</v>
      </c>
      <c r="CQ1332" s="42">
        <v>8.4716719999999999</v>
      </c>
      <c r="CR1332" s="42">
        <v>406.40344199999998</v>
      </c>
      <c r="CS1332" s="42">
        <v>80.480885000000001</v>
      </c>
    </row>
    <row r="1333" spans="1:97">
      <c r="A1333" s="40" t="s">
        <v>3294</v>
      </c>
      <c r="B1333" s="40" t="s">
        <v>289</v>
      </c>
      <c r="C1333" s="40" t="s">
        <v>2806</v>
      </c>
      <c r="D1333" s="40" t="s">
        <v>2812</v>
      </c>
      <c r="E1333" s="40" t="s">
        <v>2887</v>
      </c>
      <c r="F1333" s="40" t="s">
        <v>2818</v>
      </c>
      <c r="G1333" s="41" t="s">
        <v>294</v>
      </c>
      <c r="H1333" s="40" t="s">
        <v>3295</v>
      </c>
      <c r="I1333" s="42">
        <v>2516</v>
      </c>
      <c r="J1333" s="42">
        <v>464.51290799999998</v>
      </c>
      <c r="K1333" s="42">
        <v>347.152218</v>
      </c>
      <c r="L1333" s="42">
        <v>555.28230499999995</v>
      </c>
      <c r="M1333" s="42">
        <v>536.41301999999996</v>
      </c>
      <c r="N1333" s="42">
        <v>305.30993899999999</v>
      </c>
      <c r="O1333" s="42">
        <v>307.32961</v>
      </c>
      <c r="P1333" s="42">
        <v>396</v>
      </c>
      <c r="Q1333" s="42">
        <v>282</v>
      </c>
      <c r="R1333" s="42">
        <v>528</v>
      </c>
      <c r="S1333" s="42">
        <v>319</v>
      </c>
      <c r="T1333" s="42">
        <v>324</v>
      </c>
      <c r="U1333" s="42">
        <v>223</v>
      </c>
      <c r="V1333" s="42">
        <v>1192.7202970000001</v>
      </c>
      <c r="W1333" s="42">
        <v>234.03595300000001</v>
      </c>
      <c r="X1333" s="42">
        <v>175.67043100000001</v>
      </c>
      <c r="Y1333" s="42">
        <v>272.46389199999999</v>
      </c>
      <c r="Z1333" s="42">
        <v>277.068398</v>
      </c>
      <c r="AA1333" s="42">
        <v>132.58097900000001</v>
      </c>
      <c r="AB1333" s="42">
        <v>96.858433000000005</v>
      </c>
      <c r="AC1333" s="42">
        <v>4.0422120000000001</v>
      </c>
      <c r="AD1333" s="42">
        <v>306.30577099999999</v>
      </c>
      <c r="AE1333" s="42">
        <v>710.01031599999999</v>
      </c>
      <c r="AF1333" s="42">
        <v>176.404211</v>
      </c>
      <c r="AG1333" s="42">
        <v>1323.2797029999999</v>
      </c>
      <c r="AH1333" s="42">
        <v>230.476955</v>
      </c>
      <c r="AI1333" s="42">
        <v>171.481787</v>
      </c>
      <c r="AJ1333" s="42">
        <v>282.81841300000002</v>
      </c>
      <c r="AK1333" s="42">
        <v>259.34462200000002</v>
      </c>
      <c r="AL1333" s="42">
        <v>172.72896</v>
      </c>
      <c r="AM1333" s="42">
        <v>180.23671200000001</v>
      </c>
      <c r="AN1333" s="42">
        <v>26.192253999999998</v>
      </c>
      <c r="AO1333" s="42">
        <v>295.53484800000001</v>
      </c>
      <c r="AP1333" s="42">
        <v>702.743109</v>
      </c>
      <c r="AQ1333" s="42">
        <v>325.00174600000003</v>
      </c>
      <c r="AR1333" s="42">
        <v>2031.659263</v>
      </c>
      <c r="AS1333" s="42">
        <v>8.0925410000000007</v>
      </c>
      <c r="AT1333" s="42">
        <v>68.561059999999998</v>
      </c>
      <c r="AU1333" s="42">
        <v>101.309197</v>
      </c>
      <c r="AV1333" s="42">
        <v>258.69765100000001</v>
      </c>
      <c r="AW1333" s="42">
        <v>380.703732</v>
      </c>
      <c r="AX1333" s="42">
        <v>372.071665</v>
      </c>
      <c r="AY1333" s="42">
        <v>588.12904000000003</v>
      </c>
      <c r="AZ1333" s="42">
        <v>254.09437700000001</v>
      </c>
      <c r="BA1333" s="42">
        <v>952.19576600000005</v>
      </c>
      <c r="BB1333" s="42">
        <v>8.0925410000000007</v>
      </c>
      <c r="BC1333" s="42">
        <v>48.405836999999998</v>
      </c>
      <c r="BD1333" s="42">
        <v>36.645173999999997</v>
      </c>
      <c r="BE1333" s="42">
        <v>145.28635299999999</v>
      </c>
      <c r="BF1333" s="42">
        <v>72.796335999999997</v>
      </c>
      <c r="BG1333" s="42">
        <v>307.36931199999998</v>
      </c>
      <c r="BH1333" s="42">
        <v>252.93547699999999</v>
      </c>
      <c r="BI1333" s="42">
        <v>80.664736000000005</v>
      </c>
      <c r="BJ1333" s="42">
        <v>1079.463497</v>
      </c>
      <c r="BK1333" s="42">
        <v>0</v>
      </c>
      <c r="BL1333" s="42">
        <v>20.155222999999999</v>
      </c>
      <c r="BM1333" s="42">
        <v>64.664023</v>
      </c>
      <c r="BN1333" s="42">
        <v>113.411298</v>
      </c>
      <c r="BO1333" s="42">
        <v>307.90739600000001</v>
      </c>
      <c r="BP1333" s="42">
        <v>64.702353000000002</v>
      </c>
      <c r="BQ1333" s="42">
        <v>335.19356399999998</v>
      </c>
      <c r="BR1333" s="42">
        <v>173.429641</v>
      </c>
      <c r="BS1333" s="42">
        <v>246.469313</v>
      </c>
      <c r="BT1333" s="42">
        <v>0</v>
      </c>
      <c r="BU1333" s="42">
        <v>0</v>
      </c>
      <c r="BV1333" s="42">
        <v>0</v>
      </c>
      <c r="BW1333" s="42">
        <v>12.138631</v>
      </c>
      <c r="BX1333" s="42">
        <v>61.077572000000004</v>
      </c>
      <c r="BY1333" s="42">
        <v>68.788207999999997</v>
      </c>
      <c r="BZ1333" s="42">
        <v>0</v>
      </c>
      <c r="CA1333" s="42">
        <v>104.464901</v>
      </c>
      <c r="CB1333" s="42">
        <v>1034.9485139999999</v>
      </c>
      <c r="CC1333" s="42">
        <v>8.0925410000000007</v>
      </c>
      <c r="CD1333" s="42">
        <v>60.353518000000001</v>
      </c>
      <c r="CE1333" s="42">
        <v>97.224773999999996</v>
      </c>
      <c r="CF1333" s="42">
        <v>217.96696800000001</v>
      </c>
      <c r="CG1333" s="42">
        <v>299.24237599999998</v>
      </c>
      <c r="CH1333" s="42">
        <v>290.991491</v>
      </c>
      <c r="CI1333" s="42">
        <v>8.1688460000000003</v>
      </c>
      <c r="CJ1333" s="42">
        <v>52.908000000000001</v>
      </c>
      <c r="CK1333" s="42">
        <v>750.24143600000002</v>
      </c>
      <c r="CL1333" s="42">
        <v>0</v>
      </c>
      <c r="CM1333" s="42">
        <v>8.2075420000000001</v>
      </c>
      <c r="CN1333" s="42">
        <v>4.0844230000000001</v>
      </c>
      <c r="CO1333" s="42">
        <v>28.592051999999999</v>
      </c>
      <c r="CP1333" s="42">
        <v>20.383783000000001</v>
      </c>
      <c r="CQ1333" s="42">
        <v>12.291964999999999</v>
      </c>
      <c r="CR1333" s="42">
        <v>579.960194</v>
      </c>
      <c r="CS1333" s="42">
        <v>96.721475999999996</v>
      </c>
    </row>
    <row r="1334" spans="1:97">
      <c r="A1334" s="40" t="s">
        <v>3296</v>
      </c>
      <c r="B1334" s="40" t="s">
        <v>289</v>
      </c>
      <c r="C1334" s="40" t="s">
        <v>2806</v>
      </c>
      <c r="D1334" s="40" t="s">
        <v>2812</v>
      </c>
      <c r="E1334" s="40" t="s">
        <v>2896</v>
      </c>
      <c r="F1334" s="40" t="s">
        <v>2818</v>
      </c>
      <c r="G1334" s="41" t="s">
        <v>294</v>
      </c>
      <c r="H1334" s="40" t="s">
        <v>3297</v>
      </c>
      <c r="I1334" s="42">
        <v>901</v>
      </c>
      <c r="J1334" s="42">
        <v>173</v>
      </c>
      <c r="K1334" s="42">
        <v>92</v>
      </c>
      <c r="L1334" s="42">
        <v>179</v>
      </c>
      <c r="M1334" s="42">
        <v>162</v>
      </c>
      <c r="N1334" s="42">
        <v>203</v>
      </c>
      <c r="O1334" s="42">
        <v>92</v>
      </c>
      <c r="P1334" s="42">
        <v>96</v>
      </c>
      <c r="Q1334" s="42">
        <v>100</v>
      </c>
      <c r="R1334" s="42">
        <v>108</v>
      </c>
      <c r="S1334" s="42">
        <v>166</v>
      </c>
      <c r="T1334" s="42">
        <v>134</v>
      </c>
      <c r="U1334" s="42">
        <v>98</v>
      </c>
      <c r="V1334" s="42">
        <v>436</v>
      </c>
      <c r="W1334" s="42">
        <v>80</v>
      </c>
      <c r="X1334" s="42">
        <v>52</v>
      </c>
      <c r="Y1334" s="42">
        <v>89</v>
      </c>
      <c r="Z1334" s="42">
        <v>76</v>
      </c>
      <c r="AA1334" s="42">
        <v>103</v>
      </c>
      <c r="AB1334" s="42">
        <v>36</v>
      </c>
      <c r="AC1334" s="42">
        <v>0</v>
      </c>
      <c r="AD1334" s="42">
        <v>100</v>
      </c>
      <c r="AE1334" s="42">
        <v>239</v>
      </c>
      <c r="AF1334" s="42">
        <v>97</v>
      </c>
      <c r="AG1334" s="42">
        <v>465</v>
      </c>
      <c r="AH1334" s="42">
        <v>93</v>
      </c>
      <c r="AI1334" s="42">
        <v>40</v>
      </c>
      <c r="AJ1334" s="42">
        <v>90</v>
      </c>
      <c r="AK1334" s="42">
        <v>86</v>
      </c>
      <c r="AL1334" s="42">
        <v>100</v>
      </c>
      <c r="AM1334" s="42">
        <v>50</v>
      </c>
      <c r="AN1334" s="42">
        <v>6</v>
      </c>
      <c r="AO1334" s="42">
        <v>106</v>
      </c>
      <c r="AP1334" s="42">
        <v>246</v>
      </c>
      <c r="AQ1334" s="42">
        <v>113</v>
      </c>
      <c r="AR1334" s="42">
        <v>716</v>
      </c>
      <c r="AS1334" s="42">
        <v>20</v>
      </c>
      <c r="AT1334" s="42">
        <v>44</v>
      </c>
      <c r="AU1334" s="42">
        <v>24</v>
      </c>
      <c r="AV1334" s="42">
        <v>80</v>
      </c>
      <c r="AW1334" s="42">
        <v>136</v>
      </c>
      <c r="AX1334" s="42">
        <v>72</v>
      </c>
      <c r="AY1334" s="42">
        <v>256</v>
      </c>
      <c r="AZ1334" s="42">
        <v>84</v>
      </c>
      <c r="BA1334" s="42">
        <v>332</v>
      </c>
      <c r="BB1334" s="42">
        <v>16</v>
      </c>
      <c r="BC1334" s="42">
        <v>28</v>
      </c>
      <c r="BD1334" s="42">
        <v>16</v>
      </c>
      <c r="BE1334" s="42">
        <v>52</v>
      </c>
      <c r="BF1334" s="42">
        <v>28</v>
      </c>
      <c r="BG1334" s="42">
        <v>48</v>
      </c>
      <c r="BH1334" s="42">
        <v>112</v>
      </c>
      <c r="BI1334" s="42">
        <v>32</v>
      </c>
      <c r="BJ1334" s="42">
        <v>384</v>
      </c>
      <c r="BK1334" s="42">
        <v>4</v>
      </c>
      <c r="BL1334" s="42">
        <v>16</v>
      </c>
      <c r="BM1334" s="42">
        <v>8</v>
      </c>
      <c r="BN1334" s="42">
        <v>28</v>
      </c>
      <c r="BO1334" s="42">
        <v>108</v>
      </c>
      <c r="BP1334" s="42">
        <v>24</v>
      </c>
      <c r="BQ1334" s="42">
        <v>144</v>
      </c>
      <c r="BR1334" s="42">
        <v>52</v>
      </c>
      <c r="BS1334" s="42">
        <v>48</v>
      </c>
      <c r="BT1334" s="42">
        <v>0</v>
      </c>
      <c r="BU1334" s="42">
        <v>0</v>
      </c>
      <c r="BV1334" s="42">
        <v>0</v>
      </c>
      <c r="BW1334" s="42">
        <v>0</v>
      </c>
      <c r="BX1334" s="42">
        <v>16</v>
      </c>
      <c r="BY1334" s="42">
        <v>0</v>
      </c>
      <c r="BZ1334" s="42">
        <v>0</v>
      </c>
      <c r="CA1334" s="42">
        <v>32</v>
      </c>
      <c r="CB1334" s="42">
        <v>316</v>
      </c>
      <c r="CC1334" s="42">
        <v>20</v>
      </c>
      <c r="CD1334" s="42">
        <v>28</v>
      </c>
      <c r="CE1334" s="42">
        <v>16</v>
      </c>
      <c r="CF1334" s="42">
        <v>68</v>
      </c>
      <c r="CG1334" s="42">
        <v>96</v>
      </c>
      <c r="CH1334" s="42">
        <v>64</v>
      </c>
      <c r="CI1334" s="42">
        <v>0</v>
      </c>
      <c r="CJ1334" s="42">
        <v>24</v>
      </c>
      <c r="CK1334" s="42">
        <v>352</v>
      </c>
      <c r="CL1334" s="42">
        <v>0</v>
      </c>
      <c r="CM1334" s="42">
        <v>16</v>
      </c>
      <c r="CN1334" s="42">
        <v>8</v>
      </c>
      <c r="CO1334" s="42">
        <v>12</v>
      </c>
      <c r="CP1334" s="42">
        <v>24</v>
      </c>
      <c r="CQ1334" s="42">
        <v>8</v>
      </c>
      <c r="CR1334" s="42">
        <v>256</v>
      </c>
      <c r="CS1334" s="42">
        <v>28</v>
      </c>
    </row>
    <row r="1335" spans="1:97">
      <c r="A1335" s="40" t="s">
        <v>3298</v>
      </c>
      <c r="B1335" s="40" t="s">
        <v>289</v>
      </c>
      <c r="C1335" s="40" t="s">
        <v>2806</v>
      </c>
      <c r="D1335" s="40" t="s">
        <v>2807</v>
      </c>
      <c r="E1335" s="40" t="s">
        <v>2852</v>
      </c>
      <c r="F1335" s="40" t="s">
        <v>2809</v>
      </c>
      <c r="G1335" s="41" t="s">
        <v>294</v>
      </c>
      <c r="H1335" s="40" t="s">
        <v>3299</v>
      </c>
      <c r="I1335" s="42">
        <v>229</v>
      </c>
      <c r="J1335" s="42">
        <v>38</v>
      </c>
      <c r="K1335" s="42">
        <v>28</v>
      </c>
      <c r="L1335" s="42">
        <v>45</v>
      </c>
      <c r="M1335" s="42">
        <v>52</v>
      </c>
      <c r="N1335" s="42">
        <v>41</v>
      </c>
      <c r="O1335" s="42">
        <v>25</v>
      </c>
      <c r="P1335" s="42">
        <v>36</v>
      </c>
      <c r="Q1335" s="42">
        <v>23</v>
      </c>
      <c r="R1335" s="42">
        <v>48</v>
      </c>
      <c r="S1335" s="42">
        <v>37</v>
      </c>
      <c r="T1335" s="42">
        <v>32</v>
      </c>
      <c r="U1335" s="42">
        <v>27</v>
      </c>
      <c r="V1335" s="42">
        <v>109</v>
      </c>
      <c r="W1335" s="42">
        <v>14</v>
      </c>
      <c r="X1335" s="42">
        <v>15</v>
      </c>
      <c r="Y1335" s="42">
        <v>19</v>
      </c>
      <c r="Z1335" s="42">
        <v>29</v>
      </c>
      <c r="AA1335" s="42">
        <v>23</v>
      </c>
      <c r="AB1335" s="42">
        <v>9</v>
      </c>
      <c r="AC1335" s="42">
        <v>0</v>
      </c>
      <c r="AD1335" s="42">
        <v>21</v>
      </c>
      <c r="AE1335" s="42">
        <v>66</v>
      </c>
      <c r="AF1335" s="42">
        <v>22</v>
      </c>
      <c r="AG1335" s="42">
        <v>120</v>
      </c>
      <c r="AH1335" s="42">
        <v>24</v>
      </c>
      <c r="AI1335" s="42">
        <v>13</v>
      </c>
      <c r="AJ1335" s="42">
        <v>26</v>
      </c>
      <c r="AK1335" s="42">
        <v>23</v>
      </c>
      <c r="AL1335" s="42">
        <v>18</v>
      </c>
      <c r="AM1335" s="42">
        <v>15</v>
      </c>
      <c r="AN1335" s="42">
        <v>1</v>
      </c>
      <c r="AO1335" s="42">
        <v>28</v>
      </c>
      <c r="AP1335" s="42">
        <v>66</v>
      </c>
      <c r="AQ1335" s="42">
        <v>26</v>
      </c>
      <c r="AR1335" s="42">
        <v>188</v>
      </c>
      <c r="AS1335" s="42">
        <v>8</v>
      </c>
      <c r="AT1335" s="42">
        <v>8</v>
      </c>
      <c r="AU1335" s="42">
        <v>4</v>
      </c>
      <c r="AV1335" s="42">
        <v>16</v>
      </c>
      <c r="AW1335" s="42">
        <v>24</v>
      </c>
      <c r="AX1335" s="42">
        <v>28</v>
      </c>
      <c r="AY1335" s="42">
        <v>84</v>
      </c>
      <c r="AZ1335" s="42">
        <v>16</v>
      </c>
      <c r="BA1335" s="42">
        <v>92</v>
      </c>
      <c r="BB1335" s="42">
        <v>8</v>
      </c>
      <c r="BC1335" s="42">
        <v>8</v>
      </c>
      <c r="BD1335" s="42">
        <v>0</v>
      </c>
      <c r="BE1335" s="42">
        <v>8</v>
      </c>
      <c r="BF1335" s="42">
        <v>8</v>
      </c>
      <c r="BG1335" s="42">
        <v>20</v>
      </c>
      <c r="BH1335" s="42">
        <v>36</v>
      </c>
      <c r="BI1335" s="42">
        <v>4</v>
      </c>
      <c r="BJ1335" s="42">
        <v>96</v>
      </c>
      <c r="BK1335" s="42">
        <v>0</v>
      </c>
      <c r="BL1335" s="42">
        <v>0</v>
      </c>
      <c r="BM1335" s="42">
        <v>4</v>
      </c>
      <c r="BN1335" s="42">
        <v>8</v>
      </c>
      <c r="BO1335" s="42">
        <v>16</v>
      </c>
      <c r="BP1335" s="42">
        <v>8</v>
      </c>
      <c r="BQ1335" s="42">
        <v>48</v>
      </c>
      <c r="BR1335" s="42">
        <v>12</v>
      </c>
      <c r="BS1335" s="42">
        <v>12</v>
      </c>
      <c r="BT1335" s="42">
        <v>0</v>
      </c>
      <c r="BU1335" s="42">
        <v>0</v>
      </c>
      <c r="BV1335" s="42">
        <v>0</v>
      </c>
      <c r="BW1335" s="42">
        <v>0</v>
      </c>
      <c r="BX1335" s="42">
        <v>4</v>
      </c>
      <c r="BY1335" s="42">
        <v>0</v>
      </c>
      <c r="BZ1335" s="42">
        <v>0</v>
      </c>
      <c r="CA1335" s="42">
        <v>8</v>
      </c>
      <c r="CB1335" s="42">
        <v>72</v>
      </c>
      <c r="CC1335" s="42">
        <v>8</v>
      </c>
      <c r="CD1335" s="42">
        <v>4</v>
      </c>
      <c r="CE1335" s="42">
        <v>4</v>
      </c>
      <c r="CF1335" s="42">
        <v>12</v>
      </c>
      <c r="CG1335" s="42">
        <v>16</v>
      </c>
      <c r="CH1335" s="42">
        <v>24</v>
      </c>
      <c r="CI1335" s="42">
        <v>0</v>
      </c>
      <c r="CJ1335" s="42">
        <v>4</v>
      </c>
      <c r="CK1335" s="42">
        <v>104</v>
      </c>
      <c r="CL1335" s="42">
        <v>0</v>
      </c>
      <c r="CM1335" s="42">
        <v>4</v>
      </c>
      <c r="CN1335" s="42">
        <v>0</v>
      </c>
      <c r="CO1335" s="42">
        <v>4</v>
      </c>
      <c r="CP1335" s="42">
        <v>4</v>
      </c>
      <c r="CQ1335" s="42">
        <v>4</v>
      </c>
      <c r="CR1335" s="42">
        <v>84</v>
      </c>
      <c r="CS1335" s="42">
        <v>4</v>
      </c>
    </row>
    <row r="1336" spans="1:97">
      <c r="A1336" s="40" t="s">
        <v>3300</v>
      </c>
      <c r="B1336" s="40" t="s">
        <v>289</v>
      </c>
      <c r="C1336" s="40" t="s">
        <v>2806</v>
      </c>
      <c r="D1336" s="40" t="s">
        <v>2812</v>
      </c>
      <c r="E1336" s="40" t="s">
        <v>2952</v>
      </c>
      <c r="F1336" s="40" t="s">
        <v>2818</v>
      </c>
      <c r="G1336" s="41" t="s">
        <v>294</v>
      </c>
      <c r="H1336" s="40" t="s">
        <v>3301</v>
      </c>
      <c r="I1336" s="42">
        <v>2870</v>
      </c>
      <c r="J1336" s="42">
        <v>516.09525499999995</v>
      </c>
      <c r="K1336" s="42">
        <v>327.96695999999997</v>
      </c>
      <c r="L1336" s="42">
        <v>499.33708300000001</v>
      </c>
      <c r="M1336" s="42">
        <v>639.19086100000004</v>
      </c>
      <c r="N1336" s="42">
        <v>499.39753999999999</v>
      </c>
      <c r="O1336" s="42">
        <v>388.01230199999998</v>
      </c>
      <c r="P1336" s="42">
        <v>458</v>
      </c>
      <c r="Q1336" s="42">
        <v>397</v>
      </c>
      <c r="R1336" s="42">
        <v>586</v>
      </c>
      <c r="S1336" s="42">
        <v>506</v>
      </c>
      <c r="T1336" s="42">
        <v>462</v>
      </c>
      <c r="U1336" s="42">
        <v>276</v>
      </c>
      <c r="V1336" s="42">
        <v>1387.991213</v>
      </c>
      <c r="W1336" s="42">
        <v>269.87381399999998</v>
      </c>
      <c r="X1336" s="42">
        <v>179.24920900000001</v>
      </c>
      <c r="Y1336" s="42">
        <v>222.584183</v>
      </c>
      <c r="Z1336" s="42">
        <v>327.96695999999997</v>
      </c>
      <c r="AA1336" s="42">
        <v>239.35746900000001</v>
      </c>
      <c r="AB1336" s="42">
        <v>141.004921</v>
      </c>
      <c r="AC1336" s="42">
        <v>7.9546570000000001</v>
      </c>
      <c r="AD1336" s="42">
        <v>351.61933199999999</v>
      </c>
      <c r="AE1336" s="42">
        <v>759.34692399999994</v>
      </c>
      <c r="AF1336" s="42">
        <v>277.02495599999997</v>
      </c>
      <c r="AG1336" s="42">
        <v>1482.008787</v>
      </c>
      <c r="AH1336" s="42">
        <v>246.221441</v>
      </c>
      <c r="AI1336" s="42">
        <v>148.71775</v>
      </c>
      <c r="AJ1336" s="42">
        <v>276.75290000000001</v>
      </c>
      <c r="AK1336" s="42">
        <v>311.22390200000001</v>
      </c>
      <c r="AL1336" s="42">
        <v>260.04007000000001</v>
      </c>
      <c r="AM1336" s="42">
        <v>202.29455200000001</v>
      </c>
      <c r="AN1336" s="42">
        <v>36.758172000000002</v>
      </c>
      <c r="AO1336" s="42">
        <v>307.28435899999999</v>
      </c>
      <c r="AP1336" s="42">
        <v>784.95395399999995</v>
      </c>
      <c r="AQ1336" s="42">
        <v>389.77047499999998</v>
      </c>
      <c r="AR1336" s="42">
        <v>2404.1490330000001</v>
      </c>
      <c r="AS1336" s="42">
        <v>43.334974000000003</v>
      </c>
      <c r="AT1336" s="42">
        <v>59.093145999999997</v>
      </c>
      <c r="AU1336" s="42">
        <v>157.58172200000001</v>
      </c>
      <c r="AV1336" s="42">
        <v>279.70755700000001</v>
      </c>
      <c r="AW1336" s="42">
        <v>350.61933199999999</v>
      </c>
      <c r="AX1336" s="42">
        <v>323.042531</v>
      </c>
      <c r="AY1336" s="42">
        <v>891.36449900000002</v>
      </c>
      <c r="AZ1336" s="42">
        <v>299.40527200000002</v>
      </c>
      <c r="BA1336" s="42">
        <v>1134.648858</v>
      </c>
      <c r="BB1336" s="42">
        <v>35.455888000000002</v>
      </c>
      <c r="BC1336" s="42">
        <v>47.274517000000003</v>
      </c>
      <c r="BD1336" s="42">
        <v>82.730403999999993</v>
      </c>
      <c r="BE1336" s="42">
        <v>106.36766299999999</v>
      </c>
      <c r="BF1336" s="42">
        <v>63.032688999999998</v>
      </c>
      <c r="BG1336" s="42">
        <v>267.88892800000002</v>
      </c>
      <c r="BH1336" s="42">
        <v>413.71247799999998</v>
      </c>
      <c r="BI1336" s="42">
        <v>118.18629199999999</v>
      </c>
      <c r="BJ1336" s="42">
        <v>1269.500176</v>
      </c>
      <c r="BK1336" s="42">
        <v>7.879086</v>
      </c>
      <c r="BL1336" s="42">
        <v>11.818629</v>
      </c>
      <c r="BM1336" s="42">
        <v>74.851318000000006</v>
      </c>
      <c r="BN1336" s="42">
        <v>173.33989500000001</v>
      </c>
      <c r="BO1336" s="42">
        <v>287.58664299999998</v>
      </c>
      <c r="BP1336" s="42">
        <v>55.153602999999997</v>
      </c>
      <c r="BQ1336" s="42">
        <v>477.65202099999999</v>
      </c>
      <c r="BR1336" s="42">
        <v>181.21898100000001</v>
      </c>
      <c r="BS1336" s="42">
        <v>275.76801399999999</v>
      </c>
      <c r="BT1336" s="42">
        <v>0</v>
      </c>
      <c r="BU1336" s="42">
        <v>0</v>
      </c>
      <c r="BV1336" s="42">
        <v>0</v>
      </c>
      <c r="BW1336" s="42">
        <v>19.697714999999999</v>
      </c>
      <c r="BX1336" s="42">
        <v>23.637257999999999</v>
      </c>
      <c r="BY1336" s="42">
        <v>63.032688999999998</v>
      </c>
      <c r="BZ1336" s="42">
        <v>0</v>
      </c>
      <c r="CA1336" s="42">
        <v>169.400351</v>
      </c>
      <c r="CB1336" s="42">
        <v>1075.495255</v>
      </c>
      <c r="CC1336" s="42">
        <v>39.395431000000002</v>
      </c>
      <c r="CD1336" s="42">
        <v>43.334974000000003</v>
      </c>
      <c r="CE1336" s="42">
        <v>141.82355000000001</v>
      </c>
      <c r="CF1336" s="42">
        <v>244.25166999999999</v>
      </c>
      <c r="CG1336" s="42">
        <v>271.82847099999998</v>
      </c>
      <c r="CH1336" s="42">
        <v>236.37258299999999</v>
      </c>
      <c r="CI1336" s="42">
        <v>31.516344</v>
      </c>
      <c r="CJ1336" s="42">
        <v>66.972232000000005</v>
      </c>
      <c r="CK1336" s="42">
        <v>1052.8857640000001</v>
      </c>
      <c r="CL1336" s="42">
        <v>3.939543</v>
      </c>
      <c r="CM1336" s="42">
        <v>15.758172</v>
      </c>
      <c r="CN1336" s="42">
        <v>15.758172</v>
      </c>
      <c r="CO1336" s="42">
        <v>15.758172</v>
      </c>
      <c r="CP1336" s="42">
        <v>55.153602999999997</v>
      </c>
      <c r="CQ1336" s="42">
        <v>23.637257999999999</v>
      </c>
      <c r="CR1336" s="42">
        <v>859.84815500000002</v>
      </c>
      <c r="CS1336" s="42">
        <v>63.032688999999998</v>
      </c>
    </row>
    <row r="1337" spans="1:97">
      <c r="A1337" s="40" t="s">
        <v>3302</v>
      </c>
      <c r="B1337" s="40" t="s">
        <v>289</v>
      </c>
      <c r="C1337" s="40" t="s">
        <v>2806</v>
      </c>
      <c r="D1337" s="40" t="s">
        <v>2807</v>
      </c>
      <c r="E1337" s="40" t="s">
        <v>2845</v>
      </c>
      <c r="F1337" s="40" t="s">
        <v>2809</v>
      </c>
      <c r="G1337" s="41" t="s">
        <v>294</v>
      </c>
      <c r="H1337" s="40" t="s">
        <v>3303</v>
      </c>
      <c r="I1337" s="42">
        <v>901</v>
      </c>
      <c r="J1337" s="42">
        <v>202.84469799999999</v>
      </c>
      <c r="K1337" s="42">
        <v>136.870937</v>
      </c>
      <c r="L1337" s="42">
        <v>214.66089400000001</v>
      </c>
      <c r="M1337" s="42">
        <v>192.01318499999999</v>
      </c>
      <c r="N1337" s="42">
        <v>94.544624999999996</v>
      </c>
      <c r="O1337" s="42">
        <v>60.065663000000001</v>
      </c>
      <c r="P1337" s="42">
        <v>130</v>
      </c>
      <c r="Q1337" s="42">
        <v>105</v>
      </c>
      <c r="R1337" s="42">
        <v>153</v>
      </c>
      <c r="S1337" s="42">
        <v>105</v>
      </c>
      <c r="T1337" s="42">
        <v>99</v>
      </c>
      <c r="U1337" s="42">
        <v>34</v>
      </c>
      <c r="V1337" s="42">
        <v>454.938602</v>
      </c>
      <c r="W1337" s="42">
        <v>115.207911</v>
      </c>
      <c r="X1337" s="42">
        <v>62.035029000000002</v>
      </c>
      <c r="Y1337" s="42">
        <v>104.37639799999999</v>
      </c>
      <c r="Z1337" s="42">
        <v>94.529567999999998</v>
      </c>
      <c r="AA1337" s="42">
        <v>53.187939</v>
      </c>
      <c r="AB1337" s="42">
        <v>24.617075</v>
      </c>
      <c r="AC1337" s="42">
        <v>0.98468299999999997</v>
      </c>
      <c r="AD1337" s="42">
        <v>137.85561999999999</v>
      </c>
      <c r="AE1337" s="42">
        <v>263.89504299999999</v>
      </c>
      <c r="AF1337" s="42">
        <v>53.187939</v>
      </c>
      <c r="AG1337" s="42">
        <v>446.061398</v>
      </c>
      <c r="AH1337" s="42">
        <v>87.636786999999998</v>
      </c>
      <c r="AI1337" s="42">
        <v>74.835908000000003</v>
      </c>
      <c r="AJ1337" s="42">
        <v>110.284496</v>
      </c>
      <c r="AK1337" s="42">
        <v>97.483616999999995</v>
      </c>
      <c r="AL1337" s="42">
        <v>41.356686000000003</v>
      </c>
      <c r="AM1337" s="42">
        <v>29.540489999999998</v>
      </c>
      <c r="AN1337" s="42">
        <v>4.9234150000000003</v>
      </c>
      <c r="AO1337" s="42">
        <v>114.22322800000001</v>
      </c>
      <c r="AP1337" s="42">
        <v>276.695922</v>
      </c>
      <c r="AQ1337" s="42">
        <v>55.142248000000002</v>
      </c>
      <c r="AR1337" s="42">
        <v>705.03302599999995</v>
      </c>
      <c r="AS1337" s="42">
        <v>3.9387319999999999</v>
      </c>
      <c r="AT1337" s="42">
        <v>27.571124000000001</v>
      </c>
      <c r="AU1337" s="42">
        <v>66.958444</v>
      </c>
      <c r="AV1337" s="42">
        <v>86.652103999999994</v>
      </c>
      <c r="AW1337" s="42">
        <v>189.059136</v>
      </c>
      <c r="AX1337" s="42">
        <v>126.039424</v>
      </c>
      <c r="AY1337" s="42">
        <v>126.039424</v>
      </c>
      <c r="AZ1337" s="42">
        <v>78.774640000000005</v>
      </c>
      <c r="BA1337" s="42">
        <v>354.48587900000001</v>
      </c>
      <c r="BB1337" s="42">
        <v>3.9387319999999999</v>
      </c>
      <c r="BC1337" s="42">
        <v>19.693660000000001</v>
      </c>
      <c r="BD1337" s="42">
        <v>39.387320000000003</v>
      </c>
      <c r="BE1337" s="42">
        <v>39.387320000000003</v>
      </c>
      <c r="BF1337" s="42">
        <v>31.509855999999999</v>
      </c>
      <c r="BG1337" s="42">
        <v>110.284496</v>
      </c>
      <c r="BH1337" s="42">
        <v>70.897176000000002</v>
      </c>
      <c r="BI1337" s="42">
        <v>39.387320000000003</v>
      </c>
      <c r="BJ1337" s="42">
        <v>350.547147</v>
      </c>
      <c r="BK1337" s="42">
        <v>0</v>
      </c>
      <c r="BL1337" s="42">
        <v>7.8774639999999998</v>
      </c>
      <c r="BM1337" s="42">
        <v>27.571124000000001</v>
      </c>
      <c r="BN1337" s="42">
        <v>47.264783999999999</v>
      </c>
      <c r="BO1337" s="42">
        <v>157.54928000000001</v>
      </c>
      <c r="BP1337" s="42">
        <v>15.754928</v>
      </c>
      <c r="BQ1337" s="42">
        <v>55.142248000000002</v>
      </c>
      <c r="BR1337" s="42">
        <v>39.387320000000003</v>
      </c>
      <c r="BS1337" s="42">
        <v>94.529567999999998</v>
      </c>
      <c r="BT1337" s="42">
        <v>0</v>
      </c>
      <c r="BU1337" s="42">
        <v>0</v>
      </c>
      <c r="BV1337" s="42">
        <v>0</v>
      </c>
      <c r="BW1337" s="42">
        <v>11.816196</v>
      </c>
      <c r="BX1337" s="42">
        <v>15.754928</v>
      </c>
      <c r="BY1337" s="42">
        <v>19.693660000000001</v>
      </c>
      <c r="BZ1337" s="42">
        <v>0</v>
      </c>
      <c r="CA1337" s="42">
        <v>47.264783999999999</v>
      </c>
      <c r="CB1337" s="42">
        <v>429.32178699999997</v>
      </c>
      <c r="CC1337" s="42">
        <v>3.9387319999999999</v>
      </c>
      <c r="CD1337" s="42">
        <v>27.571124000000001</v>
      </c>
      <c r="CE1337" s="42">
        <v>47.264783999999999</v>
      </c>
      <c r="CF1337" s="42">
        <v>70.897176000000002</v>
      </c>
      <c r="CG1337" s="42">
        <v>153.61054799999999</v>
      </c>
      <c r="CH1337" s="42">
        <v>102.407032</v>
      </c>
      <c r="CI1337" s="42">
        <v>0</v>
      </c>
      <c r="CJ1337" s="42">
        <v>23.632391999999999</v>
      </c>
      <c r="CK1337" s="42">
        <v>181.18167199999999</v>
      </c>
      <c r="CL1337" s="42">
        <v>0</v>
      </c>
      <c r="CM1337" s="42">
        <v>0</v>
      </c>
      <c r="CN1337" s="42">
        <v>19.693660000000001</v>
      </c>
      <c r="CO1337" s="42">
        <v>3.9387319999999999</v>
      </c>
      <c r="CP1337" s="42">
        <v>19.693660000000001</v>
      </c>
      <c r="CQ1337" s="42">
        <v>3.9387319999999999</v>
      </c>
      <c r="CR1337" s="42">
        <v>126.039424</v>
      </c>
      <c r="CS1337" s="42">
        <v>7.8774639999999998</v>
      </c>
    </row>
    <row r="1338" spans="1:97">
      <c r="A1338" s="40" t="s">
        <v>3304</v>
      </c>
      <c r="B1338" s="40" t="s">
        <v>289</v>
      </c>
      <c r="C1338" s="40" t="s">
        <v>2806</v>
      </c>
      <c r="D1338" s="40" t="s">
        <v>2812</v>
      </c>
      <c r="E1338" s="40" t="s">
        <v>2970</v>
      </c>
      <c r="F1338" s="40" t="s">
        <v>2818</v>
      </c>
      <c r="G1338" s="41" t="s">
        <v>294</v>
      </c>
      <c r="H1338" s="40" t="s">
        <v>3305</v>
      </c>
      <c r="I1338" s="42">
        <v>613</v>
      </c>
      <c r="J1338" s="42">
        <v>130.528391</v>
      </c>
      <c r="K1338" s="42">
        <v>77.350157999999993</v>
      </c>
      <c r="L1338" s="42">
        <v>123.76025199999999</v>
      </c>
      <c r="M1338" s="42">
        <v>135.362776</v>
      </c>
      <c r="N1338" s="42">
        <v>89.919557999999995</v>
      </c>
      <c r="O1338" s="42">
        <v>56.078864000000003</v>
      </c>
      <c r="P1338" s="42">
        <v>90</v>
      </c>
      <c r="Q1338" s="42">
        <v>81</v>
      </c>
      <c r="R1338" s="42">
        <v>109</v>
      </c>
      <c r="S1338" s="42">
        <v>93</v>
      </c>
      <c r="T1338" s="42">
        <v>86</v>
      </c>
      <c r="U1338" s="42">
        <v>59</v>
      </c>
      <c r="V1338" s="42">
        <v>309.40063099999998</v>
      </c>
      <c r="W1338" s="42">
        <v>66.714511000000002</v>
      </c>
      <c r="X1338" s="42">
        <v>41.575710000000001</v>
      </c>
      <c r="Y1338" s="42">
        <v>61.880125999999997</v>
      </c>
      <c r="Z1338" s="42">
        <v>67.681387999999998</v>
      </c>
      <c r="AA1338" s="42">
        <v>53.178232999999999</v>
      </c>
      <c r="AB1338" s="42">
        <v>16.436909</v>
      </c>
      <c r="AC1338" s="42">
        <v>1.933754</v>
      </c>
      <c r="AD1338" s="42">
        <v>83.151420000000002</v>
      </c>
      <c r="AE1338" s="42">
        <v>188.541009</v>
      </c>
      <c r="AF1338" s="42">
        <v>37.708202</v>
      </c>
      <c r="AG1338" s="42">
        <v>303.59936900000002</v>
      </c>
      <c r="AH1338" s="42">
        <v>63.813879999999997</v>
      </c>
      <c r="AI1338" s="42">
        <v>35.774448</v>
      </c>
      <c r="AJ1338" s="42">
        <v>61.880125999999997</v>
      </c>
      <c r="AK1338" s="42">
        <v>67.681387999999998</v>
      </c>
      <c r="AL1338" s="42">
        <v>36.741325000000003</v>
      </c>
      <c r="AM1338" s="42">
        <v>33.840693999999999</v>
      </c>
      <c r="AN1338" s="42">
        <v>3.8675079999999999</v>
      </c>
      <c r="AO1338" s="42">
        <v>76.383280999999997</v>
      </c>
      <c r="AP1338" s="42">
        <v>174.03785500000001</v>
      </c>
      <c r="AQ1338" s="42">
        <v>53.178232999999999</v>
      </c>
      <c r="AR1338" s="42">
        <v>471.83596199999999</v>
      </c>
      <c r="AS1338" s="42">
        <v>7.7350159999999999</v>
      </c>
      <c r="AT1338" s="42">
        <v>19.337539</v>
      </c>
      <c r="AU1338" s="42">
        <v>19.337539</v>
      </c>
      <c r="AV1338" s="42">
        <v>65.747634000000005</v>
      </c>
      <c r="AW1338" s="42">
        <v>69.615142000000006</v>
      </c>
      <c r="AX1338" s="42">
        <v>88.952680999999998</v>
      </c>
      <c r="AY1338" s="42">
        <v>146.96530000000001</v>
      </c>
      <c r="AZ1338" s="42">
        <v>54.145110000000003</v>
      </c>
      <c r="BA1338" s="42">
        <v>251.388013</v>
      </c>
      <c r="BB1338" s="42">
        <v>7.7350159999999999</v>
      </c>
      <c r="BC1338" s="42">
        <v>15.470032</v>
      </c>
      <c r="BD1338" s="42">
        <v>15.470032</v>
      </c>
      <c r="BE1338" s="42">
        <v>27.072555000000001</v>
      </c>
      <c r="BF1338" s="42">
        <v>7.7350159999999999</v>
      </c>
      <c r="BG1338" s="42">
        <v>69.615142000000006</v>
      </c>
      <c r="BH1338" s="42">
        <v>77.350157999999993</v>
      </c>
      <c r="BI1338" s="42">
        <v>30.940062999999999</v>
      </c>
      <c r="BJ1338" s="42">
        <v>220.44794999999999</v>
      </c>
      <c r="BK1338" s="42">
        <v>0</v>
      </c>
      <c r="BL1338" s="42">
        <v>3.8675079999999999</v>
      </c>
      <c r="BM1338" s="42">
        <v>3.8675079999999999</v>
      </c>
      <c r="BN1338" s="42">
        <v>38.675078999999997</v>
      </c>
      <c r="BO1338" s="42">
        <v>61.880125999999997</v>
      </c>
      <c r="BP1338" s="42">
        <v>19.337539</v>
      </c>
      <c r="BQ1338" s="42">
        <v>69.615142000000006</v>
      </c>
      <c r="BR1338" s="42">
        <v>23.205047</v>
      </c>
      <c r="BS1338" s="42">
        <v>54.145110000000003</v>
      </c>
      <c r="BT1338" s="42">
        <v>0</v>
      </c>
      <c r="BU1338" s="42">
        <v>0</v>
      </c>
      <c r="BV1338" s="42">
        <v>0</v>
      </c>
      <c r="BW1338" s="42">
        <v>3.8675079999999999</v>
      </c>
      <c r="BX1338" s="42">
        <v>3.8675079999999999</v>
      </c>
      <c r="BY1338" s="42">
        <v>11.602524000000001</v>
      </c>
      <c r="BZ1338" s="42">
        <v>0</v>
      </c>
      <c r="CA1338" s="42">
        <v>34.807571000000003</v>
      </c>
      <c r="CB1338" s="42">
        <v>228.182965</v>
      </c>
      <c r="CC1338" s="42">
        <v>7.7350159999999999</v>
      </c>
      <c r="CD1338" s="42">
        <v>19.337539</v>
      </c>
      <c r="CE1338" s="42">
        <v>15.470032</v>
      </c>
      <c r="CF1338" s="42">
        <v>61.880125999999997</v>
      </c>
      <c r="CG1338" s="42">
        <v>54.145110000000003</v>
      </c>
      <c r="CH1338" s="42">
        <v>54.145110000000003</v>
      </c>
      <c r="CI1338" s="42">
        <v>0</v>
      </c>
      <c r="CJ1338" s="42">
        <v>15.470032</v>
      </c>
      <c r="CK1338" s="42">
        <v>189.50788600000001</v>
      </c>
      <c r="CL1338" s="42">
        <v>0</v>
      </c>
      <c r="CM1338" s="42">
        <v>0</v>
      </c>
      <c r="CN1338" s="42">
        <v>3.8675079999999999</v>
      </c>
      <c r="CO1338" s="42">
        <v>0</v>
      </c>
      <c r="CP1338" s="42">
        <v>11.602524000000001</v>
      </c>
      <c r="CQ1338" s="42">
        <v>23.205047</v>
      </c>
      <c r="CR1338" s="42">
        <v>146.96530000000001</v>
      </c>
      <c r="CS1338" s="42">
        <v>3.8675079999999999</v>
      </c>
    </row>
    <row r="1339" spans="1:97">
      <c r="A1339" s="40" t="s">
        <v>3306</v>
      </c>
      <c r="B1339" s="40" t="s">
        <v>289</v>
      </c>
      <c r="C1339" s="40" t="s">
        <v>2806</v>
      </c>
      <c r="D1339" s="40" t="s">
        <v>2812</v>
      </c>
      <c r="E1339" s="40" t="s">
        <v>2970</v>
      </c>
      <c r="F1339" s="40" t="s">
        <v>2818</v>
      </c>
      <c r="G1339" s="41" t="s">
        <v>294</v>
      </c>
      <c r="H1339" s="40" t="s">
        <v>3307</v>
      </c>
      <c r="I1339" s="42">
        <v>754</v>
      </c>
      <c r="J1339" s="42">
        <v>126.013812</v>
      </c>
      <c r="K1339" s="42">
        <v>104.143646</v>
      </c>
      <c r="L1339" s="42">
        <v>158.29834299999999</v>
      </c>
      <c r="M1339" s="42">
        <v>176.00276199999999</v>
      </c>
      <c r="N1339" s="42">
        <v>107.267956</v>
      </c>
      <c r="O1339" s="42">
        <v>82.273481000000004</v>
      </c>
      <c r="P1339" s="42">
        <v>105</v>
      </c>
      <c r="Q1339" s="42">
        <v>119</v>
      </c>
      <c r="R1339" s="42">
        <v>130</v>
      </c>
      <c r="S1339" s="42">
        <v>112</v>
      </c>
      <c r="T1339" s="42">
        <v>120</v>
      </c>
      <c r="U1339" s="42">
        <v>45</v>
      </c>
      <c r="V1339" s="42">
        <v>371.79281800000001</v>
      </c>
      <c r="W1339" s="42">
        <v>61.444750999999997</v>
      </c>
      <c r="X1339" s="42">
        <v>60.403314999999999</v>
      </c>
      <c r="Y1339" s="42">
        <v>76.024861999999999</v>
      </c>
      <c r="Z1339" s="42">
        <v>81.232044000000002</v>
      </c>
      <c r="AA1339" s="42">
        <v>55.196133000000003</v>
      </c>
      <c r="AB1339" s="42">
        <v>35.408839999999998</v>
      </c>
      <c r="AC1339" s="42">
        <v>2.0828730000000002</v>
      </c>
      <c r="AD1339" s="42">
        <v>80.190607999999997</v>
      </c>
      <c r="AE1339" s="42">
        <v>230.15745899999999</v>
      </c>
      <c r="AF1339" s="42">
        <v>61.444750999999997</v>
      </c>
      <c r="AG1339" s="42">
        <v>382.20718199999999</v>
      </c>
      <c r="AH1339" s="42">
        <v>64.569061000000005</v>
      </c>
      <c r="AI1339" s="42">
        <v>43.740330999999998</v>
      </c>
      <c r="AJ1339" s="42">
        <v>82.273481000000004</v>
      </c>
      <c r="AK1339" s="42">
        <v>94.770718000000002</v>
      </c>
      <c r="AL1339" s="42">
        <v>52.071823000000002</v>
      </c>
      <c r="AM1339" s="42">
        <v>41.657459000000003</v>
      </c>
      <c r="AN1339" s="42">
        <v>3.1243089999999998</v>
      </c>
      <c r="AO1339" s="42">
        <v>78.107735000000005</v>
      </c>
      <c r="AP1339" s="42">
        <v>221.82596699999999</v>
      </c>
      <c r="AQ1339" s="42">
        <v>82.273481000000004</v>
      </c>
      <c r="AR1339" s="42">
        <v>645.690608</v>
      </c>
      <c r="AS1339" s="42">
        <v>37.491712999999997</v>
      </c>
      <c r="AT1339" s="42">
        <v>24.994475000000001</v>
      </c>
      <c r="AU1339" s="42">
        <v>12.497237999999999</v>
      </c>
      <c r="AV1339" s="42">
        <v>79.149170999999996</v>
      </c>
      <c r="AW1339" s="42">
        <v>108.309392</v>
      </c>
      <c r="AX1339" s="42">
        <v>124.972376</v>
      </c>
      <c r="AY1339" s="42">
        <v>191.62430900000001</v>
      </c>
      <c r="AZ1339" s="42">
        <v>66.651933999999997</v>
      </c>
      <c r="BA1339" s="42">
        <v>312.43093900000002</v>
      </c>
      <c r="BB1339" s="42">
        <v>16.662983000000001</v>
      </c>
      <c r="BC1339" s="42">
        <v>12.497237999999999</v>
      </c>
      <c r="BD1339" s="42">
        <v>8.3314920000000008</v>
      </c>
      <c r="BE1339" s="42">
        <v>24.994475000000001</v>
      </c>
      <c r="BF1339" s="42">
        <v>20.828728999999999</v>
      </c>
      <c r="BG1339" s="42">
        <v>99.977901000000003</v>
      </c>
      <c r="BH1339" s="42">
        <v>104.143646</v>
      </c>
      <c r="BI1339" s="42">
        <v>24.994475000000001</v>
      </c>
      <c r="BJ1339" s="42">
        <v>333.25966899999997</v>
      </c>
      <c r="BK1339" s="42">
        <v>20.828728999999999</v>
      </c>
      <c r="BL1339" s="42">
        <v>12.497237999999999</v>
      </c>
      <c r="BM1339" s="42">
        <v>4.1657460000000004</v>
      </c>
      <c r="BN1339" s="42">
        <v>54.154696000000001</v>
      </c>
      <c r="BO1339" s="42">
        <v>87.480663000000007</v>
      </c>
      <c r="BP1339" s="42">
        <v>24.994475000000001</v>
      </c>
      <c r="BQ1339" s="42">
        <v>87.480663000000007</v>
      </c>
      <c r="BR1339" s="42">
        <v>41.657459000000003</v>
      </c>
      <c r="BS1339" s="42">
        <v>62.486187999999999</v>
      </c>
      <c r="BT1339" s="42">
        <v>0</v>
      </c>
      <c r="BU1339" s="42">
        <v>0</v>
      </c>
      <c r="BV1339" s="42">
        <v>0</v>
      </c>
      <c r="BW1339" s="42">
        <v>4.1657460000000004</v>
      </c>
      <c r="BX1339" s="42">
        <v>20.828728999999999</v>
      </c>
      <c r="BY1339" s="42">
        <v>8.3314920000000008</v>
      </c>
      <c r="BZ1339" s="42">
        <v>0</v>
      </c>
      <c r="CA1339" s="42">
        <v>29.160221</v>
      </c>
      <c r="CB1339" s="42">
        <v>341.59116</v>
      </c>
      <c r="CC1339" s="42">
        <v>33.325966999999999</v>
      </c>
      <c r="CD1339" s="42">
        <v>24.994475000000001</v>
      </c>
      <c r="CE1339" s="42">
        <v>12.497237999999999</v>
      </c>
      <c r="CF1339" s="42">
        <v>66.651933999999997</v>
      </c>
      <c r="CG1339" s="42">
        <v>83.314916999999994</v>
      </c>
      <c r="CH1339" s="42">
        <v>112.475138</v>
      </c>
      <c r="CI1339" s="42">
        <v>4.1657460000000004</v>
      </c>
      <c r="CJ1339" s="42">
        <v>4.1657460000000004</v>
      </c>
      <c r="CK1339" s="42">
        <v>241.61326</v>
      </c>
      <c r="CL1339" s="42">
        <v>4.1657460000000004</v>
      </c>
      <c r="CM1339" s="42">
        <v>0</v>
      </c>
      <c r="CN1339" s="42">
        <v>0</v>
      </c>
      <c r="CO1339" s="42">
        <v>8.3314920000000008</v>
      </c>
      <c r="CP1339" s="42">
        <v>4.1657460000000004</v>
      </c>
      <c r="CQ1339" s="42">
        <v>4.1657460000000004</v>
      </c>
      <c r="CR1339" s="42">
        <v>187.458564</v>
      </c>
      <c r="CS1339" s="42">
        <v>33.325966999999999</v>
      </c>
    </row>
    <row r="1340" spans="1:97">
      <c r="A1340" s="40" t="s">
        <v>3308</v>
      </c>
      <c r="B1340" s="40" t="s">
        <v>289</v>
      </c>
      <c r="C1340" s="40" t="s">
        <v>2806</v>
      </c>
      <c r="D1340" s="40" t="s">
        <v>2812</v>
      </c>
      <c r="E1340" s="40" t="s">
        <v>2970</v>
      </c>
      <c r="F1340" s="40" t="s">
        <v>2818</v>
      </c>
      <c r="G1340" s="41" t="s">
        <v>294</v>
      </c>
      <c r="H1340" s="40" t="s">
        <v>3309</v>
      </c>
      <c r="I1340" s="42">
        <v>676</v>
      </c>
      <c r="J1340" s="42">
        <v>134.57384999999999</v>
      </c>
      <c r="K1340" s="42">
        <v>82.553706000000005</v>
      </c>
      <c r="L1340" s="42">
        <v>175.285267</v>
      </c>
      <c r="M1340" s="42">
        <v>106.040165</v>
      </c>
      <c r="N1340" s="42">
        <v>115.349014</v>
      </c>
      <c r="O1340" s="42">
        <v>62.197997999999998</v>
      </c>
      <c r="P1340" s="42">
        <v>74</v>
      </c>
      <c r="Q1340" s="42">
        <v>62</v>
      </c>
      <c r="R1340" s="42">
        <v>98</v>
      </c>
      <c r="S1340" s="42">
        <v>93</v>
      </c>
      <c r="T1340" s="42">
        <v>93</v>
      </c>
      <c r="U1340" s="42">
        <v>42</v>
      </c>
      <c r="V1340" s="42">
        <v>351.570472</v>
      </c>
      <c r="W1340" s="42">
        <v>75.768469999999994</v>
      </c>
      <c r="X1340" s="42">
        <v>40.711416999999997</v>
      </c>
      <c r="Y1340" s="42">
        <v>97.255050999999995</v>
      </c>
      <c r="Z1340" s="42">
        <v>56.412700000000001</v>
      </c>
      <c r="AA1340" s="42">
        <v>61.067124999999997</v>
      </c>
      <c r="AB1340" s="42">
        <v>19.224836</v>
      </c>
      <c r="AC1340" s="42">
        <v>1.130873</v>
      </c>
      <c r="AD1340" s="42">
        <v>97.255050999999995</v>
      </c>
      <c r="AE1340" s="42">
        <v>193.24829600000001</v>
      </c>
      <c r="AF1340" s="42">
        <v>61.067124999999997</v>
      </c>
      <c r="AG1340" s="42">
        <v>324.429528</v>
      </c>
      <c r="AH1340" s="42">
        <v>58.80538</v>
      </c>
      <c r="AI1340" s="42">
        <v>41.842289000000001</v>
      </c>
      <c r="AJ1340" s="42">
        <v>78.030215999999996</v>
      </c>
      <c r="AK1340" s="42">
        <v>49.627464000000003</v>
      </c>
      <c r="AL1340" s="42">
        <v>54.281889</v>
      </c>
      <c r="AM1340" s="42">
        <v>39.580544000000003</v>
      </c>
      <c r="AN1340" s="42">
        <v>2.2617449999999999</v>
      </c>
      <c r="AO1340" s="42">
        <v>72.375851999999995</v>
      </c>
      <c r="AP1340" s="42">
        <v>176.28520499999999</v>
      </c>
      <c r="AQ1340" s="42">
        <v>75.768469999999994</v>
      </c>
      <c r="AR1340" s="42">
        <v>533.77190900000005</v>
      </c>
      <c r="AS1340" s="42">
        <v>18.093962999999999</v>
      </c>
      <c r="AT1340" s="42">
        <v>18.093962999999999</v>
      </c>
      <c r="AU1340" s="42">
        <v>18.093962999999999</v>
      </c>
      <c r="AV1340" s="42">
        <v>94.993306000000004</v>
      </c>
      <c r="AW1340" s="42">
        <v>45.234907999999997</v>
      </c>
      <c r="AX1340" s="42">
        <v>104.04028700000001</v>
      </c>
      <c r="AY1340" s="42">
        <v>185.463121</v>
      </c>
      <c r="AZ1340" s="42">
        <v>49.758398</v>
      </c>
      <c r="BA1340" s="42">
        <v>275.93293599999998</v>
      </c>
      <c r="BB1340" s="42">
        <v>4.5234909999999999</v>
      </c>
      <c r="BC1340" s="42">
        <v>18.093962999999999</v>
      </c>
      <c r="BD1340" s="42">
        <v>9.0469819999999999</v>
      </c>
      <c r="BE1340" s="42">
        <v>40.711416999999997</v>
      </c>
      <c r="BF1340" s="42">
        <v>4.5234909999999999</v>
      </c>
      <c r="BG1340" s="42">
        <v>85.946324000000004</v>
      </c>
      <c r="BH1340" s="42">
        <v>94.993306000000004</v>
      </c>
      <c r="BI1340" s="42">
        <v>18.093962999999999</v>
      </c>
      <c r="BJ1340" s="42">
        <v>257.83897300000001</v>
      </c>
      <c r="BK1340" s="42">
        <v>13.570472000000001</v>
      </c>
      <c r="BL1340" s="42">
        <v>0</v>
      </c>
      <c r="BM1340" s="42">
        <v>9.0469819999999999</v>
      </c>
      <c r="BN1340" s="42">
        <v>54.281889</v>
      </c>
      <c r="BO1340" s="42">
        <v>40.711416999999997</v>
      </c>
      <c r="BP1340" s="42">
        <v>18.093962999999999</v>
      </c>
      <c r="BQ1340" s="42">
        <v>90.469814999999997</v>
      </c>
      <c r="BR1340" s="42">
        <v>31.664435000000001</v>
      </c>
      <c r="BS1340" s="42">
        <v>45.234907999999997</v>
      </c>
      <c r="BT1340" s="42">
        <v>0</v>
      </c>
      <c r="BU1340" s="42">
        <v>0</v>
      </c>
      <c r="BV1340" s="42">
        <v>0</v>
      </c>
      <c r="BW1340" s="42">
        <v>4.5234909999999999</v>
      </c>
      <c r="BX1340" s="42">
        <v>9.0469819999999999</v>
      </c>
      <c r="BY1340" s="42">
        <v>13.570472000000001</v>
      </c>
      <c r="BZ1340" s="42">
        <v>0</v>
      </c>
      <c r="CA1340" s="42">
        <v>18.093962999999999</v>
      </c>
      <c r="CB1340" s="42">
        <v>262.36246399999999</v>
      </c>
      <c r="CC1340" s="42">
        <v>9.0469819999999999</v>
      </c>
      <c r="CD1340" s="42">
        <v>18.093962999999999</v>
      </c>
      <c r="CE1340" s="42">
        <v>13.570472000000001</v>
      </c>
      <c r="CF1340" s="42">
        <v>85.946324000000004</v>
      </c>
      <c r="CG1340" s="42">
        <v>36.187925999999997</v>
      </c>
      <c r="CH1340" s="42">
        <v>85.946324000000004</v>
      </c>
      <c r="CI1340" s="42">
        <v>0</v>
      </c>
      <c r="CJ1340" s="42">
        <v>13.570472000000001</v>
      </c>
      <c r="CK1340" s="42">
        <v>226.17453800000001</v>
      </c>
      <c r="CL1340" s="42">
        <v>9.0469819999999999</v>
      </c>
      <c r="CM1340" s="42">
        <v>0</v>
      </c>
      <c r="CN1340" s="42">
        <v>4.5234909999999999</v>
      </c>
      <c r="CO1340" s="42">
        <v>4.5234909999999999</v>
      </c>
      <c r="CP1340" s="42">
        <v>0</v>
      </c>
      <c r="CQ1340" s="42">
        <v>4.5234909999999999</v>
      </c>
      <c r="CR1340" s="42">
        <v>185.463121</v>
      </c>
      <c r="CS1340" s="42">
        <v>18.093962999999999</v>
      </c>
    </row>
    <row r="1341" spans="1:97">
      <c r="A1341" s="40" t="s">
        <v>3310</v>
      </c>
      <c r="B1341" s="40" t="s">
        <v>289</v>
      </c>
      <c r="C1341" s="40" t="s">
        <v>2806</v>
      </c>
      <c r="D1341" s="40" t="s">
        <v>2807</v>
      </c>
      <c r="E1341" s="40" t="s">
        <v>2842</v>
      </c>
      <c r="F1341" s="40" t="s">
        <v>2809</v>
      </c>
      <c r="G1341" s="41" t="s">
        <v>294</v>
      </c>
      <c r="H1341" s="40" t="s">
        <v>3311</v>
      </c>
      <c r="I1341" s="42">
        <v>577</v>
      </c>
      <c r="J1341" s="42">
        <v>112.804498</v>
      </c>
      <c r="K1341" s="42">
        <v>61.892733999999997</v>
      </c>
      <c r="L1341" s="42">
        <v>116.797578</v>
      </c>
      <c r="M1341" s="42">
        <v>143.750865</v>
      </c>
      <c r="N1341" s="42">
        <v>93.837370000000007</v>
      </c>
      <c r="O1341" s="42">
        <v>47.916955000000002</v>
      </c>
      <c r="P1341" s="42">
        <v>98</v>
      </c>
      <c r="Q1341" s="42">
        <v>77</v>
      </c>
      <c r="R1341" s="42">
        <v>135</v>
      </c>
      <c r="S1341" s="42">
        <v>110</v>
      </c>
      <c r="T1341" s="42">
        <v>80</v>
      </c>
      <c r="U1341" s="42">
        <v>44</v>
      </c>
      <c r="V1341" s="42">
        <v>294.489619</v>
      </c>
      <c r="W1341" s="42">
        <v>64.887542999999994</v>
      </c>
      <c r="X1341" s="42">
        <v>32.942906999999998</v>
      </c>
      <c r="Y1341" s="42">
        <v>58.897924000000003</v>
      </c>
      <c r="Z1341" s="42">
        <v>73.871972</v>
      </c>
      <c r="AA1341" s="42">
        <v>45.920414999999998</v>
      </c>
      <c r="AB1341" s="42">
        <v>17.968858000000001</v>
      </c>
      <c r="AC1341" s="42">
        <v>0</v>
      </c>
      <c r="AD1341" s="42">
        <v>74.870242000000005</v>
      </c>
      <c r="AE1341" s="42">
        <v>178.69031100000001</v>
      </c>
      <c r="AF1341" s="42">
        <v>40.929065999999999</v>
      </c>
      <c r="AG1341" s="42">
        <v>282.510381</v>
      </c>
      <c r="AH1341" s="42">
        <v>47.916955000000002</v>
      </c>
      <c r="AI1341" s="42">
        <v>28.949826999999999</v>
      </c>
      <c r="AJ1341" s="42">
        <v>57.899653999999998</v>
      </c>
      <c r="AK1341" s="42">
        <v>69.878893000000005</v>
      </c>
      <c r="AL1341" s="42">
        <v>47.916955000000002</v>
      </c>
      <c r="AM1341" s="42">
        <v>29.948097000000001</v>
      </c>
      <c r="AN1341" s="42">
        <v>0</v>
      </c>
      <c r="AO1341" s="42">
        <v>57.899653999999998</v>
      </c>
      <c r="AP1341" s="42">
        <v>169.705882</v>
      </c>
      <c r="AQ1341" s="42">
        <v>54.904843999999997</v>
      </c>
      <c r="AR1341" s="42">
        <v>475.17647099999999</v>
      </c>
      <c r="AS1341" s="42">
        <v>11.979239</v>
      </c>
      <c r="AT1341" s="42">
        <v>7.9861589999999998</v>
      </c>
      <c r="AU1341" s="42">
        <v>11.979239</v>
      </c>
      <c r="AV1341" s="42">
        <v>59.896194000000001</v>
      </c>
      <c r="AW1341" s="42">
        <v>91.840829999999997</v>
      </c>
      <c r="AX1341" s="42">
        <v>87.847751000000002</v>
      </c>
      <c r="AY1341" s="42">
        <v>155.73010400000001</v>
      </c>
      <c r="AZ1341" s="42">
        <v>47.916955000000002</v>
      </c>
      <c r="BA1341" s="42">
        <v>247.57093399999999</v>
      </c>
      <c r="BB1341" s="42">
        <v>11.979239</v>
      </c>
      <c r="BC1341" s="42">
        <v>7.9861589999999998</v>
      </c>
      <c r="BD1341" s="42">
        <v>7.9861589999999998</v>
      </c>
      <c r="BE1341" s="42">
        <v>31.944637</v>
      </c>
      <c r="BF1341" s="42">
        <v>23.958477999999999</v>
      </c>
      <c r="BG1341" s="42">
        <v>79.861592000000002</v>
      </c>
      <c r="BH1341" s="42">
        <v>75.868511999999996</v>
      </c>
      <c r="BI1341" s="42">
        <v>7.9861589999999998</v>
      </c>
      <c r="BJ1341" s="42">
        <v>227.605536</v>
      </c>
      <c r="BK1341" s="42">
        <v>0</v>
      </c>
      <c r="BL1341" s="42">
        <v>0</v>
      </c>
      <c r="BM1341" s="42">
        <v>3.99308</v>
      </c>
      <c r="BN1341" s="42">
        <v>27.951557000000001</v>
      </c>
      <c r="BO1341" s="42">
        <v>67.882352999999995</v>
      </c>
      <c r="BP1341" s="42">
        <v>7.9861589999999998</v>
      </c>
      <c r="BQ1341" s="42">
        <v>79.861592000000002</v>
      </c>
      <c r="BR1341" s="42">
        <v>39.930796000000001</v>
      </c>
      <c r="BS1341" s="42">
        <v>43.923875000000002</v>
      </c>
      <c r="BT1341" s="42">
        <v>0</v>
      </c>
      <c r="BU1341" s="42">
        <v>0</v>
      </c>
      <c r="BV1341" s="42">
        <v>0</v>
      </c>
      <c r="BW1341" s="42">
        <v>0</v>
      </c>
      <c r="BX1341" s="42">
        <v>7.9861589999999998</v>
      </c>
      <c r="BY1341" s="42">
        <v>19.965398</v>
      </c>
      <c r="BZ1341" s="42">
        <v>0</v>
      </c>
      <c r="CA1341" s="42">
        <v>15.972318</v>
      </c>
      <c r="CB1341" s="42">
        <v>263.54325299999999</v>
      </c>
      <c r="CC1341" s="42">
        <v>11.979239</v>
      </c>
      <c r="CD1341" s="42">
        <v>7.9861589999999998</v>
      </c>
      <c r="CE1341" s="42">
        <v>11.979239</v>
      </c>
      <c r="CF1341" s="42">
        <v>59.896194000000001</v>
      </c>
      <c r="CG1341" s="42">
        <v>75.868511999999996</v>
      </c>
      <c r="CH1341" s="42">
        <v>59.896194000000001</v>
      </c>
      <c r="CI1341" s="42">
        <v>7.9861589999999998</v>
      </c>
      <c r="CJ1341" s="42">
        <v>27.951557000000001</v>
      </c>
      <c r="CK1341" s="42">
        <v>167.70934299999999</v>
      </c>
      <c r="CL1341" s="42">
        <v>0</v>
      </c>
      <c r="CM1341" s="42">
        <v>0</v>
      </c>
      <c r="CN1341" s="42">
        <v>0</v>
      </c>
      <c r="CO1341" s="42">
        <v>0</v>
      </c>
      <c r="CP1341" s="42">
        <v>7.9861589999999998</v>
      </c>
      <c r="CQ1341" s="42">
        <v>7.9861589999999998</v>
      </c>
      <c r="CR1341" s="42">
        <v>147.743945</v>
      </c>
      <c r="CS1341" s="42">
        <v>3.99308</v>
      </c>
    </row>
    <row r="1342" spans="1:97">
      <c r="A1342" s="40" t="s">
        <v>3312</v>
      </c>
      <c r="B1342" s="40" t="s">
        <v>289</v>
      </c>
      <c r="C1342" s="40" t="s">
        <v>2806</v>
      </c>
      <c r="D1342" s="40" t="s">
        <v>2807</v>
      </c>
      <c r="E1342" s="40" t="s">
        <v>2824</v>
      </c>
      <c r="F1342" s="40" t="s">
        <v>2809</v>
      </c>
      <c r="G1342" s="41" t="s">
        <v>294</v>
      </c>
      <c r="H1342" s="40" t="s">
        <v>3313</v>
      </c>
      <c r="I1342" s="42">
        <v>122</v>
      </c>
      <c r="J1342" s="42">
        <v>24.851852000000001</v>
      </c>
      <c r="K1342" s="42">
        <v>14.685185000000001</v>
      </c>
      <c r="L1342" s="42">
        <v>23.722221999999999</v>
      </c>
      <c r="M1342" s="42">
        <v>23.722221999999999</v>
      </c>
      <c r="N1342" s="42">
        <v>18.074074</v>
      </c>
      <c r="O1342" s="42">
        <v>16.944444000000001</v>
      </c>
      <c r="P1342" s="42">
        <v>15</v>
      </c>
      <c r="Q1342" s="42">
        <v>12</v>
      </c>
      <c r="R1342" s="42">
        <v>22</v>
      </c>
      <c r="S1342" s="42">
        <v>16</v>
      </c>
      <c r="T1342" s="42">
        <v>22</v>
      </c>
      <c r="U1342" s="42">
        <v>9</v>
      </c>
      <c r="V1342" s="42">
        <v>61</v>
      </c>
      <c r="W1342" s="42">
        <v>12.425926</v>
      </c>
      <c r="X1342" s="42">
        <v>6.7777779999999996</v>
      </c>
      <c r="Y1342" s="42">
        <v>11.296296</v>
      </c>
      <c r="Z1342" s="42">
        <v>12.425926</v>
      </c>
      <c r="AA1342" s="42">
        <v>9.0370369999999998</v>
      </c>
      <c r="AB1342" s="42">
        <v>9.0370369999999998</v>
      </c>
      <c r="AC1342" s="42">
        <v>0</v>
      </c>
      <c r="AD1342" s="42">
        <v>14.685185000000001</v>
      </c>
      <c r="AE1342" s="42">
        <v>31.629629999999999</v>
      </c>
      <c r="AF1342" s="42">
        <v>14.685185000000001</v>
      </c>
      <c r="AG1342" s="42">
        <v>61</v>
      </c>
      <c r="AH1342" s="42">
        <v>12.425926</v>
      </c>
      <c r="AI1342" s="42">
        <v>7.9074070000000001</v>
      </c>
      <c r="AJ1342" s="42">
        <v>12.425926</v>
      </c>
      <c r="AK1342" s="42">
        <v>11.296296</v>
      </c>
      <c r="AL1342" s="42">
        <v>9.0370369999999998</v>
      </c>
      <c r="AM1342" s="42">
        <v>7.9074070000000001</v>
      </c>
      <c r="AN1342" s="42">
        <v>0</v>
      </c>
      <c r="AO1342" s="42">
        <v>15.814814999999999</v>
      </c>
      <c r="AP1342" s="42">
        <v>29.370370000000001</v>
      </c>
      <c r="AQ1342" s="42">
        <v>15.814814999999999</v>
      </c>
      <c r="AR1342" s="42">
        <v>112.962963</v>
      </c>
      <c r="AS1342" s="42">
        <v>27.111111000000001</v>
      </c>
      <c r="AT1342" s="42">
        <v>0</v>
      </c>
      <c r="AU1342" s="42">
        <v>0</v>
      </c>
      <c r="AV1342" s="42">
        <v>13.555555999999999</v>
      </c>
      <c r="AW1342" s="42">
        <v>13.555555999999999</v>
      </c>
      <c r="AX1342" s="42">
        <v>4.5185190000000004</v>
      </c>
      <c r="AY1342" s="42">
        <v>49.703704000000002</v>
      </c>
      <c r="AZ1342" s="42">
        <v>4.5185190000000004</v>
      </c>
      <c r="BA1342" s="42">
        <v>58.740741</v>
      </c>
      <c r="BB1342" s="42">
        <v>13.555555999999999</v>
      </c>
      <c r="BC1342" s="42">
        <v>0</v>
      </c>
      <c r="BD1342" s="42">
        <v>0</v>
      </c>
      <c r="BE1342" s="42">
        <v>9.0370369999999998</v>
      </c>
      <c r="BF1342" s="42">
        <v>4.5185190000000004</v>
      </c>
      <c r="BG1342" s="42">
        <v>4.5185190000000004</v>
      </c>
      <c r="BH1342" s="42">
        <v>27.111111000000001</v>
      </c>
      <c r="BI1342" s="42">
        <v>0</v>
      </c>
      <c r="BJ1342" s="42">
        <v>54.222222000000002</v>
      </c>
      <c r="BK1342" s="42">
        <v>13.555555999999999</v>
      </c>
      <c r="BL1342" s="42">
        <v>0</v>
      </c>
      <c r="BM1342" s="42">
        <v>0</v>
      </c>
      <c r="BN1342" s="42">
        <v>4.5185190000000004</v>
      </c>
      <c r="BO1342" s="42">
        <v>9.0370369999999998</v>
      </c>
      <c r="BP1342" s="42">
        <v>0</v>
      </c>
      <c r="BQ1342" s="42">
        <v>22.592593000000001</v>
      </c>
      <c r="BR1342" s="42">
        <v>4.5185190000000004</v>
      </c>
      <c r="BS1342" s="42">
        <v>13.555555999999999</v>
      </c>
      <c r="BT1342" s="42">
        <v>0</v>
      </c>
      <c r="BU1342" s="42">
        <v>0</v>
      </c>
      <c r="BV1342" s="42">
        <v>0</v>
      </c>
      <c r="BW1342" s="42">
        <v>4.5185190000000004</v>
      </c>
      <c r="BX1342" s="42">
        <v>0</v>
      </c>
      <c r="BY1342" s="42">
        <v>4.5185190000000004</v>
      </c>
      <c r="BZ1342" s="42">
        <v>0</v>
      </c>
      <c r="CA1342" s="42">
        <v>4.5185190000000004</v>
      </c>
      <c r="CB1342" s="42">
        <v>49.703704000000002</v>
      </c>
      <c r="CC1342" s="42">
        <v>27.111111000000001</v>
      </c>
      <c r="CD1342" s="42">
        <v>0</v>
      </c>
      <c r="CE1342" s="42">
        <v>0</v>
      </c>
      <c r="CF1342" s="42">
        <v>9.0370369999999998</v>
      </c>
      <c r="CG1342" s="42">
        <v>13.555555999999999</v>
      </c>
      <c r="CH1342" s="42">
        <v>0</v>
      </c>
      <c r="CI1342" s="42">
        <v>0</v>
      </c>
      <c r="CJ1342" s="42">
        <v>0</v>
      </c>
      <c r="CK1342" s="42">
        <v>49.703704000000002</v>
      </c>
      <c r="CL1342" s="42">
        <v>0</v>
      </c>
      <c r="CM1342" s="42">
        <v>0</v>
      </c>
      <c r="CN1342" s="42">
        <v>0</v>
      </c>
      <c r="CO1342" s="42">
        <v>0</v>
      </c>
      <c r="CP1342" s="42">
        <v>0</v>
      </c>
      <c r="CQ1342" s="42">
        <v>0</v>
      </c>
      <c r="CR1342" s="42">
        <v>49.703704000000002</v>
      </c>
      <c r="CS1342" s="42">
        <v>0</v>
      </c>
    </row>
    <row r="1343" spans="1:97">
      <c r="A1343" s="40" t="s">
        <v>3314</v>
      </c>
      <c r="B1343" s="40" t="s">
        <v>289</v>
      </c>
      <c r="C1343" s="40" t="s">
        <v>2806</v>
      </c>
      <c r="D1343" s="40" t="s">
        <v>2807</v>
      </c>
      <c r="E1343" s="40" t="s">
        <v>2808</v>
      </c>
      <c r="F1343" s="40" t="s">
        <v>2809</v>
      </c>
      <c r="G1343" s="41" t="s">
        <v>294</v>
      </c>
      <c r="H1343" s="40" t="s">
        <v>3315</v>
      </c>
      <c r="I1343" s="42">
        <v>508</v>
      </c>
      <c r="J1343" s="42">
        <v>99</v>
      </c>
      <c r="K1343" s="42">
        <v>78</v>
      </c>
      <c r="L1343" s="42">
        <v>87</v>
      </c>
      <c r="M1343" s="42">
        <v>139</v>
      </c>
      <c r="N1343" s="42">
        <v>57</v>
      </c>
      <c r="O1343" s="42">
        <v>48</v>
      </c>
      <c r="P1343" s="42">
        <v>102</v>
      </c>
      <c r="Q1343" s="42">
        <v>77</v>
      </c>
      <c r="R1343" s="42">
        <v>121</v>
      </c>
      <c r="S1343" s="42">
        <v>77</v>
      </c>
      <c r="T1343" s="42">
        <v>64</v>
      </c>
      <c r="U1343" s="42">
        <v>26</v>
      </c>
      <c r="V1343" s="42">
        <v>254</v>
      </c>
      <c r="W1343" s="42">
        <v>49</v>
      </c>
      <c r="X1343" s="42">
        <v>39</v>
      </c>
      <c r="Y1343" s="42">
        <v>44</v>
      </c>
      <c r="Z1343" s="42">
        <v>71</v>
      </c>
      <c r="AA1343" s="42">
        <v>27</v>
      </c>
      <c r="AB1343" s="42">
        <v>24</v>
      </c>
      <c r="AC1343" s="42">
        <v>0</v>
      </c>
      <c r="AD1343" s="42">
        <v>63</v>
      </c>
      <c r="AE1343" s="42">
        <v>152</v>
      </c>
      <c r="AF1343" s="42">
        <v>39</v>
      </c>
      <c r="AG1343" s="42">
        <v>254</v>
      </c>
      <c r="AH1343" s="42">
        <v>50</v>
      </c>
      <c r="AI1343" s="42">
        <v>39</v>
      </c>
      <c r="AJ1343" s="42">
        <v>43</v>
      </c>
      <c r="AK1343" s="42">
        <v>68</v>
      </c>
      <c r="AL1343" s="42">
        <v>30</v>
      </c>
      <c r="AM1343" s="42">
        <v>22</v>
      </c>
      <c r="AN1343" s="42">
        <v>2</v>
      </c>
      <c r="AO1343" s="42">
        <v>62</v>
      </c>
      <c r="AP1343" s="42">
        <v>148</v>
      </c>
      <c r="AQ1343" s="42">
        <v>44</v>
      </c>
      <c r="AR1343" s="42">
        <v>420</v>
      </c>
      <c r="AS1343" s="42">
        <v>20</v>
      </c>
      <c r="AT1343" s="42">
        <v>16</v>
      </c>
      <c r="AU1343" s="42">
        <v>16</v>
      </c>
      <c r="AV1343" s="42">
        <v>48</v>
      </c>
      <c r="AW1343" s="42">
        <v>80</v>
      </c>
      <c r="AX1343" s="42">
        <v>76</v>
      </c>
      <c r="AY1343" s="42">
        <v>88</v>
      </c>
      <c r="AZ1343" s="42">
        <v>76</v>
      </c>
      <c r="BA1343" s="42">
        <v>204</v>
      </c>
      <c r="BB1343" s="42">
        <v>20</v>
      </c>
      <c r="BC1343" s="42">
        <v>16</v>
      </c>
      <c r="BD1343" s="42">
        <v>8</v>
      </c>
      <c r="BE1343" s="42">
        <v>12</v>
      </c>
      <c r="BF1343" s="42">
        <v>24</v>
      </c>
      <c r="BG1343" s="42">
        <v>56</v>
      </c>
      <c r="BH1343" s="42">
        <v>48</v>
      </c>
      <c r="BI1343" s="42">
        <v>20</v>
      </c>
      <c r="BJ1343" s="42">
        <v>216</v>
      </c>
      <c r="BK1343" s="42">
        <v>0</v>
      </c>
      <c r="BL1343" s="42">
        <v>0</v>
      </c>
      <c r="BM1343" s="42">
        <v>8</v>
      </c>
      <c r="BN1343" s="42">
        <v>36</v>
      </c>
      <c r="BO1343" s="42">
        <v>56</v>
      </c>
      <c r="BP1343" s="42">
        <v>20</v>
      </c>
      <c r="BQ1343" s="42">
        <v>40</v>
      </c>
      <c r="BR1343" s="42">
        <v>56</v>
      </c>
      <c r="BS1343" s="42">
        <v>40</v>
      </c>
      <c r="BT1343" s="42">
        <v>0</v>
      </c>
      <c r="BU1343" s="42">
        <v>0</v>
      </c>
      <c r="BV1343" s="42">
        <v>0</v>
      </c>
      <c r="BW1343" s="42">
        <v>4</v>
      </c>
      <c r="BX1343" s="42">
        <v>8</v>
      </c>
      <c r="BY1343" s="42">
        <v>4</v>
      </c>
      <c r="BZ1343" s="42">
        <v>0</v>
      </c>
      <c r="CA1343" s="42">
        <v>24</v>
      </c>
      <c r="CB1343" s="42">
        <v>244</v>
      </c>
      <c r="CC1343" s="42">
        <v>16</v>
      </c>
      <c r="CD1343" s="42">
        <v>12</v>
      </c>
      <c r="CE1343" s="42">
        <v>12</v>
      </c>
      <c r="CF1343" s="42">
        <v>44</v>
      </c>
      <c r="CG1343" s="42">
        <v>68</v>
      </c>
      <c r="CH1343" s="42">
        <v>60</v>
      </c>
      <c r="CI1343" s="42">
        <v>0</v>
      </c>
      <c r="CJ1343" s="42">
        <v>32</v>
      </c>
      <c r="CK1343" s="42">
        <v>136</v>
      </c>
      <c r="CL1343" s="42">
        <v>4</v>
      </c>
      <c r="CM1343" s="42">
        <v>4</v>
      </c>
      <c r="CN1343" s="42">
        <v>4</v>
      </c>
      <c r="CO1343" s="42">
        <v>0</v>
      </c>
      <c r="CP1343" s="42">
        <v>4</v>
      </c>
      <c r="CQ1343" s="42">
        <v>12</v>
      </c>
      <c r="CR1343" s="42">
        <v>88</v>
      </c>
      <c r="CS1343" s="42">
        <v>20</v>
      </c>
    </row>
    <row r="1344" spans="1:97">
      <c r="A1344" s="40" t="s">
        <v>3316</v>
      </c>
      <c r="B1344" s="40" t="s">
        <v>289</v>
      </c>
      <c r="C1344" s="40" t="s">
        <v>2806</v>
      </c>
      <c r="D1344" s="40" t="s">
        <v>2807</v>
      </c>
      <c r="E1344" s="40" t="s">
        <v>2848</v>
      </c>
      <c r="F1344" s="40" t="s">
        <v>2809</v>
      </c>
      <c r="G1344" s="41" t="s">
        <v>294</v>
      </c>
      <c r="H1344" s="40" t="s">
        <v>3317</v>
      </c>
      <c r="I1344" s="42">
        <v>101</v>
      </c>
      <c r="J1344" s="42">
        <v>18</v>
      </c>
      <c r="K1344" s="42">
        <v>16</v>
      </c>
      <c r="L1344" s="42">
        <v>14</v>
      </c>
      <c r="M1344" s="42">
        <v>32</v>
      </c>
      <c r="N1344" s="42">
        <v>14</v>
      </c>
      <c r="O1344" s="42">
        <v>7</v>
      </c>
      <c r="P1344" s="42">
        <v>13</v>
      </c>
      <c r="Q1344" s="42">
        <v>15</v>
      </c>
      <c r="R1344" s="42">
        <v>23</v>
      </c>
      <c r="S1344" s="42">
        <v>19</v>
      </c>
      <c r="T1344" s="42">
        <v>13</v>
      </c>
      <c r="U1344" s="42">
        <v>3</v>
      </c>
      <c r="V1344" s="42">
        <v>55</v>
      </c>
      <c r="W1344" s="42">
        <v>9</v>
      </c>
      <c r="X1344" s="42">
        <v>12</v>
      </c>
      <c r="Y1344" s="42">
        <v>7</v>
      </c>
      <c r="Z1344" s="42">
        <v>15</v>
      </c>
      <c r="AA1344" s="42">
        <v>9</v>
      </c>
      <c r="AB1344" s="42">
        <v>3</v>
      </c>
      <c r="AC1344" s="42">
        <v>0</v>
      </c>
      <c r="AD1344" s="42">
        <v>14</v>
      </c>
      <c r="AE1344" s="42">
        <v>35</v>
      </c>
      <c r="AF1344" s="42">
        <v>6</v>
      </c>
      <c r="AG1344" s="42">
        <v>46</v>
      </c>
      <c r="AH1344" s="42">
        <v>9</v>
      </c>
      <c r="AI1344" s="42">
        <v>4</v>
      </c>
      <c r="AJ1344" s="42">
        <v>7</v>
      </c>
      <c r="AK1344" s="42">
        <v>17</v>
      </c>
      <c r="AL1344" s="42">
        <v>5</v>
      </c>
      <c r="AM1344" s="42">
        <v>4</v>
      </c>
      <c r="AN1344" s="42">
        <v>0</v>
      </c>
      <c r="AO1344" s="42">
        <v>10</v>
      </c>
      <c r="AP1344" s="42">
        <v>29</v>
      </c>
      <c r="AQ1344" s="42">
        <v>7</v>
      </c>
      <c r="AR1344" s="42">
        <v>80</v>
      </c>
      <c r="AS1344" s="42">
        <v>4</v>
      </c>
      <c r="AT1344" s="42">
        <v>8</v>
      </c>
      <c r="AU1344" s="42">
        <v>0</v>
      </c>
      <c r="AV1344" s="42">
        <v>4</v>
      </c>
      <c r="AW1344" s="42">
        <v>4</v>
      </c>
      <c r="AX1344" s="42">
        <v>32</v>
      </c>
      <c r="AY1344" s="42">
        <v>24</v>
      </c>
      <c r="AZ1344" s="42">
        <v>4</v>
      </c>
      <c r="BA1344" s="42">
        <v>44</v>
      </c>
      <c r="BB1344" s="42">
        <v>4</v>
      </c>
      <c r="BC1344" s="42">
        <v>4</v>
      </c>
      <c r="BD1344" s="42">
        <v>0</v>
      </c>
      <c r="BE1344" s="42">
        <v>0</v>
      </c>
      <c r="BF1344" s="42">
        <v>0</v>
      </c>
      <c r="BG1344" s="42">
        <v>24</v>
      </c>
      <c r="BH1344" s="42">
        <v>12</v>
      </c>
      <c r="BI1344" s="42">
        <v>0</v>
      </c>
      <c r="BJ1344" s="42">
        <v>36</v>
      </c>
      <c r="BK1344" s="42">
        <v>0</v>
      </c>
      <c r="BL1344" s="42">
        <v>4</v>
      </c>
      <c r="BM1344" s="42">
        <v>0</v>
      </c>
      <c r="BN1344" s="42">
        <v>4</v>
      </c>
      <c r="BO1344" s="42">
        <v>4</v>
      </c>
      <c r="BP1344" s="42">
        <v>8</v>
      </c>
      <c r="BQ1344" s="42">
        <v>12</v>
      </c>
      <c r="BR1344" s="42">
        <v>4</v>
      </c>
      <c r="BS1344" s="42">
        <v>8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  <c r="BY1344" s="42">
        <v>8</v>
      </c>
      <c r="BZ1344" s="42">
        <v>0</v>
      </c>
      <c r="CA1344" s="42">
        <v>0</v>
      </c>
      <c r="CB1344" s="42">
        <v>28</v>
      </c>
      <c r="CC1344" s="42">
        <v>4</v>
      </c>
      <c r="CD1344" s="42">
        <v>0</v>
      </c>
      <c r="CE1344" s="42">
        <v>0</v>
      </c>
      <c r="CF1344" s="42">
        <v>0</v>
      </c>
      <c r="CG1344" s="42">
        <v>4</v>
      </c>
      <c r="CH1344" s="42">
        <v>16</v>
      </c>
      <c r="CI1344" s="42">
        <v>0</v>
      </c>
      <c r="CJ1344" s="42">
        <v>4</v>
      </c>
      <c r="CK1344" s="42">
        <v>44</v>
      </c>
      <c r="CL1344" s="42">
        <v>0</v>
      </c>
      <c r="CM1344" s="42">
        <v>8</v>
      </c>
      <c r="CN1344" s="42">
        <v>0</v>
      </c>
      <c r="CO1344" s="42">
        <v>4</v>
      </c>
      <c r="CP1344" s="42">
        <v>0</v>
      </c>
      <c r="CQ1344" s="42">
        <v>8</v>
      </c>
      <c r="CR1344" s="42">
        <v>24</v>
      </c>
      <c r="CS1344" s="42">
        <v>0</v>
      </c>
    </row>
    <row r="1345" spans="1:97">
      <c r="A1345" s="40" t="s">
        <v>3318</v>
      </c>
      <c r="B1345" s="40" t="s">
        <v>289</v>
      </c>
      <c r="C1345" s="40" t="s">
        <v>2806</v>
      </c>
      <c r="D1345" s="40" t="s">
        <v>2812</v>
      </c>
      <c r="E1345" s="40" t="s">
        <v>2887</v>
      </c>
      <c r="F1345" s="40" t="s">
        <v>2818</v>
      </c>
      <c r="G1345" s="41" t="s">
        <v>294</v>
      </c>
      <c r="H1345" s="40" t="s">
        <v>3319</v>
      </c>
      <c r="I1345" s="42">
        <v>2459</v>
      </c>
      <c r="J1345" s="42">
        <v>400.83595500000001</v>
      </c>
      <c r="K1345" s="42">
        <v>307.93399699999998</v>
      </c>
      <c r="L1345" s="42">
        <v>493.40967799999999</v>
      </c>
      <c r="M1345" s="42">
        <v>509.37499400000002</v>
      </c>
      <c r="N1345" s="42">
        <v>428.938761</v>
      </c>
      <c r="O1345" s="42">
        <v>318.50661500000001</v>
      </c>
      <c r="P1345" s="42">
        <v>348</v>
      </c>
      <c r="Q1345" s="42">
        <v>332</v>
      </c>
      <c r="R1345" s="42">
        <v>458</v>
      </c>
      <c r="S1345" s="42">
        <v>425</v>
      </c>
      <c r="T1345" s="42">
        <v>413</v>
      </c>
      <c r="U1345" s="42">
        <v>223</v>
      </c>
      <c r="V1345" s="42">
        <v>1217.26936</v>
      </c>
      <c r="W1345" s="42">
        <v>221.02195599999999</v>
      </c>
      <c r="X1345" s="42">
        <v>160.737269</v>
      </c>
      <c r="Y1345" s="42">
        <v>256.76262300000002</v>
      </c>
      <c r="Z1345" s="42">
        <v>252.894034</v>
      </c>
      <c r="AA1345" s="42">
        <v>201.99121</v>
      </c>
      <c r="AB1345" s="42">
        <v>115.54505</v>
      </c>
      <c r="AC1345" s="42">
        <v>8.3172180000000004</v>
      </c>
      <c r="AD1345" s="42">
        <v>277.34597300000001</v>
      </c>
      <c r="AE1345" s="42">
        <v>694.167598</v>
      </c>
      <c r="AF1345" s="42">
        <v>245.75578899999999</v>
      </c>
      <c r="AG1345" s="42">
        <v>1241.73064</v>
      </c>
      <c r="AH1345" s="42">
        <v>179.813999</v>
      </c>
      <c r="AI1345" s="42">
        <v>147.19672800000001</v>
      </c>
      <c r="AJ1345" s="42">
        <v>236.64705499999999</v>
      </c>
      <c r="AK1345" s="42">
        <v>256.48095999999998</v>
      </c>
      <c r="AL1345" s="42">
        <v>226.947552</v>
      </c>
      <c r="AM1345" s="42">
        <v>169.83499</v>
      </c>
      <c r="AN1345" s="42">
        <v>24.809356999999999</v>
      </c>
      <c r="AO1345" s="42">
        <v>233.19283799999999</v>
      </c>
      <c r="AP1345" s="42">
        <v>671.47878200000002</v>
      </c>
      <c r="AQ1345" s="42">
        <v>337.05901899999998</v>
      </c>
      <c r="AR1345" s="42">
        <v>2066.6609199999998</v>
      </c>
      <c r="AS1345" s="42">
        <v>12.731828999999999</v>
      </c>
      <c r="AT1345" s="42">
        <v>46.904401999999997</v>
      </c>
      <c r="AU1345" s="42">
        <v>55.151097999999998</v>
      </c>
      <c r="AV1345" s="42">
        <v>197.346948</v>
      </c>
      <c r="AW1345" s="42">
        <v>329.72672799999998</v>
      </c>
      <c r="AX1345" s="42">
        <v>413.945334</v>
      </c>
      <c r="AY1345" s="42">
        <v>741.31368299999997</v>
      </c>
      <c r="AZ1345" s="42">
        <v>269.54089900000002</v>
      </c>
      <c r="BA1345" s="42">
        <v>1008.367622</v>
      </c>
      <c r="BB1345" s="42">
        <v>8.4444920000000003</v>
      </c>
      <c r="BC1345" s="42">
        <v>21.242932</v>
      </c>
      <c r="BD1345" s="42">
        <v>34.039349999999999</v>
      </c>
      <c r="BE1345" s="42">
        <v>83.865538000000001</v>
      </c>
      <c r="BF1345" s="42">
        <v>42.352626999999998</v>
      </c>
      <c r="BG1345" s="42">
        <v>363.20877400000001</v>
      </c>
      <c r="BH1345" s="42">
        <v>375.75898599999999</v>
      </c>
      <c r="BI1345" s="42">
        <v>79.454922999999994</v>
      </c>
      <c r="BJ1345" s="42">
        <v>1058.293298</v>
      </c>
      <c r="BK1345" s="42">
        <v>4.287337</v>
      </c>
      <c r="BL1345" s="42">
        <v>25.661469</v>
      </c>
      <c r="BM1345" s="42">
        <v>21.111747999999999</v>
      </c>
      <c r="BN1345" s="42">
        <v>113.48141</v>
      </c>
      <c r="BO1345" s="42">
        <v>287.374101</v>
      </c>
      <c r="BP1345" s="42">
        <v>50.736559999999997</v>
      </c>
      <c r="BQ1345" s="42">
        <v>365.55469699999998</v>
      </c>
      <c r="BR1345" s="42">
        <v>190.08597599999999</v>
      </c>
      <c r="BS1345" s="42">
        <v>197.03183300000001</v>
      </c>
      <c r="BT1345" s="42">
        <v>0</v>
      </c>
      <c r="BU1345" s="42">
        <v>4.3539479999999999</v>
      </c>
      <c r="BV1345" s="42">
        <v>0</v>
      </c>
      <c r="BW1345" s="42">
        <v>8.2507099999999998</v>
      </c>
      <c r="BX1345" s="42">
        <v>25.527242999999999</v>
      </c>
      <c r="BY1345" s="42">
        <v>63.142418999999997</v>
      </c>
      <c r="BZ1345" s="42">
        <v>0</v>
      </c>
      <c r="CA1345" s="42">
        <v>95.757513000000003</v>
      </c>
      <c r="CB1345" s="42">
        <v>952.85348299999998</v>
      </c>
      <c r="CC1345" s="42">
        <v>12.731828999999999</v>
      </c>
      <c r="CD1345" s="42">
        <v>38.263117000000001</v>
      </c>
      <c r="CE1345" s="42">
        <v>50.863760999999997</v>
      </c>
      <c r="CF1345" s="42">
        <v>184.80890099999999</v>
      </c>
      <c r="CG1345" s="42">
        <v>265.54684300000002</v>
      </c>
      <c r="CH1345" s="42">
        <v>325.27267699999999</v>
      </c>
      <c r="CI1345" s="42">
        <v>0</v>
      </c>
      <c r="CJ1345" s="42">
        <v>75.366354999999999</v>
      </c>
      <c r="CK1345" s="42">
        <v>916.77560400000004</v>
      </c>
      <c r="CL1345" s="42">
        <v>0</v>
      </c>
      <c r="CM1345" s="42">
        <v>4.287337</v>
      </c>
      <c r="CN1345" s="42">
        <v>4.287337</v>
      </c>
      <c r="CO1345" s="42">
        <v>4.287337</v>
      </c>
      <c r="CP1345" s="42">
        <v>38.652642</v>
      </c>
      <c r="CQ1345" s="42">
        <v>25.530238000000001</v>
      </c>
      <c r="CR1345" s="42">
        <v>741.31368299999997</v>
      </c>
      <c r="CS1345" s="42">
        <v>98.417030999999994</v>
      </c>
    </row>
    <row r="1346" spans="1:97">
      <c r="A1346" s="40" t="s">
        <v>3320</v>
      </c>
      <c r="B1346" s="40" t="s">
        <v>289</v>
      </c>
      <c r="C1346" s="40" t="s">
        <v>2806</v>
      </c>
      <c r="D1346" s="40" t="s">
        <v>2812</v>
      </c>
      <c r="E1346" s="40" t="s">
        <v>2817</v>
      </c>
      <c r="F1346" s="40" t="s">
        <v>2818</v>
      </c>
      <c r="G1346" s="41" t="s">
        <v>294</v>
      </c>
      <c r="H1346" s="40" t="s">
        <v>3321</v>
      </c>
      <c r="I1346" s="42">
        <v>1180</v>
      </c>
      <c r="J1346" s="42">
        <v>235.19972200000001</v>
      </c>
      <c r="K1346" s="42">
        <v>171.23327</v>
      </c>
      <c r="L1346" s="42">
        <v>254.91420400000001</v>
      </c>
      <c r="M1346" s="42">
        <v>268.67534499999999</v>
      </c>
      <c r="N1346" s="42">
        <v>165.34492299999999</v>
      </c>
      <c r="O1346" s="42">
        <v>84.632536000000002</v>
      </c>
      <c r="P1346" s="42">
        <v>201</v>
      </c>
      <c r="Q1346" s="42">
        <v>166</v>
      </c>
      <c r="R1346" s="42">
        <v>231</v>
      </c>
      <c r="S1346" s="42">
        <v>156</v>
      </c>
      <c r="T1346" s="42">
        <v>121</v>
      </c>
      <c r="U1346" s="42">
        <v>66</v>
      </c>
      <c r="V1346" s="42">
        <v>597.39699299999995</v>
      </c>
      <c r="W1346" s="42">
        <v>117.107811</v>
      </c>
      <c r="X1346" s="42">
        <v>99.394024999999999</v>
      </c>
      <c r="Y1346" s="42">
        <v>131.885549</v>
      </c>
      <c r="Z1346" s="42">
        <v>134.83784600000001</v>
      </c>
      <c r="AA1346" s="42">
        <v>79.728288000000006</v>
      </c>
      <c r="AB1346" s="42">
        <v>32.475275000000003</v>
      </c>
      <c r="AC1346" s="42">
        <v>1.968199</v>
      </c>
      <c r="AD1346" s="42">
        <v>161.392278</v>
      </c>
      <c r="AE1346" s="42">
        <v>364.16547000000003</v>
      </c>
      <c r="AF1346" s="42">
        <v>71.839246000000003</v>
      </c>
      <c r="AG1346" s="42">
        <v>582.60300700000005</v>
      </c>
      <c r="AH1346" s="42">
        <v>118.09191</v>
      </c>
      <c r="AI1346" s="42">
        <v>71.839246000000003</v>
      </c>
      <c r="AJ1346" s="42">
        <v>123.028655</v>
      </c>
      <c r="AK1346" s="42">
        <v>133.83749900000001</v>
      </c>
      <c r="AL1346" s="42">
        <v>85.616635000000002</v>
      </c>
      <c r="AM1346" s="42">
        <v>45.268566</v>
      </c>
      <c r="AN1346" s="42">
        <v>4.920496</v>
      </c>
      <c r="AO1346" s="42">
        <v>142.69439199999999</v>
      </c>
      <c r="AP1346" s="42">
        <v>356.26017899999999</v>
      </c>
      <c r="AQ1346" s="42">
        <v>83.648437000000001</v>
      </c>
      <c r="AR1346" s="42">
        <v>960.48087199999998</v>
      </c>
      <c r="AS1346" s="42">
        <v>3.9363969999999999</v>
      </c>
      <c r="AT1346" s="42">
        <v>51.173161</v>
      </c>
      <c r="AU1346" s="42">
        <v>31.491175999999999</v>
      </c>
      <c r="AV1346" s="42">
        <v>157.45588100000001</v>
      </c>
      <c r="AW1346" s="42">
        <v>177.137866</v>
      </c>
      <c r="AX1346" s="42">
        <v>165.328675</v>
      </c>
      <c r="AY1346" s="42">
        <v>271.61139400000002</v>
      </c>
      <c r="AZ1346" s="42">
        <v>102.346322</v>
      </c>
      <c r="BA1346" s="42">
        <v>499.92242099999999</v>
      </c>
      <c r="BB1346" s="42">
        <v>3.9363969999999999</v>
      </c>
      <c r="BC1346" s="42">
        <v>39.363970000000002</v>
      </c>
      <c r="BD1346" s="42">
        <v>15.745588</v>
      </c>
      <c r="BE1346" s="42">
        <v>70.855146000000005</v>
      </c>
      <c r="BF1346" s="42">
        <v>35.427573000000002</v>
      </c>
      <c r="BG1346" s="42">
        <v>149.58308700000001</v>
      </c>
      <c r="BH1346" s="42">
        <v>129.90110200000001</v>
      </c>
      <c r="BI1346" s="42">
        <v>55.109558</v>
      </c>
      <c r="BJ1346" s="42">
        <v>460.55845099999999</v>
      </c>
      <c r="BK1346" s="42">
        <v>0</v>
      </c>
      <c r="BL1346" s="42">
        <v>11.809191</v>
      </c>
      <c r="BM1346" s="42">
        <v>15.745588</v>
      </c>
      <c r="BN1346" s="42">
        <v>86.600734000000003</v>
      </c>
      <c r="BO1346" s="42">
        <v>141.71029300000001</v>
      </c>
      <c r="BP1346" s="42">
        <v>15.745588</v>
      </c>
      <c r="BQ1346" s="42">
        <v>141.71029300000001</v>
      </c>
      <c r="BR1346" s="42">
        <v>47.236764000000001</v>
      </c>
      <c r="BS1346" s="42">
        <v>137.77389600000001</v>
      </c>
      <c r="BT1346" s="42">
        <v>0</v>
      </c>
      <c r="BU1346" s="42">
        <v>0</v>
      </c>
      <c r="BV1346" s="42">
        <v>0</v>
      </c>
      <c r="BW1346" s="42">
        <v>3.9363969999999999</v>
      </c>
      <c r="BX1346" s="42">
        <v>27.554779</v>
      </c>
      <c r="BY1346" s="42">
        <v>39.363970000000002</v>
      </c>
      <c r="BZ1346" s="42">
        <v>0</v>
      </c>
      <c r="CA1346" s="42">
        <v>66.918749000000005</v>
      </c>
      <c r="CB1346" s="42">
        <v>464.49484799999999</v>
      </c>
      <c r="CC1346" s="42">
        <v>0</v>
      </c>
      <c r="CD1346" s="42">
        <v>35.427573000000002</v>
      </c>
      <c r="CE1346" s="42">
        <v>27.554779</v>
      </c>
      <c r="CF1346" s="42">
        <v>141.71029300000001</v>
      </c>
      <c r="CG1346" s="42">
        <v>129.90110200000001</v>
      </c>
      <c r="CH1346" s="42">
        <v>110.219116</v>
      </c>
      <c r="CI1346" s="42">
        <v>0</v>
      </c>
      <c r="CJ1346" s="42">
        <v>19.681985000000001</v>
      </c>
      <c r="CK1346" s="42">
        <v>358.21212800000001</v>
      </c>
      <c r="CL1346" s="42">
        <v>3.9363969999999999</v>
      </c>
      <c r="CM1346" s="42">
        <v>15.745588</v>
      </c>
      <c r="CN1346" s="42">
        <v>3.9363969999999999</v>
      </c>
      <c r="CO1346" s="42">
        <v>11.809191</v>
      </c>
      <c r="CP1346" s="42">
        <v>19.681985000000001</v>
      </c>
      <c r="CQ1346" s="42">
        <v>15.745588</v>
      </c>
      <c r="CR1346" s="42">
        <v>271.61139400000002</v>
      </c>
      <c r="CS1346" s="42">
        <v>15.745588</v>
      </c>
    </row>
    <row r="1347" spans="1:97">
      <c r="A1347" s="40" t="s">
        <v>3322</v>
      </c>
      <c r="B1347" s="40" t="s">
        <v>289</v>
      </c>
      <c r="C1347" s="40" t="s">
        <v>2806</v>
      </c>
      <c r="D1347" s="40" t="s">
        <v>2807</v>
      </c>
      <c r="E1347" s="40" t="s">
        <v>2845</v>
      </c>
      <c r="F1347" s="40" t="s">
        <v>2809</v>
      </c>
      <c r="G1347" s="41" t="s">
        <v>294</v>
      </c>
      <c r="H1347" s="40" t="s">
        <v>3323</v>
      </c>
      <c r="I1347" s="42">
        <v>1896</v>
      </c>
      <c r="J1347" s="42">
        <v>277.83293300000003</v>
      </c>
      <c r="K1347" s="42">
        <v>230.514242</v>
      </c>
      <c r="L1347" s="42">
        <v>316.08529399999998</v>
      </c>
      <c r="M1347" s="42">
        <v>399.63650200000001</v>
      </c>
      <c r="N1347" s="42">
        <v>304.97943700000002</v>
      </c>
      <c r="O1347" s="42">
        <v>366.95159200000001</v>
      </c>
      <c r="P1347" s="42">
        <v>269</v>
      </c>
      <c r="Q1347" s="42">
        <v>279</v>
      </c>
      <c r="R1347" s="42">
        <v>377</v>
      </c>
      <c r="S1347" s="42">
        <v>288</v>
      </c>
      <c r="T1347" s="42">
        <v>398</v>
      </c>
      <c r="U1347" s="42">
        <v>286</v>
      </c>
      <c r="V1347" s="42">
        <v>878.64018199999998</v>
      </c>
      <c r="W1347" s="42">
        <v>139.92310800000001</v>
      </c>
      <c r="X1347" s="42">
        <v>98.650824</v>
      </c>
      <c r="Y1347" s="42">
        <v>157.03600599999999</v>
      </c>
      <c r="Z1347" s="42">
        <v>208.37469999999999</v>
      </c>
      <c r="AA1347" s="42">
        <v>143.92998900000001</v>
      </c>
      <c r="AB1347" s="42">
        <v>120.69851199999999</v>
      </c>
      <c r="AC1347" s="42">
        <v>10.027044</v>
      </c>
      <c r="AD1347" s="42">
        <v>176.16218599999999</v>
      </c>
      <c r="AE1347" s="42">
        <v>485.20099199999999</v>
      </c>
      <c r="AF1347" s="42">
        <v>217.27700400000001</v>
      </c>
      <c r="AG1347" s="42">
        <v>1017.359818</v>
      </c>
      <c r="AH1347" s="42">
        <v>137.90982600000001</v>
      </c>
      <c r="AI1347" s="42">
        <v>131.863418</v>
      </c>
      <c r="AJ1347" s="42">
        <v>159.04928799999999</v>
      </c>
      <c r="AK1347" s="42">
        <v>191.26180199999999</v>
      </c>
      <c r="AL1347" s="42">
        <v>161.04944800000001</v>
      </c>
      <c r="AM1347" s="42">
        <v>197.144183</v>
      </c>
      <c r="AN1347" s="42">
        <v>39.081853000000002</v>
      </c>
      <c r="AO1347" s="42">
        <v>195.288366</v>
      </c>
      <c r="AP1347" s="42">
        <v>487.20115199999998</v>
      </c>
      <c r="AQ1347" s="42">
        <v>334.87029899999999</v>
      </c>
      <c r="AR1347" s="42">
        <v>1606.100496</v>
      </c>
      <c r="AS1347" s="42">
        <v>24.159386000000001</v>
      </c>
      <c r="AT1347" s="42">
        <v>68.451592000000005</v>
      </c>
      <c r="AU1347" s="42">
        <v>28.185949999999998</v>
      </c>
      <c r="AV1347" s="42">
        <v>120.79692799999999</v>
      </c>
      <c r="AW1347" s="42">
        <v>281.85949799999997</v>
      </c>
      <c r="AX1347" s="42">
        <v>253.67354800000001</v>
      </c>
      <c r="AY1347" s="42">
        <v>627.85533699999996</v>
      </c>
      <c r="AZ1347" s="42">
        <v>201.11825899999999</v>
      </c>
      <c r="BA1347" s="42">
        <v>728.59817599999997</v>
      </c>
      <c r="BB1347" s="42">
        <v>20.132821</v>
      </c>
      <c r="BC1347" s="42">
        <v>36.239077999999999</v>
      </c>
      <c r="BD1347" s="42">
        <v>24.159386000000001</v>
      </c>
      <c r="BE1347" s="42">
        <v>44.292206999999998</v>
      </c>
      <c r="BF1347" s="42">
        <v>68.451592000000005</v>
      </c>
      <c r="BG1347" s="42">
        <v>205.35477700000001</v>
      </c>
      <c r="BH1347" s="42">
        <v>273.80636900000002</v>
      </c>
      <c r="BI1347" s="42">
        <v>56.161946</v>
      </c>
      <c r="BJ1347" s="42">
        <v>877.50232000000005</v>
      </c>
      <c r="BK1347" s="42">
        <v>4.0265639999999996</v>
      </c>
      <c r="BL1347" s="42">
        <v>32.212513999999999</v>
      </c>
      <c r="BM1347" s="42">
        <v>4.0265639999999996</v>
      </c>
      <c r="BN1347" s="42">
        <v>76.504721000000004</v>
      </c>
      <c r="BO1347" s="42">
        <v>213.407905</v>
      </c>
      <c r="BP1347" s="42">
        <v>48.318770999999998</v>
      </c>
      <c r="BQ1347" s="42">
        <v>354.048968</v>
      </c>
      <c r="BR1347" s="42">
        <v>144.95631299999999</v>
      </c>
      <c r="BS1347" s="42">
        <v>165.089134</v>
      </c>
      <c r="BT1347" s="42">
        <v>0</v>
      </c>
      <c r="BU1347" s="42">
        <v>8.0531290000000002</v>
      </c>
      <c r="BV1347" s="42">
        <v>0</v>
      </c>
      <c r="BW1347" s="42">
        <v>8.0531290000000002</v>
      </c>
      <c r="BX1347" s="42">
        <v>36.239077999999999</v>
      </c>
      <c r="BY1347" s="42">
        <v>32.212513999999999</v>
      </c>
      <c r="BZ1347" s="42">
        <v>0</v>
      </c>
      <c r="CA1347" s="42">
        <v>80.531284999999997</v>
      </c>
      <c r="CB1347" s="42">
        <v>628.14402299999995</v>
      </c>
      <c r="CC1347" s="42">
        <v>20.132821</v>
      </c>
      <c r="CD1347" s="42">
        <v>56.371899999999997</v>
      </c>
      <c r="CE1347" s="42">
        <v>24.159386000000001</v>
      </c>
      <c r="CF1347" s="42">
        <v>96.637541999999996</v>
      </c>
      <c r="CG1347" s="42">
        <v>205.35477700000001</v>
      </c>
      <c r="CH1347" s="42">
        <v>189.24852000000001</v>
      </c>
      <c r="CI1347" s="42">
        <v>0</v>
      </c>
      <c r="CJ1347" s="42">
        <v>36.239077999999999</v>
      </c>
      <c r="CK1347" s="42">
        <v>812.86733900000002</v>
      </c>
      <c r="CL1347" s="42">
        <v>4.0265639999999996</v>
      </c>
      <c r="CM1347" s="42">
        <v>4.0265639999999996</v>
      </c>
      <c r="CN1347" s="42">
        <v>4.0265639999999996</v>
      </c>
      <c r="CO1347" s="42">
        <v>16.106256999999999</v>
      </c>
      <c r="CP1347" s="42">
        <v>40.265642999999997</v>
      </c>
      <c r="CQ1347" s="42">
        <v>32.212513999999999</v>
      </c>
      <c r="CR1347" s="42">
        <v>627.85533699999996</v>
      </c>
      <c r="CS1347" s="42">
        <v>84.347896000000006</v>
      </c>
    </row>
    <row r="1348" spans="1:97">
      <c r="A1348" s="40" t="s">
        <v>3324</v>
      </c>
      <c r="B1348" s="40" t="s">
        <v>289</v>
      </c>
      <c r="C1348" s="40" t="s">
        <v>2806</v>
      </c>
      <c r="D1348" s="40" t="s">
        <v>2807</v>
      </c>
      <c r="E1348" s="40" t="s">
        <v>3005</v>
      </c>
      <c r="F1348" s="40" t="s">
        <v>2809</v>
      </c>
      <c r="G1348" s="41" t="s">
        <v>294</v>
      </c>
      <c r="H1348" s="40" t="s">
        <v>3325</v>
      </c>
      <c r="I1348" s="42">
        <v>1220</v>
      </c>
      <c r="J1348" s="42">
        <v>210.56579600000001</v>
      </c>
      <c r="K1348" s="42">
        <v>184.13829899999999</v>
      </c>
      <c r="L1348" s="42">
        <v>232.03124099999999</v>
      </c>
      <c r="M1348" s="42">
        <v>257.56294700000001</v>
      </c>
      <c r="N1348" s="42">
        <v>163.38948600000001</v>
      </c>
      <c r="O1348" s="42">
        <v>172.312231</v>
      </c>
      <c r="P1348" s="42">
        <v>210</v>
      </c>
      <c r="Q1348" s="42">
        <v>160</v>
      </c>
      <c r="R1348" s="42">
        <v>229</v>
      </c>
      <c r="S1348" s="42">
        <v>162</v>
      </c>
      <c r="T1348" s="42">
        <v>160</v>
      </c>
      <c r="U1348" s="42">
        <v>185</v>
      </c>
      <c r="V1348" s="42">
        <v>594.60035500000004</v>
      </c>
      <c r="W1348" s="42">
        <v>106.30506200000001</v>
      </c>
      <c r="X1348" s="42">
        <v>113.60897900000001</v>
      </c>
      <c r="Y1348" s="42">
        <v>110.39371800000001</v>
      </c>
      <c r="Z1348" s="42">
        <v>133.88109700000001</v>
      </c>
      <c r="AA1348" s="42">
        <v>75.550561000000002</v>
      </c>
      <c r="AB1348" s="42">
        <v>50.817070999999999</v>
      </c>
      <c r="AC1348" s="42">
        <v>4.0438669999999997</v>
      </c>
      <c r="AD1348" s="42">
        <v>167.98522700000001</v>
      </c>
      <c r="AE1348" s="42">
        <v>330.93481200000002</v>
      </c>
      <c r="AF1348" s="42">
        <v>95.680316000000005</v>
      </c>
      <c r="AG1348" s="42">
        <v>625.39964499999996</v>
      </c>
      <c r="AH1348" s="42">
        <v>104.260734</v>
      </c>
      <c r="AI1348" s="42">
        <v>70.529319999999998</v>
      </c>
      <c r="AJ1348" s="42">
        <v>121.637523</v>
      </c>
      <c r="AK1348" s="42">
        <v>123.68185099999999</v>
      </c>
      <c r="AL1348" s="42">
        <v>87.838925000000003</v>
      </c>
      <c r="AM1348" s="42">
        <v>94.255045999999993</v>
      </c>
      <c r="AN1348" s="42">
        <v>23.196247</v>
      </c>
      <c r="AO1348" s="42">
        <v>141.05864</v>
      </c>
      <c r="AP1348" s="42">
        <v>308.67115000000001</v>
      </c>
      <c r="AQ1348" s="42">
        <v>175.66985500000001</v>
      </c>
      <c r="AR1348" s="42">
        <v>999.302143</v>
      </c>
      <c r="AS1348" s="42">
        <v>12.265969</v>
      </c>
      <c r="AT1348" s="42">
        <v>53.062952000000003</v>
      </c>
      <c r="AU1348" s="42">
        <v>85.861780999999993</v>
      </c>
      <c r="AV1348" s="42">
        <v>122.65968700000001</v>
      </c>
      <c r="AW1348" s="42">
        <v>130.83699899999999</v>
      </c>
      <c r="AX1348" s="42">
        <v>105.946746</v>
      </c>
      <c r="AY1348" s="42">
        <v>350.10159299999998</v>
      </c>
      <c r="AZ1348" s="42">
        <v>138.566417</v>
      </c>
      <c r="BA1348" s="42">
        <v>484.93766900000003</v>
      </c>
      <c r="BB1348" s="42">
        <v>12.265969</v>
      </c>
      <c r="BC1348" s="42">
        <v>28.620594000000001</v>
      </c>
      <c r="BD1348" s="42">
        <v>57.241186999999996</v>
      </c>
      <c r="BE1348" s="42">
        <v>53.152531000000003</v>
      </c>
      <c r="BF1348" s="42">
        <v>28.620594000000001</v>
      </c>
      <c r="BG1348" s="42">
        <v>89.592121000000006</v>
      </c>
      <c r="BH1348" s="42">
        <v>150.47407000000001</v>
      </c>
      <c r="BI1348" s="42">
        <v>64.970605000000006</v>
      </c>
      <c r="BJ1348" s="42">
        <v>514.36447399999997</v>
      </c>
      <c r="BK1348" s="42">
        <v>0</v>
      </c>
      <c r="BL1348" s="42">
        <v>24.442357999999999</v>
      </c>
      <c r="BM1348" s="42">
        <v>28.620594000000001</v>
      </c>
      <c r="BN1348" s="42">
        <v>69.507155999999995</v>
      </c>
      <c r="BO1348" s="42">
        <v>102.21640600000001</v>
      </c>
      <c r="BP1348" s="42">
        <v>16.354624999999999</v>
      </c>
      <c r="BQ1348" s="42">
        <v>199.627523</v>
      </c>
      <c r="BR1348" s="42">
        <v>73.595811999999995</v>
      </c>
      <c r="BS1348" s="42">
        <v>138.208101</v>
      </c>
      <c r="BT1348" s="42">
        <v>0</v>
      </c>
      <c r="BU1348" s="42">
        <v>0</v>
      </c>
      <c r="BV1348" s="42">
        <v>0</v>
      </c>
      <c r="BW1348" s="42">
        <v>8.1773120000000006</v>
      </c>
      <c r="BX1348" s="42">
        <v>4.0886560000000003</v>
      </c>
      <c r="BY1348" s="42">
        <v>28.262277999999998</v>
      </c>
      <c r="BZ1348" s="42">
        <v>0</v>
      </c>
      <c r="CA1348" s="42">
        <v>97.679855000000003</v>
      </c>
      <c r="CB1348" s="42">
        <v>433.39756</v>
      </c>
      <c r="CC1348" s="42">
        <v>12.265969</v>
      </c>
      <c r="CD1348" s="42">
        <v>40.886561999999998</v>
      </c>
      <c r="CE1348" s="42">
        <v>61.329842999999997</v>
      </c>
      <c r="CF1348" s="42">
        <v>106.30506200000001</v>
      </c>
      <c r="CG1348" s="42">
        <v>110.39371800000001</v>
      </c>
      <c r="CH1348" s="42">
        <v>73.595811999999995</v>
      </c>
      <c r="CI1348" s="42">
        <v>0</v>
      </c>
      <c r="CJ1348" s="42">
        <v>28.620594000000001</v>
      </c>
      <c r="CK1348" s="42">
        <v>427.696482</v>
      </c>
      <c r="CL1348" s="42">
        <v>0</v>
      </c>
      <c r="CM1348" s="42">
        <v>12.17639</v>
      </c>
      <c r="CN1348" s="42">
        <v>24.531936999999999</v>
      </c>
      <c r="CO1348" s="42">
        <v>8.1773120000000006</v>
      </c>
      <c r="CP1348" s="42">
        <v>16.354624999999999</v>
      </c>
      <c r="CQ1348" s="42">
        <v>4.0886560000000003</v>
      </c>
      <c r="CR1348" s="42">
        <v>350.10159299999998</v>
      </c>
      <c r="CS1348" s="42">
        <v>12.265969</v>
      </c>
    </row>
    <row r="1349" spans="1:97">
      <c r="A1349" s="40" t="s">
        <v>3326</v>
      </c>
      <c r="B1349" s="40" t="s">
        <v>289</v>
      </c>
      <c r="C1349" s="40" t="s">
        <v>2806</v>
      </c>
      <c r="D1349" s="40" t="s">
        <v>2807</v>
      </c>
      <c r="E1349" s="40" t="s">
        <v>2808</v>
      </c>
      <c r="F1349" s="40" t="s">
        <v>2809</v>
      </c>
      <c r="G1349" s="41" t="s">
        <v>294</v>
      </c>
      <c r="H1349" s="40" t="s">
        <v>3327</v>
      </c>
      <c r="I1349" s="42">
        <v>193</v>
      </c>
      <c r="J1349" s="42">
        <v>36.568421000000001</v>
      </c>
      <c r="K1349" s="42">
        <v>24.378947</v>
      </c>
      <c r="L1349" s="42">
        <v>42.663158000000003</v>
      </c>
      <c r="M1349" s="42">
        <v>36.568421000000001</v>
      </c>
      <c r="N1349" s="42">
        <v>34.536842</v>
      </c>
      <c r="O1349" s="42">
        <v>18.284210999999999</v>
      </c>
      <c r="P1349" s="42">
        <v>35</v>
      </c>
      <c r="Q1349" s="42">
        <v>25</v>
      </c>
      <c r="R1349" s="42">
        <v>41</v>
      </c>
      <c r="S1349" s="42">
        <v>38</v>
      </c>
      <c r="T1349" s="42">
        <v>32</v>
      </c>
      <c r="U1349" s="42">
        <v>17</v>
      </c>
      <c r="V1349" s="42">
        <v>99.547368000000006</v>
      </c>
      <c r="W1349" s="42">
        <v>19.3</v>
      </c>
      <c r="X1349" s="42">
        <v>13.205263</v>
      </c>
      <c r="Y1349" s="42">
        <v>19.3</v>
      </c>
      <c r="Z1349" s="42">
        <v>18.284210999999999</v>
      </c>
      <c r="AA1349" s="42">
        <v>21.331579000000001</v>
      </c>
      <c r="AB1349" s="42">
        <v>8.1263159999999992</v>
      </c>
      <c r="AC1349" s="42">
        <v>0</v>
      </c>
      <c r="AD1349" s="42">
        <v>23.363157999999999</v>
      </c>
      <c r="AE1349" s="42">
        <v>53.836841999999997</v>
      </c>
      <c r="AF1349" s="42">
        <v>22.347367999999999</v>
      </c>
      <c r="AG1349" s="42">
        <v>93.452631999999994</v>
      </c>
      <c r="AH1349" s="42">
        <v>17.268421</v>
      </c>
      <c r="AI1349" s="42">
        <v>11.173684</v>
      </c>
      <c r="AJ1349" s="42">
        <v>23.363157999999999</v>
      </c>
      <c r="AK1349" s="42">
        <v>18.284210999999999</v>
      </c>
      <c r="AL1349" s="42">
        <v>13.205263</v>
      </c>
      <c r="AM1349" s="42">
        <v>10.157895</v>
      </c>
      <c r="AN1349" s="42">
        <v>0</v>
      </c>
      <c r="AO1349" s="42">
        <v>22.347367999999999</v>
      </c>
      <c r="AP1349" s="42">
        <v>52.821052999999999</v>
      </c>
      <c r="AQ1349" s="42">
        <v>18.284210999999999</v>
      </c>
      <c r="AR1349" s="42">
        <v>154.4</v>
      </c>
      <c r="AS1349" s="42">
        <v>36.568421000000001</v>
      </c>
      <c r="AT1349" s="42">
        <v>8.1263159999999992</v>
      </c>
      <c r="AU1349" s="42">
        <v>0</v>
      </c>
      <c r="AV1349" s="42">
        <v>12.189474000000001</v>
      </c>
      <c r="AW1349" s="42">
        <v>20.315788999999999</v>
      </c>
      <c r="AX1349" s="42">
        <v>12.189474000000001</v>
      </c>
      <c r="AY1349" s="42">
        <v>52.821052999999999</v>
      </c>
      <c r="AZ1349" s="42">
        <v>12.189474000000001</v>
      </c>
      <c r="BA1349" s="42">
        <v>77.2</v>
      </c>
      <c r="BB1349" s="42">
        <v>20.315788999999999</v>
      </c>
      <c r="BC1349" s="42">
        <v>4.0631579999999996</v>
      </c>
      <c r="BD1349" s="42">
        <v>0</v>
      </c>
      <c r="BE1349" s="42">
        <v>4.0631579999999996</v>
      </c>
      <c r="BF1349" s="42">
        <v>4.0631579999999996</v>
      </c>
      <c r="BG1349" s="42">
        <v>12.189474000000001</v>
      </c>
      <c r="BH1349" s="42">
        <v>24.378947</v>
      </c>
      <c r="BI1349" s="42">
        <v>8.1263159999999992</v>
      </c>
      <c r="BJ1349" s="42">
        <v>77.2</v>
      </c>
      <c r="BK1349" s="42">
        <v>16.252631999999998</v>
      </c>
      <c r="BL1349" s="42">
        <v>4.0631579999999996</v>
      </c>
      <c r="BM1349" s="42">
        <v>0</v>
      </c>
      <c r="BN1349" s="42">
        <v>8.1263159999999992</v>
      </c>
      <c r="BO1349" s="42">
        <v>16.252631999999998</v>
      </c>
      <c r="BP1349" s="42">
        <v>0</v>
      </c>
      <c r="BQ1349" s="42">
        <v>28.442105000000002</v>
      </c>
      <c r="BR1349" s="42">
        <v>4.0631579999999996</v>
      </c>
      <c r="BS1349" s="42">
        <v>8.1263159999999992</v>
      </c>
      <c r="BT1349" s="42">
        <v>0</v>
      </c>
      <c r="BU1349" s="42">
        <v>0</v>
      </c>
      <c r="BV1349" s="42">
        <v>0</v>
      </c>
      <c r="BW1349" s="42">
        <v>0</v>
      </c>
      <c r="BX1349" s="42">
        <v>0</v>
      </c>
      <c r="BY1349" s="42">
        <v>0</v>
      </c>
      <c r="BZ1349" s="42">
        <v>0</v>
      </c>
      <c r="CA1349" s="42">
        <v>8.1263159999999992</v>
      </c>
      <c r="CB1349" s="42">
        <v>73.136842000000001</v>
      </c>
      <c r="CC1349" s="42">
        <v>28.442105000000002</v>
      </c>
      <c r="CD1349" s="42">
        <v>4.0631579999999996</v>
      </c>
      <c r="CE1349" s="42">
        <v>0</v>
      </c>
      <c r="CF1349" s="42">
        <v>12.189474000000001</v>
      </c>
      <c r="CG1349" s="42">
        <v>12.189474000000001</v>
      </c>
      <c r="CH1349" s="42">
        <v>12.189474000000001</v>
      </c>
      <c r="CI1349" s="42">
        <v>0</v>
      </c>
      <c r="CJ1349" s="42">
        <v>4.0631579999999996</v>
      </c>
      <c r="CK1349" s="42">
        <v>73.136842000000001</v>
      </c>
      <c r="CL1349" s="42">
        <v>8.1263159999999992</v>
      </c>
      <c r="CM1349" s="42">
        <v>4.0631579999999996</v>
      </c>
      <c r="CN1349" s="42">
        <v>0</v>
      </c>
      <c r="CO1349" s="42">
        <v>0</v>
      </c>
      <c r="CP1349" s="42">
        <v>8.1263159999999992</v>
      </c>
      <c r="CQ1349" s="42">
        <v>0</v>
      </c>
      <c r="CR1349" s="42">
        <v>52.821052999999999</v>
      </c>
      <c r="CS1349" s="42">
        <v>0</v>
      </c>
    </row>
    <row r="1350" spans="1:97">
      <c r="A1350" s="40" t="s">
        <v>3328</v>
      </c>
      <c r="B1350" s="40" t="s">
        <v>289</v>
      </c>
      <c r="C1350" s="40" t="s">
        <v>2806</v>
      </c>
      <c r="D1350" s="40" t="s">
        <v>2812</v>
      </c>
      <c r="E1350" s="40" t="s">
        <v>2917</v>
      </c>
      <c r="F1350" s="40" t="s">
        <v>2903</v>
      </c>
      <c r="G1350" s="41" t="s">
        <v>294</v>
      </c>
      <c r="H1350" s="40" t="s">
        <v>3329</v>
      </c>
      <c r="I1350" s="42">
        <v>1542</v>
      </c>
      <c r="J1350" s="42">
        <v>323.086972</v>
      </c>
      <c r="K1350" s="42">
        <v>209.248152</v>
      </c>
      <c r="L1350" s="42">
        <v>344.32853999999998</v>
      </c>
      <c r="M1350" s="42">
        <v>384.96841000000001</v>
      </c>
      <c r="N1350" s="42">
        <v>193.02365900000001</v>
      </c>
      <c r="O1350" s="42">
        <v>87.344267000000002</v>
      </c>
      <c r="P1350" s="42">
        <v>221</v>
      </c>
      <c r="Q1350" s="42">
        <v>242</v>
      </c>
      <c r="R1350" s="42">
        <v>306</v>
      </c>
      <c r="S1350" s="42">
        <v>311</v>
      </c>
      <c r="T1350" s="42">
        <v>130</v>
      </c>
      <c r="U1350" s="42">
        <v>64</v>
      </c>
      <c r="V1350" s="42">
        <v>790.24102900000003</v>
      </c>
      <c r="W1350" s="42">
        <v>173.73544699999999</v>
      </c>
      <c r="X1350" s="42">
        <v>115.776449</v>
      </c>
      <c r="Y1350" s="42">
        <v>172.64081300000001</v>
      </c>
      <c r="Z1350" s="42">
        <v>184.86422899999999</v>
      </c>
      <c r="AA1350" s="42">
        <v>104.647667</v>
      </c>
      <c r="AB1350" s="42">
        <v>35.528432000000002</v>
      </c>
      <c r="AC1350" s="42">
        <v>3.04799</v>
      </c>
      <c r="AD1350" s="42">
        <v>218.43930499999999</v>
      </c>
      <c r="AE1350" s="42">
        <v>480.39346899999998</v>
      </c>
      <c r="AF1350" s="42">
        <v>91.408253999999999</v>
      </c>
      <c r="AG1350" s="42">
        <v>751.75897099999997</v>
      </c>
      <c r="AH1350" s="42">
        <v>149.35152500000001</v>
      </c>
      <c r="AI1350" s="42">
        <v>93.471703000000005</v>
      </c>
      <c r="AJ1350" s="42">
        <v>171.687726</v>
      </c>
      <c r="AK1350" s="42">
        <v>200.10418100000001</v>
      </c>
      <c r="AL1350" s="42">
        <v>88.375990999999999</v>
      </c>
      <c r="AM1350" s="42">
        <v>46.735850999999997</v>
      </c>
      <c r="AN1350" s="42">
        <v>2.0319940000000001</v>
      </c>
      <c r="AO1350" s="42">
        <v>183.89541500000001</v>
      </c>
      <c r="AP1350" s="42">
        <v>473.39158400000002</v>
      </c>
      <c r="AQ1350" s="42">
        <v>94.471971999999994</v>
      </c>
      <c r="AR1350" s="42">
        <v>1214.754676</v>
      </c>
      <c r="AS1350" s="42">
        <v>28.44791</v>
      </c>
      <c r="AT1350" s="42">
        <v>36.575884000000002</v>
      </c>
      <c r="AU1350" s="42">
        <v>65.023792999999998</v>
      </c>
      <c r="AV1350" s="42">
        <v>211.32732799999999</v>
      </c>
      <c r="AW1350" s="42">
        <v>231.58435299999999</v>
      </c>
      <c r="AX1350" s="42">
        <v>194.94556</v>
      </c>
      <c r="AY1350" s="42">
        <v>320.92915900000003</v>
      </c>
      <c r="AZ1350" s="42">
        <v>125.920689</v>
      </c>
      <c r="BA1350" s="42">
        <v>580.96142199999997</v>
      </c>
      <c r="BB1350" s="42">
        <v>16.255948</v>
      </c>
      <c r="BC1350" s="42">
        <v>36.575884000000002</v>
      </c>
      <c r="BD1350" s="42">
        <v>36.575884000000002</v>
      </c>
      <c r="BE1350" s="42">
        <v>93.471703000000005</v>
      </c>
      <c r="BF1350" s="42">
        <v>44.703857999999997</v>
      </c>
      <c r="BG1350" s="42">
        <v>162.433663</v>
      </c>
      <c r="BH1350" s="42">
        <v>178.752521</v>
      </c>
      <c r="BI1350" s="42">
        <v>12.191960999999999</v>
      </c>
      <c r="BJ1350" s="42">
        <v>633.79325400000005</v>
      </c>
      <c r="BK1350" s="42">
        <v>12.191960999999999</v>
      </c>
      <c r="BL1350" s="42">
        <v>0</v>
      </c>
      <c r="BM1350" s="42">
        <v>28.44791</v>
      </c>
      <c r="BN1350" s="42">
        <v>117.855625</v>
      </c>
      <c r="BO1350" s="42">
        <v>186.880495</v>
      </c>
      <c r="BP1350" s="42">
        <v>32.511896999999998</v>
      </c>
      <c r="BQ1350" s="42">
        <v>142.176638</v>
      </c>
      <c r="BR1350" s="42">
        <v>113.728728</v>
      </c>
      <c r="BS1350" s="42">
        <v>117.792715</v>
      </c>
      <c r="BT1350" s="42">
        <v>4.063987</v>
      </c>
      <c r="BU1350" s="42">
        <v>0</v>
      </c>
      <c r="BV1350" s="42">
        <v>0</v>
      </c>
      <c r="BW1350" s="42">
        <v>4.063987</v>
      </c>
      <c r="BX1350" s="42">
        <v>36.575884000000002</v>
      </c>
      <c r="BY1350" s="42">
        <v>28.385000000000002</v>
      </c>
      <c r="BZ1350" s="42">
        <v>0</v>
      </c>
      <c r="CA1350" s="42">
        <v>44.703857999999997</v>
      </c>
      <c r="CB1350" s="42">
        <v>633.79325400000005</v>
      </c>
      <c r="CC1350" s="42">
        <v>16.255948</v>
      </c>
      <c r="CD1350" s="42">
        <v>32.511896999999998</v>
      </c>
      <c r="CE1350" s="42">
        <v>52.831831999999999</v>
      </c>
      <c r="CF1350" s="42">
        <v>182.87941799999999</v>
      </c>
      <c r="CG1350" s="42">
        <v>158.43258599999999</v>
      </c>
      <c r="CH1350" s="42">
        <v>150.30461199999999</v>
      </c>
      <c r="CI1350" s="42">
        <v>0</v>
      </c>
      <c r="CJ1350" s="42">
        <v>40.576960999999997</v>
      </c>
      <c r="CK1350" s="42">
        <v>463.16870699999998</v>
      </c>
      <c r="CL1350" s="42">
        <v>8.127974</v>
      </c>
      <c r="CM1350" s="42">
        <v>4.063987</v>
      </c>
      <c r="CN1350" s="42">
        <v>12.191960999999999</v>
      </c>
      <c r="CO1350" s="42">
        <v>24.383921999999998</v>
      </c>
      <c r="CP1350" s="42">
        <v>36.575884000000002</v>
      </c>
      <c r="CQ1350" s="42">
        <v>16.255948</v>
      </c>
      <c r="CR1350" s="42">
        <v>320.92915900000003</v>
      </c>
      <c r="CS1350" s="42">
        <v>40.639870999999999</v>
      </c>
    </row>
    <row r="1351" spans="1:97">
      <c r="A1351" s="40" t="s">
        <v>3330</v>
      </c>
      <c r="B1351" s="40" t="s">
        <v>289</v>
      </c>
      <c r="C1351" s="40" t="s">
        <v>2806</v>
      </c>
      <c r="D1351" s="40" t="s">
        <v>2812</v>
      </c>
      <c r="E1351" s="40" t="s">
        <v>2870</v>
      </c>
      <c r="F1351" s="40" t="s">
        <v>2809</v>
      </c>
      <c r="G1351" s="41" t="s">
        <v>294</v>
      </c>
      <c r="H1351" s="40" t="s">
        <v>3331</v>
      </c>
      <c r="I1351" s="42">
        <v>502</v>
      </c>
      <c r="J1351" s="42">
        <v>76.927307999999996</v>
      </c>
      <c r="K1351" s="42">
        <v>90.734774000000002</v>
      </c>
      <c r="L1351" s="42">
        <v>75.941061000000005</v>
      </c>
      <c r="M1351" s="42">
        <v>118.349705</v>
      </c>
      <c r="N1351" s="42">
        <v>79.886050999999995</v>
      </c>
      <c r="O1351" s="42">
        <v>60.161099999999998</v>
      </c>
      <c r="P1351" s="42">
        <v>83</v>
      </c>
      <c r="Q1351" s="42">
        <v>71</v>
      </c>
      <c r="R1351" s="42">
        <v>103</v>
      </c>
      <c r="S1351" s="42">
        <v>92</v>
      </c>
      <c r="T1351" s="42">
        <v>78</v>
      </c>
      <c r="U1351" s="42">
        <v>34</v>
      </c>
      <c r="V1351" s="42">
        <v>254.451866</v>
      </c>
      <c r="W1351" s="42">
        <v>37.477406999999999</v>
      </c>
      <c r="X1351" s="42">
        <v>59.174852999999999</v>
      </c>
      <c r="Y1351" s="42">
        <v>37.477406999999999</v>
      </c>
      <c r="Z1351" s="42">
        <v>61.147348000000001</v>
      </c>
      <c r="AA1351" s="42">
        <v>38.463653999999998</v>
      </c>
      <c r="AB1351" s="42">
        <v>19.724951000000001</v>
      </c>
      <c r="AC1351" s="42">
        <v>0.98624800000000001</v>
      </c>
      <c r="AD1351" s="42">
        <v>52.271120000000003</v>
      </c>
      <c r="AE1351" s="42">
        <v>162.73084499999999</v>
      </c>
      <c r="AF1351" s="42">
        <v>39.449902000000002</v>
      </c>
      <c r="AG1351" s="42">
        <v>247.548134</v>
      </c>
      <c r="AH1351" s="42">
        <v>39.449902000000002</v>
      </c>
      <c r="AI1351" s="42">
        <v>31.559920999999999</v>
      </c>
      <c r="AJ1351" s="42">
        <v>38.463653999999998</v>
      </c>
      <c r="AK1351" s="42">
        <v>57.202357999999997</v>
      </c>
      <c r="AL1351" s="42">
        <v>41.422396999999997</v>
      </c>
      <c r="AM1351" s="42">
        <v>38.463653999999998</v>
      </c>
      <c r="AN1351" s="42">
        <v>0.98624800000000001</v>
      </c>
      <c r="AO1351" s="42">
        <v>51.284872</v>
      </c>
      <c r="AP1351" s="42">
        <v>144.97838899999999</v>
      </c>
      <c r="AQ1351" s="42">
        <v>51.284872</v>
      </c>
      <c r="AR1351" s="42">
        <v>430.00392900000003</v>
      </c>
      <c r="AS1351" s="42">
        <v>31.559920999999999</v>
      </c>
      <c r="AT1351" s="42">
        <v>23.669941000000001</v>
      </c>
      <c r="AU1351" s="42">
        <v>11.834970999999999</v>
      </c>
      <c r="AV1351" s="42">
        <v>15.779961</v>
      </c>
      <c r="AW1351" s="42">
        <v>55.229861999999997</v>
      </c>
      <c r="AX1351" s="42">
        <v>114.404715</v>
      </c>
      <c r="AY1351" s="42">
        <v>134.12966599999999</v>
      </c>
      <c r="AZ1351" s="42">
        <v>43.394891999999999</v>
      </c>
      <c r="BA1351" s="42">
        <v>232.75442000000001</v>
      </c>
      <c r="BB1351" s="42">
        <v>11.834970999999999</v>
      </c>
      <c r="BC1351" s="42">
        <v>7.8899800000000004</v>
      </c>
      <c r="BD1351" s="42">
        <v>3.9449900000000002</v>
      </c>
      <c r="BE1351" s="42">
        <v>11.834970999999999</v>
      </c>
      <c r="BF1351" s="42">
        <v>11.834970999999999</v>
      </c>
      <c r="BG1351" s="42">
        <v>106.514735</v>
      </c>
      <c r="BH1351" s="42">
        <v>59.174852999999999</v>
      </c>
      <c r="BI1351" s="42">
        <v>19.724951000000001</v>
      </c>
      <c r="BJ1351" s="42">
        <v>197.24950899999999</v>
      </c>
      <c r="BK1351" s="42">
        <v>19.724951000000001</v>
      </c>
      <c r="BL1351" s="42">
        <v>15.779961</v>
      </c>
      <c r="BM1351" s="42">
        <v>7.8899800000000004</v>
      </c>
      <c r="BN1351" s="42">
        <v>3.9449900000000002</v>
      </c>
      <c r="BO1351" s="42">
        <v>43.394891999999999</v>
      </c>
      <c r="BP1351" s="42">
        <v>7.8899800000000004</v>
      </c>
      <c r="BQ1351" s="42">
        <v>74.954813000000001</v>
      </c>
      <c r="BR1351" s="42">
        <v>23.669941000000001</v>
      </c>
      <c r="BS1351" s="42">
        <v>74.954813000000001</v>
      </c>
      <c r="BT1351" s="42">
        <v>0</v>
      </c>
      <c r="BU1351" s="42">
        <v>0</v>
      </c>
      <c r="BV1351" s="42">
        <v>0</v>
      </c>
      <c r="BW1351" s="42">
        <v>3.9449900000000002</v>
      </c>
      <c r="BX1351" s="42">
        <v>7.8899800000000004</v>
      </c>
      <c r="BY1351" s="42">
        <v>39.449902000000002</v>
      </c>
      <c r="BZ1351" s="42">
        <v>0</v>
      </c>
      <c r="CA1351" s="42">
        <v>23.669941000000001</v>
      </c>
      <c r="CB1351" s="42">
        <v>185.41453799999999</v>
      </c>
      <c r="CC1351" s="42">
        <v>27.614930999999999</v>
      </c>
      <c r="CD1351" s="42">
        <v>15.779961</v>
      </c>
      <c r="CE1351" s="42">
        <v>11.834970999999999</v>
      </c>
      <c r="CF1351" s="42">
        <v>11.834970999999999</v>
      </c>
      <c r="CG1351" s="42">
        <v>43.394891999999999</v>
      </c>
      <c r="CH1351" s="42">
        <v>67.064832999999993</v>
      </c>
      <c r="CI1351" s="42">
        <v>3.9449900000000002</v>
      </c>
      <c r="CJ1351" s="42">
        <v>3.9449900000000002</v>
      </c>
      <c r="CK1351" s="42">
        <v>169.634578</v>
      </c>
      <c r="CL1351" s="42">
        <v>3.9449900000000002</v>
      </c>
      <c r="CM1351" s="42">
        <v>7.8899800000000004</v>
      </c>
      <c r="CN1351" s="42">
        <v>0</v>
      </c>
      <c r="CO1351" s="42">
        <v>0</v>
      </c>
      <c r="CP1351" s="42">
        <v>3.9449900000000002</v>
      </c>
      <c r="CQ1351" s="42">
        <v>7.8899800000000004</v>
      </c>
      <c r="CR1351" s="42">
        <v>130.184676</v>
      </c>
      <c r="CS1351" s="42">
        <v>15.779961</v>
      </c>
    </row>
    <row r="1352" spans="1:97">
      <c r="A1352" s="40" t="s">
        <v>3332</v>
      </c>
      <c r="B1352" s="40" t="s">
        <v>289</v>
      </c>
      <c r="C1352" s="40" t="s">
        <v>2806</v>
      </c>
      <c r="D1352" s="40" t="s">
        <v>2807</v>
      </c>
      <c r="E1352" s="40" t="s">
        <v>2933</v>
      </c>
      <c r="F1352" s="40" t="s">
        <v>2809</v>
      </c>
      <c r="G1352" s="41" t="s">
        <v>294</v>
      </c>
      <c r="H1352" s="40" t="s">
        <v>3333</v>
      </c>
      <c r="I1352" s="42">
        <v>615</v>
      </c>
      <c r="J1352" s="42">
        <v>110.096591</v>
      </c>
      <c r="K1352" s="42">
        <v>70.927610999999999</v>
      </c>
      <c r="L1352" s="42">
        <v>115.389696</v>
      </c>
      <c r="M1352" s="42">
        <v>169.37936999999999</v>
      </c>
      <c r="N1352" s="42">
        <v>117.50693800000001</v>
      </c>
      <c r="O1352" s="42">
        <v>31.699793</v>
      </c>
      <c r="P1352" s="42">
        <v>102</v>
      </c>
      <c r="Q1352" s="42">
        <v>94</v>
      </c>
      <c r="R1352" s="42">
        <v>141</v>
      </c>
      <c r="S1352" s="42">
        <v>133</v>
      </c>
      <c r="T1352" s="42">
        <v>42</v>
      </c>
      <c r="U1352" s="42">
        <v>29</v>
      </c>
      <c r="V1352" s="42">
        <v>315.46907700000003</v>
      </c>
      <c r="W1352" s="42">
        <v>57.165537999999998</v>
      </c>
      <c r="X1352" s="42">
        <v>39.168979</v>
      </c>
      <c r="Y1352" s="42">
        <v>57.165537999999998</v>
      </c>
      <c r="Z1352" s="42">
        <v>88.924169000000006</v>
      </c>
      <c r="AA1352" s="42">
        <v>59.282780000000002</v>
      </c>
      <c r="AB1352" s="42">
        <v>13.762074</v>
      </c>
      <c r="AC1352" s="42">
        <v>0</v>
      </c>
      <c r="AD1352" s="42">
        <v>74.103475000000003</v>
      </c>
      <c r="AE1352" s="42">
        <v>195.844897</v>
      </c>
      <c r="AF1352" s="42">
        <v>45.520705999999997</v>
      </c>
      <c r="AG1352" s="42">
        <v>299.53092299999997</v>
      </c>
      <c r="AH1352" s="42">
        <v>52.931052999999999</v>
      </c>
      <c r="AI1352" s="42">
        <v>31.758631999999999</v>
      </c>
      <c r="AJ1352" s="42">
        <v>58.224159</v>
      </c>
      <c r="AK1352" s="42">
        <v>80.455201000000002</v>
      </c>
      <c r="AL1352" s="42">
        <v>58.224159</v>
      </c>
      <c r="AM1352" s="42">
        <v>14.761856</v>
      </c>
      <c r="AN1352" s="42">
        <v>3.1758630000000001</v>
      </c>
      <c r="AO1352" s="42">
        <v>62.458643000000002</v>
      </c>
      <c r="AP1352" s="42">
        <v>189.49317099999999</v>
      </c>
      <c r="AQ1352" s="42">
        <v>47.579109000000003</v>
      </c>
      <c r="AR1352" s="42">
        <v>512.37259600000004</v>
      </c>
      <c r="AS1352" s="42">
        <v>8.4689689999999995</v>
      </c>
      <c r="AT1352" s="42">
        <v>12.703453</v>
      </c>
      <c r="AU1352" s="42">
        <v>12.703453</v>
      </c>
      <c r="AV1352" s="42">
        <v>67.751748000000006</v>
      </c>
      <c r="AW1352" s="42">
        <v>131.269012</v>
      </c>
      <c r="AX1352" s="42">
        <v>84.689684999999997</v>
      </c>
      <c r="AY1352" s="42">
        <v>152.44143299999999</v>
      </c>
      <c r="AZ1352" s="42">
        <v>42.344842999999997</v>
      </c>
      <c r="BA1352" s="42">
        <v>271.00699300000002</v>
      </c>
      <c r="BB1352" s="42">
        <v>8.4689689999999995</v>
      </c>
      <c r="BC1352" s="42">
        <v>8.4689689999999995</v>
      </c>
      <c r="BD1352" s="42">
        <v>8.4689689999999995</v>
      </c>
      <c r="BE1352" s="42">
        <v>33.875874000000003</v>
      </c>
      <c r="BF1352" s="42">
        <v>38.110357999999998</v>
      </c>
      <c r="BG1352" s="42">
        <v>67.751748000000006</v>
      </c>
      <c r="BH1352" s="42">
        <v>80.455201000000002</v>
      </c>
      <c r="BI1352" s="42">
        <v>25.406905999999999</v>
      </c>
      <c r="BJ1352" s="42">
        <v>241.36560299999999</v>
      </c>
      <c r="BK1352" s="42">
        <v>0</v>
      </c>
      <c r="BL1352" s="42">
        <v>4.2344840000000001</v>
      </c>
      <c r="BM1352" s="42">
        <v>4.2344840000000001</v>
      </c>
      <c r="BN1352" s="42">
        <v>33.875874000000003</v>
      </c>
      <c r="BO1352" s="42">
        <v>93.158653999999999</v>
      </c>
      <c r="BP1352" s="42">
        <v>16.937937000000002</v>
      </c>
      <c r="BQ1352" s="42">
        <v>71.986232000000001</v>
      </c>
      <c r="BR1352" s="42">
        <v>16.937937000000002</v>
      </c>
      <c r="BS1352" s="42">
        <v>50.813811000000001</v>
      </c>
      <c r="BT1352" s="42">
        <v>0</v>
      </c>
      <c r="BU1352" s="42">
        <v>0</v>
      </c>
      <c r="BV1352" s="42">
        <v>0</v>
      </c>
      <c r="BW1352" s="42">
        <v>8.4689689999999995</v>
      </c>
      <c r="BX1352" s="42">
        <v>0</v>
      </c>
      <c r="BY1352" s="42">
        <v>16.937937000000002</v>
      </c>
      <c r="BZ1352" s="42">
        <v>0</v>
      </c>
      <c r="CA1352" s="42">
        <v>25.406905999999999</v>
      </c>
      <c r="CB1352" s="42">
        <v>241.36560299999999</v>
      </c>
      <c r="CC1352" s="42">
        <v>4.2344840000000001</v>
      </c>
      <c r="CD1352" s="42">
        <v>4.2344840000000001</v>
      </c>
      <c r="CE1352" s="42">
        <v>12.703453</v>
      </c>
      <c r="CF1352" s="42">
        <v>59.282780000000002</v>
      </c>
      <c r="CG1352" s="42">
        <v>105.86210699999999</v>
      </c>
      <c r="CH1352" s="42">
        <v>42.344842999999997</v>
      </c>
      <c r="CI1352" s="42">
        <v>4.2344840000000001</v>
      </c>
      <c r="CJ1352" s="42">
        <v>8.4689689999999995</v>
      </c>
      <c r="CK1352" s="42">
        <v>220.19318200000001</v>
      </c>
      <c r="CL1352" s="42">
        <v>4.2344840000000001</v>
      </c>
      <c r="CM1352" s="42">
        <v>8.4689689999999995</v>
      </c>
      <c r="CN1352" s="42">
        <v>0</v>
      </c>
      <c r="CO1352" s="42">
        <v>0</v>
      </c>
      <c r="CP1352" s="42">
        <v>25.406905999999999</v>
      </c>
      <c r="CQ1352" s="42">
        <v>25.406905999999999</v>
      </c>
      <c r="CR1352" s="42">
        <v>148.20694900000001</v>
      </c>
      <c r="CS1352" s="42">
        <v>8.4689689999999995</v>
      </c>
    </row>
    <row r="1353" spans="1:97">
      <c r="A1353" s="40" t="s">
        <v>3334</v>
      </c>
      <c r="B1353" s="40" t="s">
        <v>289</v>
      </c>
      <c r="C1353" s="40" t="s">
        <v>2806</v>
      </c>
      <c r="D1353" s="40" t="s">
        <v>2812</v>
      </c>
      <c r="E1353" s="40" t="s">
        <v>2917</v>
      </c>
      <c r="F1353" s="40" t="s">
        <v>2903</v>
      </c>
      <c r="G1353" s="41" t="s">
        <v>294</v>
      </c>
      <c r="H1353" s="40" t="s">
        <v>3335</v>
      </c>
      <c r="I1353" s="42">
        <v>370</v>
      </c>
      <c r="J1353" s="42">
        <v>88.547009000000003</v>
      </c>
      <c r="K1353" s="42">
        <v>47.435896999999997</v>
      </c>
      <c r="L1353" s="42">
        <v>100.14245</v>
      </c>
      <c r="M1353" s="42">
        <v>78.005697999999995</v>
      </c>
      <c r="N1353" s="42">
        <v>35.840456000000003</v>
      </c>
      <c r="O1353" s="42">
        <v>20.028490000000001</v>
      </c>
      <c r="P1353" s="42">
        <v>50</v>
      </c>
      <c r="Q1353" s="42">
        <v>41</v>
      </c>
      <c r="R1353" s="42">
        <v>58</v>
      </c>
      <c r="S1353" s="42">
        <v>43</v>
      </c>
      <c r="T1353" s="42">
        <v>34</v>
      </c>
      <c r="U1353" s="42">
        <v>10</v>
      </c>
      <c r="V1353" s="42">
        <v>193.960114</v>
      </c>
      <c r="W1353" s="42">
        <v>46.381765999999999</v>
      </c>
      <c r="X1353" s="42">
        <v>23.190882999999999</v>
      </c>
      <c r="Y1353" s="42">
        <v>53.760683999999998</v>
      </c>
      <c r="Z1353" s="42">
        <v>43.219372999999997</v>
      </c>
      <c r="AA1353" s="42">
        <v>18.974359</v>
      </c>
      <c r="AB1353" s="42">
        <v>8.4330479999999994</v>
      </c>
      <c r="AC1353" s="42">
        <v>0</v>
      </c>
      <c r="AD1353" s="42">
        <v>57.977207999999997</v>
      </c>
      <c r="AE1353" s="42">
        <v>113.846154</v>
      </c>
      <c r="AF1353" s="42">
        <v>22.136752000000001</v>
      </c>
      <c r="AG1353" s="42">
        <v>176.039886</v>
      </c>
      <c r="AH1353" s="42">
        <v>42.165241999999999</v>
      </c>
      <c r="AI1353" s="42">
        <v>24.245014000000001</v>
      </c>
      <c r="AJ1353" s="42">
        <v>46.381765999999999</v>
      </c>
      <c r="AK1353" s="42">
        <v>34.786324999999998</v>
      </c>
      <c r="AL1353" s="42">
        <v>16.866097</v>
      </c>
      <c r="AM1353" s="42">
        <v>11.595442</v>
      </c>
      <c r="AN1353" s="42">
        <v>0</v>
      </c>
      <c r="AO1353" s="42">
        <v>54.814815000000003</v>
      </c>
      <c r="AP1353" s="42">
        <v>100.14245</v>
      </c>
      <c r="AQ1353" s="42">
        <v>21.082621</v>
      </c>
      <c r="AR1353" s="42">
        <v>257.20797700000003</v>
      </c>
      <c r="AS1353" s="42">
        <v>0</v>
      </c>
      <c r="AT1353" s="42">
        <v>25.299144999999999</v>
      </c>
      <c r="AU1353" s="42">
        <v>12.649573</v>
      </c>
      <c r="AV1353" s="42">
        <v>50.598291000000003</v>
      </c>
      <c r="AW1353" s="42">
        <v>46.381765999999999</v>
      </c>
      <c r="AX1353" s="42">
        <v>46.381765999999999</v>
      </c>
      <c r="AY1353" s="42">
        <v>37.948718</v>
      </c>
      <c r="AZ1353" s="42">
        <v>37.948718</v>
      </c>
      <c r="BA1353" s="42">
        <v>134.928775</v>
      </c>
      <c r="BB1353" s="42">
        <v>0</v>
      </c>
      <c r="BC1353" s="42">
        <v>8.4330479999999994</v>
      </c>
      <c r="BD1353" s="42">
        <v>8.4330479999999994</v>
      </c>
      <c r="BE1353" s="42">
        <v>37.948718</v>
      </c>
      <c r="BF1353" s="42">
        <v>4.2165239999999997</v>
      </c>
      <c r="BG1353" s="42">
        <v>37.948718</v>
      </c>
      <c r="BH1353" s="42">
        <v>25.299144999999999</v>
      </c>
      <c r="BI1353" s="42">
        <v>12.649573</v>
      </c>
      <c r="BJ1353" s="42">
        <v>122.279202</v>
      </c>
      <c r="BK1353" s="42">
        <v>0</v>
      </c>
      <c r="BL1353" s="42">
        <v>16.866097</v>
      </c>
      <c r="BM1353" s="42">
        <v>4.2165239999999997</v>
      </c>
      <c r="BN1353" s="42">
        <v>12.649573</v>
      </c>
      <c r="BO1353" s="42">
        <v>42.165241999999999</v>
      </c>
      <c r="BP1353" s="42">
        <v>8.4330479999999994</v>
      </c>
      <c r="BQ1353" s="42">
        <v>12.649573</v>
      </c>
      <c r="BR1353" s="42">
        <v>25.299144999999999</v>
      </c>
      <c r="BS1353" s="42">
        <v>37.948718</v>
      </c>
      <c r="BT1353" s="42">
        <v>0</v>
      </c>
      <c r="BU1353" s="42">
        <v>4.2165239999999997</v>
      </c>
      <c r="BV1353" s="42">
        <v>0</v>
      </c>
      <c r="BW1353" s="42">
        <v>4.2165239999999997</v>
      </c>
      <c r="BX1353" s="42">
        <v>8.4330479999999994</v>
      </c>
      <c r="BY1353" s="42">
        <v>4.2165239999999997</v>
      </c>
      <c r="BZ1353" s="42">
        <v>0</v>
      </c>
      <c r="CA1353" s="42">
        <v>16.866097</v>
      </c>
      <c r="CB1353" s="42">
        <v>160.22792000000001</v>
      </c>
      <c r="CC1353" s="42">
        <v>0</v>
      </c>
      <c r="CD1353" s="42">
        <v>16.866097</v>
      </c>
      <c r="CE1353" s="42">
        <v>12.649573</v>
      </c>
      <c r="CF1353" s="42">
        <v>46.381765999999999</v>
      </c>
      <c r="CG1353" s="42">
        <v>33.732194</v>
      </c>
      <c r="CH1353" s="42">
        <v>37.948718</v>
      </c>
      <c r="CI1353" s="42">
        <v>0</v>
      </c>
      <c r="CJ1353" s="42">
        <v>12.649573</v>
      </c>
      <c r="CK1353" s="42">
        <v>59.031339000000003</v>
      </c>
      <c r="CL1353" s="42">
        <v>0</v>
      </c>
      <c r="CM1353" s="42">
        <v>4.2165239999999997</v>
      </c>
      <c r="CN1353" s="42">
        <v>0</v>
      </c>
      <c r="CO1353" s="42">
        <v>0</v>
      </c>
      <c r="CP1353" s="42">
        <v>4.2165239999999997</v>
      </c>
      <c r="CQ1353" s="42">
        <v>4.2165239999999997</v>
      </c>
      <c r="CR1353" s="42">
        <v>37.948718</v>
      </c>
      <c r="CS1353" s="42">
        <v>8.4330479999999994</v>
      </c>
    </row>
    <row r="1354" spans="1:97">
      <c r="A1354" s="40" t="s">
        <v>3336</v>
      </c>
      <c r="B1354" s="40" t="s">
        <v>289</v>
      </c>
      <c r="C1354" s="40" t="s">
        <v>2806</v>
      </c>
      <c r="D1354" s="40" t="s">
        <v>2807</v>
      </c>
      <c r="E1354" s="40" t="s">
        <v>2852</v>
      </c>
      <c r="F1354" s="40" t="s">
        <v>2809</v>
      </c>
      <c r="G1354" s="41" t="s">
        <v>294</v>
      </c>
      <c r="H1354" s="40" t="s">
        <v>2485</v>
      </c>
      <c r="I1354" s="42">
        <v>651</v>
      </c>
      <c r="J1354" s="42">
        <v>155.87323900000001</v>
      </c>
      <c r="K1354" s="42">
        <v>84.558684999999997</v>
      </c>
      <c r="L1354" s="42">
        <v>164.02347399999999</v>
      </c>
      <c r="M1354" s="42">
        <v>125.309859</v>
      </c>
      <c r="N1354" s="42">
        <v>69.276994999999999</v>
      </c>
      <c r="O1354" s="42">
        <v>51.957746</v>
      </c>
      <c r="P1354" s="42">
        <v>95</v>
      </c>
      <c r="Q1354" s="42">
        <v>72</v>
      </c>
      <c r="R1354" s="42">
        <v>131</v>
      </c>
      <c r="S1354" s="42">
        <v>53</v>
      </c>
      <c r="T1354" s="42">
        <v>79</v>
      </c>
      <c r="U1354" s="42">
        <v>25</v>
      </c>
      <c r="V1354" s="42">
        <v>321.93427200000002</v>
      </c>
      <c r="W1354" s="42">
        <v>80.483568000000005</v>
      </c>
      <c r="X1354" s="42">
        <v>40.751173999999999</v>
      </c>
      <c r="Y1354" s="42">
        <v>83.539906000000002</v>
      </c>
      <c r="Z1354" s="42">
        <v>62.145539999999997</v>
      </c>
      <c r="AA1354" s="42">
        <v>34.638497999999998</v>
      </c>
      <c r="AB1354" s="42">
        <v>19.356808000000001</v>
      </c>
      <c r="AC1354" s="42">
        <v>1.0187790000000001</v>
      </c>
      <c r="AD1354" s="42">
        <v>92.708920000000006</v>
      </c>
      <c r="AE1354" s="42">
        <v>188.47417799999999</v>
      </c>
      <c r="AF1354" s="42">
        <v>40.751173999999999</v>
      </c>
      <c r="AG1354" s="42">
        <v>329.06572799999998</v>
      </c>
      <c r="AH1354" s="42">
        <v>75.389671000000007</v>
      </c>
      <c r="AI1354" s="42">
        <v>43.807512000000003</v>
      </c>
      <c r="AJ1354" s="42">
        <v>80.483568000000005</v>
      </c>
      <c r="AK1354" s="42">
        <v>63.164318999999999</v>
      </c>
      <c r="AL1354" s="42">
        <v>34.638497999999998</v>
      </c>
      <c r="AM1354" s="42">
        <v>28.525822000000002</v>
      </c>
      <c r="AN1354" s="42">
        <v>3.0563380000000002</v>
      </c>
      <c r="AO1354" s="42">
        <v>88.633803</v>
      </c>
      <c r="AP1354" s="42">
        <v>187.455399</v>
      </c>
      <c r="AQ1354" s="42">
        <v>52.976526</v>
      </c>
      <c r="AR1354" s="42">
        <v>517.53990599999997</v>
      </c>
      <c r="AS1354" s="42">
        <v>16.300469</v>
      </c>
      <c r="AT1354" s="42">
        <v>24.450704000000002</v>
      </c>
      <c r="AU1354" s="42">
        <v>36.676056000000003</v>
      </c>
      <c r="AV1354" s="42">
        <v>126.328638</v>
      </c>
      <c r="AW1354" s="42">
        <v>65.201877999999994</v>
      </c>
      <c r="AX1354" s="42">
        <v>81.502347</v>
      </c>
      <c r="AY1354" s="42">
        <v>118.178404</v>
      </c>
      <c r="AZ1354" s="42">
        <v>48.901408000000004</v>
      </c>
      <c r="BA1354" s="42">
        <v>240.43192500000001</v>
      </c>
      <c r="BB1354" s="42">
        <v>12.225352000000001</v>
      </c>
      <c r="BC1354" s="42">
        <v>8.1502350000000003</v>
      </c>
      <c r="BD1354" s="42">
        <v>16.300469</v>
      </c>
      <c r="BE1354" s="42">
        <v>77.427229999999994</v>
      </c>
      <c r="BF1354" s="42">
        <v>8.1502350000000003</v>
      </c>
      <c r="BG1354" s="42">
        <v>44.826290999999998</v>
      </c>
      <c r="BH1354" s="42">
        <v>61.126761000000002</v>
      </c>
      <c r="BI1354" s="42">
        <v>12.225352000000001</v>
      </c>
      <c r="BJ1354" s="42">
        <v>277.107981</v>
      </c>
      <c r="BK1354" s="42">
        <v>4.0751169999999997</v>
      </c>
      <c r="BL1354" s="42">
        <v>16.300469</v>
      </c>
      <c r="BM1354" s="42">
        <v>20.375586999999999</v>
      </c>
      <c r="BN1354" s="42">
        <v>48.901408000000004</v>
      </c>
      <c r="BO1354" s="42">
        <v>57.051642999999999</v>
      </c>
      <c r="BP1354" s="42">
        <v>36.676056000000003</v>
      </c>
      <c r="BQ1354" s="42">
        <v>57.051642999999999</v>
      </c>
      <c r="BR1354" s="42">
        <v>36.676056000000003</v>
      </c>
      <c r="BS1354" s="42">
        <v>40.751173999999999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  <c r="BY1354" s="42">
        <v>12.225352000000001</v>
      </c>
      <c r="BZ1354" s="42">
        <v>0</v>
      </c>
      <c r="CA1354" s="42">
        <v>28.525822000000002</v>
      </c>
      <c r="CB1354" s="42">
        <v>338.23474199999998</v>
      </c>
      <c r="CC1354" s="42">
        <v>16.300469</v>
      </c>
      <c r="CD1354" s="42">
        <v>16.300469</v>
      </c>
      <c r="CE1354" s="42">
        <v>32.600938999999997</v>
      </c>
      <c r="CF1354" s="42">
        <v>122.25352100000001</v>
      </c>
      <c r="CG1354" s="42">
        <v>65.201877999999994</v>
      </c>
      <c r="CH1354" s="42">
        <v>65.201877999999994</v>
      </c>
      <c r="CI1354" s="42">
        <v>4.0751169999999997</v>
      </c>
      <c r="CJ1354" s="42">
        <v>16.300469</v>
      </c>
      <c r="CK1354" s="42">
        <v>138.553991</v>
      </c>
      <c r="CL1354" s="42">
        <v>0</v>
      </c>
      <c r="CM1354" s="42">
        <v>8.1502350000000003</v>
      </c>
      <c r="CN1354" s="42">
        <v>4.0751169999999997</v>
      </c>
      <c r="CO1354" s="42">
        <v>4.0751169999999997</v>
      </c>
      <c r="CP1354" s="42">
        <v>0</v>
      </c>
      <c r="CQ1354" s="42">
        <v>4.0751169999999997</v>
      </c>
      <c r="CR1354" s="42">
        <v>114.103286</v>
      </c>
      <c r="CS1354" s="42">
        <v>4.0751169999999997</v>
      </c>
    </row>
    <row r="1355" spans="1:97">
      <c r="A1355" s="40" t="s">
        <v>3337</v>
      </c>
      <c r="B1355" s="40" t="s">
        <v>289</v>
      </c>
      <c r="C1355" s="40" t="s">
        <v>2806</v>
      </c>
      <c r="D1355" s="40" t="s">
        <v>2807</v>
      </c>
      <c r="E1355" s="40" t="s">
        <v>2852</v>
      </c>
      <c r="F1355" s="40" t="s">
        <v>2809</v>
      </c>
      <c r="G1355" s="41" t="s">
        <v>294</v>
      </c>
      <c r="H1355" s="40" t="s">
        <v>3338</v>
      </c>
      <c r="I1355" s="42">
        <v>659</v>
      </c>
      <c r="J1355" s="42">
        <v>128.61129</v>
      </c>
      <c r="K1355" s="42">
        <v>72.277418999999995</v>
      </c>
      <c r="L1355" s="42">
        <v>166.87580600000001</v>
      </c>
      <c r="M1355" s="42">
        <v>113.730645</v>
      </c>
      <c r="N1355" s="42">
        <v>110.541935</v>
      </c>
      <c r="O1355" s="42">
        <v>66.962902999999997</v>
      </c>
      <c r="P1355" s="42">
        <v>81</v>
      </c>
      <c r="Q1355" s="42">
        <v>96</v>
      </c>
      <c r="R1355" s="42">
        <v>119</v>
      </c>
      <c r="S1355" s="42">
        <v>102</v>
      </c>
      <c r="T1355" s="42">
        <v>101</v>
      </c>
      <c r="U1355" s="42">
        <v>60</v>
      </c>
      <c r="V1355" s="42">
        <v>333.75161300000002</v>
      </c>
      <c r="W1355" s="42">
        <v>62.711289999999998</v>
      </c>
      <c r="X1355" s="42">
        <v>35.075806</v>
      </c>
      <c r="Y1355" s="42">
        <v>88.220967999999999</v>
      </c>
      <c r="Z1355" s="42">
        <v>63.774194000000001</v>
      </c>
      <c r="AA1355" s="42">
        <v>53.145161000000002</v>
      </c>
      <c r="AB1355" s="42">
        <v>28.698387</v>
      </c>
      <c r="AC1355" s="42">
        <v>2.1258059999999999</v>
      </c>
      <c r="AD1355" s="42">
        <v>76.529032000000001</v>
      </c>
      <c r="AE1355" s="42">
        <v>196.63709700000001</v>
      </c>
      <c r="AF1355" s="42">
        <v>60.585484000000001</v>
      </c>
      <c r="AG1355" s="42">
        <v>325.24838699999998</v>
      </c>
      <c r="AH1355" s="42">
        <v>65.900000000000006</v>
      </c>
      <c r="AI1355" s="42">
        <v>37.201613000000002</v>
      </c>
      <c r="AJ1355" s="42">
        <v>78.654838999999996</v>
      </c>
      <c r="AK1355" s="42">
        <v>49.956451999999999</v>
      </c>
      <c r="AL1355" s="42">
        <v>57.396774000000001</v>
      </c>
      <c r="AM1355" s="42">
        <v>35.075806</v>
      </c>
      <c r="AN1355" s="42">
        <v>1.0629029999999999</v>
      </c>
      <c r="AO1355" s="42">
        <v>78.654838999999996</v>
      </c>
      <c r="AP1355" s="42">
        <v>180.69354799999999</v>
      </c>
      <c r="AQ1355" s="42">
        <v>65.900000000000006</v>
      </c>
      <c r="AR1355" s="42">
        <v>522.94838700000003</v>
      </c>
      <c r="AS1355" s="42">
        <v>38.264516</v>
      </c>
      <c r="AT1355" s="42">
        <v>4.2516129999999999</v>
      </c>
      <c r="AU1355" s="42">
        <v>17.006451999999999</v>
      </c>
      <c r="AV1355" s="42">
        <v>38.264516</v>
      </c>
      <c r="AW1355" s="42">
        <v>46.767741999999998</v>
      </c>
      <c r="AX1355" s="42">
        <v>153.058065</v>
      </c>
      <c r="AY1355" s="42">
        <v>174.31612899999999</v>
      </c>
      <c r="AZ1355" s="42">
        <v>51.019354999999997</v>
      </c>
      <c r="BA1355" s="42">
        <v>255.09677400000001</v>
      </c>
      <c r="BB1355" s="42">
        <v>25.509677</v>
      </c>
      <c r="BC1355" s="42">
        <v>4.2516129999999999</v>
      </c>
      <c r="BD1355" s="42">
        <v>8.5032259999999997</v>
      </c>
      <c r="BE1355" s="42">
        <v>21.258064999999998</v>
      </c>
      <c r="BF1355" s="42">
        <v>4.2516129999999999</v>
      </c>
      <c r="BG1355" s="42">
        <v>85.032257999999999</v>
      </c>
      <c r="BH1355" s="42">
        <v>89.283871000000005</v>
      </c>
      <c r="BI1355" s="42">
        <v>17.006451999999999</v>
      </c>
      <c r="BJ1355" s="42">
        <v>267.85161299999999</v>
      </c>
      <c r="BK1355" s="42">
        <v>12.754839</v>
      </c>
      <c r="BL1355" s="42">
        <v>0</v>
      </c>
      <c r="BM1355" s="42">
        <v>8.5032259999999997</v>
      </c>
      <c r="BN1355" s="42">
        <v>17.006451999999999</v>
      </c>
      <c r="BO1355" s="42">
        <v>42.516128999999999</v>
      </c>
      <c r="BP1355" s="42">
        <v>68.025806000000003</v>
      </c>
      <c r="BQ1355" s="42">
        <v>85.032257999999999</v>
      </c>
      <c r="BR1355" s="42">
        <v>34.012903000000001</v>
      </c>
      <c r="BS1355" s="42">
        <v>55.270968000000003</v>
      </c>
      <c r="BT1355" s="42">
        <v>0</v>
      </c>
      <c r="BU1355" s="42">
        <v>0</v>
      </c>
      <c r="BV1355" s="42">
        <v>0</v>
      </c>
      <c r="BW1355" s="42">
        <v>0</v>
      </c>
      <c r="BX1355" s="42">
        <v>4.2516129999999999</v>
      </c>
      <c r="BY1355" s="42">
        <v>21.258064999999998</v>
      </c>
      <c r="BZ1355" s="42">
        <v>0</v>
      </c>
      <c r="CA1355" s="42">
        <v>29.761289999999999</v>
      </c>
      <c r="CB1355" s="42">
        <v>272.10322600000001</v>
      </c>
      <c r="CC1355" s="42">
        <v>25.509677</v>
      </c>
      <c r="CD1355" s="42">
        <v>4.2516129999999999</v>
      </c>
      <c r="CE1355" s="42">
        <v>17.006451999999999</v>
      </c>
      <c r="CF1355" s="42">
        <v>38.264516</v>
      </c>
      <c r="CG1355" s="42">
        <v>34.012903000000001</v>
      </c>
      <c r="CH1355" s="42">
        <v>131.80000000000001</v>
      </c>
      <c r="CI1355" s="42">
        <v>0</v>
      </c>
      <c r="CJ1355" s="42">
        <v>21.258064999999998</v>
      </c>
      <c r="CK1355" s="42">
        <v>195.57419400000001</v>
      </c>
      <c r="CL1355" s="42">
        <v>12.754839</v>
      </c>
      <c r="CM1355" s="42">
        <v>0</v>
      </c>
      <c r="CN1355" s="42">
        <v>0</v>
      </c>
      <c r="CO1355" s="42">
        <v>0</v>
      </c>
      <c r="CP1355" s="42">
        <v>8.5032259999999997</v>
      </c>
      <c r="CQ1355" s="42">
        <v>0</v>
      </c>
      <c r="CR1355" s="42">
        <v>174.31612899999999</v>
      </c>
      <c r="CS1355" s="42">
        <v>0</v>
      </c>
    </row>
    <row r="1356" spans="1:97">
      <c r="A1356" s="40" t="s">
        <v>3339</v>
      </c>
      <c r="B1356" s="40" t="s">
        <v>289</v>
      </c>
      <c r="C1356" s="40" t="s">
        <v>2806</v>
      </c>
      <c r="D1356" s="40" t="s">
        <v>2812</v>
      </c>
      <c r="E1356" s="40" t="s">
        <v>2896</v>
      </c>
      <c r="F1356" s="40" t="s">
        <v>2818</v>
      </c>
      <c r="G1356" s="41" t="s">
        <v>294</v>
      </c>
      <c r="H1356" s="40" t="s">
        <v>3340</v>
      </c>
      <c r="I1356" s="42">
        <v>370</v>
      </c>
      <c r="J1356" s="42">
        <v>72</v>
      </c>
      <c r="K1356" s="42">
        <v>38</v>
      </c>
      <c r="L1356" s="42">
        <v>84</v>
      </c>
      <c r="M1356" s="42">
        <v>65</v>
      </c>
      <c r="N1356" s="42">
        <v>69</v>
      </c>
      <c r="O1356" s="42">
        <v>42</v>
      </c>
      <c r="P1356" s="42">
        <v>35</v>
      </c>
      <c r="Q1356" s="42">
        <v>35</v>
      </c>
      <c r="R1356" s="42">
        <v>56</v>
      </c>
      <c r="S1356" s="42">
        <v>54</v>
      </c>
      <c r="T1356" s="42">
        <v>58</v>
      </c>
      <c r="U1356" s="42">
        <v>26</v>
      </c>
      <c r="V1356" s="42">
        <v>189</v>
      </c>
      <c r="W1356" s="42">
        <v>34</v>
      </c>
      <c r="X1356" s="42">
        <v>23</v>
      </c>
      <c r="Y1356" s="42">
        <v>47</v>
      </c>
      <c r="Z1356" s="42">
        <v>35</v>
      </c>
      <c r="AA1356" s="42">
        <v>29</v>
      </c>
      <c r="AB1356" s="42">
        <v>21</v>
      </c>
      <c r="AC1356" s="42">
        <v>0</v>
      </c>
      <c r="AD1356" s="42">
        <v>43</v>
      </c>
      <c r="AE1356" s="42">
        <v>106</v>
      </c>
      <c r="AF1356" s="42">
        <v>40</v>
      </c>
      <c r="AG1356" s="42">
        <v>181</v>
      </c>
      <c r="AH1356" s="42">
        <v>38</v>
      </c>
      <c r="AI1356" s="42">
        <v>15</v>
      </c>
      <c r="AJ1356" s="42">
        <v>37</v>
      </c>
      <c r="AK1356" s="42">
        <v>30</v>
      </c>
      <c r="AL1356" s="42">
        <v>40</v>
      </c>
      <c r="AM1356" s="42">
        <v>19</v>
      </c>
      <c r="AN1356" s="42">
        <v>2</v>
      </c>
      <c r="AO1356" s="42">
        <v>43</v>
      </c>
      <c r="AP1356" s="42">
        <v>95</v>
      </c>
      <c r="AQ1356" s="42">
        <v>43</v>
      </c>
      <c r="AR1356" s="42">
        <v>300</v>
      </c>
      <c r="AS1356" s="42">
        <v>12</v>
      </c>
      <c r="AT1356" s="42">
        <v>8</v>
      </c>
      <c r="AU1356" s="42">
        <v>12</v>
      </c>
      <c r="AV1356" s="42">
        <v>40</v>
      </c>
      <c r="AW1356" s="42">
        <v>52</v>
      </c>
      <c r="AX1356" s="42">
        <v>56</v>
      </c>
      <c r="AY1356" s="42">
        <v>88</v>
      </c>
      <c r="AZ1356" s="42">
        <v>32</v>
      </c>
      <c r="BA1356" s="42">
        <v>164</v>
      </c>
      <c r="BB1356" s="42">
        <v>8</v>
      </c>
      <c r="BC1356" s="42">
        <v>8</v>
      </c>
      <c r="BD1356" s="42">
        <v>12</v>
      </c>
      <c r="BE1356" s="42">
        <v>24</v>
      </c>
      <c r="BF1356" s="42">
        <v>16</v>
      </c>
      <c r="BG1356" s="42">
        <v>44</v>
      </c>
      <c r="BH1356" s="42">
        <v>40</v>
      </c>
      <c r="BI1356" s="42">
        <v>12</v>
      </c>
      <c r="BJ1356" s="42">
        <v>136</v>
      </c>
      <c r="BK1356" s="42">
        <v>4</v>
      </c>
      <c r="BL1356" s="42">
        <v>0</v>
      </c>
      <c r="BM1356" s="42">
        <v>0</v>
      </c>
      <c r="BN1356" s="42">
        <v>16</v>
      </c>
      <c r="BO1356" s="42">
        <v>36</v>
      </c>
      <c r="BP1356" s="42">
        <v>12</v>
      </c>
      <c r="BQ1356" s="42">
        <v>48</v>
      </c>
      <c r="BR1356" s="42">
        <v>20</v>
      </c>
      <c r="BS1356" s="42">
        <v>24</v>
      </c>
      <c r="BT1356" s="42">
        <v>0</v>
      </c>
      <c r="BU1356" s="42">
        <v>0</v>
      </c>
      <c r="BV1356" s="42">
        <v>0</v>
      </c>
      <c r="BW1356" s="42">
        <v>0</v>
      </c>
      <c r="BX1356" s="42">
        <v>8</v>
      </c>
      <c r="BY1356" s="42">
        <v>4</v>
      </c>
      <c r="BZ1356" s="42">
        <v>0</v>
      </c>
      <c r="CA1356" s="42">
        <v>12</v>
      </c>
      <c r="CB1356" s="42">
        <v>164</v>
      </c>
      <c r="CC1356" s="42">
        <v>8</v>
      </c>
      <c r="CD1356" s="42">
        <v>0</v>
      </c>
      <c r="CE1356" s="42">
        <v>12</v>
      </c>
      <c r="CF1356" s="42">
        <v>40</v>
      </c>
      <c r="CG1356" s="42">
        <v>44</v>
      </c>
      <c r="CH1356" s="42">
        <v>48</v>
      </c>
      <c r="CI1356" s="42">
        <v>0</v>
      </c>
      <c r="CJ1356" s="42">
        <v>12</v>
      </c>
      <c r="CK1356" s="42">
        <v>112</v>
      </c>
      <c r="CL1356" s="42">
        <v>4</v>
      </c>
      <c r="CM1356" s="42">
        <v>8</v>
      </c>
      <c r="CN1356" s="42">
        <v>0</v>
      </c>
      <c r="CO1356" s="42">
        <v>0</v>
      </c>
      <c r="CP1356" s="42">
        <v>0</v>
      </c>
      <c r="CQ1356" s="42">
        <v>4</v>
      </c>
      <c r="CR1356" s="42">
        <v>88</v>
      </c>
      <c r="CS1356" s="42">
        <v>8</v>
      </c>
    </row>
    <row r="1357" spans="1:97">
      <c r="A1357" s="40" t="s">
        <v>3341</v>
      </c>
      <c r="B1357" s="40" t="s">
        <v>289</v>
      </c>
      <c r="C1357" s="40" t="s">
        <v>2806</v>
      </c>
      <c r="D1357" s="40" t="s">
        <v>2807</v>
      </c>
      <c r="E1357" s="40" t="s">
        <v>2842</v>
      </c>
      <c r="F1357" s="40" t="s">
        <v>2809</v>
      </c>
      <c r="G1357" s="41" t="s">
        <v>294</v>
      </c>
      <c r="H1357" s="40" t="s">
        <v>3342</v>
      </c>
      <c r="I1357" s="42">
        <v>437</v>
      </c>
      <c r="J1357" s="42">
        <v>91.580866</v>
      </c>
      <c r="K1357" s="42">
        <v>67.690205000000006</v>
      </c>
      <c r="L1357" s="42">
        <v>81.626424</v>
      </c>
      <c r="M1357" s="42">
        <v>104.52164</v>
      </c>
      <c r="N1357" s="42">
        <v>57.735762999999999</v>
      </c>
      <c r="O1357" s="42">
        <v>33.845103000000002</v>
      </c>
      <c r="P1357" s="42">
        <v>91</v>
      </c>
      <c r="Q1357" s="42">
        <v>64</v>
      </c>
      <c r="R1357" s="42">
        <v>104</v>
      </c>
      <c r="S1357" s="42">
        <v>73</v>
      </c>
      <c r="T1357" s="42">
        <v>57</v>
      </c>
      <c r="U1357" s="42">
        <v>16</v>
      </c>
      <c r="V1357" s="42">
        <v>207.052392</v>
      </c>
      <c r="W1357" s="42">
        <v>42.804099999999998</v>
      </c>
      <c r="X1357" s="42">
        <v>30.85877</v>
      </c>
      <c r="Y1357" s="42">
        <v>40.813212</v>
      </c>
      <c r="Z1357" s="42">
        <v>48.776764999999997</v>
      </c>
      <c r="AA1357" s="42">
        <v>27.872437000000001</v>
      </c>
      <c r="AB1357" s="42">
        <v>15.927106999999999</v>
      </c>
      <c r="AC1357" s="42">
        <v>0</v>
      </c>
      <c r="AD1357" s="42">
        <v>55.744875</v>
      </c>
      <c r="AE1357" s="42">
        <v>116.46697</v>
      </c>
      <c r="AF1357" s="42">
        <v>34.840547000000001</v>
      </c>
      <c r="AG1357" s="42">
        <v>229.947608</v>
      </c>
      <c r="AH1357" s="42">
        <v>48.776764999999997</v>
      </c>
      <c r="AI1357" s="42">
        <v>36.831434999999999</v>
      </c>
      <c r="AJ1357" s="42">
        <v>40.813212</v>
      </c>
      <c r="AK1357" s="42">
        <v>55.744875</v>
      </c>
      <c r="AL1357" s="42">
        <v>29.863326000000001</v>
      </c>
      <c r="AM1357" s="42">
        <v>16.922550999999999</v>
      </c>
      <c r="AN1357" s="42">
        <v>0.995444</v>
      </c>
      <c r="AO1357" s="42">
        <v>64.703872000000004</v>
      </c>
      <c r="AP1357" s="42">
        <v>134.38496599999999</v>
      </c>
      <c r="AQ1357" s="42">
        <v>30.85877</v>
      </c>
      <c r="AR1357" s="42">
        <v>330.48747200000003</v>
      </c>
      <c r="AS1357" s="42">
        <v>15.927106999999999</v>
      </c>
      <c r="AT1357" s="42">
        <v>11.94533</v>
      </c>
      <c r="AU1357" s="42">
        <v>15.927106999999999</v>
      </c>
      <c r="AV1357" s="42">
        <v>79.635535000000004</v>
      </c>
      <c r="AW1357" s="42">
        <v>47.781320999999998</v>
      </c>
      <c r="AX1357" s="42">
        <v>35.835991</v>
      </c>
      <c r="AY1357" s="42">
        <v>79.635535000000004</v>
      </c>
      <c r="AZ1357" s="42">
        <v>43.799543999999997</v>
      </c>
      <c r="BA1357" s="42">
        <v>143.343964</v>
      </c>
      <c r="BB1357" s="42">
        <v>11.94533</v>
      </c>
      <c r="BC1357" s="42">
        <v>11.94533</v>
      </c>
      <c r="BD1357" s="42">
        <v>3.9817770000000001</v>
      </c>
      <c r="BE1357" s="42">
        <v>31.854213999999999</v>
      </c>
      <c r="BF1357" s="42">
        <v>11.94533</v>
      </c>
      <c r="BG1357" s="42">
        <v>27.872437000000001</v>
      </c>
      <c r="BH1357" s="42">
        <v>43.799543999999997</v>
      </c>
      <c r="BI1357" s="42">
        <v>0</v>
      </c>
      <c r="BJ1357" s="42">
        <v>187.143508</v>
      </c>
      <c r="BK1357" s="42">
        <v>3.9817770000000001</v>
      </c>
      <c r="BL1357" s="42">
        <v>0</v>
      </c>
      <c r="BM1357" s="42">
        <v>11.94533</v>
      </c>
      <c r="BN1357" s="42">
        <v>47.781320999999998</v>
      </c>
      <c r="BO1357" s="42">
        <v>35.835991</v>
      </c>
      <c r="BP1357" s="42">
        <v>7.9635540000000002</v>
      </c>
      <c r="BQ1357" s="42">
        <v>35.835991</v>
      </c>
      <c r="BR1357" s="42">
        <v>43.799543999999997</v>
      </c>
      <c r="BS1357" s="42">
        <v>39.817768000000001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  <c r="BY1357" s="42">
        <v>15.927106999999999</v>
      </c>
      <c r="BZ1357" s="42">
        <v>0</v>
      </c>
      <c r="CA1357" s="42">
        <v>23.890661000000001</v>
      </c>
      <c r="CB1357" s="42">
        <v>187.143508</v>
      </c>
      <c r="CC1357" s="42">
        <v>7.9635540000000002</v>
      </c>
      <c r="CD1357" s="42">
        <v>7.9635540000000002</v>
      </c>
      <c r="CE1357" s="42">
        <v>15.927106999999999</v>
      </c>
      <c r="CF1357" s="42">
        <v>67.690205000000006</v>
      </c>
      <c r="CG1357" s="42">
        <v>47.781320999999998</v>
      </c>
      <c r="CH1357" s="42">
        <v>15.927106999999999</v>
      </c>
      <c r="CI1357" s="42">
        <v>11.94533</v>
      </c>
      <c r="CJ1357" s="42">
        <v>11.94533</v>
      </c>
      <c r="CK1357" s="42">
        <v>103.526196</v>
      </c>
      <c r="CL1357" s="42">
        <v>7.9635540000000002</v>
      </c>
      <c r="CM1357" s="42">
        <v>3.9817770000000001</v>
      </c>
      <c r="CN1357" s="42">
        <v>0</v>
      </c>
      <c r="CO1357" s="42">
        <v>11.94533</v>
      </c>
      <c r="CP1357" s="42">
        <v>0</v>
      </c>
      <c r="CQ1357" s="42">
        <v>3.9817770000000001</v>
      </c>
      <c r="CR1357" s="42">
        <v>67.690205000000006</v>
      </c>
      <c r="CS1357" s="42">
        <v>7.9635540000000002</v>
      </c>
    </row>
    <row r="1358" spans="1:97">
      <c r="A1358" s="40" t="s">
        <v>3343</v>
      </c>
      <c r="B1358" s="40" t="s">
        <v>289</v>
      </c>
      <c r="C1358" s="40" t="s">
        <v>2806</v>
      </c>
      <c r="D1358" s="40" t="s">
        <v>2812</v>
      </c>
      <c r="E1358" s="40" t="s">
        <v>2896</v>
      </c>
      <c r="F1358" s="40" t="s">
        <v>2818</v>
      </c>
      <c r="G1358" s="41" t="s">
        <v>294</v>
      </c>
      <c r="H1358" s="40" t="s">
        <v>3344</v>
      </c>
      <c r="I1358" s="42">
        <v>593</v>
      </c>
      <c r="J1358" s="42">
        <v>106.571174</v>
      </c>
      <c r="K1358" s="42">
        <v>66.475088999999997</v>
      </c>
      <c r="L1358" s="42">
        <v>141.391459</v>
      </c>
      <c r="M1358" s="42">
        <v>107.626335</v>
      </c>
      <c r="N1358" s="42">
        <v>104.460854</v>
      </c>
      <c r="O1358" s="42">
        <v>66.475088999999997</v>
      </c>
      <c r="P1358" s="42">
        <v>69</v>
      </c>
      <c r="Q1358" s="42">
        <v>67</v>
      </c>
      <c r="R1358" s="42">
        <v>96</v>
      </c>
      <c r="S1358" s="42">
        <v>94</v>
      </c>
      <c r="T1358" s="42">
        <v>95</v>
      </c>
      <c r="U1358" s="42">
        <v>46</v>
      </c>
      <c r="V1358" s="42">
        <v>294.38968</v>
      </c>
      <c r="W1358" s="42">
        <v>48.537367000000003</v>
      </c>
      <c r="X1358" s="42">
        <v>36.930605</v>
      </c>
      <c r="Y1358" s="42">
        <v>77.026690000000002</v>
      </c>
      <c r="Z1358" s="42">
        <v>52.758006999999999</v>
      </c>
      <c r="AA1358" s="42">
        <v>53.813167</v>
      </c>
      <c r="AB1358" s="42">
        <v>25.323843</v>
      </c>
      <c r="AC1358" s="42">
        <v>0</v>
      </c>
      <c r="AD1358" s="42">
        <v>64.364768999999995</v>
      </c>
      <c r="AE1358" s="42">
        <v>170.93594300000001</v>
      </c>
      <c r="AF1358" s="42">
        <v>59.088968000000001</v>
      </c>
      <c r="AG1358" s="42">
        <v>298.61032</v>
      </c>
      <c r="AH1358" s="42">
        <v>58.033808000000001</v>
      </c>
      <c r="AI1358" s="42">
        <v>29.544484000000001</v>
      </c>
      <c r="AJ1358" s="42">
        <v>64.364768999999995</v>
      </c>
      <c r="AK1358" s="42">
        <v>54.868327000000001</v>
      </c>
      <c r="AL1358" s="42">
        <v>50.647686999999998</v>
      </c>
      <c r="AM1358" s="42">
        <v>36.930605</v>
      </c>
      <c r="AN1358" s="42">
        <v>4.2206409999999996</v>
      </c>
      <c r="AO1358" s="42">
        <v>69.640568999999999</v>
      </c>
      <c r="AP1358" s="42">
        <v>156.163701</v>
      </c>
      <c r="AQ1358" s="42">
        <v>72.806049999999999</v>
      </c>
      <c r="AR1358" s="42">
        <v>464.27046300000001</v>
      </c>
      <c r="AS1358" s="42">
        <v>8.441281</v>
      </c>
      <c r="AT1358" s="42">
        <v>29.544484000000001</v>
      </c>
      <c r="AU1358" s="42">
        <v>37.985765000000001</v>
      </c>
      <c r="AV1358" s="42">
        <v>59.088968000000001</v>
      </c>
      <c r="AW1358" s="42">
        <v>63.309609000000002</v>
      </c>
      <c r="AX1358" s="42">
        <v>84.412811000000005</v>
      </c>
      <c r="AY1358" s="42">
        <v>156.163701</v>
      </c>
      <c r="AZ1358" s="42">
        <v>25.323843</v>
      </c>
      <c r="BA1358" s="42">
        <v>240.57651200000001</v>
      </c>
      <c r="BB1358" s="42">
        <v>4.2206409999999996</v>
      </c>
      <c r="BC1358" s="42">
        <v>29.544484000000001</v>
      </c>
      <c r="BD1358" s="42">
        <v>21.103203000000001</v>
      </c>
      <c r="BE1358" s="42">
        <v>29.544484000000001</v>
      </c>
      <c r="BF1358" s="42">
        <v>21.103203000000001</v>
      </c>
      <c r="BG1358" s="42">
        <v>54.868327000000001</v>
      </c>
      <c r="BH1358" s="42">
        <v>71.750889999999998</v>
      </c>
      <c r="BI1358" s="42">
        <v>8.441281</v>
      </c>
      <c r="BJ1358" s="42">
        <v>223.69395</v>
      </c>
      <c r="BK1358" s="42">
        <v>4.2206409999999996</v>
      </c>
      <c r="BL1358" s="42">
        <v>0</v>
      </c>
      <c r="BM1358" s="42">
        <v>16.882562</v>
      </c>
      <c r="BN1358" s="42">
        <v>29.544484000000001</v>
      </c>
      <c r="BO1358" s="42">
        <v>42.206406000000001</v>
      </c>
      <c r="BP1358" s="42">
        <v>29.544484000000001</v>
      </c>
      <c r="BQ1358" s="42">
        <v>84.412811000000005</v>
      </c>
      <c r="BR1358" s="42">
        <v>16.882562</v>
      </c>
      <c r="BS1358" s="42">
        <v>21.103203000000001</v>
      </c>
      <c r="BT1358" s="42">
        <v>0</v>
      </c>
      <c r="BU1358" s="42">
        <v>0</v>
      </c>
      <c r="BV1358" s="42">
        <v>0</v>
      </c>
      <c r="BW1358" s="42">
        <v>0</v>
      </c>
      <c r="BX1358" s="42">
        <v>4.2206409999999996</v>
      </c>
      <c r="BY1358" s="42">
        <v>8.441281</v>
      </c>
      <c r="BZ1358" s="42">
        <v>0</v>
      </c>
      <c r="CA1358" s="42">
        <v>8.441281</v>
      </c>
      <c r="CB1358" s="42">
        <v>261.67971499999999</v>
      </c>
      <c r="CC1358" s="42">
        <v>8.441281</v>
      </c>
      <c r="CD1358" s="42">
        <v>25.323843</v>
      </c>
      <c r="CE1358" s="42">
        <v>33.765124999999998</v>
      </c>
      <c r="CF1358" s="42">
        <v>59.088968000000001</v>
      </c>
      <c r="CG1358" s="42">
        <v>50.647686999999998</v>
      </c>
      <c r="CH1358" s="42">
        <v>75.971530000000001</v>
      </c>
      <c r="CI1358" s="42">
        <v>0</v>
      </c>
      <c r="CJ1358" s="42">
        <v>8.441281</v>
      </c>
      <c r="CK1358" s="42">
        <v>181.48754400000001</v>
      </c>
      <c r="CL1358" s="42">
        <v>0</v>
      </c>
      <c r="CM1358" s="42">
        <v>4.2206409999999996</v>
      </c>
      <c r="CN1358" s="42">
        <v>4.2206409999999996</v>
      </c>
      <c r="CO1358" s="42">
        <v>0</v>
      </c>
      <c r="CP1358" s="42">
        <v>8.441281</v>
      </c>
      <c r="CQ1358" s="42">
        <v>0</v>
      </c>
      <c r="CR1358" s="42">
        <v>156.163701</v>
      </c>
      <c r="CS1358" s="42">
        <v>8.441281</v>
      </c>
    </row>
    <row r="1359" spans="1:97">
      <c r="A1359" s="40" t="s">
        <v>3345</v>
      </c>
      <c r="B1359" s="40" t="s">
        <v>289</v>
      </c>
      <c r="C1359" s="40" t="s">
        <v>2806</v>
      </c>
      <c r="D1359" s="40" t="s">
        <v>2807</v>
      </c>
      <c r="E1359" s="40" t="s">
        <v>2924</v>
      </c>
      <c r="F1359" s="40" t="s">
        <v>1696</v>
      </c>
      <c r="G1359" s="41" t="s">
        <v>294</v>
      </c>
      <c r="H1359" s="40" t="s">
        <v>3346</v>
      </c>
      <c r="I1359" s="42">
        <v>1167</v>
      </c>
      <c r="J1359" s="42">
        <v>218.429574</v>
      </c>
      <c r="K1359" s="42">
        <v>127.417252</v>
      </c>
      <c r="L1359" s="42">
        <v>236.63203899999999</v>
      </c>
      <c r="M1359" s="42">
        <v>245.296333</v>
      </c>
      <c r="N1359" s="42">
        <v>252.00250399999999</v>
      </c>
      <c r="O1359" s="42">
        <v>87.222297999999995</v>
      </c>
      <c r="P1359" s="42">
        <v>114</v>
      </c>
      <c r="Q1359" s="42">
        <v>133</v>
      </c>
      <c r="R1359" s="42">
        <v>152</v>
      </c>
      <c r="S1359" s="42">
        <v>187</v>
      </c>
      <c r="T1359" s="42">
        <v>134</v>
      </c>
      <c r="U1359" s="42">
        <v>65</v>
      </c>
      <c r="V1359" s="42">
        <v>580.64696300000003</v>
      </c>
      <c r="W1359" s="42">
        <v>94.84442</v>
      </c>
      <c r="X1359" s="42">
        <v>67.061711000000003</v>
      </c>
      <c r="Y1359" s="42">
        <v>121.669105</v>
      </c>
      <c r="Z1359" s="42">
        <v>120.75315399999999</v>
      </c>
      <c r="AA1359" s="42">
        <v>137.955521</v>
      </c>
      <c r="AB1359" s="42">
        <v>38.363052000000003</v>
      </c>
      <c r="AC1359" s="42">
        <v>0</v>
      </c>
      <c r="AD1359" s="42">
        <v>116.87898300000001</v>
      </c>
      <c r="AE1359" s="42">
        <v>351.637046</v>
      </c>
      <c r="AF1359" s="42">
        <v>112.130934</v>
      </c>
      <c r="AG1359" s="42">
        <v>586.35303699999997</v>
      </c>
      <c r="AH1359" s="42">
        <v>123.585154</v>
      </c>
      <c r="AI1359" s="42">
        <v>60.355539999999998</v>
      </c>
      <c r="AJ1359" s="42">
        <v>114.962934</v>
      </c>
      <c r="AK1359" s="42">
        <v>124.543178</v>
      </c>
      <c r="AL1359" s="42">
        <v>114.046983</v>
      </c>
      <c r="AM1359" s="42">
        <v>45.985174000000001</v>
      </c>
      <c r="AN1359" s="42">
        <v>2.8740730000000001</v>
      </c>
      <c r="AO1359" s="42">
        <v>144.66169199999999</v>
      </c>
      <c r="AP1359" s="42">
        <v>334.35053299999998</v>
      </c>
      <c r="AQ1359" s="42">
        <v>107.340812</v>
      </c>
      <c r="AR1359" s="42">
        <v>927.70425599999999</v>
      </c>
      <c r="AS1359" s="42">
        <v>7.6641959999999996</v>
      </c>
      <c r="AT1359" s="42">
        <v>53.649369</v>
      </c>
      <c r="AU1359" s="42">
        <v>42.153075999999999</v>
      </c>
      <c r="AV1359" s="42">
        <v>72.809858000000006</v>
      </c>
      <c r="AW1359" s="42">
        <v>180.10859600000001</v>
      </c>
      <c r="AX1359" s="42">
        <v>160.94810699999999</v>
      </c>
      <c r="AY1359" s="42">
        <v>303.072315</v>
      </c>
      <c r="AZ1359" s="42">
        <v>107.298738</v>
      </c>
      <c r="BA1359" s="42">
        <v>471.516323</v>
      </c>
      <c r="BB1359" s="42">
        <v>3.8320979999999998</v>
      </c>
      <c r="BC1359" s="42">
        <v>42.153075999999999</v>
      </c>
      <c r="BD1359" s="42">
        <v>26.824684999999999</v>
      </c>
      <c r="BE1359" s="42">
        <v>38.320977999999997</v>
      </c>
      <c r="BF1359" s="42">
        <v>22.992587</v>
      </c>
      <c r="BG1359" s="42">
        <v>145.61971600000001</v>
      </c>
      <c r="BH1359" s="42">
        <v>157.28430399999999</v>
      </c>
      <c r="BI1359" s="42">
        <v>34.488880000000002</v>
      </c>
      <c r="BJ1359" s="42">
        <v>456.18793199999999</v>
      </c>
      <c r="BK1359" s="42">
        <v>3.8320979999999998</v>
      </c>
      <c r="BL1359" s="42">
        <v>11.496293</v>
      </c>
      <c r="BM1359" s="42">
        <v>15.328391</v>
      </c>
      <c r="BN1359" s="42">
        <v>34.488880000000002</v>
      </c>
      <c r="BO1359" s="42">
        <v>157.11600999999999</v>
      </c>
      <c r="BP1359" s="42">
        <v>15.328391</v>
      </c>
      <c r="BQ1359" s="42">
        <v>145.78801100000001</v>
      </c>
      <c r="BR1359" s="42">
        <v>72.809858000000006</v>
      </c>
      <c r="BS1359" s="42">
        <v>72.809858000000006</v>
      </c>
      <c r="BT1359" s="42">
        <v>0</v>
      </c>
      <c r="BU1359" s="42">
        <v>0</v>
      </c>
      <c r="BV1359" s="42">
        <v>0</v>
      </c>
      <c r="BW1359" s="42">
        <v>3.8320979999999998</v>
      </c>
      <c r="BX1359" s="42">
        <v>26.824684999999999</v>
      </c>
      <c r="BY1359" s="42">
        <v>7.6641959999999996</v>
      </c>
      <c r="BZ1359" s="42">
        <v>0</v>
      </c>
      <c r="CA1359" s="42">
        <v>34.488880000000002</v>
      </c>
      <c r="CB1359" s="42">
        <v>463.68383299999999</v>
      </c>
      <c r="CC1359" s="42">
        <v>7.6641959999999996</v>
      </c>
      <c r="CD1359" s="42">
        <v>42.153075999999999</v>
      </c>
      <c r="CE1359" s="42">
        <v>34.488880000000002</v>
      </c>
      <c r="CF1359" s="42">
        <v>61.313564999999997</v>
      </c>
      <c r="CG1359" s="42">
        <v>141.78761800000001</v>
      </c>
      <c r="CH1359" s="42">
        <v>137.955521</v>
      </c>
      <c r="CI1359" s="42">
        <v>3.8320979999999998</v>
      </c>
      <c r="CJ1359" s="42">
        <v>34.488880000000002</v>
      </c>
      <c r="CK1359" s="42">
        <v>391.21056399999998</v>
      </c>
      <c r="CL1359" s="42">
        <v>0</v>
      </c>
      <c r="CM1359" s="42">
        <v>11.496293</v>
      </c>
      <c r="CN1359" s="42">
        <v>7.6641959999999996</v>
      </c>
      <c r="CO1359" s="42">
        <v>7.6641959999999996</v>
      </c>
      <c r="CP1359" s="42">
        <v>11.496293</v>
      </c>
      <c r="CQ1359" s="42">
        <v>15.328391</v>
      </c>
      <c r="CR1359" s="42">
        <v>299.24021699999997</v>
      </c>
      <c r="CS1359" s="42">
        <v>38.320977999999997</v>
      </c>
    </row>
    <row r="1360" spans="1:97">
      <c r="A1360" s="40" t="s">
        <v>3347</v>
      </c>
      <c r="B1360" s="40" t="s">
        <v>289</v>
      </c>
      <c r="C1360" s="40" t="s">
        <v>2806</v>
      </c>
      <c r="D1360" s="40" t="s">
        <v>2807</v>
      </c>
      <c r="E1360" s="40" t="s">
        <v>2842</v>
      </c>
      <c r="F1360" s="40" t="s">
        <v>2809</v>
      </c>
      <c r="G1360" s="41" t="s">
        <v>294</v>
      </c>
      <c r="H1360" s="40" t="s">
        <v>3348</v>
      </c>
      <c r="I1360" s="42">
        <v>254</v>
      </c>
      <c r="J1360" s="42">
        <v>62.129496000000003</v>
      </c>
      <c r="K1360" s="42">
        <v>35.633094</v>
      </c>
      <c r="L1360" s="42">
        <v>58.474820000000001</v>
      </c>
      <c r="M1360" s="42">
        <v>59.388489</v>
      </c>
      <c r="N1360" s="42">
        <v>25.582733999999999</v>
      </c>
      <c r="O1360" s="42">
        <v>12.791366999999999</v>
      </c>
      <c r="P1360" s="42">
        <v>25</v>
      </c>
      <c r="Q1360" s="42">
        <v>27</v>
      </c>
      <c r="R1360" s="42">
        <v>41</v>
      </c>
      <c r="S1360" s="42">
        <v>23</v>
      </c>
      <c r="T1360" s="42">
        <v>20</v>
      </c>
      <c r="U1360" s="42">
        <v>2</v>
      </c>
      <c r="V1360" s="42">
        <v>127.913669</v>
      </c>
      <c r="W1360" s="42">
        <v>30.151078999999999</v>
      </c>
      <c r="X1360" s="42">
        <v>17.359711999999998</v>
      </c>
      <c r="Y1360" s="42">
        <v>29.237410000000001</v>
      </c>
      <c r="Z1360" s="42">
        <v>31.978417</v>
      </c>
      <c r="AA1360" s="42">
        <v>12.791366999999999</v>
      </c>
      <c r="AB1360" s="42">
        <v>6.395683</v>
      </c>
      <c r="AC1360" s="42">
        <v>0</v>
      </c>
      <c r="AD1360" s="42">
        <v>39.287770000000002</v>
      </c>
      <c r="AE1360" s="42">
        <v>78.575540000000004</v>
      </c>
      <c r="AF1360" s="42">
        <v>10.05036</v>
      </c>
      <c r="AG1360" s="42">
        <v>126.086331</v>
      </c>
      <c r="AH1360" s="42">
        <v>31.978417</v>
      </c>
      <c r="AI1360" s="42">
        <v>18.273381000000001</v>
      </c>
      <c r="AJ1360" s="42">
        <v>29.237410000000001</v>
      </c>
      <c r="AK1360" s="42">
        <v>27.410072</v>
      </c>
      <c r="AL1360" s="42">
        <v>12.791366999999999</v>
      </c>
      <c r="AM1360" s="42">
        <v>6.395683</v>
      </c>
      <c r="AN1360" s="42">
        <v>0</v>
      </c>
      <c r="AO1360" s="42">
        <v>39.287770000000002</v>
      </c>
      <c r="AP1360" s="42">
        <v>76.748200999999995</v>
      </c>
      <c r="AQ1360" s="42">
        <v>10.05036</v>
      </c>
      <c r="AR1360" s="42">
        <v>197.352518</v>
      </c>
      <c r="AS1360" s="42">
        <v>3.6546759999999998</v>
      </c>
      <c r="AT1360" s="42">
        <v>21.928058</v>
      </c>
      <c r="AU1360" s="42">
        <v>10.964029</v>
      </c>
      <c r="AV1360" s="42">
        <v>25.582733999999999</v>
      </c>
      <c r="AW1360" s="42">
        <v>51.165467999999997</v>
      </c>
      <c r="AX1360" s="42">
        <v>14.618705</v>
      </c>
      <c r="AY1360" s="42">
        <v>51.165467999999997</v>
      </c>
      <c r="AZ1360" s="42">
        <v>18.273381000000001</v>
      </c>
      <c r="BA1360" s="42">
        <v>98.676259000000002</v>
      </c>
      <c r="BB1360" s="42">
        <v>3.6546759999999998</v>
      </c>
      <c r="BC1360" s="42">
        <v>14.618705</v>
      </c>
      <c r="BD1360" s="42">
        <v>7.3093529999999998</v>
      </c>
      <c r="BE1360" s="42">
        <v>14.618705</v>
      </c>
      <c r="BF1360" s="42">
        <v>14.618705</v>
      </c>
      <c r="BG1360" s="42">
        <v>14.618705</v>
      </c>
      <c r="BH1360" s="42">
        <v>25.582733999999999</v>
      </c>
      <c r="BI1360" s="42">
        <v>3.6546759999999998</v>
      </c>
      <c r="BJ1360" s="42">
        <v>98.676259000000002</v>
      </c>
      <c r="BK1360" s="42">
        <v>0</v>
      </c>
      <c r="BL1360" s="42">
        <v>7.3093529999999998</v>
      </c>
      <c r="BM1360" s="42">
        <v>3.6546759999999998</v>
      </c>
      <c r="BN1360" s="42">
        <v>10.964029</v>
      </c>
      <c r="BO1360" s="42">
        <v>36.546762999999999</v>
      </c>
      <c r="BP1360" s="42">
        <v>0</v>
      </c>
      <c r="BQ1360" s="42">
        <v>25.582733999999999</v>
      </c>
      <c r="BR1360" s="42">
        <v>14.618705</v>
      </c>
      <c r="BS1360" s="42">
        <v>29.237410000000001</v>
      </c>
      <c r="BT1360" s="42">
        <v>0</v>
      </c>
      <c r="BU1360" s="42">
        <v>0</v>
      </c>
      <c r="BV1360" s="42">
        <v>0</v>
      </c>
      <c r="BW1360" s="42">
        <v>3.6546759999999998</v>
      </c>
      <c r="BX1360" s="42">
        <v>3.6546759999999998</v>
      </c>
      <c r="BY1360" s="42">
        <v>7.3093529999999998</v>
      </c>
      <c r="BZ1360" s="42">
        <v>0</v>
      </c>
      <c r="CA1360" s="42">
        <v>14.618705</v>
      </c>
      <c r="CB1360" s="42">
        <v>105.985612</v>
      </c>
      <c r="CC1360" s="42">
        <v>3.6546759999999998</v>
      </c>
      <c r="CD1360" s="42">
        <v>14.618705</v>
      </c>
      <c r="CE1360" s="42">
        <v>10.964029</v>
      </c>
      <c r="CF1360" s="42">
        <v>21.928058</v>
      </c>
      <c r="CG1360" s="42">
        <v>47.510790999999998</v>
      </c>
      <c r="CH1360" s="42">
        <v>3.6546759999999998</v>
      </c>
      <c r="CI1360" s="42">
        <v>3.6546759999999998</v>
      </c>
      <c r="CJ1360" s="42">
        <v>0</v>
      </c>
      <c r="CK1360" s="42">
        <v>62.129496000000003</v>
      </c>
      <c r="CL1360" s="42">
        <v>0</v>
      </c>
      <c r="CM1360" s="42">
        <v>7.3093529999999998</v>
      </c>
      <c r="CN1360" s="42">
        <v>0</v>
      </c>
      <c r="CO1360" s="42">
        <v>0</v>
      </c>
      <c r="CP1360" s="42">
        <v>0</v>
      </c>
      <c r="CQ1360" s="42">
        <v>3.6546759999999998</v>
      </c>
      <c r="CR1360" s="42">
        <v>47.510790999999998</v>
      </c>
      <c r="CS1360" s="42">
        <v>3.6546759999999998</v>
      </c>
    </row>
    <row r="1361" spans="1:97">
      <c r="A1361" s="40" t="s">
        <v>3349</v>
      </c>
      <c r="B1361" s="40" t="s">
        <v>289</v>
      </c>
      <c r="C1361" s="40" t="s">
        <v>2806</v>
      </c>
      <c r="D1361" s="40" t="s">
        <v>2807</v>
      </c>
      <c r="E1361" s="40" t="s">
        <v>2842</v>
      </c>
      <c r="F1361" s="40" t="s">
        <v>2809</v>
      </c>
      <c r="G1361" s="41" t="s">
        <v>294</v>
      </c>
      <c r="H1361" s="40" t="s">
        <v>3350</v>
      </c>
      <c r="I1361" s="42">
        <v>448</v>
      </c>
      <c r="J1361" s="42">
        <v>86.582363000000001</v>
      </c>
      <c r="K1361" s="42">
        <v>42.284410000000001</v>
      </c>
      <c r="L1361" s="42">
        <v>107.72456699999999</v>
      </c>
      <c r="M1361" s="42">
        <v>108.73133900000001</v>
      </c>
      <c r="N1361" s="42">
        <v>61.413071000000002</v>
      </c>
      <c r="O1361" s="42">
        <v>41.264249999999997</v>
      </c>
      <c r="P1361" s="42">
        <v>52</v>
      </c>
      <c r="Q1361" s="42">
        <v>81</v>
      </c>
      <c r="R1361" s="42">
        <v>88</v>
      </c>
      <c r="S1361" s="42">
        <v>85</v>
      </c>
      <c r="T1361" s="42">
        <v>58</v>
      </c>
      <c r="U1361" s="42">
        <v>31</v>
      </c>
      <c r="V1361" s="42">
        <v>232.557559</v>
      </c>
      <c r="W1361" s="42">
        <v>42.284410000000001</v>
      </c>
      <c r="X1361" s="42">
        <v>24.162520000000001</v>
      </c>
      <c r="Y1361" s="42">
        <v>53.358898000000003</v>
      </c>
      <c r="Z1361" s="42">
        <v>56.379213</v>
      </c>
      <c r="AA1361" s="42">
        <v>37.250551000000002</v>
      </c>
      <c r="AB1361" s="42">
        <v>19.121967999999999</v>
      </c>
      <c r="AC1361" s="42">
        <v>0</v>
      </c>
      <c r="AD1361" s="42">
        <v>52.352125999999998</v>
      </c>
      <c r="AE1361" s="42">
        <v>141.954804</v>
      </c>
      <c r="AF1361" s="42">
        <v>38.250629000000004</v>
      </c>
      <c r="AG1361" s="42">
        <v>215.442441</v>
      </c>
      <c r="AH1361" s="42">
        <v>44.297953</v>
      </c>
      <c r="AI1361" s="42">
        <v>18.12189</v>
      </c>
      <c r="AJ1361" s="42">
        <v>54.365670000000001</v>
      </c>
      <c r="AK1361" s="42">
        <v>52.352125999999998</v>
      </c>
      <c r="AL1361" s="42">
        <v>24.162520000000001</v>
      </c>
      <c r="AM1361" s="42">
        <v>18.115196000000001</v>
      </c>
      <c r="AN1361" s="42">
        <v>4.0270869999999999</v>
      </c>
      <c r="AO1361" s="42">
        <v>48.325040000000001</v>
      </c>
      <c r="AP1361" s="42">
        <v>133.90063000000001</v>
      </c>
      <c r="AQ1361" s="42">
        <v>33.216771000000001</v>
      </c>
      <c r="AR1361" s="42">
        <v>362.43779699999999</v>
      </c>
      <c r="AS1361" s="42">
        <v>20.135432999999999</v>
      </c>
      <c r="AT1361" s="42">
        <v>16.108346999999998</v>
      </c>
      <c r="AU1361" s="42">
        <v>12.08126</v>
      </c>
      <c r="AV1361" s="42">
        <v>28.189606000000001</v>
      </c>
      <c r="AW1361" s="42">
        <v>72.487559000000005</v>
      </c>
      <c r="AX1361" s="42">
        <v>64.433385999999999</v>
      </c>
      <c r="AY1361" s="42">
        <v>120.81259900000001</v>
      </c>
      <c r="AZ1361" s="42">
        <v>28.189606000000001</v>
      </c>
      <c r="BA1361" s="42">
        <v>193.30015800000001</v>
      </c>
      <c r="BB1361" s="42">
        <v>16.108346999999998</v>
      </c>
      <c r="BC1361" s="42">
        <v>8.0541730000000005</v>
      </c>
      <c r="BD1361" s="42">
        <v>4.0270869999999999</v>
      </c>
      <c r="BE1361" s="42">
        <v>16.108346999999998</v>
      </c>
      <c r="BF1361" s="42">
        <v>20.135432999999999</v>
      </c>
      <c r="BG1361" s="42">
        <v>36.243780000000001</v>
      </c>
      <c r="BH1361" s="42">
        <v>80.541732999999994</v>
      </c>
      <c r="BI1361" s="42">
        <v>12.08126</v>
      </c>
      <c r="BJ1361" s="42">
        <v>169.13763800000001</v>
      </c>
      <c r="BK1361" s="42">
        <v>4.0270869999999999</v>
      </c>
      <c r="BL1361" s="42">
        <v>8.0541730000000005</v>
      </c>
      <c r="BM1361" s="42">
        <v>8.0541730000000005</v>
      </c>
      <c r="BN1361" s="42">
        <v>12.08126</v>
      </c>
      <c r="BO1361" s="42">
        <v>52.352125999999998</v>
      </c>
      <c r="BP1361" s="42">
        <v>28.189606000000001</v>
      </c>
      <c r="BQ1361" s="42">
        <v>40.270865999999998</v>
      </c>
      <c r="BR1361" s="42">
        <v>16.108346999999998</v>
      </c>
      <c r="BS1361" s="42">
        <v>28.189606000000001</v>
      </c>
      <c r="BT1361" s="42">
        <v>4.0270869999999999</v>
      </c>
      <c r="BU1361" s="42">
        <v>0</v>
      </c>
      <c r="BV1361" s="42">
        <v>0</v>
      </c>
      <c r="BW1361" s="42">
        <v>0</v>
      </c>
      <c r="BX1361" s="42">
        <v>8.0541730000000005</v>
      </c>
      <c r="BY1361" s="42">
        <v>0</v>
      </c>
      <c r="BZ1361" s="42">
        <v>0</v>
      </c>
      <c r="CA1361" s="42">
        <v>16.108346999999998</v>
      </c>
      <c r="CB1361" s="42">
        <v>177.191812</v>
      </c>
      <c r="CC1361" s="42">
        <v>12.08126</v>
      </c>
      <c r="CD1361" s="42">
        <v>8.0541730000000005</v>
      </c>
      <c r="CE1361" s="42">
        <v>8.0541730000000005</v>
      </c>
      <c r="CF1361" s="42">
        <v>28.189606000000001</v>
      </c>
      <c r="CG1361" s="42">
        <v>60.406298999999997</v>
      </c>
      <c r="CH1361" s="42">
        <v>52.352125999999998</v>
      </c>
      <c r="CI1361" s="42">
        <v>0</v>
      </c>
      <c r="CJ1361" s="42">
        <v>8.0541730000000005</v>
      </c>
      <c r="CK1361" s="42">
        <v>157.05637899999999</v>
      </c>
      <c r="CL1361" s="42">
        <v>4.0270869999999999</v>
      </c>
      <c r="CM1361" s="42">
        <v>8.0541730000000005</v>
      </c>
      <c r="CN1361" s="42">
        <v>4.0270869999999999</v>
      </c>
      <c r="CO1361" s="42">
        <v>0</v>
      </c>
      <c r="CP1361" s="42">
        <v>4.0270869999999999</v>
      </c>
      <c r="CQ1361" s="42">
        <v>12.08126</v>
      </c>
      <c r="CR1361" s="42">
        <v>120.81259900000001</v>
      </c>
      <c r="CS1361" s="42">
        <v>4.0270869999999999</v>
      </c>
    </row>
    <row r="1362" spans="1:97">
      <c r="A1362" s="40" t="s">
        <v>3351</v>
      </c>
      <c r="B1362" s="40" t="s">
        <v>289</v>
      </c>
      <c r="C1362" s="40" t="s">
        <v>2806</v>
      </c>
      <c r="D1362" s="40" t="s">
        <v>2812</v>
      </c>
      <c r="E1362" s="40" t="s">
        <v>2970</v>
      </c>
      <c r="F1362" s="40" t="s">
        <v>2818</v>
      </c>
      <c r="G1362" s="41" t="s">
        <v>294</v>
      </c>
      <c r="H1362" s="40" t="s">
        <v>3352</v>
      </c>
      <c r="I1362" s="42">
        <v>348</v>
      </c>
      <c r="J1362" s="42">
        <v>72.5</v>
      </c>
      <c r="K1362" s="42">
        <v>55.1</v>
      </c>
      <c r="L1362" s="42">
        <v>59.933332999999998</v>
      </c>
      <c r="M1362" s="42">
        <v>82.166667000000004</v>
      </c>
      <c r="N1362" s="42">
        <v>45.433332999999998</v>
      </c>
      <c r="O1362" s="42">
        <v>32.866667</v>
      </c>
      <c r="P1362" s="42">
        <v>43</v>
      </c>
      <c r="Q1362" s="42">
        <v>35</v>
      </c>
      <c r="R1362" s="42">
        <v>70</v>
      </c>
      <c r="S1362" s="42">
        <v>50</v>
      </c>
      <c r="T1362" s="42">
        <v>53</v>
      </c>
      <c r="U1362" s="42">
        <v>28</v>
      </c>
      <c r="V1362" s="42">
        <v>173.033333</v>
      </c>
      <c r="W1362" s="42">
        <v>30.933333000000001</v>
      </c>
      <c r="X1362" s="42">
        <v>29.966667000000001</v>
      </c>
      <c r="Y1362" s="42">
        <v>31.9</v>
      </c>
      <c r="Z1362" s="42">
        <v>37.700000000000003</v>
      </c>
      <c r="AA1362" s="42">
        <v>25.133333</v>
      </c>
      <c r="AB1362" s="42">
        <v>16.433333000000001</v>
      </c>
      <c r="AC1362" s="42">
        <v>0.96666700000000005</v>
      </c>
      <c r="AD1362" s="42">
        <v>41.566667000000002</v>
      </c>
      <c r="AE1362" s="42">
        <v>101.5</v>
      </c>
      <c r="AF1362" s="42">
        <v>29.966667000000001</v>
      </c>
      <c r="AG1362" s="42">
        <v>174.966667</v>
      </c>
      <c r="AH1362" s="42">
        <v>41.566667000000002</v>
      </c>
      <c r="AI1362" s="42">
        <v>25.133333</v>
      </c>
      <c r="AJ1362" s="42">
        <v>28.033332999999999</v>
      </c>
      <c r="AK1362" s="42">
        <v>44.466667000000001</v>
      </c>
      <c r="AL1362" s="42">
        <v>20.3</v>
      </c>
      <c r="AM1362" s="42">
        <v>15.466666999999999</v>
      </c>
      <c r="AN1362" s="42">
        <v>0</v>
      </c>
      <c r="AO1362" s="42">
        <v>49.3</v>
      </c>
      <c r="AP1362" s="42">
        <v>98.6</v>
      </c>
      <c r="AQ1362" s="42">
        <v>27.066666999999999</v>
      </c>
      <c r="AR1362" s="42">
        <v>274.53333300000003</v>
      </c>
      <c r="AS1362" s="42">
        <v>7.733333</v>
      </c>
      <c r="AT1362" s="42">
        <v>11.6</v>
      </c>
      <c r="AU1362" s="42">
        <v>27.066666999999999</v>
      </c>
      <c r="AV1362" s="42">
        <v>34.799999999999997</v>
      </c>
      <c r="AW1362" s="42">
        <v>42.533332999999999</v>
      </c>
      <c r="AX1362" s="42">
        <v>54.133333</v>
      </c>
      <c r="AY1362" s="42">
        <v>85.066666999999995</v>
      </c>
      <c r="AZ1362" s="42">
        <v>11.6</v>
      </c>
      <c r="BA1362" s="42">
        <v>143.066667</v>
      </c>
      <c r="BB1362" s="42">
        <v>0</v>
      </c>
      <c r="BC1362" s="42">
        <v>7.733333</v>
      </c>
      <c r="BD1362" s="42">
        <v>23.2</v>
      </c>
      <c r="BE1362" s="42">
        <v>3.8666670000000001</v>
      </c>
      <c r="BF1362" s="42">
        <v>0</v>
      </c>
      <c r="BG1362" s="42">
        <v>50.266666999999998</v>
      </c>
      <c r="BH1362" s="42">
        <v>50.266666999999998</v>
      </c>
      <c r="BI1362" s="42">
        <v>7.733333</v>
      </c>
      <c r="BJ1362" s="42">
        <v>131.466667</v>
      </c>
      <c r="BK1362" s="42">
        <v>7.733333</v>
      </c>
      <c r="BL1362" s="42">
        <v>3.8666670000000001</v>
      </c>
      <c r="BM1362" s="42">
        <v>3.8666670000000001</v>
      </c>
      <c r="BN1362" s="42">
        <v>30.933333000000001</v>
      </c>
      <c r="BO1362" s="42">
        <v>42.533332999999999</v>
      </c>
      <c r="BP1362" s="42">
        <v>3.8666670000000001</v>
      </c>
      <c r="BQ1362" s="42">
        <v>34.799999999999997</v>
      </c>
      <c r="BR1362" s="42">
        <v>3.8666670000000001</v>
      </c>
      <c r="BS1362" s="42">
        <v>23.2</v>
      </c>
      <c r="BT1362" s="42">
        <v>0</v>
      </c>
      <c r="BU1362" s="42">
        <v>0</v>
      </c>
      <c r="BV1362" s="42">
        <v>0</v>
      </c>
      <c r="BW1362" s="42">
        <v>3.8666670000000001</v>
      </c>
      <c r="BX1362" s="42">
        <v>3.8666670000000001</v>
      </c>
      <c r="BY1362" s="42">
        <v>7.733333</v>
      </c>
      <c r="BZ1362" s="42">
        <v>0</v>
      </c>
      <c r="CA1362" s="42">
        <v>7.733333</v>
      </c>
      <c r="CB1362" s="42">
        <v>146.933333</v>
      </c>
      <c r="CC1362" s="42">
        <v>7.733333</v>
      </c>
      <c r="CD1362" s="42">
        <v>3.8666670000000001</v>
      </c>
      <c r="CE1362" s="42">
        <v>27.066666999999999</v>
      </c>
      <c r="CF1362" s="42">
        <v>23.2</v>
      </c>
      <c r="CG1362" s="42">
        <v>30.933333000000001</v>
      </c>
      <c r="CH1362" s="42">
        <v>46.4</v>
      </c>
      <c r="CI1362" s="42">
        <v>3.8666670000000001</v>
      </c>
      <c r="CJ1362" s="42">
        <v>3.8666670000000001</v>
      </c>
      <c r="CK1362" s="42">
        <v>104.4</v>
      </c>
      <c r="CL1362" s="42">
        <v>0</v>
      </c>
      <c r="CM1362" s="42">
        <v>7.733333</v>
      </c>
      <c r="CN1362" s="42">
        <v>0</v>
      </c>
      <c r="CO1362" s="42">
        <v>7.733333</v>
      </c>
      <c r="CP1362" s="42">
        <v>7.733333</v>
      </c>
      <c r="CQ1362" s="42">
        <v>0</v>
      </c>
      <c r="CR1362" s="42">
        <v>81.2</v>
      </c>
      <c r="CS1362" s="42">
        <v>0</v>
      </c>
    </row>
    <row r="1363" spans="1:97">
      <c r="A1363" s="40" t="s">
        <v>3353</v>
      </c>
      <c r="B1363" s="40" t="s">
        <v>289</v>
      </c>
      <c r="C1363" s="40" t="s">
        <v>2806</v>
      </c>
      <c r="D1363" s="40" t="s">
        <v>2812</v>
      </c>
      <c r="E1363" s="40" t="s">
        <v>2821</v>
      </c>
      <c r="F1363" s="40" t="s">
        <v>2818</v>
      </c>
      <c r="G1363" s="41" t="s">
        <v>294</v>
      </c>
      <c r="H1363" s="40" t="s">
        <v>3354</v>
      </c>
      <c r="I1363" s="42">
        <v>2157</v>
      </c>
      <c r="J1363" s="42">
        <v>414.748738</v>
      </c>
      <c r="K1363" s="42">
        <v>311.061553</v>
      </c>
      <c r="L1363" s="42">
        <v>478.79082199999999</v>
      </c>
      <c r="M1363" s="42">
        <v>479.77401200000003</v>
      </c>
      <c r="N1363" s="42">
        <v>292.71378900000002</v>
      </c>
      <c r="O1363" s="42">
        <v>179.91108600000001</v>
      </c>
      <c r="P1363" s="42">
        <v>281</v>
      </c>
      <c r="Q1363" s="42">
        <v>280</v>
      </c>
      <c r="R1363" s="42">
        <v>417</v>
      </c>
      <c r="S1363" s="42">
        <v>305</v>
      </c>
      <c r="T1363" s="42">
        <v>273</v>
      </c>
      <c r="U1363" s="42">
        <v>110</v>
      </c>
      <c r="V1363" s="42">
        <v>1081.532948</v>
      </c>
      <c r="W1363" s="42">
        <v>234.820977</v>
      </c>
      <c r="X1363" s="42">
        <v>144.34882500000001</v>
      </c>
      <c r="Y1363" s="42">
        <v>238.88714100000001</v>
      </c>
      <c r="Z1363" s="42">
        <v>236.83738299999999</v>
      </c>
      <c r="AA1363" s="42">
        <v>160.563455</v>
      </c>
      <c r="AB1363" s="42">
        <v>66.075166999999993</v>
      </c>
      <c r="AC1363" s="42">
        <v>0</v>
      </c>
      <c r="AD1363" s="42">
        <v>279.54878200000002</v>
      </c>
      <c r="AE1363" s="42">
        <v>643.43711699999994</v>
      </c>
      <c r="AF1363" s="42">
        <v>158.54704899999999</v>
      </c>
      <c r="AG1363" s="42">
        <v>1075.467052</v>
      </c>
      <c r="AH1363" s="42">
        <v>179.927761</v>
      </c>
      <c r="AI1363" s="42">
        <v>166.712728</v>
      </c>
      <c r="AJ1363" s="42">
        <v>239.903682</v>
      </c>
      <c r="AK1363" s="42">
        <v>242.93662900000001</v>
      </c>
      <c r="AL1363" s="42">
        <v>132.15033299999999</v>
      </c>
      <c r="AM1363" s="42">
        <v>103.670509</v>
      </c>
      <c r="AN1363" s="42">
        <v>10.16541</v>
      </c>
      <c r="AO1363" s="42">
        <v>239.903682</v>
      </c>
      <c r="AP1363" s="42">
        <v>640.40417000000002</v>
      </c>
      <c r="AQ1363" s="42">
        <v>195.159201</v>
      </c>
      <c r="AR1363" s="42">
        <v>1732.119203</v>
      </c>
      <c r="AS1363" s="42">
        <v>20.330819999999999</v>
      </c>
      <c r="AT1363" s="42">
        <v>89.455609999999993</v>
      </c>
      <c r="AU1363" s="42">
        <v>77.257118000000006</v>
      </c>
      <c r="AV1363" s="42">
        <v>243.96984599999999</v>
      </c>
      <c r="AW1363" s="42">
        <v>288.69765100000001</v>
      </c>
      <c r="AX1363" s="42">
        <v>382.219425</v>
      </c>
      <c r="AY1363" s="42">
        <v>414.68203599999998</v>
      </c>
      <c r="AZ1363" s="42">
        <v>215.506697</v>
      </c>
      <c r="BA1363" s="42">
        <v>837.62980400000004</v>
      </c>
      <c r="BB1363" s="42">
        <v>16.264655999999999</v>
      </c>
      <c r="BC1363" s="42">
        <v>65.058626000000004</v>
      </c>
      <c r="BD1363" s="42">
        <v>48.793968999999997</v>
      </c>
      <c r="BE1363" s="42">
        <v>109.78643099999999</v>
      </c>
      <c r="BF1363" s="42">
        <v>69.124790000000004</v>
      </c>
      <c r="BG1363" s="42">
        <v>272.43299400000001</v>
      </c>
      <c r="BH1363" s="42">
        <v>207.374369</v>
      </c>
      <c r="BI1363" s="42">
        <v>48.793968999999997</v>
      </c>
      <c r="BJ1363" s="42">
        <v>894.48939900000005</v>
      </c>
      <c r="BK1363" s="42">
        <v>4.0661639999999997</v>
      </c>
      <c r="BL1363" s="42">
        <v>24.396985000000001</v>
      </c>
      <c r="BM1363" s="42">
        <v>28.463149000000001</v>
      </c>
      <c r="BN1363" s="42">
        <v>134.183415</v>
      </c>
      <c r="BO1363" s="42">
        <v>219.57286099999999</v>
      </c>
      <c r="BP1363" s="42">
        <v>109.78643099999999</v>
      </c>
      <c r="BQ1363" s="42">
        <v>207.30766700000001</v>
      </c>
      <c r="BR1363" s="42">
        <v>166.712728</v>
      </c>
      <c r="BS1363" s="42">
        <v>203.30820499999999</v>
      </c>
      <c r="BT1363" s="42">
        <v>0</v>
      </c>
      <c r="BU1363" s="42">
        <v>0</v>
      </c>
      <c r="BV1363" s="42">
        <v>0</v>
      </c>
      <c r="BW1363" s="42">
        <v>8.1323279999999993</v>
      </c>
      <c r="BX1363" s="42">
        <v>32.529313000000002</v>
      </c>
      <c r="BY1363" s="42">
        <v>69.124790000000004</v>
      </c>
      <c r="BZ1363" s="42">
        <v>0</v>
      </c>
      <c r="CA1363" s="42">
        <v>93.521773999999994</v>
      </c>
      <c r="CB1363" s="42">
        <v>947.41623400000003</v>
      </c>
      <c r="CC1363" s="42">
        <v>8.1323279999999993</v>
      </c>
      <c r="CD1363" s="42">
        <v>85.389446000000007</v>
      </c>
      <c r="CE1363" s="42">
        <v>73.190954000000005</v>
      </c>
      <c r="CF1363" s="42">
        <v>223.639025</v>
      </c>
      <c r="CG1363" s="42">
        <v>235.83751799999999</v>
      </c>
      <c r="CH1363" s="42">
        <v>260.23450200000002</v>
      </c>
      <c r="CI1363" s="42">
        <v>8.1323279999999993</v>
      </c>
      <c r="CJ1363" s="42">
        <v>52.860132999999998</v>
      </c>
      <c r="CK1363" s="42">
        <v>581.39476400000001</v>
      </c>
      <c r="CL1363" s="42">
        <v>12.198492</v>
      </c>
      <c r="CM1363" s="42">
        <v>4.0661639999999997</v>
      </c>
      <c r="CN1363" s="42">
        <v>4.0661639999999997</v>
      </c>
      <c r="CO1363" s="42">
        <v>12.198492</v>
      </c>
      <c r="CP1363" s="42">
        <v>20.330819999999999</v>
      </c>
      <c r="CQ1363" s="42">
        <v>52.860132999999998</v>
      </c>
      <c r="CR1363" s="42">
        <v>406.54970800000001</v>
      </c>
      <c r="CS1363" s="42">
        <v>69.124790000000004</v>
      </c>
    </row>
    <row r="1364" spans="1:97">
      <c r="A1364" s="40" t="s">
        <v>3355</v>
      </c>
      <c r="B1364" s="40" t="s">
        <v>289</v>
      </c>
      <c r="C1364" s="40" t="s">
        <v>2806</v>
      </c>
      <c r="D1364" s="40" t="s">
        <v>2807</v>
      </c>
      <c r="E1364" s="40" t="s">
        <v>2845</v>
      </c>
      <c r="F1364" s="40" t="s">
        <v>2809</v>
      </c>
      <c r="G1364" s="41" t="s">
        <v>294</v>
      </c>
      <c r="H1364" s="40" t="s">
        <v>3356</v>
      </c>
      <c r="I1364" s="42">
        <v>310</v>
      </c>
      <c r="J1364" s="42">
        <v>62</v>
      </c>
      <c r="K1364" s="42">
        <v>43</v>
      </c>
      <c r="L1364" s="42">
        <v>60</v>
      </c>
      <c r="M1364" s="42">
        <v>63</v>
      </c>
      <c r="N1364" s="42">
        <v>55</v>
      </c>
      <c r="O1364" s="42">
        <v>27</v>
      </c>
      <c r="P1364" s="42">
        <v>46</v>
      </c>
      <c r="Q1364" s="42">
        <v>48</v>
      </c>
      <c r="R1364" s="42">
        <v>60</v>
      </c>
      <c r="S1364" s="42">
        <v>47</v>
      </c>
      <c r="T1364" s="42">
        <v>42</v>
      </c>
      <c r="U1364" s="42">
        <v>27</v>
      </c>
      <c r="V1364" s="42">
        <v>158</v>
      </c>
      <c r="W1364" s="42">
        <v>39</v>
      </c>
      <c r="X1364" s="42">
        <v>17</v>
      </c>
      <c r="Y1364" s="42">
        <v>27</v>
      </c>
      <c r="Z1364" s="42">
        <v>33</v>
      </c>
      <c r="AA1364" s="42">
        <v>28</v>
      </c>
      <c r="AB1364" s="42">
        <v>14</v>
      </c>
      <c r="AC1364" s="42">
        <v>0</v>
      </c>
      <c r="AD1364" s="42">
        <v>45</v>
      </c>
      <c r="AE1364" s="42">
        <v>86</v>
      </c>
      <c r="AF1364" s="42">
        <v>27</v>
      </c>
      <c r="AG1364" s="42">
        <v>152</v>
      </c>
      <c r="AH1364" s="42">
        <v>23</v>
      </c>
      <c r="AI1364" s="42">
        <v>26</v>
      </c>
      <c r="AJ1364" s="42">
        <v>33</v>
      </c>
      <c r="AK1364" s="42">
        <v>30</v>
      </c>
      <c r="AL1364" s="42">
        <v>27</v>
      </c>
      <c r="AM1364" s="42">
        <v>12</v>
      </c>
      <c r="AN1364" s="42">
        <v>1</v>
      </c>
      <c r="AO1364" s="42">
        <v>28</v>
      </c>
      <c r="AP1364" s="42">
        <v>96</v>
      </c>
      <c r="AQ1364" s="42">
        <v>28</v>
      </c>
      <c r="AR1364" s="42">
        <v>232</v>
      </c>
      <c r="AS1364" s="42">
        <v>8</v>
      </c>
      <c r="AT1364" s="42">
        <v>4</v>
      </c>
      <c r="AU1364" s="42">
        <v>4</v>
      </c>
      <c r="AV1364" s="42">
        <v>44</v>
      </c>
      <c r="AW1364" s="42">
        <v>36</v>
      </c>
      <c r="AX1364" s="42">
        <v>44</v>
      </c>
      <c r="AY1364" s="42">
        <v>76</v>
      </c>
      <c r="AZ1364" s="42">
        <v>16</v>
      </c>
      <c r="BA1364" s="42">
        <v>96</v>
      </c>
      <c r="BB1364" s="42">
        <v>0</v>
      </c>
      <c r="BC1364" s="42">
        <v>4</v>
      </c>
      <c r="BD1364" s="42">
        <v>0</v>
      </c>
      <c r="BE1364" s="42">
        <v>24</v>
      </c>
      <c r="BF1364" s="42">
        <v>4</v>
      </c>
      <c r="BG1364" s="42">
        <v>28</v>
      </c>
      <c r="BH1364" s="42">
        <v>32</v>
      </c>
      <c r="BI1364" s="42">
        <v>4</v>
      </c>
      <c r="BJ1364" s="42">
        <v>136</v>
      </c>
      <c r="BK1364" s="42">
        <v>8</v>
      </c>
      <c r="BL1364" s="42">
        <v>0</v>
      </c>
      <c r="BM1364" s="42">
        <v>4</v>
      </c>
      <c r="BN1364" s="42">
        <v>20</v>
      </c>
      <c r="BO1364" s="42">
        <v>32</v>
      </c>
      <c r="BP1364" s="42">
        <v>16</v>
      </c>
      <c r="BQ1364" s="42">
        <v>44</v>
      </c>
      <c r="BR1364" s="42">
        <v>12</v>
      </c>
      <c r="BS1364" s="42">
        <v>12</v>
      </c>
      <c r="BT1364" s="42">
        <v>0</v>
      </c>
      <c r="BU1364" s="42">
        <v>0</v>
      </c>
      <c r="BV1364" s="42">
        <v>0</v>
      </c>
      <c r="BW1364" s="42">
        <v>0</v>
      </c>
      <c r="BX1364" s="42">
        <v>4</v>
      </c>
      <c r="BY1364" s="42">
        <v>0</v>
      </c>
      <c r="BZ1364" s="42">
        <v>0</v>
      </c>
      <c r="CA1364" s="42">
        <v>8</v>
      </c>
      <c r="CB1364" s="42">
        <v>132</v>
      </c>
      <c r="CC1364" s="42">
        <v>8</v>
      </c>
      <c r="CD1364" s="42">
        <v>4</v>
      </c>
      <c r="CE1364" s="42">
        <v>4</v>
      </c>
      <c r="CF1364" s="42">
        <v>44</v>
      </c>
      <c r="CG1364" s="42">
        <v>28</v>
      </c>
      <c r="CH1364" s="42">
        <v>40</v>
      </c>
      <c r="CI1364" s="42">
        <v>0</v>
      </c>
      <c r="CJ1364" s="42">
        <v>4</v>
      </c>
      <c r="CK1364" s="42">
        <v>88</v>
      </c>
      <c r="CL1364" s="42">
        <v>0</v>
      </c>
      <c r="CM1364" s="42">
        <v>0</v>
      </c>
      <c r="CN1364" s="42">
        <v>0</v>
      </c>
      <c r="CO1364" s="42">
        <v>0</v>
      </c>
      <c r="CP1364" s="42">
        <v>4</v>
      </c>
      <c r="CQ1364" s="42">
        <v>4</v>
      </c>
      <c r="CR1364" s="42">
        <v>76</v>
      </c>
      <c r="CS1364" s="42">
        <v>4</v>
      </c>
    </row>
    <row r="1365" spans="1:97">
      <c r="A1365" s="40" t="s">
        <v>3357</v>
      </c>
      <c r="B1365" s="40" t="s">
        <v>289</v>
      </c>
      <c r="C1365" s="40" t="s">
        <v>2806</v>
      </c>
      <c r="D1365" s="40" t="s">
        <v>2812</v>
      </c>
      <c r="E1365" s="40" t="s">
        <v>2970</v>
      </c>
      <c r="F1365" s="40" t="s">
        <v>2818</v>
      </c>
      <c r="G1365" s="41" t="s">
        <v>294</v>
      </c>
      <c r="H1365" s="40" t="s">
        <v>3358</v>
      </c>
      <c r="I1365" s="42">
        <v>388</v>
      </c>
      <c r="J1365" s="42">
        <v>75.127450999999994</v>
      </c>
      <c r="K1365" s="42">
        <v>45.647058999999999</v>
      </c>
      <c r="L1365" s="42">
        <v>88.441175999999999</v>
      </c>
      <c r="M1365" s="42">
        <v>84.637254999999996</v>
      </c>
      <c r="N1365" s="42">
        <v>58.009804000000003</v>
      </c>
      <c r="O1365" s="42">
        <v>36.137255000000003</v>
      </c>
      <c r="P1365" s="42">
        <v>52</v>
      </c>
      <c r="Q1365" s="42">
        <v>50</v>
      </c>
      <c r="R1365" s="42">
        <v>77</v>
      </c>
      <c r="S1365" s="42">
        <v>54</v>
      </c>
      <c r="T1365" s="42">
        <v>62</v>
      </c>
      <c r="U1365" s="42">
        <v>28</v>
      </c>
      <c r="V1365" s="42">
        <v>189.24509800000001</v>
      </c>
      <c r="W1365" s="42">
        <v>33.284314000000002</v>
      </c>
      <c r="X1365" s="42">
        <v>26.627451000000001</v>
      </c>
      <c r="Y1365" s="42">
        <v>42.794117999999997</v>
      </c>
      <c r="Z1365" s="42">
        <v>37.088234999999997</v>
      </c>
      <c r="AA1365" s="42">
        <v>31.382352999999998</v>
      </c>
      <c r="AB1365" s="42">
        <v>17.117647000000002</v>
      </c>
      <c r="AC1365" s="42">
        <v>0.95098000000000005</v>
      </c>
      <c r="AD1365" s="42">
        <v>45.647058999999999</v>
      </c>
      <c r="AE1365" s="42">
        <v>111.264706</v>
      </c>
      <c r="AF1365" s="42">
        <v>32.333333000000003</v>
      </c>
      <c r="AG1365" s="42">
        <v>198.75490199999999</v>
      </c>
      <c r="AH1365" s="42">
        <v>41.843136999999999</v>
      </c>
      <c r="AI1365" s="42">
        <v>19.019608000000002</v>
      </c>
      <c r="AJ1365" s="42">
        <v>45.647058999999999</v>
      </c>
      <c r="AK1365" s="42">
        <v>47.549019999999999</v>
      </c>
      <c r="AL1365" s="42">
        <v>26.627451000000001</v>
      </c>
      <c r="AM1365" s="42">
        <v>16.166667</v>
      </c>
      <c r="AN1365" s="42">
        <v>1.901961</v>
      </c>
      <c r="AO1365" s="42">
        <v>48.5</v>
      </c>
      <c r="AP1365" s="42">
        <v>114.11764700000001</v>
      </c>
      <c r="AQ1365" s="42">
        <v>36.137255000000003</v>
      </c>
      <c r="AR1365" s="42">
        <v>304.31372499999998</v>
      </c>
      <c r="AS1365" s="42">
        <v>11.411765000000001</v>
      </c>
      <c r="AT1365" s="42">
        <v>7.6078429999999999</v>
      </c>
      <c r="AU1365" s="42">
        <v>7.6078429999999999</v>
      </c>
      <c r="AV1365" s="42">
        <v>45.647058999999999</v>
      </c>
      <c r="AW1365" s="42">
        <v>68.470588000000006</v>
      </c>
      <c r="AX1365" s="42">
        <v>34.235294000000003</v>
      </c>
      <c r="AY1365" s="42">
        <v>98.901961</v>
      </c>
      <c r="AZ1365" s="42">
        <v>30.431373000000001</v>
      </c>
      <c r="BA1365" s="42">
        <v>144.54902000000001</v>
      </c>
      <c r="BB1365" s="42">
        <v>11.411765000000001</v>
      </c>
      <c r="BC1365" s="42">
        <v>7.6078429999999999</v>
      </c>
      <c r="BD1365" s="42">
        <v>7.6078429999999999</v>
      </c>
      <c r="BE1365" s="42">
        <v>7.6078429999999999</v>
      </c>
      <c r="BF1365" s="42">
        <v>15.215686</v>
      </c>
      <c r="BG1365" s="42">
        <v>30.431373000000001</v>
      </c>
      <c r="BH1365" s="42">
        <v>49.450980000000001</v>
      </c>
      <c r="BI1365" s="42">
        <v>15.215686</v>
      </c>
      <c r="BJ1365" s="42">
        <v>159.76470599999999</v>
      </c>
      <c r="BK1365" s="42">
        <v>0</v>
      </c>
      <c r="BL1365" s="42">
        <v>0</v>
      </c>
      <c r="BM1365" s="42">
        <v>0</v>
      </c>
      <c r="BN1365" s="42">
        <v>38.039216000000003</v>
      </c>
      <c r="BO1365" s="42">
        <v>53.254902000000001</v>
      </c>
      <c r="BP1365" s="42">
        <v>3.803922</v>
      </c>
      <c r="BQ1365" s="42">
        <v>49.450980000000001</v>
      </c>
      <c r="BR1365" s="42">
        <v>15.215686</v>
      </c>
      <c r="BS1365" s="42">
        <v>26.627451000000001</v>
      </c>
      <c r="BT1365" s="42">
        <v>0</v>
      </c>
      <c r="BU1365" s="42">
        <v>0</v>
      </c>
      <c r="BV1365" s="42">
        <v>0</v>
      </c>
      <c r="BW1365" s="42">
        <v>3.803922</v>
      </c>
      <c r="BX1365" s="42">
        <v>7.6078429999999999</v>
      </c>
      <c r="BY1365" s="42">
        <v>3.803922</v>
      </c>
      <c r="BZ1365" s="42">
        <v>0</v>
      </c>
      <c r="CA1365" s="42">
        <v>11.411765000000001</v>
      </c>
      <c r="CB1365" s="42">
        <v>152.15686299999999</v>
      </c>
      <c r="CC1365" s="42">
        <v>7.6078429999999999</v>
      </c>
      <c r="CD1365" s="42">
        <v>7.6078429999999999</v>
      </c>
      <c r="CE1365" s="42">
        <v>3.803922</v>
      </c>
      <c r="CF1365" s="42">
        <v>34.235294000000003</v>
      </c>
      <c r="CG1365" s="42">
        <v>57.058824000000001</v>
      </c>
      <c r="CH1365" s="42">
        <v>30.431373000000001</v>
      </c>
      <c r="CI1365" s="42">
        <v>0</v>
      </c>
      <c r="CJ1365" s="42">
        <v>11.411765000000001</v>
      </c>
      <c r="CK1365" s="42">
        <v>125.52941199999999</v>
      </c>
      <c r="CL1365" s="42">
        <v>3.803922</v>
      </c>
      <c r="CM1365" s="42">
        <v>0</v>
      </c>
      <c r="CN1365" s="42">
        <v>3.803922</v>
      </c>
      <c r="CO1365" s="42">
        <v>7.6078429999999999</v>
      </c>
      <c r="CP1365" s="42">
        <v>3.803922</v>
      </c>
      <c r="CQ1365" s="42">
        <v>0</v>
      </c>
      <c r="CR1365" s="42">
        <v>98.901961</v>
      </c>
      <c r="CS1365" s="42">
        <v>7.6078429999999999</v>
      </c>
    </row>
    <row r="1366" spans="1:97">
      <c r="A1366" s="40" t="s">
        <v>3359</v>
      </c>
      <c r="B1366" s="40" t="s">
        <v>289</v>
      </c>
      <c r="C1366" s="40" t="s">
        <v>2806</v>
      </c>
      <c r="D1366" s="40" t="s">
        <v>2812</v>
      </c>
      <c r="E1366" s="40" t="s">
        <v>2902</v>
      </c>
      <c r="F1366" s="40" t="s">
        <v>2818</v>
      </c>
      <c r="G1366" s="41" t="s">
        <v>294</v>
      </c>
      <c r="H1366" s="40" t="s">
        <v>3360</v>
      </c>
      <c r="I1366" s="42">
        <v>1325</v>
      </c>
      <c r="J1366" s="42">
        <v>267.15287999999998</v>
      </c>
      <c r="K1366" s="42">
        <v>202.56647000000001</v>
      </c>
      <c r="L1366" s="42">
        <v>272.04579000000001</v>
      </c>
      <c r="M1366" s="42">
        <v>286.72451999999998</v>
      </c>
      <c r="N1366" s="42">
        <v>195.716396</v>
      </c>
      <c r="O1366" s="42">
        <v>100.793944</v>
      </c>
      <c r="P1366" s="42">
        <v>169</v>
      </c>
      <c r="Q1366" s="42">
        <v>135</v>
      </c>
      <c r="R1366" s="42">
        <v>199</v>
      </c>
      <c r="S1366" s="42">
        <v>181</v>
      </c>
      <c r="T1366" s="42">
        <v>145</v>
      </c>
      <c r="U1366" s="42">
        <v>65</v>
      </c>
      <c r="V1366" s="42">
        <v>659.56425400000001</v>
      </c>
      <c r="W1366" s="42">
        <v>136.02289500000001</v>
      </c>
      <c r="X1366" s="42">
        <v>101.772526</v>
      </c>
      <c r="Y1366" s="42">
        <v>141.89438699999999</v>
      </c>
      <c r="Z1366" s="42">
        <v>142.87296900000001</v>
      </c>
      <c r="AA1366" s="42">
        <v>93.943870000000004</v>
      </c>
      <c r="AB1366" s="42">
        <v>41.100442999999999</v>
      </c>
      <c r="AC1366" s="42">
        <v>1.9571639999999999</v>
      </c>
      <c r="AD1366" s="42">
        <v>171.251846</v>
      </c>
      <c r="AE1366" s="42">
        <v>397.304284</v>
      </c>
      <c r="AF1366" s="42">
        <v>91.008123999999995</v>
      </c>
      <c r="AG1366" s="42">
        <v>665.43574599999999</v>
      </c>
      <c r="AH1366" s="42">
        <v>131.129985</v>
      </c>
      <c r="AI1366" s="42">
        <v>100.793944</v>
      </c>
      <c r="AJ1366" s="42">
        <v>130.15140299999999</v>
      </c>
      <c r="AK1366" s="42">
        <v>143.851551</v>
      </c>
      <c r="AL1366" s="42">
        <v>101.772526</v>
      </c>
      <c r="AM1366" s="42">
        <v>54.800590999999997</v>
      </c>
      <c r="AN1366" s="42">
        <v>2.935746</v>
      </c>
      <c r="AO1366" s="42">
        <v>167.33751799999999</v>
      </c>
      <c r="AP1366" s="42">
        <v>380.66838999999999</v>
      </c>
      <c r="AQ1366" s="42">
        <v>117.429838</v>
      </c>
      <c r="AR1366" s="42">
        <v>1037.2968980000001</v>
      </c>
      <c r="AS1366" s="42">
        <v>54.800590999999997</v>
      </c>
      <c r="AT1366" s="42">
        <v>50.886263</v>
      </c>
      <c r="AU1366" s="42">
        <v>54.800590999999997</v>
      </c>
      <c r="AV1366" s="42">
        <v>152.65878900000001</v>
      </c>
      <c r="AW1366" s="42">
        <v>156.573117</v>
      </c>
      <c r="AX1366" s="42">
        <v>164.40177299999999</v>
      </c>
      <c r="AY1366" s="42">
        <v>289.66026599999998</v>
      </c>
      <c r="AZ1366" s="42">
        <v>113.51551000000001</v>
      </c>
      <c r="BA1366" s="42">
        <v>536.262925</v>
      </c>
      <c r="BB1366" s="42">
        <v>31.314623000000001</v>
      </c>
      <c r="BC1366" s="42">
        <v>39.143279</v>
      </c>
      <c r="BD1366" s="42">
        <v>35.228951000000002</v>
      </c>
      <c r="BE1366" s="42">
        <v>93.943870000000004</v>
      </c>
      <c r="BF1366" s="42">
        <v>11.742984</v>
      </c>
      <c r="BG1366" s="42">
        <v>125.258493</v>
      </c>
      <c r="BH1366" s="42">
        <v>144.83013299999999</v>
      </c>
      <c r="BI1366" s="42">
        <v>54.800590999999997</v>
      </c>
      <c r="BJ1366" s="42">
        <v>501.033973</v>
      </c>
      <c r="BK1366" s="42">
        <v>23.485968</v>
      </c>
      <c r="BL1366" s="42">
        <v>11.742984</v>
      </c>
      <c r="BM1366" s="42">
        <v>19.571639999999999</v>
      </c>
      <c r="BN1366" s="42">
        <v>58.714919000000002</v>
      </c>
      <c r="BO1366" s="42">
        <v>144.83013299999999</v>
      </c>
      <c r="BP1366" s="42">
        <v>39.143279</v>
      </c>
      <c r="BQ1366" s="42">
        <v>144.83013299999999</v>
      </c>
      <c r="BR1366" s="42">
        <v>58.714919000000002</v>
      </c>
      <c r="BS1366" s="42">
        <v>93.943870000000004</v>
      </c>
      <c r="BT1366" s="42">
        <v>0</v>
      </c>
      <c r="BU1366" s="42">
        <v>0</v>
      </c>
      <c r="BV1366" s="42">
        <v>0</v>
      </c>
      <c r="BW1366" s="42">
        <v>3.9143279999999998</v>
      </c>
      <c r="BX1366" s="42">
        <v>3.9143279999999998</v>
      </c>
      <c r="BY1366" s="42">
        <v>19.571639999999999</v>
      </c>
      <c r="BZ1366" s="42">
        <v>0</v>
      </c>
      <c r="CA1366" s="42">
        <v>66.543575000000004</v>
      </c>
      <c r="CB1366" s="42">
        <v>559.74889199999996</v>
      </c>
      <c r="CC1366" s="42">
        <v>35.228951000000002</v>
      </c>
      <c r="CD1366" s="42">
        <v>50.886263</v>
      </c>
      <c r="CE1366" s="42">
        <v>43.057606999999997</v>
      </c>
      <c r="CF1366" s="42">
        <v>137.00147699999999</v>
      </c>
      <c r="CG1366" s="42">
        <v>125.258493</v>
      </c>
      <c r="CH1366" s="42">
        <v>133.08714900000001</v>
      </c>
      <c r="CI1366" s="42">
        <v>0</v>
      </c>
      <c r="CJ1366" s="42">
        <v>35.228951000000002</v>
      </c>
      <c r="CK1366" s="42">
        <v>383.60413599999998</v>
      </c>
      <c r="CL1366" s="42">
        <v>19.571639999999999</v>
      </c>
      <c r="CM1366" s="42">
        <v>0</v>
      </c>
      <c r="CN1366" s="42">
        <v>11.742984</v>
      </c>
      <c r="CO1366" s="42">
        <v>11.742984</v>
      </c>
      <c r="CP1366" s="42">
        <v>27.400295</v>
      </c>
      <c r="CQ1366" s="42">
        <v>11.742984</v>
      </c>
      <c r="CR1366" s="42">
        <v>289.66026599999998</v>
      </c>
      <c r="CS1366" s="42">
        <v>11.742984</v>
      </c>
    </row>
    <row r="1367" spans="1:97">
      <c r="A1367" s="40" t="s">
        <v>3361</v>
      </c>
      <c r="B1367" s="40" t="s">
        <v>289</v>
      </c>
      <c r="C1367" s="40" t="s">
        <v>2806</v>
      </c>
      <c r="D1367" s="40" t="s">
        <v>2807</v>
      </c>
      <c r="E1367" s="40" t="s">
        <v>2848</v>
      </c>
      <c r="F1367" s="40" t="s">
        <v>2809</v>
      </c>
      <c r="G1367" s="41" t="s">
        <v>294</v>
      </c>
      <c r="H1367" s="40" t="s">
        <v>3362</v>
      </c>
      <c r="I1367" s="42">
        <v>118</v>
      </c>
      <c r="J1367" s="42">
        <v>17</v>
      </c>
      <c r="K1367" s="42">
        <v>10</v>
      </c>
      <c r="L1367" s="42">
        <v>19</v>
      </c>
      <c r="M1367" s="42">
        <v>39</v>
      </c>
      <c r="N1367" s="42">
        <v>21</v>
      </c>
      <c r="O1367" s="42">
        <v>12</v>
      </c>
      <c r="P1367" s="42">
        <v>9</v>
      </c>
      <c r="Q1367" s="42">
        <v>13</v>
      </c>
      <c r="R1367" s="42">
        <v>21</v>
      </c>
      <c r="S1367" s="42">
        <v>29</v>
      </c>
      <c r="T1367" s="42">
        <v>21</v>
      </c>
      <c r="U1367" s="42">
        <v>9</v>
      </c>
      <c r="V1367" s="42">
        <v>66</v>
      </c>
      <c r="W1367" s="42">
        <v>10</v>
      </c>
      <c r="X1367" s="42">
        <v>6</v>
      </c>
      <c r="Y1367" s="42">
        <v>11</v>
      </c>
      <c r="Z1367" s="42">
        <v>20</v>
      </c>
      <c r="AA1367" s="42">
        <v>13</v>
      </c>
      <c r="AB1367" s="42">
        <v>6</v>
      </c>
      <c r="AC1367" s="42">
        <v>0</v>
      </c>
      <c r="AD1367" s="42">
        <v>11</v>
      </c>
      <c r="AE1367" s="42">
        <v>43</v>
      </c>
      <c r="AF1367" s="42">
        <v>12</v>
      </c>
      <c r="AG1367" s="42">
        <v>52</v>
      </c>
      <c r="AH1367" s="42">
        <v>7</v>
      </c>
      <c r="AI1367" s="42">
        <v>4</v>
      </c>
      <c r="AJ1367" s="42">
        <v>8</v>
      </c>
      <c r="AK1367" s="42">
        <v>19</v>
      </c>
      <c r="AL1367" s="42">
        <v>8</v>
      </c>
      <c r="AM1367" s="42">
        <v>6</v>
      </c>
      <c r="AN1367" s="42">
        <v>0</v>
      </c>
      <c r="AO1367" s="42">
        <v>8</v>
      </c>
      <c r="AP1367" s="42">
        <v>35</v>
      </c>
      <c r="AQ1367" s="42">
        <v>9</v>
      </c>
      <c r="AR1367" s="42">
        <v>96</v>
      </c>
      <c r="AS1367" s="42">
        <v>4</v>
      </c>
      <c r="AT1367" s="42">
        <v>0</v>
      </c>
      <c r="AU1367" s="42">
        <v>4</v>
      </c>
      <c r="AV1367" s="42">
        <v>20</v>
      </c>
      <c r="AW1367" s="42">
        <v>8</v>
      </c>
      <c r="AX1367" s="42">
        <v>28</v>
      </c>
      <c r="AY1367" s="42">
        <v>20</v>
      </c>
      <c r="AZ1367" s="42">
        <v>12</v>
      </c>
      <c r="BA1367" s="42">
        <v>60</v>
      </c>
      <c r="BB1367" s="42">
        <v>4</v>
      </c>
      <c r="BC1367" s="42">
        <v>0</v>
      </c>
      <c r="BD1367" s="42">
        <v>4</v>
      </c>
      <c r="BE1367" s="42">
        <v>16</v>
      </c>
      <c r="BF1367" s="42">
        <v>0</v>
      </c>
      <c r="BG1367" s="42">
        <v>20</v>
      </c>
      <c r="BH1367" s="42">
        <v>12</v>
      </c>
      <c r="BI1367" s="42">
        <v>4</v>
      </c>
      <c r="BJ1367" s="42">
        <v>36</v>
      </c>
      <c r="BK1367" s="42">
        <v>0</v>
      </c>
      <c r="BL1367" s="42">
        <v>0</v>
      </c>
      <c r="BM1367" s="42">
        <v>0</v>
      </c>
      <c r="BN1367" s="42">
        <v>4</v>
      </c>
      <c r="BO1367" s="42">
        <v>8</v>
      </c>
      <c r="BP1367" s="42">
        <v>8</v>
      </c>
      <c r="BQ1367" s="42">
        <v>8</v>
      </c>
      <c r="BR1367" s="42">
        <v>8</v>
      </c>
      <c r="BS1367" s="42">
        <v>4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  <c r="BY1367" s="42">
        <v>4</v>
      </c>
      <c r="BZ1367" s="42">
        <v>0</v>
      </c>
      <c r="CA1367" s="42">
        <v>0</v>
      </c>
      <c r="CB1367" s="42">
        <v>52</v>
      </c>
      <c r="CC1367" s="42">
        <v>4</v>
      </c>
      <c r="CD1367" s="42">
        <v>0</v>
      </c>
      <c r="CE1367" s="42">
        <v>4</v>
      </c>
      <c r="CF1367" s="42">
        <v>12</v>
      </c>
      <c r="CG1367" s="42">
        <v>8</v>
      </c>
      <c r="CH1367" s="42">
        <v>20</v>
      </c>
      <c r="CI1367" s="42">
        <v>0</v>
      </c>
      <c r="CJ1367" s="42">
        <v>4</v>
      </c>
      <c r="CK1367" s="42">
        <v>40</v>
      </c>
      <c r="CL1367" s="42">
        <v>0</v>
      </c>
      <c r="CM1367" s="42">
        <v>0</v>
      </c>
      <c r="CN1367" s="42">
        <v>0</v>
      </c>
      <c r="CO1367" s="42">
        <v>8</v>
      </c>
      <c r="CP1367" s="42">
        <v>0</v>
      </c>
      <c r="CQ1367" s="42">
        <v>4</v>
      </c>
      <c r="CR1367" s="42">
        <v>20</v>
      </c>
      <c r="CS1367" s="42">
        <v>8</v>
      </c>
    </row>
    <row r="1368" spans="1:97">
      <c r="A1368" s="40" t="s">
        <v>3363</v>
      </c>
      <c r="B1368" s="40" t="s">
        <v>289</v>
      </c>
      <c r="C1368" s="40" t="s">
        <v>2806</v>
      </c>
      <c r="D1368" s="40" t="s">
        <v>2812</v>
      </c>
      <c r="E1368" s="40" t="s">
        <v>2985</v>
      </c>
      <c r="F1368" s="40" t="s">
        <v>2818</v>
      </c>
      <c r="G1368" s="41" t="s">
        <v>294</v>
      </c>
      <c r="H1368" s="40" t="s">
        <v>3364</v>
      </c>
      <c r="I1368" s="42">
        <v>1451</v>
      </c>
      <c r="J1368" s="42">
        <v>199.296426</v>
      </c>
      <c r="K1368" s="42">
        <v>172.85914500000001</v>
      </c>
      <c r="L1368" s="42">
        <v>283.692362</v>
      </c>
      <c r="M1368" s="42">
        <v>340.63419800000003</v>
      </c>
      <c r="N1368" s="42">
        <v>282.675543</v>
      </c>
      <c r="O1368" s="42">
        <v>171.84232700000001</v>
      </c>
      <c r="P1368" s="42">
        <v>212</v>
      </c>
      <c r="Q1368" s="42">
        <v>174</v>
      </c>
      <c r="R1368" s="42">
        <v>281</v>
      </c>
      <c r="S1368" s="42">
        <v>252</v>
      </c>
      <c r="T1368" s="42">
        <v>254</v>
      </c>
      <c r="U1368" s="42">
        <v>139</v>
      </c>
      <c r="V1368" s="42">
        <v>711.77295000000004</v>
      </c>
      <c r="W1368" s="42">
        <v>102.698669</v>
      </c>
      <c r="X1368" s="42">
        <v>87.446391000000006</v>
      </c>
      <c r="Y1368" s="42">
        <v>141.337772</v>
      </c>
      <c r="Z1368" s="42">
        <v>189.128241</v>
      </c>
      <c r="AA1368" s="42">
        <v>124.051857</v>
      </c>
      <c r="AB1368" s="42">
        <v>64.059566000000004</v>
      </c>
      <c r="AC1368" s="42">
        <v>3.0504560000000001</v>
      </c>
      <c r="AD1368" s="42">
        <v>145.405046</v>
      </c>
      <c r="AE1368" s="42">
        <v>428.08058899999997</v>
      </c>
      <c r="AF1368" s="42">
        <v>138.287316</v>
      </c>
      <c r="AG1368" s="42">
        <v>739.22704999999996</v>
      </c>
      <c r="AH1368" s="42">
        <v>96.597757999999999</v>
      </c>
      <c r="AI1368" s="42">
        <v>85.412754000000007</v>
      </c>
      <c r="AJ1368" s="42">
        <v>142.35459</v>
      </c>
      <c r="AK1368" s="42">
        <v>151.505957</v>
      </c>
      <c r="AL1368" s="42">
        <v>158.62368599999999</v>
      </c>
      <c r="AM1368" s="42">
        <v>91.513665000000003</v>
      </c>
      <c r="AN1368" s="42">
        <v>13.218641</v>
      </c>
      <c r="AO1368" s="42">
        <v>126.085494</v>
      </c>
      <c r="AP1368" s="42">
        <v>405.71058199999999</v>
      </c>
      <c r="AQ1368" s="42">
        <v>207.43097399999999</v>
      </c>
      <c r="AR1368" s="42">
        <v>1260.8549399999999</v>
      </c>
      <c r="AS1368" s="42">
        <v>20.336369999999999</v>
      </c>
      <c r="AT1368" s="42">
        <v>69.143658000000002</v>
      </c>
      <c r="AU1368" s="42">
        <v>36.605466</v>
      </c>
      <c r="AV1368" s="42">
        <v>122.01822</v>
      </c>
      <c r="AW1368" s="42">
        <v>207.43097399999999</v>
      </c>
      <c r="AX1368" s="42">
        <v>239.969166</v>
      </c>
      <c r="AY1368" s="42">
        <v>374.18920800000001</v>
      </c>
      <c r="AZ1368" s="42">
        <v>191.161878</v>
      </c>
      <c r="BA1368" s="42">
        <v>634.49474399999997</v>
      </c>
      <c r="BB1368" s="42">
        <v>20.336369999999999</v>
      </c>
      <c r="BC1368" s="42">
        <v>52.874561999999997</v>
      </c>
      <c r="BD1368" s="42">
        <v>16.269096000000001</v>
      </c>
      <c r="BE1368" s="42">
        <v>69.143658000000002</v>
      </c>
      <c r="BF1368" s="42">
        <v>36.605466</v>
      </c>
      <c r="BG1368" s="42">
        <v>183.02733000000001</v>
      </c>
      <c r="BH1368" s="42">
        <v>187.094604</v>
      </c>
      <c r="BI1368" s="42">
        <v>69.143658000000002</v>
      </c>
      <c r="BJ1368" s="42">
        <v>626.36019599999997</v>
      </c>
      <c r="BK1368" s="42">
        <v>0</v>
      </c>
      <c r="BL1368" s="42">
        <v>16.269096000000001</v>
      </c>
      <c r="BM1368" s="42">
        <v>20.336369999999999</v>
      </c>
      <c r="BN1368" s="42">
        <v>52.874561999999997</v>
      </c>
      <c r="BO1368" s="42">
        <v>170.82550800000001</v>
      </c>
      <c r="BP1368" s="42">
        <v>56.941836000000002</v>
      </c>
      <c r="BQ1368" s="42">
        <v>187.094604</v>
      </c>
      <c r="BR1368" s="42">
        <v>122.01822</v>
      </c>
      <c r="BS1368" s="42">
        <v>191.161878</v>
      </c>
      <c r="BT1368" s="42">
        <v>4.0672740000000003</v>
      </c>
      <c r="BU1368" s="42">
        <v>0</v>
      </c>
      <c r="BV1368" s="42">
        <v>4.0672740000000003</v>
      </c>
      <c r="BW1368" s="42">
        <v>12.201822</v>
      </c>
      <c r="BX1368" s="42">
        <v>24.403644</v>
      </c>
      <c r="BY1368" s="42">
        <v>36.605466</v>
      </c>
      <c r="BZ1368" s="42">
        <v>0</v>
      </c>
      <c r="CA1368" s="42">
        <v>109.81639800000001</v>
      </c>
      <c r="CB1368" s="42">
        <v>577.552908</v>
      </c>
      <c r="CC1368" s="42">
        <v>16.269096000000001</v>
      </c>
      <c r="CD1368" s="42">
        <v>52.874561999999997</v>
      </c>
      <c r="CE1368" s="42">
        <v>20.336369999999999</v>
      </c>
      <c r="CF1368" s="42">
        <v>105.74912399999999</v>
      </c>
      <c r="CG1368" s="42">
        <v>162.69095999999999</v>
      </c>
      <c r="CH1368" s="42">
        <v>183.02733000000001</v>
      </c>
      <c r="CI1368" s="42">
        <v>0</v>
      </c>
      <c r="CJ1368" s="42">
        <v>36.605466</v>
      </c>
      <c r="CK1368" s="42">
        <v>492.140154</v>
      </c>
      <c r="CL1368" s="42">
        <v>0</v>
      </c>
      <c r="CM1368" s="42">
        <v>16.269096000000001</v>
      </c>
      <c r="CN1368" s="42">
        <v>12.201822</v>
      </c>
      <c r="CO1368" s="42">
        <v>4.0672740000000003</v>
      </c>
      <c r="CP1368" s="42">
        <v>20.336369999999999</v>
      </c>
      <c r="CQ1368" s="42">
        <v>20.336369999999999</v>
      </c>
      <c r="CR1368" s="42">
        <v>374.18920800000001</v>
      </c>
      <c r="CS1368" s="42">
        <v>44.740014000000002</v>
      </c>
    </row>
    <row r="1369" spans="1:97">
      <c r="A1369" s="40" t="s">
        <v>3365</v>
      </c>
      <c r="B1369" s="40" t="s">
        <v>289</v>
      </c>
      <c r="C1369" s="40" t="s">
        <v>2806</v>
      </c>
      <c r="D1369" s="40" t="s">
        <v>2807</v>
      </c>
      <c r="E1369" s="40" t="s">
        <v>2845</v>
      </c>
      <c r="F1369" s="40" t="s">
        <v>2809</v>
      </c>
      <c r="G1369" s="41" t="s">
        <v>294</v>
      </c>
      <c r="H1369" s="40" t="s">
        <v>3366</v>
      </c>
      <c r="I1369" s="42">
        <v>929</v>
      </c>
      <c r="J1369" s="42">
        <v>139.04046</v>
      </c>
      <c r="K1369" s="42">
        <v>119.91036099999999</v>
      </c>
      <c r="L1369" s="42">
        <v>146.09401099999999</v>
      </c>
      <c r="M1369" s="42">
        <v>218.64481699999999</v>
      </c>
      <c r="N1369" s="42">
        <v>183.39231699999999</v>
      </c>
      <c r="O1369" s="42">
        <v>121.918035</v>
      </c>
      <c r="P1369" s="42">
        <v>141</v>
      </c>
      <c r="Q1369" s="42">
        <v>114</v>
      </c>
      <c r="R1369" s="42">
        <v>182</v>
      </c>
      <c r="S1369" s="42">
        <v>178</v>
      </c>
      <c r="T1369" s="42">
        <v>194</v>
      </c>
      <c r="U1369" s="42">
        <v>78</v>
      </c>
      <c r="V1369" s="42">
        <v>463.49616300000002</v>
      </c>
      <c r="W1369" s="42">
        <v>71.535529999999994</v>
      </c>
      <c r="X1369" s="42">
        <v>58.443705000000001</v>
      </c>
      <c r="Y1369" s="42">
        <v>77.581430999999995</v>
      </c>
      <c r="Z1369" s="42">
        <v>110.833884</v>
      </c>
      <c r="AA1369" s="42">
        <v>88.673208000000002</v>
      </c>
      <c r="AB1369" s="42">
        <v>56.428404999999998</v>
      </c>
      <c r="AC1369" s="42">
        <v>0</v>
      </c>
      <c r="AD1369" s="42">
        <v>90.680881999999997</v>
      </c>
      <c r="AE1369" s="42">
        <v>268.01967200000001</v>
      </c>
      <c r="AF1369" s="42">
        <v>104.79561</v>
      </c>
      <c r="AG1369" s="42">
        <v>465.50383699999998</v>
      </c>
      <c r="AH1369" s="42">
        <v>67.504930000000002</v>
      </c>
      <c r="AI1369" s="42">
        <v>61.466656</v>
      </c>
      <c r="AJ1369" s="42">
        <v>68.51258</v>
      </c>
      <c r="AK1369" s="42">
        <v>107.81093300000001</v>
      </c>
      <c r="AL1369" s="42">
        <v>94.719109000000003</v>
      </c>
      <c r="AM1369" s="42">
        <v>63.474328999999997</v>
      </c>
      <c r="AN1369" s="42">
        <v>2.0152999999999999</v>
      </c>
      <c r="AO1369" s="42">
        <v>88.665582000000001</v>
      </c>
      <c r="AP1369" s="42">
        <v>253.91256999999999</v>
      </c>
      <c r="AQ1369" s="42">
        <v>122.925685</v>
      </c>
      <c r="AR1369" s="42">
        <v>802.089473</v>
      </c>
      <c r="AS1369" s="42">
        <v>36.275402999999997</v>
      </c>
      <c r="AT1369" s="42">
        <v>24.183602</v>
      </c>
      <c r="AU1369" s="42">
        <v>32.244802999999997</v>
      </c>
      <c r="AV1369" s="42">
        <v>88.673208000000002</v>
      </c>
      <c r="AW1369" s="42">
        <v>112.85681</v>
      </c>
      <c r="AX1369" s="42">
        <v>128.97921199999999</v>
      </c>
      <c r="AY1369" s="42">
        <v>266.01962400000002</v>
      </c>
      <c r="AZ1369" s="42">
        <v>112.85681</v>
      </c>
      <c r="BA1369" s="42">
        <v>439.33544000000001</v>
      </c>
      <c r="BB1369" s="42">
        <v>20.153002000000001</v>
      </c>
      <c r="BC1369" s="42">
        <v>16.122401</v>
      </c>
      <c r="BD1369" s="42">
        <v>12.091801</v>
      </c>
      <c r="BE1369" s="42">
        <v>40.306004000000001</v>
      </c>
      <c r="BF1369" s="42">
        <v>44.336604000000001</v>
      </c>
      <c r="BG1369" s="42">
        <v>108.82621</v>
      </c>
      <c r="BH1369" s="42">
        <v>153.162814</v>
      </c>
      <c r="BI1369" s="42">
        <v>44.336604000000001</v>
      </c>
      <c r="BJ1369" s="42">
        <v>362.75403299999999</v>
      </c>
      <c r="BK1369" s="42">
        <v>16.122401</v>
      </c>
      <c r="BL1369" s="42">
        <v>8.0612010000000005</v>
      </c>
      <c r="BM1369" s="42">
        <v>20.153002000000001</v>
      </c>
      <c r="BN1369" s="42">
        <v>48.367204000000001</v>
      </c>
      <c r="BO1369" s="42">
        <v>68.520206000000002</v>
      </c>
      <c r="BP1369" s="42">
        <v>20.153002000000001</v>
      </c>
      <c r="BQ1369" s="42">
        <v>112.85681</v>
      </c>
      <c r="BR1369" s="42">
        <v>68.520206000000002</v>
      </c>
      <c r="BS1369" s="42">
        <v>88.673208000000002</v>
      </c>
      <c r="BT1369" s="42">
        <v>0</v>
      </c>
      <c r="BU1369" s="42">
        <v>4.0305999999999997</v>
      </c>
      <c r="BV1369" s="42">
        <v>0</v>
      </c>
      <c r="BW1369" s="42">
        <v>4.0305999999999997</v>
      </c>
      <c r="BX1369" s="42">
        <v>8.0612010000000005</v>
      </c>
      <c r="BY1369" s="42">
        <v>16.122401</v>
      </c>
      <c r="BZ1369" s="42">
        <v>0</v>
      </c>
      <c r="CA1369" s="42">
        <v>56.428404999999998</v>
      </c>
      <c r="CB1369" s="42">
        <v>358.723433</v>
      </c>
      <c r="CC1369" s="42">
        <v>32.244802999999997</v>
      </c>
      <c r="CD1369" s="42">
        <v>16.122401</v>
      </c>
      <c r="CE1369" s="42">
        <v>28.214203000000001</v>
      </c>
      <c r="CF1369" s="42">
        <v>76.581406999999999</v>
      </c>
      <c r="CG1369" s="42">
        <v>88.673208000000002</v>
      </c>
      <c r="CH1369" s="42">
        <v>92.703807999999995</v>
      </c>
      <c r="CI1369" s="42">
        <v>0</v>
      </c>
      <c r="CJ1369" s="42">
        <v>24.183602</v>
      </c>
      <c r="CK1369" s="42">
        <v>354.69283200000001</v>
      </c>
      <c r="CL1369" s="42">
        <v>4.0305999999999997</v>
      </c>
      <c r="CM1369" s="42">
        <v>4.0305999999999997</v>
      </c>
      <c r="CN1369" s="42">
        <v>4.0305999999999997</v>
      </c>
      <c r="CO1369" s="42">
        <v>8.0612010000000005</v>
      </c>
      <c r="CP1369" s="42">
        <v>16.122401</v>
      </c>
      <c r="CQ1369" s="42">
        <v>20.153002000000001</v>
      </c>
      <c r="CR1369" s="42">
        <v>266.01962400000002</v>
      </c>
      <c r="CS1369" s="42">
        <v>32.244802999999997</v>
      </c>
    </row>
    <row r="1370" spans="1:97">
      <c r="A1370" s="40" t="s">
        <v>3367</v>
      </c>
      <c r="B1370" s="40" t="s">
        <v>289</v>
      </c>
      <c r="C1370" s="40" t="s">
        <v>2806</v>
      </c>
      <c r="D1370" s="40" t="s">
        <v>2812</v>
      </c>
      <c r="E1370" s="40" t="s">
        <v>2917</v>
      </c>
      <c r="F1370" s="40" t="s">
        <v>2903</v>
      </c>
      <c r="G1370" s="41" t="s">
        <v>294</v>
      </c>
      <c r="H1370" s="40" t="s">
        <v>3368</v>
      </c>
      <c r="I1370" s="42">
        <v>560</v>
      </c>
      <c r="J1370" s="42">
        <v>115</v>
      </c>
      <c r="K1370" s="42">
        <v>61</v>
      </c>
      <c r="L1370" s="42">
        <v>140</v>
      </c>
      <c r="M1370" s="42">
        <v>107</v>
      </c>
      <c r="N1370" s="42">
        <v>84</v>
      </c>
      <c r="O1370" s="42">
        <v>53</v>
      </c>
      <c r="P1370" s="42">
        <v>88</v>
      </c>
      <c r="Q1370" s="42">
        <v>75</v>
      </c>
      <c r="R1370" s="42">
        <v>103</v>
      </c>
      <c r="S1370" s="42">
        <v>91</v>
      </c>
      <c r="T1370" s="42">
        <v>71</v>
      </c>
      <c r="U1370" s="42">
        <v>54</v>
      </c>
      <c r="V1370" s="42">
        <v>276</v>
      </c>
      <c r="W1370" s="42">
        <v>62</v>
      </c>
      <c r="X1370" s="42">
        <v>27</v>
      </c>
      <c r="Y1370" s="42">
        <v>69</v>
      </c>
      <c r="Z1370" s="42">
        <v>54</v>
      </c>
      <c r="AA1370" s="42">
        <v>38</v>
      </c>
      <c r="AB1370" s="42">
        <v>25</v>
      </c>
      <c r="AC1370" s="42">
        <v>1</v>
      </c>
      <c r="AD1370" s="42">
        <v>74</v>
      </c>
      <c r="AE1370" s="42">
        <v>152</v>
      </c>
      <c r="AF1370" s="42">
        <v>50</v>
      </c>
      <c r="AG1370" s="42">
        <v>284</v>
      </c>
      <c r="AH1370" s="42">
        <v>53</v>
      </c>
      <c r="AI1370" s="42">
        <v>34</v>
      </c>
      <c r="AJ1370" s="42">
        <v>71</v>
      </c>
      <c r="AK1370" s="42">
        <v>53</v>
      </c>
      <c r="AL1370" s="42">
        <v>46</v>
      </c>
      <c r="AM1370" s="42">
        <v>25</v>
      </c>
      <c r="AN1370" s="42">
        <v>2</v>
      </c>
      <c r="AO1370" s="42">
        <v>66</v>
      </c>
      <c r="AP1370" s="42">
        <v>165</v>
      </c>
      <c r="AQ1370" s="42">
        <v>53</v>
      </c>
      <c r="AR1370" s="42">
        <v>452</v>
      </c>
      <c r="AS1370" s="42">
        <v>28</v>
      </c>
      <c r="AT1370" s="42">
        <v>4</v>
      </c>
      <c r="AU1370" s="42">
        <v>24</v>
      </c>
      <c r="AV1370" s="42">
        <v>72</v>
      </c>
      <c r="AW1370" s="42">
        <v>52</v>
      </c>
      <c r="AX1370" s="42">
        <v>92</v>
      </c>
      <c r="AY1370" s="42">
        <v>104</v>
      </c>
      <c r="AZ1370" s="42">
        <v>76</v>
      </c>
      <c r="BA1370" s="42">
        <v>208</v>
      </c>
      <c r="BB1370" s="42">
        <v>28</v>
      </c>
      <c r="BC1370" s="42">
        <v>0</v>
      </c>
      <c r="BD1370" s="42">
        <v>16</v>
      </c>
      <c r="BE1370" s="42">
        <v>24</v>
      </c>
      <c r="BF1370" s="42">
        <v>16</v>
      </c>
      <c r="BG1370" s="42">
        <v>64</v>
      </c>
      <c r="BH1370" s="42">
        <v>52</v>
      </c>
      <c r="BI1370" s="42">
        <v>8</v>
      </c>
      <c r="BJ1370" s="42">
        <v>244</v>
      </c>
      <c r="BK1370" s="42">
        <v>0</v>
      </c>
      <c r="BL1370" s="42">
        <v>4</v>
      </c>
      <c r="BM1370" s="42">
        <v>8</v>
      </c>
      <c r="BN1370" s="42">
        <v>48</v>
      </c>
      <c r="BO1370" s="42">
        <v>36</v>
      </c>
      <c r="BP1370" s="42">
        <v>28</v>
      </c>
      <c r="BQ1370" s="42">
        <v>52</v>
      </c>
      <c r="BR1370" s="42">
        <v>68</v>
      </c>
      <c r="BS1370" s="42">
        <v>44</v>
      </c>
      <c r="BT1370" s="42">
        <v>0</v>
      </c>
      <c r="BU1370" s="42">
        <v>0</v>
      </c>
      <c r="BV1370" s="42">
        <v>0</v>
      </c>
      <c r="BW1370" s="42">
        <v>16</v>
      </c>
      <c r="BX1370" s="42">
        <v>0</v>
      </c>
      <c r="BY1370" s="42">
        <v>0</v>
      </c>
      <c r="BZ1370" s="42">
        <v>0</v>
      </c>
      <c r="CA1370" s="42">
        <v>28</v>
      </c>
      <c r="CB1370" s="42">
        <v>228</v>
      </c>
      <c r="CC1370" s="42">
        <v>24</v>
      </c>
      <c r="CD1370" s="42">
        <v>0</v>
      </c>
      <c r="CE1370" s="42">
        <v>16</v>
      </c>
      <c r="CF1370" s="42">
        <v>40</v>
      </c>
      <c r="CG1370" s="42">
        <v>48</v>
      </c>
      <c r="CH1370" s="42">
        <v>72</v>
      </c>
      <c r="CI1370" s="42">
        <v>4</v>
      </c>
      <c r="CJ1370" s="42">
        <v>24</v>
      </c>
      <c r="CK1370" s="42">
        <v>180</v>
      </c>
      <c r="CL1370" s="42">
        <v>4</v>
      </c>
      <c r="CM1370" s="42">
        <v>4</v>
      </c>
      <c r="CN1370" s="42">
        <v>8</v>
      </c>
      <c r="CO1370" s="42">
        <v>16</v>
      </c>
      <c r="CP1370" s="42">
        <v>4</v>
      </c>
      <c r="CQ1370" s="42">
        <v>20</v>
      </c>
      <c r="CR1370" s="42">
        <v>100</v>
      </c>
      <c r="CS1370" s="42">
        <v>24</v>
      </c>
    </row>
    <row r="1371" spans="1:97">
      <c r="A1371" s="40" t="s">
        <v>3369</v>
      </c>
      <c r="B1371" s="40" t="s">
        <v>289</v>
      </c>
      <c r="C1371" s="40" t="s">
        <v>2806</v>
      </c>
      <c r="D1371" s="40" t="s">
        <v>2812</v>
      </c>
      <c r="E1371" s="40" t="s">
        <v>2896</v>
      </c>
      <c r="F1371" s="40" t="s">
        <v>2818</v>
      </c>
      <c r="G1371" s="41" t="s">
        <v>294</v>
      </c>
      <c r="H1371" s="40" t="s">
        <v>3370</v>
      </c>
      <c r="I1371" s="42">
        <v>1186</v>
      </c>
      <c r="J1371" s="42">
        <v>229.87650099999999</v>
      </c>
      <c r="K1371" s="42">
        <v>126.12693</v>
      </c>
      <c r="L1371" s="42">
        <v>242.08233300000001</v>
      </c>
      <c r="M1371" s="42">
        <v>268.528302</v>
      </c>
      <c r="N1371" s="42">
        <v>214.61921100000001</v>
      </c>
      <c r="O1371" s="42">
        <v>104.766724</v>
      </c>
      <c r="P1371" s="42">
        <v>170</v>
      </c>
      <c r="Q1371" s="42">
        <v>141</v>
      </c>
      <c r="R1371" s="42">
        <v>200</v>
      </c>
      <c r="S1371" s="42">
        <v>184</v>
      </c>
      <c r="T1371" s="42">
        <v>151</v>
      </c>
      <c r="U1371" s="42">
        <v>59</v>
      </c>
      <c r="V1371" s="42">
        <v>593</v>
      </c>
      <c r="W1371" s="42">
        <v>112.90394499999999</v>
      </c>
      <c r="X1371" s="42">
        <v>68.149227999999994</v>
      </c>
      <c r="Y1371" s="42">
        <v>126.12693</v>
      </c>
      <c r="Z1371" s="42">
        <v>134.264151</v>
      </c>
      <c r="AA1371" s="42">
        <v>110.86964</v>
      </c>
      <c r="AB1371" s="42">
        <v>40.686106000000002</v>
      </c>
      <c r="AC1371" s="42">
        <v>0</v>
      </c>
      <c r="AD1371" s="42">
        <v>149.52144100000001</v>
      </c>
      <c r="AE1371" s="42">
        <v>342.78044599999998</v>
      </c>
      <c r="AF1371" s="42">
        <v>100.69811300000001</v>
      </c>
      <c r="AG1371" s="42">
        <v>593</v>
      </c>
      <c r="AH1371" s="42">
        <v>116.972556</v>
      </c>
      <c r="AI1371" s="42">
        <v>57.977702000000001</v>
      </c>
      <c r="AJ1371" s="42">
        <v>115.955403</v>
      </c>
      <c r="AK1371" s="42">
        <v>134.264151</v>
      </c>
      <c r="AL1371" s="42">
        <v>103.749571</v>
      </c>
      <c r="AM1371" s="42">
        <v>54.926243999999997</v>
      </c>
      <c r="AN1371" s="42">
        <v>9.1543740000000007</v>
      </c>
      <c r="AO1371" s="42">
        <v>147.48713599999999</v>
      </c>
      <c r="AP1371" s="42">
        <v>322.43739299999999</v>
      </c>
      <c r="AQ1371" s="42">
        <v>123.075472</v>
      </c>
      <c r="AR1371" s="42">
        <v>939.84905700000002</v>
      </c>
      <c r="AS1371" s="42">
        <v>36.617496000000003</v>
      </c>
      <c r="AT1371" s="42">
        <v>56.960549</v>
      </c>
      <c r="AU1371" s="42">
        <v>40.686106000000002</v>
      </c>
      <c r="AV1371" s="42">
        <v>138.332762</v>
      </c>
      <c r="AW1371" s="42">
        <v>109.852487</v>
      </c>
      <c r="AX1371" s="42">
        <v>130.19553999999999</v>
      </c>
      <c r="AY1371" s="42">
        <v>329.55746099999999</v>
      </c>
      <c r="AZ1371" s="42">
        <v>97.646654999999996</v>
      </c>
      <c r="BA1371" s="42">
        <v>467.89022299999999</v>
      </c>
      <c r="BB1371" s="42">
        <v>16.274443000000002</v>
      </c>
      <c r="BC1371" s="42">
        <v>44.754716999999999</v>
      </c>
      <c r="BD1371" s="42">
        <v>28.480274000000001</v>
      </c>
      <c r="BE1371" s="42">
        <v>73.234990999999994</v>
      </c>
      <c r="BF1371" s="42">
        <v>8.1372210000000003</v>
      </c>
      <c r="BG1371" s="42">
        <v>109.852487</v>
      </c>
      <c r="BH1371" s="42">
        <v>162.74442500000001</v>
      </c>
      <c r="BI1371" s="42">
        <v>24.411663999999998</v>
      </c>
      <c r="BJ1371" s="42">
        <v>471.95883400000002</v>
      </c>
      <c r="BK1371" s="42">
        <v>20.343053000000001</v>
      </c>
      <c r="BL1371" s="42">
        <v>12.205831999999999</v>
      </c>
      <c r="BM1371" s="42">
        <v>12.205831999999999</v>
      </c>
      <c r="BN1371" s="42">
        <v>65.097769999999997</v>
      </c>
      <c r="BO1371" s="42">
        <v>101.715266</v>
      </c>
      <c r="BP1371" s="42">
        <v>20.343053000000001</v>
      </c>
      <c r="BQ1371" s="42">
        <v>166.81303600000001</v>
      </c>
      <c r="BR1371" s="42">
        <v>73.234990999999994</v>
      </c>
      <c r="BS1371" s="42">
        <v>69.166381000000001</v>
      </c>
      <c r="BT1371" s="42">
        <v>0</v>
      </c>
      <c r="BU1371" s="42">
        <v>0</v>
      </c>
      <c r="BV1371" s="42">
        <v>0</v>
      </c>
      <c r="BW1371" s="42">
        <v>0</v>
      </c>
      <c r="BX1371" s="42">
        <v>4.0686109999999998</v>
      </c>
      <c r="BY1371" s="42">
        <v>16.274443000000002</v>
      </c>
      <c r="BZ1371" s="42">
        <v>0</v>
      </c>
      <c r="CA1371" s="42">
        <v>48.823327999999997</v>
      </c>
      <c r="CB1371" s="42">
        <v>455.68439100000001</v>
      </c>
      <c r="CC1371" s="42">
        <v>32.548884999999999</v>
      </c>
      <c r="CD1371" s="42">
        <v>40.686106000000002</v>
      </c>
      <c r="CE1371" s="42">
        <v>32.548884999999999</v>
      </c>
      <c r="CF1371" s="42">
        <v>134.264151</v>
      </c>
      <c r="CG1371" s="42">
        <v>85.440822999999995</v>
      </c>
      <c r="CH1371" s="42">
        <v>109.852487</v>
      </c>
      <c r="CI1371" s="42">
        <v>0</v>
      </c>
      <c r="CJ1371" s="42">
        <v>20.343053000000001</v>
      </c>
      <c r="CK1371" s="42">
        <v>414.99828500000001</v>
      </c>
      <c r="CL1371" s="42">
        <v>4.0686109999999998</v>
      </c>
      <c r="CM1371" s="42">
        <v>16.274443000000002</v>
      </c>
      <c r="CN1371" s="42">
        <v>8.1372210000000003</v>
      </c>
      <c r="CO1371" s="42">
        <v>4.0686109999999998</v>
      </c>
      <c r="CP1371" s="42">
        <v>20.343053000000001</v>
      </c>
      <c r="CQ1371" s="42">
        <v>4.0686109999999998</v>
      </c>
      <c r="CR1371" s="42">
        <v>329.55746099999999</v>
      </c>
      <c r="CS1371" s="42">
        <v>28.480274000000001</v>
      </c>
    </row>
    <row r="1372" spans="1:97">
      <c r="A1372" s="40" t="s">
        <v>3371</v>
      </c>
      <c r="B1372" s="40" t="s">
        <v>289</v>
      </c>
      <c r="C1372" s="40" t="s">
        <v>2806</v>
      </c>
      <c r="D1372" s="40" t="s">
        <v>2807</v>
      </c>
      <c r="E1372" s="40" t="s">
        <v>2808</v>
      </c>
      <c r="F1372" s="40" t="s">
        <v>2809</v>
      </c>
      <c r="G1372" s="41" t="s">
        <v>294</v>
      </c>
      <c r="H1372" s="40" t="s">
        <v>3372</v>
      </c>
      <c r="I1372" s="42">
        <v>434</v>
      </c>
      <c r="J1372" s="42">
        <v>74</v>
      </c>
      <c r="K1372" s="42">
        <v>56</v>
      </c>
      <c r="L1372" s="42">
        <v>69</v>
      </c>
      <c r="M1372" s="42">
        <v>94</v>
      </c>
      <c r="N1372" s="42">
        <v>82</v>
      </c>
      <c r="O1372" s="42">
        <v>59</v>
      </c>
      <c r="P1372" s="42">
        <v>43</v>
      </c>
      <c r="Q1372" s="42">
        <v>75</v>
      </c>
      <c r="R1372" s="42">
        <v>85</v>
      </c>
      <c r="S1372" s="42">
        <v>82</v>
      </c>
      <c r="T1372" s="42">
        <v>87</v>
      </c>
      <c r="U1372" s="42">
        <v>38</v>
      </c>
      <c r="V1372" s="42">
        <v>213</v>
      </c>
      <c r="W1372" s="42">
        <v>41</v>
      </c>
      <c r="X1372" s="42">
        <v>28</v>
      </c>
      <c r="Y1372" s="42">
        <v>34</v>
      </c>
      <c r="Z1372" s="42">
        <v>46</v>
      </c>
      <c r="AA1372" s="42">
        <v>40</v>
      </c>
      <c r="AB1372" s="42">
        <v>20</v>
      </c>
      <c r="AC1372" s="42">
        <v>4</v>
      </c>
      <c r="AD1372" s="42">
        <v>45</v>
      </c>
      <c r="AE1372" s="42">
        <v>121</v>
      </c>
      <c r="AF1372" s="42">
        <v>47</v>
      </c>
      <c r="AG1372" s="42">
        <v>221</v>
      </c>
      <c r="AH1372" s="42">
        <v>33</v>
      </c>
      <c r="AI1372" s="42">
        <v>28</v>
      </c>
      <c r="AJ1372" s="42">
        <v>35</v>
      </c>
      <c r="AK1372" s="42">
        <v>48</v>
      </c>
      <c r="AL1372" s="42">
        <v>42</v>
      </c>
      <c r="AM1372" s="42">
        <v>34</v>
      </c>
      <c r="AN1372" s="42">
        <v>1</v>
      </c>
      <c r="AO1372" s="42">
        <v>40</v>
      </c>
      <c r="AP1372" s="42">
        <v>122</v>
      </c>
      <c r="AQ1372" s="42">
        <v>59</v>
      </c>
      <c r="AR1372" s="42">
        <v>360</v>
      </c>
      <c r="AS1372" s="42">
        <v>28</v>
      </c>
      <c r="AT1372" s="42">
        <v>8</v>
      </c>
      <c r="AU1372" s="42">
        <v>8</v>
      </c>
      <c r="AV1372" s="42">
        <v>36</v>
      </c>
      <c r="AW1372" s="42">
        <v>40</v>
      </c>
      <c r="AX1372" s="42">
        <v>56</v>
      </c>
      <c r="AY1372" s="42">
        <v>152</v>
      </c>
      <c r="AZ1372" s="42">
        <v>32</v>
      </c>
      <c r="BA1372" s="42">
        <v>188</v>
      </c>
      <c r="BB1372" s="42">
        <v>20</v>
      </c>
      <c r="BC1372" s="42">
        <v>4</v>
      </c>
      <c r="BD1372" s="42">
        <v>8</v>
      </c>
      <c r="BE1372" s="42">
        <v>16</v>
      </c>
      <c r="BF1372" s="42">
        <v>4</v>
      </c>
      <c r="BG1372" s="42">
        <v>48</v>
      </c>
      <c r="BH1372" s="42">
        <v>84</v>
      </c>
      <c r="BI1372" s="42">
        <v>4</v>
      </c>
      <c r="BJ1372" s="42">
        <v>172</v>
      </c>
      <c r="BK1372" s="42">
        <v>8</v>
      </c>
      <c r="BL1372" s="42">
        <v>4</v>
      </c>
      <c r="BM1372" s="42">
        <v>0</v>
      </c>
      <c r="BN1372" s="42">
        <v>20</v>
      </c>
      <c r="BO1372" s="42">
        <v>36</v>
      </c>
      <c r="BP1372" s="42">
        <v>8</v>
      </c>
      <c r="BQ1372" s="42">
        <v>68</v>
      </c>
      <c r="BR1372" s="42">
        <v>28</v>
      </c>
      <c r="BS1372" s="42">
        <v>28</v>
      </c>
      <c r="BT1372" s="42">
        <v>0</v>
      </c>
      <c r="BU1372" s="42">
        <v>0</v>
      </c>
      <c r="BV1372" s="42">
        <v>0</v>
      </c>
      <c r="BW1372" s="42">
        <v>4</v>
      </c>
      <c r="BX1372" s="42">
        <v>4</v>
      </c>
      <c r="BY1372" s="42">
        <v>16</v>
      </c>
      <c r="BZ1372" s="42">
        <v>0</v>
      </c>
      <c r="CA1372" s="42">
        <v>4</v>
      </c>
      <c r="CB1372" s="42">
        <v>140</v>
      </c>
      <c r="CC1372" s="42">
        <v>20</v>
      </c>
      <c r="CD1372" s="42">
        <v>4</v>
      </c>
      <c r="CE1372" s="42">
        <v>8</v>
      </c>
      <c r="CF1372" s="42">
        <v>32</v>
      </c>
      <c r="CG1372" s="42">
        <v>36</v>
      </c>
      <c r="CH1372" s="42">
        <v>32</v>
      </c>
      <c r="CI1372" s="42">
        <v>0</v>
      </c>
      <c r="CJ1372" s="42">
        <v>8</v>
      </c>
      <c r="CK1372" s="42">
        <v>192</v>
      </c>
      <c r="CL1372" s="42">
        <v>8</v>
      </c>
      <c r="CM1372" s="42">
        <v>4</v>
      </c>
      <c r="CN1372" s="42">
        <v>0</v>
      </c>
      <c r="CO1372" s="42">
        <v>0</v>
      </c>
      <c r="CP1372" s="42">
        <v>0</v>
      </c>
      <c r="CQ1372" s="42">
        <v>8</v>
      </c>
      <c r="CR1372" s="42">
        <v>152</v>
      </c>
      <c r="CS1372" s="42">
        <v>20</v>
      </c>
    </row>
    <row r="1373" spans="1:97">
      <c r="A1373" s="40" t="s">
        <v>3373</v>
      </c>
      <c r="B1373" s="40" t="s">
        <v>289</v>
      </c>
      <c r="C1373" s="40" t="s">
        <v>2806</v>
      </c>
      <c r="D1373" s="40" t="s">
        <v>2812</v>
      </c>
      <c r="E1373" s="40" t="s">
        <v>2902</v>
      </c>
      <c r="F1373" s="40" t="s">
        <v>2903</v>
      </c>
      <c r="G1373" s="41" t="s">
        <v>294</v>
      </c>
      <c r="H1373" s="40" t="s">
        <v>3374</v>
      </c>
      <c r="I1373" s="42">
        <v>1060</v>
      </c>
      <c r="J1373" s="42">
        <v>216.613056</v>
      </c>
      <c r="K1373" s="42">
        <v>161.456954</v>
      </c>
      <c r="L1373" s="42">
        <v>222.63008500000001</v>
      </c>
      <c r="M1373" s="42">
        <v>233.661306</v>
      </c>
      <c r="N1373" s="42">
        <v>139.39451299999999</v>
      </c>
      <c r="O1373" s="42">
        <v>86.244086999999993</v>
      </c>
      <c r="P1373" s="42">
        <v>180</v>
      </c>
      <c r="Q1373" s="42">
        <v>143</v>
      </c>
      <c r="R1373" s="42">
        <v>199</v>
      </c>
      <c r="S1373" s="42">
        <v>152</v>
      </c>
      <c r="T1373" s="42">
        <v>137</v>
      </c>
      <c r="U1373" s="42">
        <v>67</v>
      </c>
      <c r="V1373" s="42">
        <v>536.51844800000003</v>
      </c>
      <c r="W1373" s="42">
        <v>119.337748</v>
      </c>
      <c r="X1373" s="42">
        <v>86.244086999999993</v>
      </c>
      <c r="Y1373" s="42">
        <v>104.295175</v>
      </c>
      <c r="Z1373" s="42">
        <v>124.351939</v>
      </c>
      <c r="AA1373" s="42">
        <v>70.198674999999994</v>
      </c>
      <c r="AB1373" s="42">
        <v>31.087985</v>
      </c>
      <c r="AC1373" s="42">
        <v>1.0028379999999999</v>
      </c>
      <c r="AD1373" s="42">
        <v>160.454115</v>
      </c>
      <c r="AE1373" s="42">
        <v>306.86849599999999</v>
      </c>
      <c r="AF1373" s="42">
        <v>69.195836999999997</v>
      </c>
      <c r="AG1373" s="42">
        <v>523.48155199999997</v>
      </c>
      <c r="AH1373" s="42">
        <v>97.275306999999998</v>
      </c>
      <c r="AI1373" s="42">
        <v>75.212867000000003</v>
      </c>
      <c r="AJ1373" s="42">
        <v>118.33490999999999</v>
      </c>
      <c r="AK1373" s="42">
        <v>109.309366</v>
      </c>
      <c r="AL1373" s="42">
        <v>69.195836999999997</v>
      </c>
      <c r="AM1373" s="42">
        <v>49.139073000000003</v>
      </c>
      <c r="AN1373" s="42">
        <v>5.0141910000000003</v>
      </c>
      <c r="AO1373" s="42">
        <v>123.349101</v>
      </c>
      <c r="AP1373" s="42">
        <v>304.862819</v>
      </c>
      <c r="AQ1373" s="42">
        <v>95.269631000000004</v>
      </c>
      <c r="AR1373" s="42">
        <v>790.23651800000005</v>
      </c>
      <c r="AS1373" s="42">
        <v>44.124881999999999</v>
      </c>
      <c r="AT1373" s="42">
        <v>28.079470000000001</v>
      </c>
      <c r="AU1373" s="42">
        <v>32.090823</v>
      </c>
      <c r="AV1373" s="42">
        <v>108.306528</v>
      </c>
      <c r="AW1373" s="42">
        <v>140.39735099999999</v>
      </c>
      <c r="AX1373" s="42">
        <v>136.385998</v>
      </c>
      <c r="AY1373" s="42">
        <v>188.53358600000001</v>
      </c>
      <c r="AZ1373" s="42">
        <v>112.317881</v>
      </c>
      <c r="BA1373" s="42">
        <v>393.11258299999997</v>
      </c>
      <c r="BB1373" s="42">
        <v>36.102176</v>
      </c>
      <c r="BC1373" s="42">
        <v>20.056764000000001</v>
      </c>
      <c r="BD1373" s="42">
        <v>12.034058999999999</v>
      </c>
      <c r="BE1373" s="42">
        <v>60.170293000000001</v>
      </c>
      <c r="BF1373" s="42">
        <v>28.079470000000001</v>
      </c>
      <c r="BG1373" s="42">
        <v>112.317881</v>
      </c>
      <c r="BH1373" s="42">
        <v>84.238410999999999</v>
      </c>
      <c r="BI1373" s="42">
        <v>40.113529</v>
      </c>
      <c r="BJ1373" s="42">
        <v>397.12393600000001</v>
      </c>
      <c r="BK1373" s="42">
        <v>8.0227059999999994</v>
      </c>
      <c r="BL1373" s="42">
        <v>8.0227059999999994</v>
      </c>
      <c r="BM1373" s="42">
        <v>20.056764000000001</v>
      </c>
      <c r="BN1373" s="42">
        <v>48.136234999999999</v>
      </c>
      <c r="BO1373" s="42">
        <v>112.317881</v>
      </c>
      <c r="BP1373" s="42">
        <v>24.068117000000001</v>
      </c>
      <c r="BQ1373" s="42">
        <v>104.295175</v>
      </c>
      <c r="BR1373" s="42">
        <v>72.204352</v>
      </c>
      <c r="BS1373" s="42">
        <v>100.283822</v>
      </c>
      <c r="BT1373" s="42">
        <v>0</v>
      </c>
      <c r="BU1373" s="42">
        <v>0</v>
      </c>
      <c r="BV1373" s="42">
        <v>4.0113529999999997</v>
      </c>
      <c r="BW1373" s="42">
        <v>0</v>
      </c>
      <c r="BX1373" s="42">
        <v>24.068117000000001</v>
      </c>
      <c r="BY1373" s="42">
        <v>12.034058999999999</v>
      </c>
      <c r="BZ1373" s="42">
        <v>0</v>
      </c>
      <c r="CA1373" s="42">
        <v>60.170293000000001</v>
      </c>
      <c r="CB1373" s="42">
        <v>433.226112</v>
      </c>
      <c r="CC1373" s="42">
        <v>32.090823</v>
      </c>
      <c r="CD1373" s="42">
        <v>16.045411999999999</v>
      </c>
      <c r="CE1373" s="42">
        <v>24.068117000000001</v>
      </c>
      <c r="CF1373" s="42">
        <v>100.283822</v>
      </c>
      <c r="CG1373" s="42">
        <v>104.295175</v>
      </c>
      <c r="CH1373" s="42">
        <v>116.329234</v>
      </c>
      <c r="CI1373" s="42">
        <v>0</v>
      </c>
      <c r="CJ1373" s="42">
        <v>40.113529</v>
      </c>
      <c r="CK1373" s="42">
        <v>256.726585</v>
      </c>
      <c r="CL1373" s="42">
        <v>12.034058999999999</v>
      </c>
      <c r="CM1373" s="42">
        <v>12.034058999999999</v>
      </c>
      <c r="CN1373" s="42">
        <v>4.0113529999999997</v>
      </c>
      <c r="CO1373" s="42">
        <v>8.0227059999999994</v>
      </c>
      <c r="CP1373" s="42">
        <v>12.034058999999999</v>
      </c>
      <c r="CQ1373" s="42">
        <v>8.0227059999999994</v>
      </c>
      <c r="CR1373" s="42">
        <v>188.53358600000001</v>
      </c>
      <c r="CS1373" s="42">
        <v>12.034058999999999</v>
      </c>
    </row>
    <row r="1374" spans="1:97">
      <c r="A1374" s="40" t="s">
        <v>3375</v>
      </c>
      <c r="B1374" s="40" t="s">
        <v>289</v>
      </c>
      <c r="C1374" s="40" t="s">
        <v>2806</v>
      </c>
      <c r="D1374" s="40" t="s">
        <v>2812</v>
      </c>
      <c r="E1374" s="40" t="s">
        <v>2902</v>
      </c>
      <c r="F1374" s="40" t="s">
        <v>2903</v>
      </c>
      <c r="G1374" s="41" t="s">
        <v>294</v>
      </c>
      <c r="H1374" s="40" t="s">
        <v>3376</v>
      </c>
      <c r="I1374" s="42">
        <v>1296</v>
      </c>
      <c r="J1374" s="42">
        <v>260.29367100000002</v>
      </c>
      <c r="K1374" s="42">
        <v>189.205063</v>
      </c>
      <c r="L1374" s="42">
        <v>311.69620300000003</v>
      </c>
      <c r="M1374" s="42">
        <v>276.698734</v>
      </c>
      <c r="N1374" s="42">
        <v>146.55189899999999</v>
      </c>
      <c r="O1374" s="42">
        <v>111.55443</v>
      </c>
      <c r="P1374" s="42">
        <v>167</v>
      </c>
      <c r="Q1374" s="42">
        <v>155</v>
      </c>
      <c r="R1374" s="42">
        <v>220</v>
      </c>
      <c r="S1374" s="42">
        <v>163</v>
      </c>
      <c r="T1374" s="42">
        <v>162</v>
      </c>
      <c r="U1374" s="42">
        <v>71</v>
      </c>
      <c r="V1374" s="42">
        <v>649.64050599999996</v>
      </c>
      <c r="W1374" s="42">
        <v>138.89620300000001</v>
      </c>
      <c r="X1374" s="42">
        <v>98.43038</v>
      </c>
      <c r="Y1374" s="42">
        <v>159.675949</v>
      </c>
      <c r="Z1374" s="42">
        <v>143.27088599999999</v>
      </c>
      <c r="AA1374" s="42">
        <v>64.526582000000005</v>
      </c>
      <c r="AB1374" s="42">
        <v>43.746834999999997</v>
      </c>
      <c r="AC1374" s="42">
        <v>1.0936710000000001</v>
      </c>
      <c r="AD1374" s="42">
        <v>169.51898700000001</v>
      </c>
      <c r="AE1374" s="42">
        <v>395.908861</v>
      </c>
      <c r="AF1374" s="42">
        <v>84.212658000000005</v>
      </c>
      <c r="AG1374" s="42">
        <v>646.35949400000004</v>
      </c>
      <c r="AH1374" s="42">
        <v>121.397468</v>
      </c>
      <c r="AI1374" s="42">
        <v>90.774683999999993</v>
      </c>
      <c r="AJ1374" s="42">
        <v>152.020253</v>
      </c>
      <c r="AK1374" s="42">
        <v>133.42784800000001</v>
      </c>
      <c r="AL1374" s="42">
        <v>82.025316000000004</v>
      </c>
      <c r="AM1374" s="42">
        <v>55.777214999999998</v>
      </c>
      <c r="AN1374" s="42">
        <v>10.936709</v>
      </c>
      <c r="AO1374" s="42">
        <v>148.73924099999999</v>
      </c>
      <c r="AP1374" s="42">
        <v>378.41012699999999</v>
      </c>
      <c r="AQ1374" s="42">
        <v>119.210127</v>
      </c>
      <c r="AR1374" s="42">
        <v>1045.5493670000001</v>
      </c>
      <c r="AS1374" s="42">
        <v>13.124051</v>
      </c>
      <c r="AT1374" s="42">
        <v>65.620253000000005</v>
      </c>
      <c r="AU1374" s="42">
        <v>56.870885999999999</v>
      </c>
      <c r="AV1374" s="42">
        <v>126.86582300000001</v>
      </c>
      <c r="AW1374" s="42">
        <v>174.98734200000001</v>
      </c>
      <c r="AX1374" s="42">
        <v>240.607595</v>
      </c>
      <c r="AY1374" s="42">
        <v>227.48354399999999</v>
      </c>
      <c r="AZ1374" s="42">
        <v>139.98987299999999</v>
      </c>
      <c r="BA1374" s="42">
        <v>538.08607600000005</v>
      </c>
      <c r="BB1374" s="42">
        <v>8.7493669999999995</v>
      </c>
      <c r="BC1374" s="42">
        <v>30.622785</v>
      </c>
      <c r="BD1374" s="42">
        <v>43.746834999999997</v>
      </c>
      <c r="BE1374" s="42">
        <v>78.744304</v>
      </c>
      <c r="BF1374" s="42">
        <v>21.873418000000001</v>
      </c>
      <c r="BG1374" s="42">
        <v>201.235443</v>
      </c>
      <c r="BH1374" s="42">
        <v>118.116456</v>
      </c>
      <c r="BI1374" s="42">
        <v>34.997467999999998</v>
      </c>
      <c r="BJ1374" s="42">
        <v>507.46329100000003</v>
      </c>
      <c r="BK1374" s="42">
        <v>4.3746840000000002</v>
      </c>
      <c r="BL1374" s="42">
        <v>34.997467999999998</v>
      </c>
      <c r="BM1374" s="42">
        <v>13.124051</v>
      </c>
      <c r="BN1374" s="42">
        <v>48.121518999999999</v>
      </c>
      <c r="BO1374" s="42">
        <v>153.113924</v>
      </c>
      <c r="BP1374" s="42">
        <v>39.372152</v>
      </c>
      <c r="BQ1374" s="42">
        <v>109.36708900000001</v>
      </c>
      <c r="BR1374" s="42">
        <v>104.99240500000001</v>
      </c>
      <c r="BS1374" s="42">
        <v>96.243037999999999</v>
      </c>
      <c r="BT1374" s="42">
        <v>0</v>
      </c>
      <c r="BU1374" s="42">
        <v>8.7493669999999995</v>
      </c>
      <c r="BV1374" s="42">
        <v>0</v>
      </c>
      <c r="BW1374" s="42">
        <v>4.3746840000000002</v>
      </c>
      <c r="BX1374" s="42">
        <v>17.498733999999999</v>
      </c>
      <c r="BY1374" s="42">
        <v>21.873418000000001</v>
      </c>
      <c r="BZ1374" s="42">
        <v>0</v>
      </c>
      <c r="CA1374" s="42">
        <v>43.746834999999997</v>
      </c>
      <c r="CB1374" s="42">
        <v>608.08101299999998</v>
      </c>
      <c r="CC1374" s="42">
        <v>4.3746840000000002</v>
      </c>
      <c r="CD1374" s="42">
        <v>56.870885999999999</v>
      </c>
      <c r="CE1374" s="42">
        <v>43.746834999999997</v>
      </c>
      <c r="CF1374" s="42">
        <v>104.99240500000001</v>
      </c>
      <c r="CG1374" s="42">
        <v>139.98987299999999</v>
      </c>
      <c r="CH1374" s="42">
        <v>209.98481000000001</v>
      </c>
      <c r="CI1374" s="42">
        <v>4.3746840000000002</v>
      </c>
      <c r="CJ1374" s="42">
        <v>43.746834999999997</v>
      </c>
      <c r="CK1374" s="42">
        <v>341.22531600000002</v>
      </c>
      <c r="CL1374" s="42">
        <v>8.7493669999999995</v>
      </c>
      <c r="CM1374" s="42">
        <v>0</v>
      </c>
      <c r="CN1374" s="42">
        <v>13.124051</v>
      </c>
      <c r="CO1374" s="42">
        <v>17.498733999999999</v>
      </c>
      <c r="CP1374" s="42">
        <v>17.498733999999999</v>
      </c>
      <c r="CQ1374" s="42">
        <v>8.7493669999999995</v>
      </c>
      <c r="CR1374" s="42">
        <v>223.10886099999999</v>
      </c>
      <c r="CS1374" s="42">
        <v>52.496203000000001</v>
      </c>
    </row>
    <row r="1375" spans="1:97">
      <c r="A1375" s="40" t="s">
        <v>3377</v>
      </c>
      <c r="B1375" s="40" t="s">
        <v>289</v>
      </c>
      <c r="C1375" s="40" t="s">
        <v>2806</v>
      </c>
      <c r="D1375" s="40" t="s">
        <v>2812</v>
      </c>
      <c r="E1375" s="40" t="s">
        <v>2917</v>
      </c>
      <c r="F1375" s="40" t="s">
        <v>2903</v>
      </c>
      <c r="G1375" s="41" t="s">
        <v>294</v>
      </c>
      <c r="H1375" s="40" t="s">
        <v>3378</v>
      </c>
      <c r="I1375" s="42">
        <v>4863</v>
      </c>
      <c r="J1375" s="42">
        <v>913.90383599999996</v>
      </c>
      <c r="K1375" s="42">
        <v>654.64263200000005</v>
      </c>
      <c r="L1375" s="42">
        <v>1042.304445</v>
      </c>
      <c r="M1375" s="42">
        <v>1037.6756559999999</v>
      </c>
      <c r="N1375" s="42">
        <v>723.09419200000002</v>
      </c>
      <c r="O1375" s="42">
        <v>491.37923899999998</v>
      </c>
      <c r="P1375" s="42">
        <v>769</v>
      </c>
      <c r="Q1375" s="42">
        <v>586</v>
      </c>
      <c r="R1375" s="42">
        <v>894</v>
      </c>
      <c r="S1375" s="42">
        <v>791</v>
      </c>
      <c r="T1375" s="42">
        <v>539</v>
      </c>
      <c r="U1375" s="42">
        <v>325</v>
      </c>
      <c r="V1375" s="42">
        <v>2325.477566</v>
      </c>
      <c r="W1375" s="42">
        <v>443.37386199999997</v>
      </c>
      <c r="X1375" s="42">
        <v>340.83666299999999</v>
      </c>
      <c r="Y1375" s="42">
        <v>520.78472299999999</v>
      </c>
      <c r="Z1375" s="42">
        <v>515.44941300000005</v>
      </c>
      <c r="AA1375" s="42">
        <v>352.02709599999997</v>
      </c>
      <c r="AB1375" s="42">
        <v>143.65154799999999</v>
      </c>
      <c r="AC1375" s="42">
        <v>9.3542620000000003</v>
      </c>
      <c r="AD1375" s="42">
        <v>570.94588299999998</v>
      </c>
      <c r="AE1375" s="42">
        <v>1409.275648</v>
      </c>
      <c r="AF1375" s="42">
        <v>345.256035</v>
      </c>
      <c r="AG1375" s="42">
        <v>2537.522434</v>
      </c>
      <c r="AH1375" s="42">
        <v>470.52997399999998</v>
      </c>
      <c r="AI1375" s="42">
        <v>313.805969</v>
      </c>
      <c r="AJ1375" s="42">
        <v>521.519722</v>
      </c>
      <c r="AK1375" s="42">
        <v>522.22624299999995</v>
      </c>
      <c r="AL1375" s="42">
        <v>371.06709699999999</v>
      </c>
      <c r="AM1375" s="42">
        <v>280.92143900000002</v>
      </c>
      <c r="AN1375" s="42">
        <v>57.451990000000002</v>
      </c>
      <c r="AO1375" s="42">
        <v>599.17936399999996</v>
      </c>
      <c r="AP1375" s="42">
        <v>1396.3727249999999</v>
      </c>
      <c r="AQ1375" s="42">
        <v>541.97034599999995</v>
      </c>
      <c r="AR1375" s="42">
        <v>3953.1138150000002</v>
      </c>
      <c r="AS1375" s="42">
        <v>45.093567</v>
      </c>
      <c r="AT1375" s="42">
        <v>197.91972200000001</v>
      </c>
      <c r="AU1375" s="42">
        <v>197.78395800000001</v>
      </c>
      <c r="AV1375" s="42">
        <v>576.29557</v>
      </c>
      <c r="AW1375" s="42">
        <v>671.21951799999999</v>
      </c>
      <c r="AX1375" s="42">
        <v>535.84056299999997</v>
      </c>
      <c r="AY1375" s="42">
        <v>1233.0248999999999</v>
      </c>
      <c r="AZ1375" s="42">
        <v>495.936016</v>
      </c>
      <c r="BA1375" s="42">
        <v>1892.0386920000001</v>
      </c>
      <c r="BB1375" s="42">
        <v>24.612511999999999</v>
      </c>
      <c r="BC1375" s="42">
        <v>140.25036399999999</v>
      </c>
      <c r="BD1375" s="42">
        <v>144.081795</v>
      </c>
      <c r="BE1375" s="42">
        <v>287.90672699999999</v>
      </c>
      <c r="BF1375" s="42">
        <v>131.87230500000001</v>
      </c>
      <c r="BG1375" s="42">
        <v>449.24674099999999</v>
      </c>
      <c r="BH1375" s="42">
        <v>579.43834300000003</v>
      </c>
      <c r="BI1375" s="42">
        <v>134.62990500000001</v>
      </c>
      <c r="BJ1375" s="42">
        <v>2061.075124</v>
      </c>
      <c r="BK1375" s="42">
        <v>20.481055999999999</v>
      </c>
      <c r="BL1375" s="42">
        <v>57.669358000000003</v>
      </c>
      <c r="BM1375" s="42">
        <v>53.702162999999999</v>
      </c>
      <c r="BN1375" s="42">
        <v>288.38884400000001</v>
      </c>
      <c r="BO1375" s="42">
        <v>539.34721300000001</v>
      </c>
      <c r="BP1375" s="42">
        <v>86.593822000000003</v>
      </c>
      <c r="BQ1375" s="42">
        <v>653.58655699999997</v>
      </c>
      <c r="BR1375" s="42">
        <v>361.30611099999999</v>
      </c>
      <c r="BS1375" s="42">
        <v>397.15711199999998</v>
      </c>
      <c r="BT1375" s="42">
        <v>0</v>
      </c>
      <c r="BU1375" s="42">
        <v>0</v>
      </c>
      <c r="BV1375" s="42">
        <v>0</v>
      </c>
      <c r="BW1375" s="42">
        <v>28.566879</v>
      </c>
      <c r="BX1375" s="42">
        <v>36.948430999999999</v>
      </c>
      <c r="BY1375" s="42">
        <v>73.896861999999999</v>
      </c>
      <c r="BZ1375" s="42">
        <v>0</v>
      </c>
      <c r="CA1375" s="42">
        <v>257.74494099999998</v>
      </c>
      <c r="CB1375" s="42">
        <v>1966.4514799999999</v>
      </c>
      <c r="CC1375" s="42">
        <v>28.507565</v>
      </c>
      <c r="CD1375" s="42">
        <v>155.941452</v>
      </c>
      <c r="CE1375" s="42">
        <v>164.61022500000001</v>
      </c>
      <c r="CF1375" s="42">
        <v>510.38637799999998</v>
      </c>
      <c r="CG1375" s="42">
        <v>592.59459500000003</v>
      </c>
      <c r="CH1375" s="42">
        <v>407.98804899999999</v>
      </c>
      <c r="CI1375" s="42">
        <v>8.263776</v>
      </c>
      <c r="CJ1375" s="42">
        <v>98.159440000000004</v>
      </c>
      <c r="CK1375" s="42">
        <v>1589.5052229999999</v>
      </c>
      <c r="CL1375" s="42">
        <v>16.586003000000002</v>
      </c>
      <c r="CM1375" s="42">
        <v>41.978270000000002</v>
      </c>
      <c r="CN1375" s="42">
        <v>33.173732999999999</v>
      </c>
      <c r="CO1375" s="42">
        <v>37.342314000000002</v>
      </c>
      <c r="CP1375" s="42">
        <v>41.676492000000003</v>
      </c>
      <c r="CQ1375" s="42">
        <v>53.955652999999998</v>
      </c>
      <c r="CR1375" s="42">
        <v>1224.7611240000001</v>
      </c>
      <c r="CS1375" s="42">
        <v>140.03163499999999</v>
      </c>
    </row>
    <row r="1376" spans="1:97">
      <c r="A1376" s="40" t="s">
        <v>3379</v>
      </c>
      <c r="B1376" s="40" t="s">
        <v>289</v>
      </c>
      <c r="C1376" s="40" t="s">
        <v>2806</v>
      </c>
      <c r="D1376" s="40" t="s">
        <v>2807</v>
      </c>
      <c r="E1376" s="40" t="s">
        <v>2933</v>
      </c>
      <c r="F1376" s="40" t="s">
        <v>2809</v>
      </c>
      <c r="G1376" s="41" t="s">
        <v>294</v>
      </c>
      <c r="H1376" s="40" t="s">
        <v>3380</v>
      </c>
      <c r="I1376" s="42">
        <v>1303</v>
      </c>
      <c r="J1376" s="42">
        <v>285.52636000000001</v>
      </c>
      <c r="K1376" s="42">
        <v>204.54070200000001</v>
      </c>
      <c r="L1376" s="42">
        <v>286.52615700000001</v>
      </c>
      <c r="M1376" s="42">
        <v>284.48808300000002</v>
      </c>
      <c r="N1376" s="42">
        <v>147.43543</v>
      </c>
      <c r="O1376" s="42">
        <v>94.483267999999995</v>
      </c>
      <c r="P1376" s="42">
        <v>178</v>
      </c>
      <c r="Q1376" s="42">
        <v>151</v>
      </c>
      <c r="R1376" s="42">
        <v>225</v>
      </c>
      <c r="S1376" s="42">
        <v>171</v>
      </c>
      <c r="T1376" s="42">
        <v>134</v>
      </c>
      <c r="U1376" s="42">
        <v>68</v>
      </c>
      <c r="V1376" s="42">
        <v>661.38287800000001</v>
      </c>
      <c r="W1376" s="42">
        <v>147.43543</v>
      </c>
      <c r="X1376" s="42">
        <v>103.82776699999999</v>
      </c>
      <c r="Y1376" s="42">
        <v>142.24404100000001</v>
      </c>
      <c r="Z1376" s="42">
        <v>142.24404100000001</v>
      </c>
      <c r="AA1376" s="42">
        <v>78.909103000000002</v>
      </c>
      <c r="AB1376" s="42">
        <v>45.684218000000001</v>
      </c>
      <c r="AC1376" s="42">
        <v>1.038278</v>
      </c>
      <c r="AD1376" s="42">
        <v>179.622038</v>
      </c>
      <c r="AE1376" s="42">
        <v>391.43068299999999</v>
      </c>
      <c r="AF1376" s="42">
        <v>90.330157999999997</v>
      </c>
      <c r="AG1376" s="42">
        <v>641.61712199999999</v>
      </c>
      <c r="AH1376" s="42">
        <v>138.09093100000001</v>
      </c>
      <c r="AI1376" s="42">
        <v>100.712934</v>
      </c>
      <c r="AJ1376" s="42">
        <v>144.282116</v>
      </c>
      <c r="AK1376" s="42">
        <v>142.24404100000001</v>
      </c>
      <c r="AL1376" s="42">
        <v>68.526325999999997</v>
      </c>
      <c r="AM1376" s="42">
        <v>42.569384999999997</v>
      </c>
      <c r="AN1376" s="42">
        <v>5.1913879999999999</v>
      </c>
      <c r="AO1376" s="42">
        <v>161.971317</v>
      </c>
      <c r="AP1376" s="42">
        <v>391.392202</v>
      </c>
      <c r="AQ1376" s="42">
        <v>88.253602000000001</v>
      </c>
      <c r="AR1376" s="42">
        <v>1000.899678</v>
      </c>
      <c r="AS1376" s="42">
        <v>12.459332</v>
      </c>
      <c r="AT1376" s="42">
        <v>41.531106999999999</v>
      </c>
      <c r="AU1376" s="42">
        <v>49.837327999999999</v>
      </c>
      <c r="AV1376" s="42">
        <v>137.05265299999999</v>
      </c>
      <c r="AW1376" s="42">
        <v>257.492863</v>
      </c>
      <c r="AX1376" s="42">
        <v>166.12442799999999</v>
      </c>
      <c r="AY1376" s="42">
        <v>224.267978</v>
      </c>
      <c r="AZ1376" s="42">
        <v>112.133989</v>
      </c>
      <c r="BA1376" s="42">
        <v>498.37328400000001</v>
      </c>
      <c r="BB1376" s="42">
        <v>12.459332</v>
      </c>
      <c r="BC1376" s="42">
        <v>37.377996000000003</v>
      </c>
      <c r="BD1376" s="42">
        <v>29.071774999999999</v>
      </c>
      <c r="BE1376" s="42">
        <v>62.296660000000003</v>
      </c>
      <c r="BF1376" s="42">
        <v>58.143549999999998</v>
      </c>
      <c r="BG1376" s="42">
        <v>137.05265299999999</v>
      </c>
      <c r="BH1376" s="42">
        <v>116.287099</v>
      </c>
      <c r="BI1376" s="42">
        <v>45.684218000000001</v>
      </c>
      <c r="BJ1376" s="42">
        <v>502.52639399999998</v>
      </c>
      <c r="BK1376" s="42">
        <v>0</v>
      </c>
      <c r="BL1376" s="42">
        <v>4.153111</v>
      </c>
      <c r="BM1376" s="42">
        <v>20.765553000000001</v>
      </c>
      <c r="BN1376" s="42">
        <v>74.755993000000004</v>
      </c>
      <c r="BO1376" s="42">
        <v>199.349313</v>
      </c>
      <c r="BP1376" s="42">
        <v>29.071774999999999</v>
      </c>
      <c r="BQ1376" s="42">
        <v>107.980878</v>
      </c>
      <c r="BR1376" s="42">
        <v>66.449770999999998</v>
      </c>
      <c r="BS1376" s="42">
        <v>103.82776699999999</v>
      </c>
      <c r="BT1376" s="42">
        <v>0</v>
      </c>
      <c r="BU1376" s="42">
        <v>0</v>
      </c>
      <c r="BV1376" s="42">
        <v>0</v>
      </c>
      <c r="BW1376" s="42">
        <v>8.3062210000000007</v>
      </c>
      <c r="BX1376" s="42">
        <v>16.612442999999999</v>
      </c>
      <c r="BY1376" s="42">
        <v>37.377996000000003</v>
      </c>
      <c r="BZ1376" s="42">
        <v>0</v>
      </c>
      <c r="CA1376" s="42">
        <v>41.531106999999999</v>
      </c>
      <c r="CB1376" s="42">
        <v>606.35416199999997</v>
      </c>
      <c r="CC1376" s="42">
        <v>12.459332</v>
      </c>
      <c r="CD1376" s="42">
        <v>33.224885999999998</v>
      </c>
      <c r="CE1376" s="42">
        <v>45.684218000000001</v>
      </c>
      <c r="CF1376" s="42">
        <v>116.287099</v>
      </c>
      <c r="CG1376" s="42">
        <v>215.96175600000001</v>
      </c>
      <c r="CH1376" s="42">
        <v>124.593321</v>
      </c>
      <c r="CI1376" s="42">
        <v>4.153111</v>
      </c>
      <c r="CJ1376" s="42">
        <v>53.990439000000002</v>
      </c>
      <c r="CK1376" s="42">
        <v>290.71774900000003</v>
      </c>
      <c r="CL1376" s="42">
        <v>0</v>
      </c>
      <c r="CM1376" s="42">
        <v>8.3062210000000007</v>
      </c>
      <c r="CN1376" s="42">
        <v>4.153111</v>
      </c>
      <c r="CO1376" s="42">
        <v>12.459332</v>
      </c>
      <c r="CP1376" s="42">
        <v>24.918664</v>
      </c>
      <c r="CQ1376" s="42">
        <v>4.153111</v>
      </c>
      <c r="CR1376" s="42">
        <v>220.114867</v>
      </c>
      <c r="CS1376" s="42">
        <v>16.612442999999999</v>
      </c>
    </row>
    <row r="1377" spans="1:97">
      <c r="A1377" s="40" t="s">
        <v>3381</v>
      </c>
      <c r="B1377" s="40" t="s">
        <v>289</v>
      </c>
      <c r="C1377" s="40" t="s">
        <v>2806</v>
      </c>
      <c r="D1377" s="40" t="s">
        <v>2807</v>
      </c>
      <c r="E1377" s="40" t="s">
        <v>2839</v>
      </c>
      <c r="F1377" s="40" t="s">
        <v>2809</v>
      </c>
      <c r="G1377" s="41" t="s">
        <v>294</v>
      </c>
      <c r="H1377" s="40" t="s">
        <v>3382</v>
      </c>
      <c r="I1377" s="42">
        <v>578</v>
      </c>
      <c r="J1377" s="42">
        <v>108</v>
      </c>
      <c r="K1377" s="42">
        <v>71</v>
      </c>
      <c r="L1377" s="42">
        <v>120</v>
      </c>
      <c r="M1377" s="42">
        <v>146</v>
      </c>
      <c r="N1377" s="42">
        <v>89</v>
      </c>
      <c r="O1377" s="42">
        <v>44</v>
      </c>
      <c r="P1377" s="42">
        <v>103</v>
      </c>
      <c r="Q1377" s="42">
        <v>82</v>
      </c>
      <c r="R1377" s="42">
        <v>121</v>
      </c>
      <c r="S1377" s="42">
        <v>97</v>
      </c>
      <c r="T1377" s="42">
        <v>75</v>
      </c>
      <c r="U1377" s="42">
        <v>31</v>
      </c>
      <c r="V1377" s="42">
        <v>307</v>
      </c>
      <c r="W1377" s="42">
        <v>62</v>
      </c>
      <c r="X1377" s="42">
        <v>47</v>
      </c>
      <c r="Y1377" s="42">
        <v>61</v>
      </c>
      <c r="Z1377" s="42">
        <v>71</v>
      </c>
      <c r="AA1377" s="42">
        <v>47</v>
      </c>
      <c r="AB1377" s="42">
        <v>18</v>
      </c>
      <c r="AC1377" s="42">
        <v>1</v>
      </c>
      <c r="AD1377" s="42">
        <v>88</v>
      </c>
      <c r="AE1377" s="42">
        <v>175</v>
      </c>
      <c r="AF1377" s="42">
        <v>44</v>
      </c>
      <c r="AG1377" s="42">
        <v>271</v>
      </c>
      <c r="AH1377" s="42">
        <v>46</v>
      </c>
      <c r="AI1377" s="42">
        <v>24</v>
      </c>
      <c r="AJ1377" s="42">
        <v>59</v>
      </c>
      <c r="AK1377" s="42">
        <v>75</v>
      </c>
      <c r="AL1377" s="42">
        <v>42</v>
      </c>
      <c r="AM1377" s="42">
        <v>24</v>
      </c>
      <c r="AN1377" s="42">
        <v>1</v>
      </c>
      <c r="AO1377" s="42">
        <v>53</v>
      </c>
      <c r="AP1377" s="42">
        <v>173</v>
      </c>
      <c r="AQ1377" s="42">
        <v>45</v>
      </c>
      <c r="AR1377" s="42">
        <v>476</v>
      </c>
      <c r="AS1377" s="42">
        <v>4</v>
      </c>
      <c r="AT1377" s="42">
        <v>20</v>
      </c>
      <c r="AU1377" s="42">
        <v>32</v>
      </c>
      <c r="AV1377" s="42">
        <v>52</v>
      </c>
      <c r="AW1377" s="42">
        <v>80</v>
      </c>
      <c r="AX1377" s="42">
        <v>84</v>
      </c>
      <c r="AY1377" s="42">
        <v>164</v>
      </c>
      <c r="AZ1377" s="42">
        <v>40</v>
      </c>
      <c r="BA1377" s="42">
        <v>260</v>
      </c>
      <c r="BB1377" s="42">
        <v>4</v>
      </c>
      <c r="BC1377" s="42">
        <v>16</v>
      </c>
      <c r="BD1377" s="42">
        <v>24</v>
      </c>
      <c r="BE1377" s="42">
        <v>16</v>
      </c>
      <c r="BF1377" s="42">
        <v>12</v>
      </c>
      <c r="BG1377" s="42">
        <v>72</v>
      </c>
      <c r="BH1377" s="42">
        <v>88</v>
      </c>
      <c r="BI1377" s="42">
        <v>28</v>
      </c>
      <c r="BJ1377" s="42">
        <v>216</v>
      </c>
      <c r="BK1377" s="42">
        <v>0</v>
      </c>
      <c r="BL1377" s="42">
        <v>4</v>
      </c>
      <c r="BM1377" s="42">
        <v>8</v>
      </c>
      <c r="BN1377" s="42">
        <v>36</v>
      </c>
      <c r="BO1377" s="42">
        <v>68</v>
      </c>
      <c r="BP1377" s="42">
        <v>12</v>
      </c>
      <c r="BQ1377" s="42">
        <v>76</v>
      </c>
      <c r="BR1377" s="42">
        <v>12</v>
      </c>
      <c r="BS1377" s="42">
        <v>48</v>
      </c>
      <c r="BT1377" s="42">
        <v>0</v>
      </c>
      <c r="BU1377" s="42">
        <v>0</v>
      </c>
      <c r="BV1377" s="42">
        <v>0</v>
      </c>
      <c r="BW1377" s="42">
        <v>4</v>
      </c>
      <c r="BX1377" s="42">
        <v>0</v>
      </c>
      <c r="BY1377" s="42">
        <v>16</v>
      </c>
      <c r="BZ1377" s="42">
        <v>0</v>
      </c>
      <c r="CA1377" s="42">
        <v>28</v>
      </c>
      <c r="CB1377" s="42">
        <v>232</v>
      </c>
      <c r="CC1377" s="42">
        <v>4</v>
      </c>
      <c r="CD1377" s="42">
        <v>20</v>
      </c>
      <c r="CE1377" s="42">
        <v>16</v>
      </c>
      <c r="CF1377" s="42">
        <v>48</v>
      </c>
      <c r="CG1377" s="42">
        <v>76</v>
      </c>
      <c r="CH1377" s="42">
        <v>60</v>
      </c>
      <c r="CI1377" s="42">
        <v>4</v>
      </c>
      <c r="CJ1377" s="42">
        <v>4</v>
      </c>
      <c r="CK1377" s="42">
        <v>196</v>
      </c>
      <c r="CL1377" s="42">
        <v>0</v>
      </c>
      <c r="CM1377" s="42">
        <v>0</v>
      </c>
      <c r="CN1377" s="42">
        <v>16</v>
      </c>
      <c r="CO1377" s="42">
        <v>0</v>
      </c>
      <c r="CP1377" s="42">
        <v>4</v>
      </c>
      <c r="CQ1377" s="42">
        <v>8</v>
      </c>
      <c r="CR1377" s="42">
        <v>160</v>
      </c>
      <c r="CS1377" s="42">
        <v>8</v>
      </c>
    </row>
    <row r="1378" spans="1:97">
      <c r="A1378" s="40" t="s">
        <v>3383</v>
      </c>
      <c r="B1378" s="40" t="s">
        <v>289</v>
      </c>
      <c r="C1378" s="40" t="s">
        <v>2806</v>
      </c>
      <c r="D1378" s="40" t="s">
        <v>2812</v>
      </c>
      <c r="E1378" s="40" t="s">
        <v>2985</v>
      </c>
      <c r="F1378" s="40" t="s">
        <v>2818</v>
      </c>
      <c r="G1378" s="41" t="s">
        <v>294</v>
      </c>
      <c r="H1378" s="40" t="s">
        <v>3384</v>
      </c>
      <c r="I1378" s="42">
        <v>291</v>
      </c>
      <c r="J1378" s="42">
        <v>38.666839000000003</v>
      </c>
      <c r="K1378" s="42">
        <v>41.700643999999997</v>
      </c>
      <c r="L1378" s="42">
        <v>48.842323</v>
      </c>
      <c r="M1378" s="42">
        <v>83.438968000000003</v>
      </c>
      <c r="N1378" s="42">
        <v>53.930064999999999</v>
      </c>
      <c r="O1378" s="42">
        <v>24.421161000000001</v>
      </c>
      <c r="P1378" s="42">
        <v>36</v>
      </c>
      <c r="Q1378" s="42">
        <v>33</v>
      </c>
      <c r="R1378" s="42">
        <v>48</v>
      </c>
      <c r="S1378" s="42">
        <v>47</v>
      </c>
      <c r="T1378" s="42">
        <v>51</v>
      </c>
      <c r="U1378" s="42">
        <v>16</v>
      </c>
      <c r="V1378" s="42">
        <v>138.38658100000001</v>
      </c>
      <c r="W1378" s="42">
        <v>16.280774000000001</v>
      </c>
      <c r="X1378" s="42">
        <v>16.280774000000001</v>
      </c>
      <c r="Y1378" s="42">
        <v>26.456257999999998</v>
      </c>
      <c r="Z1378" s="42">
        <v>39.684387000000001</v>
      </c>
      <c r="AA1378" s="42">
        <v>30.526451999999999</v>
      </c>
      <c r="AB1378" s="42">
        <v>9.1579359999999994</v>
      </c>
      <c r="AC1378" s="42">
        <v>0</v>
      </c>
      <c r="AD1378" s="42">
        <v>20.350968000000002</v>
      </c>
      <c r="AE1378" s="42">
        <v>89.544258999999997</v>
      </c>
      <c r="AF1378" s="42">
        <v>28.491354999999999</v>
      </c>
      <c r="AG1378" s="42">
        <v>152.61341899999999</v>
      </c>
      <c r="AH1378" s="42">
        <v>22.386064999999999</v>
      </c>
      <c r="AI1378" s="42">
        <v>25.419868999999998</v>
      </c>
      <c r="AJ1378" s="42">
        <v>22.386064999999999</v>
      </c>
      <c r="AK1378" s="42">
        <v>43.754581000000002</v>
      </c>
      <c r="AL1378" s="42">
        <v>23.403613</v>
      </c>
      <c r="AM1378" s="42">
        <v>14.245678</v>
      </c>
      <c r="AN1378" s="42">
        <v>1.0175479999999999</v>
      </c>
      <c r="AO1378" s="42">
        <v>28.491354999999999</v>
      </c>
      <c r="AP1378" s="42">
        <v>95.630708999999996</v>
      </c>
      <c r="AQ1378" s="42">
        <v>28.491354999999999</v>
      </c>
      <c r="AR1378" s="42">
        <v>256.42219499999999</v>
      </c>
      <c r="AS1378" s="42">
        <v>8.1403870000000005</v>
      </c>
      <c r="AT1378" s="42">
        <v>28.491354999999999</v>
      </c>
      <c r="AU1378" s="42">
        <v>4.0701939999999999</v>
      </c>
      <c r="AV1378" s="42">
        <v>44.772129</v>
      </c>
      <c r="AW1378" s="42">
        <v>44.772129</v>
      </c>
      <c r="AX1378" s="42">
        <v>40.701936000000003</v>
      </c>
      <c r="AY1378" s="42">
        <v>69.193291000000002</v>
      </c>
      <c r="AZ1378" s="42">
        <v>16.280774000000001</v>
      </c>
      <c r="BA1378" s="42">
        <v>138.38658100000001</v>
      </c>
      <c r="BB1378" s="42">
        <v>4.0701939999999999</v>
      </c>
      <c r="BC1378" s="42">
        <v>16.280774000000001</v>
      </c>
      <c r="BD1378" s="42">
        <v>0</v>
      </c>
      <c r="BE1378" s="42">
        <v>36.631742000000003</v>
      </c>
      <c r="BF1378" s="42">
        <v>8.1403870000000005</v>
      </c>
      <c r="BG1378" s="42">
        <v>32.561548999999999</v>
      </c>
      <c r="BH1378" s="42">
        <v>36.631742000000003</v>
      </c>
      <c r="BI1378" s="42">
        <v>4.0701939999999999</v>
      </c>
      <c r="BJ1378" s="42">
        <v>118.035614</v>
      </c>
      <c r="BK1378" s="42">
        <v>4.0701939999999999</v>
      </c>
      <c r="BL1378" s="42">
        <v>12.210580999999999</v>
      </c>
      <c r="BM1378" s="42">
        <v>4.0701939999999999</v>
      </c>
      <c r="BN1378" s="42">
        <v>8.1403870000000005</v>
      </c>
      <c r="BO1378" s="42">
        <v>36.631742000000003</v>
      </c>
      <c r="BP1378" s="42">
        <v>8.1403870000000005</v>
      </c>
      <c r="BQ1378" s="42">
        <v>32.561548999999999</v>
      </c>
      <c r="BR1378" s="42">
        <v>12.210580999999999</v>
      </c>
      <c r="BS1378" s="42">
        <v>32.561548999999999</v>
      </c>
      <c r="BT1378" s="42">
        <v>0</v>
      </c>
      <c r="BU1378" s="42">
        <v>0</v>
      </c>
      <c r="BV1378" s="42">
        <v>0</v>
      </c>
      <c r="BW1378" s="42">
        <v>4.0701939999999999</v>
      </c>
      <c r="BX1378" s="42">
        <v>12.210580999999999</v>
      </c>
      <c r="BY1378" s="42">
        <v>8.1403870000000005</v>
      </c>
      <c r="BZ1378" s="42">
        <v>0</v>
      </c>
      <c r="CA1378" s="42">
        <v>8.1403870000000005</v>
      </c>
      <c r="CB1378" s="42">
        <v>113.96541999999999</v>
      </c>
      <c r="CC1378" s="42">
        <v>4.0701939999999999</v>
      </c>
      <c r="CD1378" s="42">
        <v>16.280774000000001</v>
      </c>
      <c r="CE1378" s="42">
        <v>4.0701939999999999</v>
      </c>
      <c r="CF1378" s="42">
        <v>36.631742000000003</v>
      </c>
      <c r="CG1378" s="42">
        <v>24.421161000000001</v>
      </c>
      <c r="CH1378" s="42">
        <v>28.491354999999999</v>
      </c>
      <c r="CI1378" s="42">
        <v>0</v>
      </c>
      <c r="CJ1378" s="42">
        <v>0</v>
      </c>
      <c r="CK1378" s="42">
        <v>109.89522599999999</v>
      </c>
      <c r="CL1378" s="42">
        <v>4.0701939999999999</v>
      </c>
      <c r="CM1378" s="42">
        <v>12.210580999999999</v>
      </c>
      <c r="CN1378" s="42">
        <v>0</v>
      </c>
      <c r="CO1378" s="42">
        <v>4.0701939999999999</v>
      </c>
      <c r="CP1378" s="42">
        <v>8.1403870000000005</v>
      </c>
      <c r="CQ1378" s="42">
        <v>4.0701939999999999</v>
      </c>
      <c r="CR1378" s="42">
        <v>69.193291000000002</v>
      </c>
      <c r="CS1378" s="42">
        <v>8.1403870000000005</v>
      </c>
    </row>
    <row r="1379" spans="1:97">
      <c r="A1379" s="40" t="s">
        <v>3385</v>
      </c>
      <c r="B1379" s="40" t="s">
        <v>289</v>
      </c>
      <c r="C1379" s="40" t="s">
        <v>2806</v>
      </c>
      <c r="D1379" s="40" t="s">
        <v>2812</v>
      </c>
      <c r="E1379" s="40" t="s">
        <v>2899</v>
      </c>
      <c r="F1379" s="40" t="s">
        <v>2818</v>
      </c>
      <c r="G1379" s="41" t="s">
        <v>294</v>
      </c>
      <c r="H1379" s="40" t="s">
        <v>3386</v>
      </c>
      <c r="I1379" s="42">
        <v>750</v>
      </c>
      <c r="J1379" s="42">
        <v>110.61611499999999</v>
      </c>
      <c r="K1379" s="42">
        <v>128.56085300000001</v>
      </c>
      <c r="L1379" s="42">
        <v>148.82895400000001</v>
      </c>
      <c r="M1379" s="42">
        <v>185.03059200000001</v>
      </c>
      <c r="N1379" s="42">
        <v>119.649801</v>
      </c>
      <c r="O1379" s="42">
        <v>57.313685</v>
      </c>
      <c r="P1379" s="42">
        <v>134</v>
      </c>
      <c r="Q1379" s="42">
        <v>93</v>
      </c>
      <c r="R1379" s="42">
        <v>153</v>
      </c>
      <c r="S1379" s="42">
        <v>141</v>
      </c>
      <c r="T1379" s="42">
        <v>111</v>
      </c>
      <c r="U1379" s="42">
        <v>36</v>
      </c>
      <c r="V1379" s="42">
        <v>375.08361500000001</v>
      </c>
      <c r="W1379" s="42">
        <v>62.347265</v>
      </c>
      <c r="X1379" s="42">
        <v>50.274478000000002</v>
      </c>
      <c r="Y1379" s="42">
        <v>78.436881</v>
      </c>
      <c r="Z1379" s="42">
        <v>100.560104</v>
      </c>
      <c r="AA1379" s="42">
        <v>60.336063000000003</v>
      </c>
      <c r="AB1379" s="42">
        <v>23.128824000000002</v>
      </c>
      <c r="AC1379" s="42">
        <v>0</v>
      </c>
      <c r="AD1379" s="42">
        <v>87.487290999999999</v>
      </c>
      <c r="AE1379" s="42">
        <v>225.24905899999999</v>
      </c>
      <c r="AF1379" s="42">
        <v>62.347265</v>
      </c>
      <c r="AG1379" s="42">
        <v>374.91638499999999</v>
      </c>
      <c r="AH1379" s="42">
        <v>48.26885</v>
      </c>
      <c r="AI1379" s="42">
        <v>78.286375000000007</v>
      </c>
      <c r="AJ1379" s="42">
        <v>70.392072999999996</v>
      </c>
      <c r="AK1379" s="42">
        <v>84.470488000000003</v>
      </c>
      <c r="AL1379" s="42">
        <v>59.313738999999998</v>
      </c>
      <c r="AM1379" s="42">
        <v>31.168057999999998</v>
      </c>
      <c r="AN1379" s="42">
        <v>3.0168029999999999</v>
      </c>
      <c r="AO1379" s="42">
        <v>98.431842000000003</v>
      </c>
      <c r="AP1379" s="42">
        <v>206.109194</v>
      </c>
      <c r="AQ1379" s="42">
        <v>70.375349999999997</v>
      </c>
      <c r="AR1379" s="42">
        <v>643.40628900000002</v>
      </c>
      <c r="AS1379" s="42">
        <v>16.089617000000001</v>
      </c>
      <c r="AT1379" s="42">
        <v>48.26885</v>
      </c>
      <c r="AU1379" s="42">
        <v>60.336063000000003</v>
      </c>
      <c r="AV1379" s="42">
        <v>96.537700000000001</v>
      </c>
      <c r="AW1379" s="42">
        <v>72.403274999999994</v>
      </c>
      <c r="AX1379" s="42">
        <v>92.492998999999998</v>
      </c>
      <c r="AY1379" s="42">
        <v>164.89627400000001</v>
      </c>
      <c r="AZ1379" s="42">
        <v>92.381512999999998</v>
      </c>
      <c r="BA1379" s="42">
        <v>309.725121</v>
      </c>
      <c r="BB1379" s="42">
        <v>8.0448079999999997</v>
      </c>
      <c r="BC1379" s="42">
        <v>32.179233000000004</v>
      </c>
      <c r="BD1379" s="42">
        <v>40.224041999999997</v>
      </c>
      <c r="BE1379" s="42">
        <v>48.26885</v>
      </c>
      <c r="BF1379" s="42">
        <v>8.0448079999999997</v>
      </c>
      <c r="BG1379" s="42">
        <v>64.358467000000005</v>
      </c>
      <c r="BH1379" s="42">
        <v>80.448082999999997</v>
      </c>
      <c r="BI1379" s="42">
        <v>28.156828999999998</v>
      </c>
      <c r="BJ1379" s="42">
        <v>333.68116800000001</v>
      </c>
      <c r="BK1379" s="42">
        <v>8.0448079999999997</v>
      </c>
      <c r="BL1379" s="42">
        <v>16.089617000000001</v>
      </c>
      <c r="BM1379" s="42">
        <v>20.112020999999999</v>
      </c>
      <c r="BN1379" s="42">
        <v>48.26885</v>
      </c>
      <c r="BO1379" s="42">
        <v>64.358467000000005</v>
      </c>
      <c r="BP1379" s="42">
        <v>28.134532</v>
      </c>
      <c r="BQ1379" s="42">
        <v>84.448189999999997</v>
      </c>
      <c r="BR1379" s="42">
        <v>64.224682999999999</v>
      </c>
      <c r="BS1379" s="42">
        <v>104.426428</v>
      </c>
      <c r="BT1379" s="42">
        <v>0</v>
      </c>
      <c r="BU1379" s="42">
        <v>4.0224039999999999</v>
      </c>
      <c r="BV1379" s="42">
        <v>4.0224039999999999</v>
      </c>
      <c r="BW1379" s="42">
        <v>4.0224039999999999</v>
      </c>
      <c r="BX1379" s="42">
        <v>12.067213000000001</v>
      </c>
      <c r="BY1379" s="42">
        <v>20.089724</v>
      </c>
      <c r="BZ1379" s="42">
        <v>0</v>
      </c>
      <c r="CA1379" s="42">
        <v>60.202278999999997</v>
      </c>
      <c r="CB1379" s="42">
        <v>305.70271700000001</v>
      </c>
      <c r="CC1379" s="42">
        <v>16.089617000000001</v>
      </c>
      <c r="CD1379" s="42">
        <v>32.179233000000004</v>
      </c>
      <c r="CE1379" s="42">
        <v>48.26885</v>
      </c>
      <c r="CF1379" s="42">
        <v>80.448082999999997</v>
      </c>
      <c r="CG1379" s="42">
        <v>44.246445999999999</v>
      </c>
      <c r="CH1379" s="42">
        <v>60.336063000000003</v>
      </c>
      <c r="CI1379" s="42">
        <v>0</v>
      </c>
      <c r="CJ1379" s="42">
        <v>24.134425</v>
      </c>
      <c r="CK1379" s="42">
        <v>233.27714499999999</v>
      </c>
      <c r="CL1379" s="42">
        <v>0</v>
      </c>
      <c r="CM1379" s="42">
        <v>12.067213000000001</v>
      </c>
      <c r="CN1379" s="42">
        <v>8.0448079999999997</v>
      </c>
      <c r="CO1379" s="42">
        <v>12.067213000000001</v>
      </c>
      <c r="CP1379" s="42">
        <v>16.089617000000001</v>
      </c>
      <c r="CQ1379" s="42">
        <v>12.067213000000001</v>
      </c>
      <c r="CR1379" s="42">
        <v>164.89627400000001</v>
      </c>
      <c r="CS1379" s="42">
        <v>8.0448079999999997</v>
      </c>
    </row>
    <row r="1380" spans="1:97">
      <c r="A1380" s="40" t="s">
        <v>3387</v>
      </c>
      <c r="B1380" s="40" t="s">
        <v>289</v>
      </c>
      <c r="C1380" s="40" t="s">
        <v>2806</v>
      </c>
      <c r="D1380" s="40" t="s">
        <v>2807</v>
      </c>
      <c r="E1380" s="40" t="s">
        <v>2861</v>
      </c>
      <c r="F1380" s="40" t="s">
        <v>1696</v>
      </c>
      <c r="G1380" s="41" t="s">
        <v>294</v>
      </c>
      <c r="H1380" s="40" t="s">
        <v>3388</v>
      </c>
      <c r="I1380" s="42">
        <v>817</v>
      </c>
      <c r="J1380" s="42">
        <v>127</v>
      </c>
      <c r="K1380" s="42">
        <v>105</v>
      </c>
      <c r="L1380" s="42">
        <v>159</v>
      </c>
      <c r="M1380" s="42">
        <v>205</v>
      </c>
      <c r="N1380" s="42">
        <v>158</v>
      </c>
      <c r="O1380" s="42">
        <v>63</v>
      </c>
      <c r="P1380" s="42">
        <v>116</v>
      </c>
      <c r="Q1380" s="42">
        <v>72</v>
      </c>
      <c r="R1380" s="42">
        <v>146</v>
      </c>
      <c r="S1380" s="42">
        <v>121</v>
      </c>
      <c r="T1380" s="42">
        <v>95</v>
      </c>
      <c r="U1380" s="42">
        <v>52</v>
      </c>
      <c r="V1380" s="42">
        <v>413</v>
      </c>
      <c r="W1380" s="42">
        <v>60</v>
      </c>
      <c r="X1380" s="42">
        <v>55</v>
      </c>
      <c r="Y1380" s="42">
        <v>78</v>
      </c>
      <c r="Z1380" s="42">
        <v>109</v>
      </c>
      <c r="AA1380" s="42">
        <v>86</v>
      </c>
      <c r="AB1380" s="42">
        <v>24</v>
      </c>
      <c r="AC1380" s="42">
        <v>1</v>
      </c>
      <c r="AD1380" s="42">
        <v>82</v>
      </c>
      <c r="AE1380" s="42">
        <v>261</v>
      </c>
      <c r="AF1380" s="42">
        <v>70</v>
      </c>
      <c r="AG1380" s="42">
        <v>404</v>
      </c>
      <c r="AH1380" s="42">
        <v>67</v>
      </c>
      <c r="AI1380" s="42">
        <v>50</v>
      </c>
      <c r="AJ1380" s="42">
        <v>81</v>
      </c>
      <c r="AK1380" s="42">
        <v>96</v>
      </c>
      <c r="AL1380" s="42">
        <v>72</v>
      </c>
      <c r="AM1380" s="42">
        <v>35</v>
      </c>
      <c r="AN1380" s="42">
        <v>3</v>
      </c>
      <c r="AO1380" s="42">
        <v>86</v>
      </c>
      <c r="AP1380" s="42">
        <v>243</v>
      </c>
      <c r="AQ1380" s="42">
        <v>75</v>
      </c>
      <c r="AR1380" s="42">
        <v>688</v>
      </c>
      <c r="AS1380" s="42">
        <v>4</v>
      </c>
      <c r="AT1380" s="42">
        <v>28</v>
      </c>
      <c r="AU1380" s="42">
        <v>20</v>
      </c>
      <c r="AV1380" s="42">
        <v>56</v>
      </c>
      <c r="AW1380" s="42">
        <v>136</v>
      </c>
      <c r="AX1380" s="42">
        <v>112</v>
      </c>
      <c r="AY1380" s="42">
        <v>260</v>
      </c>
      <c r="AZ1380" s="42">
        <v>72</v>
      </c>
      <c r="BA1380" s="42">
        <v>376</v>
      </c>
      <c r="BB1380" s="42">
        <v>4</v>
      </c>
      <c r="BC1380" s="42">
        <v>24</v>
      </c>
      <c r="BD1380" s="42">
        <v>16</v>
      </c>
      <c r="BE1380" s="42">
        <v>32</v>
      </c>
      <c r="BF1380" s="42">
        <v>28</v>
      </c>
      <c r="BG1380" s="42">
        <v>104</v>
      </c>
      <c r="BH1380" s="42">
        <v>136</v>
      </c>
      <c r="BI1380" s="42">
        <v>32</v>
      </c>
      <c r="BJ1380" s="42">
        <v>312</v>
      </c>
      <c r="BK1380" s="42">
        <v>0</v>
      </c>
      <c r="BL1380" s="42">
        <v>4</v>
      </c>
      <c r="BM1380" s="42">
        <v>4</v>
      </c>
      <c r="BN1380" s="42">
        <v>24</v>
      </c>
      <c r="BO1380" s="42">
        <v>108</v>
      </c>
      <c r="BP1380" s="42">
        <v>8</v>
      </c>
      <c r="BQ1380" s="42">
        <v>124</v>
      </c>
      <c r="BR1380" s="42">
        <v>40</v>
      </c>
      <c r="BS1380" s="42">
        <v>52</v>
      </c>
      <c r="BT1380" s="42">
        <v>0</v>
      </c>
      <c r="BU1380" s="42">
        <v>0</v>
      </c>
      <c r="BV1380" s="42">
        <v>0</v>
      </c>
      <c r="BW1380" s="42">
        <v>0</v>
      </c>
      <c r="BX1380" s="42">
        <v>8</v>
      </c>
      <c r="BY1380" s="42">
        <v>16</v>
      </c>
      <c r="BZ1380" s="42">
        <v>0</v>
      </c>
      <c r="CA1380" s="42">
        <v>28</v>
      </c>
      <c r="CB1380" s="42">
        <v>308</v>
      </c>
      <c r="CC1380" s="42">
        <v>0</v>
      </c>
      <c r="CD1380" s="42">
        <v>20</v>
      </c>
      <c r="CE1380" s="42">
        <v>20</v>
      </c>
      <c r="CF1380" s="42">
        <v>52</v>
      </c>
      <c r="CG1380" s="42">
        <v>108</v>
      </c>
      <c r="CH1380" s="42">
        <v>80</v>
      </c>
      <c r="CI1380" s="42">
        <v>4</v>
      </c>
      <c r="CJ1380" s="42">
        <v>24</v>
      </c>
      <c r="CK1380" s="42">
        <v>328</v>
      </c>
      <c r="CL1380" s="42">
        <v>4</v>
      </c>
      <c r="CM1380" s="42">
        <v>8</v>
      </c>
      <c r="CN1380" s="42">
        <v>0</v>
      </c>
      <c r="CO1380" s="42">
        <v>4</v>
      </c>
      <c r="CP1380" s="42">
        <v>20</v>
      </c>
      <c r="CQ1380" s="42">
        <v>16</v>
      </c>
      <c r="CR1380" s="42">
        <v>256</v>
      </c>
      <c r="CS1380" s="42">
        <v>20</v>
      </c>
    </row>
    <row r="1381" spans="1:97">
      <c r="A1381" s="40" t="s">
        <v>3389</v>
      </c>
      <c r="B1381" s="40" t="s">
        <v>289</v>
      </c>
      <c r="C1381" s="40" t="s">
        <v>2806</v>
      </c>
      <c r="D1381" s="40" t="s">
        <v>2812</v>
      </c>
      <c r="E1381" s="40" t="s">
        <v>2817</v>
      </c>
      <c r="F1381" s="40" t="s">
        <v>2818</v>
      </c>
      <c r="G1381" s="41" t="s">
        <v>294</v>
      </c>
      <c r="H1381" s="40" t="s">
        <v>3390</v>
      </c>
      <c r="I1381" s="42">
        <v>12409</v>
      </c>
      <c r="J1381" s="42">
        <v>1745.2749220000001</v>
      </c>
      <c r="K1381" s="42">
        <v>1876.796824</v>
      </c>
      <c r="L1381" s="42">
        <v>2142.716034</v>
      </c>
      <c r="M1381" s="42">
        <v>2367.814734</v>
      </c>
      <c r="N1381" s="42">
        <v>2515.2302789999999</v>
      </c>
      <c r="O1381" s="42">
        <v>1761.1672060000001</v>
      </c>
      <c r="P1381" s="42">
        <v>1558</v>
      </c>
      <c r="Q1381" s="42">
        <v>1556</v>
      </c>
      <c r="R1381" s="42">
        <v>2062</v>
      </c>
      <c r="S1381" s="42">
        <v>2026</v>
      </c>
      <c r="T1381" s="42">
        <v>2054</v>
      </c>
      <c r="U1381" s="42">
        <v>972</v>
      </c>
      <c r="V1381" s="42">
        <v>5723.455379</v>
      </c>
      <c r="W1381" s="42">
        <v>921.445787</v>
      </c>
      <c r="X1381" s="42">
        <v>896.91931599999998</v>
      </c>
      <c r="Y1381" s="42">
        <v>1001.689886</v>
      </c>
      <c r="Z1381" s="42">
        <v>1093.8825280000001</v>
      </c>
      <c r="AA1381" s="42">
        <v>1109.5602879999999</v>
      </c>
      <c r="AB1381" s="42">
        <v>653.25493700000004</v>
      </c>
      <c r="AC1381" s="42">
        <v>46.702637000000003</v>
      </c>
      <c r="AD1381" s="42">
        <v>1227.7482500000001</v>
      </c>
      <c r="AE1381" s="42">
        <v>3080.6754839999999</v>
      </c>
      <c r="AF1381" s="42">
        <v>1415.031645</v>
      </c>
      <c r="AG1381" s="42">
        <v>6685.544621</v>
      </c>
      <c r="AH1381" s="42">
        <v>823.82913599999995</v>
      </c>
      <c r="AI1381" s="42">
        <v>979.87750900000003</v>
      </c>
      <c r="AJ1381" s="42">
        <v>1141.0261479999999</v>
      </c>
      <c r="AK1381" s="42">
        <v>1273.932206</v>
      </c>
      <c r="AL1381" s="42">
        <v>1405.669991</v>
      </c>
      <c r="AM1381" s="42">
        <v>924.175164</v>
      </c>
      <c r="AN1381" s="42">
        <v>137.034468</v>
      </c>
      <c r="AO1381" s="42">
        <v>1155.1404930000001</v>
      </c>
      <c r="AP1381" s="42">
        <v>3579.914534</v>
      </c>
      <c r="AQ1381" s="42">
        <v>1950.489595</v>
      </c>
      <c r="AR1381" s="42">
        <v>10668.184740000001</v>
      </c>
      <c r="AS1381" s="42">
        <v>40.960296999999997</v>
      </c>
      <c r="AT1381" s="42">
        <v>303.33253000000002</v>
      </c>
      <c r="AU1381" s="42">
        <v>610.89948600000002</v>
      </c>
      <c r="AV1381" s="42">
        <v>1225.005733</v>
      </c>
      <c r="AW1381" s="42">
        <v>1613.7333900000001</v>
      </c>
      <c r="AX1381" s="42">
        <v>1280.0165079999999</v>
      </c>
      <c r="AY1381" s="42">
        <v>4186.1851260000003</v>
      </c>
      <c r="AZ1381" s="42">
        <v>1408.0516700000001</v>
      </c>
      <c r="BA1381" s="42">
        <v>4810.7802460000003</v>
      </c>
      <c r="BB1381" s="42">
        <v>30.539622999999999</v>
      </c>
      <c r="BC1381" s="42">
        <v>217.584429</v>
      </c>
      <c r="BD1381" s="42">
        <v>328.52631500000001</v>
      </c>
      <c r="BE1381" s="42">
        <v>556.97623799999997</v>
      </c>
      <c r="BF1381" s="42">
        <v>276.66111999999998</v>
      </c>
      <c r="BG1381" s="42">
        <v>1022.098893</v>
      </c>
      <c r="BH1381" s="42">
        <v>1892.8204929999999</v>
      </c>
      <c r="BI1381" s="42">
        <v>485.57313499999998</v>
      </c>
      <c r="BJ1381" s="42">
        <v>5857.4044940000003</v>
      </c>
      <c r="BK1381" s="42">
        <v>10.420674</v>
      </c>
      <c r="BL1381" s="42">
        <v>85.748101000000005</v>
      </c>
      <c r="BM1381" s="42">
        <v>282.37317000000002</v>
      </c>
      <c r="BN1381" s="42">
        <v>668.029495</v>
      </c>
      <c r="BO1381" s="42">
        <v>1337.0722699999999</v>
      </c>
      <c r="BP1381" s="42">
        <v>257.91761500000001</v>
      </c>
      <c r="BQ1381" s="42">
        <v>2293.3646330000001</v>
      </c>
      <c r="BR1381" s="42">
        <v>922.47853499999997</v>
      </c>
      <c r="BS1381" s="42">
        <v>1241.5479849999999</v>
      </c>
      <c r="BT1381" s="42">
        <v>5.5557540000000003</v>
      </c>
      <c r="BU1381" s="42">
        <v>9.0831669999999995</v>
      </c>
      <c r="BV1381" s="42">
        <v>9.8551880000000001</v>
      </c>
      <c r="BW1381" s="42">
        <v>95.485414000000006</v>
      </c>
      <c r="BX1381" s="42">
        <v>212.190076</v>
      </c>
      <c r="BY1381" s="42">
        <v>246.933234</v>
      </c>
      <c r="BZ1381" s="42">
        <v>0</v>
      </c>
      <c r="CA1381" s="42">
        <v>662.44515200000001</v>
      </c>
      <c r="CB1381" s="42">
        <v>4371.3396190000003</v>
      </c>
      <c r="CC1381" s="42">
        <v>25.498434</v>
      </c>
      <c r="CD1381" s="42">
        <v>225.727296</v>
      </c>
      <c r="CE1381" s="42">
        <v>472.63266800000002</v>
      </c>
      <c r="CF1381" s="42">
        <v>995.55543699999998</v>
      </c>
      <c r="CG1381" s="42">
        <v>1215.009982</v>
      </c>
      <c r="CH1381" s="42">
        <v>923.373738</v>
      </c>
      <c r="CI1381" s="42">
        <v>36.313572999999998</v>
      </c>
      <c r="CJ1381" s="42">
        <v>477.22849200000002</v>
      </c>
      <c r="CK1381" s="42">
        <v>5055.2971360000001</v>
      </c>
      <c r="CL1381" s="42">
        <v>9.9061090000000007</v>
      </c>
      <c r="CM1381" s="42">
        <v>68.522067000000007</v>
      </c>
      <c r="CN1381" s="42">
        <v>128.411629</v>
      </c>
      <c r="CO1381" s="42">
        <v>133.96488199999999</v>
      </c>
      <c r="CP1381" s="42">
        <v>186.533332</v>
      </c>
      <c r="CQ1381" s="42">
        <v>109.709536</v>
      </c>
      <c r="CR1381" s="42">
        <v>4149.8715529999999</v>
      </c>
      <c r="CS1381" s="42">
        <v>268.37802599999998</v>
      </c>
    </row>
    <row r="1382" spans="1:97">
      <c r="A1382" s="40" t="s">
        <v>3391</v>
      </c>
      <c r="B1382" s="40" t="s">
        <v>289</v>
      </c>
      <c r="C1382" s="40" t="s">
        <v>2806</v>
      </c>
      <c r="D1382" s="40" t="s">
        <v>2807</v>
      </c>
      <c r="E1382" s="40" t="s">
        <v>2906</v>
      </c>
      <c r="F1382" s="40" t="s">
        <v>2809</v>
      </c>
      <c r="G1382" s="41" t="s">
        <v>294</v>
      </c>
      <c r="H1382" s="40" t="s">
        <v>3392</v>
      </c>
      <c r="I1382" s="42">
        <v>1707</v>
      </c>
      <c r="J1382" s="42">
        <v>393.59664400000003</v>
      </c>
      <c r="K1382" s="42">
        <v>253.55686800000001</v>
      </c>
      <c r="L1382" s="42">
        <v>422.24114400000002</v>
      </c>
      <c r="M1382" s="42">
        <v>334.18583000000001</v>
      </c>
      <c r="N1382" s="42">
        <v>208.99875700000001</v>
      </c>
      <c r="O1382" s="42">
        <v>94.420758000000006</v>
      </c>
      <c r="P1382" s="42">
        <v>229</v>
      </c>
      <c r="Q1382" s="42">
        <v>121</v>
      </c>
      <c r="R1382" s="42">
        <v>275</v>
      </c>
      <c r="S1382" s="42">
        <v>186</v>
      </c>
      <c r="T1382" s="42">
        <v>125</v>
      </c>
      <c r="U1382" s="42">
        <v>48</v>
      </c>
      <c r="V1382" s="42">
        <v>848.72591699999998</v>
      </c>
      <c r="W1382" s="42">
        <v>215.36420100000001</v>
      </c>
      <c r="X1382" s="42">
        <v>124.126165</v>
      </c>
      <c r="Y1382" s="42">
        <v>199.45059000000001</v>
      </c>
      <c r="Z1382" s="42">
        <v>169.745183</v>
      </c>
      <c r="AA1382" s="42">
        <v>97.603480000000005</v>
      </c>
      <c r="AB1382" s="42">
        <v>39.253574</v>
      </c>
      <c r="AC1382" s="42">
        <v>3.1827220000000001</v>
      </c>
      <c r="AD1382" s="42">
        <v>251.43505300000001</v>
      </c>
      <c r="AE1382" s="42">
        <v>500.74829099999999</v>
      </c>
      <c r="AF1382" s="42">
        <v>96.542573000000004</v>
      </c>
      <c r="AG1382" s="42">
        <v>858.27408300000002</v>
      </c>
      <c r="AH1382" s="42">
        <v>178.23244299999999</v>
      </c>
      <c r="AI1382" s="42">
        <v>129.430702</v>
      </c>
      <c r="AJ1382" s="42">
        <v>222.79055299999999</v>
      </c>
      <c r="AK1382" s="42">
        <v>164.44064599999999</v>
      </c>
      <c r="AL1382" s="42">
        <v>111.39527699999999</v>
      </c>
      <c r="AM1382" s="42">
        <v>48.801740000000002</v>
      </c>
      <c r="AN1382" s="42">
        <v>3.1827220000000001</v>
      </c>
      <c r="AO1382" s="42">
        <v>225.973275</v>
      </c>
      <c r="AP1382" s="42">
        <v>526.21006799999998</v>
      </c>
      <c r="AQ1382" s="42">
        <v>106.09074</v>
      </c>
      <c r="AR1382" s="42">
        <v>1302.7942820000001</v>
      </c>
      <c r="AS1382" s="42">
        <v>12.730888999999999</v>
      </c>
      <c r="AT1382" s="42">
        <v>46.679924999999997</v>
      </c>
      <c r="AU1382" s="42">
        <v>89.116220999999996</v>
      </c>
      <c r="AV1382" s="42">
        <v>224.91236799999999</v>
      </c>
      <c r="AW1382" s="42">
        <v>318.27221900000001</v>
      </c>
      <c r="AX1382" s="42">
        <v>152.77066500000001</v>
      </c>
      <c r="AY1382" s="42">
        <v>326.759478</v>
      </c>
      <c r="AZ1382" s="42">
        <v>131.55251699999999</v>
      </c>
      <c r="BA1382" s="42">
        <v>636.54443800000001</v>
      </c>
      <c r="BB1382" s="42">
        <v>8.4872589999999999</v>
      </c>
      <c r="BC1382" s="42">
        <v>29.705407000000001</v>
      </c>
      <c r="BD1382" s="42">
        <v>63.654443999999998</v>
      </c>
      <c r="BE1382" s="42">
        <v>118.821628</v>
      </c>
      <c r="BF1382" s="42">
        <v>97.603480000000005</v>
      </c>
      <c r="BG1382" s="42">
        <v>106.09074</v>
      </c>
      <c r="BH1382" s="42">
        <v>165.501554</v>
      </c>
      <c r="BI1382" s="42">
        <v>46.679924999999997</v>
      </c>
      <c r="BJ1382" s="42">
        <v>666.24984500000005</v>
      </c>
      <c r="BK1382" s="42">
        <v>4.2436299999999996</v>
      </c>
      <c r="BL1382" s="42">
        <v>16.974518</v>
      </c>
      <c r="BM1382" s="42">
        <v>25.461777999999999</v>
      </c>
      <c r="BN1382" s="42">
        <v>106.09074</v>
      </c>
      <c r="BO1382" s="42">
        <v>220.66873799999999</v>
      </c>
      <c r="BP1382" s="42">
        <v>46.679924999999997</v>
      </c>
      <c r="BQ1382" s="42">
        <v>161.257924</v>
      </c>
      <c r="BR1382" s="42">
        <v>84.872591999999997</v>
      </c>
      <c r="BS1382" s="42">
        <v>135.79614699999999</v>
      </c>
      <c r="BT1382" s="42">
        <v>0</v>
      </c>
      <c r="BU1382" s="42">
        <v>4.2436299999999996</v>
      </c>
      <c r="BV1382" s="42">
        <v>4.2436299999999996</v>
      </c>
      <c r="BW1382" s="42">
        <v>8.4872589999999999</v>
      </c>
      <c r="BX1382" s="42">
        <v>16.974518</v>
      </c>
      <c r="BY1382" s="42">
        <v>29.705407000000001</v>
      </c>
      <c r="BZ1382" s="42">
        <v>0</v>
      </c>
      <c r="CA1382" s="42">
        <v>72.141703000000007</v>
      </c>
      <c r="CB1382" s="42">
        <v>746.87880700000005</v>
      </c>
      <c r="CC1382" s="42">
        <v>0</v>
      </c>
      <c r="CD1382" s="42">
        <v>42.436295999999999</v>
      </c>
      <c r="CE1382" s="42">
        <v>76.385333000000003</v>
      </c>
      <c r="CF1382" s="42">
        <v>203.69422</v>
      </c>
      <c r="CG1382" s="42">
        <v>275.83592299999998</v>
      </c>
      <c r="CH1382" s="42">
        <v>110.334369</v>
      </c>
      <c r="CI1382" s="42">
        <v>0</v>
      </c>
      <c r="CJ1382" s="42">
        <v>38.192666000000003</v>
      </c>
      <c r="CK1382" s="42">
        <v>420.11932899999999</v>
      </c>
      <c r="CL1382" s="42">
        <v>12.730888999999999</v>
      </c>
      <c r="CM1382" s="42">
        <v>0</v>
      </c>
      <c r="CN1382" s="42">
        <v>8.4872589999999999</v>
      </c>
      <c r="CO1382" s="42">
        <v>12.730888999999999</v>
      </c>
      <c r="CP1382" s="42">
        <v>25.461777999999999</v>
      </c>
      <c r="CQ1382" s="42">
        <v>12.730888999999999</v>
      </c>
      <c r="CR1382" s="42">
        <v>326.759478</v>
      </c>
      <c r="CS1382" s="42">
        <v>21.218147999999999</v>
      </c>
    </row>
    <row r="1383" spans="1:97">
      <c r="A1383" s="40" t="s">
        <v>3393</v>
      </c>
      <c r="B1383" s="40" t="s">
        <v>289</v>
      </c>
      <c r="C1383" s="40" t="s">
        <v>2806</v>
      </c>
      <c r="D1383" s="40" t="s">
        <v>2807</v>
      </c>
      <c r="E1383" s="40" t="s">
        <v>2906</v>
      </c>
      <c r="F1383" s="40" t="s">
        <v>2809</v>
      </c>
      <c r="G1383" s="41" t="s">
        <v>294</v>
      </c>
      <c r="H1383" s="40" t="s">
        <v>3394</v>
      </c>
      <c r="I1383" s="42">
        <v>8924</v>
      </c>
      <c r="J1383" s="42">
        <v>1662.513097</v>
      </c>
      <c r="K1383" s="42">
        <v>1568.0631530000001</v>
      </c>
      <c r="L1383" s="42">
        <v>1788.5570700000001</v>
      </c>
      <c r="M1383" s="42">
        <v>1910.756318</v>
      </c>
      <c r="N1383" s="42">
        <v>1233.767742</v>
      </c>
      <c r="O1383" s="42">
        <v>760.34262000000001</v>
      </c>
      <c r="P1383" s="42">
        <v>1392</v>
      </c>
      <c r="Q1383" s="42">
        <v>1153</v>
      </c>
      <c r="R1383" s="42">
        <v>1655</v>
      </c>
      <c r="S1383" s="42">
        <v>1412</v>
      </c>
      <c r="T1383" s="42">
        <v>1036</v>
      </c>
      <c r="U1383" s="42">
        <v>538</v>
      </c>
      <c r="V1383" s="42">
        <v>4181.1421929999997</v>
      </c>
      <c r="W1383" s="42">
        <v>822.71480899999995</v>
      </c>
      <c r="X1383" s="42">
        <v>757.69387700000004</v>
      </c>
      <c r="Y1383" s="42">
        <v>863.61110699999995</v>
      </c>
      <c r="Z1383" s="42">
        <v>896.53371900000002</v>
      </c>
      <c r="AA1383" s="42">
        <v>549.938311</v>
      </c>
      <c r="AB1383" s="42">
        <v>267.27281699999997</v>
      </c>
      <c r="AC1383" s="42">
        <v>23.377552999999999</v>
      </c>
      <c r="AD1383" s="42">
        <v>1098.810986</v>
      </c>
      <c r="AE1383" s="42">
        <v>2487.1543069999998</v>
      </c>
      <c r="AF1383" s="42">
        <v>595.17690000000005</v>
      </c>
      <c r="AG1383" s="42">
        <v>4742.8578070000003</v>
      </c>
      <c r="AH1383" s="42">
        <v>839.79828799999996</v>
      </c>
      <c r="AI1383" s="42">
        <v>810.36927700000001</v>
      </c>
      <c r="AJ1383" s="42">
        <v>924.94596200000001</v>
      </c>
      <c r="AK1383" s="42">
        <v>1014.2225989999999</v>
      </c>
      <c r="AL1383" s="42">
        <v>683.829431</v>
      </c>
      <c r="AM1383" s="42">
        <v>435.24960299999998</v>
      </c>
      <c r="AN1383" s="42">
        <v>34.442647000000001</v>
      </c>
      <c r="AO1383" s="42">
        <v>1114.2499800000001</v>
      </c>
      <c r="AP1383" s="42">
        <v>2764.9627529999998</v>
      </c>
      <c r="AQ1383" s="42">
        <v>863.64507400000002</v>
      </c>
      <c r="AR1383" s="42">
        <v>7225.6086359999999</v>
      </c>
      <c r="AS1383" s="42">
        <v>7.7536129999999996</v>
      </c>
      <c r="AT1383" s="42">
        <v>204.774394</v>
      </c>
      <c r="AU1383" s="42">
        <v>630.46486600000003</v>
      </c>
      <c r="AV1383" s="42">
        <v>1164.5118190000001</v>
      </c>
      <c r="AW1383" s="42">
        <v>1502.484465</v>
      </c>
      <c r="AX1383" s="42">
        <v>970.01079100000004</v>
      </c>
      <c r="AY1383" s="42">
        <v>1761.097704</v>
      </c>
      <c r="AZ1383" s="42">
        <v>984.51098400000001</v>
      </c>
      <c r="BA1383" s="42">
        <v>3378.4417790000002</v>
      </c>
      <c r="BB1383" s="42">
        <v>7.7536129999999996</v>
      </c>
      <c r="BC1383" s="42">
        <v>156.58208099999999</v>
      </c>
      <c r="BD1383" s="42">
        <v>369.06223599999998</v>
      </c>
      <c r="BE1383" s="42">
        <v>552.50618599999996</v>
      </c>
      <c r="BF1383" s="42">
        <v>392.798023</v>
      </c>
      <c r="BG1383" s="42">
        <v>761.85240599999997</v>
      </c>
      <c r="BH1383" s="42">
        <v>836.19537800000001</v>
      </c>
      <c r="BI1383" s="42">
        <v>301.69185700000003</v>
      </c>
      <c r="BJ1383" s="42">
        <v>3847.1668570000002</v>
      </c>
      <c r="BK1383" s="42">
        <v>0</v>
      </c>
      <c r="BL1383" s="42">
        <v>48.192314000000003</v>
      </c>
      <c r="BM1383" s="42">
        <v>261.40262999999999</v>
      </c>
      <c r="BN1383" s="42">
        <v>612.00563299999999</v>
      </c>
      <c r="BO1383" s="42">
        <v>1109.6864419999999</v>
      </c>
      <c r="BP1383" s="42">
        <v>208.15838600000001</v>
      </c>
      <c r="BQ1383" s="42">
        <v>924.90232600000002</v>
      </c>
      <c r="BR1383" s="42">
        <v>682.81912699999998</v>
      </c>
      <c r="BS1383" s="42">
        <v>970.56399799999997</v>
      </c>
      <c r="BT1383" s="42">
        <v>0</v>
      </c>
      <c r="BU1383" s="42">
        <v>16.250577</v>
      </c>
      <c r="BV1383" s="42">
        <v>0</v>
      </c>
      <c r="BW1383" s="42">
        <v>109.263745</v>
      </c>
      <c r="BX1383" s="42">
        <v>177.26301900000001</v>
      </c>
      <c r="BY1383" s="42">
        <v>172.89384999999999</v>
      </c>
      <c r="BZ1383" s="42">
        <v>0</v>
      </c>
      <c r="CA1383" s="42">
        <v>494.892808</v>
      </c>
      <c r="CB1383" s="42">
        <v>3677.7215120000001</v>
      </c>
      <c r="CC1383" s="42">
        <v>7.7536129999999996</v>
      </c>
      <c r="CD1383" s="42">
        <v>168.01888199999999</v>
      </c>
      <c r="CE1383" s="42">
        <v>460.442723</v>
      </c>
      <c r="CF1383" s="42">
        <v>912.98078099999998</v>
      </c>
      <c r="CG1383" s="42">
        <v>1158.638281</v>
      </c>
      <c r="CH1383" s="42">
        <v>703.79702299999997</v>
      </c>
      <c r="CI1383" s="42">
        <v>11.939178999999999</v>
      </c>
      <c r="CJ1383" s="42">
        <v>254.15102999999999</v>
      </c>
      <c r="CK1383" s="42">
        <v>2577.3231259999998</v>
      </c>
      <c r="CL1383" s="42">
        <v>0</v>
      </c>
      <c r="CM1383" s="42">
        <v>20.504936000000001</v>
      </c>
      <c r="CN1383" s="42">
        <v>170.022143</v>
      </c>
      <c r="CO1383" s="42">
        <v>142.267292</v>
      </c>
      <c r="CP1383" s="42">
        <v>166.58316500000001</v>
      </c>
      <c r="CQ1383" s="42">
        <v>93.319918999999999</v>
      </c>
      <c r="CR1383" s="42">
        <v>1749.1585239999999</v>
      </c>
      <c r="CS1383" s="42">
        <v>235.46714600000001</v>
      </c>
    </row>
    <row r="1384" spans="1:97">
      <c r="A1384" s="40" t="s">
        <v>3395</v>
      </c>
      <c r="B1384" s="40" t="s">
        <v>289</v>
      </c>
      <c r="C1384" s="40" t="s">
        <v>2806</v>
      </c>
      <c r="D1384" s="40" t="s">
        <v>2807</v>
      </c>
      <c r="E1384" s="40" t="s">
        <v>2855</v>
      </c>
      <c r="F1384" s="40" t="s">
        <v>2809</v>
      </c>
      <c r="G1384" s="41" t="s">
        <v>294</v>
      </c>
      <c r="H1384" s="40" t="s">
        <v>3396</v>
      </c>
      <c r="I1384" s="42">
        <v>4789</v>
      </c>
      <c r="J1384" s="42">
        <v>803.32339999999999</v>
      </c>
      <c r="K1384" s="42">
        <v>660.96124599999996</v>
      </c>
      <c r="L1384" s="42">
        <v>886.96145000000001</v>
      </c>
      <c r="M1384" s="42">
        <v>1029.418459</v>
      </c>
      <c r="N1384" s="42">
        <v>778.98958900000002</v>
      </c>
      <c r="O1384" s="42">
        <v>629.34585600000003</v>
      </c>
      <c r="P1384" s="42">
        <v>730</v>
      </c>
      <c r="Q1384" s="42">
        <v>709</v>
      </c>
      <c r="R1384" s="42">
        <v>966</v>
      </c>
      <c r="S1384" s="42">
        <v>792</v>
      </c>
      <c r="T1384" s="42">
        <v>771</v>
      </c>
      <c r="U1384" s="42">
        <v>479</v>
      </c>
      <c r="V1384" s="42">
        <v>2285.0920930000002</v>
      </c>
      <c r="W1384" s="42">
        <v>429.18681800000002</v>
      </c>
      <c r="X1384" s="42">
        <v>358.66413599999998</v>
      </c>
      <c r="Y1384" s="42">
        <v>425.56775599999997</v>
      </c>
      <c r="Z1384" s="42">
        <v>499.67209500000001</v>
      </c>
      <c r="AA1384" s="42">
        <v>351.96840200000003</v>
      </c>
      <c r="AB1384" s="42">
        <v>208.974006</v>
      </c>
      <c r="AC1384" s="42">
        <v>11.05888</v>
      </c>
      <c r="AD1384" s="42">
        <v>544.813445</v>
      </c>
      <c r="AE1384" s="42">
        <v>1300.393795</v>
      </c>
      <c r="AF1384" s="42">
        <v>439.88485300000002</v>
      </c>
      <c r="AG1384" s="42">
        <v>2503.9079069999998</v>
      </c>
      <c r="AH1384" s="42">
        <v>374.13658199999998</v>
      </c>
      <c r="AI1384" s="42">
        <v>302.29710899999998</v>
      </c>
      <c r="AJ1384" s="42">
        <v>461.39369399999998</v>
      </c>
      <c r="AK1384" s="42">
        <v>529.74636399999997</v>
      </c>
      <c r="AL1384" s="42">
        <v>427.021187</v>
      </c>
      <c r="AM1384" s="42">
        <v>365.64806700000003</v>
      </c>
      <c r="AN1384" s="42">
        <v>43.664903000000002</v>
      </c>
      <c r="AO1384" s="42">
        <v>485.06656500000003</v>
      </c>
      <c r="AP1384" s="42">
        <v>1346.8254489999999</v>
      </c>
      <c r="AQ1384" s="42">
        <v>672.01589300000001</v>
      </c>
      <c r="AR1384" s="42">
        <v>3971.8162470000002</v>
      </c>
      <c r="AS1384" s="42">
        <v>32.270541000000001</v>
      </c>
      <c r="AT1384" s="42">
        <v>157.31888599999999</v>
      </c>
      <c r="AU1384" s="42">
        <v>157.31888599999999</v>
      </c>
      <c r="AV1384" s="42">
        <v>572.802098</v>
      </c>
      <c r="AW1384" s="42">
        <v>673.64753800000005</v>
      </c>
      <c r="AX1384" s="42">
        <v>467.92284100000001</v>
      </c>
      <c r="AY1384" s="42">
        <v>1428.1168439999999</v>
      </c>
      <c r="AZ1384" s="42">
        <v>482.41861399999999</v>
      </c>
      <c r="BA1384" s="42">
        <v>1796.8604560000001</v>
      </c>
      <c r="BB1384" s="42">
        <v>20.169087999999999</v>
      </c>
      <c r="BC1384" s="42">
        <v>104.879257</v>
      </c>
      <c r="BD1384" s="42">
        <v>96.811622</v>
      </c>
      <c r="BE1384" s="42">
        <v>266.23196100000001</v>
      </c>
      <c r="BF1384" s="42">
        <v>185.555609</v>
      </c>
      <c r="BG1384" s="42">
        <v>350.94213000000002</v>
      </c>
      <c r="BH1384" s="42">
        <v>615.12457900000004</v>
      </c>
      <c r="BI1384" s="42">
        <v>157.146208</v>
      </c>
      <c r="BJ1384" s="42">
        <v>2174.9557920000002</v>
      </c>
      <c r="BK1384" s="42">
        <v>12.101452999999999</v>
      </c>
      <c r="BL1384" s="42">
        <v>52.439628999999996</v>
      </c>
      <c r="BM1384" s="42">
        <v>60.507263999999999</v>
      </c>
      <c r="BN1384" s="42">
        <v>306.57013699999999</v>
      </c>
      <c r="BO1384" s="42">
        <v>488.09192899999999</v>
      </c>
      <c r="BP1384" s="42">
        <v>116.98071</v>
      </c>
      <c r="BQ1384" s="42">
        <v>812.99226399999998</v>
      </c>
      <c r="BR1384" s="42">
        <v>325.27240599999999</v>
      </c>
      <c r="BS1384" s="42">
        <v>455.54488400000002</v>
      </c>
      <c r="BT1384" s="42">
        <v>0</v>
      </c>
      <c r="BU1384" s="42">
        <v>12.101452999999999</v>
      </c>
      <c r="BV1384" s="42">
        <v>4.0338180000000001</v>
      </c>
      <c r="BW1384" s="42">
        <v>36.304358000000001</v>
      </c>
      <c r="BX1384" s="42">
        <v>72.608716999999999</v>
      </c>
      <c r="BY1384" s="42">
        <v>92.777805000000001</v>
      </c>
      <c r="BZ1384" s="42">
        <v>0</v>
      </c>
      <c r="CA1384" s="42">
        <v>237.71873500000001</v>
      </c>
      <c r="CB1384" s="42">
        <v>1741.4131500000001</v>
      </c>
      <c r="CC1384" s="42">
        <v>20.169087999999999</v>
      </c>
      <c r="CD1384" s="42">
        <v>100.84544</v>
      </c>
      <c r="CE1384" s="42">
        <v>133.115981</v>
      </c>
      <c r="CF1384" s="42">
        <v>484.058111</v>
      </c>
      <c r="CG1384" s="42">
        <v>528.43010400000003</v>
      </c>
      <c r="CH1384" s="42">
        <v>322.70540699999998</v>
      </c>
      <c r="CI1384" s="42">
        <v>24.202905999999999</v>
      </c>
      <c r="CJ1384" s="42">
        <v>127.88611299999999</v>
      </c>
      <c r="CK1384" s="42">
        <v>1774.858213</v>
      </c>
      <c r="CL1384" s="42">
        <v>12.101452999999999</v>
      </c>
      <c r="CM1384" s="42">
        <v>44.371994000000001</v>
      </c>
      <c r="CN1384" s="42">
        <v>20.169087999999999</v>
      </c>
      <c r="CO1384" s="42">
        <v>52.439628999999996</v>
      </c>
      <c r="CP1384" s="42">
        <v>72.608716999999999</v>
      </c>
      <c r="CQ1384" s="42">
        <v>52.439628999999996</v>
      </c>
      <c r="CR1384" s="42">
        <v>1403.9139379999999</v>
      </c>
      <c r="CS1384" s="42">
        <v>116.813767</v>
      </c>
    </row>
    <row r="1385" spans="1:97">
      <c r="A1385" s="40" t="s">
        <v>3397</v>
      </c>
      <c r="B1385" s="40" t="s">
        <v>289</v>
      </c>
      <c r="C1385" s="40" t="s">
        <v>2806</v>
      </c>
      <c r="D1385" s="40" t="s">
        <v>2812</v>
      </c>
      <c r="E1385" s="40" t="s">
        <v>2817</v>
      </c>
      <c r="F1385" s="40" t="s">
        <v>2818</v>
      </c>
      <c r="G1385" s="41" t="s">
        <v>294</v>
      </c>
      <c r="H1385" s="40" t="s">
        <v>2668</v>
      </c>
      <c r="I1385" s="42">
        <v>2997</v>
      </c>
      <c r="J1385" s="42">
        <v>532.45020699999998</v>
      </c>
      <c r="K1385" s="42">
        <v>442.11105600000002</v>
      </c>
      <c r="L1385" s="42">
        <v>619.48004800000001</v>
      </c>
      <c r="M1385" s="42">
        <v>613.41682700000001</v>
      </c>
      <c r="N1385" s="42">
        <v>447.60936800000002</v>
      </c>
      <c r="O1385" s="42">
        <v>341.93249500000002</v>
      </c>
      <c r="P1385" s="42">
        <v>397</v>
      </c>
      <c r="Q1385" s="42">
        <v>298</v>
      </c>
      <c r="R1385" s="42">
        <v>513</v>
      </c>
      <c r="S1385" s="42">
        <v>396</v>
      </c>
      <c r="T1385" s="42">
        <v>311</v>
      </c>
      <c r="U1385" s="42">
        <v>226</v>
      </c>
      <c r="V1385" s="42">
        <v>1457.50047</v>
      </c>
      <c r="W1385" s="42">
        <v>267.71239400000002</v>
      </c>
      <c r="X1385" s="42">
        <v>237.647257</v>
      </c>
      <c r="Y1385" s="42">
        <v>307.14892099999997</v>
      </c>
      <c r="Z1385" s="42">
        <v>301.11578900000001</v>
      </c>
      <c r="AA1385" s="42">
        <v>222.906713</v>
      </c>
      <c r="AB1385" s="42">
        <v>110.954294</v>
      </c>
      <c r="AC1385" s="42">
        <v>10.015102000000001</v>
      </c>
      <c r="AD1385" s="42">
        <v>372.56594100000001</v>
      </c>
      <c r="AE1385" s="42">
        <v>840.14271399999996</v>
      </c>
      <c r="AF1385" s="42">
        <v>244.79181500000001</v>
      </c>
      <c r="AG1385" s="42">
        <v>1539.49953</v>
      </c>
      <c r="AH1385" s="42">
        <v>264.73781200000002</v>
      </c>
      <c r="AI1385" s="42">
        <v>204.463798</v>
      </c>
      <c r="AJ1385" s="42">
        <v>312.33112699999998</v>
      </c>
      <c r="AK1385" s="42">
        <v>312.30103800000001</v>
      </c>
      <c r="AL1385" s="42">
        <v>224.70265499999999</v>
      </c>
      <c r="AM1385" s="42">
        <v>180.89524299999999</v>
      </c>
      <c r="AN1385" s="42">
        <v>40.067855999999999</v>
      </c>
      <c r="AO1385" s="42">
        <v>342.30384500000002</v>
      </c>
      <c r="AP1385" s="42">
        <v>859.43371999999999</v>
      </c>
      <c r="AQ1385" s="42">
        <v>337.76196499999998</v>
      </c>
      <c r="AR1385" s="42">
        <v>2447.0509229999998</v>
      </c>
      <c r="AS1385" s="42">
        <v>3.96611</v>
      </c>
      <c r="AT1385" s="42">
        <v>95.186628999999996</v>
      </c>
      <c r="AU1385" s="42">
        <v>162.610491</v>
      </c>
      <c r="AV1385" s="42">
        <v>277.62766800000003</v>
      </c>
      <c r="AW1385" s="42">
        <v>503.69591200000002</v>
      </c>
      <c r="AX1385" s="42">
        <v>396.61095499999999</v>
      </c>
      <c r="AY1385" s="42">
        <v>728.68917999999996</v>
      </c>
      <c r="AZ1385" s="42">
        <v>278.66397699999999</v>
      </c>
      <c r="BA1385" s="42">
        <v>1196.8469279999999</v>
      </c>
      <c r="BB1385" s="42">
        <v>3.96611</v>
      </c>
      <c r="BC1385" s="42">
        <v>67.423862</v>
      </c>
      <c r="BD1385" s="42">
        <v>87.254409999999993</v>
      </c>
      <c r="BE1385" s="42">
        <v>170.542711</v>
      </c>
      <c r="BF1385" s="42">
        <v>75.356081000000003</v>
      </c>
      <c r="BG1385" s="42">
        <v>333.15320200000002</v>
      </c>
      <c r="BH1385" s="42">
        <v>308.52254399999998</v>
      </c>
      <c r="BI1385" s="42">
        <v>150.62800799999999</v>
      </c>
      <c r="BJ1385" s="42">
        <v>1250.2039950000001</v>
      </c>
      <c r="BK1385" s="42">
        <v>0</v>
      </c>
      <c r="BL1385" s="42">
        <v>27.762767</v>
      </c>
      <c r="BM1385" s="42">
        <v>75.356081000000003</v>
      </c>
      <c r="BN1385" s="42">
        <v>107.084958</v>
      </c>
      <c r="BO1385" s="42">
        <v>428.339831</v>
      </c>
      <c r="BP1385" s="42">
        <v>63.457752999999997</v>
      </c>
      <c r="BQ1385" s="42">
        <v>420.16663699999998</v>
      </c>
      <c r="BR1385" s="42">
        <v>128.03596899999999</v>
      </c>
      <c r="BS1385" s="42">
        <v>270.60303499999998</v>
      </c>
      <c r="BT1385" s="42">
        <v>0</v>
      </c>
      <c r="BU1385" s="42">
        <v>0</v>
      </c>
      <c r="BV1385" s="42">
        <v>0</v>
      </c>
      <c r="BW1385" s="42">
        <v>11.898329</v>
      </c>
      <c r="BX1385" s="42">
        <v>39.661095000000003</v>
      </c>
      <c r="BY1385" s="42">
        <v>39.661095000000003</v>
      </c>
      <c r="BZ1385" s="42">
        <v>0</v>
      </c>
      <c r="CA1385" s="42">
        <v>179.38251600000001</v>
      </c>
      <c r="CB1385" s="42">
        <v>1233.160644</v>
      </c>
      <c r="CC1385" s="42">
        <v>3.96611</v>
      </c>
      <c r="CD1385" s="42">
        <v>71.389972</v>
      </c>
      <c r="CE1385" s="42">
        <v>134.847725</v>
      </c>
      <c r="CF1385" s="42">
        <v>245.89879199999999</v>
      </c>
      <c r="CG1385" s="42">
        <v>408.50928299999998</v>
      </c>
      <c r="CH1385" s="42">
        <v>317.28876400000001</v>
      </c>
      <c r="CI1385" s="42">
        <v>0</v>
      </c>
      <c r="CJ1385" s="42">
        <v>51.26</v>
      </c>
      <c r="CK1385" s="42">
        <v>943.28724299999999</v>
      </c>
      <c r="CL1385" s="42">
        <v>0</v>
      </c>
      <c r="CM1385" s="42">
        <v>23.796657</v>
      </c>
      <c r="CN1385" s="42">
        <v>27.762767</v>
      </c>
      <c r="CO1385" s="42">
        <v>19.830548</v>
      </c>
      <c r="CP1385" s="42">
        <v>55.525534</v>
      </c>
      <c r="CQ1385" s="42">
        <v>39.661095000000003</v>
      </c>
      <c r="CR1385" s="42">
        <v>728.68917999999996</v>
      </c>
      <c r="CS1385" s="42">
        <v>48.021462</v>
      </c>
    </row>
    <row r="1386" spans="1:97">
      <c r="A1386" s="40" t="s">
        <v>3398</v>
      </c>
      <c r="B1386" s="40" t="s">
        <v>289</v>
      </c>
      <c r="C1386" s="40" t="s">
        <v>2806</v>
      </c>
      <c r="D1386" s="40" t="s">
        <v>2812</v>
      </c>
      <c r="E1386" s="40" t="s">
        <v>2902</v>
      </c>
      <c r="F1386" s="40" t="s">
        <v>2818</v>
      </c>
      <c r="G1386" s="41" t="s">
        <v>294</v>
      </c>
      <c r="H1386" s="40" t="s">
        <v>3399</v>
      </c>
      <c r="I1386" s="42">
        <v>7585</v>
      </c>
      <c r="J1386" s="42">
        <v>1414</v>
      </c>
      <c r="K1386" s="42">
        <v>1162</v>
      </c>
      <c r="L1386" s="42">
        <v>1694</v>
      </c>
      <c r="M1386" s="42">
        <v>1259</v>
      </c>
      <c r="N1386" s="42">
        <v>1236</v>
      </c>
      <c r="O1386" s="42">
        <v>820</v>
      </c>
      <c r="P1386" s="42">
        <v>770</v>
      </c>
      <c r="Q1386" s="42">
        <v>885</v>
      </c>
      <c r="R1386" s="42">
        <v>974</v>
      </c>
      <c r="S1386" s="42">
        <v>1073</v>
      </c>
      <c r="T1386" s="42">
        <v>1112</v>
      </c>
      <c r="U1386" s="42">
        <v>551</v>
      </c>
      <c r="V1386" s="42">
        <v>3580</v>
      </c>
      <c r="W1386" s="42">
        <v>740</v>
      </c>
      <c r="X1386" s="42">
        <v>588</v>
      </c>
      <c r="Y1386" s="42">
        <v>843</v>
      </c>
      <c r="Z1386" s="42">
        <v>566</v>
      </c>
      <c r="AA1386" s="42">
        <v>551</v>
      </c>
      <c r="AB1386" s="42">
        <v>281</v>
      </c>
      <c r="AC1386" s="42">
        <v>11</v>
      </c>
      <c r="AD1386" s="42">
        <v>928</v>
      </c>
      <c r="AE1386" s="42">
        <v>2013</v>
      </c>
      <c r="AF1386" s="42">
        <v>639</v>
      </c>
      <c r="AG1386" s="42">
        <v>4005</v>
      </c>
      <c r="AH1386" s="42">
        <v>674</v>
      </c>
      <c r="AI1386" s="42">
        <v>574</v>
      </c>
      <c r="AJ1386" s="42">
        <v>851</v>
      </c>
      <c r="AK1386" s="42">
        <v>693</v>
      </c>
      <c r="AL1386" s="42">
        <v>685</v>
      </c>
      <c r="AM1386" s="42">
        <v>478</v>
      </c>
      <c r="AN1386" s="42">
        <v>50</v>
      </c>
      <c r="AO1386" s="42">
        <v>841</v>
      </c>
      <c r="AP1386" s="42">
        <v>2216</v>
      </c>
      <c r="AQ1386" s="42">
        <v>948</v>
      </c>
      <c r="AR1386" s="42">
        <v>6088</v>
      </c>
      <c r="AS1386" s="42">
        <v>12</v>
      </c>
      <c r="AT1386" s="42">
        <v>220</v>
      </c>
      <c r="AU1386" s="42">
        <v>292</v>
      </c>
      <c r="AV1386" s="42">
        <v>872</v>
      </c>
      <c r="AW1386" s="42">
        <v>1220</v>
      </c>
      <c r="AX1386" s="42">
        <v>860</v>
      </c>
      <c r="AY1386" s="42">
        <v>1992</v>
      </c>
      <c r="AZ1386" s="42">
        <v>620</v>
      </c>
      <c r="BA1386" s="42">
        <v>2828</v>
      </c>
      <c r="BB1386" s="42">
        <v>8</v>
      </c>
      <c r="BC1386" s="42">
        <v>140</v>
      </c>
      <c r="BD1386" s="42">
        <v>184</v>
      </c>
      <c r="BE1386" s="42">
        <v>436</v>
      </c>
      <c r="BF1386" s="42">
        <v>296</v>
      </c>
      <c r="BG1386" s="42">
        <v>728</v>
      </c>
      <c r="BH1386" s="42">
        <v>840</v>
      </c>
      <c r="BI1386" s="42">
        <v>196</v>
      </c>
      <c r="BJ1386" s="42">
        <v>3260</v>
      </c>
      <c r="BK1386" s="42">
        <v>4</v>
      </c>
      <c r="BL1386" s="42">
        <v>80</v>
      </c>
      <c r="BM1386" s="42">
        <v>108</v>
      </c>
      <c r="BN1386" s="42">
        <v>436</v>
      </c>
      <c r="BO1386" s="42">
        <v>924</v>
      </c>
      <c r="BP1386" s="42">
        <v>132</v>
      </c>
      <c r="BQ1386" s="42">
        <v>1152</v>
      </c>
      <c r="BR1386" s="42">
        <v>424</v>
      </c>
      <c r="BS1386" s="42">
        <v>572</v>
      </c>
      <c r="BT1386" s="42">
        <v>0</v>
      </c>
      <c r="BU1386" s="42">
        <v>4</v>
      </c>
      <c r="BV1386" s="42">
        <v>8</v>
      </c>
      <c r="BW1386" s="42">
        <v>60</v>
      </c>
      <c r="BX1386" s="42">
        <v>116</v>
      </c>
      <c r="BY1386" s="42">
        <v>148</v>
      </c>
      <c r="BZ1386" s="42">
        <v>0</v>
      </c>
      <c r="CA1386" s="42">
        <v>236</v>
      </c>
      <c r="CB1386" s="42">
        <v>3064</v>
      </c>
      <c r="CC1386" s="42">
        <v>12</v>
      </c>
      <c r="CD1386" s="42">
        <v>168</v>
      </c>
      <c r="CE1386" s="42">
        <v>236</v>
      </c>
      <c r="CF1386" s="42">
        <v>736</v>
      </c>
      <c r="CG1386" s="42">
        <v>1016</v>
      </c>
      <c r="CH1386" s="42">
        <v>644</v>
      </c>
      <c r="CI1386" s="42">
        <v>16</v>
      </c>
      <c r="CJ1386" s="42">
        <v>236</v>
      </c>
      <c r="CK1386" s="42">
        <v>2452</v>
      </c>
      <c r="CL1386" s="42">
        <v>0</v>
      </c>
      <c r="CM1386" s="42">
        <v>48</v>
      </c>
      <c r="CN1386" s="42">
        <v>48</v>
      </c>
      <c r="CO1386" s="42">
        <v>76</v>
      </c>
      <c r="CP1386" s="42">
        <v>88</v>
      </c>
      <c r="CQ1386" s="42">
        <v>68</v>
      </c>
      <c r="CR1386" s="42">
        <v>1976</v>
      </c>
      <c r="CS1386" s="42">
        <v>148</v>
      </c>
    </row>
    <row r="1387" spans="1:97">
      <c r="A1387" s="40" t="s">
        <v>3400</v>
      </c>
      <c r="B1387" s="40" t="s">
        <v>289</v>
      </c>
      <c r="C1387" s="40" t="s">
        <v>2806</v>
      </c>
      <c r="D1387" s="40" t="s">
        <v>2812</v>
      </c>
      <c r="E1387" s="40" t="s">
        <v>2887</v>
      </c>
      <c r="F1387" s="40" t="s">
        <v>2809</v>
      </c>
      <c r="G1387" s="41" t="s">
        <v>294</v>
      </c>
      <c r="H1387" s="40" t="s">
        <v>3401</v>
      </c>
      <c r="I1387" s="42">
        <v>569</v>
      </c>
      <c r="J1387" s="42">
        <v>114</v>
      </c>
      <c r="K1387" s="42">
        <v>54</v>
      </c>
      <c r="L1387" s="42">
        <v>124</v>
      </c>
      <c r="M1387" s="42">
        <v>138</v>
      </c>
      <c r="N1387" s="42">
        <v>80</v>
      </c>
      <c r="O1387" s="42">
        <v>59</v>
      </c>
      <c r="P1387" s="42">
        <v>63</v>
      </c>
      <c r="Q1387" s="42">
        <v>75</v>
      </c>
      <c r="R1387" s="42">
        <v>108</v>
      </c>
      <c r="S1387" s="42">
        <v>77</v>
      </c>
      <c r="T1387" s="42">
        <v>95</v>
      </c>
      <c r="U1387" s="42">
        <v>38</v>
      </c>
      <c r="V1387" s="42">
        <v>297</v>
      </c>
      <c r="W1387" s="42">
        <v>71</v>
      </c>
      <c r="X1387" s="42">
        <v>24</v>
      </c>
      <c r="Y1387" s="42">
        <v>60</v>
      </c>
      <c r="Z1387" s="42">
        <v>73</v>
      </c>
      <c r="AA1387" s="42">
        <v>46</v>
      </c>
      <c r="AB1387" s="42">
        <v>22</v>
      </c>
      <c r="AC1387" s="42">
        <v>1</v>
      </c>
      <c r="AD1387" s="42">
        <v>84</v>
      </c>
      <c r="AE1387" s="42">
        <v>164</v>
      </c>
      <c r="AF1387" s="42">
        <v>49</v>
      </c>
      <c r="AG1387" s="42">
        <v>272</v>
      </c>
      <c r="AH1387" s="42">
        <v>43</v>
      </c>
      <c r="AI1387" s="42">
        <v>30</v>
      </c>
      <c r="AJ1387" s="42">
        <v>64</v>
      </c>
      <c r="AK1387" s="42">
        <v>65</v>
      </c>
      <c r="AL1387" s="42">
        <v>34</v>
      </c>
      <c r="AM1387" s="42">
        <v>34</v>
      </c>
      <c r="AN1387" s="42">
        <v>2</v>
      </c>
      <c r="AO1387" s="42">
        <v>57</v>
      </c>
      <c r="AP1387" s="42">
        <v>152</v>
      </c>
      <c r="AQ1387" s="42">
        <v>63</v>
      </c>
      <c r="AR1387" s="42">
        <v>492</v>
      </c>
      <c r="AS1387" s="42">
        <v>16</v>
      </c>
      <c r="AT1387" s="42">
        <v>24</v>
      </c>
      <c r="AU1387" s="42">
        <v>8</v>
      </c>
      <c r="AV1387" s="42">
        <v>92</v>
      </c>
      <c r="AW1387" s="42">
        <v>84</v>
      </c>
      <c r="AX1387" s="42">
        <v>108</v>
      </c>
      <c r="AY1387" s="42">
        <v>132</v>
      </c>
      <c r="AZ1387" s="42">
        <v>28</v>
      </c>
      <c r="BA1387" s="42">
        <v>244</v>
      </c>
      <c r="BB1387" s="42">
        <v>12</v>
      </c>
      <c r="BC1387" s="42">
        <v>8</v>
      </c>
      <c r="BD1387" s="42">
        <v>8</v>
      </c>
      <c r="BE1387" s="42">
        <v>40</v>
      </c>
      <c r="BF1387" s="42">
        <v>16</v>
      </c>
      <c r="BG1387" s="42">
        <v>88</v>
      </c>
      <c r="BH1387" s="42">
        <v>72</v>
      </c>
      <c r="BI1387" s="42">
        <v>0</v>
      </c>
      <c r="BJ1387" s="42">
        <v>248</v>
      </c>
      <c r="BK1387" s="42">
        <v>4</v>
      </c>
      <c r="BL1387" s="42">
        <v>16</v>
      </c>
      <c r="BM1387" s="42">
        <v>0</v>
      </c>
      <c r="BN1387" s="42">
        <v>52</v>
      </c>
      <c r="BO1387" s="42">
        <v>68</v>
      </c>
      <c r="BP1387" s="42">
        <v>20</v>
      </c>
      <c r="BQ1387" s="42">
        <v>60</v>
      </c>
      <c r="BR1387" s="42">
        <v>28</v>
      </c>
      <c r="BS1387" s="42">
        <v>36</v>
      </c>
      <c r="BT1387" s="42">
        <v>0</v>
      </c>
      <c r="BU1387" s="42">
        <v>0</v>
      </c>
      <c r="BV1387" s="42">
        <v>0</v>
      </c>
      <c r="BW1387" s="42">
        <v>4</v>
      </c>
      <c r="BX1387" s="42">
        <v>0</v>
      </c>
      <c r="BY1387" s="42">
        <v>12</v>
      </c>
      <c r="BZ1387" s="42">
        <v>0</v>
      </c>
      <c r="CA1387" s="42">
        <v>20</v>
      </c>
      <c r="CB1387" s="42">
        <v>280</v>
      </c>
      <c r="CC1387" s="42">
        <v>12</v>
      </c>
      <c r="CD1387" s="42">
        <v>20</v>
      </c>
      <c r="CE1387" s="42">
        <v>8</v>
      </c>
      <c r="CF1387" s="42">
        <v>80</v>
      </c>
      <c r="CG1387" s="42">
        <v>72</v>
      </c>
      <c r="CH1387" s="42">
        <v>84</v>
      </c>
      <c r="CI1387" s="42">
        <v>0</v>
      </c>
      <c r="CJ1387" s="42">
        <v>4</v>
      </c>
      <c r="CK1387" s="42">
        <v>176</v>
      </c>
      <c r="CL1387" s="42">
        <v>4</v>
      </c>
      <c r="CM1387" s="42">
        <v>4</v>
      </c>
      <c r="CN1387" s="42">
        <v>0</v>
      </c>
      <c r="CO1387" s="42">
        <v>8</v>
      </c>
      <c r="CP1387" s="42">
        <v>12</v>
      </c>
      <c r="CQ1387" s="42">
        <v>12</v>
      </c>
      <c r="CR1387" s="42">
        <v>132</v>
      </c>
      <c r="CS1387" s="42">
        <v>4</v>
      </c>
    </row>
    <row r="1388" spans="1:97">
      <c r="A1388" s="40" t="s">
        <v>3402</v>
      </c>
      <c r="B1388" s="40" t="s">
        <v>289</v>
      </c>
      <c r="C1388" s="40" t="s">
        <v>2806</v>
      </c>
      <c r="D1388" s="40" t="s">
        <v>2807</v>
      </c>
      <c r="E1388" s="40" t="s">
        <v>2824</v>
      </c>
      <c r="F1388" s="40" t="s">
        <v>2809</v>
      </c>
      <c r="G1388" s="41" t="s">
        <v>294</v>
      </c>
      <c r="H1388" s="40" t="s">
        <v>3403</v>
      </c>
      <c r="I1388" s="42">
        <v>1056</v>
      </c>
      <c r="J1388" s="42">
        <v>197.83757700000001</v>
      </c>
      <c r="K1388" s="42">
        <v>131.891718</v>
      </c>
      <c r="L1388" s="42">
        <v>200.79037700000001</v>
      </c>
      <c r="M1388" s="42">
        <v>204.72744299999999</v>
      </c>
      <c r="N1388" s="42">
        <v>189.132047</v>
      </c>
      <c r="O1388" s="42">
        <v>131.62083799999999</v>
      </c>
      <c r="P1388" s="42">
        <v>159</v>
      </c>
      <c r="Q1388" s="42">
        <v>145</v>
      </c>
      <c r="R1388" s="42">
        <v>208</v>
      </c>
      <c r="S1388" s="42">
        <v>182</v>
      </c>
      <c r="T1388" s="42">
        <v>197</v>
      </c>
      <c r="U1388" s="42">
        <v>119</v>
      </c>
      <c r="V1388" s="42">
        <v>498.39556900000002</v>
      </c>
      <c r="W1388" s="42">
        <v>99.410921999999999</v>
      </c>
      <c r="X1388" s="42">
        <v>68.898658999999995</v>
      </c>
      <c r="Y1388" s="42">
        <v>97.442389000000006</v>
      </c>
      <c r="Z1388" s="42">
        <v>96.458122000000003</v>
      </c>
      <c r="AA1388" s="42">
        <v>90.679912999999999</v>
      </c>
      <c r="AB1388" s="42">
        <v>40.482318999999997</v>
      </c>
      <c r="AC1388" s="42">
        <v>5.0232450000000002</v>
      </c>
      <c r="AD1388" s="42">
        <v>125.986119</v>
      </c>
      <c r="AE1388" s="42">
        <v>277.58864599999998</v>
      </c>
      <c r="AF1388" s="42">
        <v>94.820803999999995</v>
      </c>
      <c r="AG1388" s="42">
        <v>557.60443099999998</v>
      </c>
      <c r="AH1388" s="42">
        <v>98.426654999999997</v>
      </c>
      <c r="AI1388" s="42">
        <v>62.993059000000002</v>
      </c>
      <c r="AJ1388" s="42">
        <v>103.347988</v>
      </c>
      <c r="AK1388" s="42">
        <v>108.26932100000001</v>
      </c>
      <c r="AL1388" s="42">
        <v>98.452133000000003</v>
      </c>
      <c r="AM1388" s="42">
        <v>72.182672999999994</v>
      </c>
      <c r="AN1388" s="42">
        <v>13.932600000000001</v>
      </c>
      <c r="AO1388" s="42">
        <v>122.049053</v>
      </c>
      <c r="AP1388" s="42">
        <v>302.16983199999999</v>
      </c>
      <c r="AQ1388" s="42">
        <v>133.38554600000001</v>
      </c>
      <c r="AR1388" s="42">
        <v>870.90693199999998</v>
      </c>
      <c r="AS1388" s="42">
        <v>35.433596000000001</v>
      </c>
      <c r="AT1388" s="42">
        <v>35.433596000000001</v>
      </c>
      <c r="AU1388" s="42">
        <v>31.49653</v>
      </c>
      <c r="AV1388" s="42">
        <v>86.615457000000006</v>
      </c>
      <c r="AW1388" s="42">
        <v>125.986119</v>
      </c>
      <c r="AX1388" s="42">
        <v>137.79731699999999</v>
      </c>
      <c r="AY1388" s="42">
        <v>323.65472799999998</v>
      </c>
      <c r="AZ1388" s="42">
        <v>94.489588999999995</v>
      </c>
      <c r="BA1388" s="42">
        <v>393.91044599999998</v>
      </c>
      <c r="BB1388" s="42">
        <v>27.559463000000001</v>
      </c>
      <c r="BC1388" s="42">
        <v>27.559463000000001</v>
      </c>
      <c r="BD1388" s="42">
        <v>19.685331000000001</v>
      </c>
      <c r="BE1388" s="42">
        <v>27.559463000000001</v>
      </c>
      <c r="BF1388" s="42">
        <v>19.685331000000001</v>
      </c>
      <c r="BG1388" s="42">
        <v>110.237854</v>
      </c>
      <c r="BH1388" s="42">
        <v>118.315811</v>
      </c>
      <c r="BI1388" s="42">
        <v>43.307727999999997</v>
      </c>
      <c r="BJ1388" s="42">
        <v>476.996486</v>
      </c>
      <c r="BK1388" s="42">
        <v>7.8741320000000004</v>
      </c>
      <c r="BL1388" s="42">
        <v>7.8741320000000004</v>
      </c>
      <c r="BM1388" s="42">
        <v>11.811199</v>
      </c>
      <c r="BN1388" s="42">
        <v>59.055993000000001</v>
      </c>
      <c r="BO1388" s="42">
        <v>106.300788</v>
      </c>
      <c r="BP1388" s="42">
        <v>27.559463000000001</v>
      </c>
      <c r="BQ1388" s="42">
        <v>205.33891700000001</v>
      </c>
      <c r="BR1388" s="42">
        <v>51.181860999999998</v>
      </c>
      <c r="BS1388" s="42">
        <v>102.363722</v>
      </c>
      <c r="BT1388" s="42">
        <v>0</v>
      </c>
      <c r="BU1388" s="42">
        <v>0</v>
      </c>
      <c r="BV1388" s="42">
        <v>0</v>
      </c>
      <c r="BW1388" s="42">
        <v>19.685331000000001</v>
      </c>
      <c r="BX1388" s="42">
        <v>11.811199</v>
      </c>
      <c r="BY1388" s="42">
        <v>27.559463000000001</v>
      </c>
      <c r="BZ1388" s="42">
        <v>0</v>
      </c>
      <c r="CA1388" s="42">
        <v>43.307727999999997</v>
      </c>
      <c r="CB1388" s="42">
        <v>350.39889299999999</v>
      </c>
      <c r="CC1388" s="42">
        <v>23.622396999999999</v>
      </c>
      <c r="CD1388" s="42">
        <v>19.685331000000001</v>
      </c>
      <c r="CE1388" s="42">
        <v>19.685331000000001</v>
      </c>
      <c r="CF1388" s="42">
        <v>55.118926999999999</v>
      </c>
      <c r="CG1388" s="42">
        <v>98.426654999999997</v>
      </c>
      <c r="CH1388" s="42">
        <v>106.300788</v>
      </c>
      <c r="CI1388" s="42">
        <v>0</v>
      </c>
      <c r="CJ1388" s="42">
        <v>27.559463000000001</v>
      </c>
      <c r="CK1388" s="42">
        <v>418.144317</v>
      </c>
      <c r="CL1388" s="42">
        <v>11.811199</v>
      </c>
      <c r="CM1388" s="42">
        <v>15.748265</v>
      </c>
      <c r="CN1388" s="42">
        <v>11.811199</v>
      </c>
      <c r="CO1388" s="42">
        <v>11.811199</v>
      </c>
      <c r="CP1388" s="42">
        <v>15.748265</v>
      </c>
      <c r="CQ1388" s="42">
        <v>3.9370660000000002</v>
      </c>
      <c r="CR1388" s="42">
        <v>323.65472799999998</v>
      </c>
      <c r="CS1388" s="42">
        <v>23.622396999999999</v>
      </c>
    </row>
    <row r="1389" spans="1:97">
      <c r="A1389" s="40" t="s">
        <v>3404</v>
      </c>
      <c r="B1389" s="40" t="s">
        <v>289</v>
      </c>
      <c r="C1389" s="40" t="s">
        <v>2806</v>
      </c>
      <c r="D1389" s="40" t="s">
        <v>2807</v>
      </c>
      <c r="E1389" s="40" t="s">
        <v>2924</v>
      </c>
      <c r="F1389" s="40" t="s">
        <v>1696</v>
      </c>
      <c r="G1389" s="41" t="s">
        <v>294</v>
      </c>
      <c r="H1389" s="40" t="s">
        <v>3405</v>
      </c>
      <c r="I1389" s="42">
        <v>3258</v>
      </c>
      <c r="J1389" s="42">
        <v>657.30810699999995</v>
      </c>
      <c r="K1389" s="42">
        <v>396.12850400000002</v>
      </c>
      <c r="L1389" s="42">
        <v>726.17712900000004</v>
      </c>
      <c r="M1389" s="42">
        <v>631.34625600000004</v>
      </c>
      <c r="N1389" s="42">
        <v>579.28224799999998</v>
      </c>
      <c r="O1389" s="42">
        <v>267.75775800000002</v>
      </c>
      <c r="P1389" s="42">
        <v>345</v>
      </c>
      <c r="Q1389" s="42">
        <v>303</v>
      </c>
      <c r="R1389" s="42">
        <v>449</v>
      </c>
      <c r="S1389" s="42">
        <v>405</v>
      </c>
      <c r="T1389" s="42">
        <v>348</v>
      </c>
      <c r="U1389" s="42">
        <v>134</v>
      </c>
      <c r="V1389" s="42">
        <v>1606.7570069999999</v>
      </c>
      <c r="W1389" s="42">
        <v>339.34576900000002</v>
      </c>
      <c r="X1389" s="42">
        <v>197.169614</v>
      </c>
      <c r="Y1389" s="42">
        <v>357.01034399999998</v>
      </c>
      <c r="Z1389" s="42">
        <v>312.454204</v>
      </c>
      <c r="AA1389" s="42">
        <v>294.78962999999999</v>
      </c>
      <c r="AB1389" s="42">
        <v>97.620016000000007</v>
      </c>
      <c r="AC1389" s="42">
        <v>8.3674300000000006</v>
      </c>
      <c r="AD1389" s="42">
        <v>421.23079300000001</v>
      </c>
      <c r="AE1389" s="42">
        <v>915.83887400000003</v>
      </c>
      <c r="AF1389" s="42">
        <v>269.68734000000001</v>
      </c>
      <c r="AG1389" s="42">
        <v>1651.2429930000001</v>
      </c>
      <c r="AH1389" s="42">
        <v>317.96233699999999</v>
      </c>
      <c r="AI1389" s="42">
        <v>198.958889</v>
      </c>
      <c r="AJ1389" s="42">
        <v>369.166785</v>
      </c>
      <c r="AK1389" s="42">
        <v>318.89205199999998</v>
      </c>
      <c r="AL1389" s="42">
        <v>284.49261799999999</v>
      </c>
      <c r="AM1389" s="42">
        <v>138.52745100000001</v>
      </c>
      <c r="AN1389" s="42">
        <v>23.242861000000001</v>
      </c>
      <c r="AO1389" s="42">
        <v>389.55034899999998</v>
      </c>
      <c r="AP1389" s="42">
        <v>943.73030700000004</v>
      </c>
      <c r="AQ1389" s="42">
        <v>317.96233699999999</v>
      </c>
      <c r="AR1389" s="42">
        <v>2584.6061330000002</v>
      </c>
      <c r="AS1389" s="42">
        <v>0</v>
      </c>
      <c r="AT1389" s="42">
        <v>122.722306</v>
      </c>
      <c r="AU1389" s="42">
        <v>200.818318</v>
      </c>
      <c r="AV1389" s="42">
        <v>394.19892099999998</v>
      </c>
      <c r="AW1389" s="42">
        <v>479.73264899999998</v>
      </c>
      <c r="AX1389" s="42">
        <v>297.50862000000001</v>
      </c>
      <c r="AY1389" s="42">
        <v>829.30527700000005</v>
      </c>
      <c r="AZ1389" s="42">
        <v>260.320042</v>
      </c>
      <c r="BA1389" s="42">
        <v>1271.8493490000001</v>
      </c>
      <c r="BB1389" s="42">
        <v>0</v>
      </c>
      <c r="BC1389" s="42">
        <v>85.533727999999996</v>
      </c>
      <c r="BD1389" s="42">
        <v>122.722306</v>
      </c>
      <c r="BE1389" s="42">
        <v>197.09946099999999</v>
      </c>
      <c r="BF1389" s="42">
        <v>137.597737</v>
      </c>
      <c r="BG1389" s="42">
        <v>245.44461100000001</v>
      </c>
      <c r="BH1389" s="42">
        <v>405.35549400000002</v>
      </c>
      <c r="BI1389" s="42">
        <v>78.096012999999999</v>
      </c>
      <c r="BJ1389" s="42">
        <v>1312.7567839999999</v>
      </c>
      <c r="BK1389" s="42">
        <v>0</v>
      </c>
      <c r="BL1389" s="42">
        <v>37.188577000000002</v>
      </c>
      <c r="BM1389" s="42">
        <v>78.096012999999999</v>
      </c>
      <c r="BN1389" s="42">
        <v>197.09946099999999</v>
      </c>
      <c r="BO1389" s="42">
        <v>342.13491299999998</v>
      </c>
      <c r="BP1389" s="42">
        <v>52.064008000000001</v>
      </c>
      <c r="BQ1389" s="42">
        <v>423.94978300000002</v>
      </c>
      <c r="BR1389" s="42">
        <v>182.22403</v>
      </c>
      <c r="BS1389" s="42">
        <v>185.94288700000001</v>
      </c>
      <c r="BT1389" s="42">
        <v>0</v>
      </c>
      <c r="BU1389" s="42">
        <v>0</v>
      </c>
      <c r="BV1389" s="42">
        <v>0</v>
      </c>
      <c r="BW1389" s="42">
        <v>18.594289</v>
      </c>
      <c r="BX1389" s="42">
        <v>37.188577000000002</v>
      </c>
      <c r="BY1389" s="42">
        <v>18.594289</v>
      </c>
      <c r="BZ1389" s="42">
        <v>0</v>
      </c>
      <c r="CA1389" s="42">
        <v>111.565732</v>
      </c>
      <c r="CB1389" s="42">
        <v>1342.507646</v>
      </c>
      <c r="CC1389" s="42">
        <v>0</v>
      </c>
      <c r="CD1389" s="42">
        <v>104.128017</v>
      </c>
      <c r="CE1389" s="42">
        <v>167.34859900000001</v>
      </c>
      <c r="CF1389" s="42">
        <v>327.25948199999999</v>
      </c>
      <c r="CG1389" s="42">
        <v>401.63663700000001</v>
      </c>
      <c r="CH1389" s="42">
        <v>256.60118399999999</v>
      </c>
      <c r="CI1389" s="42">
        <v>14.875431000000001</v>
      </c>
      <c r="CJ1389" s="42">
        <v>70.658297000000005</v>
      </c>
      <c r="CK1389" s="42">
        <v>1056.1556</v>
      </c>
      <c r="CL1389" s="42">
        <v>0</v>
      </c>
      <c r="CM1389" s="42">
        <v>18.594289</v>
      </c>
      <c r="CN1389" s="42">
        <v>33.469720000000002</v>
      </c>
      <c r="CO1389" s="42">
        <v>48.345151000000001</v>
      </c>
      <c r="CP1389" s="42">
        <v>40.907435</v>
      </c>
      <c r="CQ1389" s="42">
        <v>22.313146</v>
      </c>
      <c r="CR1389" s="42">
        <v>814.429846</v>
      </c>
      <c r="CS1389" s="42">
        <v>78.096012999999999</v>
      </c>
    </row>
    <row r="1390" spans="1:97">
      <c r="A1390" s="40" t="s">
        <v>3406</v>
      </c>
      <c r="B1390" s="40" t="s">
        <v>289</v>
      </c>
      <c r="C1390" s="40" t="s">
        <v>2806</v>
      </c>
      <c r="D1390" s="40" t="s">
        <v>2807</v>
      </c>
      <c r="E1390" s="40" t="s">
        <v>2845</v>
      </c>
      <c r="F1390" s="40" t="s">
        <v>2809</v>
      </c>
      <c r="G1390" s="41" t="s">
        <v>294</v>
      </c>
      <c r="H1390" s="40" t="s">
        <v>3407</v>
      </c>
      <c r="I1390" s="42">
        <v>1098</v>
      </c>
      <c r="J1390" s="42">
        <v>215.14065400000001</v>
      </c>
      <c r="K1390" s="42">
        <v>134.970316</v>
      </c>
      <c r="L1390" s="42">
        <v>236.45175699999999</v>
      </c>
      <c r="M1390" s="42">
        <v>207.02213900000001</v>
      </c>
      <c r="N1390" s="42">
        <v>178.578147</v>
      </c>
      <c r="O1390" s="42">
        <v>125.83698699999999</v>
      </c>
      <c r="P1390" s="42">
        <v>182</v>
      </c>
      <c r="Q1390" s="42">
        <v>133</v>
      </c>
      <c r="R1390" s="42">
        <v>216</v>
      </c>
      <c r="S1390" s="42">
        <v>155</v>
      </c>
      <c r="T1390" s="42">
        <v>185</v>
      </c>
      <c r="U1390" s="42">
        <v>77</v>
      </c>
      <c r="V1390" s="42">
        <v>523.61504500000001</v>
      </c>
      <c r="W1390" s="42">
        <v>96.407369000000003</v>
      </c>
      <c r="X1390" s="42">
        <v>63.933307999999997</v>
      </c>
      <c r="Y1390" s="42">
        <v>113.65921400000001</v>
      </c>
      <c r="Z1390" s="42">
        <v>109.59995600000001</v>
      </c>
      <c r="AA1390" s="42">
        <v>88.259664999999998</v>
      </c>
      <c r="AB1390" s="42">
        <v>49.725906000000002</v>
      </c>
      <c r="AC1390" s="42">
        <v>2.0296289999999999</v>
      </c>
      <c r="AD1390" s="42">
        <v>121.77772899999999</v>
      </c>
      <c r="AE1390" s="42">
        <v>288.207292</v>
      </c>
      <c r="AF1390" s="42">
        <v>113.630025</v>
      </c>
      <c r="AG1390" s="42">
        <v>574.38495499999999</v>
      </c>
      <c r="AH1390" s="42">
        <v>118.73328600000001</v>
      </c>
      <c r="AI1390" s="42">
        <v>71.037008999999998</v>
      </c>
      <c r="AJ1390" s="42">
        <v>122.79254299999999</v>
      </c>
      <c r="AK1390" s="42">
        <v>97.422183000000004</v>
      </c>
      <c r="AL1390" s="42">
        <v>90.318482000000003</v>
      </c>
      <c r="AM1390" s="42">
        <v>71.037008999999998</v>
      </c>
      <c r="AN1390" s="42">
        <v>3.0444429999999998</v>
      </c>
      <c r="AO1390" s="42">
        <v>148.162903</v>
      </c>
      <c r="AP1390" s="42">
        <v>292.266549</v>
      </c>
      <c r="AQ1390" s="42">
        <v>133.955502</v>
      </c>
      <c r="AR1390" s="42">
        <v>909.21533099999999</v>
      </c>
      <c r="AS1390" s="42">
        <v>0</v>
      </c>
      <c r="AT1390" s="42">
        <v>36.533318999999999</v>
      </c>
      <c r="AU1390" s="42">
        <v>20.296288000000001</v>
      </c>
      <c r="AV1390" s="42">
        <v>125.83698699999999</v>
      </c>
      <c r="AW1390" s="42">
        <v>170.48882</v>
      </c>
      <c r="AX1390" s="42">
        <v>215.14065400000001</v>
      </c>
      <c r="AY1390" s="42">
        <v>255.67485300000001</v>
      </c>
      <c r="AZ1390" s="42">
        <v>85.244410000000002</v>
      </c>
      <c r="BA1390" s="42">
        <v>434.28218900000002</v>
      </c>
      <c r="BB1390" s="42">
        <v>0</v>
      </c>
      <c r="BC1390" s="42">
        <v>28.414802999999999</v>
      </c>
      <c r="BD1390" s="42">
        <v>4.0592579999999998</v>
      </c>
      <c r="BE1390" s="42">
        <v>64.948121999999998</v>
      </c>
      <c r="BF1390" s="42">
        <v>24.355546</v>
      </c>
      <c r="BG1390" s="42">
        <v>162.370305</v>
      </c>
      <c r="BH1390" s="42">
        <v>117.660093</v>
      </c>
      <c r="BI1390" s="42">
        <v>32.474060999999999</v>
      </c>
      <c r="BJ1390" s="42">
        <v>474.93314299999997</v>
      </c>
      <c r="BK1390" s="42">
        <v>0</v>
      </c>
      <c r="BL1390" s="42">
        <v>8.1185150000000004</v>
      </c>
      <c r="BM1390" s="42">
        <v>16.237031000000002</v>
      </c>
      <c r="BN1390" s="42">
        <v>60.888863999999998</v>
      </c>
      <c r="BO1390" s="42">
        <v>146.133275</v>
      </c>
      <c r="BP1390" s="42">
        <v>52.770349000000003</v>
      </c>
      <c r="BQ1390" s="42">
        <v>138.014759</v>
      </c>
      <c r="BR1390" s="42">
        <v>52.770349000000003</v>
      </c>
      <c r="BS1390" s="42">
        <v>117.71847099999999</v>
      </c>
      <c r="BT1390" s="42">
        <v>0</v>
      </c>
      <c r="BU1390" s="42">
        <v>0</v>
      </c>
      <c r="BV1390" s="42">
        <v>0</v>
      </c>
      <c r="BW1390" s="42">
        <v>16.237031000000002</v>
      </c>
      <c r="BX1390" s="42">
        <v>24.355546</v>
      </c>
      <c r="BY1390" s="42">
        <v>24.355546</v>
      </c>
      <c r="BZ1390" s="42">
        <v>0</v>
      </c>
      <c r="CA1390" s="42">
        <v>52.770349000000003</v>
      </c>
      <c r="CB1390" s="42">
        <v>458.69611200000003</v>
      </c>
      <c r="CC1390" s="42">
        <v>0</v>
      </c>
      <c r="CD1390" s="42">
        <v>24.355546</v>
      </c>
      <c r="CE1390" s="42">
        <v>16.237031000000002</v>
      </c>
      <c r="CF1390" s="42">
        <v>89.303668000000002</v>
      </c>
      <c r="CG1390" s="42">
        <v>133.955502</v>
      </c>
      <c r="CH1390" s="42">
        <v>174.548078</v>
      </c>
      <c r="CI1390" s="42">
        <v>4.0592579999999998</v>
      </c>
      <c r="CJ1390" s="42">
        <v>16.237031000000002</v>
      </c>
      <c r="CK1390" s="42">
        <v>332.800748</v>
      </c>
      <c r="CL1390" s="42">
        <v>0</v>
      </c>
      <c r="CM1390" s="42">
        <v>12.177773</v>
      </c>
      <c r="CN1390" s="42">
        <v>4.0592579999999998</v>
      </c>
      <c r="CO1390" s="42">
        <v>20.296288000000001</v>
      </c>
      <c r="CP1390" s="42">
        <v>12.177773</v>
      </c>
      <c r="CQ1390" s="42">
        <v>16.237031000000002</v>
      </c>
      <c r="CR1390" s="42">
        <v>251.61559500000001</v>
      </c>
      <c r="CS1390" s="42">
        <v>16.237031000000002</v>
      </c>
    </row>
    <row r="1391" spans="1:97">
      <c r="A1391" s="40" t="s">
        <v>3408</v>
      </c>
      <c r="B1391" s="40" t="s">
        <v>289</v>
      </c>
      <c r="C1391" s="40" t="s">
        <v>2806</v>
      </c>
      <c r="D1391" s="40" t="s">
        <v>2807</v>
      </c>
      <c r="E1391" s="40" t="s">
        <v>2855</v>
      </c>
      <c r="F1391" s="40" t="s">
        <v>2809</v>
      </c>
      <c r="G1391" s="41" t="s">
        <v>294</v>
      </c>
      <c r="H1391" s="40" t="s">
        <v>3409</v>
      </c>
      <c r="I1391" s="42">
        <v>209</v>
      </c>
      <c r="J1391" s="42">
        <v>47.855139999999999</v>
      </c>
      <c r="K1391" s="42">
        <v>21.485980999999999</v>
      </c>
      <c r="L1391" s="42">
        <v>50.785046999999999</v>
      </c>
      <c r="M1391" s="42">
        <v>39.065421000000001</v>
      </c>
      <c r="N1391" s="42">
        <v>34.182243</v>
      </c>
      <c r="O1391" s="42">
        <v>15.626168</v>
      </c>
      <c r="P1391" s="42">
        <v>23</v>
      </c>
      <c r="Q1391" s="42">
        <v>32</v>
      </c>
      <c r="R1391" s="42">
        <v>33</v>
      </c>
      <c r="S1391" s="42">
        <v>27</v>
      </c>
      <c r="T1391" s="42">
        <v>26</v>
      </c>
      <c r="U1391" s="42">
        <v>12</v>
      </c>
      <c r="V1391" s="42">
        <v>106.453271</v>
      </c>
      <c r="W1391" s="42">
        <v>27.345794000000001</v>
      </c>
      <c r="X1391" s="42">
        <v>9.7663550000000008</v>
      </c>
      <c r="Y1391" s="42">
        <v>25.392523000000001</v>
      </c>
      <c r="Z1391" s="42">
        <v>21.485980999999999</v>
      </c>
      <c r="AA1391" s="42">
        <v>16.602803999999999</v>
      </c>
      <c r="AB1391" s="42">
        <v>4.883178</v>
      </c>
      <c r="AC1391" s="42">
        <v>0.97663599999999995</v>
      </c>
      <c r="AD1391" s="42">
        <v>29.299064999999999</v>
      </c>
      <c r="AE1391" s="42">
        <v>63.481307999999999</v>
      </c>
      <c r="AF1391" s="42">
        <v>13.672897000000001</v>
      </c>
      <c r="AG1391" s="42">
        <v>102.546729</v>
      </c>
      <c r="AH1391" s="42">
        <v>20.509346000000001</v>
      </c>
      <c r="AI1391" s="42">
        <v>11.719626</v>
      </c>
      <c r="AJ1391" s="42">
        <v>25.392523000000001</v>
      </c>
      <c r="AK1391" s="42">
        <v>17.579439000000001</v>
      </c>
      <c r="AL1391" s="42">
        <v>17.579439000000001</v>
      </c>
      <c r="AM1391" s="42">
        <v>8.7897200000000009</v>
      </c>
      <c r="AN1391" s="42">
        <v>0.97663599999999995</v>
      </c>
      <c r="AO1391" s="42">
        <v>22.462617000000002</v>
      </c>
      <c r="AP1391" s="42">
        <v>64.457943999999998</v>
      </c>
      <c r="AQ1391" s="42">
        <v>15.626168</v>
      </c>
      <c r="AR1391" s="42">
        <v>175.79439300000001</v>
      </c>
      <c r="AS1391" s="42">
        <v>11.719626</v>
      </c>
      <c r="AT1391" s="42">
        <v>3.906542</v>
      </c>
      <c r="AU1391" s="42">
        <v>3.906542</v>
      </c>
      <c r="AV1391" s="42">
        <v>11.719626</v>
      </c>
      <c r="AW1391" s="42">
        <v>23.439252</v>
      </c>
      <c r="AX1391" s="42">
        <v>35.158878999999999</v>
      </c>
      <c r="AY1391" s="42">
        <v>66.411214999999999</v>
      </c>
      <c r="AZ1391" s="42">
        <v>19.532710000000002</v>
      </c>
      <c r="BA1391" s="42">
        <v>82.037383000000005</v>
      </c>
      <c r="BB1391" s="42">
        <v>11.719626</v>
      </c>
      <c r="BC1391" s="42">
        <v>0</v>
      </c>
      <c r="BD1391" s="42">
        <v>3.906542</v>
      </c>
      <c r="BE1391" s="42">
        <v>3.906542</v>
      </c>
      <c r="BF1391" s="42">
        <v>0</v>
      </c>
      <c r="BG1391" s="42">
        <v>27.345794000000001</v>
      </c>
      <c r="BH1391" s="42">
        <v>27.345794000000001</v>
      </c>
      <c r="BI1391" s="42">
        <v>7.8130839999999999</v>
      </c>
      <c r="BJ1391" s="42">
        <v>93.757008999999996</v>
      </c>
      <c r="BK1391" s="42">
        <v>0</v>
      </c>
      <c r="BL1391" s="42">
        <v>3.906542</v>
      </c>
      <c r="BM1391" s="42">
        <v>0</v>
      </c>
      <c r="BN1391" s="42">
        <v>7.8130839999999999</v>
      </c>
      <c r="BO1391" s="42">
        <v>23.439252</v>
      </c>
      <c r="BP1391" s="42">
        <v>7.8130839999999999</v>
      </c>
      <c r="BQ1391" s="42">
        <v>39.065421000000001</v>
      </c>
      <c r="BR1391" s="42">
        <v>11.719626</v>
      </c>
      <c r="BS1391" s="42">
        <v>11.719626</v>
      </c>
      <c r="BT1391" s="42">
        <v>0</v>
      </c>
      <c r="BU1391" s="42">
        <v>0</v>
      </c>
      <c r="BV1391" s="42">
        <v>0</v>
      </c>
      <c r="BW1391" s="42">
        <v>0</v>
      </c>
      <c r="BX1391" s="42">
        <v>0</v>
      </c>
      <c r="BY1391" s="42">
        <v>0</v>
      </c>
      <c r="BZ1391" s="42">
        <v>0</v>
      </c>
      <c r="CA1391" s="42">
        <v>11.719626</v>
      </c>
      <c r="CB1391" s="42">
        <v>89.850466999999995</v>
      </c>
      <c r="CC1391" s="42">
        <v>11.719626</v>
      </c>
      <c r="CD1391" s="42">
        <v>3.906542</v>
      </c>
      <c r="CE1391" s="42">
        <v>3.906542</v>
      </c>
      <c r="CF1391" s="42">
        <v>11.719626</v>
      </c>
      <c r="CG1391" s="42">
        <v>23.439252</v>
      </c>
      <c r="CH1391" s="42">
        <v>31.252336</v>
      </c>
      <c r="CI1391" s="42">
        <v>0</v>
      </c>
      <c r="CJ1391" s="42">
        <v>3.906542</v>
      </c>
      <c r="CK1391" s="42">
        <v>74.224299000000002</v>
      </c>
      <c r="CL1391" s="42">
        <v>0</v>
      </c>
      <c r="CM1391" s="42">
        <v>0</v>
      </c>
      <c r="CN1391" s="42">
        <v>0</v>
      </c>
      <c r="CO1391" s="42">
        <v>0</v>
      </c>
      <c r="CP1391" s="42">
        <v>0</v>
      </c>
      <c r="CQ1391" s="42">
        <v>3.906542</v>
      </c>
      <c r="CR1391" s="42">
        <v>66.411214999999999</v>
      </c>
      <c r="CS1391" s="42">
        <v>3.906542</v>
      </c>
    </row>
    <row r="1392" spans="1:97">
      <c r="A1392" s="40" t="s">
        <v>3410</v>
      </c>
      <c r="B1392" s="40" t="s">
        <v>289</v>
      </c>
      <c r="C1392" s="40" t="s">
        <v>2806</v>
      </c>
      <c r="D1392" s="40" t="s">
        <v>2807</v>
      </c>
      <c r="E1392" s="40" t="s">
        <v>2808</v>
      </c>
      <c r="F1392" s="40" t="s">
        <v>2814</v>
      </c>
      <c r="G1392" s="41" t="s">
        <v>294</v>
      </c>
      <c r="H1392" s="40" t="s">
        <v>3411</v>
      </c>
      <c r="I1392" s="42">
        <v>120</v>
      </c>
      <c r="J1392" s="42">
        <v>22</v>
      </c>
      <c r="K1392" s="42">
        <v>19</v>
      </c>
      <c r="L1392" s="42">
        <v>27</v>
      </c>
      <c r="M1392" s="42">
        <v>27</v>
      </c>
      <c r="N1392" s="42">
        <v>16</v>
      </c>
      <c r="O1392" s="42">
        <v>9</v>
      </c>
      <c r="P1392" s="42">
        <v>10</v>
      </c>
      <c r="Q1392" s="42">
        <v>16</v>
      </c>
      <c r="R1392" s="42">
        <v>15</v>
      </c>
      <c r="S1392" s="42">
        <v>19</v>
      </c>
      <c r="T1392" s="42">
        <v>21</v>
      </c>
      <c r="U1392" s="42">
        <v>6</v>
      </c>
      <c r="V1392" s="42">
        <v>60</v>
      </c>
      <c r="W1392" s="42">
        <v>7</v>
      </c>
      <c r="X1392" s="42">
        <v>8</v>
      </c>
      <c r="Y1392" s="42">
        <v>14</v>
      </c>
      <c r="Z1392" s="42">
        <v>16</v>
      </c>
      <c r="AA1392" s="42">
        <v>10</v>
      </c>
      <c r="AB1392" s="42">
        <v>4</v>
      </c>
      <c r="AC1392" s="42">
        <v>1</v>
      </c>
      <c r="AD1392" s="42">
        <v>11</v>
      </c>
      <c r="AE1392" s="42">
        <v>39</v>
      </c>
      <c r="AF1392" s="42">
        <v>10</v>
      </c>
      <c r="AG1392" s="42">
        <v>60</v>
      </c>
      <c r="AH1392" s="42">
        <v>15</v>
      </c>
      <c r="AI1392" s="42">
        <v>11</v>
      </c>
      <c r="AJ1392" s="42">
        <v>13</v>
      </c>
      <c r="AK1392" s="42">
        <v>11</v>
      </c>
      <c r="AL1392" s="42">
        <v>6</v>
      </c>
      <c r="AM1392" s="42">
        <v>4</v>
      </c>
      <c r="AN1392" s="42">
        <v>0</v>
      </c>
      <c r="AO1392" s="42">
        <v>21</v>
      </c>
      <c r="AP1392" s="42">
        <v>32</v>
      </c>
      <c r="AQ1392" s="42">
        <v>7</v>
      </c>
      <c r="AR1392" s="42">
        <v>80</v>
      </c>
      <c r="AS1392" s="42">
        <v>12</v>
      </c>
      <c r="AT1392" s="42">
        <v>4</v>
      </c>
      <c r="AU1392" s="42">
        <v>0</v>
      </c>
      <c r="AV1392" s="42">
        <v>8</v>
      </c>
      <c r="AW1392" s="42">
        <v>24</v>
      </c>
      <c r="AX1392" s="42">
        <v>20</v>
      </c>
      <c r="AY1392" s="42">
        <v>12</v>
      </c>
      <c r="AZ1392" s="42">
        <v>0</v>
      </c>
      <c r="BA1392" s="42">
        <v>44</v>
      </c>
      <c r="BB1392" s="42">
        <v>8</v>
      </c>
      <c r="BC1392" s="42">
        <v>4</v>
      </c>
      <c r="BD1392" s="42">
        <v>0</v>
      </c>
      <c r="BE1392" s="42">
        <v>8</v>
      </c>
      <c r="BF1392" s="42">
        <v>4</v>
      </c>
      <c r="BG1392" s="42">
        <v>16</v>
      </c>
      <c r="BH1392" s="42">
        <v>4</v>
      </c>
      <c r="BI1392" s="42">
        <v>0</v>
      </c>
      <c r="BJ1392" s="42">
        <v>36</v>
      </c>
      <c r="BK1392" s="42">
        <v>4</v>
      </c>
      <c r="BL1392" s="42">
        <v>0</v>
      </c>
      <c r="BM1392" s="42">
        <v>0</v>
      </c>
      <c r="BN1392" s="42">
        <v>0</v>
      </c>
      <c r="BO1392" s="42">
        <v>20</v>
      </c>
      <c r="BP1392" s="42">
        <v>4</v>
      </c>
      <c r="BQ1392" s="42">
        <v>8</v>
      </c>
      <c r="BR1392" s="42">
        <v>0</v>
      </c>
      <c r="BS1392" s="42">
        <v>8</v>
      </c>
      <c r="BT1392" s="42">
        <v>0</v>
      </c>
      <c r="BU1392" s="42">
        <v>0</v>
      </c>
      <c r="BV1392" s="42">
        <v>0</v>
      </c>
      <c r="BW1392" s="42">
        <v>0</v>
      </c>
      <c r="BX1392" s="42">
        <v>4</v>
      </c>
      <c r="BY1392" s="42">
        <v>4</v>
      </c>
      <c r="BZ1392" s="42">
        <v>0</v>
      </c>
      <c r="CA1392" s="42">
        <v>0</v>
      </c>
      <c r="CB1392" s="42">
        <v>48</v>
      </c>
      <c r="CC1392" s="42">
        <v>12</v>
      </c>
      <c r="CD1392" s="42">
        <v>4</v>
      </c>
      <c r="CE1392" s="42">
        <v>0</v>
      </c>
      <c r="CF1392" s="42">
        <v>4</v>
      </c>
      <c r="CG1392" s="42">
        <v>16</v>
      </c>
      <c r="CH1392" s="42">
        <v>12</v>
      </c>
      <c r="CI1392" s="42">
        <v>0</v>
      </c>
      <c r="CJ1392" s="42">
        <v>0</v>
      </c>
      <c r="CK1392" s="42">
        <v>24</v>
      </c>
      <c r="CL1392" s="42">
        <v>0</v>
      </c>
      <c r="CM1392" s="42">
        <v>0</v>
      </c>
      <c r="CN1392" s="42">
        <v>0</v>
      </c>
      <c r="CO1392" s="42">
        <v>4</v>
      </c>
      <c r="CP1392" s="42">
        <v>4</v>
      </c>
      <c r="CQ1392" s="42">
        <v>4</v>
      </c>
      <c r="CR1392" s="42">
        <v>12</v>
      </c>
      <c r="CS1392" s="42">
        <v>0</v>
      </c>
    </row>
    <row r="1393" spans="1:97">
      <c r="A1393" s="40" t="s">
        <v>3412</v>
      </c>
      <c r="B1393" s="40" t="s">
        <v>289</v>
      </c>
      <c r="C1393" s="40" t="s">
        <v>2806</v>
      </c>
      <c r="D1393" s="40" t="s">
        <v>2812</v>
      </c>
      <c r="E1393" s="40" t="s">
        <v>2902</v>
      </c>
      <c r="F1393" s="40" t="s">
        <v>2818</v>
      </c>
      <c r="G1393" s="41" t="s">
        <v>294</v>
      </c>
      <c r="H1393" s="40" t="s">
        <v>3413</v>
      </c>
      <c r="I1393" s="42">
        <v>1377</v>
      </c>
      <c r="J1393" s="42">
        <v>258.12244900000002</v>
      </c>
      <c r="K1393" s="42">
        <v>181.10204100000001</v>
      </c>
      <c r="L1393" s="42">
        <v>332.02040799999997</v>
      </c>
      <c r="M1393" s="42">
        <v>276.85714300000001</v>
      </c>
      <c r="N1393" s="42">
        <v>251.87755100000001</v>
      </c>
      <c r="O1393" s="42">
        <v>77.020408000000003</v>
      </c>
      <c r="P1393" s="42">
        <v>184</v>
      </c>
      <c r="Q1393" s="42">
        <v>163</v>
      </c>
      <c r="R1393" s="42">
        <v>214</v>
      </c>
      <c r="S1393" s="42">
        <v>199</v>
      </c>
      <c r="T1393" s="42">
        <v>136</v>
      </c>
      <c r="U1393" s="42">
        <v>39</v>
      </c>
      <c r="V1393" s="42">
        <v>673.40816299999994</v>
      </c>
      <c r="W1393" s="42">
        <v>123.85714299999999</v>
      </c>
      <c r="X1393" s="42">
        <v>90.551019999999994</v>
      </c>
      <c r="Y1393" s="42">
        <v>162.367347</v>
      </c>
      <c r="Z1393" s="42">
        <v>136.34693899999999</v>
      </c>
      <c r="AA1393" s="42">
        <v>125.938776</v>
      </c>
      <c r="AB1393" s="42">
        <v>32.265306000000002</v>
      </c>
      <c r="AC1393" s="42">
        <v>2.0816330000000001</v>
      </c>
      <c r="AD1393" s="42">
        <v>155.08163300000001</v>
      </c>
      <c r="AE1393" s="42">
        <v>411.12244900000002</v>
      </c>
      <c r="AF1393" s="42">
        <v>107.204082</v>
      </c>
      <c r="AG1393" s="42">
        <v>703.59183700000006</v>
      </c>
      <c r="AH1393" s="42">
        <v>134.26530600000001</v>
      </c>
      <c r="AI1393" s="42">
        <v>90.551019999999994</v>
      </c>
      <c r="AJ1393" s="42">
        <v>169.65306100000001</v>
      </c>
      <c r="AK1393" s="42">
        <v>140.51020399999999</v>
      </c>
      <c r="AL1393" s="42">
        <v>125.938776</v>
      </c>
      <c r="AM1393" s="42">
        <v>40.591836999999998</v>
      </c>
      <c r="AN1393" s="42">
        <v>2.0816330000000001</v>
      </c>
      <c r="AO1393" s="42">
        <v>176.93877599999999</v>
      </c>
      <c r="AP1393" s="42">
        <v>414.24489799999998</v>
      </c>
      <c r="AQ1393" s="42">
        <v>112.408163</v>
      </c>
      <c r="AR1393" s="42">
        <v>1111.5918369999999</v>
      </c>
      <c r="AS1393" s="42">
        <v>4.163265</v>
      </c>
      <c r="AT1393" s="42">
        <v>79.102041</v>
      </c>
      <c r="AU1393" s="42">
        <v>54.122449000000003</v>
      </c>
      <c r="AV1393" s="42">
        <v>179.020408</v>
      </c>
      <c r="AW1393" s="42">
        <v>158.204082</v>
      </c>
      <c r="AX1393" s="42">
        <v>145.71428599999999</v>
      </c>
      <c r="AY1393" s="42">
        <v>374.69387799999998</v>
      </c>
      <c r="AZ1393" s="42">
        <v>116.57142899999999</v>
      </c>
      <c r="BA1393" s="42">
        <v>537.06122400000004</v>
      </c>
      <c r="BB1393" s="42">
        <v>4.163265</v>
      </c>
      <c r="BC1393" s="42">
        <v>54.122449000000003</v>
      </c>
      <c r="BD1393" s="42">
        <v>33.306122000000002</v>
      </c>
      <c r="BE1393" s="42">
        <v>70.775509999999997</v>
      </c>
      <c r="BF1393" s="42">
        <v>41.632652999999998</v>
      </c>
      <c r="BG1393" s="42">
        <v>116.57142899999999</v>
      </c>
      <c r="BH1393" s="42">
        <v>187.34693899999999</v>
      </c>
      <c r="BI1393" s="42">
        <v>29.142856999999999</v>
      </c>
      <c r="BJ1393" s="42">
        <v>574.53061200000002</v>
      </c>
      <c r="BK1393" s="42">
        <v>0</v>
      </c>
      <c r="BL1393" s="42">
        <v>24.979592</v>
      </c>
      <c r="BM1393" s="42">
        <v>20.816327000000001</v>
      </c>
      <c r="BN1393" s="42">
        <v>108.24489800000001</v>
      </c>
      <c r="BO1393" s="42">
        <v>116.57142899999999</v>
      </c>
      <c r="BP1393" s="42">
        <v>29.142856999999999</v>
      </c>
      <c r="BQ1393" s="42">
        <v>187.34693899999999</v>
      </c>
      <c r="BR1393" s="42">
        <v>87.428571000000005</v>
      </c>
      <c r="BS1393" s="42">
        <v>95.755101999999994</v>
      </c>
      <c r="BT1393" s="42">
        <v>0</v>
      </c>
      <c r="BU1393" s="42">
        <v>0</v>
      </c>
      <c r="BV1393" s="42">
        <v>0</v>
      </c>
      <c r="BW1393" s="42">
        <v>4.163265</v>
      </c>
      <c r="BX1393" s="42">
        <v>12.489796</v>
      </c>
      <c r="BY1393" s="42">
        <v>24.979592</v>
      </c>
      <c r="BZ1393" s="42">
        <v>0</v>
      </c>
      <c r="CA1393" s="42">
        <v>54.122449000000003</v>
      </c>
      <c r="CB1393" s="42">
        <v>549.55101999999999</v>
      </c>
      <c r="CC1393" s="42">
        <v>4.163265</v>
      </c>
      <c r="CD1393" s="42">
        <v>74.938776000000004</v>
      </c>
      <c r="CE1393" s="42">
        <v>45.795918</v>
      </c>
      <c r="CF1393" s="42">
        <v>158.204082</v>
      </c>
      <c r="CG1393" s="42">
        <v>129.06122400000001</v>
      </c>
      <c r="CH1393" s="42">
        <v>104.081633</v>
      </c>
      <c r="CI1393" s="42">
        <v>0</v>
      </c>
      <c r="CJ1393" s="42">
        <v>33.306122000000002</v>
      </c>
      <c r="CK1393" s="42">
        <v>466.28571399999998</v>
      </c>
      <c r="CL1393" s="42">
        <v>0</v>
      </c>
      <c r="CM1393" s="42">
        <v>4.163265</v>
      </c>
      <c r="CN1393" s="42">
        <v>8.3265309999999992</v>
      </c>
      <c r="CO1393" s="42">
        <v>16.653061000000001</v>
      </c>
      <c r="CP1393" s="42">
        <v>16.653061000000001</v>
      </c>
      <c r="CQ1393" s="42">
        <v>16.653061000000001</v>
      </c>
      <c r="CR1393" s="42">
        <v>374.69387799999998</v>
      </c>
      <c r="CS1393" s="42">
        <v>29.142856999999999</v>
      </c>
    </row>
    <row r="1394" spans="1:97">
      <c r="A1394" s="40" t="s">
        <v>3414</v>
      </c>
      <c r="B1394" s="40" t="s">
        <v>289</v>
      </c>
      <c r="C1394" s="40" t="s">
        <v>2806</v>
      </c>
      <c r="D1394" s="40" t="s">
        <v>2812</v>
      </c>
      <c r="E1394" s="40" t="s">
        <v>2902</v>
      </c>
      <c r="F1394" s="40" t="s">
        <v>2903</v>
      </c>
      <c r="G1394" s="41" t="s">
        <v>294</v>
      </c>
      <c r="H1394" s="40" t="s">
        <v>3415</v>
      </c>
      <c r="I1394" s="42">
        <v>1381</v>
      </c>
      <c r="J1394" s="42">
        <v>282.20324399999998</v>
      </c>
      <c r="K1394" s="42">
        <v>164.64701199999999</v>
      </c>
      <c r="L1394" s="42">
        <v>300.54136099999999</v>
      </c>
      <c r="M1394" s="42">
        <v>305.63528200000002</v>
      </c>
      <c r="N1394" s="42">
        <v>220.01968500000001</v>
      </c>
      <c r="O1394" s="42">
        <v>107.95341500000001</v>
      </c>
      <c r="P1394" s="42">
        <v>210</v>
      </c>
      <c r="Q1394" s="42">
        <v>156</v>
      </c>
      <c r="R1394" s="42">
        <v>265</v>
      </c>
      <c r="S1394" s="42">
        <v>234</v>
      </c>
      <c r="T1394" s="42">
        <v>154</v>
      </c>
      <c r="U1394" s="42">
        <v>60</v>
      </c>
      <c r="V1394" s="42">
        <v>658.07806400000004</v>
      </c>
      <c r="W1394" s="42">
        <v>130.40438700000001</v>
      </c>
      <c r="X1394" s="42">
        <v>76.352243000000001</v>
      </c>
      <c r="Y1394" s="42">
        <v>141.61101400000001</v>
      </c>
      <c r="Z1394" s="42">
        <v>150.78007299999999</v>
      </c>
      <c r="AA1394" s="42">
        <v>106.97234899999999</v>
      </c>
      <c r="AB1394" s="42">
        <v>51.957998000000003</v>
      </c>
      <c r="AC1394" s="42">
        <v>0</v>
      </c>
      <c r="AD1394" s="42">
        <v>171.15575799999999</v>
      </c>
      <c r="AE1394" s="42">
        <v>380.96874200000002</v>
      </c>
      <c r="AF1394" s="42">
        <v>105.953565</v>
      </c>
      <c r="AG1394" s="42">
        <v>722.92193599999996</v>
      </c>
      <c r="AH1394" s="42">
        <v>151.798857</v>
      </c>
      <c r="AI1394" s="42">
        <v>88.294769000000002</v>
      </c>
      <c r="AJ1394" s="42">
        <v>158.93034700000001</v>
      </c>
      <c r="AK1394" s="42">
        <v>154.85521</v>
      </c>
      <c r="AL1394" s="42">
        <v>113.047336</v>
      </c>
      <c r="AM1394" s="42">
        <v>52.939064000000002</v>
      </c>
      <c r="AN1394" s="42">
        <v>3.0563530000000001</v>
      </c>
      <c r="AO1394" s="42">
        <v>202.41746599999999</v>
      </c>
      <c r="AP1394" s="42">
        <v>396.28822400000001</v>
      </c>
      <c r="AQ1394" s="42">
        <v>124.216245</v>
      </c>
      <c r="AR1394" s="42">
        <v>1128.2849229999999</v>
      </c>
      <c r="AS1394" s="42">
        <v>16.300547999999999</v>
      </c>
      <c r="AT1394" s="42">
        <v>69.277331000000004</v>
      </c>
      <c r="AU1394" s="42">
        <v>28.525960000000001</v>
      </c>
      <c r="AV1394" s="42">
        <v>130.40438700000001</v>
      </c>
      <c r="AW1394" s="42">
        <v>183.305733</v>
      </c>
      <c r="AX1394" s="42">
        <v>142.62979799999999</v>
      </c>
      <c r="AY1394" s="42">
        <v>370.76204000000001</v>
      </c>
      <c r="AZ1394" s="42">
        <v>187.079125</v>
      </c>
      <c r="BA1394" s="42">
        <v>554.06777299999999</v>
      </c>
      <c r="BB1394" s="42">
        <v>8.1502739999999996</v>
      </c>
      <c r="BC1394" s="42">
        <v>61.127056000000003</v>
      </c>
      <c r="BD1394" s="42">
        <v>16.300547999999999</v>
      </c>
      <c r="BE1394" s="42">
        <v>65.202194000000006</v>
      </c>
      <c r="BF1394" s="42">
        <v>20.375685000000001</v>
      </c>
      <c r="BG1394" s="42">
        <v>122.254113</v>
      </c>
      <c r="BH1394" s="42">
        <v>195.60658100000001</v>
      </c>
      <c r="BI1394" s="42">
        <v>65.051321000000002</v>
      </c>
      <c r="BJ1394" s="42">
        <v>574.21714999999995</v>
      </c>
      <c r="BK1394" s="42">
        <v>8.1502739999999996</v>
      </c>
      <c r="BL1394" s="42">
        <v>8.1502739999999996</v>
      </c>
      <c r="BM1394" s="42">
        <v>12.225410999999999</v>
      </c>
      <c r="BN1394" s="42">
        <v>65.202194000000006</v>
      </c>
      <c r="BO1394" s="42">
        <v>162.930048</v>
      </c>
      <c r="BP1394" s="42">
        <v>20.375685000000001</v>
      </c>
      <c r="BQ1394" s="42">
        <v>175.15545900000001</v>
      </c>
      <c r="BR1394" s="42">
        <v>122.027804</v>
      </c>
      <c r="BS1394" s="42">
        <v>146.252318</v>
      </c>
      <c r="BT1394" s="42">
        <v>0</v>
      </c>
      <c r="BU1394" s="42">
        <v>0</v>
      </c>
      <c r="BV1394" s="42">
        <v>0</v>
      </c>
      <c r="BW1394" s="42">
        <v>0</v>
      </c>
      <c r="BX1394" s="42">
        <v>8.0748379999999997</v>
      </c>
      <c r="BY1394" s="42">
        <v>20.375685000000001</v>
      </c>
      <c r="BZ1394" s="42">
        <v>0</v>
      </c>
      <c r="CA1394" s="42">
        <v>117.801794</v>
      </c>
      <c r="CB1394" s="42">
        <v>505.31700000000001</v>
      </c>
      <c r="CC1394" s="42">
        <v>16.300547999999999</v>
      </c>
      <c r="CD1394" s="42">
        <v>52.976782</v>
      </c>
      <c r="CE1394" s="42">
        <v>20.375685000000001</v>
      </c>
      <c r="CF1394" s="42">
        <v>118.17897600000001</v>
      </c>
      <c r="CG1394" s="42">
        <v>154.85521</v>
      </c>
      <c r="CH1394" s="42">
        <v>101.878427</v>
      </c>
      <c r="CI1394" s="42">
        <v>8.1502739999999996</v>
      </c>
      <c r="CJ1394" s="42">
        <v>32.601097000000003</v>
      </c>
      <c r="CK1394" s="42">
        <v>476.71560399999998</v>
      </c>
      <c r="CL1394" s="42">
        <v>0</v>
      </c>
      <c r="CM1394" s="42">
        <v>16.300547999999999</v>
      </c>
      <c r="CN1394" s="42">
        <v>8.1502739999999996</v>
      </c>
      <c r="CO1394" s="42">
        <v>12.225410999999999</v>
      </c>
      <c r="CP1394" s="42">
        <v>20.375685000000001</v>
      </c>
      <c r="CQ1394" s="42">
        <v>20.375685000000001</v>
      </c>
      <c r="CR1394" s="42">
        <v>362.61176599999999</v>
      </c>
      <c r="CS1394" s="42">
        <v>36.676234000000001</v>
      </c>
    </row>
    <row r="1395" spans="1:97">
      <c r="A1395" s="40" t="s">
        <v>3416</v>
      </c>
      <c r="B1395" s="40" t="s">
        <v>289</v>
      </c>
      <c r="C1395" s="40" t="s">
        <v>2806</v>
      </c>
      <c r="D1395" s="40" t="s">
        <v>2812</v>
      </c>
      <c r="E1395" s="40" t="s">
        <v>2817</v>
      </c>
      <c r="F1395" s="40" t="s">
        <v>2818</v>
      </c>
      <c r="G1395" s="41" t="s">
        <v>294</v>
      </c>
      <c r="H1395" s="40" t="s">
        <v>3417</v>
      </c>
      <c r="I1395" s="42">
        <v>818</v>
      </c>
      <c r="J1395" s="42">
        <v>167</v>
      </c>
      <c r="K1395" s="42">
        <v>93</v>
      </c>
      <c r="L1395" s="42">
        <v>165</v>
      </c>
      <c r="M1395" s="42">
        <v>177</v>
      </c>
      <c r="N1395" s="42">
        <v>130</v>
      </c>
      <c r="O1395" s="42">
        <v>86</v>
      </c>
      <c r="P1395" s="42">
        <v>117</v>
      </c>
      <c r="Q1395" s="42">
        <v>116</v>
      </c>
      <c r="R1395" s="42">
        <v>169</v>
      </c>
      <c r="S1395" s="42">
        <v>130</v>
      </c>
      <c r="T1395" s="42">
        <v>139</v>
      </c>
      <c r="U1395" s="42">
        <v>70</v>
      </c>
      <c r="V1395" s="42">
        <v>405</v>
      </c>
      <c r="W1395" s="42">
        <v>91</v>
      </c>
      <c r="X1395" s="42">
        <v>52</v>
      </c>
      <c r="Y1395" s="42">
        <v>80</v>
      </c>
      <c r="Z1395" s="42">
        <v>86</v>
      </c>
      <c r="AA1395" s="42">
        <v>61</v>
      </c>
      <c r="AB1395" s="42">
        <v>31</v>
      </c>
      <c r="AC1395" s="42">
        <v>4</v>
      </c>
      <c r="AD1395" s="42">
        <v>112</v>
      </c>
      <c r="AE1395" s="42">
        <v>222</v>
      </c>
      <c r="AF1395" s="42">
        <v>71</v>
      </c>
      <c r="AG1395" s="42">
        <v>413</v>
      </c>
      <c r="AH1395" s="42">
        <v>76</v>
      </c>
      <c r="AI1395" s="42">
        <v>41</v>
      </c>
      <c r="AJ1395" s="42">
        <v>85</v>
      </c>
      <c r="AK1395" s="42">
        <v>91</v>
      </c>
      <c r="AL1395" s="42">
        <v>69</v>
      </c>
      <c r="AM1395" s="42">
        <v>49</v>
      </c>
      <c r="AN1395" s="42">
        <v>2</v>
      </c>
      <c r="AO1395" s="42">
        <v>86</v>
      </c>
      <c r="AP1395" s="42">
        <v>237</v>
      </c>
      <c r="AQ1395" s="42">
        <v>90</v>
      </c>
      <c r="AR1395" s="42">
        <v>656</v>
      </c>
      <c r="AS1395" s="42">
        <v>8</v>
      </c>
      <c r="AT1395" s="42">
        <v>24</v>
      </c>
      <c r="AU1395" s="42">
        <v>20</v>
      </c>
      <c r="AV1395" s="42">
        <v>100</v>
      </c>
      <c r="AW1395" s="42">
        <v>92</v>
      </c>
      <c r="AX1395" s="42">
        <v>124</v>
      </c>
      <c r="AY1395" s="42">
        <v>224</v>
      </c>
      <c r="AZ1395" s="42">
        <v>64</v>
      </c>
      <c r="BA1395" s="42">
        <v>304</v>
      </c>
      <c r="BB1395" s="42">
        <v>8</v>
      </c>
      <c r="BC1395" s="42">
        <v>20</v>
      </c>
      <c r="BD1395" s="42">
        <v>16</v>
      </c>
      <c r="BE1395" s="42">
        <v>28</v>
      </c>
      <c r="BF1395" s="42">
        <v>16</v>
      </c>
      <c r="BG1395" s="42">
        <v>92</v>
      </c>
      <c r="BH1395" s="42">
        <v>108</v>
      </c>
      <c r="BI1395" s="42">
        <v>16</v>
      </c>
      <c r="BJ1395" s="42">
        <v>352</v>
      </c>
      <c r="BK1395" s="42">
        <v>0</v>
      </c>
      <c r="BL1395" s="42">
        <v>4</v>
      </c>
      <c r="BM1395" s="42">
        <v>4</v>
      </c>
      <c r="BN1395" s="42">
        <v>72</v>
      </c>
      <c r="BO1395" s="42">
        <v>76</v>
      </c>
      <c r="BP1395" s="42">
        <v>32</v>
      </c>
      <c r="BQ1395" s="42">
        <v>116</v>
      </c>
      <c r="BR1395" s="42">
        <v>48</v>
      </c>
      <c r="BS1395" s="42">
        <v>48</v>
      </c>
      <c r="BT1395" s="42">
        <v>0</v>
      </c>
      <c r="BU1395" s="42">
        <v>0</v>
      </c>
      <c r="BV1395" s="42">
        <v>0</v>
      </c>
      <c r="BW1395" s="42">
        <v>4</v>
      </c>
      <c r="BX1395" s="42">
        <v>8</v>
      </c>
      <c r="BY1395" s="42">
        <v>4</v>
      </c>
      <c r="BZ1395" s="42">
        <v>0</v>
      </c>
      <c r="CA1395" s="42">
        <v>32</v>
      </c>
      <c r="CB1395" s="42">
        <v>312</v>
      </c>
      <c r="CC1395" s="42">
        <v>8</v>
      </c>
      <c r="CD1395" s="42">
        <v>24</v>
      </c>
      <c r="CE1395" s="42">
        <v>8</v>
      </c>
      <c r="CF1395" s="42">
        <v>76</v>
      </c>
      <c r="CG1395" s="42">
        <v>68</v>
      </c>
      <c r="CH1395" s="42">
        <v>108</v>
      </c>
      <c r="CI1395" s="42">
        <v>0</v>
      </c>
      <c r="CJ1395" s="42">
        <v>20</v>
      </c>
      <c r="CK1395" s="42">
        <v>296</v>
      </c>
      <c r="CL1395" s="42">
        <v>0</v>
      </c>
      <c r="CM1395" s="42">
        <v>0</v>
      </c>
      <c r="CN1395" s="42">
        <v>12</v>
      </c>
      <c r="CO1395" s="42">
        <v>20</v>
      </c>
      <c r="CP1395" s="42">
        <v>16</v>
      </c>
      <c r="CQ1395" s="42">
        <v>12</v>
      </c>
      <c r="CR1395" s="42">
        <v>224</v>
      </c>
      <c r="CS1395" s="42">
        <v>12</v>
      </c>
    </row>
    <row r="1396" spans="1:97">
      <c r="A1396" s="40" t="s">
        <v>3418</v>
      </c>
      <c r="B1396" s="40" t="s">
        <v>289</v>
      </c>
      <c r="C1396" s="40" t="s">
        <v>2806</v>
      </c>
      <c r="D1396" s="40" t="s">
        <v>2812</v>
      </c>
      <c r="E1396" s="40" t="s">
        <v>2899</v>
      </c>
      <c r="F1396" s="40" t="s">
        <v>2818</v>
      </c>
      <c r="G1396" s="41" t="s">
        <v>294</v>
      </c>
      <c r="H1396" s="40" t="s">
        <v>3419</v>
      </c>
      <c r="I1396" s="42">
        <v>1612</v>
      </c>
      <c r="J1396" s="42">
        <v>327</v>
      </c>
      <c r="K1396" s="42">
        <v>209</v>
      </c>
      <c r="L1396" s="42">
        <v>325</v>
      </c>
      <c r="M1396" s="42">
        <v>365</v>
      </c>
      <c r="N1396" s="42">
        <v>267</v>
      </c>
      <c r="O1396" s="42">
        <v>119</v>
      </c>
      <c r="P1396" s="42">
        <v>243</v>
      </c>
      <c r="Q1396" s="42">
        <v>186</v>
      </c>
      <c r="R1396" s="42">
        <v>278</v>
      </c>
      <c r="S1396" s="42">
        <v>300</v>
      </c>
      <c r="T1396" s="42">
        <v>180</v>
      </c>
      <c r="U1396" s="42">
        <v>82</v>
      </c>
      <c r="V1396" s="42">
        <v>812</v>
      </c>
      <c r="W1396" s="42">
        <v>178</v>
      </c>
      <c r="X1396" s="42">
        <v>102</v>
      </c>
      <c r="Y1396" s="42">
        <v>158</v>
      </c>
      <c r="Z1396" s="42">
        <v>192</v>
      </c>
      <c r="AA1396" s="42">
        <v>127</v>
      </c>
      <c r="AB1396" s="42">
        <v>53</v>
      </c>
      <c r="AC1396" s="42">
        <v>2</v>
      </c>
      <c r="AD1396" s="42">
        <v>223</v>
      </c>
      <c r="AE1396" s="42">
        <v>463</v>
      </c>
      <c r="AF1396" s="42">
        <v>126</v>
      </c>
      <c r="AG1396" s="42">
        <v>800</v>
      </c>
      <c r="AH1396" s="42">
        <v>149</v>
      </c>
      <c r="AI1396" s="42">
        <v>107</v>
      </c>
      <c r="AJ1396" s="42">
        <v>167</v>
      </c>
      <c r="AK1396" s="42">
        <v>173</v>
      </c>
      <c r="AL1396" s="42">
        <v>140</v>
      </c>
      <c r="AM1396" s="42">
        <v>61</v>
      </c>
      <c r="AN1396" s="42">
        <v>3</v>
      </c>
      <c r="AO1396" s="42">
        <v>187</v>
      </c>
      <c r="AP1396" s="42">
        <v>469</v>
      </c>
      <c r="AQ1396" s="42">
        <v>144</v>
      </c>
      <c r="AR1396" s="42">
        <v>1296</v>
      </c>
      <c r="AS1396" s="42">
        <v>4</v>
      </c>
      <c r="AT1396" s="42">
        <v>60</v>
      </c>
      <c r="AU1396" s="42">
        <v>88</v>
      </c>
      <c r="AV1396" s="42">
        <v>200</v>
      </c>
      <c r="AW1396" s="42">
        <v>292</v>
      </c>
      <c r="AX1396" s="42">
        <v>156</v>
      </c>
      <c r="AY1396" s="42">
        <v>368</v>
      </c>
      <c r="AZ1396" s="42">
        <v>128</v>
      </c>
      <c r="BA1396" s="42">
        <v>644</v>
      </c>
      <c r="BB1396" s="42">
        <v>4</v>
      </c>
      <c r="BC1396" s="42">
        <v>52</v>
      </c>
      <c r="BD1396" s="42">
        <v>68</v>
      </c>
      <c r="BE1396" s="42">
        <v>104</v>
      </c>
      <c r="BF1396" s="42">
        <v>60</v>
      </c>
      <c r="BG1396" s="42">
        <v>136</v>
      </c>
      <c r="BH1396" s="42">
        <v>180</v>
      </c>
      <c r="BI1396" s="42">
        <v>40</v>
      </c>
      <c r="BJ1396" s="42">
        <v>652</v>
      </c>
      <c r="BK1396" s="42">
        <v>0</v>
      </c>
      <c r="BL1396" s="42">
        <v>8</v>
      </c>
      <c r="BM1396" s="42">
        <v>20</v>
      </c>
      <c r="BN1396" s="42">
        <v>96</v>
      </c>
      <c r="BO1396" s="42">
        <v>232</v>
      </c>
      <c r="BP1396" s="42">
        <v>20</v>
      </c>
      <c r="BQ1396" s="42">
        <v>188</v>
      </c>
      <c r="BR1396" s="42">
        <v>88</v>
      </c>
      <c r="BS1396" s="42">
        <v>128</v>
      </c>
      <c r="BT1396" s="42">
        <v>0</v>
      </c>
      <c r="BU1396" s="42">
        <v>0</v>
      </c>
      <c r="BV1396" s="42">
        <v>0</v>
      </c>
      <c r="BW1396" s="42">
        <v>8</v>
      </c>
      <c r="BX1396" s="42">
        <v>16</v>
      </c>
      <c r="BY1396" s="42">
        <v>20</v>
      </c>
      <c r="BZ1396" s="42">
        <v>0</v>
      </c>
      <c r="CA1396" s="42">
        <v>84</v>
      </c>
      <c r="CB1396" s="42">
        <v>660</v>
      </c>
      <c r="CC1396" s="42">
        <v>4</v>
      </c>
      <c r="CD1396" s="42">
        <v>48</v>
      </c>
      <c r="CE1396" s="42">
        <v>60</v>
      </c>
      <c r="CF1396" s="42">
        <v>176</v>
      </c>
      <c r="CG1396" s="42">
        <v>232</v>
      </c>
      <c r="CH1396" s="42">
        <v>120</v>
      </c>
      <c r="CI1396" s="42">
        <v>0</v>
      </c>
      <c r="CJ1396" s="42">
        <v>20</v>
      </c>
      <c r="CK1396" s="42">
        <v>508</v>
      </c>
      <c r="CL1396" s="42">
        <v>0</v>
      </c>
      <c r="CM1396" s="42">
        <v>12</v>
      </c>
      <c r="CN1396" s="42">
        <v>28</v>
      </c>
      <c r="CO1396" s="42">
        <v>16</v>
      </c>
      <c r="CP1396" s="42">
        <v>44</v>
      </c>
      <c r="CQ1396" s="42">
        <v>16</v>
      </c>
      <c r="CR1396" s="42">
        <v>368</v>
      </c>
      <c r="CS1396" s="42">
        <v>24</v>
      </c>
    </row>
    <row r="1397" spans="1:97">
      <c r="A1397" s="40" t="s">
        <v>3420</v>
      </c>
      <c r="B1397" s="40" t="s">
        <v>289</v>
      </c>
      <c r="C1397" s="40" t="s">
        <v>2806</v>
      </c>
      <c r="D1397" s="40" t="s">
        <v>2807</v>
      </c>
      <c r="E1397" s="40" t="s">
        <v>2890</v>
      </c>
      <c r="F1397" s="40" t="s">
        <v>1696</v>
      </c>
      <c r="G1397" s="41" t="s">
        <v>294</v>
      </c>
      <c r="H1397" s="40" t="s">
        <v>3421</v>
      </c>
      <c r="I1397" s="42">
        <v>905</v>
      </c>
      <c r="J1397" s="42">
        <v>197.598253</v>
      </c>
      <c r="K1397" s="42">
        <v>125.474891</v>
      </c>
      <c r="L1397" s="42">
        <v>200.56222700000001</v>
      </c>
      <c r="M1397" s="42">
        <v>178.82641899999999</v>
      </c>
      <c r="N1397" s="42">
        <v>113.618996</v>
      </c>
      <c r="O1397" s="42">
        <v>88.919213999999997</v>
      </c>
      <c r="P1397" s="42">
        <v>161</v>
      </c>
      <c r="Q1397" s="42">
        <v>109</v>
      </c>
      <c r="R1397" s="42">
        <v>147</v>
      </c>
      <c r="S1397" s="42">
        <v>110</v>
      </c>
      <c r="T1397" s="42">
        <v>140</v>
      </c>
      <c r="U1397" s="42">
        <v>45</v>
      </c>
      <c r="V1397" s="42">
        <v>458.42794800000001</v>
      </c>
      <c r="W1397" s="42">
        <v>104.727074</v>
      </c>
      <c r="X1397" s="42">
        <v>56.315502000000002</v>
      </c>
      <c r="Y1397" s="42">
        <v>106.703057</v>
      </c>
      <c r="Z1397" s="42">
        <v>91.883188000000004</v>
      </c>
      <c r="AA1397" s="42">
        <v>60.267467000000003</v>
      </c>
      <c r="AB1397" s="42">
        <v>37.543667999999997</v>
      </c>
      <c r="AC1397" s="42">
        <v>0.98799099999999995</v>
      </c>
      <c r="AD1397" s="42">
        <v>119.546943</v>
      </c>
      <c r="AE1397" s="42">
        <v>269.72161599999998</v>
      </c>
      <c r="AF1397" s="42">
        <v>69.159389000000004</v>
      </c>
      <c r="AG1397" s="42">
        <v>446.57205199999999</v>
      </c>
      <c r="AH1397" s="42">
        <v>92.871178999999998</v>
      </c>
      <c r="AI1397" s="42">
        <v>69.159389000000004</v>
      </c>
      <c r="AJ1397" s="42">
        <v>93.859170000000006</v>
      </c>
      <c r="AK1397" s="42">
        <v>86.943230999999997</v>
      </c>
      <c r="AL1397" s="42">
        <v>53.351528000000002</v>
      </c>
      <c r="AM1397" s="42">
        <v>46.435589999999998</v>
      </c>
      <c r="AN1397" s="42">
        <v>3.951965</v>
      </c>
      <c r="AO1397" s="42">
        <v>117.570961</v>
      </c>
      <c r="AP1397" s="42">
        <v>246.00982500000001</v>
      </c>
      <c r="AQ1397" s="42">
        <v>82.991265999999996</v>
      </c>
      <c r="AR1397" s="42">
        <v>663.93013099999996</v>
      </c>
      <c r="AS1397" s="42">
        <v>11.855895</v>
      </c>
      <c r="AT1397" s="42">
        <v>31.615721000000001</v>
      </c>
      <c r="AU1397" s="42">
        <v>19.759824999999999</v>
      </c>
      <c r="AV1397" s="42">
        <v>75.087335999999993</v>
      </c>
      <c r="AW1397" s="42">
        <v>118.55895200000001</v>
      </c>
      <c r="AX1397" s="42">
        <v>138.31877700000001</v>
      </c>
      <c r="AY1397" s="42">
        <v>165.98253299999999</v>
      </c>
      <c r="AZ1397" s="42">
        <v>102.751092</v>
      </c>
      <c r="BA1397" s="42">
        <v>335.91703100000001</v>
      </c>
      <c r="BB1397" s="42">
        <v>11.855895</v>
      </c>
      <c r="BC1397" s="42">
        <v>19.759824999999999</v>
      </c>
      <c r="BD1397" s="42">
        <v>15.80786</v>
      </c>
      <c r="BE1397" s="42">
        <v>39.519651000000003</v>
      </c>
      <c r="BF1397" s="42">
        <v>23.711790000000001</v>
      </c>
      <c r="BG1397" s="42">
        <v>114.606987</v>
      </c>
      <c r="BH1397" s="42">
        <v>75.087335999999993</v>
      </c>
      <c r="BI1397" s="42">
        <v>35.567686000000002</v>
      </c>
      <c r="BJ1397" s="42">
        <v>328.01310000000001</v>
      </c>
      <c r="BK1397" s="42">
        <v>0</v>
      </c>
      <c r="BL1397" s="42">
        <v>11.855895</v>
      </c>
      <c r="BM1397" s="42">
        <v>3.951965</v>
      </c>
      <c r="BN1397" s="42">
        <v>35.567686000000002</v>
      </c>
      <c r="BO1397" s="42">
        <v>94.847161999999997</v>
      </c>
      <c r="BP1397" s="42">
        <v>23.711790000000001</v>
      </c>
      <c r="BQ1397" s="42">
        <v>90.895196999999996</v>
      </c>
      <c r="BR1397" s="42">
        <v>67.183406000000005</v>
      </c>
      <c r="BS1397" s="42">
        <v>47.423580999999999</v>
      </c>
      <c r="BT1397" s="42">
        <v>0</v>
      </c>
      <c r="BU1397" s="42">
        <v>0</v>
      </c>
      <c r="BV1397" s="42">
        <v>0</v>
      </c>
      <c r="BW1397" s="42">
        <v>3.951965</v>
      </c>
      <c r="BX1397" s="42">
        <v>3.951965</v>
      </c>
      <c r="BY1397" s="42">
        <v>7.9039299999999999</v>
      </c>
      <c r="BZ1397" s="42">
        <v>0</v>
      </c>
      <c r="CA1397" s="42">
        <v>31.615721000000001</v>
      </c>
      <c r="CB1397" s="42">
        <v>391.24454100000003</v>
      </c>
      <c r="CC1397" s="42">
        <v>3.951965</v>
      </c>
      <c r="CD1397" s="42">
        <v>31.615721000000001</v>
      </c>
      <c r="CE1397" s="42">
        <v>19.759824999999999</v>
      </c>
      <c r="CF1397" s="42">
        <v>63.231440999999997</v>
      </c>
      <c r="CG1397" s="42">
        <v>106.703057</v>
      </c>
      <c r="CH1397" s="42">
        <v>126.46288199999999</v>
      </c>
      <c r="CI1397" s="42">
        <v>0</v>
      </c>
      <c r="CJ1397" s="42">
        <v>39.519651000000003</v>
      </c>
      <c r="CK1397" s="42">
        <v>225.26200900000001</v>
      </c>
      <c r="CL1397" s="42">
        <v>7.9039299999999999</v>
      </c>
      <c r="CM1397" s="42">
        <v>0</v>
      </c>
      <c r="CN1397" s="42">
        <v>0</v>
      </c>
      <c r="CO1397" s="42">
        <v>7.9039299999999999</v>
      </c>
      <c r="CP1397" s="42">
        <v>7.9039299999999999</v>
      </c>
      <c r="CQ1397" s="42">
        <v>3.951965</v>
      </c>
      <c r="CR1397" s="42">
        <v>165.98253299999999</v>
      </c>
      <c r="CS1397" s="42">
        <v>31.615721000000001</v>
      </c>
    </row>
    <row r="1398" spans="1:97">
      <c r="A1398" s="40" t="s">
        <v>3422</v>
      </c>
      <c r="B1398" s="40" t="s">
        <v>289</v>
      </c>
      <c r="C1398" s="40" t="s">
        <v>2806</v>
      </c>
      <c r="D1398" s="40" t="s">
        <v>2812</v>
      </c>
      <c r="E1398" s="40" t="s">
        <v>2821</v>
      </c>
      <c r="F1398" s="40" t="s">
        <v>2818</v>
      </c>
      <c r="G1398" s="41" t="s">
        <v>294</v>
      </c>
      <c r="H1398" s="40" t="s">
        <v>3423</v>
      </c>
      <c r="I1398" s="42">
        <v>3310</v>
      </c>
      <c r="J1398" s="42">
        <v>517.809662</v>
      </c>
      <c r="K1398" s="42">
        <v>412.974829</v>
      </c>
      <c r="L1398" s="42">
        <v>806.294535</v>
      </c>
      <c r="M1398" s="42">
        <v>667.195874</v>
      </c>
      <c r="N1398" s="42">
        <v>578.59709399999997</v>
      </c>
      <c r="O1398" s="42">
        <v>327.12800600000003</v>
      </c>
      <c r="P1398" s="42">
        <v>381</v>
      </c>
      <c r="Q1398" s="42">
        <v>360</v>
      </c>
      <c r="R1398" s="42">
        <v>551</v>
      </c>
      <c r="S1398" s="42">
        <v>438</v>
      </c>
      <c r="T1398" s="42">
        <v>465</v>
      </c>
      <c r="U1398" s="42">
        <v>228</v>
      </c>
      <c r="V1398" s="42">
        <v>1647.566998</v>
      </c>
      <c r="W1398" s="42">
        <v>263.246376</v>
      </c>
      <c r="X1398" s="42">
        <v>210.88730899999999</v>
      </c>
      <c r="Y1398" s="42">
        <v>431.73763500000001</v>
      </c>
      <c r="Z1398" s="42">
        <v>323.66402399999998</v>
      </c>
      <c r="AA1398" s="42">
        <v>277.63388700000002</v>
      </c>
      <c r="AB1398" s="42">
        <v>133.335904</v>
      </c>
      <c r="AC1398" s="42">
        <v>7.0618629999999998</v>
      </c>
      <c r="AD1398" s="42">
        <v>326.55694</v>
      </c>
      <c r="AE1398" s="42">
        <v>1000.91586</v>
      </c>
      <c r="AF1398" s="42">
        <v>320.094199</v>
      </c>
      <c r="AG1398" s="42">
        <v>1662.433002</v>
      </c>
      <c r="AH1398" s="42">
        <v>254.56328600000001</v>
      </c>
      <c r="AI1398" s="42">
        <v>202.08752100000001</v>
      </c>
      <c r="AJ1398" s="42">
        <v>374.55689999999998</v>
      </c>
      <c r="AK1398" s="42">
        <v>343.53185100000002</v>
      </c>
      <c r="AL1398" s="42">
        <v>300.96320600000001</v>
      </c>
      <c r="AM1398" s="42">
        <v>161.678256</v>
      </c>
      <c r="AN1398" s="42">
        <v>25.051983</v>
      </c>
      <c r="AO1398" s="42">
        <v>320.05939599999999</v>
      </c>
      <c r="AP1398" s="42">
        <v>982.95899399999996</v>
      </c>
      <c r="AQ1398" s="42">
        <v>359.41461199999998</v>
      </c>
      <c r="AR1398" s="42">
        <v>2833.469662</v>
      </c>
      <c r="AS1398" s="42">
        <v>3.9863740000000001</v>
      </c>
      <c r="AT1398" s="42">
        <v>212.75679199999999</v>
      </c>
      <c r="AU1398" s="42">
        <v>244.44123300000001</v>
      </c>
      <c r="AV1398" s="42">
        <v>521.67667300000005</v>
      </c>
      <c r="AW1398" s="42">
        <v>463.22358600000001</v>
      </c>
      <c r="AX1398" s="42">
        <v>232.433333</v>
      </c>
      <c r="AY1398" s="42">
        <v>843.82377599999995</v>
      </c>
      <c r="AZ1398" s="42">
        <v>311.12789500000002</v>
      </c>
      <c r="BA1398" s="42">
        <v>1420.7263579999999</v>
      </c>
      <c r="BB1398" s="42">
        <v>3.9863740000000001</v>
      </c>
      <c r="BC1398" s="42">
        <v>107.95778900000001</v>
      </c>
      <c r="BD1398" s="42">
        <v>159.99195</v>
      </c>
      <c r="BE1398" s="42">
        <v>296.95945399999999</v>
      </c>
      <c r="BF1398" s="42">
        <v>124.018933</v>
      </c>
      <c r="BG1398" s="42">
        <v>188.16131899999999</v>
      </c>
      <c r="BH1398" s="42">
        <v>431.95213799999999</v>
      </c>
      <c r="BI1398" s="42">
        <v>107.698401</v>
      </c>
      <c r="BJ1398" s="42">
        <v>1412.7433040000001</v>
      </c>
      <c r="BK1398" s="42">
        <v>0</v>
      </c>
      <c r="BL1398" s="42">
        <v>104.799003</v>
      </c>
      <c r="BM1398" s="42">
        <v>84.449284000000006</v>
      </c>
      <c r="BN1398" s="42">
        <v>224.717218</v>
      </c>
      <c r="BO1398" s="42">
        <v>339.20465300000001</v>
      </c>
      <c r="BP1398" s="42">
        <v>44.272013999999999</v>
      </c>
      <c r="BQ1398" s="42">
        <v>411.87163800000002</v>
      </c>
      <c r="BR1398" s="42">
        <v>203.42949400000001</v>
      </c>
      <c r="BS1398" s="42">
        <v>238.381756</v>
      </c>
      <c r="BT1398" s="42">
        <v>0</v>
      </c>
      <c r="BU1398" s="42">
        <v>3.934904</v>
      </c>
      <c r="BV1398" s="42">
        <v>0</v>
      </c>
      <c r="BW1398" s="42">
        <v>15.897359</v>
      </c>
      <c r="BX1398" s="42">
        <v>55.868091999999997</v>
      </c>
      <c r="BY1398" s="42">
        <v>35.467610999999998</v>
      </c>
      <c r="BZ1398" s="42">
        <v>0</v>
      </c>
      <c r="CA1398" s="42">
        <v>127.21379</v>
      </c>
      <c r="CB1398" s="42">
        <v>1533.578855</v>
      </c>
      <c r="CC1398" s="42">
        <v>0</v>
      </c>
      <c r="CD1398" s="42">
        <v>168.434663</v>
      </c>
      <c r="CE1398" s="42">
        <v>220.26091400000001</v>
      </c>
      <c r="CF1398" s="42">
        <v>473.41698100000002</v>
      </c>
      <c r="CG1398" s="42">
        <v>383.16222199999999</v>
      </c>
      <c r="CH1398" s="42">
        <v>180.91526400000001</v>
      </c>
      <c r="CI1398" s="42">
        <v>4.0385179999999998</v>
      </c>
      <c r="CJ1398" s="42">
        <v>103.35029299999999</v>
      </c>
      <c r="CK1398" s="42">
        <v>1061.509051</v>
      </c>
      <c r="CL1398" s="42">
        <v>3.9863740000000001</v>
      </c>
      <c r="CM1398" s="42">
        <v>40.387225000000001</v>
      </c>
      <c r="CN1398" s="42">
        <v>24.180319000000001</v>
      </c>
      <c r="CO1398" s="42">
        <v>32.362333</v>
      </c>
      <c r="CP1398" s="42">
        <v>24.193270999999999</v>
      </c>
      <c r="CQ1398" s="42">
        <v>16.050457999999999</v>
      </c>
      <c r="CR1398" s="42">
        <v>839.785258</v>
      </c>
      <c r="CS1398" s="42">
        <v>80.563811999999999</v>
      </c>
    </row>
    <row r="1399" spans="1:97">
      <c r="A1399" s="40" t="s">
        <v>3424</v>
      </c>
      <c r="B1399" s="40" t="s">
        <v>289</v>
      </c>
      <c r="C1399" s="40" t="s">
        <v>2806</v>
      </c>
      <c r="D1399" s="40" t="s">
        <v>2807</v>
      </c>
      <c r="E1399" s="40" t="s">
        <v>2893</v>
      </c>
      <c r="F1399" s="40" t="s">
        <v>2809</v>
      </c>
      <c r="G1399" s="41" t="s">
        <v>294</v>
      </c>
      <c r="H1399" s="40" t="s">
        <v>3425</v>
      </c>
      <c r="I1399" s="42">
        <v>207</v>
      </c>
      <c r="J1399" s="42">
        <v>46.676470999999999</v>
      </c>
      <c r="K1399" s="42">
        <v>22.323529000000001</v>
      </c>
      <c r="L1399" s="42">
        <v>35.514705999999997</v>
      </c>
      <c r="M1399" s="42">
        <v>52.764705999999997</v>
      </c>
      <c r="N1399" s="42">
        <v>37.544117999999997</v>
      </c>
      <c r="O1399" s="42">
        <v>12.176470999999999</v>
      </c>
      <c r="P1399" s="42">
        <v>49</v>
      </c>
      <c r="Q1399" s="42">
        <v>29</v>
      </c>
      <c r="R1399" s="42">
        <v>48</v>
      </c>
      <c r="S1399" s="42">
        <v>39</v>
      </c>
      <c r="T1399" s="42">
        <v>22</v>
      </c>
      <c r="U1399" s="42">
        <v>14</v>
      </c>
      <c r="V1399" s="42">
        <v>96.397058999999999</v>
      </c>
      <c r="W1399" s="42">
        <v>22.323529000000001</v>
      </c>
      <c r="X1399" s="42">
        <v>9.1323530000000002</v>
      </c>
      <c r="Y1399" s="42">
        <v>16.235294</v>
      </c>
      <c r="Z1399" s="42">
        <v>25.367647000000002</v>
      </c>
      <c r="AA1399" s="42">
        <v>19.279412000000001</v>
      </c>
      <c r="AB1399" s="42">
        <v>4.0588240000000004</v>
      </c>
      <c r="AC1399" s="42">
        <v>0</v>
      </c>
      <c r="AD1399" s="42">
        <v>26.382352999999998</v>
      </c>
      <c r="AE1399" s="42">
        <v>57.838234999999997</v>
      </c>
      <c r="AF1399" s="42">
        <v>12.176470999999999</v>
      </c>
      <c r="AG1399" s="42">
        <v>110.602941</v>
      </c>
      <c r="AH1399" s="42">
        <v>24.352941000000001</v>
      </c>
      <c r="AI1399" s="42">
        <v>13.191176</v>
      </c>
      <c r="AJ1399" s="42">
        <v>19.279412000000001</v>
      </c>
      <c r="AK1399" s="42">
        <v>27.397058999999999</v>
      </c>
      <c r="AL1399" s="42">
        <v>18.264706</v>
      </c>
      <c r="AM1399" s="42">
        <v>7.1029410000000004</v>
      </c>
      <c r="AN1399" s="42">
        <v>1.0147060000000001</v>
      </c>
      <c r="AO1399" s="42">
        <v>29.426470999999999</v>
      </c>
      <c r="AP1399" s="42">
        <v>64.941175999999999</v>
      </c>
      <c r="AQ1399" s="42">
        <v>16.235294</v>
      </c>
      <c r="AR1399" s="42">
        <v>158.294118</v>
      </c>
      <c r="AS1399" s="42">
        <v>12.176470999999999</v>
      </c>
      <c r="AT1399" s="42">
        <v>0</v>
      </c>
      <c r="AU1399" s="42">
        <v>12.176470999999999</v>
      </c>
      <c r="AV1399" s="42">
        <v>16.235294</v>
      </c>
      <c r="AW1399" s="42">
        <v>24.352941000000001</v>
      </c>
      <c r="AX1399" s="42">
        <v>44.647058999999999</v>
      </c>
      <c r="AY1399" s="42">
        <v>24.352941000000001</v>
      </c>
      <c r="AZ1399" s="42">
        <v>24.352941000000001</v>
      </c>
      <c r="BA1399" s="42">
        <v>85.235293999999996</v>
      </c>
      <c r="BB1399" s="42">
        <v>8.1176469999999998</v>
      </c>
      <c r="BC1399" s="42">
        <v>0</v>
      </c>
      <c r="BD1399" s="42">
        <v>8.1176469999999998</v>
      </c>
      <c r="BE1399" s="42">
        <v>4.0588240000000004</v>
      </c>
      <c r="BF1399" s="42">
        <v>4.0588240000000004</v>
      </c>
      <c r="BG1399" s="42">
        <v>32.470587999999999</v>
      </c>
      <c r="BH1399" s="42">
        <v>12.176470999999999</v>
      </c>
      <c r="BI1399" s="42">
        <v>16.235294</v>
      </c>
      <c r="BJ1399" s="42">
        <v>73.058824000000001</v>
      </c>
      <c r="BK1399" s="42">
        <v>4.0588240000000004</v>
      </c>
      <c r="BL1399" s="42">
        <v>0</v>
      </c>
      <c r="BM1399" s="42">
        <v>4.0588240000000004</v>
      </c>
      <c r="BN1399" s="42">
        <v>12.176470999999999</v>
      </c>
      <c r="BO1399" s="42">
        <v>20.294118000000001</v>
      </c>
      <c r="BP1399" s="42">
        <v>12.176470999999999</v>
      </c>
      <c r="BQ1399" s="42">
        <v>12.176470999999999</v>
      </c>
      <c r="BR1399" s="42">
        <v>8.1176469999999998</v>
      </c>
      <c r="BS1399" s="42">
        <v>16.235294</v>
      </c>
      <c r="BT1399" s="42">
        <v>0</v>
      </c>
      <c r="BU1399" s="42">
        <v>0</v>
      </c>
      <c r="BV1399" s="42">
        <v>0</v>
      </c>
      <c r="BW1399" s="42">
        <v>0</v>
      </c>
      <c r="BX1399" s="42">
        <v>0</v>
      </c>
      <c r="BY1399" s="42">
        <v>8.1176469999999998</v>
      </c>
      <c r="BZ1399" s="42">
        <v>0</v>
      </c>
      <c r="CA1399" s="42">
        <v>8.1176469999999998</v>
      </c>
      <c r="CB1399" s="42">
        <v>101.47058800000001</v>
      </c>
      <c r="CC1399" s="42">
        <v>8.1176469999999998</v>
      </c>
      <c r="CD1399" s="42">
        <v>0</v>
      </c>
      <c r="CE1399" s="42">
        <v>12.176470999999999</v>
      </c>
      <c r="CF1399" s="42">
        <v>12.176470999999999</v>
      </c>
      <c r="CG1399" s="42">
        <v>24.352941000000001</v>
      </c>
      <c r="CH1399" s="42">
        <v>36.529412000000001</v>
      </c>
      <c r="CI1399" s="42">
        <v>0</v>
      </c>
      <c r="CJ1399" s="42">
        <v>8.1176469999999998</v>
      </c>
      <c r="CK1399" s="42">
        <v>40.588234999999997</v>
      </c>
      <c r="CL1399" s="42">
        <v>4.0588240000000004</v>
      </c>
      <c r="CM1399" s="42">
        <v>0</v>
      </c>
      <c r="CN1399" s="42">
        <v>0</v>
      </c>
      <c r="CO1399" s="42">
        <v>4.0588240000000004</v>
      </c>
      <c r="CP1399" s="42">
        <v>0</v>
      </c>
      <c r="CQ1399" s="42">
        <v>0</v>
      </c>
      <c r="CR1399" s="42">
        <v>24.352941000000001</v>
      </c>
      <c r="CS1399" s="42">
        <v>8.1176469999999998</v>
      </c>
    </row>
    <row r="1400" spans="1:97">
      <c r="A1400" s="40" t="s">
        <v>3426</v>
      </c>
      <c r="B1400" s="40" t="s">
        <v>289</v>
      </c>
      <c r="C1400" s="40" t="s">
        <v>2806</v>
      </c>
      <c r="D1400" s="40" t="s">
        <v>2807</v>
      </c>
      <c r="E1400" s="40" t="s">
        <v>2852</v>
      </c>
      <c r="F1400" s="40" t="s">
        <v>2809</v>
      </c>
      <c r="G1400" s="41" t="s">
        <v>294</v>
      </c>
      <c r="H1400" s="40" t="s">
        <v>3427</v>
      </c>
      <c r="I1400" s="42">
        <v>360</v>
      </c>
      <c r="J1400" s="42">
        <v>67</v>
      </c>
      <c r="K1400" s="42">
        <v>52</v>
      </c>
      <c r="L1400" s="42">
        <v>74</v>
      </c>
      <c r="M1400" s="42">
        <v>78</v>
      </c>
      <c r="N1400" s="42">
        <v>59</v>
      </c>
      <c r="O1400" s="42">
        <v>30</v>
      </c>
      <c r="P1400" s="42">
        <v>48</v>
      </c>
      <c r="Q1400" s="42">
        <v>66</v>
      </c>
      <c r="R1400" s="42">
        <v>78</v>
      </c>
      <c r="S1400" s="42">
        <v>77</v>
      </c>
      <c r="T1400" s="42">
        <v>51</v>
      </c>
      <c r="U1400" s="42">
        <v>21</v>
      </c>
      <c r="V1400" s="42">
        <v>178</v>
      </c>
      <c r="W1400" s="42">
        <v>34</v>
      </c>
      <c r="X1400" s="42">
        <v>26</v>
      </c>
      <c r="Y1400" s="42">
        <v>43</v>
      </c>
      <c r="Z1400" s="42">
        <v>34</v>
      </c>
      <c r="AA1400" s="42">
        <v>30</v>
      </c>
      <c r="AB1400" s="42">
        <v>11</v>
      </c>
      <c r="AC1400" s="42">
        <v>0</v>
      </c>
      <c r="AD1400" s="42">
        <v>42</v>
      </c>
      <c r="AE1400" s="42">
        <v>107</v>
      </c>
      <c r="AF1400" s="42">
        <v>29</v>
      </c>
      <c r="AG1400" s="42">
        <v>182</v>
      </c>
      <c r="AH1400" s="42">
        <v>33</v>
      </c>
      <c r="AI1400" s="42">
        <v>26</v>
      </c>
      <c r="AJ1400" s="42">
        <v>31</v>
      </c>
      <c r="AK1400" s="42">
        <v>44</v>
      </c>
      <c r="AL1400" s="42">
        <v>29</v>
      </c>
      <c r="AM1400" s="42">
        <v>19</v>
      </c>
      <c r="AN1400" s="42">
        <v>0</v>
      </c>
      <c r="AO1400" s="42">
        <v>43</v>
      </c>
      <c r="AP1400" s="42">
        <v>105</v>
      </c>
      <c r="AQ1400" s="42">
        <v>34</v>
      </c>
      <c r="AR1400" s="42">
        <v>312</v>
      </c>
      <c r="AS1400" s="42">
        <v>20</v>
      </c>
      <c r="AT1400" s="42">
        <v>16</v>
      </c>
      <c r="AU1400" s="42">
        <v>12</v>
      </c>
      <c r="AV1400" s="42">
        <v>24</v>
      </c>
      <c r="AW1400" s="42">
        <v>48</v>
      </c>
      <c r="AX1400" s="42">
        <v>64</v>
      </c>
      <c r="AY1400" s="42">
        <v>84</v>
      </c>
      <c r="AZ1400" s="42">
        <v>44</v>
      </c>
      <c r="BA1400" s="42">
        <v>164</v>
      </c>
      <c r="BB1400" s="42">
        <v>16</v>
      </c>
      <c r="BC1400" s="42">
        <v>16</v>
      </c>
      <c r="BD1400" s="42">
        <v>8</v>
      </c>
      <c r="BE1400" s="42">
        <v>12</v>
      </c>
      <c r="BF1400" s="42">
        <v>4</v>
      </c>
      <c r="BG1400" s="42">
        <v>44</v>
      </c>
      <c r="BH1400" s="42">
        <v>48</v>
      </c>
      <c r="BI1400" s="42">
        <v>16</v>
      </c>
      <c r="BJ1400" s="42">
        <v>148</v>
      </c>
      <c r="BK1400" s="42">
        <v>4</v>
      </c>
      <c r="BL1400" s="42">
        <v>0</v>
      </c>
      <c r="BM1400" s="42">
        <v>4</v>
      </c>
      <c r="BN1400" s="42">
        <v>12</v>
      </c>
      <c r="BO1400" s="42">
        <v>44</v>
      </c>
      <c r="BP1400" s="42">
        <v>20</v>
      </c>
      <c r="BQ1400" s="42">
        <v>36</v>
      </c>
      <c r="BR1400" s="42">
        <v>28</v>
      </c>
      <c r="BS1400" s="42">
        <v>32</v>
      </c>
      <c r="BT1400" s="42">
        <v>0</v>
      </c>
      <c r="BU1400" s="42">
        <v>0</v>
      </c>
      <c r="BV1400" s="42">
        <v>0</v>
      </c>
      <c r="BW1400" s="42">
        <v>0</v>
      </c>
      <c r="BX1400" s="42">
        <v>0</v>
      </c>
      <c r="BY1400" s="42">
        <v>0</v>
      </c>
      <c r="BZ1400" s="42">
        <v>0</v>
      </c>
      <c r="CA1400" s="42">
        <v>32</v>
      </c>
      <c r="CB1400" s="42">
        <v>172</v>
      </c>
      <c r="CC1400" s="42">
        <v>20</v>
      </c>
      <c r="CD1400" s="42">
        <v>16</v>
      </c>
      <c r="CE1400" s="42">
        <v>8</v>
      </c>
      <c r="CF1400" s="42">
        <v>16</v>
      </c>
      <c r="CG1400" s="42">
        <v>48</v>
      </c>
      <c r="CH1400" s="42">
        <v>56</v>
      </c>
      <c r="CI1400" s="42">
        <v>0</v>
      </c>
      <c r="CJ1400" s="42">
        <v>8</v>
      </c>
      <c r="CK1400" s="42">
        <v>108</v>
      </c>
      <c r="CL1400" s="42">
        <v>0</v>
      </c>
      <c r="CM1400" s="42">
        <v>0</v>
      </c>
      <c r="CN1400" s="42">
        <v>4</v>
      </c>
      <c r="CO1400" s="42">
        <v>8</v>
      </c>
      <c r="CP1400" s="42">
        <v>0</v>
      </c>
      <c r="CQ1400" s="42">
        <v>8</v>
      </c>
      <c r="CR1400" s="42">
        <v>84</v>
      </c>
      <c r="CS1400" s="42">
        <v>4</v>
      </c>
    </row>
    <row r="1401" spans="1:97">
      <c r="A1401" s="40" t="s">
        <v>3428</v>
      </c>
      <c r="B1401" s="40" t="s">
        <v>289</v>
      </c>
      <c r="C1401" s="40" t="s">
        <v>2806</v>
      </c>
      <c r="D1401" s="40" t="s">
        <v>2807</v>
      </c>
      <c r="E1401" s="40" t="s">
        <v>2852</v>
      </c>
      <c r="F1401" s="40" t="s">
        <v>2809</v>
      </c>
      <c r="G1401" s="41" t="s">
        <v>294</v>
      </c>
      <c r="H1401" s="40" t="s">
        <v>3429</v>
      </c>
      <c r="I1401" s="42">
        <v>208</v>
      </c>
      <c r="J1401" s="42">
        <v>40.417062000000001</v>
      </c>
      <c r="K1401" s="42">
        <v>27.601896</v>
      </c>
      <c r="L1401" s="42">
        <v>39.431280000000001</v>
      </c>
      <c r="M1401" s="42">
        <v>59.146918999999997</v>
      </c>
      <c r="N1401" s="42">
        <v>17.744076</v>
      </c>
      <c r="O1401" s="42">
        <v>23.658767999999998</v>
      </c>
      <c r="P1401" s="42">
        <v>35</v>
      </c>
      <c r="Q1401" s="42">
        <v>31</v>
      </c>
      <c r="R1401" s="42">
        <v>39</v>
      </c>
      <c r="S1401" s="42">
        <v>37</v>
      </c>
      <c r="T1401" s="42">
        <v>22</v>
      </c>
      <c r="U1401" s="42">
        <v>18</v>
      </c>
      <c r="V1401" s="42">
        <v>96.606634999999997</v>
      </c>
      <c r="W1401" s="42">
        <v>19.71564</v>
      </c>
      <c r="X1401" s="42">
        <v>11.829383999999999</v>
      </c>
      <c r="Y1401" s="42">
        <v>19.71564</v>
      </c>
      <c r="Z1401" s="42">
        <v>31.545024000000002</v>
      </c>
      <c r="AA1401" s="42">
        <v>9.8578200000000002</v>
      </c>
      <c r="AB1401" s="42">
        <v>3.9431280000000002</v>
      </c>
      <c r="AC1401" s="42">
        <v>0</v>
      </c>
      <c r="AD1401" s="42">
        <v>25.630331999999999</v>
      </c>
      <c r="AE1401" s="42">
        <v>63.090046999999998</v>
      </c>
      <c r="AF1401" s="42">
        <v>7.8862560000000004</v>
      </c>
      <c r="AG1401" s="42">
        <v>111.393365</v>
      </c>
      <c r="AH1401" s="42">
        <v>20.701422000000001</v>
      </c>
      <c r="AI1401" s="42">
        <v>15.772512000000001</v>
      </c>
      <c r="AJ1401" s="42">
        <v>19.71564</v>
      </c>
      <c r="AK1401" s="42">
        <v>27.601896</v>
      </c>
      <c r="AL1401" s="42">
        <v>7.8862560000000004</v>
      </c>
      <c r="AM1401" s="42">
        <v>17.744076</v>
      </c>
      <c r="AN1401" s="42">
        <v>1.9715640000000001</v>
      </c>
      <c r="AO1401" s="42">
        <v>25.630331999999999</v>
      </c>
      <c r="AP1401" s="42">
        <v>61.118482999999998</v>
      </c>
      <c r="AQ1401" s="42">
        <v>24.644549999999999</v>
      </c>
      <c r="AR1401" s="42">
        <v>173.49762999999999</v>
      </c>
      <c r="AS1401" s="42">
        <v>3.9431280000000002</v>
      </c>
      <c r="AT1401" s="42">
        <v>0</v>
      </c>
      <c r="AU1401" s="42">
        <v>15.772512000000001</v>
      </c>
      <c r="AV1401" s="42">
        <v>23.658767999999998</v>
      </c>
      <c r="AW1401" s="42">
        <v>35.488151999999999</v>
      </c>
      <c r="AX1401" s="42">
        <v>51.260663999999998</v>
      </c>
      <c r="AY1401" s="42">
        <v>23.658767999999998</v>
      </c>
      <c r="AZ1401" s="42">
        <v>19.71564</v>
      </c>
      <c r="BA1401" s="42">
        <v>70.976303000000001</v>
      </c>
      <c r="BB1401" s="42">
        <v>3.9431280000000002</v>
      </c>
      <c r="BC1401" s="42">
        <v>0</v>
      </c>
      <c r="BD1401" s="42">
        <v>15.772512000000001</v>
      </c>
      <c r="BE1401" s="42">
        <v>3.9431280000000002</v>
      </c>
      <c r="BF1401" s="42">
        <v>7.8862560000000004</v>
      </c>
      <c r="BG1401" s="42">
        <v>31.545024000000002</v>
      </c>
      <c r="BH1401" s="42">
        <v>0</v>
      </c>
      <c r="BI1401" s="42">
        <v>7.8862560000000004</v>
      </c>
      <c r="BJ1401" s="42">
        <v>102.521327</v>
      </c>
      <c r="BK1401" s="42">
        <v>0</v>
      </c>
      <c r="BL1401" s="42">
        <v>0</v>
      </c>
      <c r="BM1401" s="42">
        <v>0</v>
      </c>
      <c r="BN1401" s="42">
        <v>19.71564</v>
      </c>
      <c r="BO1401" s="42">
        <v>27.601896</v>
      </c>
      <c r="BP1401" s="42">
        <v>19.71564</v>
      </c>
      <c r="BQ1401" s="42">
        <v>23.658767999999998</v>
      </c>
      <c r="BR1401" s="42">
        <v>11.829383999999999</v>
      </c>
      <c r="BS1401" s="42">
        <v>31.545024000000002</v>
      </c>
      <c r="BT1401" s="42">
        <v>0</v>
      </c>
      <c r="BU1401" s="42">
        <v>0</v>
      </c>
      <c r="BV1401" s="42">
        <v>0</v>
      </c>
      <c r="BW1401" s="42">
        <v>3.9431280000000002</v>
      </c>
      <c r="BX1401" s="42">
        <v>15.772512000000001</v>
      </c>
      <c r="BY1401" s="42">
        <v>3.9431280000000002</v>
      </c>
      <c r="BZ1401" s="42">
        <v>0</v>
      </c>
      <c r="CA1401" s="42">
        <v>7.8862560000000004</v>
      </c>
      <c r="CB1401" s="42">
        <v>90.691942999999995</v>
      </c>
      <c r="CC1401" s="42">
        <v>3.9431280000000002</v>
      </c>
      <c r="CD1401" s="42">
        <v>0</v>
      </c>
      <c r="CE1401" s="42">
        <v>3.9431280000000002</v>
      </c>
      <c r="CF1401" s="42">
        <v>19.71564</v>
      </c>
      <c r="CG1401" s="42">
        <v>19.71564</v>
      </c>
      <c r="CH1401" s="42">
        <v>43.374408000000003</v>
      </c>
      <c r="CI1401" s="42">
        <v>0</v>
      </c>
      <c r="CJ1401" s="42">
        <v>0</v>
      </c>
      <c r="CK1401" s="42">
        <v>51.260663999999998</v>
      </c>
      <c r="CL1401" s="42">
        <v>0</v>
      </c>
      <c r="CM1401" s="42">
        <v>0</v>
      </c>
      <c r="CN1401" s="42">
        <v>11.829383999999999</v>
      </c>
      <c r="CO1401" s="42">
        <v>0</v>
      </c>
      <c r="CP1401" s="42">
        <v>0</v>
      </c>
      <c r="CQ1401" s="42">
        <v>3.9431280000000002</v>
      </c>
      <c r="CR1401" s="42">
        <v>23.658767999999998</v>
      </c>
      <c r="CS1401" s="42">
        <v>11.829383999999999</v>
      </c>
    </row>
    <row r="1402" spans="1:97">
      <c r="A1402" s="40" t="s">
        <v>3430</v>
      </c>
      <c r="B1402" s="40" t="s">
        <v>289</v>
      </c>
      <c r="C1402" s="40" t="s">
        <v>2806</v>
      </c>
      <c r="D1402" s="40" t="s">
        <v>2812</v>
      </c>
      <c r="E1402" s="40" t="s">
        <v>2899</v>
      </c>
      <c r="F1402" s="40" t="s">
        <v>2818</v>
      </c>
      <c r="G1402" s="41" t="s">
        <v>294</v>
      </c>
      <c r="H1402" s="40" t="s">
        <v>3431</v>
      </c>
      <c r="I1402" s="42">
        <v>798</v>
      </c>
      <c r="J1402" s="42">
        <v>146.680429</v>
      </c>
      <c r="K1402" s="42">
        <v>103.060374</v>
      </c>
      <c r="L1402" s="42">
        <v>167.923801</v>
      </c>
      <c r="M1402" s="42">
        <v>191.17928699999999</v>
      </c>
      <c r="N1402" s="42">
        <v>124.425467</v>
      </c>
      <c r="O1402" s="42">
        <v>64.730641000000006</v>
      </c>
      <c r="P1402" s="42">
        <v>94</v>
      </c>
      <c r="Q1402" s="42">
        <v>94</v>
      </c>
      <c r="R1402" s="42">
        <v>127</v>
      </c>
      <c r="S1402" s="42">
        <v>153</v>
      </c>
      <c r="T1402" s="42">
        <v>97</v>
      </c>
      <c r="U1402" s="42">
        <v>30</v>
      </c>
      <c r="V1402" s="42">
        <v>403.48022500000002</v>
      </c>
      <c r="W1402" s="42">
        <v>76.880776999999995</v>
      </c>
      <c r="X1402" s="42">
        <v>57.538862000000002</v>
      </c>
      <c r="Y1402" s="42">
        <v>81.938721999999999</v>
      </c>
      <c r="Z1402" s="42">
        <v>93.055137999999999</v>
      </c>
      <c r="AA1402" s="42">
        <v>65.753296000000006</v>
      </c>
      <c r="AB1402" s="42">
        <v>28.313431000000001</v>
      </c>
      <c r="AC1402" s="42">
        <v>0</v>
      </c>
      <c r="AD1402" s="42">
        <v>110.163629</v>
      </c>
      <c r="AE1402" s="42">
        <v>223.528009</v>
      </c>
      <c r="AF1402" s="42">
        <v>69.788587000000007</v>
      </c>
      <c r="AG1402" s="42">
        <v>394.51977499999998</v>
      </c>
      <c r="AH1402" s="42">
        <v>69.799651999999995</v>
      </c>
      <c r="AI1402" s="42">
        <v>45.521512000000001</v>
      </c>
      <c r="AJ1402" s="42">
        <v>85.985078999999999</v>
      </c>
      <c r="AK1402" s="42">
        <v>98.124149000000003</v>
      </c>
      <c r="AL1402" s="42">
        <v>58.672172000000003</v>
      </c>
      <c r="AM1402" s="42">
        <v>34.394032000000003</v>
      </c>
      <c r="AN1402" s="42">
        <v>2.0231780000000001</v>
      </c>
      <c r="AO1402" s="42">
        <v>84.973489999999998</v>
      </c>
      <c r="AP1402" s="42">
        <v>239.74663200000001</v>
      </c>
      <c r="AQ1402" s="42">
        <v>69.799651999999995</v>
      </c>
      <c r="AR1402" s="42">
        <v>635.14521000000002</v>
      </c>
      <c r="AS1402" s="42">
        <v>0</v>
      </c>
      <c r="AT1402" s="42">
        <v>28.324497000000001</v>
      </c>
      <c r="AU1402" s="42">
        <v>68.788062999999994</v>
      </c>
      <c r="AV1402" s="42">
        <v>109.25163000000001</v>
      </c>
      <c r="AW1402" s="42">
        <v>97.112560000000002</v>
      </c>
      <c r="AX1402" s="42">
        <v>68.655276999999998</v>
      </c>
      <c r="AY1402" s="42">
        <v>202.31783300000001</v>
      </c>
      <c r="AZ1402" s="42">
        <v>60.695349999999998</v>
      </c>
      <c r="BA1402" s="42">
        <v>319.52938999999998</v>
      </c>
      <c r="BB1402" s="42">
        <v>0</v>
      </c>
      <c r="BC1402" s="42">
        <v>16.185427000000001</v>
      </c>
      <c r="BD1402" s="42">
        <v>44.509923000000001</v>
      </c>
      <c r="BE1402" s="42">
        <v>48.556280000000001</v>
      </c>
      <c r="BF1402" s="42">
        <v>20.231783</v>
      </c>
      <c r="BG1402" s="42">
        <v>64.608919999999998</v>
      </c>
      <c r="BH1402" s="42">
        <v>105.20527300000001</v>
      </c>
      <c r="BI1402" s="42">
        <v>20.231783</v>
      </c>
      <c r="BJ1402" s="42">
        <v>315.61581999999999</v>
      </c>
      <c r="BK1402" s="42">
        <v>0</v>
      </c>
      <c r="BL1402" s="42">
        <v>12.13907</v>
      </c>
      <c r="BM1402" s="42">
        <v>24.27814</v>
      </c>
      <c r="BN1402" s="42">
        <v>60.695349999999998</v>
      </c>
      <c r="BO1402" s="42">
        <v>76.880776999999995</v>
      </c>
      <c r="BP1402" s="42">
        <v>4.0463570000000004</v>
      </c>
      <c r="BQ1402" s="42">
        <v>97.112560000000002</v>
      </c>
      <c r="BR1402" s="42">
        <v>40.463566999999998</v>
      </c>
      <c r="BS1402" s="42">
        <v>64.608919999999998</v>
      </c>
      <c r="BT1402" s="42">
        <v>0</v>
      </c>
      <c r="BU1402" s="42">
        <v>0</v>
      </c>
      <c r="BV1402" s="42">
        <v>0</v>
      </c>
      <c r="BW1402" s="42">
        <v>12.13907</v>
      </c>
      <c r="BX1402" s="42">
        <v>0</v>
      </c>
      <c r="BY1402" s="42">
        <v>16.052641000000001</v>
      </c>
      <c r="BZ1402" s="42">
        <v>0</v>
      </c>
      <c r="CA1402" s="42">
        <v>36.417209999999997</v>
      </c>
      <c r="CB1402" s="42">
        <v>347.986673</v>
      </c>
      <c r="CC1402" s="42">
        <v>0</v>
      </c>
      <c r="CD1402" s="42">
        <v>24.27814</v>
      </c>
      <c r="CE1402" s="42">
        <v>64.741707000000005</v>
      </c>
      <c r="CF1402" s="42">
        <v>89.019846999999999</v>
      </c>
      <c r="CG1402" s="42">
        <v>93.066203000000002</v>
      </c>
      <c r="CH1402" s="42">
        <v>52.602637000000001</v>
      </c>
      <c r="CI1402" s="42">
        <v>4.0463570000000004</v>
      </c>
      <c r="CJ1402" s="42">
        <v>20.231783</v>
      </c>
      <c r="CK1402" s="42">
        <v>222.54961599999999</v>
      </c>
      <c r="CL1402" s="42">
        <v>0</v>
      </c>
      <c r="CM1402" s="42">
        <v>4.0463570000000004</v>
      </c>
      <c r="CN1402" s="42">
        <v>4.0463570000000004</v>
      </c>
      <c r="CO1402" s="42">
        <v>8.0927129999999998</v>
      </c>
      <c r="CP1402" s="42">
        <v>4.0463570000000004</v>
      </c>
      <c r="CQ1402" s="42">
        <v>0</v>
      </c>
      <c r="CR1402" s="42">
        <v>198.27147600000001</v>
      </c>
      <c r="CS1402" s="42">
        <v>4.0463570000000004</v>
      </c>
    </row>
    <row r="1403" spans="1:97">
      <c r="A1403" s="40" t="s">
        <v>3432</v>
      </c>
      <c r="B1403" s="40" t="s">
        <v>289</v>
      </c>
      <c r="C1403" s="40" t="s">
        <v>2806</v>
      </c>
      <c r="D1403" s="40" t="s">
        <v>2812</v>
      </c>
      <c r="E1403" s="40" t="s">
        <v>2899</v>
      </c>
      <c r="F1403" s="40" t="s">
        <v>2818</v>
      </c>
      <c r="G1403" s="41" t="s">
        <v>294</v>
      </c>
      <c r="H1403" s="40" t="s">
        <v>3433</v>
      </c>
      <c r="I1403" s="42">
        <v>113</v>
      </c>
      <c r="J1403" s="42">
        <v>31.443477999999999</v>
      </c>
      <c r="K1403" s="42">
        <v>11.791304</v>
      </c>
      <c r="L1403" s="42">
        <v>23.582609000000001</v>
      </c>
      <c r="M1403" s="42">
        <v>28.495652</v>
      </c>
      <c r="N1403" s="42">
        <v>11.791304</v>
      </c>
      <c r="O1403" s="42">
        <v>5.8956520000000001</v>
      </c>
      <c r="P1403" s="42">
        <v>12</v>
      </c>
      <c r="Q1403" s="42">
        <v>17</v>
      </c>
      <c r="R1403" s="42">
        <v>18</v>
      </c>
      <c r="S1403" s="42">
        <v>18</v>
      </c>
      <c r="T1403" s="42">
        <v>9</v>
      </c>
      <c r="U1403" s="42">
        <v>8</v>
      </c>
      <c r="V1403" s="42">
        <v>58.956522</v>
      </c>
      <c r="W1403" s="42">
        <v>15.721738999999999</v>
      </c>
      <c r="X1403" s="42">
        <v>5.8956520000000001</v>
      </c>
      <c r="Y1403" s="42">
        <v>12.773913</v>
      </c>
      <c r="Z1403" s="42">
        <v>15.721738999999999</v>
      </c>
      <c r="AA1403" s="42">
        <v>5.8956520000000001</v>
      </c>
      <c r="AB1403" s="42">
        <v>1.965217</v>
      </c>
      <c r="AC1403" s="42">
        <v>0.98260899999999995</v>
      </c>
      <c r="AD1403" s="42">
        <v>19.652173999999999</v>
      </c>
      <c r="AE1403" s="42">
        <v>32.426087000000003</v>
      </c>
      <c r="AF1403" s="42">
        <v>6.8782610000000002</v>
      </c>
      <c r="AG1403" s="42">
        <v>54.043478</v>
      </c>
      <c r="AH1403" s="42">
        <v>15.721738999999999</v>
      </c>
      <c r="AI1403" s="42">
        <v>5.8956520000000001</v>
      </c>
      <c r="AJ1403" s="42">
        <v>10.808695999999999</v>
      </c>
      <c r="AK1403" s="42">
        <v>12.773913</v>
      </c>
      <c r="AL1403" s="42">
        <v>5.8956520000000001</v>
      </c>
      <c r="AM1403" s="42">
        <v>2.9478260000000001</v>
      </c>
      <c r="AN1403" s="42">
        <v>0</v>
      </c>
      <c r="AO1403" s="42">
        <v>17.686957</v>
      </c>
      <c r="AP1403" s="42">
        <v>30.46087</v>
      </c>
      <c r="AQ1403" s="42">
        <v>5.8956520000000001</v>
      </c>
      <c r="AR1403" s="42">
        <v>78.608695999999995</v>
      </c>
      <c r="AS1403" s="42">
        <v>3.9304350000000001</v>
      </c>
      <c r="AT1403" s="42">
        <v>0</v>
      </c>
      <c r="AU1403" s="42">
        <v>0</v>
      </c>
      <c r="AV1403" s="42">
        <v>19.652173999999999</v>
      </c>
      <c r="AW1403" s="42">
        <v>7.8608700000000002</v>
      </c>
      <c r="AX1403" s="42">
        <v>7.8608700000000002</v>
      </c>
      <c r="AY1403" s="42">
        <v>31.443477999999999</v>
      </c>
      <c r="AZ1403" s="42">
        <v>7.8608700000000002</v>
      </c>
      <c r="BA1403" s="42">
        <v>39.304347999999997</v>
      </c>
      <c r="BB1403" s="42">
        <v>0</v>
      </c>
      <c r="BC1403" s="42">
        <v>0</v>
      </c>
      <c r="BD1403" s="42">
        <v>0</v>
      </c>
      <c r="BE1403" s="42">
        <v>11.791304</v>
      </c>
      <c r="BF1403" s="42">
        <v>3.9304350000000001</v>
      </c>
      <c r="BG1403" s="42">
        <v>3.9304350000000001</v>
      </c>
      <c r="BH1403" s="42">
        <v>19.652173999999999</v>
      </c>
      <c r="BI1403" s="42">
        <v>0</v>
      </c>
      <c r="BJ1403" s="42">
        <v>39.304347999999997</v>
      </c>
      <c r="BK1403" s="42">
        <v>3.9304350000000001</v>
      </c>
      <c r="BL1403" s="42">
        <v>0</v>
      </c>
      <c r="BM1403" s="42">
        <v>0</v>
      </c>
      <c r="BN1403" s="42">
        <v>7.8608700000000002</v>
      </c>
      <c r="BO1403" s="42">
        <v>3.9304350000000001</v>
      </c>
      <c r="BP1403" s="42">
        <v>3.9304350000000001</v>
      </c>
      <c r="BQ1403" s="42">
        <v>11.791304</v>
      </c>
      <c r="BR1403" s="42">
        <v>7.8608700000000002</v>
      </c>
      <c r="BS1403" s="42">
        <v>0</v>
      </c>
      <c r="BT1403" s="42">
        <v>0</v>
      </c>
      <c r="BU1403" s="42">
        <v>0</v>
      </c>
      <c r="BV1403" s="42">
        <v>0</v>
      </c>
      <c r="BW1403" s="42">
        <v>0</v>
      </c>
      <c r="BX1403" s="42">
        <v>0</v>
      </c>
      <c r="BY1403" s="42">
        <v>0</v>
      </c>
      <c r="BZ1403" s="42">
        <v>0</v>
      </c>
      <c r="CA1403" s="42">
        <v>0</v>
      </c>
      <c r="CB1403" s="42">
        <v>47.165216999999998</v>
      </c>
      <c r="CC1403" s="42">
        <v>3.9304350000000001</v>
      </c>
      <c r="CD1403" s="42">
        <v>0</v>
      </c>
      <c r="CE1403" s="42">
        <v>0</v>
      </c>
      <c r="CF1403" s="42">
        <v>19.652173999999999</v>
      </c>
      <c r="CG1403" s="42">
        <v>7.8608700000000002</v>
      </c>
      <c r="CH1403" s="42">
        <v>7.8608700000000002</v>
      </c>
      <c r="CI1403" s="42">
        <v>0</v>
      </c>
      <c r="CJ1403" s="42">
        <v>7.8608700000000002</v>
      </c>
      <c r="CK1403" s="42">
        <v>31.443477999999999</v>
      </c>
      <c r="CL1403" s="42">
        <v>0</v>
      </c>
      <c r="CM1403" s="42">
        <v>0</v>
      </c>
      <c r="CN1403" s="42">
        <v>0</v>
      </c>
      <c r="CO1403" s="42">
        <v>0</v>
      </c>
      <c r="CP1403" s="42">
        <v>0</v>
      </c>
      <c r="CQ1403" s="42">
        <v>0</v>
      </c>
      <c r="CR1403" s="42">
        <v>31.443477999999999</v>
      </c>
      <c r="CS1403" s="42">
        <v>0</v>
      </c>
    </row>
    <row r="1404" spans="1:97">
      <c r="A1404" s="40" t="s">
        <v>3434</v>
      </c>
      <c r="B1404" s="40" t="s">
        <v>289</v>
      </c>
      <c r="C1404" s="40" t="s">
        <v>2806</v>
      </c>
      <c r="D1404" s="40" t="s">
        <v>2807</v>
      </c>
      <c r="E1404" s="40" t="s">
        <v>2827</v>
      </c>
      <c r="F1404" s="40" t="s">
        <v>2818</v>
      </c>
      <c r="G1404" s="41" t="s">
        <v>294</v>
      </c>
      <c r="H1404" s="40" t="s">
        <v>3435</v>
      </c>
      <c r="I1404" s="42">
        <v>185</v>
      </c>
      <c r="J1404" s="42">
        <v>31</v>
      </c>
      <c r="K1404" s="42">
        <v>32</v>
      </c>
      <c r="L1404" s="42">
        <v>31</v>
      </c>
      <c r="M1404" s="42">
        <v>45</v>
      </c>
      <c r="N1404" s="42">
        <v>29</v>
      </c>
      <c r="O1404" s="42">
        <v>17</v>
      </c>
      <c r="P1404" s="42">
        <v>45</v>
      </c>
      <c r="Q1404" s="42">
        <v>25</v>
      </c>
      <c r="R1404" s="42">
        <v>47</v>
      </c>
      <c r="S1404" s="42">
        <v>21</v>
      </c>
      <c r="T1404" s="42">
        <v>35</v>
      </c>
      <c r="U1404" s="42">
        <v>6</v>
      </c>
      <c r="V1404" s="42">
        <v>96</v>
      </c>
      <c r="W1404" s="42">
        <v>17</v>
      </c>
      <c r="X1404" s="42">
        <v>19</v>
      </c>
      <c r="Y1404" s="42">
        <v>16</v>
      </c>
      <c r="Z1404" s="42">
        <v>24</v>
      </c>
      <c r="AA1404" s="42">
        <v>14</v>
      </c>
      <c r="AB1404" s="42">
        <v>6</v>
      </c>
      <c r="AC1404" s="42">
        <v>0</v>
      </c>
      <c r="AD1404" s="42">
        <v>28</v>
      </c>
      <c r="AE1404" s="42">
        <v>53</v>
      </c>
      <c r="AF1404" s="42">
        <v>15</v>
      </c>
      <c r="AG1404" s="42">
        <v>89</v>
      </c>
      <c r="AH1404" s="42">
        <v>14</v>
      </c>
      <c r="AI1404" s="42">
        <v>13</v>
      </c>
      <c r="AJ1404" s="42">
        <v>15</v>
      </c>
      <c r="AK1404" s="42">
        <v>21</v>
      </c>
      <c r="AL1404" s="42">
        <v>15</v>
      </c>
      <c r="AM1404" s="42">
        <v>10</v>
      </c>
      <c r="AN1404" s="42">
        <v>1</v>
      </c>
      <c r="AO1404" s="42">
        <v>20</v>
      </c>
      <c r="AP1404" s="42">
        <v>48</v>
      </c>
      <c r="AQ1404" s="42">
        <v>21</v>
      </c>
      <c r="AR1404" s="42">
        <v>144</v>
      </c>
      <c r="AS1404" s="42">
        <v>0</v>
      </c>
      <c r="AT1404" s="42">
        <v>4</v>
      </c>
      <c r="AU1404" s="42">
        <v>0</v>
      </c>
      <c r="AV1404" s="42">
        <v>28</v>
      </c>
      <c r="AW1404" s="42">
        <v>8</v>
      </c>
      <c r="AX1404" s="42">
        <v>24</v>
      </c>
      <c r="AY1404" s="42">
        <v>52</v>
      </c>
      <c r="AZ1404" s="42">
        <v>28</v>
      </c>
      <c r="BA1404" s="42">
        <v>72</v>
      </c>
      <c r="BB1404" s="42">
        <v>0</v>
      </c>
      <c r="BC1404" s="42">
        <v>4</v>
      </c>
      <c r="BD1404" s="42">
        <v>0</v>
      </c>
      <c r="BE1404" s="42">
        <v>16</v>
      </c>
      <c r="BF1404" s="42">
        <v>0</v>
      </c>
      <c r="BG1404" s="42">
        <v>24</v>
      </c>
      <c r="BH1404" s="42">
        <v>24</v>
      </c>
      <c r="BI1404" s="42">
        <v>4</v>
      </c>
      <c r="BJ1404" s="42">
        <v>72</v>
      </c>
      <c r="BK1404" s="42">
        <v>0</v>
      </c>
      <c r="BL1404" s="42">
        <v>0</v>
      </c>
      <c r="BM1404" s="42">
        <v>0</v>
      </c>
      <c r="BN1404" s="42">
        <v>12</v>
      </c>
      <c r="BO1404" s="42">
        <v>8</v>
      </c>
      <c r="BP1404" s="42">
        <v>0</v>
      </c>
      <c r="BQ1404" s="42">
        <v>28</v>
      </c>
      <c r="BR1404" s="42">
        <v>24</v>
      </c>
      <c r="BS1404" s="42">
        <v>20</v>
      </c>
      <c r="BT1404" s="42">
        <v>0</v>
      </c>
      <c r="BU1404" s="42">
        <v>0</v>
      </c>
      <c r="BV1404" s="42">
        <v>0</v>
      </c>
      <c r="BW1404" s="42">
        <v>4</v>
      </c>
      <c r="BX1404" s="42">
        <v>0</v>
      </c>
      <c r="BY1404" s="42">
        <v>4</v>
      </c>
      <c r="BZ1404" s="42">
        <v>0</v>
      </c>
      <c r="CA1404" s="42">
        <v>12</v>
      </c>
      <c r="CB1404" s="42">
        <v>68</v>
      </c>
      <c r="CC1404" s="42">
        <v>0</v>
      </c>
      <c r="CD1404" s="42">
        <v>4</v>
      </c>
      <c r="CE1404" s="42">
        <v>0</v>
      </c>
      <c r="CF1404" s="42">
        <v>24</v>
      </c>
      <c r="CG1404" s="42">
        <v>8</v>
      </c>
      <c r="CH1404" s="42">
        <v>20</v>
      </c>
      <c r="CI1404" s="42">
        <v>0</v>
      </c>
      <c r="CJ1404" s="42">
        <v>12</v>
      </c>
      <c r="CK1404" s="42">
        <v>56</v>
      </c>
      <c r="CL1404" s="42">
        <v>0</v>
      </c>
      <c r="CM1404" s="42">
        <v>0</v>
      </c>
      <c r="CN1404" s="42">
        <v>0</v>
      </c>
      <c r="CO1404" s="42">
        <v>0</v>
      </c>
      <c r="CP1404" s="42">
        <v>0</v>
      </c>
      <c r="CQ1404" s="42">
        <v>0</v>
      </c>
      <c r="CR1404" s="42">
        <v>52</v>
      </c>
      <c r="CS1404" s="42">
        <v>4</v>
      </c>
    </row>
    <row r="1405" spans="1:97">
      <c r="A1405" s="40" t="s">
        <v>3436</v>
      </c>
      <c r="B1405" s="40" t="s">
        <v>289</v>
      </c>
      <c r="C1405" s="40" t="s">
        <v>2806</v>
      </c>
      <c r="D1405" s="40" t="s">
        <v>2807</v>
      </c>
      <c r="E1405" s="40" t="s">
        <v>3005</v>
      </c>
      <c r="F1405" s="40" t="s">
        <v>1696</v>
      </c>
      <c r="G1405" s="41" t="s">
        <v>294</v>
      </c>
      <c r="H1405" s="40" t="s">
        <v>3437</v>
      </c>
      <c r="I1405" s="42">
        <v>345</v>
      </c>
      <c r="J1405" s="42">
        <v>67.781045000000006</v>
      </c>
      <c r="K1405" s="42">
        <v>45.532564000000001</v>
      </c>
      <c r="L1405" s="42">
        <v>60.686317000000003</v>
      </c>
      <c r="M1405" s="42">
        <v>80.946781000000001</v>
      </c>
      <c r="N1405" s="42">
        <v>69.816597999999999</v>
      </c>
      <c r="O1405" s="42">
        <v>20.236695000000001</v>
      </c>
      <c r="P1405" s="42">
        <v>84</v>
      </c>
      <c r="Q1405" s="42">
        <v>51</v>
      </c>
      <c r="R1405" s="42">
        <v>90</v>
      </c>
      <c r="S1405" s="42">
        <v>76</v>
      </c>
      <c r="T1405" s="42">
        <v>30</v>
      </c>
      <c r="U1405" s="42">
        <v>17</v>
      </c>
      <c r="V1405" s="42">
        <v>186.16571099999999</v>
      </c>
      <c r="W1405" s="42">
        <v>39.461556000000002</v>
      </c>
      <c r="X1405" s="42">
        <v>26.307704000000001</v>
      </c>
      <c r="Y1405" s="42">
        <v>32.366827999999998</v>
      </c>
      <c r="Z1405" s="42">
        <v>42.497059999999998</v>
      </c>
      <c r="AA1405" s="42">
        <v>39.461556000000002</v>
      </c>
      <c r="AB1405" s="42">
        <v>6.0710090000000001</v>
      </c>
      <c r="AC1405" s="42">
        <v>0</v>
      </c>
      <c r="AD1405" s="42">
        <v>49.579903000000002</v>
      </c>
      <c r="AE1405" s="42">
        <v>113.313609</v>
      </c>
      <c r="AF1405" s="42">
        <v>23.272199000000001</v>
      </c>
      <c r="AG1405" s="42">
        <v>158.83428900000001</v>
      </c>
      <c r="AH1405" s="42">
        <v>28.319489000000001</v>
      </c>
      <c r="AI1405" s="42">
        <v>19.22486</v>
      </c>
      <c r="AJ1405" s="42">
        <v>28.319489000000001</v>
      </c>
      <c r="AK1405" s="42">
        <v>38.449720999999997</v>
      </c>
      <c r="AL1405" s="42">
        <v>30.355042999999998</v>
      </c>
      <c r="AM1405" s="42">
        <v>14.165687</v>
      </c>
      <c r="AN1405" s="42">
        <v>0</v>
      </c>
      <c r="AO1405" s="42">
        <v>38.437835999999997</v>
      </c>
      <c r="AP1405" s="42">
        <v>88.017740000000003</v>
      </c>
      <c r="AQ1405" s="42">
        <v>32.378712</v>
      </c>
      <c r="AR1405" s="42">
        <v>263.07703800000002</v>
      </c>
      <c r="AS1405" s="42">
        <v>4.047339</v>
      </c>
      <c r="AT1405" s="42">
        <v>4.047339</v>
      </c>
      <c r="AU1405" s="42">
        <v>4.047339</v>
      </c>
      <c r="AV1405" s="42">
        <v>20.236695000000001</v>
      </c>
      <c r="AW1405" s="42">
        <v>28.331372999999999</v>
      </c>
      <c r="AX1405" s="42">
        <v>76.899441999999993</v>
      </c>
      <c r="AY1405" s="42">
        <v>76.899441999999993</v>
      </c>
      <c r="AZ1405" s="42">
        <v>48.568067999999997</v>
      </c>
      <c r="BA1405" s="42">
        <v>133.56218799999999</v>
      </c>
      <c r="BB1405" s="42">
        <v>0</v>
      </c>
      <c r="BC1405" s="42">
        <v>0</v>
      </c>
      <c r="BD1405" s="42">
        <v>4.047339</v>
      </c>
      <c r="BE1405" s="42">
        <v>8.094678</v>
      </c>
      <c r="BF1405" s="42">
        <v>0</v>
      </c>
      <c r="BG1405" s="42">
        <v>72.852103</v>
      </c>
      <c r="BH1405" s="42">
        <v>36.426051000000001</v>
      </c>
      <c r="BI1405" s="42">
        <v>12.142016999999999</v>
      </c>
      <c r="BJ1405" s="42">
        <v>129.514849</v>
      </c>
      <c r="BK1405" s="42">
        <v>4.047339</v>
      </c>
      <c r="BL1405" s="42">
        <v>4.047339</v>
      </c>
      <c r="BM1405" s="42">
        <v>0</v>
      </c>
      <c r="BN1405" s="42">
        <v>12.142016999999999</v>
      </c>
      <c r="BO1405" s="42">
        <v>28.331372999999999</v>
      </c>
      <c r="BP1405" s="42">
        <v>4.047339</v>
      </c>
      <c r="BQ1405" s="42">
        <v>40.473390000000002</v>
      </c>
      <c r="BR1405" s="42">
        <v>36.426051000000001</v>
      </c>
      <c r="BS1405" s="42">
        <v>32.378712</v>
      </c>
      <c r="BT1405" s="42">
        <v>0</v>
      </c>
      <c r="BU1405" s="42">
        <v>0</v>
      </c>
      <c r="BV1405" s="42">
        <v>0</v>
      </c>
      <c r="BW1405" s="42">
        <v>4.047339</v>
      </c>
      <c r="BX1405" s="42">
        <v>0</v>
      </c>
      <c r="BY1405" s="42">
        <v>16.189356</v>
      </c>
      <c r="BZ1405" s="42">
        <v>0</v>
      </c>
      <c r="CA1405" s="42">
        <v>12.142016999999999</v>
      </c>
      <c r="CB1405" s="42">
        <v>101.183476</v>
      </c>
      <c r="CC1405" s="42">
        <v>4.047339</v>
      </c>
      <c r="CD1405" s="42">
        <v>4.047339</v>
      </c>
      <c r="CE1405" s="42">
        <v>0</v>
      </c>
      <c r="CF1405" s="42">
        <v>12.142016999999999</v>
      </c>
      <c r="CG1405" s="42">
        <v>28.331372999999999</v>
      </c>
      <c r="CH1405" s="42">
        <v>36.426051000000001</v>
      </c>
      <c r="CI1405" s="42">
        <v>0</v>
      </c>
      <c r="CJ1405" s="42">
        <v>16.189356</v>
      </c>
      <c r="CK1405" s="42">
        <v>129.514849</v>
      </c>
      <c r="CL1405" s="42">
        <v>0</v>
      </c>
      <c r="CM1405" s="42">
        <v>0</v>
      </c>
      <c r="CN1405" s="42">
        <v>4.047339</v>
      </c>
      <c r="CO1405" s="42">
        <v>4.047339</v>
      </c>
      <c r="CP1405" s="42">
        <v>0</v>
      </c>
      <c r="CQ1405" s="42">
        <v>24.284033999999998</v>
      </c>
      <c r="CR1405" s="42">
        <v>76.899441999999993</v>
      </c>
      <c r="CS1405" s="42">
        <v>20.236695000000001</v>
      </c>
    </row>
    <row r="1406" spans="1:97">
      <c r="A1406" s="40" t="s">
        <v>3438</v>
      </c>
      <c r="B1406" s="40" t="s">
        <v>289</v>
      </c>
      <c r="C1406" s="40" t="s">
        <v>2806</v>
      </c>
      <c r="D1406" s="40" t="s">
        <v>2812</v>
      </c>
      <c r="E1406" s="40" t="s">
        <v>2821</v>
      </c>
      <c r="F1406" s="40" t="s">
        <v>2818</v>
      </c>
      <c r="G1406" s="41" t="s">
        <v>294</v>
      </c>
      <c r="H1406" s="40" t="s">
        <v>3439</v>
      </c>
      <c r="I1406" s="42">
        <v>3723</v>
      </c>
      <c r="J1406" s="42">
        <v>434.042418</v>
      </c>
      <c r="K1406" s="42">
        <v>371.88100700000001</v>
      </c>
      <c r="L1406" s="42">
        <v>614.28267800000003</v>
      </c>
      <c r="M1406" s="42">
        <v>749.39522599999998</v>
      </c>
      <c r="N1406" s="42">
        <v>928.37344499999995</v>
      </c>
      <c r="O1406" s="42">
        <v>625.02522599999998</v>
      </c>
      <c r="P1406" s="42">
        <v>397</v>
      </c>
      <c r="Q1406" s="42">
        <v>426</v>
      </c>
      <c r="R1406" s="42">
        <v>583</v>
      </c>
      <c r="S1406" s="42">
        <v>745</v>
      </c>
      <c r="T1406" s="42">
        <v>747</v>
      </c>
      <c r="U1406" s="42">
        <v>398</v>
      </c>
      <c r="V1406" s="42">
        <v>1745.400848</v>
      </c>
      <c r="W1406" s="42">
        <v>226.70451299999999</v>
      </c>
      <c r="X1406" s="42">
        <v>195.80685099999999</v>
      </c>
      <c r="Y1406" s="42">
        <v>301.67113699999999</v>
      </c>
      <c r="Z1406" s="42">
        <v>346.69626799999998</v>
      </c>
      <c r="AA1406" s="42">
        <v>441.98323499999998</v>
      </c>
      <c r="AB1406" s="42">
        <v>222.45906099999999</v>
      </c>
      <c r="AC1406" s="42">
        <v>10.079784</v>
      </c>
      <c r="AD1406" s="42">
        <v>296.99370800000003</v>
      </c>
      <c r="AE1406" s="42">
        <v>937.33465999999999</v>
      </c>
      <c r="AF1406" s="42">
        <v>511.07247999999998</v>
      </c>
      <c r="AG1406" s="42">
        <v>1977.599152</v>
      </c>
      <c r="AH1406" s="42">
        <v>207.337906</v>
      </c>
      <c r="AI1406" s="42">
        <v>176.07415599999999</v>
      </c>
      <c r="AJ1406" s="42">
        <v>312.61154199999999</v>
      </c>
      <c r="AK1406" s="42">
        <v>402.698958</v>
      </c>
      <c r="AL1406" s="42">
        <v>486.39021000000002</v>
      </c>
      <c r="AM1406" s="42">
        <v>352.01192400000002</v>
      </c>
      <c r="AN1406" s="42">
        <v>40.474457000000001</v>
      </c>
      <c r="AO1406" s="42">
        <v>271.55148700000001</v>
      </c>
      <c r="AP1406" s="42">
        <v>1020.460674</v>
      </c>
      <c r="AQ1406" s="42">
        <v>685.58699100000001</v>
      </c>
      <c r="AR1406" s="42">
        <v>3256.1150360000001</v>
      </c>
      <c r="AS1406" s="42">
        <v>4.0217720000000003</v>
      </c>
      <c r="AT1406" s="42">
        <v>289.579365</v>
      </c>
      <c r="AU1406" s="42">
        <v>245.45045400000001</v>
      </c>
      <c r="AV1406" s="42">
        <v>393.10873600000002</v>
      </c>
      <c r="AW1406" s="42">
        <v>351.80129499999998</v>
      </c>
      <c r="AX1406" s="42">
        <v>149.88837000000001</v>
      </c>
      <c r="AY1406" s="42">
        <v>1442.306511</v>
      </c>
      <c r="AZ1406" s="42">
        <v>379.95853299999999</v>
      </c>
      <c r="BA1406" s="42">
        <v>1487.647575</v>
      </c>
      <c r="BB1406" s="42">
        <v>4.0217720000000003</v>
      </c>
      <c r="BC1406" s="42">
        <v>213.908771</v>
      </c>
      <c r="BD1406" s="42">
        <v>146.17731699999999</v>
      </c>
      <c r="BE1406" s="42">
        <v>167.33450300000001</v>
      </c>
      <c r="BF1406" s="42">
        <v>75.867194999999995</v>
      </c>
      <c r="BG1406" s="42">
        <v>133.87887000000001</v>
      </c>
      <c r="BH1406" s="42">
        <v>647.27501800000005</v>
      </c>
      <c r="BI1406" s="42">
        <v>99.184128999999999</v>
      </c>
      <c r="BJ1406" s="42">
        <v>1768.467461</v>
      </c>
      <c r="BK1406" s="42">
        <v>0</v>
      </c>
      <c r="BL1406" s="42">
        <v>75.670593999999994</v>
      </c>
      <c r="BM1406" s="42">
        <v>99.273137000000006</v>
      </c>
      <c r="BN1406" s="42">
        <v>225.77423300000001</v>
      </c>
      <c r="BO1406" s="42">
        <v>275.9341</v>
      </c>
      <c r="BP1406" s="42">
        <v>16.009499999999999</v>
      </c>
      <c r="BQ1406" s="42">
        <v>795.03149399999995</v>
      </c>
      <c r="BR1406" s="42">
        <v>280.774404</v>
      </c>
      <c r="BS1406" s="42">
        <v>232.10700199999999</v>
      </c>
      <c r="BT1406" s="42">
        <v>0</v>
      </c>
      <c r="BU1406" s="42">
        <v>0</v>
      </c>
      <c r="BV1406" s="42">
        <v>3.9408970000000001</v>
      </c>
      <c r="BW1406" s="42">
        <v>19.639742999999999</v>
      </c>
      <c r="BX1406" s="42">
        <v>43.844909999999999</v>
      </c>
      <c r="BY1406" s="42">
        <v>23.49661</v>
      </c>
      <c r="BZ1406" s="42">
        <v>0</v>
      </c>
      <c r="CA1406" s="42">
        <v>141.184842</v>
      </c>
      <c r="CB1406" s="42">
        <v>1183.280444</v>
      </c>
      <c r="CC1406" s="42">
        <v>0</v>
      </c>
      <c r="CD1406" s="42">
        <v>221.68625700000001</v>
      </c>
      <c r="CE1406" s="42">
        <v>149.39999499999999</v>
      </c>
      <c r="CF1406" s="42">
        <v>341.395803</v>
      </c>
      <c r="CG1406" s="42">
        <v>235.14849100000001</v>
      </c>
      <c r="CH1406" s="42">
        <v>118.34821599999999</v>
      </c>
      <c r="CI1406" s="42">
        <v>3.7839930000000002</v>
      </c>
      <c r="CJ1406" s="42">
        <v>113.517689</v>
      </c>
      <c r="CK1406" s="42">
        <v>1840.7275890000001</v>
      </c>
      <c r="CL1406" s="42">
        <v>4.0217720000000003</v>
      </c>
      <c r="CM1406" s="42">
        <v>67.893107000000001</v>
      </c>
      <c r="CN1406" s="42">
        <v>92.109560999999999</v>
      </c>
      <c r="CO1406" s="42">
        <v>32.073189999999997</v>
      </c>
      <c r="CP1406" s="42">
        <v>72.807894000000005</v>
      </c>
      <c r="CQ1406" s="42">
        <v>8.0435440000000007</v>
      </c>
      <c r="CR1406" s="42">
        <v>1438.5225190000001</v>
      </c>
      <c r="CS1406" s="42">
        <v>125.256002</v>
      </c>
    </row>
    <row r="1407" spans="1:97">
      <c r="A1407" s="40" t="s">
        <v>3440</v>
      </c>
      <c r="B1407" s="40" t="s">
        <v>289</v>
      </c>
      <c r="C1407" s="40" t="s">
        <v>2806</v>
      </c>
      <c r="D1407" s="40" t="s">
        <v>2807</v>
      </c>
      <c r="E1407" s="40" t="s">
        <v>2824</v>
      </c>
      <c r="F1407" s="40" t="s">
        <v>2809</v>
      </c>
      <c r="G1407" s="41" t="s">
        <v>294</v>
      </c>
      <c r="H1407" s="40" t="s">
        <v>3441</v>
      </c>
      <c r="I1407" s="42">
        <v>186</v>
      </c>
      <c r="J1407" s="42">
        <v>36.412697999999999</v>
      </c>
      <c r="K1407" s="42">
        <v>22.634920999999999</v>
      </c>
      <c r="L1407" s="42">
        <v>35.428570999999998</v>
      </c>
      <c r="M1407" s="42">
        <v>36.412697999999999</v>
      </c>
      <c r="N1407" s="42">
        <v>35.428570999999998</v>
      </c>
      <c r="O1407" s="42">
        <v>19.682539999999999</v>
      </c>
      <c r="P1407" s="42">
        <v>26</v>
      </c>
      <c r="Q1407" s="42">
        <v>20</v>
      </c>
      <c r="R1407" s="42">
        <v>41</v>
      </c>
      <c r="S1407" s="42">
        <v>25</v>
      </c>
      <c r="T1407" s="42">
        <v>35</v>
      </c>
      <c r="U1407" s="42">
        <v>22</v>
      </c>
      <c r="V1407" s="42">
        <v>90.539682999999997</v>
      </c>
      <c r="W1407" s="42">
        <v>13.777778</v>
      </c>
      <c r="X1407" s="42">
        <v>10.825397000000001</v>
      </c>
      <c r="Y1407" s="42">
        <v>18.698412999999999</v>
      </c>
      <c r="Z1407" s="42">
        <v>19.682539999999999</v>
      </c>
      <c r="AA1407" s="42">
        <v>19.682539999999999</v>
      </c>
      <c r="AB1407" s="42">
        <v>7.8730159999999998</v>
      </c>
      <c r="AC1407" s="42">
        <v>0</v>
      </c>
      <c r="AD1407" s="42">
        <v>16.730159</v>
      </c>
      <c r="AE1407" s="42">
        <v>53.142856999999999</v>
      </c>
      <c r="AF1407" s="42">
        <v>20.666667</v>
      </c>
      <c r="AG1407" s="42">
        <v>95.460317000000003</v>
      </c>
      <c r="AH1407" s="42">
        <v>22.634920999999999</v>
      </c>
      <c r="AI1407" s="42">
        <v>11.809524</v>
      </c>
      <c r="AJ1407" s="42">
        <v>16.730159</v>
      </c>
      <c r="AK1407" s="42">
        <v>16.730159</v>
      </c>
      <c r="AL1407" s="42">
        <v>15.746032</v>
      </c>
      <c r="AM1407" s="42">
        <v>10.825397000000001</v>
      </c>
      <c r="AN1407" s="42">
        <v>0.98412699999999997</v>
      </c>
      <c r="AO1407" s="42">
        <v>27.555555999999999</v>
      </c>
      <c r="AP1407" s="42">
        <v>46.253968</v>
      </c>
      <c r="AQ1407" s="42">
        <v>21.650794000000001</v>
      </c>
      <c r="AR1407" s="42">
        <v>141.71428599999999</v>
      </c>
      <c r="AS1407" s="42">
        <v>15.746032</v>
      </c>
      <c r="AT1407" s="42">
        <v>3.9365079999999999</v>
      </c>
      <c r="AU1407" s="42">
        <v>3.9365079999999999</v>
      </c>
      <c r="AV1407" s="42">
        <v>3.9365079999999999</v>
      </c>
      <c r="AW1407" s="42">
        <v>23.619047999999999</v>
      </c>
      <c r="AX1407" s="42">
        <v>19.682539999999999</v>
      </c>
      <c r="AY1407" s="42">
        <v>59.047618999999997</v>
      </c>
      <c r="AZ1407" s="42">
        <v>11.809524</v>
      </c>
      <c r="BA1407" s="42">
        <v>66.920635000000004</v>
      </c>
      <c r="BB1407" s="42">
        <v>7.8730159999999998</v>
      </c>
      <c r="BC1407" s="42">
        <v>0</v>
      </c>
      <c r="BD1407" s="42">
        <v>0</v>
      </c>
      <c r="BE1407" s="42">
        <v>3.9365079999999999</v>
      </c>
      <c r="BF1407" s="42">
        <v>0</v>
      </c>
      <c r="BG1407" s="42">
        <v>15.746032</v>
      </c>
      <c r="BH1407" s="42">
        <v>35.428570999999998</v>
      </c>
      <c r="BI1407" s="42">
        <v>3.9365079999999999</v>
      </c>
      <c r="BJ1407" s="42">
        <v>74.793650999999997</v>
      </c>
      <c r="BK1407" s="42">
        <v>7.8730159999999998</v>
      </c>
      <c r="BL1407" s="42">
        <v>3.9365079999999999</v>
      </c>
      <c r="BM1407" s="42">
        <v>3.9365079999999999</v>
      </c>
      <c r="BN1407" s="42">
        <v>0</v>
      </c>
      <c r="BO1407" s="42">
        <v>23.619047999999999</v>
      </c>
      <c r="BP1407" s="42">
        <v>3.9365079999999999</v>
      </c>
      <c r="BQ1407" s="42">
        <v>23.619047999999999</v>
      </c>
      <c r="BR1407" s="42">
        <v>7.8730159999999998</v>
      </c>
      <c r="BS1407" s="42">
        <v>3.9365079999999999</v>
      </c>
      <c r="BT1407" s="42">
        <v>0</v>
      </c>
      <c r="BU1407" s="42">
        <v>0</v>
      </c>
      <c r="BV1407" s="42">
        <v>0</v>
      </c>
      <c r="BW1407" s="42">
        <v>0</v>
      </c>
      <c r="BX1407" s="42">
        <v>0</v>
      </c>
      <c r="BY1407" s="42">
        <v>0</v>
      </c>
      <c r="BZ1407" s="42">
        <v>0</v>
      </c>
      <c r="CA1407" s="42">
        <v>3.9365079999999999</v>
      </c>
      <c r="CB1407" s="42">
        <v>74.793650999999997</v>
      </c>
      <c r="CC1407" s="42">
        <v>15.746032</v>
      </c>
      <c r="CD1407" s="42">
        <v>3.9365079999999999</v>
      </c>
      <c r="CE1407" s="42">
        <v>3.9365079999999999</v>
      </c>
      <c r="CF1407" s="42">
        <v>3.9365079999999999</v>
      </c>
      <c r="CG1407" s="42">
        <v>23.619047999999999</v>
      </c>
      <c r="CH1407" s="42">
        <v>19.682539999999999</v>
      </c>
      <c r="CI1407" s="42">
        <v>0</v>
      </c>
      <c r="CJ1407" s="42">
        <v>3.9365079999999999</v>
      </c>
      <c r="CK1407" s="42">
        <v>62.984127000000001</v>
      </c>
      <c r="CL1407" s="42">
        <v>0</v>
      </c>
      <c r="CM1407" s="42">
        <v>0</v>
      </c>
      <c r="CN1407" s="42">
        <v>0</v>
      </c>
      <c r="CO1407" s="42">
        <v>0</v>
      </c>
      <c r="CP1407" s="42">
        <v>0</v>
      </c>
      <c r="CQ1407" s="42">
        <v>0</v>
      </c>
      <c r="CR1407" s="42">
        <v>59.047618999999997</v>
      </c>
      <c r="CS1407" s="42">
        <v>3.9365079999999999</v>
      </c>
    </row>
    <row r="1408" spans="1:97">
      <c r="A1408" s="40" t="s">
        <v>3442</v>
      </c>
      <c r="B1408" s="40" t="s">
        <v>289</v>
      </c>
      <c r="C1408" s="40" t="s">
        <v>2806</v>
      </c>
      <c r="D1408" s="40" t="s">
        <v>2812</v>
      </c>
      <c r="E1408" s="40" t="s">
        <v>2896</v>
      </c>
      <c r="F1408" s="40" t="s">
        <v>2818</v>
      </c>
      <c r="G1408" s="41" t="s">
        <v>294</v>
      </c>
      <c r="H1408" s="40" t="s">
        <v>3443</v>
      </c>
      <c r="I1408" s="42">
        <v>651</v>
      </c>
      <c r="J1408" s="42">
        <v>116.74264700000001</v>
      </c>
      <c r="K1408" s="42">
        <v>80.148242999999994</v>
      </c>
      <c r="L1408" s="42">
        <v>130.59347</v>
      </c>
      <c r="M1408" s="42">
        <v>127.62543599999999</v>
      </c>
      <c r="N1408" s="42">
        <v>115.753303</v>
      </c>
      <c r="O1408" s="42">
        <v>80.136902000000006</v>
      </c>
      <c r="P1408" s="42">
        <v>75</v>
      </c>
      <c r="Q1408" s="42">
        <v>93</v>
      </c>
      <c r="R1408" s="42">
        <v>101</v>
      </c>
      <c r="S1408" s="42">
        <v>95</v>
      </c>
      <c r="T1408" s="42">
        <v>111</v>
      </c>
      <c r="U1408" s="42">
        <v>60</v>
      </c>
      <c r="V1408" s="42">
        <v>332.431082</v>
      </c>
      <c r="W1408" s="42">
        <v>59.360667999999997</v>
      </c>
      <c r="X1408" s="42">
        <v>43.542498000000002</v>
      </c>
      <c r="Y1408" s="42">
        <v>68.264768000000004</v>
      </c>
      <c r="Z1408" s="42">
        <v>65.296734999999998</v>
      </c>
      <c r="AA1408" s="42">
        <v>64.307389999999998</v>
      </c>
      <c r="AB1408" s="42">
        <v>28.690989999999999</v>
      </c>
      <c r="AC1408" s="42">
        <v>2.9680330000000001</v>
      </c>
      <c r="AD1408" s="42">
        <v>81.126245999999995</v>
      </c>
      <c r="AE1408" s="42">
        <v>186.00810100000001</v>
      </c>
      <c r="AF1408" s="42">
        <v>65.296734999999998</v>
      </c>
      <c r="AG1408" s="42">
        <v>318.568918</v>
      </c>
      <c r="AH1408" s="42">
        <v>57.381979000000001</v>
      </c>
      <c r="AI1408" s="42">
        <v>36.605744999999999</v>
      </c>
      <c r="AJ1408" s="42">
        <v>62.328701000000002</v>
      </c>
      <c r="AK1408" s="42">
        <v>62.328701000000002</v>
      </c>
      <c r="AL1408" s="42">
        <v>51.445912</v>
      </c>
      <c r="AM1408" s="42">
        <v>46.499189999999999</v>
      </c>
      <c r="AN1408" s="42">
        <v>1.9786889999999999</v>
      </c>
      <c r="AO1408" s="42">
        <v>71.232802000000007</v>
      </c>
      <c r="AP1408" s="42">
        <v>168.188559</v>
      </c>
      <c r="AQ1408" s="42">
        <v>79.147557000000006</v>
      </c>
      <c r="AR1408" s="42">
        <v>526.376621</v>
      </c>
      <c r="AS1408" s="42">
        <v>19.786888999999999</v>
      </c>
      <c r="AT1408" s="42">
        <v>19.786888999999999</v>
      </c>
      <c r="AU1408" s="42">
        <v>15.829511</v>
      </c>
      <c r="AV1408" s="42">
        <v>47.488534000000001</v>
      </c>
      <c r="AW1408" s="42">
        <v>87.062313000000003</v>
      </c>
      <c r="AX1408" s="42">
        <v>79.192921999999996</v>
      </c>
      <c r="AY1408" s="42">
        <v>201.82627099999999</v>
      </c>
      <c r="AZ1408" s="42">
        <v>55.403289999999998</v>
      </c>
      <c r="BA1408" s="42">
        <v>277.06181500000002</v>
      </c>
      <c r="BB1408" s="42">
        <v>15.829511</v>
      </c>
      <c r="BC1408" s="42">
        <v>11.872134000000001</v>
      </c>
      <c r="BD1408" s="42">
        <v>15.829511</v>
      </c>
      <c r="BE1408" s="42">
        <v>31.659023000000001</v>
      </c>
      <c r="BF1408" s="42">
        <v>7.9147559999999997</v>
      </c>
      <c r="BG1408" s="42">
        <v>55.448655000000002</v>
      </c>
      <c r="BH1408" s="42">
        <v>110.80658</v>
      </c>
      <c r="BI1408" s="42">
        <v>27.701644999999999</v>
      </c>
      <c r="BJ1408" s="42">
        <v>249.314806</v>
      </c>
      <c r="BK1408" s="42">
        <v>3.9573779999999998</v>
      </c>
      <c r="BL1408" s="42">
        <v>7.9147559999999997</v>
      </c>
      <c r="BM1408" s="42">
        <v>0</v>
      </c>
      <c r="BN1408" s="42">
        <v>15.829511</v>
      </c>
      <c r="BO1408" s="42">
        <v>79.147557000000006</v>
      </c>
      <c r="BP1408" s="42">
        <v>23.744267000000001</v>
      </c>
      <c r="BQ1408" s="42">
        <v>91.019690999999995</v>
      </c>
      <c r="BR1408" s="42">
        <v>27.701644999999999</v>
      </c>
      <c r="BS1408" s="42">
        <v>59.360667999999997</v>
      </c>
      <c r="BT1408" s="42">
        <v>3.9573779999999998</v>
      </c>
      <c r="BU1408" s="42">
        <v>3.9573779999999998</v>
      </c>
      <c r="BV1408" s="42">
        <v>0</v>
      </c>
      <c r="BW1408" s="42">
        <v>0</v>
      </c>
      <c r="BX1408" s="42">
        <v>7.9147559999999997</v>
      </c>
      <c r="BY1408" s="42">
        <v>11.872134000000001</v>
      </c>
      <c r="BZ1408" s="42">
        <v>0</v>
      </c>
      <c r="CA1408" s="42">
        <v>31.659023000000001</v>
      </c>
      <c r="CB1408" s="42">
        <v>209.78639100000001</v>
      </c>
      <c r="CC1408" s="42">
        <v>11.872134000000001</v>
      </c>
      <c r="CD1408" s="42">
        <v>15.829511</v>
      </c>
      <c r="CE1408" s="42">
        <v>7.9147559999999997</v>
      </c>
      <c r="CF1408" s="42">
        <v>35.616401000000003</v>
      </c>
      <c r="CG1408" s="42">
        <v>63.318046000000002</v>
      </c>
      <c r="CH1408" s="42">
        <v>67.320787999999993</v>
      </c>
      <c r="CI1408" s="42">
        <v>0</v>
      </c>
      <c r="CJ1408" s="42">
        <v>7.9147559999999997</v>
      </c>
      <c r="CK1408" s="42">
        <v>257.22956099999999</v>
      </c>
      <c r="CL1408" s="42">
        <v>3.9573779999999998</v>
      </c>
      <c r="CM1408" s="42">
        <v>0</v>
      </c>
      <c r="CN1408" s="42">
        <v>7.9147559999999997</v>
      </c>
      <c r="CO1408" s="42">
        <v>11.872134000000001</v>
      </c>
      <c r="CP1408" s="42">
        <v>15.829511</v>
      </c>
      <c r="CQ1408" s="42">
        <v>0</v>
      </c>
      <c r="CR1408" s="42">
        <v>201.82627099999999</v>
      </c>
      <c r="CS1408" s="42">
        <v>15.829511</v>
      </c>
    </row>
    <row r="1409" spans="1:97">
      <c r="A1409" s="40" t="s">
        <v>3444</v>
      </c>
      <c r="B1409" s="40" t="s">
        <v>289</v>
      </c>
      <c r="C1409" s="40" t="s">
        <v>2806</v>
      </c>
      <c r="D1409" s="40" t="s">
        <v>2807</v>
      </c>
      <c r="E1409" s="40" t="s">
        <v>2832</v>
      </c>
      <c r="F1409" s="40" t="s">
        <v>1696</v>
      </c>
      <c r="G1409" s="41" t="s">
        <v>294</v>
      </c>
      <c r="H1409" s="40" t="s">
        <v>3445</v>
      </c>
      <c r="I1409" s="42">
        <v>1044</v>
      </c>
      <c r="J1409" s="42">
        <v>182.25311099999999</v>
      </c>
      <c r="K1409" s="42">
        <v>132.82853900000001</v>
      </c>
      <c r="L1409" s="42">
        <v>163.718897</v>
      </c>
      <c r="M1409" s="42">
        <v>217.23261099999999</v>
      </c>
      <c r="N1409" s="42">
        <v>193.550003</v>
      </c>
      <c r="O1409" s="42">
        <v>154.41684000000001</v>
      </c>
      <c r="P1409" s="42">
        <v>129</v>
      </c>
      <c r="Q1409" s="42">
        <v>143</v>
      </c>
      <c r="R1409" s="42">
        <v>155</v>
      </c>
      <c r="S1409" s="42">
        <v>171</v>
      </c>
      <c r="T1409" s="42">
        <v>170</v>
      </c>
      <c r="U1409" s="42">
        <v>129</v>
      </c>
      <c r="V1409" s="42">
        <v>514.51399500000002</v>
      </c>
      <c r="W1409" s="42">
        <v>97.819467000000003</v>
      </c>
      <c r="X1409" s="42">
        <v>72.077501999999996</v>
      </c>
      <c r="Y1409" s="42">
        <v>85.463323000000003</v>
      </c>
      <c r="Z1409" s="42">
        <v>107.057001</v>
      </c>
      <c r="AA1409" s="42">
        <v>92.671074000000004</v>
      </c>
      <c r="AB1409" s="42">
        <v>59.425628000000003</v>
      </c>
      <c r="AC1409" s="42">
        <v>0</v>
      </c>
      <c r="AD1409" s="42">
        <v>131.79885999999999</v>
      </c>
      <c r="AE1409" s="42">
        <v>276.95396899999997</v>
      </c>
      <c r="AF1409" s="42">
        <v>105.76116500000001</v>
      </c>
      <c r="AG1409" s="42">
        <v>529.48600499999998</v>
      </c>
      <c r="AH1409" s="42">
        <v>84.433644999999999</v>
      </c>
      <c r="AI1409" s="42">
        <v>60.751036999999997</v>
      </c>
      <c r="AJ1409" s="42">
        <v>78.255572999999998</v>
      </c>
      <c r="AK1409" s="42">
        <v>110.17561000000001</v>
      </c>
      <c r="AL1409" s="42">
        <v>100.878929</v>
      </c>
      <c r="AM1409" s="42">
        <v>83.842185000000001</v>
      </c>
      <c r="AN1409" s="42">
        <v>11.149025999999999</v>
      </c>
      <c r="AO1409" s="42">
        <v>106.056895</v>
      </c>
      <c r="AP1409" s="42">
        <v>270.80547100000001</v>
      </c>
      <c r="AQ1409" s="42">
        <v>152.623639</v>
      </c>
      <c r="AR1409" s="42">
        <v>884.34067200000004</v>
      </c>
      <c r="AS1409" s="42">
        <v>32.831423000000001</v>
      </c>
      <c r="AT1409" s="42">
        <v>24.712285999999999</v>
      </c>
      <c r="AU1409" s="42">
        <v>32.949714999999998</v>
      </c>
      <c r="AV1409" s="42">
        <v>74.136859000000001</v>
      </c>
      <c r="AW1409" s="42">
        <v>152.39243200000001</v>
      </c>
      <c r="AX1409" s="42">
        <v>127.561854</v>
      </c>
      <c r="AY1409" s="42">
        <v>328.550814</v>
      </c>
      <c r="AZ1409" s="42">
        <v>111.205288</v>
      </c>
      <c r="BA1409" s="42">
        <v>423.872705</v>
      </c>
      <c r="BB1409" s="42">
        <v>24.593993999999999</v>
      </c>
      <c r="BC1409" s="42">
        <v>16.474858000000001</v>
      </c>
      <c r="BD1409" s="42">
        <v>20.593572000000002</v>
      </c>
      <c r="BE1409" s="42">
        <v>45.305858000000001</v>
      </c>
      <c r="BF1409" s="42">
        <v>28.831001000000001</v>
      </c>
      <c r="BG1409" s="42">
        <v>107.086574</v>
      </c>
      <c r="BH1409" s="42">
        <v>152.15584799999999</v>
      </c>
      <c r="BI1409" s="42">
        <v>28.831001000000001</v>
      </c>
      <c r="BJ1409" s="42">
        <v>460.46796599999999</v>
      </c>
      <c r="BK1409" s="42">
        <v>8.2374290000000006</v>
      </c>
      <c r="BL1409" s="42">
        <v>8.2374290000000006</v>
      </c>
      <c r="BM1409" s="42">
        <v>12.356142999999999</v>
      </c>
      <c r="BN1409" s="42">
        <v>28.831001000000001</v>
      </c>
      <c r="BO1409" s="42">
        <v>123.561431</v>
      </c>
      <c r="BP1409" s="42">
        <v>20.475280000000001</v>
      </c>
      <c r="BQ1409" s="42">
        <v>176.39496600000001</v>
      </c>
      <c r="BR1409" s="42">
        <v>82.374288000000007</v>
      </c>
      <c r="BS1409" s="42">
        <v>111.205288</v>
      </c>
      <c r="BT1409" s="42">
        <v>0</v>
      </c>
      <c r="BU1409" s="42">
        <v>0</v>
      </c>
      <c r="BV1409" s="42">
        <v>0</v>
      </c>
      <c r="BW1409" s="42">
        <v>0</v>
      </c>
      <c r="BX1409" s="42">
        <v>24.712285999999999</v>
      </c>
      <c r="BY1409" s="42">
        <v>32.949714999999998</v>
      </c>
      <c r="BZ1409" s="42">
        <v>0</v>
      </c>
      <c r="CA1409" s="42">
        <v>53.543286999999999</v>
      </c>
      <c r="CB1409" s="42">
        <v>341.85329400000001</v>
      </c>
      <c r="CC1409" s="42">
        <v>16.474858000000001</v>
      </c>
      <c r="CD1409" s="42">
        <v>20.593572000000002</v>
      </c>
      <c r="CE1409" s="42">
        <v>20.593572000000002</v>
      </c>
      <c r="CF1409" s="42">
        <v>53.543286999999999</v>
      </c>
      <c r="CG1409" s="42">
        <v>102.96786</v>
      </c>
      <c r="CH1409" s="42">
        <v>86.493002000000004</v>
      </c>
      <c r="CI1409" s="42">
        <v>8.2374290000000006</v>
      </c>
      <c r="CJ1409" s="42">
        <v>32.949714999999998</v>
      </c>
      <c r="CK1409" s="42">
        <v>431.28208999999998</v>
      </c>
      <c r="CL1409" s="42">
        <v>16.356565</v>
      </c>
      <c r="CM1409" s="42">
        <v>4.1187139999999998</v>
      </c>
      <c r="CN1409" s="42">
        <v>12.356142999999999</v>
      </c>
      <c r="CO1409" s="42">
        <v>20.593572000000002</v>
      </c>
      <c r="CP1409" s="42">
        <v>24.712285999999999</v>
      </c>
      <c r="CQ1409" s="42">
        <v>8.1191370000000003</v>
      </c>
      <c r="CR1409" s="42">
        <v>320.31338499999998</v>
      </c>
      <c r="CS1409" s="42">
        <v>24.712285999999999</v>
      </c>
    </row>
    <row r="1410" spans="1:97">
      <c r="A1410" s="40" t="s">
        <v>3446</v>
      </c>
      <c r="B1410" s="40" t="s">
        <v>289</v>
      </c>
      <c r="C1410" s="40" t="s">
        <v>2806</v>
      </c>
      <c r="D1410" s="40" t="s">
        <v>2812</v>
      </c>
      <c r="E1410" s="40" t="s">
        <v>2970</v>
      </c>
      <c r="F1410" s="40" t="s">
        <v>2818</v>
      </c>
      <c r="G1410" s="41" t="s">
        <v>294</v>
      </c>
      <c r="H1410" s="40" t="s">
        <v>3447</v>
      </c>
      <c r="I1410" s="42">
        <v>886</v>
      </c>
      <c r="J1410" s="42">
        <v>188</v>
      </c>
      <c r="K1410" s="42">
        <v>89</v>
      </c>
      <c r="L1410" s="42">
        <v>196</v>
      </c>
      <c r="M1410" s="42">
        <v>199</v>
      </c>
      <c r="N1410" s="42">
        <v>159</v>
      </c>
      <c r="O1410" s="42">
        <v>55</v>
      </c>
      <c r="P1410" s="42">
        <v>118</v>
      </c>
      <c r="Q1410" s="42">
        <v>98</v>
      </c>
      <c r="R1410" s="42">
        <v>170</v>
      </c>
      <c r="S1410" s="42">
        <v>175</v>
      </c>
      <c r="T1410" s="42">
        <v>95</v>
      </c>
      <c r="U1410" s="42">
        <v>52</v>
      </c>
      <c r="V1410" s="42">
        <v>450</v>
      </c>
      <c r="W1410" s="42">
        <v>96</v>
      </c>
      <c r="X1410" s="42">
        <v>44</v>
      </c>
      <c r="Y1410" s="42">
        <v>99</v>
      </c>
      <c r="Z1410" s="42">
        <v>100</v>
      </c>
      <c r="AA1410" s="42">
        <v>85</v>
      </c>
      <c r="AB1410" s="42">
        <v>26</v>
      </c>
      <c r="AC1410" s="42">
        <v>0</v>
      </c>
      <c r="AD1410" s="42">
        <v>122</v>
      </c>
      <c r="AE1410" s="42">
        <v>259</v>
      </c>
      <c r="AF1410" s="42">
        <v>69</v>
      </c>
      <c r="AG1410" s="42">
        <v>436</v>
      </c>
      <c r="AH1410" s="42">
        <v>92</v>
      </c>
      <c r="AI1410" s="42">
        <v>45</v>
      </c>
      <c r="AJ1410" s="42">
        <v>97</v>
      </c>
      <c r="AK1410" s="42">
        <v>99</v>
      </c>
      <c r="AL1410" s="42">
        <v>74</v>
      </c>
      <c r="AM1410" s="42">
        <v>26</v>
      </c>
      <c r="AN1410" s="42">
        <v>3</v>
      </c>
      <c r="AO1410" s="42">
        <v>111</v>
      </c>
      <c r="AP1410" s="42">
        <v>258</v>
      </c>
      <c r="AQ1410" s="42">
        <v>67</v>
      </c>
      <c r="AR1410" s="42">
        <v>692</v>
      </c>
      <c r="AS1410" s="42">
        <v>44</v>
      </c>
      <c r="AT1410" s="42">
        <v>24</v>
      </c>
      <c r="AU1410" s="42">
        <v>36</v>
      </c>
      <c r="AV1410" s="42">
        <v>80</v>
      </c>
      <c r="AW1410" s="42">
        <v>136</v>
      </c>
      <c r="AX1410" s="42">
        <v>92</v>
      </c>
      <c r="AY1410" s="42">
        <v>212</v>
      </c>
      <c r="AZ1410" s="42">
        <v>68</v>
      </c>
      <c r="BA1410" s="42">
        <v>344</v>
      </c>
      <c r="BB1410" s="42">
        <v>32</v>
      </c>
      <c r="BC1410" s="42">
        <v>16</v>
      </c>
      <c r="BD1410" s="42">
        <v>20</v>
      </c>
      <c r="BE1410" s="42">
        <v>40</v>
      </c>
      <c r="BF1410" s="42">
        <v>24</v>
      </c>
      <c r="BG1410" s="42">
        <v>80</v>
      </c>
      <c r="BH1410" s="42">
        <v>112</v>
      </c>
      <c r="BI1410" s="42">
        <v>20</v>
      </c>
      <c r="BJ1410" s="42">
        <v>348</v>
      </c>
      <c r="BK1410" s="42">
        <v>12</v>
      </c>
      <c r="BL1410" s="42">
        <v>8</v>
      </c>
      <c r="BM1410" s="42">
        <v>16</v>
      </c>
      <c r="BN1410" s="42">
        <v>40</v>
      </c>
      <c r="BO1410" s="42">
        <v>112</v>
      </c>
      <c r="BP1410" s="42">
        <v>12</v>
      </c>
      <c r="BQ1410" s="42">
        <v>100</v>
      </c>
      <c r="BR1410" s="42">
        <v>48</v>
      </c>
      <c r="BS1410" s="42">
        <v>52</v>
      </c>
      <c r="BT1410" s="42">
        <v>0</v>
      </c>
      <c r="BU1410" s="42">
        <v>0</v>
      </c>
      <c r="BV1410" s="42">
        <v>0</v>
      </c>
      <c r="BW1410" s="42">
        <v>0</v>
      </c>
      <c r="BX1410" s="42">
        <v>12</v>
      </c>
      <c r="BY1410" s="42">
        <v>16</v>
      </c>
      <c r="BZ1410" s="42">
        <v>0</v>
      </c>
      <c r="CA1410" s="42">
        <v>24</v>
      </c>
      <c r="CB1410" s="42">
        <v>344</v>
      </c>
      <c r="CC1410" s="42">
        <v>36</v>
      </c>
      <c r="CD1410" s="42">
        <v>4</v>
      </c>
      <c r="CE1410" s="42">
        <v>20</v>
      </c>
      <c r="CF1410" s="42">
        <v>76</v>
      </c>
      <c r="CG1410" s="42">
        <v>116</v>
      </c>
      <c r="CH1410" s="42">
        <v>68</v>
      </c>
      <c r="CI1410" s="42">
        <v>0</v>
      </c>
      <c r="CJ1410" s="42">
        <v>24</v>
      </c>
      <c r="CK1410" s="42">
        <v>296</v>
      </c>
      <c r="CL1410" s="42">
        <v>8</v>
      </c>
      <c r="CM1410" s="42">
        <v>20</v>
      </c>
      <c r="CN1410" s="42">
        <v>16</v>
      </c>
      <c r="CO1410" s="42">
        <v>4</v>
      </c>
      <c r="CP1410" s="42">
        <v>8</v>
      </c>
      <c r="CQ1410" s="42">
        <v>8</v>
      </c>
      <c r="CR1410" s="42">
        <v>212</v>
      </c>
      <c r="CS1410" s="42">
        <v>20</v>
      </c>
    </row>
    <row r="1411" spans="1:97">
      <c r="A1411" s="40" t="s">
        <v>3448</v>
      </c>
      <c r="B1411" s="40" t="s">
        <v>289</v>
      </c>
      <c r="C1411" s="40" t="s">
        <v>2806</v>
      </c>
      <c r="D1411" s="40" t="s">
        <v>2812</v>
      </c>
      <c r="E1411" s="40" t="s">
        <v>2858</v>
      </c>
      <c r="F1411" s="40" t="s">
        <v>2809</v>
      </c>
      <c r="G1411" s="41" t="s">
        <v>294</v>
      </c>
      <c r="H1411" s="40" t="s">
        <v>3449</v>
      </c>
      <c r="I1411" s="42">
        <v>997</v>
      </c>
      <c r="J1411" s="42">
        <v>136.40612999999999</v>
      </c>
      <c r="K1411" s="42">
        <v>111.107572</v>
      </c>
      <c r="L1411" s="42">
        <v>154.79026200000001</v>
      </c>
      <c r="M1411" s="42">
        <v>243.01687000000001</v>
      </c>
      <c r="N1411" s="42">
        <v>197.47331299999999</v>
      </c>
      <c r="O1411" s="42">
        <v>154.20585399999999</v>
      </c>
      <c r="P1411" s="42">
        <v>131</v>
      </c>
      <c r="Q1411" s="42">
        <v>176</v>
      </c>
      <c r="R1411" s="42">
        <v>181</v>
      </c>
      <c r="S1411" s="42">
        <v>215</v>
      </c>
      <c r="T1411" s="42">
        <v>229</v>
      </c>
      <c r="U1411" s="42">
        <v>137</v>
      </c>
      <c r="V1411" s="42">
        <v>493.47412400000002</v>
      </c>
      <c r="W1411" s="42">
        <v>69.175021999999998</v>
      </c>
      <c r="X1411" s="42">
        <v>61.371685999999997</v>
      </c>
      <c r="Y1411" s="42">
        <v>78.866906999999998</v>
      </c>
      <c r="Z1411" s="42">
        <v>121.49459400000001</v>
      </c>
      <c r="AA1411" s="42">
        <v>98.278360000000006</v>
      </c>
      <c r="AB1411" s="42">
        <v>63.315598999999999</v>
      </c>
      <c r="AC1411" s="42">
        <v>0.97195699999999996</v>
      </c>
      <c r="AD1411" s="42">
        <v>94.501261</v>
      </c>
      <c r="AE1411" s="42">
        <v>267.53724499999998</v>
      </c>
      <c r="AF1411" s="42">
        <v>131.43561800000001</v>
      </c>
      <c r="AG1411" s="42">
        <v>503.52587599999998</v>
      </c>
      <c r="AH1411" s="42">
        <v>67.231108000000006</v>
      </c>
      <c r="AI1411" s="42">
        <v>49.735886999999998</v>
      </c>
      <c r="AJ1411" s="42">
        <v>75.923355000000001</v>
      </c>
      <c r="AK1411" s="42">
        <v>121.52227600000001</v>
      </c>
      <c r="AL1411" s="42">
        <v>99.194952999999998</v>
      </c>
      <c r="AM1411" s="42">
        <v>74.173215999999996</v>
      </c>
      <c r="AN1411" s="42">
        <v>15.745082</v>
      </c>
      <c r="AO1411" s="42">
        <v>83.837418999999997</v>
      </c>
      <c r="AP1411" s="42">
        <v>262.64977900000002</v>
      </c>
      <c r="AQ1411" s="42">
        <v>157.038678</v>
      </c>
      <c r="AR1411" s="42">
        <v>875.86835799999994</v>
      </c>
      <c r="AS1411" s="42">
        <v>62.205232000000002</v>
      </c>
      <c r="AT1411" s="42">
        <v>19.439135</v>
      </c>
      <c r="AU1411" s="42">
        <v>19.439135</v>
      </c>
      <c r="AV1411" s="42">
        <v>70.091614000000007</v>
      </c>
      <c r="AW1411" s="42">
        <v>77.867267999999996</v>
      </c>
      <c r="AX1411" s="42">
        <v>147.84815399999999</v>
      </c>
      <c r="AY1411" s="42">
        <v>393.44562500000001</v>
      </c>
      <c r="AZ1411" s="42">
        <v>85.532194000000004</v>
      </c>
      <c r="BA1411" s="42">
        <v>447.54301800000002</v>
      </c>
      <c r="BB1411" s="42">
        <v>42.766097000000002</v>
      </c>
      <c r="BC1411" s="42">
        <v>15.551308000000001</v>
      </c>
      <c r="BD1411" s="42">
        <v>11.663481000000001</v>
      </c>
      <c r="BE1411" s="42">
        <v>31.213343999999999</v>
      </c>
      <c r="BF1411" s="42">
        <v>7.7756540000000003</v>
      </c>
      <c r="BG1411" s="42">
        <v>101.19423</v>
      </c>
      <c r="BH1411" s="42">
        <v>198.50063399999999</v>
      </c>
      <c r="BI1411" s="42">
        <v>38.878270000000001</v>
      </c>
      <c r="BJ1411" s="42">
        <v>428.32533999999998</v>
      </c>
      <c r="BK1411" s="42">
        <v>19.439135</v>
      </c>
      <c r="BL1411" s="42">
        <v>3.8878270000000001</v>
      </c>
      <c r="BM1411" s="42">
        <v>7.7756540000000003</v>
      </c>
      <c r="BN1411" s="42">
        <v>38.878270000000001</v>
      </c>
      <c r="BO1411" s="42">
        <v>70.091614000000007</v>
      </c>
      <c r="BP1411" s="42">
        <v>46.653924000000004</v>
      </c>
      <c r="BQ1411" s="42">
        <v>194.94499099999999</v>
      </c>
      <c r="BR1411" s="42">
        <v>46.653924000000004</v>
      </c>
      <c r="BS1411" s="42">
        <v>50.541750999999998</v>
      </c>
      <c r="BT1411" s="42">
        <v>0</v>
      </c>
      <c r="BU1411" s="42">
        <v>0</v>
      </c>
      <c r="BV1411" s="42">
        <v>0</v>
      </c>
      <c r="BW1411" s="42">
        <v>0</v>
      </c>
      <c r="BX1411" s="42">
        <v>7.7756540000000003</v>
      </c>
      <c r="BY1411" s="42">
        <v>7.7756540000000003</v>
      </c>
      <c r="BZ1411" s="42">
        <v>0</v>
      </c>
      <c r="CA1411" s="42">
        <v>34.990442999999999</v>
      </c>
      <c r="CB1411" s="42">
        <v>385.11633</v>
      </c>
      <c r="CC1411" s="42">
        <v>46.653924000000004</v>
      </c>
      <c r="CD1411" s="42">
        <v>19.439135</v>
      </c>
      <c r="CE1411" s="42">
        <v>15.551308000000001</v>
      </c>
      <c r="CF1411" s="42">
        <v>66.093058999999997</v>
      </c>
      <c r="CG1411" s="42">
        <v>66.203787000000005</v>
      </c>
      <c r="CH1411" s="42">
        <v>132.29684599999999</v>
      </c>
      <c r="CI1411" s="42">
        <v>3.8878270000000001</v>
      </c>
      <c r="CJ1411" s="42">
        <v>34.990442999999999</v>
      </c>
      <c r="CK1411" s="42">
        <v>440.21027700000002</v>
      </c>
      <c r="CL1411" s="42">
        <v>15.551308000000001</v>
      </c>
      <c r="CM1411" s="42">
        <v>0</v>
      </c>
      <c r="CN1411" s="42">
        <v>3.8878270000000001</v>
      </c>
      <c r="CO1411" s="42">
        <v>3.9985550000000001</v>
      </c>
      <c r="CP1411" s="42">
        <v>3.8878270000000001</v>
      </c>
      <c r="CQ1411" s="42">
        <v>7.7756540000000003</v>
      </c>
      <c r="CR1411" s="42">
        <v>389.55779799999999</v>
      </c>
      <c r="CS1411" s="42">
        <v>15.551308000000001</v>
      </c>
    </row>
    <row r="1412" spans="1:97">
      <c r="A1412" s="40" t="s">
        <v>3450</v>
      </c>
      <c r="B1412" s="40" t="s">
        <v>289</v>
      </c>
      <c r="C1412" s="40" t="s">
        <v>2806</v>
      </c>
      <c r="D1412" s="40" t="s">
        <v>2812</v>
      </c>
      <c r="E1412" s="40" t="s">
        <v>2821</v>
      </c>
      <c r="F1412" s="40" t="s">
        <v>2818</v>
      </c>
      <c r="G1412" s="41" t="s">
        <v>294</v>
      </c>
      <c r="H1412" s="40" t="s">
        <v>3451</v>
      </c>
      <c r="I1412" s="42">
        <v>7294</v>
      </c>
      <c r="J1412" s="42">
        <v>1162.0592140000001</v>
      </c>
      <c r="K1412" s="42">
        <v>891.17424800000003</v>
      </c>
      <c r="L1412" s="42">
        <v>1501.9868719999999</v>
      </c>
      <c r="M1412" s="42">
        <v>1510.475749</v>
      </c>
      <c r="N1412" s="42">
        <v>1423.383609</v>
      </c>
      <c r="O1412" s="42">
        <v>804.92030699999998</v>
      </c>
      <c r="P1412" s="42">
        <v>826</v>
      </c>
      <c r="Q1412" s="42">
        <v>899</v>
      </c>
      <c r="R1412" s="42">
        <v>1198</v>
      </c>
      <c r="S1412" s="42">
        <v>1130</v>
      </c>
      <c r="T1412" s="42">
        <v>1071</v>
      </c>
      <c r="U1412" s="42">
        <v>627</v>
      </c>
      <c r="V1412" s="42">
        <v>3504.0165940000002</v>
      </c>
      <c r="W1412" s="42">
        <v>595.24914799999999</v>
      </c>
      <c r="X1412" s="42">
        <v>471.16396700000001</v>
      </c>
      <c r="Y1412" s="42">
        <v>732.96859400000005</v>
      </c>
      <c r="Z1412" s="42">
        <v>710.49209900000005</v>
      </c>
      <c r="AA1412" s="42">
        <v>690.87376300000005</v>
      </c>
      <c r="AB1412" s="42">
        <v>285.04387200000002</v>
      </c>
      <c r="AC1412" s="42">
        <v>18.225152000000001</v>
      </c>
      <c r="AD1412" s="42">
        <v>758.31688799999995</v>
      </c>
      <c r="AE1412" s="42">
        <v>2031.1871920000001</v>
      </c>
      <c r="AF1412" s="42">
        <v>714.51251400000001</v>
      </c>
      <c r="AG1412" s="42">
        <v>3789.9834059999998</v>
      </c>
      <c r="AH1412" s="42">
        <v>566.810067</v>
      </c>
      <c r="AI1412" s="42">
        <v>420.01028100000002</v>
      </c>
      <c r="AJ1412" s="42">
        <v>769.01827800000001</v>
      </c>
      <c r="AK1412" s="42">
        <v>799.98365100000001</v>
      </c>
      <c r="AL1412" s="42">
        <v>732.50984700000004</v>
      </c>
      <c r="AM1412" s="42">
        <v>447.94051899999999</v>
      </c>
      <c r="AN1412" s="42">
        <v>53.710763999999998</v>
      </c>
      <c r="AO1412" s="42">
        <v>710.000585</v>
      </c>
      <c r="AP1412" s="42">
        <v>2136.3338739999999</v>
      </c>
      <c r="AQ1412" s="42">
        <v>943.64894700000002</v>
      </c>
      <c r="AR1412" s="42">
        <v>6116.3627960000003</v>
      </c>
      <c r="AS1412" s="42">
        <v>60.428856000000003</v>
      </c>
      <c r="AT1412" s="42">
        <v>349.944683</v>
      </c>
      <c r="AU1412" s="42">
        <v>273.60740299999998</v>
      </c>
      <c r="AV1412" s="42">
        <v>683.66337099999998</v>
      </c>
      <c r="AW1412" s="42">
        <v>988.64553599999999</v>
      </c>
      <c r="AX1412" s="42">
        <v>834.96308499999998</v>
      </c>
      <c r="AY1412" s="42">
        <v>2183.1815700000002</v>
      </c>
      <c r="AZ1412" s="42">
        <v>741.92829200000006</v>
      </c>
      <c r="BA1412" s="42">
        <v>2836.326912</v>
      </c>
      <c r="BB1412" s="42">
        <v>56.354084999999998</v>
      </c>
      <c r="BC1412" s="42">
        <v>253.54982899999999</v>
      </c>
      <c r="BD1412" s="42">
        <v>128.84220500000001</v>
      </c>
      <c r="BE1412" s="42">
        <v>277.30985500000003</v>
      </c>
      <c r="BF1412" s="42">
        <v>195.02334400000001</v>
      </c>
      <c r="BG1412" s="42">
        <v>636.83779300000003</v>
      </c>
      <c r="BH1412" s="42">
        <v>988.58959600000003</v>
      </c>
      <c r="BI1412" s="42">
        <v>299.82020499999999</v>
      </c>
      <c r="BJ1412" s="42">
        <v>3280.0358839999999</v>
      </c>
      <c r="BK1412" s="42">
        <v>4.0747720000000003</v>
      </c>
      <c r="BL1412" s="42">
        <v>96.394852999999998</v>
      </c>
      <c r="BM1412" s="42">
        <v>144.765197</v>
      </c>
      <c r="BN1412" s="42">
        <v>406.35351600000001</v>
      </c>
      <c r="BO1412" s="42">
        <v>793.62219200000004</v>
      </c>
      <c r="BP1412" s="42">
        <v>198.125292</v>
      </c>
      <c r="BQ1412" s="42">
        <v>1194.5919739999999</v>
      </c>
      <c r="BR1412" s="42">
        <v>442.10808700000001</v>
      </c>
      <c r="BS1412" s="42">
        <v>560.648776</v>
      </c>
      <c r="BT1412" s="42">
        <v>0</v>
      </c>
      <c r="BU1412" s="42">
        <v>0</v>
      </c>
      <c r="BV1412" s="42">
        <v>4.0167000000000002</v>
      </c>
      <c r="BW1412" s="42">
        <v>24.391397999999999</v>
      </c>
      <c r="BX1412" s="42">
        <v>101.23881900000001</v>
      </c>
      <c r="BY1412" s="42">
        <v>101.113401</v>
      </c>
      <c r="BZ1412" s="42">
        <v>0</v>
      </c>
      <c r="CA1412" s="42">
        <v>329.88845800000001</v>
      </c>
      <c r="CB1412" s="42">
        <v>2823.3045269999998</v>
      </c>
      <c r="CC1412" s="42">
        <v>44.245913000000002</v>
      </c>
      <c r="CD1412" s="42">
        <v>288.837289</v>
      </c>
      <c r="CE1412" s="42">
        <v>229.072765</v>
      </c>
      <c r="CF1412" s="42">
        <v>577.90519600000005</v>
      </c>
      <c r="CG1412" s="42">
        <v>761.25467300000003</v>
      </c>
      <c r="CH1412" s="42">
        <v>644.71170600000005</v>
      </c>
      <c r="CI1412" s="42">
        <v>28.408099</v>
      </c>
      <c r="CJ1412" s="42">
        <v>248.868887</v>
      </c>
      <c r="CK1412" s="42">
        <v>2732.4094919999998</v>
      </c>
      <c r="CL1412" s="42">
        <v>16.182943999999999</v>
      </c>
      <c r="CM1412" s="42">
        <v>61.107393999999999</v>
      </c>
      <c r="CN1412" s="42">
        <v>40.517938000000001</v>
      </c>
      <c r="CO1412" s="42">
        <v>81.366776999999999</v>
      </c>
      <c r="CP1412" s="42">
        <v>126.152044</v>
      </c>
      <c r="CQ1412" s="42">
        <v>89.137978000000004</v>
      </c>
      <c r="CR1412" s="42">
        <v>2154.7734719999999</v>
      </c>
      <c r="CS1412" s="42">
        <v>163.17094700000001</v>
      </c>
    </row>
    <row r="1413" spans="1:97">
      <c r="A1413" s="40" t="s">
        <v>3452</v>
      </c>
      <c r="B1413" s="40" t="s">
        <v>289</v>
      </c>
      <c r="C1413" s="40" t="s">
        <v>2806</v>
      </c>
      <c r="D1413" s="40" t="s">
        <v>2812</v>
      </c>
      <c r="E1413" s="40" t="s">
        <v>2985</v>
      </c>
      <c r="F1413" s="40" t="s">
        <v>2818</v>
      </c>
      <c r="G1413" s="41" t="s">
        <v>294</v>
      </c>
      <c r="H1413" s="40" t="s">
        <v>3453</v>
      </c>
      <c r="I1413" s="42">
        <v>458</v>
      </c>
      <c r="J1413" s="42">
        <v>94.179241000000005</v>
      </c>
      <c r="K1413" s="42">
        <v>50.676927999999997</v>
      </c>
      <c r="L1413" s="42">
        <v>113.34217099999999</v>
      </c>
      <c r="M1413" s="42">
        <v>106.6215</v>
      </c>
      <c r="N1413" s="42">
        <v>59.667996000000002</v>
      </c>
      <c r="O1413" s="42">
        <v>33.512161999999996</v>
      </c>
      <c r="P1413" s="42">
        <v>71</v>
      </c>
      <c r="Q1413" s="42">
        <v>60</v>
      </c>
      <c r="R1413" s="42">
        <v>96</v>
      </c>
      <c r="S1413" s="42">
        <v>70</v>
      </c>
      <c r="T1413" s="42">
        <v>93</v>
      </c>
      <c r="U1413" s="42">
        <v>27</v>
      </c>
      <c r="V1413" s="42">
        <v>222.86972600000001</v>
      </c>
      <c r="W1413" s="42">
        <v>43.320599999999999</v>
      </c>
      <c r="X1413" s="42">
        <v>25.338463999999998</v>
      </c>
      <c r="Y1413" s="42">
        <v>54.491545000000002</v>
      </c>
      <c r="Z1413" s="42">
        <v>58.033256999999999</v>
      </c>
      <c r="AA1413" s="42">
        <v>28.607942999999999</v>
      </c>
      <c r="AB1413" s="42">
        <v>13.077916999999999</v>
      </c>
      <c r="AC1413" s="42">
        <v>0</v>
      </c>
      <c r="AD1413" s="42">
        <v>58.033256999999999</v>
      </c>
      <c r="AE1413" s="42">
        <v>138.68063599999999</v>
      </c>
      <c r="AF1413" s="42">
        <v>26.155833999999999</v>
      </c>
      <c r="AG1413" s="42">
        <v>235.13027399999999</v>
      </c>
      <c r="AH1413" s="42">
        <v>50.858640999999999</v>
      </c>
      <c r="AI1413" s="42">
        <v>25.338463999999998</v>
      </c>
      <c r="AJ1413" s="42">
        <v>58.850627000000003</v>
      </c>
      <c r="AK1413" s="42">
        <v>48.588244000000003</v>
      </c>
      <c r="AL1413" s="42">
        <v>31.060053</v>
      </c>
      <c r="AM1413" s="42">
        <v>19.616876000000001</v>
      </c>
      <c r="AN1413" s="42">
        <v>0.81737000000000004</v>
      </c>
      <c r="AO1413" s="42">
        <v>63.119188000000001</v>
      </c>
      <c r="AP1413" s="42">
        <v>131.95996500000001</v>
      </c>
      <c r="AQ1413" s="42">
        <v>40.051121000000002</v>
      </c>
      <c r="AR1413" s="42">
        <v>389.06803100000002</v>
      </c>
      <c r="AS1413" s="42">
        <v>0</v>
      </c>
      <c r="AT1413" s="42">
        <v>19.616876000000001</v>
      </c>
      <c r="AU1413" s="42">
        <v>26.155833999999999</v>
      </c>
      <c r="AV1413" s="42">
        <v>39.233750999999998</v>
      </c>
      <c r="AW1413" s="42">
        <v>71.928544000000002</v>
      </c>
      <c r="AX1413" s="42">
        <v>91.545418999999995</v>
      </c>
      <c r="AY1413" s="42">
        <v>81.736981</v>
      </c>
      <c r="AZ1413" s="42">
        <v>58.850627000000003</v>
      </c>
      <c r="BA1413" s="42">
        <v>179.821359</v>
      </c>
      <c r="BB1413" s="42">
        <v>0</v>
      </c>
      <c r="BC1413" s="42">
        <v>9.8084380000000007</v>
      </c>
      <c r="BD1413" s="42">
        <v>16.347396</v>
      </c>
      <c r="BE1413" s="42">
        <v>19.616876000000001</v>
      </c>
      <c r="BF1413" s="42">
        <v>6.5389590000000002</v>
      </c>
      <c r="BG1413" s="42">
        <v>68.659064000000001</v>
      </c>
      <c r="BH1413" s="42">
        <v>26.155833999999999</v>
      </c>
      <c r="BI1413" s="42">
        <v>32.694792999999997</v>
      </c>
      <c r="BJ1413" s="42">
        <v>209.24667199999999</v>
      </c>
      <c r="BK1413" s="42">
        <v>0</v>
      </c>
      <c r="BL1413" s="42">
        <v>9.8084380000000007</v>
      </c>
      <c r="BM1413" s="42">
        <v>9.8084380000000007</v>
      </c>
      <c r="BN1413" s="42">
        <v>19.616876000000001</v>
      </c>
      <c r="BO1413" s="42">
        <v>65.389584999999997</v>
      </c>
      <c r="BP1413" s="42">
        <v>22.886354999999998</v>
      </c>
      <c r="BQ1413" s="42">
        <v>55.581147000000001</v>
      </c>
      <c r="BR1413" s="42">
        <v>26.155833999999999</v>
      </c>
      <c r="BS1413" s="42">
        <v>55.581147000000001</v>
      </c>
      <c r="BT1413" s="42">
        <v>0</v>
      </c>
      <c r="BU1413" s="42">
        <v>0</v>
      </c>
      <c r="BV1413" s="42">
        <v>0</v>
      </c>
      <c r="BW1413" s="42">
        <v>0</v>
      </c>
      <c r="BX1413" s="42">
        <v>9.8084380000000007</v>
      </c>
      <c r="BY1413" s="42">
        <v>16.347396</v>
      </c>
      <c r="BZ1413" s="42">
        <v>0</v>
      </c>
      <c r="CA1413" s="42">
        <v>29.425312999999999</v>
      </c>
      <c r="CB1413" s="42">
        <v>235.40250599999999</v>
      </c>
      <c r="CC1413" s="42">
        <v>0</v>
      </c>
      <c r="CD1413" s="42">
        <v>16.347396</v>
      </c>
      <c r="CE1413" s="42">
        <v>26.155833999999999</v>
      </c>
      <c r="CF1413" s="42">
        <v>32.694792999999997</v>
      </c>
      <c r="CG1413" s="42">
        <v>62.120106</v>
      </c>
      <c r="CH1413" s="42">
        <v>71.928544000000002</v>
      </c>
      <c r="CI1413" s="42">
        <v>0</v>
      </c>
      <c r="CJ1413" s="42">
        <v>26.155833999999999</v>
      </c>
      <c r="CK1413" s="42">
        <v>98.084378000000001</v>
      </c>
      <c r="CL1413" s="42">
        <v>0</v>
      </c>
      <c r="CM1413" s="42">
        <v>3.269479</v>
      </c>
      <c r="CN1413" s="42">
        <v>0</v>
      </c>
      <c r="CO1413" s="42">
        <v>6.5389590000000002</v>
      </c>
      <c r="CP1413" s="42">
        <v>0</v>
      </c>
      <c r="CQ1413" s="42">
        <v>3.269479</v>
      </c>
      <c r="CR1413" s="42">
        <v>81.736981</v>
      </c>
      <c r="CS1413" s="42">
        <v>3.269479</v>
      </c>
    </row>
    <row r="1414" spans="1:97">
      <c r="A1414" s="40" t="s">
        <v>3454</v>
      </c>
      <c r="B1414" s="40" t="s">
        <v>289</v>
      </c>
      <c r="C1414" s="40" t="s">
        <v>2806</v>
      </c>
      <c r="D1414" s="40" t="s">
        <v>2812</v>
      </c>
      <c r="E1414" s="40" t="s">
        <v>2917</v>
      </c>
      <c r="F1414" s="40" t="s">
        <v>2903</v>
      </c>
      <c r="G1414" s="41" t="s">
        <v>294</v>
      </c>
      <c r="H1414" s="40" t="s">
        <v>3455</v>
      </c>
      <c r="I1414" s="42">
        <v>11906</v>
      </c>
      <c r="J1414" s="42">
        <v>2267.0208720000001</v>
      </c>
      <c r="K1414" s="42">
        <v>1758.4292330000001</v>
      </c>
      <c r="L1414" s="42">
        <v>2585.5226870000001</v>
      </c>
      <c r="M1414" s="42">
        <v>2428.2842730000002</v>
      </c>
      <c r="N1414" s="42">
        <v>1833.2488599999999</v>
      </c>
      <c r="O1414" s="42">
        <v>1033.494074</v>
      </c>
      <c r="P1414" s="42">
        <v>1862</v>
      </c>
      <c r="Q1414" s="42">
        <v>1824</v>
      </c>
      <c r="R1414" s="42">
        <v>2166</v>
      </c>
      <c r="S1414" s="42">
        <v>2094</v>
      </c>
      <c r="T1414" s="42">
        <v>1465</v>
      </c>
      <c r="U1414" s="42">
        <v>662</v>
      </c>
      <c r="V1414" s="42">
        <v>5841.0791310000004</v>
      </c>
      <c r="W1414" s="42">
        <v>1213.9470409999999</v>
      </c>
      <c r="X1414" s="42">
        <v>910.97116200000005</v>
      </c>
      <c r="Y1414" s="42">
        <v>1239.0956839999999</v>
      </c>
      <c r="Z1414" s="42">
        <v>1201.7378189999999</v>
      </c>
      <c r="AA1414" s="42">
        <v>880.83437500000002</v>
      </c>
      <c r="AB1414" s="42">
        <v>367.01977699999998</v>
      </c>
      <c r="AC1414" s="42">
        <v>27.473272999999999</v>
      </c>
      <c r="AD1414" s="42">
        <v>1534.061545</v>
      </c>
      <c r="AE1414" s="42">
        <v>3388.596282</v>
      </c>
      <c r="AF1414" s="42">
        <v>918.42130399999996</v>
      </c>
      <c r="AG1414" s="42">
        <v>6064.9208689999996</v>
      </c>
      <c r="AH1414" s="42">
        <v>1053.0738309999999</v>
      </c>
      <c r="AI1414" s="42">
        <v>847.45807100000002</v>
      </c>
      <c r="AJ1414" s="42">
        <v>1346.427003</v>
      </c>
      <c r="AK1414" s="42">
        <v>1226.546454</v>
      </c>
      <c r="AL1414" s="42">
        <v>952.41448500000001</v>
      </c>
      <c r="AM1414" s="42">
        <v>596.81015500000001</v>
      </c>
      <c r="AN1414" s="42">
        <v>42.190869999999997</v>
      </c>
      <c r="AO1414" s="42">
        <v>1395.110312</v>
      </c>
      <c r="AP1414" s="42">
        <v>3518.9355529999998</v>
      </c>
      <c r="AQ1414" s="42">
        <v>1150.875004</v>
      </c>
      <c r="AR1414" s="42">
        <v>9642.9792140000009</v>
      </c>
      <c r="AS1414" s="42">
        <v>11.774248999999999</v>
      </c>
      <c r="AT1414" s="42">
        <v>348.92518899999999</v>
      </c>
      <c r="AU1414" s="42">
        <v>567.32940299999996</v>
      </c>
      <c r="AV1414" s="42">
        <v>1446.4832730000001</v>
      </c>
      <c r="AW1414" s="42">
        <v>1963.9517739999999</v>
      </c>
      <c r="AX1414" s="42">
        <v>1296.068327</v>
      </c>
      <c r="AY1414" s="42">
        <v>2804.5131809999998</v>
      </c>
      <c r="AZ1414" s="42">
        <v>1203.93382</v>
      </c>
      <c r="BA1414" s="42">
        <v>4647.1325230000002</v>
      </c>
      <c r="BB1414" s="42">
        <v>11.774248999999999</v>
      </c>
      <c r="BC1414" s="42">
        <v>264.19018699999998</v>
      </c>
      <c r="BD1414" s="42">
        <v>373.83716299999998</v>
      </c>
      <c r="BE1414" s="42">
        <v>715.62895000000003</v>
      </c>
      <c r="BF1414" s="42">
        <v>440.06707699999998</v>
      </c>
      <c r="BG1414" s="42">
        <v>1076.1415959999999</v>
      </c>
      <c r="BH1414" s="42">
        <v>1321.7866240000001</v>
      </c>
      <c r="BI1414" s="42">
        <v>443.70667800000001</v>
      </c>
      <c r="BJ1414" s="42">
        <v>4995.8466909999997</v>
      </c>
      <c r="BK1414" s="42">
        <v>0</v>
      </c>
      <c r="BL1414" s="42">
        <v>84.735001999999994</v>
      </c>
      <c r="BM1414" s="42">
        <v>193.49224000000001</v>
      </c>
      <c r="BN1414" s="42">
        <v>730.85432300000002</v>
      </c>
      <c r="BO1414" s="42">
        <v>1523.884697</v>
      </c>
      <c r="BP1414" s="42">
        <v>219.92673099999999</v>
      </c>
      <c r="BQ1414" s="42">
        <v>1482.726557</v>
      </c>
      <c r="BR1414" s="42">
        <v>760.22714199999996</v>
      </c>
      <c r="BS1414" s="42">
        <v>1169.0671500000001</v>
      </c>
      <c r="BT1414" s="42">
        <v>0</v>
      </c>
      <c r="BU1414" s="42">
        <v>4.1068009999999999</v>
      </c>
      <c r="BV1414" s="42">
        <v>11.910079</v>
      </c>
      <c r="BW1414" s="42">
        <v>117.491077</v>
      </c>
      <c r="BX1414" s="42">
        <v>187.021083</v>
      </c>
      <c r="BY1414" s="42">
        <v>228.612909</v>
      </c>
      <c r="BZ1414" s="42">
        <v>0</v>
      </c>
      <c r="CA1414" s="42">
        <v>619.92520200000001</v>
      </c>
      <c r="CB1414" s="42">
        <v>4744.5903840000001</v>
      </c>
      <c r="CC1414" s="42">
        <v>11.774248999999999</v>
      </c>
      <c r="CD1414" s="42">
        <v>255.90666400000001</v>
      </c>
      <c r="CE1414" s="42">
        <v>470.88335699999999</v>
      </c>
      <c r="CF1414" s="42">
        <v>1176.469272</v>
      </c>
      <c r="CG1414" s="42">
        <v>1528.243019</v>
      </c>
      <c r="CH1414" s="42">
        <v>932.66908699999999</v>
      </c>
      <c r="CI1414" s="42">
        <v>20.540178999999998</v>
      </c>
      <c r="CJ1414" s="42">
        <v>348.104557</v>
      </c>
      <c r="CK1414" s="42">
        <v>3729.3216809999999</v>
      </c>
      <c r="CL1414" s="42">
        <v>0</v>
      </c>
      <c r="CM1414" s="42">
        <v>88.911724000000007</v>
      </c>
      <c r="CN1414" s="42">
        <v>84.535966999999999</v>
      </c>
      <c r="CO1414" s="42">
        <v>152.52292399999999</v>
      </c>
      <c r="CP1414" s="42">
        <v>248.68767199999999</v>
      </c>
      <c r="CQ1414" s="42">
        <v>134.78633099999999</v>
      </c>
      <c r="CR1414" s="42">
        <v>2783.9730020000002</v>
      </c>
      <c r="CS1414" s="42">
        <v>235.90406100000001</v>
      </c>
    </row>
    <row r="1415" spans="1:97">
      <c r="A1415" s="40" t="s">
        <v>3456</v>
      </c>
      <c r="B1415" s="40" t="s">
        <v>289</v>
      </c>
      <c r="C1415" s="40" t="s">
        <v>2806</v>
      </c>
      <c r="D1415" s="40" t="s">
        <v>2812</v>
      </c>
      <c r="E1415" s="40" t="s">
        <v>3457</v>
      </c>
      <c r="F1415" s="40" t="s">
        <v>2818</v>
      </c>
      <c r="G1415" s="41" t="s">
        <v>294</v>
      </c>
      <c r="H1415" s="40" t="s">
        <v>3458</v>
      </c>
      <c r="I1415" s="42">
        <v>3088</v>
      </c>
      <c r="J1415" s="42">
        <v>499</v>
      </c>
      <c r="K1415" s="42">
        <v>423</v>
      </c>
      <c r="L1415" s="42">
        <v>536</v>
      </c>
      <c r="M1415" s="42">
        <v>596</v>
      </c>
      <c r="N1415" s="42">
        <v>538</v>
      </c>
      <c r="O1415" s="42">
        <v>496</v>
      </c>
      <c r="P1415" s="42">
        <v>385</v>
      </c>
      <c r="Q1415" s="42">
        <v>437</v>
      </c>
      <c r="R1415" s="42">
        <v>510</v>
      </c>
      <c r="S1415" s="42">
        <v>524</v>
      </c>
      <c r="T1415" s="42">
        <v>613</v>
      </c>
      <c r="U1415" s="42">
        <v>374</v>
      </c>
      <c r="V1415" s="42">
        <v>1483</v>
      </c>
      <c r="W1415" s="42">
        <v>284</v>
      </c>
      <c r="X1415" s="42">
        <v>210</v>
      </c>
      <c r="Y1415" s="42">
        <v>262</v>
      </c>
      <c r="Z1415" s="42">
        <v>291</v>
      </c>
      <c r="AA1415" s="42">
        <v>262</v>
      </c>
      <c r="AB1415" s="42">
        <v>168</v>
      </c>
      <c r="AC1415" s="42">
        <v>6</v>
      </c>
      <c r="AD1415" s="42">
        <v>359</v>
      </c>
      <c r="AE1415" s="42">
        <v>786</v>
      </c>
      <c r="AF1415" s="42">
        <v>338</v>
      </c>
      <c r="AG1415" s="42">
        <v>1605</v>
      </c>
      <c r="AH1415" s="42">
        <v>215</v>
      </c>
      <c r="AI1415" s="42">
        <v>213</v>
      </c>
      <c r="AJ1415" s="42">
        <v>274</v>
      </c>
      <c r="AK1415" s="42">
        <v>305</v>
      </c>
      <c r="AL1415" s="42">
        <v>276</v>
      </c>
      <c r="AM1415" s="42">
        <v>290</v>
      </c>
      <c r="AN1415" s="42">
        <v>32</v>
      </c>
      <c r="AO1415" s="42">
        <v>273</v>
      </c>
      <c r="AP1415" s="42">
        <v>829</v>
      </c>
      <c r="AQ1415" s="42">
        <v>503</v>
      </c>
      <c r="AR1415" s="42">
        <v>2588</v>
      </c>
      <c r="AS1415" s="42">
        <v>16</v>
      </c>
      <c r="AT1415" s="42">
        <v>132</v>
      </c>
      <c r="AU1415" s="42">
        <v>72</v>
      </c>
      <c r="AV1415" s="42">
        <v>200</v>
      </c>
      <c r="AW1415" s="42">
        <v>412</v>
      </c>
      <c r="AX1415" s="42">
        <v>476</v>
      </c>
      <c r="AY1415" s="42">
        <v>976</v>
      </c>
      <c r="AZ1415" s="42">
        <v>304</v>
      </c>
      <c r="BA1415" s="42">
        <v>1204</v>
      </c>
      <c r="BB1415" s="42">
        <v>12</v>
      </c>
      <c r="BC1415" s="42">
        <v>64</v>
      </c>
      <c r="BD1415" s="42">
        <v>52</v>
      </c>
      <c r="BE1415" s="42">
        <v>96</v>
      </c>
      <c r="BF1415" s="42">
        <v>80</v>
      </c>
      <c r="BG1415" s="42">
        <v>376</v>
      </c>
      <c r="BH1415" s="42">
        <v>424</v>
      </c>
      <c r="BI1415" s="42">
        <v>100</v>
      </c>
      <c r="BJ1415" s="42">
        <v>1384</v>
      </c>
      <c r="BK1415" s="42">
        <v>4</v>
      </c>
      <c r="BL1415" s="42">
        <v>68</v>
      </c>
      <c r="BM1415" s="42">
        <v>20</v>
      </c>
      <c r="BN1415" s="42">
        <v>104</v>
      </c>
      <c r="BO1415" s="42">
        <v>332</v>
      </c>
      <c r="BP1415" s="42">
        <v>100</v>
      </c>
      <c r="BQ1415" s="42">
        <v>552</v>
      </c>
      <c r="BR1415" s="42">
        <v>204</v>
      </c>
      <c r="BS1415" s="42">
        <v>236</v>
      </c>
      <c r="BT1415" s="42">
        <v>0</v>
      </c>
      <c r="BU1415" s="42">
        <v>4</v>
      </c>
      <c r="BV1415" s="42">
        <v>4</v>
      </c>
      <c r="BW1415" s="42">
        <v>20</v>
      </c>
      <c r="BX1415" s="42">
        <v>36</v>
      </c>
      <c r="BY1415" s="42">
        <v>56</v>
      </c>
      <c r="BZ1415" s="42">
        <v>0</v>
      </c>
      <c r="CA1415" s="42">
        <v>116</v>
      </c>
      <c r="CB1415" s="42">
        <v>1080</v>
      </c>
      <c r="CC1415" s="42">
        <v>4</v>
      </c>
      <c r="CD1415" s="42">
        <v>80</v>
      </c>
      <c r="CE1415" s="42">
        <v>36</v>
      </c>
      <c r="CF1415" s="42">
        <v>144</v>
      </c>
      <c r="CG1415" s="42">
        <v>348</v>
      </c>
      <c r="CH1415" s="42">
        <v>368</v>
      </c>
      <c r="CI1415" s="42">
        <v>0</v>
      </c>
      <c r="CJ1415" s="42">
        <v>100</v>
      </c>
      <c r="CK1415" s="42">
        <v>1272</v>
      </c>
      <c r="CL1415" s="42">
        <v>12</v>
      </c>
      <c r="CM1415" s="42">
        <v>48</v>
      </c>
      <c r="CN1415" s="42">
        <v>32</v>
      </c>
      <c r="CO1415" s="42">
        <v>36</v>
      </c>
      <c r="CP1415" s="42">
        <v>28</v>
      </c>
      <c r="CQ1415" s="42">
        <v>52</v>
      </c>
      <c r="CR1415" s="42">
        <v>976</v>
      </c>
      <c r="CS1415" s="42">
        <v>88</v>
      </c>
    </row>
    <row r="1416" spans="1:97">
      <c r="A1416" s="40" t="s">
        <v>3459</v>
      </c>
      <c r="B1416" s="40" t="s">
        <v>289</v>
      </c>
      <c r="C1416" s="40" t="s">
        <v>2806</v>
      </c>
      <c r="D1416" s="40" t="s">
        <v>2812</v>
      </c>
      <c r="E1416" s="40" t="s">
        <v>2899</v>
      </c>
      <c r="F1416" s="40" t="s">
        <v>2818</v>
      </c>
      <c r="G1416" s="41" t="s">
        <v>294</v>
      </c>
      <c r="H1416" s="40" t="s">
        <v>3460</v>
      </c>
      <c r="I1416" s="42">
        <v>1161</v>
      </c>
      <c r="J1416" s="42">
        <v>220.43041199999999</v>
      </c>
      <c r="K1416" s="42">
        <v>155.597938</v>
      </c>
      <c r="L1416" s="42">
        <v>228.40979400000001</v>
      </c>
      <c r="M1416" s="42">
        <v>280.27577300000002</v>
      </c>
      <c r="N1416" s="42">
        <v>202.47680399999999</v>
      </c>
      <c r="O1416" s="42">
        <v>73.809278000000006</v>
      </c>
      <c r="P1416" s="42">
        <v>223</v>
      </c>
      <c r="Q1416" s="42">
        <v>159</v>
      </c>
      <c r="R1416" s="42">
        <v>245</v>
      </c>
      <c r="S1416" s="42">
        <v>257</v>
      </c>
      <c r="T1416" s="42">
        <v>90</v>
      </c>
      <c r="U1416" s="42">
        <v>61</v>
      </c>
      <c r="V1416" s="42">
        <v>564.54123700000002</v>
      </c>
      <c r="W1416" s="42">
        <v>115.701031</v>
      </c>
      <c r="X1416" s="42">
        <v>82.786081999999993</v>
      </c>
      <c r="Y1416" s="42">
        <v>101.73711299999999</v>
      </c>
      <c r="Z1416" s="42">
        <v>127.670103</v>
      </c>
      <c r="AA1416" s="42">
        <v>109.71649499999999</v>
      </c>
      <c r="AB1416" s="42">
        <v>23.938144000000001</v>
      </c>
      <c r="AC1416" s="42">
        <v>2.9922680000000001</v>
      </c>
      <c r="AD1416" s="42">
        <v>153.603093</v>
      </c>
      <c r="AE1416" s="42">
        <v>342.11597899999998</v>
      </c>
      <c r="AF1416" s="42">
        <v>68.822164999999998</v>
      </c>
      <c r="AG1416" s="42">
        <v>596.45876299999998</v>
      </c>
      <c r="AH1416" s="42">
        <v>104.729381</v>
      </c>
      <c r="AI1416" s="42">
        <v>72.811856000000006</v>
      </c>
      <c r="AJ1416" s="42">
        <v>126.67268</v>
      </c>
      <c r="AK1416" s="42">
        <v>152.60567</v>
      </c>
      <c r="AL1416" s="42">
        <v>92.760309000000007</v>
      </c>
      <c r="AM1416" s="42">
        <v>44.884020999999997</v>
      </c>
      <c r="AN1416" s="42">
        <v>1.994845</v>
      </c>
      <c r="AO1416" s="42">
        <v>135.649485</v>
      </c>
      <c r="AP1416" s="42">
        <v>372.03865999999999</v>
      </c>
      <c r="AQ1416" s="42">
        <v>88.770618999999996</v>
      </c>
      <c r="AR1416" s="42">
        <v>929.597938</v>
      </c>
      <c r="AS1416" s="42">
        <v>31.917525999999999</v>
      </c>
      <c r="AT1416" s="42">
        <v>59.845360999999997</v>
      </c>
      <c r="AU1416" s="42">
        <v>59.845360999999997</v>
      </c>
      <c r="AV1416" s="42">
        <v>119.69072199999999</v>
      </c>
      <c r="AW1416" s="42">
        <v>163.57731999999999</v>
      </c>
      <c r="AX1416" s="42">
        <v>111.71134000000001</v>
      </c>
      <c r="AY1416" s="42">
        <v>291.24742300000003</v>
      </c>
      <c r="AZ1416" s="42">
        <v>91.762887000000006</v>
      </c>
      <c r="BA1416" s="42">
        <v>458.81443300000001</v>
      </c>
      <c r="BB1416" s="42">
        <v>23.938144000000001</v>
      </c>
      <c r="BC1416" s="42">
        <v>47.876289</v>
      </c>
      <c r="BD1416" s="42">
        <v>43.886597999999999</v>
      </c>
      <c r="BE1416" s="42">
        <v>47.876289</v>
      </c>
      <c r="BF1416" s="42">
        <v>35.907215999999998</v>
      </c>
      <c r="BG1416" s="42">
        <v>91.762887000000006</v>
      </c>
      <c r="BH1416" s="42">
        <v>143.62886599999999</v>
      </c>
      <c r="BI1416" s="42">
        <v>23.938144000000001</v>
      </c>
      <c r="BJ1416" s="42">
        <v>470.78350499999999</v>
      </c>
      <c r="BK1416" s="42">
        <v>7.9793810000000001</v>
      </c>
      <c r="BL1416" s="42">
        <v>11.969072000000001</v>
      </c>
      <c r="BM1416" s="42">
        <v>15.958762999999999</v>
      </c>
      <c r="BN1416" s="42">
        <v>71.814432999999994</v>
      </c>
      <c r="BO1416" s="42">
        <v>127.670103</v>
      </c>
      <c r="BP1416" s="42">
        <v>19.948454000000002</v>
      </c>
      <c r="BQ1416" s="42">
        <v>147.61855700000001</v>
      </c>
      <c r="BR1416" s="42">
        <v>67.824742000000001</v>
      </c>
      <c r="BS1416" s="42">
        <v>87.773195999999999</v>
      </c>
      <c r="BT1416" s="42">
        <v>0</v>
      </c>
      <c r="BU1416" s="42">
        <v>3.9896910000000001</v>
      </c>
      <c r="BV1416" s="42">
        <v>0</v>
      </c>
      <c r="BW1416" s="42">
        <v>3.9896910000000001</v>
      </c>
      <c r="BX1416" s="42">
        <v>19.948454000000002</v>
      </c>
      <c r="BY1416" s="42">
        <v>19.948454000000002</v>
      </c>
      <c r="BZ1416" s="42">
        <v>0</v>
      </c>
      <c r="CA1416" s="42">
        <v>39.896906999999999</v>
      </c>
      <c r="CB1416" s="42">
        <v>414.92783500000002</v>
      </c>
      <c r="CC1416" s="42">
        <v>15.958762999999999</v>
      </c>
      <c r="CD1416" s="42">
        <v>43.886597999999999</v>
      </c>
      <c r="CE1416" s="42">
        <v>43.886597999999999</v>
      </c>
      <c r="CF1416" s="42">
        <v>95.752577000000002</v>
      </c>
      <c r="CG1416" s="42">
        <v>107.721649</v>
      </c>
      <c r="CH1416" s="42">
        <v>83.783505000000005</v>
      </c>
      <c r="CI1416" s="42">
        <v>3.9896910000000001</v>
      </c>
      <c r="CJ1416" s="42">
        <v>19.948454000000002</v>
      </c>
      <c r="CK1416" s="42">
        <v>426.896907</v>
      </c>
      <c r="CL1416" s="42">
        <v>15.958762999999999</v>
      </c>
      <c r="CM1416" s="42">
        <v>11.969072000000001</v>
      </c>
      <c r="CN1416" s="42">
        <v>15.958762999999999</v>
      </c>
      <c r="CO1416" s="42">
        <v>19.948454000000002</v>
      </c>
      <c r="CP1416" s="42">
        <v>35.907215999999998</v>
      </c>
      <c r="CQ1416" s="42">
        <v>7.9793810000000001</v>
      </c>
      <c r="CR1416" s="42">
        <v>287.25773199999998</v>
      </c>
      <c r="CS1416" s="42">
        <v>31.917525999999999</v>
      </c>
    </row>
    <row r="1417" spans="1:97">
      <c r="A1417" s="40" t="s">
        <v>3461</v>
      </c>
      <c r="B1417" s="40" t="s">
        <v>289</v>
      </c>
      <c r="C1417" s="40" t="s">
        <v>2806</v>
      </c>
      <c r="D1417" s="40" t="s">
        <v>2812</v>
      </c>
      <c r="E1417" s="40" t="s">
        <v>2817</v>
      </c>
      <c r="F1417" s="40" t="s">
        <v>2818</v>
      </c>
      <c r="G1417" s="41" t="s">
        <v>294</v>
      </c>
      <c r="H1417" s="40" t="s">
        <v>3462</v>
      </c>
      <c r="I1417" s="42">
        <v>656</v>
      </c>
      <c r="J1417" s="42">
        <v>126.84559900000001</v>
      </c>
      <c r="K1417" s="42">
        <v>64.369408000000007</v>
      </c>
      <c r="L1417" s="42">
        <v>151.45743100000001</v>
      </c>
      <c r="M1417" s="42">
        <v>143.88455999999999</v>
      </c>
      <c r="N1417" s="42">
        <v>105.073593</v>
      </c>
      <c r="O1417" s="42">
        <v>64.369408000000007</v>
      </c>
      <c r="P1417" s="42">
        <v>83</v>
      </c>
      <c r="Q1417" s="42">
        <v>62</v>
      </c>
      <c r="R1417" s="42">
        <v>130</v>
      </c>
      <c r="S1417" s="42">
        <v>86</v>
      </c>
      <c r="T1417" s="42">
        <v>94</v>
      </c>
      <c r="U1417" s="42">
        <v>38</v>
      </c>
      <c r="V1417" s="42">
        <v>318.06060600000001</v>
      </c>
      <c r="W1417" s="42">
        <v>67.209235000000007</v>
      </c>
      <c r="X1417" s="42">
        <v>29.344877</v>
      </c>
      <c r="Y1417" s="42">
        <v>75.728716000000006</v>
      </c>
      <c r="Z1417" s="42">
        <v>70.049062000000006</v>
      </c>
      <c r="AA1417" s="42">
        <v>47.330446999999999</v>
      </c>
      <c r="AB1417" s="42">
        <v>28.398268000000002</v>
      </c>
      <c r="AC1417" s="42">
        <v>0</v>
      </c>
      <c r="AD1417" s="42">
        <v>79.515152</v>
      </c>
      <c r="AE1417" s="42">
        <v>189.321789</v>
      </c>
      <c r="AF1417" s="42">
        <v>49.223664999999997</v>
      </c>
      <c r="AG1417" s="42">
        <v>337.93939399999999</v>
      </c>
      <c r="AH1417" s="42">
        <v>59.636364</v>
      </c>
      <c r="AI1417" s="42">
        <v>35.024531000000003</v>
      </c>
      <c r="AJ1417" s="42">
        <v>75.728716000000006</v>
      </c>
      <c r="AK1417" s="42">
        <v>73.835498000000001</v>
      </c>
      <c r="AL1417" s="42">
        <v>57.743146000000003</v>
      </c>
      <c r="AM1417" s="42">
        <v>34.077922000000001</v>
      </c>
      <c r="AN1417" s="42">
        <v>1.8932180000000001</v>
      </c>
      <c r="AO1417" s="42">
        <v>71.942279999999997</v>
      </c>
      <c r="AP1417" s="42">
        <v>195.94805199999999</v>
      </c>
      <c r="AQ1417" s="42">
        <v>70.049062000000006</v>
      </c>
      <c r="AR1417" s="42">
        <v>522.52813900000001</v>
      </c>
      <c r="AS1417" s="42">
        <v>3.7864360000000001</v>
      </c>
      <c r="AT1417" s="42">
        <v>37.864358000000003</v>
      </c>
      <c r="AU1417" s="42">
        <v>7.5728720000000003</v>
      </c>
      <c r="AV1417" s="42">
        <v>94.660894999999996</v>
      </c>
      <c r="AW1417" s="42">
        <v>79.515152</v>
      </c>
      <c r="AX1417" s="42">
        <v>75.728716000000006</v>
      </c>
      <c r="AY1417" s="42">
        <v>174.17604600000001</v>
      </c>
      <c r="AZ1417" s="42">
        <v>49.223664999999997</v>
      </c>
      <c r="BA1417" s="42">
        <v>242.33188999999999</v>
      </c>
      <c r="BB1417" s="42">
        <v>3.7864360000000001</v>
      </c>
      <c r="BC1417" s="42">
        <v>22.718615</v>
      </c>
      <c r="BD1417" s="42">
        <v>7.5728720000000003</v>
      </c>
      <c r="BE1417" s="42">
        <v>45.437229000000002</v>
      </c>
      <c r="BF1417" s="42">
        <v>0</v>
      </c>
      <c r="BG1417" s="42">
        <v>64.369408000000007</v>
      </c>
      <c r="BH1417" s="42">
        <v>87.088023000000007</v>
      </c>
      <c r="BI1417" s="42">
        <v>11.359306999999999</v>
      </c>
      <c r="BJ1417" s="42">
        <v>280.19624800000003</v>
      </c>
      <c r="BK1417" s="42">
        <v>0</v>
      </c>
      <c r="BL1417" s="42">
        <v>15.145743</v>
      </c>
      <c r="BM1417" s="42">
        <v>0</v>
      </c>
      <c r="BN1417" s="42">
        <v>49.223664999999997</v>
      </c>
      <c r="BO1417" s="42">
        <v>79.515152</v>
      </c>
      <c r="BP1417" s="42">
        <v>11.359306999999999</v>
      </c>
      <c r="BQ1417" s="42">
        <v>87.088023000000007</v>
      </c>
      <c r="BR1417" s="42">
        <v>37.864358000000003</v>
      </c>
      <c r="BS1417" s="42">
        <v>30.291485999999999</v>
      </c>
      <c r="BT1417" s="42">
        <v>0</v>
      </c>
      <c r="BU1417" s="42">
        <v>0</v>
      </c>
      <c r="BV1417" s="42">
        <v>0</v>
      </c>
      <c r="BW1417" s="42">
        <v>0</v>
      </c>
      <c r="BX1417" s="42">
        <v>0</v>
      </c>
      <c r="BY1417" s="42">
        <v>0</v>
      </c>
      <c r="BZ1417" s="42">
        <v>0</v>
      </c>
      <c r="CA1417" s="42">
        <v>30.291485999999999</v>
      </c>
      <c r="CB1417" s="42">
        <v>272.623377</v>
      </c>
      <c r="CC1417" s="42">
        <v>3.7864360000000001</v>
      </c>
      <c r="CD1417" s="42">
        <v>34.077922000000001</v>
      </c>
      <c r="CE1417" s="42">
        <v>7.5728720000000003</v>
      </c>
      <c r="CF1417" s="42">
        <v>79.515152</v>
      </c>
      <c r="CG1417" s="42">
        <v>64.369408000000007</v>
      </c>
      <c r="CH1417" s="42">
        <v>68.155844000000002</v>
      </c>
      <c r="CI1417" s="42">
        <v>3.7864360000000001</v>
      </c>
      <c r="CJ1417" s="42">
        <v>11.359306999999999</v>
      </c>
      <c r="CK1417" s="42">
        <v>219.61327600000001</v>
      </c>
      <c r="CL1417" s="42">
        <v>0</v>
      </c>
      <c r="CM1417" s="42">
        <v>3.7864360000000001</v>
      </c>
      <c r="CN1417" s="42">
        <v>0</v>
      </c>
      <c r="CO1417" s="42">
        <v>15.145743</v>
      </c>
      <c r="CP1417" s="42">
        <v>15.145743</v>
      </c>
      <c r="CQ1417" s="42">
        <v>7.5728720000000003</v>
      </c>
      <c r="CR1417" s="42">
        <v>170.38961</v>
      </c>
      <c r="CS1417" s="42">
        <v>7.5728720000000003</v>
      </c>
    </row>
    <row r="1418" spans="1:97">
      <c r="A1418" s="40" t="s">
        <v>3463</v>
      </c>
      <c r="B1418" s="40" t="s">
        <v>289</v>
      </c>
      <c r="C1418" s="40" t="s">
        <v>2806</v>
      </c>
      <c r="D1418" s="40" t="s">
        <v>2812</v>
      </c>
      <c r="E1418" s="40" t="s">
        <v>2952</v>
      </c>
      <c r="F1418" s="40" t="s">
        <v>2818</v>
      </c>
      <c r="G1418" s="41" t="s">
        <v>294</v>
      </c>
      <c r="H1418" s="40" t="s">
        <v>3464</v>
      </c>
      <c r="I1418" s="42">
        <v>816</v>
      </c>
      <c r="J1418" s="42">
        <v>135.32673299999999</v>
      </c>
      <c r="K1418" s="42">
        <v>119.168317</v>
      </c>
      <c r="L1418" s="42">
        <v>145.42574300000001</v>
      </c>
      <c r="M1418" s="42">
        <v>182.792079</v>
      </c>
      <c r="N1418" s="42">
        <v>142.39604</v>
      </c>
      <c r="O1418" s="42">
        <v>90.891088999999994</v>
      </c>
      <c r="P1418" s="42">
        <v>128</v>
      </c>
      <c r="Q1418" s="42">
        <v>129</v>
      </c>
      <c r="R1418" s="42">
        <v>155</v>
      </c>
      <c r="S1418" s="42">
        <v>162</v>
      </c>
      <c r="T1418" s="42">
        <v>112</v>
      </c>
      <c r="U1418" s="42">
        <v>63</v>
      </c>
      <c r="V1418" s="42">
        <v>406.99009899999999</v>
      </c>
      <c r="W1418" s="42">
        <v>70.693068999999994</v>
      </c>
      <c r="X1418" s="42">
        <v>61.603960000000001</v>
      </c>
      <c r="Y1418" s="42">
        <v>72.712871000000007</v>
      </c>
      <c r="Z1418" s="42">
        <v>91.900989999999993</v>
      </c>
      <c r="AA1418" s="42">
        <v>72.712871000000007</v>
      </c>
      <c r="AB1418" s="42">
        <v>36.356436000000002</v>
      </c>
      <c r="AC1418" s="42">
        <v>1.0099009999999999</v>
      </c>
      <c r="AD1418" s="42">
        <v>87.861385999999996</v>
      </c>
      <c r="AE1418" s="42">
        <v>243.38613899999999</v>
      </c>
      <c r="AF1418" s="42">
        <v>75.742574000000005</v>
      </c>
      <c r="AG1418" s="42">
        <v>409.00990100000001</v>
      </c>
      <c r="AH1418" s="42">
        <v>64.633662999999999</v>
      </c>
      <c r="AI1418" s="42">
        <v>57.564355999999997</v>
      </c>
      <c r="AJ1418" s="42">
        <v>72.712871000000007</v>
      </c>
      <c r="AK1418" s="42">
        <v>90.891088999999994</v>
      </c>
      <c r="AL1418" s="42">
        <v>69.683167999999995</v>
      </c>
      <c r="AM1418" s="42">
        <v>51.504950000000001</v>
      </c>
      <c r="AN1418" s="42">
        <v>2.0198019999999999</v>
      </c>
      <c r="AO1418" s="42">
        <v>79.782178000000002</v>
      </c>
      <c r="AP1418" s="42">
        <v>228.23762400000001</v>
      </c>
      <c r="AQ1418" s="42">
        <v>100.990099</v>
      </c>
      <c r="AR1418" s="42">
        <v>654.415842</v>
      </c>
      <c r="AS1418" s="42">
        <v>32.316831999999998</v>
      </c>
      <c r="AT1418" s="42">
        <v>20.19802</v>
      </c>
      <c r="AU1418" s="42">
        <v>12.118812</v>
      </c>
      <c r="AV1418" s="42">
        <v>105.029703</v>
      </c>
      <c r="AW1418" s="42">
        <v>125.227723</v>
      </c>
      <c r="AX1418" s="42">
        <v>105.029703</v>
      </c>
      <c r="AY1418" s="42">
        <v>206.019802</v>
      </c>
      <c r="AZ1418" s="42">
        <v>48.475248000000001</v>
      </c>
      <c r="BA1418" s="42">
        <v>319.128713</v>
      </c>
      <c r="BB1418" s="42">
        <v>28.277228000000001</v>
      </c>
      <c r="BC1418" s="42">
        <v>12.118812</v>
      </c>
      <c r="BD1418" s="42">
        <v>8.0792079999999995</v>
      </c>
      <c r="BE1418" s="42">
        <v>56.554454999999997</v>
      </c>
      <c r="BF1418" s="42">
        <v>8.0792079999999995</v>
      </c>
      <c r="BG1418" s="42">
        <v>84.831682999999998</v>
      </c>
      <c r="BH1418" s="42">
        <v>109.06930699999999</v>
      </c>
      <c r="BI1418" s="42">
        <v>12.118812</v>
      </c>
      <c r="BJ1418" s="42">
        <v>335.28712899999999</v>
      </c>
      <c r="BK1418" s="42">
        <v>4.0396039999999998</v>
      </c>
      <c r="BL1418" s="42">
        <v>8.0792079999999995</v>
      </c>
      <c r="BM1418" s="42">
        <v>4.0396039999999998</v>
      </c>
      <c r="BN1418" s="42">
        <v>48.475248000000001</v>
      </c>
      <c r="BO1418" s="42">
        <v>117.148515</v>
      </c>
      <c r="BP1418" s="42">
        <v>20.19802</v>
      </c>
      <c r="BQ1418" s="42">
        <v>96.950495000000004</v>
      </c>
      <c r="BR1418" s="42">
        <v>36.356436000000002</v>
      </c>
      <c r="BS1418" s="42">
        <v>52.514851</v>
      </c>
      <c r="BT1418" s="42">
        <v>4.0396039999999998</v>
      </c>
      <c r="BU1418" s="42">
        <v>0</v>
      </c>
      <c r="BV1418" s="42">
        <v>0</v>
      </c>
      <c r="BW1418" s="42">
        <v>4.0396039999999998</v>
      </c>
      <c r="BX1418" s="42">
        <v>16.158415999999999</v>
      </c>
      <c r="BY1418" s="42">
        <v>0</v>
      </c>
      <c r="BZ1418" s="42">
        <v>0</v>
      </c>
      <c r="CA1418" s="42">
        <v>28.277228000000001</v>
      </c>
      <c r="CB1418" s="42">
        <v>327.207921</v>
      </c>
      <c r="CC1418" s="42">
        <v>24.237624</v>
      </c>
      <c r="CD1418" s="42">
        <v>16.158415999999999</v>
      </c>
      <c r="CE1418" s="42">
        <v>12.118812</v>
      </c>
      <c r="CF1418" s="42">
        <v>88.871286999999995</v>
      </c>
      <c r="CG1418" s="42">
        <v>80.792079000000001</v>
      </c>
      <c r="CH1418" s="42">
        <v>96.950495000000004</v>
      </c>
      <c r="CI1418" s="42">
        <v>0</v>
      </c>
      <c r="CJ1418" s="42">
        <v>8.0792079999999995</v>
      </c>
      <c r="CK1418" s="42">
        <v>274.69306899999998</v>
      </c>
      <c r="CL1418" s="42">
        <v>4.0396039999999998</v>
      </c>
      <c r="CM1418" s="42">
        <v>4.0396039999999998</v>
      </c>
      <c r="CN1418" s="42">
        <v>0</v>
      </c>
      <c r="CO1418" s="42">
        <v>12.118812</v>
      </c>
      <c r="CP1418" s="42">
        <v>28.277228000000001</v>
      </c>
      <c r="CQ1418" s="42">
        <v>8.0792079999999995</v>
      </c>
      <c r="CR1418" s="42">
        <v>206.019802</v>
      </c>
      <c r="CS1418" s="42">
        <v>12.118812</v>
      </c>
    </row>
    <row r="1419" spans="1:97">
      <c r="A1419" s="40" t="s">
        <v>3465</v>
      </c>
      <c r="B1419" s="40" t="s">
        <v>289</v>
      </c>
      <c r="C1419" s="40" t="s">
        <v>2806</v>
      </c>
      <c r="D1419" s="40" t="s">
        <v>2812</v>
      </c>
      <c r="E1419" s="40" t="s">
        <v>2821</v>
      </c>
      <c r="F1419" s="40" t="s">
        <v>2818</v>
      </c>
      <c r="G1419" s="41" t="s">
        <v>294</v>
      </c>
      <c r="H1419" s="40" t="s">
        <v>3466</v>
      </c>
      <c r="I1419" s="42">
        <v>2374</v>
      </c>
      <c r="J1419" s="42">
        <v>418.93390099999999</v>
      </c>
      <c r="K1419" s="42">
        <v>258.975031</v>
      </c>
      <c r="L1419" s="42">
        <v>549.50114299999996</v>
      </c>
      <c r="M1419" s="42">
        <v>501.99317500000001</v>
      </c>
      <c r="N1419" s="42">
        <v>415.69472100000002</v>
      </c>
      <c r="O1419" s="42">
        <v>228.902028</v>
      </c>
      <c r="P1419" s="42">
        <v>275</v>
      </c>
      <c r="Q1419" s="42">
        <v>241</v>
      </c>
      <c r="R1419" s="42">
        <v>357</v>
      </c>
      <c r="S1419" s="42">
        <v>311</v>
      </c>
      <c r="T1419" s="42">
        <v>339</v>
      </c>
      <c r="U1419" s="42">
        <v>156</v>
      </c>
      <c r="V1419" s="42">
        <v>1154.06834</v>
      </c>
      <c r="W1419" s="42">
        <v>202.98859100000001</v>
      </c>
      <c r="X1419" s="42">
        <v>147.84286700000001</v>
      </c>
      <c r="Y1419" s="42">
        <v>267.77218399999998</v>
      </c>
      <c r="Z1419" s="42">
        <v>248.25743600000001</v>
      </c>
      <c r="AA1419" s="42">
        <v>199.74941200000001</v>
      </c>
      <c r="AB1419" s="42">
        <v>85.298396999999994</v>
      </c>
      <c r="AC1419" s="42">
        <v>2.1594530000000001</v>
      </c>
      <c r="AD1419" s="42">
        <v>259.05470100000002</v>
      </c>
      <c r="AE1419" s="42">
        <v>672.58996999999999</v>
      </c>
      <c r="AF1419" s="42">
        <v>222.42366899999999</v>
      </c>
      <c r="AG1419" s="42">
        <v>1219.93166</v>
      </c>
      <c r="AH1419" s="42">
        <v>215.94531000000001</v>
      </c>
      <c r="AI1419" s="42">
        <v>111.132164</v>
      </c>
      <c r="AJ1419" s="42">
        <v>281.72895899999997</v>
      </c>
      <c r="AK1419" s="42">
        <v>253.735739</v>
      </c>
      <c r="AL1419" s="42">
        <v>215.94531000000001</v>
      </c>
      <c r="AM1419" s="42">
        <v>134.96581900000001</v>
      </c>
      <c r="AN1419" s="42">
        <v>6.4783590000000002</v>
      </c>
      <c r="AO1419" s="42">
        <v>255.89519200000001</v>
      </c>
      <c r="AP1419" s="42">
        <v>684.387291</v>
      </c>
      <c r="AQ1419" s="42">
        <v>279.64917600000001</v>
      </c>
      <c r="AR1419" s="42">
        <v>1934.869976</v>
      </c>
      <c r="AS1419" s="42">
        <v>25.913436999999998</v>
      </c>
      <c r="AT1419" s="42">
        <v>112.291561</v>
      </c>
      <c r="AU1419" s="42">
        <v>159.79952900000001</v>
      </c>
      <c r="AV1419" s="42">
        <v>228.902028</v>
      </c>
      <c r="AW1419" s="42">
        <v>310.96124600000002</v>
      </c>
      <c r="AX1419" s="42">
        <v>280.728903</v>
      </c>
      <c r="AY1419" s="42">
        <v>621.92249200000003</v>
      </c>
      <c r="AZ1419" s="42">
        <v>194.35077899999999</v>
      </c>
      <c r="BA1419" s="42">
        <v>980.391707</v>
      </c>
      <c r="BB1419" s="42">
        <v>8.6378120000000003</v>
      </c>
      <c r="BC1419" s="42">
        <v>82.059218000000001</v>
      </c>
      <c r="BD1419" s="42">
        <v>120.929374</v>
      </c>
      <c r="BE1419" s="42">
        <v>107.972655</v>
      </c>
      <c r="BF1419" s="42">
        <v>51.826873999999997</v>
      </c>
      <c r="BG1419" s="42">
        <v>254.81546599999999</v>
      </c>
      <c r="BH1419" s="42">
        <v>315.28015199999999</v>
      </c>
      <c r="BI1419" s="42">
        <v>38.870156000000001</v>
      </c>
      <c r="BJ1419" s="42">
        <v>954.47826999999995</v>
      </c>
      <c r="BK1419" s="42">
        <v>17.275625000000002</v>
      </c>
      <c r="BL1419" s="42">
        <v>30.232343</v>
      </c>
      <c r="BM1419" s="42">
        <v>38.870156000000001</v>
      </c>
      <c r="BN1419" s="42">
        <v>120.929374</v>
      </c>
      <c r="BO1419" s="42">
        <v>259.13437199999998</v>
      </c>
      <c r="BP1419" s="42">
        <v>25.913436999999998</v>
      </c>
      <c r="BQ1419" s="42">
        <v>306.64233999999999</v>
      </c>
      <c r="BR1419" s="42">
        <v>155.48062300000001</v>
      </c>
      <c r="BS1419" s="42">
        <v>155.48062300000001</v>
      </c>
      <c r="BT1419" s="42">
        <v>0</v>
      </c>
      <c r="BU1419" s="42">
        <v>0</v>
      </c>
      <c r="BV1419" s="42">
        <v>0</v>
      </c>
      <c r="BW1419" s="42">
        <v>21.594531</v>
      </c>
      <c r="BX1419" s="42">
        <v>4.3189060000000001</v>
      </c>
      <c r="BY1419" s="42">
        <v>51.826873999999997</v>
      </c>
      <c r="BZ1419" s="42">
        <v>0</v>
      </c>
      <c r="CA1419" s="42">
        <v>77.740312000000003</v>
      </c>
      <c r="CB1419" s="42">
        <v>993.34842500000002</v>
      </c>
      <c r="CC1419" s="42">
        <v>12.956719</v>
      </c>
      <c r="CD1419" s="42">
        <v>103.653749</v>
      </c>
      <c r="CE1419" s="42">
        <v>133.88609199999999</v>
      </c>
      <c r="CF1419" s="42">
        <v>194.35077899999999</v>
      </c>
      <c r="CG1419" s="42">
        <v>276.40999699999998</v>
      </c>
      <c r="CH1419" s="42">
        <v>198.66968499999999</v>
      </c>
      <c r="CI1419" s="42">
        <v>4.3189060000000001</v>
      </c>
      <c r="CJ1419" s="42">
        <v>69.102498999999995</v>
      </c>
      <c r="CK1419" s="42">
        <v>786.04092800000001</v>
      </c>
      <c r="CL1419" s="42">
        <v>12.956719</v>
      </c>
      <c r="CM1419" s="42">
        <v>8.6378120000000003</v>
      </c>
      <c r="CN1419" s="42">
        <v>25.913436999999998</v>
      </c>
      <c r="CO1419" s="42">
        <v>12.956719</v>
      </c>
      <c r="CP1419" s="42">
        <v>30.232343</v>
      </c>
      <c r="CQ1419" s="42">
        <v>30.232343</v>
      </c>
      <c r="CR1419" s="42">
        <v>617.60358599999995</v>
      </c>
      <c r="CS1419" s="42">
        <v>47.507967999999998</v>
      </c>
    </row>
    <row r="1420" spans="1:97">
      <c r="A1420" s="40" t="s">
        <v>3467</v>
      </c>
      <c r="B1420" s="40" t="s">
        <v>289</v>
      </c>
      <c r="C1420" s="40" t="s">
        <v>2806</v>
      </c>
      <c r="D1420" s="40" t="s">
        <v>2812</v>
      </c>
      <c r="E1420" s="40" t="s">
        <v>2870</v>
      </c>
      <c r="F1420" s="40" t="s">
        <v>2809</v>
      </c>
      <c r="G1420" s="41" t="s">
        <v>294</v>
      </c>
      <c r="H1420" s="40" t="s">
        <v>3468</v>
      </c>
      <c r="I1420" s="42">
        <v>279</v>
      </c>
      <c r="J1420" s="42">
        <v>48.137324</v>
      </c>
      <c r="K1420" s="42">
        <v>39.295774999999999</v>
      </c>
      <c r="L1420" s="42">
        <v>57.961267999999997</v>
      </c>
      <c r="M1420" s="42">
        <v>61.890844999999999</v>
      </c>
      <c r="N1420" s="42">
        <v>39.295774999999999</v>
      </c>
      <c r="O1420" s="42">
        <v>32.419013999999997</v>
      </c>
      <c r="P1420" s="42">
        <v>41</v>
      </c>
      <c r="Q1420" s="42">
        <v>34</v>
      </c>
      <c r="R1420" s="42">
        <v>57</v>
      </c>
      <c r="S1420" s="42">
        <v>49</v>
      </c>
      <c r="T1420" s="42">
        <v>60</v>
      </c>
      <c r="U1420" s="42">
        <v>28</v>
      </c>
      <c r="V1420" s="42">
        <v>133.60563400000001</v>
      </c>
      <c r="W1420" s="42">
        <v>17.683098999999999</v>
      </c>
      <c r="X1420" s="42">
        <v>18.665493000000001</v>
      </c>
      <c r="Y1420" s="42">
        <v>32.419013999999997</v>
      </c>
      <c r="Z1420" s="42">
        <v>33.401408000000004</v>
      </c>
      <c r="AA1420" s="42">
        <v>17.683098999999999</v>
      </c>
      <c r="AB1420" s="42">
        <v>12.771127</v>
      </c>
      <c r="AC1420" s="42">
        <v>0.98239399999999999</v>
      </c>
      <c r="AD1420" s="42">
        <v>25.542254</v>
      </c>
      <c r="AE1420" s="42">
        <v>80.556337999999997</v>
      </c>
      <c r="AF1420" s="42">
        <v>27.507041999999998</v>
      </c>
      <c r="AG1420" s="42">
        <v>145.39436599999999</v>
      </c>
      <c r="AH1420" s="42">
        <v>30.454225000000001</v>
      </c>
      <c r="AI1420" s="42">
        <v>20.630282000000001</v>
      </c>
      <c r="AJ1420" s="42">
        <v>25.542254</v>
      </c>
      <c r="AK1420" s="42">
        <v>28.489436999999999</v>
      </c>
      <c r="AL1420" s="42">
        <v>21.612676</v>
      </c>
      <c r="AM1420" s="42">
        <v>18.665493000000001</v>
      </c>
      <c r="AN1420" s="42">
        <v>0</v>
      </c>
      <c r="AO1420" s="42">
        <v>34.383803</v>
      </c>
      <c r="AP1420" s="42">
        <v>82.521127000000007</v>
      </c>
      <c r="AQ1420" s="42">
        <v>28.489436999999999</v>
      </c>
      <c r="AR1420" s="42">
        <v>247.56338</v>
      </c>
      <c r="AS1420" s="42">
        <v>27.507041999999998</v>
      </c>
      <c r="AT1420" s="42">
        <v>15.718310000000001</v>
      </c>
      <c r="AU1420" s="42">
        <v>7.8591550000000003</v>
      </c>
      <c r="AV1420" s="42">
        <v>15.718310000000001</v>
      </c>
      <c r="AW1420" s="42">
        <v>23.577465</v>
      </c>
      <c r="AX1420" s="42">
        <v>43.225352000000001</v>
      </c>
      <c r="AY1420" s="42">
        <v>90.380281999999994</v>
      </c>
      <c r="AZ1420" s="42">
        <v>23.577465</v>
      </c>
      <c r="BA1420" s="42">
        <v>129.67605599999999</v>
      </c>
      <c r="BB1420" s="42">
        <v>19.647887000000001</v>
      </c>
      <c r="BC1420" s="42">
        <v>3.9295770000000001</v>
      </c>
      <c r="BD1420" s="42">
        <v>7.8591550000000003</v>
      </c>
      <c r="BE1420" s="42">
        <v>3.9295770000000001</v>
      </c>
      <c r="BF1420" s="42">
        <v>7.8591550000000003</v>
      </c>
      <c r="BG1420" s="42">
        <v>27.507041999999998</v>
      </c>
      <c r="BH1420" s="42">
        <v>43.225352000000001</v>
      </c>
      <c r="BI1420" s="42">
        <v>15.718310000000001</v>
      </c>
      <c r="BJ1420" s="42">
        <v>117.88732400000001</v>
      </c>
      <c r="BK1420" s="42">
        <v>7.8591550000000003</v>
      </c>
      <c r="BL1420" s="42">
        <v>11.788732</v>
      </c>
      <c r="BM1420" s="42">
        <v>0</v>
      </c>
      <c r="BN1420" s="42">
        <v>11.788732</v>
      </c>
      <c r="BO1420" s="42">
        <v>15.718310000000001</v>
      </c>
      <c r="BP1420" s="42">
        <v>15.718310000000001</v>
      </c>
      <c r="BQ1420" s="42">
        <v>47.15493</v>
      </c>
      <c r="BR1420" s="42">
        <v>7.8591550000000003</v>
      </c>
      <c r="BS1420" s="42">
        <v>31.436620000000001</v>
      </c>
      <c r="BT1420" s="42">
        <v>0</v>
      </c>
      <c r="BU1420" s="42">
        <v>0</v>
      </c>
      <c r="BV1420" s="42">
        <v>0</v>
      </c>
      <c r="BW1420" s="42">
        <v>3.9295770000000001</v>
      </c>
      <c r="BX1420" s="42">
        <v>0</v>
      </c>
      <c r="BY1420" s="42">
        <v>11.788732</v>
      </c>
      <c r="BZ1420" s="42">
        <v>0</v>
      </c>
      <c r="CA1420" s="42">
        <v>15.718310000000001</v>
      </c>
      <c r="CB1420" s="42">
        <v>106.098592</v>
      </c>
      <c r="CC1420" s="42">
        <v>23.577465</v>
      </c>
      <c r="CD1420" s="42">
        <v>15.718310000000001</v>
      </c>
      <c r="CE1420" s="42">
        <v>3.9295770000000001</v>
      </c>
      <c r="CF1420" s="42">
        <v>3.9295770000000001</v>
      </c>
      <c r="CG1420" s="42">
        <v>23.577465</v>
      </c>
      <c r="CH1420" s="42">
        <v>31.436620000000001</v>
      </c>
      <c r="CI1420" s="42">
        <v>0</v>
      </c>
      <c r="CJ1420" s="42">
        <v>3.9295770000000001</v>
      </c>
      <c r="CK1420" s="42">
        <v>110.02816900000001</v>
      </c>
      <c r="CL1420" s="42">
        <v>3.9295770000000001</v>
      </c>
      <c r="CM1420" s="42">
        <v>0</v>
      </c>
      <c r="CN1420" s="42">
        <v>3.9295770000000001</v>
      </c>
      <c r="CO1420" s="42">
        <v>7.8591550000000003</v>
      </c>
      <c r="CP1420" s="42">
        <v>0</v>
      </c>
      <c r="CQ1420" s="42">
        <v>0</v>
      </c>
      <c r="CR1420" s="42">
        <v>90.380281999999994</v>
      </c>
      <c r="CS1420" s="42">
        <v>3.9295770000000001</v>
      </c>
    </row>
    <row r="1421" spans="1:97">
      <c r="A1421" s="40" t="s">
        <v>3469</v>
      </c>
      <c r="B1421" s="40" t="s">
        <v>289</v>
      </c>
      <c r="C1421" s="40" t="s">
        <v>2806</v>
      </c>
      <c r="D1421" s="40" t="s">
        <v>2807</v>
      </c>
      <c r="E1421" s="40" t="s">
        <v>3005</v>
      </c>
      <c r="F1421" s="40" t="s">
        <v>2809</v>
      </c>
      <c r="G1421" s="41" t="s">
        <v>294</v>
      </c>
      <c r="H1421" s="40" t="s">
        <v>3470</v>
      </c>
      <c r="I1421" s="42">
        <v>270</v>
      </c>
      <c r="J1421" s="42">
        <v>45.655741999999996</v>
      </c>
      <c r="K1421" s="42">
        <v>36.549923999999997</v>
      </c>
      <c r="L1421" s="42">
        <v>45.655741999999996</v>
      </c>
      <c r="M1421" s="42">
        <v>65.992918000000003</v>
      </c>
      <c r="N1421" s="42">
        <v>53.809609999999999</v>
      </c>
      <c r="O1421" s="42">
        <v>22.336064</v>
      </c>
      <c r="P1421" s="42">
        <v>40</v>
      </c>
      <c r="Q1421" s="42">
        <v>34</v>
      </c>
      <c r="R1421" s="42">
        <v>43</v>
      </c>
      <c r="S1421" s="42">
        <v>51</v>
      </c>
      <c r="T1421" s="42">
        <v>41</v>
      </c>
      <c r="U1421" s="42">
        <v>22</v>
      </c>
      <c r="V1421" s="42">
        <v>127.89306999999999</v>
      </c>
      <c r="W1421" s="42">
        <v>18.259131</v>
      </c>
      <c r="X1421" s="42">
        <v>17.259685999999999</v>
      </c>
      <c r="Y1421" s="42">
        <v>21.304957999999999</v>
      </c>
      <c r="Z1421" s="42">
        <v>32.488821000000002</v>
      </c>
      <c r="AA1421" s="42">
        <v>30.458269999999999</v>
      </c>
      <c r="AB1421" s="42">
        <v>8.1222049999999992</v>
      </c>
      <c r="AC1421" s="42">
        <v>0</v>
      </c>
      <c r="AD1421" s="42">
        <v>25.366060000000001</v>
      </c>
      <c r="AE1421" s="42">
        <v>76.129842999999994</v>
      </c>
      <c r="AF1421" s="42">
        <v>26.397167</v>
      </c>
      <c r="AG1421" s="42">
        <v>142.10693000000001</v>
      </c>
      <c r="AH1421" s="42">
        <v>27.396612000000001</v>
      </c>
      <c r="AI1421" s="42">
        <v>19.290237000000001</v>
      </c>
      <c r="AJ1421" s="42">
        <v>24.350784999999998</v>
      </c>
      <c r="AK1421" s="42">
        <v>33.504097000000002</v>
      </c>
      <c r="AL1421" s="42">
        <v>23.35134</v>
      </c>
      <c r="AM1421" s="42">
        <v>13.198584</v>
      </c>
      <c r="AN1421" s="42">
        <v>1.0152760000000001</v>
      </c>
      <c r="AO1421" s="42">
        <v>37.549368000000001</v>
      </c>
      <c r="AP1421" s="42">
        <v>79.175669999999997</v>
      </c>
      <c r="AQ1421" s="42">
        <v>25.381891</v>
      </c>
      <c r="AR1421" s="42">
        <v>235.54395199999999</v>
      </c>
      <c r="AS1421" s="42">
        <v>0</v>
      </c>
      <c r="AT1421" s="42">
        <v>20.305513000000001</v>
      </c>
      <c r="AU1421" s="42">
        <v>12.183308</v>
      </c>
      <c r="AV1421" s="42">
        <v>24.366616</v>
      </c>
      <c r="AW1421" s="42">
        <v>44.672128999999998</v>
      </c>
      <c r="AX1421" s="42">
        <v>48.733231000000004</v>
      </c>
      <c r="AY1421" s="42">
        <v>56.855437000000002</v>
      </c>
      <c r="AZ1421" s="42">
        <v>28.427717999999999</v>
      </c>
      <c r="BA1421" s="42">
        <v>117.771976</v>
      </c>
      <c r="BB1421" s="42">
        <v>0</v>
      </c>
      <c r="BC1421" s="42">
        <v>12.183308</v>
      </c>
      <c r="BD1421" s="42">
        <v>4.0611030000000001</v>
      </c>
      <c r="BE1421" s="42">
        <v>12.183308</v>
      </c>
      <c r="BF1421" s="42">
        <v>4.0611030000000001</v>
      </c>
      <c r="BG1421" s="42">
        <v>44.672128999999998</v>
      </c>
      <c r="BH1421" s="42">
        <v>32.488821000000002</v>
      </c>
      <c r="BI1421" s="42">
        <v>8.1222049999999992</v>
      </c>
      <c r="BJ1421" s="42">
        <v>117.771976</v>
      </c>
      <c r="BK1421" s="42">
        <v>0</v>
      </c>
      <c r="BL1421" s="42">
        <v>8.1222049999999992</v>
      </c>
      <c r="BM1421" s="42">
        <v>8.1222049999999992</v>
      </c>
      <c r="BN1421" s="42">
        <v>12.183308</v>
      </c>
      <c r="BO1421" s="42">
        <v>40.611026000000003</v>
      </c>
      <c r="BP1421" s="42">
        <v>4.0611030000000001</v>
      </c>
      <c r="BQ1421" s="42">
        <v>24.366616</v>
      </c>
      <c r="BR1421" s="42">
        <v>20.305513000000001</v>
      </c>
      <c r="BS1421" s="42">
        <v>40.611026000000003</v>
      </c>
      <c r="BT1421" s="42">
        <v>0</v>
      </c>
      <c r="BU1421" s="42">
        <v>0</v>
      </c>
      <c r="BV1421" s="42">
        <v>0</v>
      </c>
      <c r="BW1421" s="42">
        <v>4.0611030000000001</v>
      </c>
      <c r="BX1421" s="42">
        <v>4.0611030000000001</v>
      </c>
      <c r="BY1421" s="42">
        <v>12.183308</v>
      </c>
      <c r="BZ1421" s="42">
        <v>0</v>
      </c>
      <c r="CA1421" s="42">
        <v>20.305513000000001</v>
      </c>
      <c r="CB1421" s="42">
        <v>113.71087300000001</v>
      </c>
      <c r="CC1421" s="42">
        <v>0</v>
      </c>
      <c r="CD1421" s="42">
        <v>16.244409999999998</v>
      </c>
      <c r="CE1421" s="42">
        <v>12.183308</v>
      </c>
      <c r="CF1421" s="42">
        <v>20.305513000000001</v>
      </c>
      <c r="CG1421" s="42">
        <v>32.488821000000002</v>
      </c>
      <c r="CH1421" s="42">
        <v>32.488821000000002</v>
      </c>
      <c r="CI1421" s="42">
        <v>0</v>
      </c>
      <c r="CJ1421" s="42">
        <v>0</v>
      </c>
      <c r="CK1421" s="42">
        <v>81.222052000000005</v>
      </c>
      <c r="CL1421" s="42">
        <v>0</v>
      </c>
      <c r="CM1421" s="42">
        <v>4.0611030000000001</v>
      </c>
      <c r="CN1421" s="42">
        <v>0</v>
      </c>
      <c r="CO1421" s="42">
        <v>0</v>
      </c>
      <c r="CP1421" s="42">
        <v>8.1222049999999992</v>
      </c>
      <c r="CQ1421" s="42">
        <v>4.0611030000000001</v>
      </c>
      <c r="CR1421" s="42">
        <v>56.855437000000002</v>
      </c>
      <c r="CS1421" s="42">
        <v>8.1222049999999992</v>
      </c>
    </row>
    <row r="1422" spans="1:97">
      <c r="A1422" s="40" t="s">
        <v>3471</v>
      </c>
      <c r="B1422" s="40" t="s">
        <v>289</v>
      </c>
      <c r="C1422" s="40" t="s">
        <v>2806</v>
      </c>
      <c r="D1422" s="40" t="s">
        <v>2807</v>
      </c>
      <c r="E1422" s="40" t="s">
        <v>2933</v>
      </c>
      <c r="F1422" s="40" t="s">
        <v>2809</v>
      </c>
      <c r="G1422" s="41" t="s">
        <v>294</v>
      </c>
      <c r="H1422" s="40" t="s">
        <v>3472</v>
      </c>
      <c r="I1422" s="42">
        <v>575</v>
      </c>
      <c r="J1422" s="42">
        <v>100.52447600000001</v>
      </c>
      <c r="K1422" s="42">
        <v>64.335663999999994</v>
      </c>
      <c r="L1422" s="42">
        <v>112.587413</v>
      </c>
      <c r="M1422" s="42">
        <v>160.83916099999999</v>
      </c>
      <c r="N1422" s="42">
        <v>94.493007000000006</v>
      </c>
      <c r="O1422" s="42">
        <v>42.220280000000002</v>
      </c>
      <c r="P1422" s="42">
        <v>96</v>
      </c>
      <c r="Q1422" s="42">
        <v>79</v>
      </c>
      <c r="R1422" s="42">
        <v>134</v>
      </c>
      <c r="S1422" s="42">
        <v>102</v>
      </c>
      <c r="T1422" s="42">
        <v>61</v>
      </c>
      <c r="U1422" s="42">
        <v>24</v>
      </c>
      <c r="V1422" s="42">
        <v>298.55769199999997</v>
      </c>
      <c r="W1422" s="42">
        <v>57.298951000000002</v>
      </c>
      <c r="X1422" s="42">
        <v>37.194056000000003</v>
      </c>
      <c r="Y1422" s="42">
        <v>49.256993000000001</v>
      </c>
      <c r="Z1422" s="42">
        <v>89.466783000000007</v>
      </c>
      <c r="AA1422" s="42">
        <v>48.251747999999999</v>
      </c>
      <c r="AB1422" s="42">
        <v>17.089161000000001</v>
      </c>
      <c r="AC1422" s="42">
        <v>0</v>
      </c>
      <c r="AD1422" s="42">
        <v>82.430070000000001</v>
      </c>
      <c r="AE1422" s="42">
        <v>177.92832200000001</v>
      </c>
      <c r="AF1422" s="42">
        <v>38.199300999999998</v>
      </c>
      <c r="AG1422" s="42">
        <v>276.44230800000003</v>
      </c>
      <c r="AH1422" s="42">
        <v>43.225524</v>
      </c>
      <c r="AI1422" s="42">
        <v>27.141608000000002</v>
      </c>
      <c r="AJ1422" s="42">
        <v>63.330419999999997</v>
      </c>
      <c r="AK1422" s="42">
        <v>71.372377999999998</v>
      </c>
      <c r="AL1422" s="42">
        <v>46.241258999999999</v>
      </c>
      <c r="AM1422" s="42">
        <v>22.115385</v>
      </c>
      <c r="AN1422" s="42">
        <v>3.0157340000000001</v>
      </c>
      <c r="AO1422" s="42">
        <v>56.293706</v>
      </c>
      <c r="AP1422" s="42">
        <v>184.965035</v>
      </c>
      <c r="AQ1422" s="42">
        <v>35.183565999999999</v>
      </c>
      <c r="AR1422" s="42">
        <v>462.41258699999997</v>
      </c>
      <c r="AS1422" s="42">
        <v>16.083915999999999</v>
      </c>
      <c r="AT1422" s="42">
        <v>12.062937</v>
      </c>
      <c r="AU1422" s="42">
        <v>36.188811000000001</v>
      </c>
      <c r="AV1422" s="42">
        <v>68.356643000000005</v>
      </c>
      <c r="AW1422" s="42">
        <v>68.356643000000005</v>
      </c>
      <c r="AX1422" s="42">
        <v>52.272727000000003</v>
      </c>
      <c r="AY1422" s="42">
        <v>156.81818200000001</v>
      </c>
      <c r="AZ1422" s="42">
        <v>52.272727000000003</v>
      </c>
      <c r="BA1422" s="42">
        <v>225.174825</v>
      </c>
      <c r="BB1422" s="42">
        <v>16.083915999999999</v>
      </c>
      <c r="BC1422" s="42">
        <v>12.062937</v>
      </c>
      <c r="BD1422" s="42">
        <v>20.104894999999999</v>
      </c>
      <c r="BE1422" s="42">
        <v>36.188811000000001</v>
      </c>
      <c r="BF1422" s="42">
        <v>8.0419579999999993</v>
      </c>
      <c r="BG1422" s="42">
        <v>40.209789999999998</v>
      </c>
      <c r="BH1422" s="42">
        <v>72.377622000000002</v>
      </c>
      <c r="BI1422" s="42">
        <v>20.104894999999999</v>
      </c>
      <c r="BJ1422" s="42">
        <v>237.237762</v>
      </c>
      <c r="BK1422" s="42">
        <v>0</v>
      </c>
      <c r="BL1422" s="42">
        <v>0</v>
      </c>
      <c r="BM1422" s="42">
        <v>16.083915999999999</v>
      </c>
      <c r="BN1422" s="42">
        <v>32.167831999999997</v>
      </c>
      <c r="BO1422" s="42">
        <v>60.314684999999997</v>
      </c>
      <c r="BP1422" s="42">
        <v>12.062937</v>
      </c>
      <c r="BQ1422" s="42">
        <v>84.440558999999993</v>
      </c>
      <c r="BR1422" s="42">
        <v>32.167831999999997</v>
      </c>
      <c r="BS1422" s="42">
        <v>48.251747999999999</v>
      </c>
      <c r="BT1422" s="42">
        <v>0</v>
      </c>
      <c r="BU1422" s="42">
        <v>0</v>
      </c>
      <c r="BV1422" s="42">
        <v>0</v>
      </c>
      <c r="BW1422" s="42">
        <v>4.0209789999999996</v>
      </c>
      <c r="BX1422" s="42">
        <v>4.0209789999999996</v>
      </c>
      <c r="BY1422" s="42">
        <v>8.0419579999999993</v>
      </c>
      <c r="BZ1422" s="42">
        <v>0</v>
      </c>
      <c r="CA1422" s="42">
        <v>32.167831999999997</v>
      </c>
      <c r="CB1422" s="42">
        <v>193.00699299999999</v>
      </c>
      <c r="CC1422" s="42">
        <v>8.0419579999999993</v>
      </c>
      <c r="CD1422" s="42">
        <v>12.062937</v>
      </c>
      <c r="CE1422" s="42">
        <v>24.125874</v>
      </c>
      <c r="CF1422" s="42">
        <v>60.314684999999997</v>
      </c>
      <c r="CG1422" s="42">
        <v>52.272727000000003</v>
      </c>
      <c r="CH1422" s="42">
        <v>32.167831999999997</v>
      </c>
      <c r="CI1422" s="42">
        <v>0</v>
      </c>
      <c r="CJ1422" s="42">
        <v>4.0209789999999996</v>
      </c>
      <c r="CK1422" s="42">
        <v>221.15384599999999</v>
      </c>
      <c r="CL1422" s="42">
        <v>8.0419579999999993</v>
      </c>
      <c r="CM1422" s="42">
        <v>0</v>
      </c>
      <c r="CN1422" s="42">
        <v>12.062937</v>
      </c>
      <c r="CO1422" s="42">
        <v>4.0209789999999996</v>
      </c>
      <c r="CP1422" s="42">
        <v>12.062937</v>
      </c>
      <c r="CQ1422" s="42">
        <v>12.062937</v>
      </c>
      <c r="CR1422" s="42">
        <v>156.81818200000001</v>
      </c>
      <c r="CS1422" s="42">
        <v>16.083915999999999</v>
      </c>
    </row>
    <row r="1423" spans="1:97">
      <c r="A1423" s="40" t="s">
        <v>3473</v>
      </c>
      <c r="B1423" s="40" t="s">
        <v>289</v>
      </c>
      <c r="C1423" s="40" t="s">
        <v>2806</v>
      </c>
      <c r="D1423" s="40" t="s">
        <v>2807</v>
      </c>
      <c r="E1423" s="40" t="s">
        <v>2824</v>
      </c>
      <c r="F1423" s="40" t="s">
        <v>2809</v>
      </c>
      <c r="G1423" s="41" t="s">
        <v>294</v>
      </c>
      <c r="H1423" s="40" t="s">
        <v>3474</v>
      </c>
      <c r="I1423" s="42">
        <v>264</v>
      </c>
      <c r="J1423" s="42">
        <v>43.661538</v>
      </c>
      <c r="K1423" s="42">
        <v>36.553846</v>
      </c>
      <c r="L1423" s="42">
        <v>61.938462000000001</v>
      </c>
      <c r="M1423" s="42">
        <v>57.876922999999998</v>
      </c>
      <c r="N1423" s="42">
        <v>40.615385000000003</v>
      </c>
      <c r="O1423" s="42">
        <v>23.353846000000001</v>
      </c>
      <c r="P1423" s="42">
        <v>45</v>
      </c>
      <c r="Q1423" s="42">
        <v>33</v>
      </c>
      <c r="R1423" s="42">
        <v>48</v>
      </c>
      <c r="S1423" s="42">
        <v>41</v>
      </c>
      <c r="T1423" s="42">
        <v>46</v>
      </c>
      <c r="U1423" s="42">
        <v>38</v>
      </c>
      <c r="V1423" s="42">
        <v>140.12307699999999</v>
      </c>
      <c r="W1423" s="42">
        <v>21.323077000000001</v>
      </c>
      <c r="X1423" s="42">
        <v>25.384615</v>
      </c>
      <c r="Y1423" s="42">
        <v>33.507691999999999</v>
      </c>
      <c r="Z1423" s="42">
        <v>29.446154</v>
      </c>
      <c r="AA1423" s="42">
        <v>18.276923</v>
      </c>
      <c r="AB1423" s="42">
        <v>11.169231</v>
      </c>
      <c r="AC1423" s="42">
        <v>1.015385</v>
      </c>
      <c r="AD1423" s="42">
        <v>33.507691999999999</v>
      </c>
      <c r="AE1423" s="42">
        <v>81.230768999999995</v>
      </c>
      <c r="AF1423" s="42">
        <v>25.384615</v>
      </c>
      <c r="AG1423" s="42">
        <v>123.87692300000001</v>
      </c>
      <c r="AH1423" s="42">
        <v>22.338462</v>
      </c>
      <c r="AI1423" s="42">
        <v>11.169231</v>
      </c>
      <c r="AJ1423" s="42">
        <v>28.430769000000002</v>
      </c>
      <c r="AK1423" s="42">
        <v>28.430769000000002</v>
      </c>
      <c r="AL1423" s="42">
        <v>22.338462</v>
      </c>
      <c r="AM1423" s="42">
        <v>10.153846</v>
      </c>
      <c r="AN1423" s="42">
        <v>1.015385</v>
      </c>
      <c r="AO1423" s="42">
        <v>25.384615</v>
      </c>
      <c r="AP1423" s="42">
        <v>72.092308000000003</v>
      </c>
      <c r="AQ1423" s="42">
        <v>26.4</v>
      </c>
      <c r="AR1423" s="42">
        <v>203.07692299999999</v>
      </c>
      <c r="AS1423" s="42">
        <v>16.246154000000001</v>
      </c>
      <c r="AT1423" s="42">
        <v>12.184615000000001</v>
      </c>
      <c r="AU1423" s="42">
        <v>0</v>
      </c>
      <c r="AV1423" s="42">
        <v>12.184615000000001</v>
      </c>
      <c r="AW1423" s="42">
        <v>28.430769000000002</v>
      </c>
      <c r="AX1423" s="42">
        <v>44.676923000000002</v>
      </c>
      <c r="AY1423" s="42">
        <v>64.984615000000005</v>
      </c>
      <c r="AZ1423" s="42">
        <v>24.369230999999999</v>
      </c>
      <c r="BA1423" s="42">
        <v>101.538462</v>
      </c>
      <c r="BB1423" s="42">
        <v>16.246154000000001</v>
      </c>
      <c r="BC1423" s="42">
        <v>8.1230770000000003</v>
      </c>
      <c r="BD1423" s="42">
        <v>0</v>
      </c>
      <c r="BE1423" s="42">
        <v>0</v>
      </c>
      <c r="BF1423" s="42">
        <v>0</v>
      </c>
      <c r="BG1423" s="42">
        <v>32.492308000000001</v>
      </c>
      <c r="BH1423" s="42">
        <v>28.430769000000002</v>
      </c>
      <c r="BI1423" s="42">
        <v>16.246154000000001</v>
      </c>
      <c r="BJ1423" s="42">
        <v>101.538462</v>
      </c>
      <c r="BK1423" s="42">
        <v>0</v>
      </c>
      <c r="BL1423" s="42">
        <v>4.0615379999999996</v>
      </c>
      <c r="BM1423" s="42">
        <v>0</v>
      </c>
      <c r="BN1423" s="42">
        <v>12.184615000000001</v>
      </c>
      <c r="BO1423" s="42">
        <v>28.430769000000002</v>
      </c>
      <c r="BP1423" s="42">
        <v>12.184615000000001</v>
      </c>
      <c r="BQ1423" s="42">
        <v>36.553846</v>
      </c>
      <c r="BR1423" s="42">
        <v>8.1230770000000003</v>
      </c>
      <c r="BS1423" s="42">
        <v>16.246154000000001</v>
      </c>
      <c r="BT1423" s="42">
        <v>0</v>
      </c>
      <c r="BU1423" s="42">
        <v>0</v>
      </c>
      <c r="BV1423" s="42">
        <v>0</v>
      </c>
      <c r="BW1423" s="42">
        <v>0</v>
      </c>
      <c r="BX1423" s="42">
        <v>0</v>
      </c>
      <c r="BY1423" s="42">
        <v>0</v>
      </c>
      <c r="BZ1423" s="42">
        <v>0</v>
      </c>
      <c r="CA1423" s="42">
        <v>16.246154000000001</v>
      </c>
      <c r="CB1423" s="42">
        <v>109.66153799999999</v>
      </c>
      <c r="CC1423" s="42">
        <v>12.184615000000001</v>
      </c>
      <c r="CD1423" s="42">
        <v>12.184615000000001</v>
      </c>
      <c r="CE1423" s="42">
        <v>0</v>
      </c>
      <c r="CF1423" s="42">
        <v>12.184615000000001</v>
      </c>
      <c r="CG1423" s="42">
        <v>20.307691999999999</v>
      </c>
      <c r="CH1423" s="42">
        <v>44.676923000000002</v>
      </c>
      <c r="CI1423" s="42">
        <v>0</v>
      </c>
      <c r="CJ1423" s="42">
        <v>8.1230770000000003</v>
      </c>
      <c r="CK1423" s="42">
        <v>77.169230999999996</v>
      </c>
      <c r="CL1423" s="42">
        <v>4.0615379999999996</v>
      </c>
      <c r="CM1423" s="42">
        <v>0</v>
      </c>
      <c r="CN1423" s="42">
        <v>0</v>
      </c>
      <c r="CO1423" s="42">
        <v>0</v>
      </c>
      <c r="CP1423" s="42">
        <v>8.1230770000000003</v>
      </c>
      <c r="CQ1423" s="42">
        <v>0</v>
      </c>
      <c r="CR1423" s="42">
        <v>64.984615000000005</v>
      </c>
      <c r="CS1423" s="42">
        <v>0</v>
      </c>
    </row>
    <row r="1424" spans="1:97">
      <c r="A1424" s="40" t="s">
        <v>3475</v>
      </c>
      <c r="B1424" s="40" t="s">
        <v>289</v>
      </c>
      <c r="C1424" s="40" t="s">
        <v>2806</v>
      </c>
      <c r="D1424" s="40" t="s">
        <v>2812</v>
      </c>
      <c r="E1424" s="40" t="s">
        <v>2985</v>
      </c>
      <c r="F1424" s="40" t="s">
        <v>2818</v>
      </c>
      <c r="G1424" s="41" t="s">
        <v>294</v>
      </c>
      <c r="H1424" s="40" t="s">
        <v>3476</v>
      </c>
      <c r="I1424" s="42">
        <v>155</v>
      </c>
      <c r="J1424" s="42">
        <v>29.245283000000001</v>
      </c>
      <c r="K1424" s="42">
        <v>14.622642000000001</v>
      </c>
      <c r="L1424" s="42">
        <v>25.345911999999998</v>
      </c>
      <c r="M1424" s="42">
        <v>44.842767000000002</v>
      </c>
      <c r="N1424" s="42">
        <v>26.320754999999998</v>
      </c>
      <c r="O1424" s="42">
        <v>14.622642000000001</v>
      </c>
      <c r="P1424" s="42">
        <v>24</v>
      </c>
      <c r="Q1424" s="42">
        <v>28</v>
      </c>
      <c r="R1424" s="42">
        <v>30</v>
      </c>
      <c r="S1424" s="42">
        <v>24</v>
      </c>
      <c r="T1424" s="42">
        <v>38</v>
      </c>
      <c r="U1424" s="42">
        <v>16</v>
      </c>
      <c r="V1424" s="42">
        <v>70.188678999999993</v>
      </c>
      <c r="W1424" s="42">
        <v>14.622642000000001</v>
      </c>
      <c r="X1424" s="42">
        <v>5.8490570000000002</v>
      </c>
      <c r="Y1424" s="42">
        <v>9.7484280000000005</v>
      </c>
      <c r="Z1424" s="42">
        <v>22.421384</v>
      </c>
      <c r="AA1424" s="42">
        <v>12.672955999999999</v>
      </c>
      <c r="AB1424" s="42">
        <v>4.8742140000000003</v>
      </c>
      <c r="AC1424" s="42">
        <v>0</v>
      </c>
      <c r="AD1424" s="42">
        <v>15.597484</v>
      </c>
      <c r="AE1424" s="42">
        <v>43.867925</v>
      </c>
      <c r="AF1424" s="42">
        <v>10.723269999999999</v>
      </c>
      <c r="AG1424" s="42">
        <v>84.811321000000007</v>
      </c>
      <c r="AH1424" s="42">
        <v>14.622642000000001</v>
      </c>
      <c r="AI1424" s="42">
        <v>8.7735850000000006</v>
      </c>
      <c r="AJ1424" s="42">
        <v>15.597484</v>
      </c>
      <c r="AK1424" s="42">
        <v>22.421384</v>
      </c>
      <c r="AL1424" s="42">
        <v>13.647798999999999</v>
      </c>
      <c r="AM1424" s="42">
        <v>9.7484280000000005</v>
      </c>
      <c r="AN1424" s="42">
        <v>0</v>
      </c>
      <c r="AO1424" s="42">
        <v>17.547170000000001</v>
      </c>
      <c r="AP1424" s="42">
        <v>48.742137999999997</v>
      </c>
      <c r="AQ1424" s="42">
        <v>18.522013000000001</v>
      </c>
      <c r="AR1424" s="42">
        <v>124.77987400000001</v>
      </c>
      <c r="AS1424" s="42">
        <v>0</v>
      </c>
      <c r="AT1424" s="42">
        <v>3.8993709999999999</v>
      </c>
      <c r="AU1424" s="42">
        <v>3.8993709999999999</v>
      </c>
      <c r="AV1424" s="42">
        <v>3.8993709999999999</v>
      </c>
      <c r="AW1424" s="42">
        <v>15.597484</v>
      </c>
      <c r="AX1424" s="42">
        <v>31.194969</v>
      </c>
      <c r="AY1424" s="42">
        <v>50.691823999999997</v>
      </c>
      <c r="AZ1424" s="42">
        <v>15.597484</v>
      </c>
      <c r="BA1424" s="42">
        <v>50.691823999999997</v>
      </c>
      <c r="BB1424" s="42">
        <v>0</v>
      </c>
      <c r="BC1424" s="42">
        <v>0</v>
      </c>
      <c r="BD1424" s="42">
        <v>3.8993709999999999</v>
      </c>
      <c r="BE1424" s="42">
        <v>0</v>
      </c>
      <c r="BF1424" s="42">
        <v>3.8993709999999999</v>
      </c>
      <c r="BG1424" s="42">
        <v>19.496855</v>
      </c>
      <c r="BH1424" s="42">
        <v>19.496855</v>
      </c>
      <c r="BI1424" s="42">
        <v>3.8993709999999999</v>
      </c>
      <c r="BJ1424" s="42">
        <v>74.088049999999996</v>
      </c>
      <c r="BK1424" s="42">
        <v>0</v>
      </c>
      <c r="BL1424" s="42">
        <v>3.8993709999999999</v>
      </c>
      <c r="BM1424" s="42">
        <v>0</v>
      </c>
      <c r="BN1424" s="42">
        <v>3.8993709999999999</v>
      </c>
      <c r="BO1424" s="42">
        <v>11.698112999999999</v>
      </c>
      <c r="BP1424" s="42">
        <v>11.698112999999999</v>
      </c>
      <c r="BQ1424" s="42">
        <v>31.194969</v>
      </c>
      <c r="BR1424" s="42">
        <v>11.698112999999999</v>
      </c>
      <c r="BS1424" s="42">
        <v>0</v>
      </c>
      <c r="BT1424" s="42">
        <v>0</v>
      </c>
      <c r="BU1424" s="42">
        <v>0</v>
      </c>
      <c r="BV1424" s="42">
        <v>0</v>
      </c>
      <c r="BW1424" s="42">
        <v>0</v>
      </c>
      <c r="BX1424" s="42">
        <v>0</v>
      </c>
      <c r="BY1424" s="42">
        <v>0</v>
      </c>
      <c r="BZ1424" s="42">
        <v>0</v>
      </c>
      <c r="CA1424" s="42">
        <v>0</v>
      </c>
      <c r="CB1424" s="42">
        <v>62.389937000000003</v>
      </c>
      <c r="CC1424" s="42">
        <v>0</v>
      </c>
      <c r="CD1424" s="42">
        <v>0</v>
      </c>
      <c r="CE1424" s="42">
        <v>3.8993709999999999</v>
      </c>
      <c r="CF1424" s="42">
        <v>3.8993709999999999</v>
      </c>
      <c r="CG1424" s="42">
        <v>15.597484</v>
      </c>
      <c r="CH1424" s="42">
        <v>23.396225999999999</v>
      </c>
      <c r="CI1424" s="42">
        <v>0</v>
      </c>
      <c r="CJ1424" s="42">
        <v>15.597484</v>
      </c>
      <c r="CK1424" s="42">
        <v>62.389937000000003</v>
      </c>
      <c r="CL1424" s="42">
        <v>0</v>
      </c>
      <c r="CM1424" s="42">
        <v>3.8993709999999999</v>
      </c>
      <c r="CN1424" s="42">
        <v>0</v>
      </c>
      <c r="CO1424" s="42">
        <v>0</v>
      </c>
      <c r="CP1424" s="42">
        <v>0</v>
      </c>
      <c r="CQ1424" s="42">
        <v>7.7987419999999998</v>
      </c>
      <c r="CR1424" s="42">
        <v>50.691823999999997</v>
      </c>
      <c r="CS1424" s="42">
        <v>0</v>
      </c>
    </row>
    <row r="1425" spans="1:97">
      <c r="A1425" s="40" t="s">
        <v>3477</v>
      </c>
      <c r="B1425" s="40" t="s">
        <v>289</v>
      </c>
      <c r="C1425" s="40" t="s">
        <v>2806</v>
      </c>
      <c r="D1425" s="40" t="s">
        <v>2807</v>
      </c>
      <c r="E1425" s="40" t="s">
        <v>2893</v>
      </c>
      <c r="F1425" s="40" t="s">
        <v>2809</v>
      </c>
      <c r="G1425" s="41" t="s">
        <v>294</v>
      </c>
      <c r="H1425" s="40" t="s">
        <v>3478</v>
      </c>
      <c r="I1425" s="42">
        <v>236</v>
      </c>
      <c r="J1425" s="42">
        <v>41</v>
      </c>
      <c r="K1425" s="42">
        <v>22</v>
      </c>
      <c r="L1425" s="42">
        <v>60</v>
      </c>
      <c r="M1425" s="42">
        <v>43</v>
      </c>
      <c r="N1425" s="42">
        <v>48</v>
      </c>
      <c r="O1425" s="42">
        <v>22</v>
      </c>
      <c r="P1425" s="42">
        <v>34</v>
      </c>
      <c r="Q1425" s="42">
        <v>27</v>
      </c>
      <c r="R1425" s="42">
        <v>50</v>
      </c>
      <c r="S1425" s="42">
        <v>39</v>
      </c>
      <c r="T1425" s="42">
        <v>36</v>
      </c>
      <c r="U1425" s="42">
        <v>23</v>
      </c>
      <c r="V1425" s="42">
        <v>115</v>
      </c>
      <c r="W1425" s="42">
        <v>19</v>
      </c>
      <c r="X1425" s="42">
        <v>13</v>
      </c>
      <c r="Y1425" s="42">
        <v>30</v>
      </c>
      <c r="Z1425" s="42">
        <v>23</v>
      </c>
      <c r="AA1425" s="42">
        <v>20</v>
      </c>
      <c r="AB1425" s="42">
        <v>10</v>
      </c>
      <c r="AC1425" s="42">
        <v>0</v>
      </c>
      <c r="AD1425" s="42">
        <v>23</v>
      </c>
      <c r="AE1425" s="42">
        <v>72</v>
      </c>
      <c r="AF1425" s="42">
        <v>20</v>
      </c>
      <c r="AG1425" s="42">
        <v>121</v>
      </c>
      <c r="AH1425" s="42">
        <v>22</v>
      </c>
      <c r="AI1425" s="42">
        <v>9</v>
      </c>
      <c r="AJ1425" s="42">
        <v>30</v>
      </c>
      <c r="AK1425" s="42">
        <v>20</v>
      </c>
      <c r="AL1425" s="42">
        <v>28</v>
      </c>
      <c r="AM1425" s="42">
        <v>11</v>
      </c>
      <c r="AN1425" s="42">
        <v>1</v>
      </c>
      <c r="AO1425" s="42">
        <v>27</v>
      </c>
      <c r="AP1425" s="42">
        <v>66</v>
      </c>
      <c r="AQ1425" s="42">
        <v>28</v>
      </c>
      <c r="AR1425" s="42">
        <v>196</v>
      </c>
      <c r="AS1425" s="42">
        <v>12</v>
      </c>
      <c r="AT1425" s="42">
        <v>4</v>
      </c>
      <c r="AU1425" s="42">
        <v>12</v>
      </c>
      <c r="AV1425" s="42">
        <v>40</v>
      </c>
      <c r="AW1425" s="42">
        <v>24</v>
      </c>
      <c r="AX1425" s="42">
        <v>24</v>
      </c>
      <c r="AY1425" s="42">
        <v>56</v>
      </c>
      <c r="AZ1425" s="42">
        <v>24</v>
      </c>
      <c r="BA1425" s="42">
        <v>100</v>
      </c>
      <c r="BB1425" s="42">
        <v>12</v>
      </c>
      <c r="BC1425" s="42">
        <v>4</v>
      </c>
      <c r="BD1425" s="42">
        <v>12</v>
      </c>
      <c r="BE1425" s="42">
        <v>16</v>
      </c>
      <c r="BF1425" s="42">
        <v>4</v>
      </c>
      <c r="BG1425" s="42">
        <v>16</v>
      </c>
      <c r="BH1425" s="42">
        <v>32</v>
      </c>
      <c r="BI1425" s="42">
        <v>4</v>
      </c>
      <c r="BJ1425" s="42">
        <v>96</v>
      </c>
      <c r="BK1425" s="42">
        <v>0</v>
      </c>
      <c r="BL1425" s="42">
        <v>0</v>
      </c>
      <c r="BM1425" s="42">
        <v>0</v>
      </c>
      <c r="BN1425" s="42">
        <v>24</v>
      </c>
      <c r="BO1425" s="42">
        <v>20</v>
      </c>
      <c r="BP1425" s="42">
        <v>8</v>
      </c>
      <c r="BQ1425" s="42">
        <v>24</v>
      </c>
      <c r="BR1425" s="42">
        <v>20</v>
      </c>
      <c r="BS1425" s="42">
        <v>20</v>
      </c>
      <c r="BT1425" s="42">
        <v>0</v>
      </c>
      <c r="BU1425" s="42">
        <v>0</v>
      </c>
      <c r="BV1425" s="42">
        <v>0</v>
      </c>
      <c r="BW1425" s="42">
        <v>0</v>
      </c>
      <c r="BX1425" s="42">
        <v>4</v>
      </c>
      <c r="BY1425" s="42">
        <v>4</v>
      </c>
      <c r="BZ1425" s="42">
        <v>0</v>
      </c>
      <c r="CA1425" s="42">
        <v>12</v>
      </c>
      <c r="CB1425" s="42">
        <v>112</v>
      </c>
      <c r="CC1425" s="42">
        <v>8</v>
      </c>
      <c r="CD1425" s="42">
        <v>4</v>
      </c>
      <c r="CE1425" s="42">
        <v>12</v>
      </c>
      <c r="CF1425" s="42">
        <v>40</v>
      </c>
      <c r="CG1425" s="42">
        <v>20</v>
      </c>
      <c r="CH1425" s="42">
        <v>20</v>
      </c>
      <c r="CI1425" s="42">
        <v>0</v>
      </c>
      <c r="CJ1425" s="42">
        <v>8</v>
      </c>
      <c r="CK1425" s="42">
        <v>64</v>
      </c>
      <c r="CL1425" s="42">
        <v>4</v>
      </c>
      <c r="CM1425" s="42">
        <v>0</v>
      </c>
      <c r="CN1425" s="42">
        <v>0</v>
      </c>
      <c r="CO1425" s="42">
        <v>0</v>
      </c>
      <c r="CP1425" s="42">
        <v>0</v>
      </c>
      <c r="CQ1425" s="42">
        <v>0</v>
      </c>
      <c r="CR1425" s="42">
        <v>56</v>
      </c>
      <c r="CS1425" s="42">
        <v>4</v>
      </c>
    </row>
    <row r="1426" spans="1:97">
      <c r="A1426" s="40" t="s">
        <v>3479</v>
      </c>
      <c r="B1426" s="40" t="s">
        <v>289</v>
      </c>
      <c r="C1426" s="40" t="s">
        <v>2806</v>
      </c>
      <c r="D1426" s="40" t="s">
        <v>2812</v>
      </c>
      <c r="E1426" s="40" t="s">
        <v>2970</v>
      </c>
      <c r="F1426" s="40" t="s">
        <v>2818</v>
      </c>
      <c r="G1426" s="41" t="s">
        <v>294</v>
      </c>
      <c r="H1426" s="40" t="s">
        <v>3480</v>
      </c>
      <c r="I1426" s="42">
        <v>262</v>
      </c>
      <c r="J1426" s="42">
        <v>63.236882000000001</v>
      </c>
      <c r="K1426" s="42">
        <v>40.151573999999997</v>
      </c>
      <c r="L1426" s="42">
        <v>58.221738999999999</v>
      </c>
      <c r="M1426" s="42">
        <v>48.187106</v>
      </c>
      <c r="N1426" s="42">
        <v>38.148125999999998</v>
      </c>
      <c r="O1426" s="42">
        <v>14.054573</v>
      </c>
      <c r="P1426" s="42">
        <v>38</v>
      </c>
      <c r="Q1426" s="42">
        <v>30</v>
      </c>
      <c r="R1426" s="42">
        <v>43</v>
      </c>
      <c r="S1426" s="42">
        <v>28</v>
      </c>
      <c r="T1426" s="42">
        <v>28</v>
      </c>
      <c r="U1426" s="42">
        <v>22</v>
      </c>
      <c r="V1426" s="42">
        <v>127.486357</v>
      </c>
      <c r="W1426" s="42">
        <v>32.12039</v>
      </c>
      <c r="X1426" s="42">
        <v>19.074062999999999</v>
      </c>
      <c r="Y1426" s="42">
        <v>26.097002</v>
      </c>
      <c r="Z1426" s="42">
        <v>24.093553</v>
      </c>
      <c r="AA1426" s="42">
        <v>19.074062999999999</v>
      </c>
      <c r="AB1426" s="42">
        <v>6.0233879999999997</v>
      </c>
      <c r="AC1426" s="42">
        <v>1.003898</v>
      </c>
      <c r="AD1426" s="42">
        <v>42.159370000000003</v>
      </c>
      <c r="AE1426" s="42">
        <v>69.264617999999999</v>
      </c>
      <c r="AF1426" s="42">
        <v>16.062369</v>
      </c>
      <c r="AG1426" s="42">
        <v>134.513643</v>
      </c>
      <c r="AH1426" s="42">
        <v>31.116492000000001</v>
      </c>
      <c r="AI1426" s="42">
        <v>21.077511000000001</v>
      </c>
      <c r="AJ1426" s="42">
        <v>32.124738000000001</v>
      </c>
      <c r="AK1426" s="42">
        <v>24.093553</v>
      </c>
      <c r="AL1426" s="42">
        <v>19.074062999999999</v>
      </c>
      <c r="AM1426" s="42">
        <v>5.0194900000000002</v>
      </c>
      <c r="AN1426" s="42">
        <v>2.0077959999999999</v>
      </c>
      <c r="AO1426" s="42">
        <v>36.135981999999998</v>
      </c>
      <c r="AP1426" s="42">
        <v>78.299700000000001</v>
      </c>
      <c r="AQ1426" s="42">
        <v>20.077960999999998</v>
      </c>
      <c r="AR1426" s="42">
        <v>208.81079399999999</v>
      </c>
      <c r="AS1426" s="42">
        <v>0</v>
      </c>
      <c r="AT1426" s="42">
        <v>8.0311839999999997</v>
      </c>
      <c r="AU1426" s="42">
        <v>16.062369</v>
      </c>
      <c r="AV1426" s="42">
        <v>4.0155919999999998</v>
      </c>
      <c r="AW1426" s="42">
        <v>44.171514000000002</v>
      </c>
      <c r="AX1426" s="42">
        <v>64.249475000000004</v>
      </c>
      <c r="AY1426" s="42">
        <v>40.155921999999997</v>
      </c>
      <c r="AZ1426" s="42">
        <v>32.124738000000001</v>
      </c>
      <c r="BA1426" s="42">
        <v>104.40539699999999</v>
      </c>
      <c r="BB1426" s="42">
        <v>0</v>
      </c>
      <c r="BC1426" s="42">
        <v>0</v>
      </c>
      <c r="BD1426" s="42">
        <v>8.0311839999999997</v>
      </c>
      <c r="BE1426" s="42">
        <v>4.0155919999999998</v>
      </c>
      <c r="BF1426" s="42">
        <v>16.062369</v>
      </c>
      <c r="BG1426" s="42">
        <v>44.171514000000002</v>
      </c>
      <c r="BH1426" s="42">
        <v>24.093553</v>
      </c>
      <c r="BI1426" s="42">
        <v>8.0311839999999997</v>
      </c>
      <c r="BJ1426" s="42">
        <v>104.40539699999999</v>
      </c>
      <c r="BK1426" s="42">
        <v>0</v>
      </c>
      <c r="BL1426" s="42">
        <v>8.0311839999999997</v>
      </c>
      <c r="BM1426" s="42">
        <v>8.0311839999999997</v>
      </c>
      <c r="BN1426" s="42">
        <v>0</v>
      </c>
      <c r="BO1426" s="42">
        <v>28.109145000000002</v>
      </c>
      <c r="BP1426" s="42">
        <v>20.077960999999998</v>
      </c>
      <c r="BQ1426" s="42">
        <v>16.062369</v>
      </c>
      <c r="BR1426" s="42">
        <v>24.093553</v>
      </c>
      <c r="BS1426" s="42">
        <v>36.140329999999999</v>
      </c>
      <c r="BT1426" s="42">
        <v>0</v>
      </c>
      <c r="BU1426" s="42">
        <v>0</v>
      </c>
      <c r="BV1426" s="42">
        <v>0</v>
      </c>
      <c r="BW1426" s="42">
        <v>4.0155919999999998</v>
      </c>
      <c r="BX1426" s="42">
        <v>8.0311839999999997</v>
      </c>
      <c r="BY1426" s="42">
        <v>12.046777000000001</v>
      </c>
      <c r="BZ1426" s="42">
        <v>0</v>
      </c>
      <c r="CA1426" s="42">
        <v>12.046777000000001</v>
      </c>
      <c r="CB1426" s="42">
        <v>120.467766</v>
      </c>
      <c r="CC1426" s="42">
        <v>0</v>
      </c>
      <c r="CD1426" s="42">
        <v>8.0311839999999997</v>
      </c>
      <c r="CE1426" s="42">
        <v>16.062369</v>
      </c>
      <c r="CF1426" s="42">
        <v>0</v>
      </c>
      <c r="CG1426" s="42">
        <v>32.124738000000001</v>
      </c>
      <c r="CH1426" s="42">
        <v>52.202699000000003</v>
      </c>
      <c r="CI1426" s="42">
        <v>0</v>
      </c>
      <c r="CJ1426" s="42">
        <v>12.046777000000001</v>
      </c>
      <c r="CK1426" s="42">
        <v>52.202699000000003</v>
      </c>
      <c r="CL1426" s="42">
        <v>0</v>
      </c>
      <c r="CM1426" s="42">
        <v>0</v>
      </c>
      <c r="CN1426" s="42">
        <v>0</v>
      </c>
      <c r="CO1426" s="42">
        <v>0</v>
      </c>
      <c r="CP1426" s="42">
        <v>4.0155919999999998</v>
      </c>
      <c r="CQ1426" s="42">
        <v>0</v>
      </c>
      <c r="CR1426" s="42">
        <v>40.155921999999997</v>
      </c>
      <c r="CS1426" s="42">
        <v>8.0311839999999997</v>
      </c>
    </row>
    <row r="1427" spans="1:97">
      <c r="A1427" s="40" t="s">
        <v>3481</v>
      </c>
      <c r="B1427" s="40" t="s">
        <v>289</v>
      </c>
      <c r="C1427" s="40" t="s">
        <v>2806</v>
      </c>
      <c r="D1427" s="40" t="s">
        <v>2807</v>
      </c>
      <c r="E1427" s="40" t="s">
        <v>2808</v>
      </c>
      <c r="F1427" s="40" t="s">
        <v>2809</v>
      </c>
      <c r="G1427" s="41" t="s">
        <v>294</v>
      </c>
      <c r="H1427" s="40" t="s">
        <v>3482</v>
      </c>
      <c r="I1427" s="42">
        <v>289</v>
      </c>
      <c r="J1427" s="42">
        <v>50</v>
      </c>
      <c r="K1427" s="42">
        <v>25</v>
      </c>
      <c r="L1427" s="42">
        <v>56</v>
      </c>
      <c r="M1427" s="42">
        <v>67</v>
      </c>
      <c r="N1427" s="42">
        <v>51</v>
      </c>
      <c r="O1427" s="42">
        <v>40</v>
      </c>
      <c r="P1427" s="42">
        <v>45</v>
      </c>
      <c r="Q1427" s="42">
        <v>41</v>
      </c>
      <c r="R1427" s="42">
        <v>61</v>
      </c>
      <c r="S1427" s="42">
        <v>49</v>
      </c>
      <c r="T1427" s="42">
        <v>64</v>
      </c>
      <c r="U1427" s="42">
        <v>31</v>
      </c>
      <c r="V1427" s="42">
        <v>144</v>
      </c>
      <c r="W1427" s="42">
        <v>26</v>
      </c>
      <c r="X1427" s="42">
        <v>10</v>
      </c>
      <c r="Y1427" s="42">
        <v>29</v>
      </c>
      <c r="Z1427" s="42">
        <v>31</v>
      </c>
      <c r="AA1427" s="42">
        <v>31</v>
      </c>
      <c r="AB1427" s="42">
        <v>17</v>
      </c>
      <c r="AC1427" s="42">
        <v>0</v>
      </c>
      <c r="AD1427" s="42">
        <v>32</v>
      </c>
      <c r="AE1427" s="42">
        <v>80</v>
      </c>
      <c r="AF1427" s="42">
        <v>32</v>
      </c>
      <c r="AG1427" s="42">
        <v>145</v>
      </c>
      <c r="AH1427" s="42">
        <v>24</v>
      </c>
      <c r="AI1427" s="42">
        <v>15</v>
      </c>
      <c r="AJ1427" s="42">
        <v>27</v>
      </c>
      <c r="AK1427" s="42">
        <v>36</v>
      </c>
      <c r="AL1427" s="42">
        <v>20</v>
      </c>
      <c r="AM1427" s="42">
        <v>21</v>
      </c>
      <c r="AN1427" s="42">
        <v>2</v>
      </c>
      <c r="AO1427" s="42">
        <v>30</v>
      </c>
      <c r="AP1427" s="42">
        <v>80</v>
      </c>
      <c r="AQ1427" s="42">
        <v>35</v>
      </c>
      <c r="AR1427" s="42">
        <v>248</v>
      </c>
      <c r="AS1427" s="42">
        <v>8</v>
      </c>
      <c r="AT1427" s="42">
        <v>24</v>
      </c>
      <c r="AU1427" s="42">
        <v>12</v>
      </c>
      <c r="AV1427" s="42">
        <v>12</v>
      </c>
      <c r="AW1427" s="42">
        <v>44</v>
      </c>
      <c r="AX1427" s="42">
        <v>24</v>
      </c>
      <c r="AY1427" s="42">
        <v>92</v>
      </c>
      <c r="AZ1427" s="42">
        <v>32</v>
      </c>
      <c r="BA1427" s="42">
        <v>124</v>
      </c>
      <c r="BB1427" s="42">
        <v>4</v>
      </c>
      <c r="BC1427" s="42">
        <v>20</v>
      </c>
      <c r="BD1427" s="42">
        <v>0</v>
      </c>
      <c r="BE1427" s="42">
        <v>8</v>
      </c>
      <c r="BF1427" s="42">
        <v>4</v>
      </c>
      <c r="BG1427" s="42">
        <v>20</v>
      </c>
      <c r="BH1427" s="42">
        <v>52</v>
      </c>
      <c r="BI1427" s="42">
        <v>16</v>
      </c>
      <c r="BJ1427" s="42">
        <v>124</v>
      </c>
      <c r="BK1427" s="42">
        <v>4</v>
      </c>
      <c r="BL1427" s="42">
        <v>4</v>
      </c>
      <c r="BM1427" s="42">
        <v>12</v>
      </c>
      <c r="BN1427" s="42">
        <v>4</v>
      </c>
      <c r="BO1427" s="42">
        <v>40</v>
      </c>
      <c r="BP1427" s="42">
        <v>4</v>
      </c>
      <c r="BQ1427" s="42">
        <v>40</v>
      </c>
      <c r="BR1427" s="42">
        <v>16</v>
      </c>
      <c r="BS1427" s="42">
        <v>20</v>
      </c>
      <c r="BT1427" s="42">
        <v>0</v>
      </c>
      <c r="BU1427" s="42">
        <v>0</v>
      </c>
      <c r="BV1427" s="42">
        <v>0</v>
      </c>
      <c r="BW1427" s="42">
        <v>0</v>
      </c>
      <c r="BX1427" s="42">
        <v>8</v>
      </c>
      <c r="BY1427" s="42">
        <v>4</v>
      </c>
      <c r="BZ1427" s="42">
        <v>0</v>
      </c>
      <c r="CA1427" s="42">
        <v>8</v>
      </c>
      <c r="CB1427" s="42">
        <v>100</v>
      </c>
      <c r="CC1427" s="42">
        <v>4</v>
      </c>
      <c r="CD1427" s="42">
        <v>12</v>
      </c>
      <c r="CE1427" s="42">
        <v>12</v>
      </c>
      <c r="CF1427" s="42">
        <v>12</v>
      </c>
      <c r="CG1427" s="42">
        <v>28</v>
      </c>
      <c r="CH1427" s="42">
        <v>16</v>
      </c>
      <c r="CI1427" s="42">
        <v>0</v>
      </c>
      <c r="CJ1427" s="42">
        <v>16</v>
      </c>
      <c r="CK1427" s="42">
        <v>128</v>
      </c>
      <c r="CL1427" s="42">
        <v>4</v>
      </c>
      <c r="CM1427" s="42">
        <v>12</v>
      </c>
      <c r="CN1427" s="42">
        <v>0</v>
      </c>
      <c r="CO1427" s="42">
        <v>0</v>
      </c>
      <c r="CP1427" s="42">
        <v>8</v>
      </c>
      <c r="CQ1427" s="42">
        <v>4</v>
      </c>
      <c r="CR1427" s="42">
        <v>92</v>
      </c>
      <c r="CS1427" s="42">
        <v>8</v>
      </c>
    </row>
    <row r="1428" spans="1:97">
      <c r="A1428" s="40" t="s">
        <v>3483</v>
      </c>
      <c r="B1428" s="40" t="s">
        <v>289</v>
      </c>
      <c r="C1428" s="40" t="s">
        <v>2806</v>
      </c>
      <c r="D1428" s="40" t="s">
        <v>2812</v>
      </c>
      <c r="E1428" s="40" t="s">
        <v>2985</v>
      </c>
      <c r="F1428" s="40" t="s">
        <v>2818</v>
      </c>
      <c r="G1428" s="41" t="s">
        <v>294</v>
      </c>
      <c r="H1428" s="40" t="s">
        <v>3484</v>
      </c>
      <c r="I1428" s="42">
        <v>1195</v>
      </c>
      <c r="J1428" s="42">
        <v>174.1978</v>
      </c>
      <c r="K1428" s="42">
        <v>125.69069399999999</v>
      </c>
      <c r="L1428" s="42">
        <v>251.47373400000001</v>
      </c>
      <c r="M1428" s="42">
        <v>249.443004</v>
      </c>
      <c r="N1428" s="42">
        <v>272.119641</v>
      </c>
      <c r="O1428" s="42">
        <v>122.075126</v>
      </c>
      <c r="P1428" s="42">
        <v>167</v>
      </c>
      <c r="Q1428" s="42">
        <v>136</v>
      </c>
      <c r="R1428" s="42">
        <v>213</v>
      </c>
      <c r="S1428" s="42">
        <v>192</v>
      </c>
      <c r="T1428" s="42">
        <v>210</v>
      </c>
      <c r="U1428" s="42">
        <v>108</v>
      </c>
      <c r="V1428" s="42">
        <v>594.561643</v>
      </c>
      <c r="W1428" s="42">
        <v>97.921841000000001</v>
      </c>
      <c r="X1428" s="42">
        <v>67.999127999999999</v>
      </c>
      <c r="Y1428" s="42">
        <v>129.84450100000001</v>
      </c>
      <c r="Z1428" s="42">
        <v>118.536965</v>
      </c>
      <c r="AA1428" s="42">
        <v>135.02906400000001</v>
      </c>
      <c r="AB1428" s="42">
        <v>41.137901999999997</v>
      </c>
      <c r="AC1428" s="42">
        <v>4.0922429999999999</v>
      </c>
      <c r="AD1428" s="42">
        <v>124.721502</v>
      </c>
      <c r="AE1428" s="42">
        <v>348.33403600000003</v>
      </c>
      <c r="AF1428" s="42">
        <v>121.50610399999999</v>
      </c>
      <c r="AG1428" s="42">
        <v>600.438357</v>
      </c>
      <c r="AH1428" s="42">
        <v>76.275959999999998</v>
      </c>
      <c r="AI1428" s="42">
        <v>57.691566000000002</v>
      </c>
      <c r="AJ1428" s="42">
        <v>121.629233</v>
      </c>
      <c r="AK1428" s="42">
        <v>130.90603899999999</v>
      </c>
      <c r="AL1428" s="42">
        <v>137.090577</v>
      </c>
      <c r="AM1428" s="42">
        <v>68.722060999999997</v>
      </c>
      <c r="AN1428" s="42">
        <v>8.1229209999999998</v>
      </c>
      <c r="AO1428" s="42">
        <v>104.10637800000001</v>
      </c>
      <c r="AP1428" s="42">
        <v>340.11876899999999</v>
      </c>
      <c r="AQ1428" s="42">
        <v>156.21321</v>
      </c>
      <c r="AR1428" s="42">
        <v>1042.5096450000001</v>
      </c>
      <c r="AS1428" s="42">
        <v>4.1230250000000002</v>
      </c>
      <c r="AT1428" s="42">
        <v>53.599322999999998</v>
      </c>
      <c r="AU1428" s="42">
        <v>20.615124000000002</v>
      </c>
      <c r="AV1428" s="42">
        <v>103.075622</v>
      </c>
      <c r="AW1428" s="42">
        <v>103.075622</v>
      </c>
      <c r="AX1428" s="42">
        <v>144.30587</v>
      </c>
      <c r="AY1428" s="42">
        <v>477.655238</v>
      </c>
      <c r="AZ1428" s="42">
        <v>136.05982</v>
      </c>
      <c r="BA1428" s="42">
        <v>494.76298400000002</v>
      </c>
      <c r="BB1428" s="42">
        <v>4.1230250000000002</v>
      </c>
      <c r="BC1428" s="42">
        <v>37.107224000000002</v>
      </c>
      <c r="BD1428" s="42">
        <v>20.615124000000002</v>
      </c>
      <c r="BE1428" s="42">
        <v>53.599322999999998</v>
      </c>
      <c r="BF1428" s="42">
        <v>12.369075</v>
      </c>
      <c r="BG1428" s="42">
        <v>111.32167099999999</v>
      </c>
      <c r="BH1428" s="42">
        <v>222.64334299999999</v>
      </c>
      <c r="BI1428" s="42">
        <v>32.984198999999997</v>
      </c>
      <c r="BJ1428" s="42">
        <v>547.74666100000002</v>
      </c>
      <c r="BK1428" s="42">
        <v>0</v>
      </c>
      <c r="BL1428" s="42">
        <v>16.492099</v>
      </c>
      <c r="BM1428" s="42">
        <v>0</v>
      </c>
      <c r="BN1428" s="42">
        <v>49.476298</v>
      </c>
      <c r="BO1428" s="42">
        <v>90.706547</v>
      </c>
      <c r="BP1428" s="42">
        <v>32.984198999999997</v>
      </c>
      <c r="BQ1428" s="42">
        <v>255.01189600000001</v>
      </c>
      <c r="BR1428" s="42">
        <v>103.075622</v>
      </c>
      <c r="BS1428" s="42">
        <v>90.706547</v>
      </c>
      <c r="BT1428" s="42">
        <v>0</v>
      </c>
      <c r="BU1428" s="42">
        <v>4.1230250000000002</v>
      </c>
      <c r="BV1428" s="42">
        <v>0</v>
      </c>
      <c r="BW1428" s="42">
        <v>0</v>
      </c>
      <c r="BX1428" s="42">
        <v>20.615124000000002</v>
      </c>
      <c r="BY1428" s="42">
        <v>32.984198999999997</v>
      </c>
      <c r="BZ1428" s="42">
        <v>0</v>
      </c>
      <c r="CA1428" s="42">
        <v>32.984198999999997</v>
      </c>
      <c r="CB1428" s="42">
        <v>404.05643700000002</v>
      </c>
      <c r="CC1428" s="42">
        <v>4.1230250000000002</v>
      </c>
      <c r="CD1428" s="42">
        <v>49.476298</v>
      </c>
      <c r="CE1428" s="42">
        <v>8.2460500000000003</v>
      </c>
      <c r="CF1428" s="42">
        <v>98.952596999999997</v>
      </c>
      <c r="CG1428" s="42">
        <v>78.337472000000005</v>
      </c>
      <c r="CH1428" s="42">
        <v>111.32167099999999</v>
      </c>
      <c r="CI1428" s="42">
        <v>0</v>
      </c>
      <c r="CJ1428" s="42">
        <v>53.599322999999998</v>
      </c>
      <c r="CK1428" s="42">
        <v>547.74666100000002</v>
      </c>
      <c r="CL1428" s="42">
        <v>0</v>
      </c>
      <c r="CM1428" s="42">
        <v>0</v>
      </c>
      <c r="CN1428" s="42">
        <v>12.369075</v>
      </c>
      <c r="CO1428" s="42">
        <v>4.1230250000000002</v>
      </c>
      <c r="CP1428" s="42">
        <v>4.1230250000000002</v>
      </c>
      <c r="CQ1428" s="42">
        <v>0</v>
      </c>
      <c r="CR1428" s="42">
        <v>477.655238</v>
      </c>
      <c r="CS1428" s="42">
        <v>49.476298</v>
      </c>
    </row>
    <row r="1429" spans="1:97">
      <c r="A1429" s="40" t="s">
        <v>3485</v>
      </c>
      <c r="B1429" s="40" t="s">
        <v>289</v>
      </c>
      <c r="C1429" s="40" t="s">
        <v>2806</v>
      </c>
      <c r="D1429" s="40" t="s">
        <v>2807</v>
      </c>
      <c r="E1429" s="40" t="s">
        <v>2845</v>
      </c>
      <c r="F1429" s="40" t="s">
        <v>2809</v>
      </c>
      <c r="G1429" s="41" t="s">
        <v>294</v>
      </c>
      <c r="H1429" s="40" t="s">
        <v>3486</v>
      </c>
      <c r="I1429" s="42">
        <v>246</v>
      </c>
      <c r="J1429" s="42">
        <v>49.800344000000003</v>
      </c>
      <c r="K1429" s="42">
        <v>27.882864999999999</v>
      </c>
      <c r="L1429" s="42">
        <v>53.783611000000001</v>
      </c>
      <c r="M1429" s="42">
        <v>46.803381000000002</v>
      </c>
      <c r="N1429" s="42">
        <v>50.796160999999998</v>
      </c>
      <c r="O1429" s="42">
        <v>16.933638999999999</v>
      </c>
      <c r="P1429" s="42">
        <v>29</v>
      </c>
      <c r="Q1429" s="42">
        <v>39</v>
      </c>
      <c r="R1429" s="42">
        <v>42</v>
      </c>
      <c r="S1429" s="42">
        <v>30</v>
      </c>
      <c r="T1429" s="42">
        <v>36</v>
      </c>
      <c r="U1429" s="42">
        <v>21</v>
      </c>
      <c r="V1429" s="42">
        <v>128.47461300000001</v>
      </c>
      <c r="W1429" s="42">
        <v>28.888195</v>
      </c>
      <c r="X1429" s="42">
        <v>16.928882000000002</v>
      </c>
      <c r="Y1429" s="42">
        <v>25.895989</v>
      </c>
      <c r="Z1429" s="42">
        <v>24.895415</v>
      </c>
      <c r="AA1429" s="42">
        <v>25.891231999999999</v>
      </c>
      <c r="AB1429" s="42">
        <v>4.9790830000000001</v>
      </c>
      <c r="AC1429" s="42">
        <v>0.99581699999999995</v>
      </c>
      <c r="AD1429" s="42">
        <v>36.854728000000001</v>
      </c>
      <c r="AE1429" s="42">
        <v>69.711918999999995</v>
      </c>
      <c r="AF1429" s="42">
        <v>21.907965000000001</v>
      </c>
      <c r="AG1429" s="42">
        <v>117.52538699999999</v>
      </c>
      <c r="AH1429" s="42">
        <v>20.912148999999999</v>
      </c>
      <c r="AI1429" s="42">
        <v>10.953982999999999</v>
      </c>
      <c r="AJ1429" s="42">
        <v>27.887622</v>
      </c>
      <c r="AK1429" s="42">
        <v>21.907965000000001</v>
      </c>
      <c r="AL1429" s="42">
        <v>24.904928999999999</v>
      </c>
      <c r="AM1429" s="42">
        <v>8.9623489999999997</v>
      </c>
      <c r="AN1429" s="42">
        <v>1.9963900000000001</v>
      </c>
      <c r="AO1429" s="42">
        <v>23.899598999999998</v>
      </c>
      <c r="AP1429" s="42">
        <v>68.720860000000002</v>
      </c>
      <c r="AQ1429" s="42">
        <v>24.904928999999999</v>
      </c>
      <c r="AR1429" s="42">
        <v>219.079654</v>
      </c>
      <c r="AS1429" s="42">
        <v>15.933066</v>
      </c>
      <c r="AT1429" s="42">
        <v>3.983266</v>
      </c>
      <c r="AU1429" s="42">
        <v>3.983266</v>
      </c>
      <c r="AV1429" s="42">
        <v>23.899598999999998</v>
      </c>
      <c r="AW1429" s="42">
        <v>27.882864999999999</v>
      </c>
      <c r="AX1429" s="42">
        <v>55.765729999999998</v>
      </c>
      <c r="AY1429" s="42">
        <v>55.765729999999998</v>
      </c>
      <c r="AZ1429" s="42">
        <v>31.866130999999999</v>
      </c>
      <c r="BA1429" s="42">
        <v>123.48125899999999</v>
      </c>
      <c r="BB1429" s="42">
        <v>15.933066</v>
      </c>
      <c r="BC1429" s="42">
        <v>0</v>
      </c>
      <c r="BD1429" s="42">
        <v>3.983266</v>
      </c>
      <c r="BE1429" s="42">
        <v>11.949799000000001</v>
      </c>
      <c r="BF1429" s="42">
        <v>3.983266</v>
      </c>
      <c r="BG1429" s="42">
        <v>39.832664000000001</v>
      </c>
      <c r="BH1429" s="42">
        <v>31.866130999999999</v>
      </c>
      <c r="BI1429" s="42">
        <v>15.933066</v>
      </c>
      <c r="BJ1429" s="42">
        <v>95.598393999999999</v>
      </c>
      <c r="BK1429" s="42">
        <v>0</v>
      </c>
      <c r="BL1429" s="42">
        <v>3.983266</v>
      </c>
      <c r="BM1429" s="42">
        <v>0</v>
      </c>
      <c r="BN1429" s="42">
        <v>11.949799000000001</v>
      </c>
      <c r="BO1429" s="42">
        <v>23.899598999999998</v>
      </c>
      <c r="BP1429" s="42">
        <v>15.933066</v>
      </c>
      <c r="BQ1429" s="42">
        <v>23.899598999999998</v>
      </c>
      <c r="BR1429" s="42">
        <v>15.933066</v>
      </c>
      <c r="BS1429" s="42">
        <v>19.916332000000001</v>
      </c>
      <c r="BT1429" s="42">
        <v>0</v>
      </c>
      <c r="BU1429" s="42">
        <v>0</v>
      </c>
      <c r="BV1429" s="42">
        <v>0</v>
      </c>
      <c r="BW1429" s="42">
        <v>0</v>
      </c>
      <c r="BX1429" s="42">
        <v>0</v>
      </c>
      <c r="BY1429" s="42">
        <v>0</v>
      </c>
      <c r="BZ1429" s="42">
        <v>0</v>
      </c>
      <c r="CA1429" s="42">
        <v>19.916332000000001</v>
      </c>
      <c r="CB1429" s="42">
        <v>119.49799299999999</v>
      </c>
      <c r="CC1429" s="42">
        <v>11.949799000000001</v>
      </c>
      <c r="CD1429" s="42">
        <v>3.983266</v>
      </c>
      <c r="CE1429" s="42">
        <v>0</v>
      </c>
      <c r="CF1429" s="42">
        <v>23.899598999999998</v>
      </c>
      <c r="CG1429" s="42">
        <v>27.882864999999999</v>
      </c>
      <c r="CH1429" s="42">
        <v>47.799196999999999</v>
      </c>
      <c r="CI1429" s="42">
        <v>0</v>
      </c>
      <c r="CJ1429" s="42">
        <v>3.983266</v>
      </c>
      <c r="CK1429" s="42">
        <v>79.665329</v>
      </c>
      <c r="CL1429" s="42">
        <v>3.983266</v>
      </c>
      <c r="CM1429" s="42">
        <v>0</v>
      </c>
      <c r="CN1429" s="42">
        <v>3.983266</v>
      </c>
      <c r="CO1429" s="42">
        <v>0</v>
      </c>
      <c r="CP1429" s="42">
        <v>0</v>
      </c>
      <c r="CQ1429" s="42">
        <v>7.9665330000000001</v>
      </c>
      <c r="CR1429" s="42">
        <v>55.765729999999998</v>
      </c>
      <c r="CS1429" s="42">
        <v>7.9665330000000001</v>
      </c>
    </row>
    <row r="1430" spans="1:97">
      <c r="A1430" s="40" t="s">
        <v>3487</v>
      </c>
      <c r="B1430" s="40" t="s">
        <v>289</v>
      </c>
      <c r="C1430" s="40" t="s">
        <v>2806</v>
      </c>
      <c r="D1430" s="40" t="s">
        <v>2812</v>
      </c>
      <c r="E1430" s="40" t="s">
        <v>2821</v>
      </c>
      <c r="F1430" s="40" t="s">
        <v>2818</v>
      </c>
      <c r="G1430" s="41" t="s">
        <v>294</v>
      </c>
      <c r="H1430" s="40" t="s">
        <v>3488</v>
      </c>
      <c r="I1430" s="42">
        <v>1564</v>
      </c>
      <c r="J1430" s="42">
        <v>197.60279700000001</v>
      </c>
      <c r="K1430" s="42">
        <v>153.57627099999999</v>
      </c>
      <c r="L1430" s="42">
        <v>289.34695199999999</v>
      </c>
      <c r="M1430" s="42">
        <v>305.47779300000002</v>
      </c>
      <c r="N1430" s="42">
        <v>377.05007699999999</v>
      </c>
      <c r="O1430" s="42">
        <v>240.94611</v>
      </c>
      <c r="P1430" s="42">
        <v>202</v>
      </c>
      <c r="Q1430" s="42">
        <v>232</v>
      </c>
      <c r="R1430" s="42">
        <v>250</v>
      </c>
      <c r="S1430" s="42">
        <v>235</v>
      </c>
      <c r="T1430" s="42">
        <v>307</v>
      </c>
      <c r="U1430" s="42">
        <v>157</v>
      </c>
      <c r="V1430" s="42">
        <v>754.108475</v>
      </c>
      <c r="W1430" s="42">
        <v>96.785043000000002</v>
      </c>
      <c r="X1430" s="42">
        <v>84.686913000000004</v>
      </c>
      <c r="Y1430" s="42">
        <v>152.23480799999999</v>
      </c>
      <c r="Z1430" s="42">
        <v>152.23480799999999</v>
      </c>
      <c r="AA1430" s="42">
        <v>169.36550600000001</v>
      </c>
      <c r="AB1430" s="42">
        <v>95.776865999999998</v>
      </c>
      <c r="AC1430" s="42">
        <v>3.0245329999999999</v>
      </c>
      <c r="AD1430" s="42">
        <v>127.03036899999999</v>
      </c>
      <c r="AE1430" s="42">
        <v>430.48348700000003</v>
      </c>
      <c r="AF1430" s="42">
        <v>196.59461899999999</v>
      </c>
      <c r="AG1430" s="42">
        <v>809.891525</v>
      </c>
      <c r="AH1430" s="42">
        <v>100.817753</v>
      </c>
      <c r="AI1430" s="42">
        <v>68.889358000000001</v>
      </c>
      <c r="AJ1430" s="42">
        <v>137.112145</v>
      </c>
      <c r="AK1430" s="42">
        <v>153.242985</v>
      </c>
      <c r="AL1430" s="42">
        <v>207.684572</v>
      </c>
      <c r="AM1430" s="42">
        <v>134.07929200000001</v>
      </c>
      <c r="AN1430" s="42">
        <v>8.0654199999999996</v>
      </c>
      <c r="AO1430" s="42">
        <v>124.339122</v>
      </c>
      <c r="AP1430" s="42">
        <v>423.43456400000002</v>
      </c>
      <c r="AQ1430" s="42">
        <v>262.117839</v>
      </c>
      <c r="AR1430" s="42">
        <v>1360.356458</v>
      </c>
      <c r="AS1430" s="42">
        <v>0</v>
      </c>
      <c r="AT1430" s="42">
        <v>129.04672400000001</v>
      </c>
      <c r="AU1430" s="42">
        <v>60.490651999999997</v>
      </c>
      <c r="AV1430" s="42">
        <v>197.60279700000001</v>
      </c>
      <c r="AW1430" s="42">
        <v>153.242985</v>
      </c>
      <c r="AX1430" s="42">
        <v>112.91588400000001</v>
      </c>
      <c r="AY1430" s="42">
        <v>584.74296900000002</v>
      </c>
      <c r="AZ1430" s="42">
        <v>122.314447</v>
      </c>
      <c r="BA1430" s="42">
        <v>669.42988200000002</v>
      </c>
      <c r="BB1430" s="42">
        <v>0</v>
      </c>
      <c r="BC1430" s="42">
        <v>68.556072</v>
      </c>
      <c r="BD1430" s="42">
        <v>36.294390999999997</v>
      </c>
      <c r="BE1430" s="42">
        <v>108.883174</v>
      </c>
      <c r="BF1430" s="42">
        <v>28.228971000000001</v>
      </c>
      <c r="BG1430" s="42">
        <v>96.785043000000002</v>
      </c>
      <c r="BH1430" s="42">
        <v>286.32241900000002</v>
      </c>
      <c r="BI1430" s="42">
        <v>44.359811000000001</v>
      </c>
      <c r="BJ1430" s="42">
        <v>690.92657599999995</v>
      </c>
      <c r="BK1430" s="42">
        <v>0</v>
      </c>
      <c r="BL1430" s="42">
        <v>60.490651999999997</v>
      </c>
      <c r="BM1430" s="42">
        <v>24.196261</v>
      </c>
      <c r="BN1430" s="42">
        <v>88.719622999999999</v>
      </c>
      <c r="BO1430" s="42">
        <v>125.014014</v>
      </c>
      <c r="BP1430" s="42">
        <v>16.130841</v>
      </c>
      <c r="BQ1430" s="42">
        <v>298.42054999999999</v>
      </c>
      <c r="BR1430" s="42">
        <v>77.954635999999994</v>
      </c>
      <c r="BS1430" s="42">
        <v>102.150897</v>
      </c>
      <c r="BT1430" s="42">
        <v>0</v>
      </c>
      <c r="BU1430" s="42">
        <v>4.0327099999999998</v>
      </c>
      <c r="BV1430" s="42">
        <v>0</v>
      </c>
      <c r="BW1430" s="42">
        <v>24.196261</v>
      </c>
      <c r="BX1430" s="42">
        <v>8.0654199999999996</v>
      </c>
      <c r="BY1430" s="42">
        <v>24.196261</v>
      </c>
      <c r="BZ1430" s="42">
        <v>0</v>
      </c>
      <c r="CA1430" s="42">
        <v>41.660245000000003</v>
      </c>
      <c r="CB1430" s="42">
        <v>524.25231699999995</v>
      </c>
      <c r="CC1430" s="42">
        <v>0</v>
      </c>
      <c r="CD1430" s="42">
        <v>84.686913000000004</v>
      </c>
      <c r="CE1430" s="42">
        <v>40.327100999999999</v>
      </c>
      <c r="CF1430" s="42">
        <v>153.242985</v>
      </c>
      <c r="CG1430" s="42">
        <v>120.98130399999999</v>
      </c>
      <c r="CH1430" s="42">
        <v>76.621493000000001</v>
      </c>
      <c r="CI1430" s="42">
        <v>0</v>
      </c>
      <c r="CJ1430" s="42">
        <v>48.392522</v>
      </c>
      <c r="CK1430" s="42">
        <v>733.95324400000004</v>
      </c>
      <c r="CL1430" s="42">
        <v>0</v>
      </c>
      <c r="CM1430" s="42">
        <v>40.327100999999999</v>
      </c>
      <c r="CN1430" s="42">
        <v>20.163550999999998</v>
      </c>
      <c r="CO1430" s="42">
        <v>20.163550999999998</v>
      </c>
      <c r="CP1430" s="42">
        <v>24.196261</v>
      </c>
      <c r="CQ1430" s="42">
        <v>12.098129999999999</v>
      </c>
      <c r="CR1430" s="42">
        <v>584.74296900000002</v>
      </c>
      <c r="CS1430" s="42">
        <v>32.261681000000003</v>
      </c>
    </row>
    <row r="1431" spans="1:97">
      <c r="A1431" s="40" t="s">
        <v>3489</v>
      </c>
      <c r="B1431" s="40" t="s">
        <v>289</v>
      </c>
      <c r="C1431" s="40" t="s">
        <v>2806</v>
      </c>
      <c r="D1431" s="40" t="s">
        <v>2807</v>
      </c>
      <c r="E1431" s="40" t="s">
        <v>2839</v>
      </c>
      <c r="F1431" s="40" t="s">
        <v>2809</v>
      </c>
      <c r="G1431" s="41" t="s">
        <v>294</v>
      </c>
      <c r="H1431" s="40" t="s">
        <v>3490</v>
      </c>
      <c r="I1431" s="42">
        <v>487</v>
      </c>
      <c r="J1431" s="42">
        <v>105.66074999999999</v>
      </c>
      <c r="K1431" s="42">
        <v>58.593688</v>
      </c>
      <c r="L1431" s="42">
        <v>119.108481</v>
      </c>
      <c r="M1431" s="42">
        <v>95.094674999999995</v>
      </c>
      <c r="N1431" s="42">
        <v>65.317554000000001</v>
      </c>
      <c r="O1431" s="42">
        <v>43.224851999999998</v>
      </c>
      <c r="P1431" s="42">
        <v>60</v>
      </c>
      <c r="Q1431" s="42">
        <v>73</v>
      </c>
      <c r="R1431" s="42">
        <v>77</v>
      </c>
      <c r="S1431" s="42">
        <v>63</v>
      </c>
      <c r="T1431" s="42">
        <v>83</v>
      </c>
      <c r="U1431" s="42">
        <v>29</v>
      </c>
      <c r="V1431" s="42">
        <v>241.09861900000001</v>
      </c>
      <c r="W1431" s="42">
        <v>47.067061000000002</v>
      </c>
      <c r="X1431" s="42">
        <v>29.77712</v>
      </c>
      <c r="Y1431" s="42">
        <v>62.435896999999997</v>
      </c>
      <c r="Z1431" s="42">
        <v>53.790927000000003</v>
      </c>
      <c r="AA1431" s="42">
        <v>30.737673000000001</v>
      </c>
      <c r="AB1431" s="42">
        <v>17.289940999999999</v>
      </c>
      <c r="AC1431" s="42">
        <v>0</v>
      </c>
      <c r="AD1431" s="42">
        <v>61.475344999999997</v>
      </c>
      <c r="AE1431" s="42">
        <v>143.122288</v>
      </c>
      <c r="AF1431" s="42">
        <v>36.500985999999997</v>
      </c>
      <c r="AG1431" s="42">
        <v>245.90138099999999</v>
      </c>
      <c r="AH1431" s="42">
        <v>58.593688</v>
      </c>
      <c r="AI1431" s="42">
        <v>28.816568</v>
      </c>
      <c r="AJ1431" s="42">
        <v>56.672584000000001</v>
      </c>
      <c r="AK1431" s="42">
        <v>41.303747999999999</v>
      </c>
      <c r="AL1431" s="42">
        <v>34.579881999999998</v>
      </c>
      <c r="AM1431" s="42">
        <v>24.974359</v>
      </c>
      <c r="AN1431" s="42">
        <v>0.96055199999999996</v>
      </c>
      <c r="AO1431" s="42">
        <v>67.238658999999998</v>
      </c>
      <c r="AP1431" s="42">
        <v>136.39842200000001</v>
      </c>
      <c r="AQ1431" s="42">
        <v>42.264299999999999</v>
      </c>
      <c r="AR1431" s="42">
        <v>368.85207100000002</v>
      </c>
      <c r="AS1431" s="42">
        <v>34.579881999999998</v>
      </c>
      <c r="AT1431" s="42">
        <v>11.526627</v>
      </c>
      <c r="AU1431" s="42">
        <v>11.526627</v>
      </c>
      <c r="AV1431" s="42">
        <v>61.475344999999997</v>
      </c>
      <c r="AW1431" s="42">
        <v>73.001971999999995</v>
      </c>
      <c r="AX1431" s="42">
        <v>57.633136</v>
      </c>
      <c r="AY1431" s="42">
        <v>92.213018000000005</v>
      </c>
      <c r="AZ1431" s="42">
        <v>26.895464</v>
      </c>
      <c r="BA1431" s="42">
        <v>184.42603600000001</v>
      </c>
      <c r="BB1431" s="42">
        <v>23.053253999999999</v>
      </c>
      <c r="BC1431" s="42">
        <v>7.684418</v>
      </c>
      <c r="BD1431" s="42">
        <v>3.842209</v>
      </c>
      <c r="BE1431" s="42">
        <v>30.737673000000001</v>
      </c>
      <c r="BF1431" s="42">
        <v>11.526627</v>
      </c>
      <c r="BG1431" s="42">
        <v>46.106509000000003</v>
      </c>
      <c r="BH1431" s="42">
        <v>46.106509000000003</v>
      </c>
      <c r="BI1431" s="42">
        <v>15.368836</v>
      </c>
      <c r="BJ1431" s="42">
        <v>184.42603600000001</v>
      </c>
      <c r="BK1431" s="42">
        <v>11.526627</v>
      </c>
      <c r="BL1431" s="42">
        <v>3.842209</v>
      </c>
      <c r="BM1431" s="42">
        <v>7.684418</v>
      </c>
      <c r="BN1431" s="42">
        <v>30.737673000000001</v>
      </c>
      <c r="BO1431" s="42">
        <v>61.475344999999997</v>
      </c>
      <c r="BP1431" s="42">
        <v>11.526627</v>
      </c>
      <c r="BQ1431" s="42">
        <v>46.106509000000003</v>
      </c>
      <c r="BR1431" s="42">
        <v>11.526627</v>
      </c>
      <c r="BS1431" s="42">
        <v>26.895464</v>
      </c>
      <c r="BT1431" s="42">
        <v>3.842209</v>
      </c>
      <c r="BU1431" s="42">
        <v>0</v>
      </c>
      <c r="BV1431" s="42">
        <v>0</v>
      </c>
      <c r="BW1431" s="42">
        <v>7.684418</v>
      </c>
      <c r="BX1431" s="42">
        <v>7.684418</v>
      </c>
      <c r="BY1431" s="42">
        <v>0</v>
      </c>
      <c r="BZ1431" s="42">
        <v>0</v>
      </c>
      <c r="CA1431" s="42">
        <v>7.684418</v>
      </c>
      <c r="CB1431" s="42">
        <v>188.26824500000001</v>
      </c>
      <c r="CC1431" s="42">
        <v>26.895464</v>
      </c>
      <c r="CD1431" s="42">
        <v>3.842209</v>
      </c>
      <c r="CE1431" s="42">
        <v>3.842209</v>
      </c>
      <c r="CF1431" s="42">
        <v>46.106509000000003</v>
      </c>
      <c r="CG1431" s="42">
        <v>53.790927000000003</v>
      </c>
      <c r="CH1431" s="42">
        <v>49.948718</v>
      </c>
      <c r="CI1431" s="42">
        <v>0</v>
      </c>
      <c r="CJ1431" s="42">
        <v>3.842209</v>
      </c>
      <c r="CK1431" s="42">
        <v>153.68836300000001</v>
      </c>
      <c r="CL1431" s="42">
        <v>3.842209</v>
      </c>
      <c r="CM1431" s="42">
        <v>7.684418</v>
      </c>
      <c r="CN1431" s="42">
        <v>7.684418</v>
      </c>
      <c r="CO1431" s="42">
        <v>7.684418</v>
      </c>
      <c r="CP1431" s="42">
        <v>11.526627</v>
      </c>
      <c r="CQ1431" s="42">
        <v>7.684418</v>
      </c>
      <c r="CR1431" s="42">
        <v>92.213018000000005</v>
      </c>
      <c r="CS1431" s="42">
        <v>15.368836</v>
      </c>
    </row>
    <row r="1432" spans="1:97">
      <c r="A1432" s="40" t="s">
        <v>3491</v>
      </c>
      <c r="B1432" s="40" t="s">
        <v>289</v>
      </c>
      <c r="C1432" s="40" t="s">
        <v>2806</v>
      </c>
      <c r="D1432" s="40" t="s">
        <v>2812</v>
      </c>
      <c r="E1432" s="40" t="s">
        <v>2887</v>
      </c>
      <c r="F1432" s="40" t="s">
        <v>2818</v>
      </c>
      <c r="G1432" s="41" t="s">
        <v>294</v>
      </c>
      <c r="H1432" s="40" t="s">
        <v>3492</v>
      </c>
      <c r="I1432" s="42">
        <v>264</v>
      </c>
      <c r="J1432" s="42">
        <v>34</v>
      </c>
      <c r="K1432" s="42">
        <v>21</v>
      </c>
      <c r="L1432" s="42">
        <v>48</v>
      </c>
      <c r="M1432" s="42">
        <v>66</v>
      </c>
      <c r="N1432" s="42">
        <v>50</v>
      </c>
      <c r="O1432" s="42">
        <v>45</v>
      </c>
      <c r="P1432" s="42">
        <v>21</v>
      </c>
      <c r="Q1432" s="42">
        <v>35</v>
      </c>
      <c r="R1432" s="42">
        <v>52</v>
      </c>
      <c r="S1432" s="42">
        <v>63</v>
      </c>
      <c r="T1432" s="42">
        <v>62</v>
      </c>
      <c r="U1432" s="42">
        <v>21</v>
      </c>
      <c r="V1432" s="42">
        <v>130</v>
      </c>
      <c r="W1432" s="42">
        <v>15</v>
      </c>
      <c r="X1432" s="42">
        <v>11</v>
      </c>
      <c r="Y1432" s="42">
        <v>25</v>
      </c>
      <c r="Z1432" s="42">
        <v>32</v>
      </c>
      <c r="AA1432" s="42">
        <v>31</v>
      </c>
      <c r="AB1432" s="42">
        <v>15</v>
      </c>
      <c r="AC1432" s="42">
        <v>1</v>
      </c>
      <c r="AD1432" s="42">
        <v>18</v>
      </c>
      <c r="AE1432" s="42">
        <v>77</v>
      </c>
      <c r="AF1432" s="42">
        <v>35</v>
      </c>
      <c r="AG1432" s="42">
        <v>134</v>
      </c>
      <c r="AH1432" s="42">
        <v>19</v>
      </c>
      <c r="AI1432" s="42">
        <v>10</v>
      </c>
      <c r="AJ1432" s="42">
        <v>23</v>
      </c>
      <c r="AK1432" s="42">
        <v>34</v>
      </c>
      <c r="AL1432" s="42">
        <v>19</v>
      </c>
      <c r="AM1432" s="42">
        <v>29</v>
      </c>
      <c r="AN1432" s="42">
        <v>0</v>
      </c>
      <c r="AO1432" s="42">
        <v>20</v>
      </c>
      <c r="AP1432" s="42">
        <v>73</v>
      </c>
      <c r="AQ1432" s="42">
        <v>41</v>
      </c>
      <c r="AR1432" s="42">
        <v>216</v>
      </c>
      <c r="AS1432" s="42">
        <v>4</v>
      </c>
      <c r="AT1432" s="42">
        <v>12</v>
      </c>
      <c r="AU1432" s="42">
        <v>8</v>
      </c>
      <c r="AV1432" s="42">
        <v>28</v>
      </c>
      <c r="AW1432" s="42">
        <v>16</v>
      </c>
      <c r="AX1432" s="42">
        <v>20</v>
      </c>
      <c r="AY1432" s="42">
        <v>84</v>
      </c>
      <c r="AZ1432" s="42">
        <v>44</v>
      </c>
      <c r="BA1432" s="42">
        <v>104</v>
      </c>
      <c r="BB1432" s="42">
        <v>4</v>
      </c>
      <c r="BC1432" s="42">
        <v>8</v>
      </c>
      <c r="BD1432" s="42">
        <v>0</v>
      </c>
      <c r="BE1432" s="42">
        <v>16</v>
      </c>
      <c r="BF1432" s="42">
        <v>0</v>
      </c>
      <c r="BG1432" s="42">
        <v>20</v>
      </c>
      <c r="BH1432" s="42">
        <v>52</v>
      </c>
      <c r="BI1432" s="42">
        <v>4</v>
      </c>
      <c r="BJ1432" s="42">
        <v>112</v>
      </c>
      <c r="BK1432" s="42">
        <v>0</v>
      </c>
      <c r="BL1432" s="42">
        <v>4</v>
      </c>
      <c r="BM1432" s="42">
        <v>8</v>
      </c>
      <c r="BN1432" s="42">
        <v>12</v>
      </c>
      <c r="BO1432" s="42">
        <v>16</v>
      </c>
      <c r="BP1432" s="42">
        <v>0</v>
      </c>
      <c r="BQ1432" s="42">
        <v>32</v>
      </c>
      <c r="BR1432" s="42">
        <v>40</v>
      </c>
      <c r="BS1432" s="42">
        <v>8</v>
      </c>
      <c r="BT1432" s="42">
        <v>0</v>
      </c>
      <c r="BU1432" s="42">
        <v>0</v>
      </c>
      <c r="BV1432" s="42">
        <v>0</v>
      </c>
      <c r="BW1432" s="42">
        <v>0</v>
      </c>
      <c r="BX1432" s="42">
        <v>4</v>
      </c>
      <c r="BY1432" s="42">
        <v>4</v>
      </c>
      <c r="BZ1432" s="42">
        <v>0</v>
      </c>
      <c r="CA1432" s="42">
        <v>0</v>
      </c>
      <c r="CB1432" s="42">
        <v>80</v>
      </c>
      <c r="CC1432" s="42">
        <v>4</v>
      </c>
      <c r="CD1432" s="42">
        <v>0</v>
      </c>
      <c r="CE1432" s="42">
        <v>8</v>
      </c>
      <c r="CF1432" s="42">
        <v>28</v>
      </c>
      <c r="CG1432" s="42">
        <v>12</v>
      </c>
      <c r="CH1432" s="42">
        <v>16</v>
      </c>
      <c r="CI1432" s="42">
        <v>4</v>
      </c>
      <c r="CJ1432" s="42">
        <v>8</v>
      </c>
      <c r="CK1432" s="42">
        <v>128</v>
      </c>
      <c r="CL1432" s="42">
        <v>0</v>
      </c>
      <c r="CM1432" s="42">
        <v>12</v>
      </c>
      <c r="CN1432" s="42">
        <v>0</v>
      </c>
      <c r="CO1432" s="42">
        <v>0</v>
      </c>
      <c r="CP1432" s="42">
        <v>0</v>
      </c>
      <c r="CQ1432" s="42">
        <v>0</v>
      </c>
      <c r="CR1432" s="42">
        <v>80</v>
      </c>
      <c r="CS1432" s="42">
        <v>36</v>
      </c>
    </row>
    <row r="1433" spans="1:97">
      <c r="A1433" s="40" t="s">
        <v>3493</v>
      </c>
      <c r="B1433" s="40" t="s">
        <v>289</v>
      </c>
      <c r="C1433" s="40" t="s">
        <v>2806</v>
      </c>
      <c r="D1433" s="40" t="s">
        <v>2807</v>
      </c>
      <c r="E1433" s="40" t="s">
        <v>2842</v>
      </c>
      <c r="F1433" s="40" t="s">
        <v>2809</v>
      </c>
      <c r="G1433" s="41" t="s">
        <v>294</v>
      </c>
      <c r="H1433" s="40" t="s">
        <v>3494</v>
      </c>
      <c r="I1433" s="42">
        <v>2371</v>
      </c>
      <c r="J1433" s="42">
        <v>414.71024</v>
      </c>
      <c r="K1433" s="42">
        <v>298.07298500000002</v>
      </c>
      <c r="L1433" s="42">
        <v>415.70713999999998</v>
      </c>
      <c r="M1433" s="42">
        <v>436.64851399999998</v>
      </c>
      <c r="N1433" s="42">
        <v>396.78873399999998</v>
      </c>
      <c r="O1433" s="42">
        <v>409.07238799999999</v>
      </c>
      <c r="P1433" s="42">
        <v>313</v>
      </c>
      <c r="Q1433" s="42">
        <v>298</v>
      </c>
      <c r="R1433" s="42">
        <v>422</v>
      </c>
      <c r="S1433" s="42">
        <v>345</v>
      </c>
      <c r="T1433" s="42">
        <v>412</v>
      </c>
      <c r="U1433" s="42">
        <v>319</v>
      </c>
      <c r="V1433" s="42">
        <v>1093.7090720000001</v>
      </c>
      <c r="W1433" s="42">
        <v>228.29001199999999</v>
      </c>
      <c r="X1433" s="42">
        <v>139.565946</v>
      </c>
      <c r="Y1433" s="42">
        <v>194.39542499999999</v>
      </c>
      <c r="Z1433" s="42">
        <v>203.37076300000001</v>
      </c>
      <c r="AA1433" s="42">
        <v>190.42079100000001</v>
      </c>
      <c r="AB1433" s="42">
        <v>127.687417</v>
      </c>
      <c r="AC1433" s="42">
        <v>9.9787189999999999</v>
      </c>
      <c r="AD1433" s="42">
        <v>278.13499300000001</v>
      </c>
      <c r="AE1433" s="42">
        <v>563.25152400000002</v>
      </c>
      <c r="AF1433" s="42">
        <v>252.32255499999999</v>
      </c>
      <c r="AG1433" s="42">
        <v>1277.2909279999999</v>
      </c>
      <c r="AH1433" s="42">
        <v>186.42022800000001</v>
      </c>
      <c r="AI1433" s="42">
        <v>158.50703899999999</v>
      </c>
      <c r="AJ1433" s="42">
        <v>221.31171499999999</v>
      </c>
      <c r="AK1433" s="42">
        <v>233.27775099999999</v>
      </c>
      <c r="AL1433" s="42">
        <v>206.367943</v>
      </c>
      <c r="AM1433" s="42">
        <v>235.43684099999999</v>
      </c>
      <c r="AN1433" s="42">
        <v>35.969411000000001</v>
      </c>
      <c r="AO1433" s="42">
        <v>245.23730499999999</v>
      </c>
      <c r="AP1433" s="42">
        <v>645.00377400000002</v>
      </c>
      <c r="AQ1433" s="42">
        <v>387.049848</v>
      </c>
      <c r="AR1433" s="42">
        <v>1926.3860119999999</v>
      </c>
      <c r="AS1433" s="42">
        <v>7.9751969999999996</v>
      </c>
      <c r="AT1433" s="42">
        <v>67.789174000000003</v>
      </c>
      <c r="AU1433" s="42">
        <v>91.714765</v>
      </c>
      <c r="AV1433" s="42">
        <v>227.29311200000001</v>
      </c>
      <c r="AW1433" s="42">
        <v>307.04508199999998</v>
      </c>
      <c r="AX1433" s="42">
        <v>203.36752200000001</v>
      </c>
      <c r="AY1433" s="42">
        <v>797.88268400000004</v>
      </c>
      <c r="AZ1433" s="42">
        <v>223.318478</v>
      </c>
      <c r="BA1433" s="42">
        <v>833.53771800000004</v>
      </c>
      <c r="BB1433" s="42">
        <v>3.9875980000000002</v>
      </c>
      <c r="BC1433" s="42">
        <v>47.851182000000001</v>
      </c>
      <c r="BD1433" s="42">
        <v>35.888385999999997</v>
      </c>
      <c r="BE1433" s="42">
        <v>111.65275699999999</v>
      </c>
      <c r="BF1433" s="42">
        <v>43.863582999999998</v>
      </c>
      <c r="BG1433" s="42">
        <v>167.47913500000001</v>
      </c>
      <c r="BH1433" s="42">
        <v>355.02590300000003</v>
      </c>
      <c r="BI1433" s="42">
        <v>67.789174000000003</v>
      </c>
      <c r="BJ1433" s="42">
        <v>1092.8482939999999</v>
      </c>
      <c r="BK1433" s="42">
        <v>3.9875980000000002</v>
      </c>
      <c r="BL1433" s="42">
        <v>19.937992000000001</v>
      </c>
      <c r="BM1433" s="42">
        <v>55.826377999999998</v>
      </c>
      <c r="BN1433" s="42">
        <v>115.640355</v>
      </c>
      <c r="BO1433" s="42">
        <v>263.18149899999997</v>
      </c>
      <c r="BP1433" s="42">
        <v>35.888385999999997</v>
      </c>
      <c r="BQ1433" s="42">
        <v>442.85678100000001</v>
      </c>
      <c r="BR1433" s="42">
        <v>155.529304</v>
      </c>
      <c r="BS1433" s="42">
        <v>151.52874199999999</v>
      </c>
      <c r="BT1433" s="42">
        <v>0</v>
      </c>
      <c r="BU1433" s="42">
        <v>0</v>
      </c>
      <c r="BV1433" s="42">
        <v>0</v>
      </c>
      <c r="BW1433" s="42">
        <v>11.962795</v>
      </c>
      <c r="BX1433" s="42">
        <v>19.937992000000001</v>
      </c>
      <c r="BY1433" s="42">
        <v>19.937992000000001</v>
      </c>
      <c r="BZ1433" s="42">
        <v>0</v>
      </c>
      <c r="CA1433" s="42">
        <v>99.689961999999994</v>
      </c>
      <c r="CB1433" s="42">
        <v>829.43344400000001</v>
      </c>
      <c r="CC1433" s="42">
        <v>7.9751969999999996</v>
      </c>
      <c r="CD1433" s="42">
        <v>59.813977000000001</v>
      </c>
      <c r="CE1433" s="42">
        <v>79.751969000000003</v>
      </c>
      <c r="CF1433" s="42">
        <v>183.429529</v>
      </c>
      <c r="CG1433" s="42">
        <v>239.25590800000001</v>
      </c>
      <c r="CH1433" s="42">
        <v>175.45433199999999</v>
      </c>
      <c r="CI1433" s="42">
        <v>7.9751969999999996</v>
      </c>
      <c r="CJ1433" s="42">
        <v>75.777334999999994</v>
      </c>
      <c r="CK1433" s="42">
        <v>945.42382699999996</v>
      </c>
      <c r="CL1433" s="42">
        <v>0</v>
      </c>
      <c r="CM1433" s="42">
        <v>7.9751969999999996</v>
      </c>
      <c r="CN1433" s="42">
        <v>11.962795</v>
      </c>
      <c r="CO1433" s="42">
        <v>31.900787999999999</v>
      </c>
      <c r="CP1433" s="42">
        <v>47.851182000000001</v>
      </c>
      <c r="CQ1433" s="42">
        <v>7.9751969999999996</v>
      </c>
      <c r="CR1433" s="42">
        <v>789.90748699999995</v>
      </c>
      <c r="CS1433" s="42">
        <v>47.851182000000001</v>
      </c>
    </row>
    <row r="1434" spans="1:97">
      <c r="A1434" s="40" t="s">
        <v>3495</v>
      </c>
      <c r="B1434" s="40" t="s">
        <v>289</v>
      </c>
      <c r="C1434" s="40" t="s">
        <v>2806</v>
      </c>
      <c r="D1434" s="40" t="s">
        <v>2807</v>
      </c>
      <c r="E1434" s="40" t="s">
        <v>2924</v>
      </c>
      <c r="F1434" s="40" t="s">
        <v>1696</v>
      </c>
      <c r="G1434" s="41" t="s">
        <v>294</v>
      </c>
      <c r="H1434" s="40" t="s">
        <v>3496</v>
      </c>
      <c r="I1434" s="42">
        <v>2041</v>
      </c>
      <c r="J1434" s="42">
        <v>414</v>
      </c>
      <c r="K1434" s="42">
        <v>262</v>
      </c>
      <c r="L1434" s="42">
        <v>457</v>
      </c>
      <c r="M1434" s="42">
        <v>366</v>
      </c>
      <c r="N1434" s="42">
        <v>357</v>
      </c>
      <c r="O1434" s="42">
        <v>185</v>
      </c>
      <c r="P1434" s="42">
        <v>251</v>
      </c>
      <c r="Q1434" s="42">
        <v>269</v>
      </c>
      <c r="R1434" s="42">
        <v>257</v>
      </c>
      <c r="S1434" s="42">
        <v>310</v>
      </c>
      <c r="T1434" s="42">
        <v>241</v>
      </c>
      <c r="U1434" s="42">
        <v>154</v>
      </c>
      <c r="V1434" s="42">
        <v>1006</v>
      </c>
      <c r="W1434" s="42">
        <v>211</v>
      </c>
      <c r="X1434" s="42">
        <v>132</v>
      </c>
      <c r="Y1434" s="42">
        <v>236</v>
      </c>
      <c r="Z1434" s="42">
        <v>172</v>
      </c>
      <c r="AA1434" s="42">
        <v>178</v>
      </c>
      <c r="AB1434" s="42">
        <v>74</v>
      </c>
      <c r="AC1434" s="42">
        <v>3</v>
      </c>
      <c r="AD1434" s="42">
        <v>264</v>
      </c>
      <c r="AE1434" s="42">
        <v>570</v>
      </c>
      <c r="AF1434" s="42">
        <v>172</v>
      </c>
      <c r="AG1434" s="42">
        <v>1035</v>
      </c>
      <c r="AH1434" s="42">
        <v>203</v>
      </c>
      <c r="AI1434" s="42">
        <v>130</v>
      </c>
      <c r="AJ1434" s="42">
        <v>221</v>
      </c>
      <c r="AK1434" s="42">
        <v>194</v>
      </c>
      <c r="AL1434" s="42">
        <v>179</v>
      </c>
      <c r="AM1434" s="42">
        <v>97</v>
      </c>
      <c r="AN1434" s="42">
        <v>11</v>
      </c>
      <c r="AO1434" s="42">
        <v>241</v>
      </c>
      <c r="AP1434" s="42">
        <v>592</v>
      </c>
      <c r="AQ1434" s="42">
        <v>202</v>
      </c>
      <c r="AR1434" s="42">
        <v>1628</v>
      </c>
      <c r="AS1434" s="42">
        <v>16</v>
      </c>
      <c r="AT1434" s="42">
        <v>76</v>
      </c>
      <c r="AU1434" s="42">
        <v>80</v>
      </c>
      <c r="AV1434" s="42">
        <v>212</v>
      </c>
      <c r="AW1434" s="42">
        <v>268</v>
      </c>
      <c r="AX1434" s="42">
        <v>284</v>
      </c>
      <c r="AY1434" s="42">
        <v>508</v>
      </c>
      <c r="AZ1434" s="42">
        <v>184</v>
      </c>
      <c r="BA1434" s="42">
        <v>776</v>
      </c>
      <c r="BB1434" s="42">
        <v>12</v>
      </c>
      <c r="BC1434" s="42">
        <v>48</v>
      </c>
      <c r="BD1434" s="42">
        <v>40</v>
      </c>
      <c r="BE1434" s="42">
        <v>100</v>
      </c>
      <c r="BF1434" s="42">
        <v>72</v>
      </c>
      <c r="BG1434" s="42">
        <v>212</v>
      </c>
      <c r="BH1434" s="42">
        <v>232</v>
      </c>
      <c r="BI1434" s="42">
        <v>60</v>
      </c>
      <c r="BJ1434" s="42">
        <v>852</v>
      </c>
      <c r="BK1434" s="42">
        <v>4</v>
      </c>
      <c r="BL1434" s="42">
        <v>28</v>
      </c>
      <c r="BM1434" s="42">
        <v>40</v>
      </c>
      <c r="BN1434" s="42">
        <v>112</v>
      </c>
      <c r="BO1434" s="42">
        <v>196</v>
      </c>
      <c r="BP1434" s="42">
        <v>72</v>
      </c>
      <c r="BQ1434" s="42">
        <v>276</v>
      </c>
      <c r="BR1434" s="42">
        <v>124</v>
      </c>
      <c r="BS1434" s="42">
        <v>156</v>
      </c>
      <c r="BT1434" s="42">
        <v>0</v>
      </c>
      <c r="BU1434" s="42">
        <v>4</v>
      </c>
      <c r="BV1434" s="42">
        <v>0</v>
      </c>
      <c r="BW1434" s="42">
        <v>8</v>
      </c>
      <c r="BX1434" s="42">
        <v>36</v>
      </c>
      <c r="BY1434" s="42">
        <v>48</v>
      </c>
      <c r="BZ1434" s="42">
        <v>0</v>
      </c>
      <c r="CA1434" s="42">
        <v>60</v>
      </c>
      <c r="CB1434" s="42">
        <v>776</v>
      </c>
      <c r="CC1434" s="42">
        <v>0</v>
      </c>
      <c r="CD1434" s="42">
        <v>56</v>
      </c>
      <c r="CE1434" s="42">
        <v>72</v>
      </c>
      <c r="CF1434" s="42">
        <v>184</v>
      </c>
      <c r="CG1434" s="42">
        <v>196</v>
      </c>
      <c r="CH1434" s="42">
        <v>200</v>
      </c>
      <c r="CI1434" s="42">
        <v>0</v>
      </c>
      <c r="CJ1434" s="42">
        <v>68</v>
      </c>
      <c r="CK1434" s="42">
        <v>696</v>
      </c>
      <c r="CL1434" s="42">
        <v>16</v>
      </c>
      <c r="CM1434" s="42">
        <v>16</v>
      </c>
      <c r="CN1434" s="42">
        <v>8</v>
      </c>
      <c r="CO1434" s="42">
        <v>20</v>
      </c>
      <c r="CP1434" s="42">
        <v>36</v>
      </c>
      <c r="CQ1434" s="42">
        <v>36</v>
      </c>
      <c r="CR1434" s="42">
        <v>508</v>
      </c>
      <c r="CS1434" s="42">
        <v>56</v>
      </c>
    </row>
    <row r="1435" spans="1:97">
      <c r="A1435" s="40" t="s">
        <v>3497</v>
      </c>
      <c r="B1435" s="40" t="s">
        <v>289</v>
      </c>
      <c r="C1435" s="40" t="s">
        <v>2806</v>
      </c>
      <c r="D1435" s="40" t="s">
        <v>2807</v>
      </c>
      <c r="E1435" s="40" t="s">
        <v>2827</v>
      </c>
      <c r="F1435" s="40" t="s">
        <v>2809</v>
      </c>
      <c r="G1435" s="41" t="s">
        <v>294</v>
      </c>
      <c r="H1435" s="40" t="s">
        <v>3498</v>
      </c>
      <c r="I1435" s="42">
        <v>1219</v>
      </c>
      <c r="J1435" s="42">
        <v>166</v>
      </c>
      <c r="K1435" s="42">
        <v>178</v>
      </c>
      <c r="L1435" s="42">
        <v>218</v>
      </c>
      <c r="M1435" s="42">
        <v>292</v>
      </c>
      <c r="N1435" s="42">
        <v>219</v>
      </c>
      <c r="O1435" s="42">
        <v>146</v>
      </c>
      <c r="P1435" s="42">
        <v>133</v>
      </c>
      <c r="Q1435" s="42">
        <v>177</v>
      </c>
      <c r="R1435" s="42">
        <v>221</v>
      </c>
      <c r="S1435" s="42">
        <v>230</v>
      </c>
      <c r="T1435" s="42">
        <v>215</v>
      </c>
      <c r="U1435" s="42">
        <v>159</v>
      </c>
      <c r="V1435" s="42">
        <v>604</v>
      </c>
      <c r="W1435" s="42">
        <v>81</v>
      </c>
      <c r="X1435" s="42">
        <v>99</v>
      </c>
      <c r="Y1435" s="42">
        <v>110</v>
      </c>
      <c r="Z1435" s="42">
        <v>148</v>
      </c>
      <c r="AA1435" s="42">
        <v>112</v>
      </c>
      <c r="AB1435" s="42">
        <v>50</v>
      </c>
      <c r="AC1435" s="42">
        <v>4</v>
      </c>
      <c r="AD1435" s="42">
        <v>109</v>
      </c>
      <c r="AE1435" s="42">
        <v>378</v>
      </c>
      <c r="AF1435" s="42">
        <v>117</v>
      </c>
      <c r="AG1435" s="42">
        <v>615</v>
      </c>
      <c r="AH1435" s="42">
        <v>85</v>
      </c>
      <c r="AI1435" s="42">
        <v>79</v>
      </c>
      <c r="AJ1435" s="42">
        <v>108</v>
      </c>
      <c r="AK1435" s="42">
        <v>144</v>
      </c>
      <c r="AL1435" s="42">
        <v>107</v>
      </c>
      <c r="AM1435" s="42">
        <v>80</v>
      </c>
      <c r="AN1435" s="42">
        <v>12</v>
      </c>
      <c r="AO1435" s="42">
        <v>111</v>
      </c>
      <c r="AP1435" s="42">
        <v>350</v>
      </c>
      <c r="AQ1435" s="42">
        <v>154</v>
      </c>
      <c r="AR1435" s="42">
        <v>1044</v>
      </c>
      <c r="AS1435" s="42">
        <v>28</v>
      </c>
      <c r="AT1435" s="42">
        <v>56</v>
      </c>
      <c r="AU1435" s="42">
        <v>44</v>
      </c>
      <c r="AV1435" s="42">
        <v>96</v>
      </c>
      <c r="AW1435" s="42">
        <v>168</v>
      </c>
      <c r="AX1435" s="42">
        <v>200</v>
      </c>
      <c r="AY1435" s="42">
        <v>304</v>
      </c>
      <c r="AZ1435" s="42">
        <v>148</v>
      </c>
      <c r="BA1435" s="42">
        <v>492</v>
      </c>
      <c r="BB1435" s="42">
        <v>20</v>
      </c>
      <c r="BC1435" s="42">
        <v>24</v>
      </c>
      <c r="BD1435" s="42">
        <v>32</v>
      </c>
      <c r="BE1435" s="42">
        <v>52</v>
      </c>
      <c r="BF1435" s="42">
        <v>40</v>
      </c>
      <c r="BG1435" s="42">
        <v>156</v>
      </c>
      <c r="BH1435" s="42">
        <v>136</v>
      </c>
      <c r="BI1435" s="42">
        <v>32</v>
      </c>
      <c r="BJ1435" s="42">
        <v>552</v>
      </c>
      <c r="BK1435" s="42">
        <v>8</v>
      </c>
      <c r="BL1435" s="42">
        <v>32</v>
      </c>
      <c r="BM1435" s="42">
        <v>12</v>
      </c>
      <c r="BN1435" s="42">
        <v>44</v>
      </c>
      <c r="BO1435" s="42">
        <v>128</v>
      </c>
      <c r="BP1435" s="42">
        <v>44</v>
      </c>
      <c r="BQ1435" s="42">
        <v>168</v>
      </c>
      <c r="BR1435" s="42">
        <v>116</v>
      </c>
      <c r="BS1435" s="42">
        <v>92</v>
      </c>
      <c r="BT1435" s="42">
        <v>0</v>
      </c>
      <c r="BU1435" s="42">
        <v>0</v>
      </c>
      <c r="BV1435" s="42">
        <v>0</v>
      </c>
      <c r="BW1435" s="42">
        <v>4</v>
      </c>
      <c r="BX1435" s="42">
        <v>4</v>
      </c>
      <c r="BY1435" s="42">
        <v>32</v>
      </c>
      <c r="BZ1435" s="42">
        <v>0</v>
      </c>
      <c r="CA1435" s="42">
        <v>52</v>
      </c>
      <c r="CB1435" s="42">
        <v>496</v>
      </c>
      <c r="CC1435" s="42">
        <v>8</v>
      </c>
      <c r="CD1435" s="42">
        <v>40</v>
      </c>
      <c r="CE1435" s="42">
        <v>36</v>
      </c>
      <c r="CF1435" s="42">
        <v>84</v>
      </c>
      <c r="CG1435" s="42">
        <v>156</v>
      </c>
      <c r="CH1435" s="42">
        <v>144</v>
      </c>
      <c r="CI1435" s="42">
        <v>8</v>
      </c>
      <c r="CJ1435" s="42">
        <v>20</v>
      </c>
      <c r="CK1435" s="42">
        <v>456</v>
      </c>
      <c r="CL1435" s="42">
        <v>20</v>
      </c>
      <c r="CM1435" s="42">
        <v>16</v>
      </c>
      <c r="CN1435" s="42">
        <v>8</v>
      </c>
      <c r="CO1435" s="42">
        <v>8</v>
      </c>
      <c r="CP1435" s="42">
        <v>8</v>
      </c>
      <c r="CQ1435" s="42">
        <v>24</v>
      </c>
      <c r="CR1435" s="42">
        <v>296</v>
      </c>
      <c r="CS1435" s="42">
        <v>76</v>
      </c>
    </row>
    <row r="1436" spans="1:97">
      <c r="A1436" s="40" t="s">
        <v>3499</v>
      </c>
      <c r="B1436" s="40" t="s">
        <v>289</v>
      </c>
      <c r="C1436" s="40" t="s">
        <v>2806</v>
      </c>
      <c r="D1436" s="40" t="s">
        <v>2812</v>
      </c>
      <c r="E1436" s="40" t="s">
        <v>2899</v>
      </c>
      <c r="F1436" s="40" t="s">
        <v>2818</v>
      </c>
      <c r="G1436" s="41" t="s">
        <v>294</v>
      </c>
      <c r="H1436" s="40" t="s">
        <v>3500</v>
      </c>
      <c r="I1436" s="42">
        <v>422</v>
      </c>
      <c r="J1436" s="42">
        <v>71.490767000000005</v>
      </c>
      <c r="K1436" s="42">
        <v>54.611001999999999</v>
      </c>
      <c r="L1436" s="42">
        <v>83.405894000000004</v>
      </c>
      <c r="M1436" s="42">
        <v>110.214932</v>
      </c>
      <c r="N1436" s="42">
        <v>55.609822000000001</v>
      </c>
      <c r="O1436" s="42">
        <v>46.667583999999998</v>
      </c>
      <c r="P1436" s="42">
        <v>94</v>
      </c>
      <c r="Q1436" s="42">
        <v>64</v>
      </c>
      <c r="R1436" s="42">
        <v>128</v>
      </c>
      <c r="S1436" s="42">
        <v>67</v>
      </c>
      <c r="T1436" s="42">
        <v>52</v>
      </c>
      <c r="U1436" s="42">
        <v>24</v>
      </c>
      <c r="V1436" s="42">
        <v>209.513555</v>
      </c>
      <c r="W1436" s="42">
        <v>38.724164999999999</v>
      </c>
      <c r="X1436" s="42">
        <v>25.816109999999998</v>
      </c>
      <c r="Y1436" s="42">
        <v>34.752456000000002</v>
      </c>
      <c r="Z1436" s="42">
        <v>62.554420999999998</v>
      </c>
      <c r="AA1436" s="42">
        <v>24.829075</v>
      </c>
      <c r="AB1436" s="42">
        <v>22.837327999999999</v>
      </c>
      <c r="AC1436" s="42">
        <v>0</v>
      </c>
      <c r="AD1436" s="42">
        <v>48.653438000000001</v>
      </c>
      <c r="AE1436" s="42">
        <v>127.100588</v>
      </c>
      <c r="AF1436" s="42">
        <v>33.759529000000001</v>
      </c>
      <c r="AG1436" s="42">
        <v>212.486445</v>
      </c>
      <c r="AH1436" s="42">
        <v>32.766601000000001</v>
      </c>
      <c r="AI1436" s="42">
        <v>28.794892000000001</v>
      </c>
      <c r="AJ1436" s="42">
        <v>48.653438000000001</v>
      </c>
      <c r="AK1436" s="42">
        <v>47.660511</v>
      </c>
      <c r="AL1436" s="42">
        <v>30.780747000000002</v>
      </c>
      <c r="AM1436" s="42">
        <v>19.858546</v>
      </c>
      <c r="AN1436" s="42">
        <v>3.9717090000000002</v>
      </c>
      <c r="AO1436" s="42">
        <v>46.667583999999998</v>
      </c>
      <c r="AP1436" s="42">
        <v>122.130059</v>
      </c>
      <c r="AQ1436" s="42">
        <v>43.688802000000003</v>
      </c>
      <c r="AR1436" s="42">
        <v>353.482123</v>
      </c>
      <c r="AS1436" s="42">
        <v>7.9434189999999996</v>
      </c>
      <c r="AT1436" s="42">
        <v>3.9717090000000002</v>
      </c>
      <c r="AU1436" s="42">
        <v>7.9434189999999996</v>
      </c>
      <c r="AV1436" s="42">
        <v>47.660511</v>
      </c>
      <c r="AW1436" s="42">
        <v>51.632219999999997</v>
      </c>
      <c r="AX1436" s="42">
        <v>59.575639000000002</v>
      </c>
      <c r="AY1436" s="42">
        <v>131.066405</v>
      </c>
      <c r="AZ1436" s="42">
        <v>43.688802000000003</v>
      </c>
      <c r="BA1436" s="42">
        <v>182.69862599999999</v>
      </c>
      <c r="BB1436" s="42">
        <v>3.9717090000000002</v>
      </c>
      <c r="BC1436" s="42">
        <v>3.9717090000000002</v>
      </c>
      <c r="BD1436" s="42">
        <v>7.9434189999999996</v>
      </c>
      <c r="BE1436" s="42">
        <v>27.801964999999999</v>
      </c>
      <c r="BF1436" s="42">
        <v>3.9717090000000002</v>
      </c>
      <c r="BG1436" s="42">
        <v>55.603929999999998</v>
      </c>
      <c r="BH1436" s="42">
        <v>67.519057000000004</v>
      </c>
      <c r="BI1436" s="42">
        <v>11.915127999999999</v>
      </c>
      <c r="BJ1436" s="42">
        <v>170.78349800000001</v>
      </c>
      <c r="BK1436" s="42">
        <v>3.9717090000000002</v>
      </c>
      <c r="BL1436" s="42">
        <v>0</v>
      </c>
      <c r="BM1436" s="42">
        <v>0</v>
      </c>
      <c r="BN1436" s="42">
        <v>19.858546</v>
      </c>
      <c r="BO1436" s="42">
        <v>47.660511</v>
      </c>
      <c r="BP1436" s="42">
        <v>3.9717090000000002</v>
      </c>
      <c r="BQ1436" s="42">
        <v>63.547348</v>
      </c>
      <c r="BR1436" s="42">
        <v>31.773674</v>
      </c>
      <c r="BS1436" s="42">
        <v>55.603929999999998</v>
      </c>
      <c r="BT1436" s="42">
        <v>0</v>
      </c>
      <c r="BU1436" s="42">
        <v>0</v>
      </c>
      <c r="BV1436" s="42">
        <v>0</v>
      </c>
      <c r="BW1436" s="42">
        <v>11.915127999999999</v>
      </c>
      <c r="BX1436" s="42">
        <v>7.9434189999999996</v>
      </c>
      <c r="BY1436" s="42">
        <v>11.915127999999999</v>
      </c>
      <c r="BZ1436" s="42">
        <v>0</v>
      </c>
      <c r="CA1436" s="42">
        <v>23.830255999999999</v>
      </c>
      <c r="CB1436" s="42">
        <v>158.86837</v>
      </c>
      <c r="CC1436" s="42">
        <v>7.9434189999999996</v>
      </c>
      <c r="CD1436" s="42">
        <v>0</v>
      </c>
      <c r="CE1436" s="42">
        <v>7.9434189999999996</v>
      </c>
      <c r="CF1436" s="42">
        <v>35.745382999999997</v>
      </c>
      <c r="CG1436" s="42">
        <v>35.745382999999997</v>
      </c>
      <c r="CH1436" s="42">
        <v>43.688802000000003</v>
      </c>
      <c r="CI1436" s="42">
        <v>7.9434189999999996</v>
      </c>
      <c r="CJ1436" s="42">
        <v>19.858546</v>
      </c>
      <c r="CK1436" s="42">
        <v>139.00982400000001</v>
      </c>
      <c r="CL1436" s="42">
        <v>0</v>
      </c>
      <c r="CM1436" s="42">
        <v>3.9717090000000002</v>
      </c>
      <c r="CN1436" s="42">
        <v>0</v>
      </c>
      <c r="CO1436" s="42">
        <v>0</v>
      </c>
      <c r="CP1436" s="42">
        <v>7.9434189999999996</v>
      </c>
      <c r="CQ1436" s="42">
        <v>3.9717090000000002</v>
      </c>
      <c r="CR1436" s="42">
        <v>123.12298699999999</v>
      </c>
      <c r="CS1436" s="42">
        <v>0</v>
      </c>
    </row>
    <row r="1437" spans="1:97">
      <c r="A1437" s="40" t="s">
        <v>3501</v>
      </c>
      <c r="B1437" s="40" t="s">
        <v>289</v>
      </c>
      <c r="C1437" s="40" t="s">
        <v>3502</v>
      </c>
      <c r="D1437" s="40" t="s">
        <v>3503</v>
      </c>
      <c r="E1437" s="40" t="s">
        <v>3504</v>
      </c>
      <c r="F1437" s="40" t="s">
        <v>2849</v>
      </c>
      <c r="G1437" s="41" t="s">
        <v>294</v>
      </c>
      <c r="H1437" s="40" t="s">
        <v>3505</v>
      </c>
      <c r="I1437" s="42">
        <v>33981</v>
      </c>
      <c r="J1437" s="42">
        <v>5108.9488890000002</v>
      </c>
      <c r="K1437" s="42">
        <v>8514.5739109999995</v>
      </c>
      <c r="L1437" s="42">
        <v>6531.6839149999996</v>
      </c>
      <c r="M1437" s="42">
        <v>5837.5872730000001</v>
      </c>
      <c r="N1437" s="42">
        <v>4048.8617210000002</v>
      </c>
      <c r="O1437" s="42">
        <v>3939.34429</v>
      </c>
      <c r="P1437" s="42">
        <v>4693</v>
      </c>
      <c r="Q1437" s="42">
        <v>7036</v>
      </c>
      <c r="R1437" s="42">
        <v>5964</v>
      </c>
      <c r="S1437" s="42">
        <v>4968</v>
      </c>
      <c r="T1437" s="42">
        <v>4284</v>
      </c>
      <c r="U1437" s="42">
        <v>3254</v>
      </c>
      <c r="V1437" s="42">
        <v>15896.279855999999</v>
      </c>
      <c r="W1437" s="42">
        <v>2685.5733150000001</v>
      </c>
      <c r="X1437" s="42">
        <v>4161.6865189999999</v>
      </c>
      <c r="Y1437" s="42">
        <v>3376.1399510000001</v>
      </c>
      <c r="Z1437" s="42">
        <v>2684.6471339999998</v>
      </c>
      <c r="AA1437" s="42">
        <v>1700.8202209999999</v>
      </c>
      <c r="AB1437" s="42">
        <v>1185.329561</v>
      </c>
      <c r="AC1437" s="42">
        <v>102.083156</v>
      </c>
      <c r="AD1437" s="42">
        <v>3779.1979839999999</v>
      </c>
      <c r="AE1437" s="42">
        <v>9839.48495</v>
      </c>
      <c r="AF1437" s="42">
        <v>2277.5969220000002</v>
      </c>
      <c r="AG1437" s="42">
        <v>18084.720143999999</v>
      </c>
      <c r="AH1437" s="42">
        <v>2423.375575</v>
      </c>
      <c r="AI1437" s="42">
        <v>4352.887393</v>
      </c>
      <c r="AJ1437" s="42">
        <v>3155.5439630000001</v>
      </c>
      <c r="AK1437" s="42">
        <v>3152.9401389999998</v>
      </c>
      <c r="AL1437" s="42">
        <v>2348.0414999999998</v>
      </c>
      <c r="AM1437" s="42">
        <v>2287.623278</v>
      </c>
      <c r="AN1437" s="42">
        <v>364.30829499999999</v>
      </c>
      <c r="AO1437" s="42">
        <v>3502.820291</v>
      </c>
      <c r="AP1437" s="42">
        <v>10440.354375000001</v>
      </c>
      <c r="AQ1437" s="42">
        <v>4141.545478</v>
      </c>
      <c r="AR1437" s="42">
        <v>28894.051394999999</v>
      </c>
      <c r="AS1437" s="42">
        <v>29.674724000000001</v>
      </c>
      <c r="AT1437" s="42">
        <v>680.84788500000002</v>
      </c>
      <c r="AU1437" s="42">
        <v>1937.749853</v>
      </c>
      <c r="AV1437" s="42">
        <v>3879.2147850000001</v>
      </c>
      <c r="AW1437" s="42">
        <v>5898.3967060000004</v>
      </c>
      <c r="AX1437" s="42">
        <v>3975.2483379999999</v>
      </c>
      <c r="AY1437" s="42">
        <v>7411.9796859999997</v>
      </c>
      <c r="AZ1437" s="42">
        <v>5080.9394190000003</v>
      </c>
      <c r="BA1437" s="42">
        <v>13227.706760999999</v>
      </c>
      <c r="BB1437" s="42">
        <v>25.735133999999999</v>
      </c>
      <c r="BC1437" s="42">
        <v>429.98676499999999</v>
      </c>
      <c r="BD1437" s="42">
        <v>1043.7911819999999</v>
      </c>
      <c r="BE1437" s="42">
        <v>1806.4807719999999</v>
      </c>
      <c r="BF1437" s="42">
        <v>1937.1112900000001</v>
      </c>
      <c r="BG1437" s="42">
        <v>3130.337595</v>
      </c>
      <c r="BH1437" s="42">
        <v>2832.5181459999999</v>
      </c>
      <c r="BI1437" s="42">
        <v>2021.7458790000001</v>
      </c>
      <c r="BJ1437" s="42">
        <v>15666.344633999999</v>
      </c>
      <c r="BK1437" s="42">
        <v>3.9395899999999999</v>
      </c>
      <c r="BL1437" s="42">
        <v>250.861119</v>
      </c>
      <c r="BM1437" s="42">
        <v>893.95867199999998</v>
      </c>
      <c r="BN1437" s="42">
        <v>2072.7340140000001</v>
      </c>
      <c r="BO1437" s="42">
        <v>3961.2854160000002</v>
      </c>
      <c r="BP1437" s="42">
        <v>844.91074300000002</v>
      </c>
      <c r="BQ1437" s="42">
        <v>4579.4615400000002</v>
      </c>
      <c r="BR1437" s="42">
        <v>3059.1935400000002</v>
      </c>
      <c r="BS1437" s="42">
        <v>5536.6310409999996</v>
      </c>
      <c r="BT1437" s="42">
        <v>0</v>
      </c>
      <c r="BU1437" s="42">
        <v>20.156869</v>
      </c>
      <c r="BV1437" s="42">
        <v>56.487983999999997</v>
      </c>
      <c r="BW1437" s="42">
        <v>523.40097200000002</v>
      </c>
      <c r="BX1437" s="42">
        <v>1457.1978329999999</v>
      </c>
      <c r="BY1437" s="42">
        <v>833.91063299999996</v>
      </c>
      <c r="BZ1437" s="42">
        <v>0</v>
      </c>
      <c r="CA1437" s="42">
        <v>2645.4767499999998</v>
      </c>
      <c r="CB1437" s="42">
        <v>13432.084629999999</v>
      </c>
      <c r="CC1437" s="42">
        <v>26.295113000000001</v>
      </c>
      <c r="CD1437" s="42">
        <v>472.94287700000001</v>
      </c>
      <c r="CE1437" s="42">
        <v>1542.3281469999999</v>
      </c>
      <c r="CF1437" s="42">
        <v>2991.933031</v>
      </c>
      <c r="CG1437" s="42">
        <v>3867.6250009999999</v>
      </c>
      <c r="CH1437" s="42">
        <v>2789.5816479999999</v>
      </c>
      <c r="CI1437" s="42">
        <v>71.143226999999996</v>
      </c>
      <c r="CJ1437" s="42">
        <v>1670.235586</v>
      </c>
      <c r="CK1437" s="42">
        <v>9925.3357240000005</v>
      </c>
      <c r="CL1437" s="42">
        <v>3.37961</v>
      </c>
      <c r="CM1437" s="42">
        <v>187.74813900000001</v>
      </c>
      <c r="CN1437" s="42">
        <v>338.93372199999999</v>
      </c>
      <c r="CO1437" s="42">
        <v>363.88078200000001</v>
      </c>
      <c r="CP1437" s="42">
        <v>573.57387200000005</v>
      </c>
      <c r="CQ1437" s="42">
        <v>351.756056</v>
      </c>
      <c r="CR1437" s="42">
        <v>7340.8364590000001</v>
      </c>
      <c r="CS1437" s="42">
        <v>765.22708299999999</v>
      </c>
    </row>
    <row r="1438" spans="1:97">
      <c r="A1438" s="40" t="s">
        <v>3506</v>
      </c>
      <c r="B1438" s="40" t="s">
        <v>289</v>
      </c>
      <c r="C1438" s="40" t="s">
        <v>3502</v>
      </c>
      <c r="D1438" s="40" t="s">
        <v>3507</v>
      </c>
      <c r="E1438" s="40" t="s">
        <v>3508</v>
      </c>
      <c r="F1438" s="40" t="s">
        <v>2094</v>
      </c>
      <c r="G1438" s="41" t="s">
        <v>294</v>
      </c>
      <c r="H1438" s="40" t="s">
        <v>3509</v>
      </c>
      <c r="I1438" s="42">
        <v>141</v>
      </c>
      <c r="J1438" s="42">
        <v>36.595419999999997</v>
      </c>
      <c r="K1438" s="42">
        <v>12.916031</v>
      </c>
      <c r="L1438" s="42">
        <v>30.137405000000001</v>
      </c>
      <c r="M1438" s="42">
        <v>24.755725000000002</v>
      </c>
      <c r="N1438" s="42">
        <v>20.450382000000001</v>
      </c>
      <c r="O1438" s="42">
        <v>16.145038</v>
      </c>
      <c r="P1438" s="42">
        <v>16</v>
      </c>
      <c r="Q1438" s="42">
        <v>16</v>
      </c>
      <c r="R1438" s="42">
        <v>20</v>
      </c>
      <c r="S1438" s="42">
        <v>22</v>
      </c>
      <c r="T1438" s="42">
        <v>19</v>
      </c>
      <c r="U1438" s="42">
        <v>9</v>
      </c>
      <c r="V1438" s="42">
        <v>71.038167999999999</v>
      </c>
      <c r="W1438" s="42">
        <v>19.374046</v>
      </c>
      <c r="X1438" s="42">
        <v>6.4580149999999996</v>
      </c>
      <c r="Y1438" s="42">
        <v>15.068702</v>
      </c>
      <c r="Z1438" s="42">
        <v>11.839695000000001</v>
      </c>
      <c r="AA1438" s="42">
        <v>11.839695000000001</v>
      </c>
      <c r="AB1438" s="42">
        <v>6.4580149999999996</v>
      </c>
      <c r="AC1438" s="42">
        <v>0</v>
      </c>
      <c r="AD1438" s="42">
        <v>22.603052999999999</v>
      </c>
      <c r="AE1438" s="42">
        <v>36.595419999999997</v>
      </c>
      <c r="AF1438" s="42">
        <v>11.839695000000001</v>
      </c>
      <c r="AG1438" s="42">
        <v>69.961832000000001</v>
      </c>
      <c r="AH1438" s="42">
        <v>17.221374000000001</v>
      </c>
      <c r="AI1438" s="42">
        <v>6.4580149999999996</v>
      </c>
      <c r="AJ1438" s="42">
        <v>15.068702</v>
      </c>
      <c r="AK1438" s="42">
        <v>12.916031</v>
      </c>
      <c r="AL1438" s="42">
        <v>8.6106870000000004</v>
      </c>
      <c r="AM1438" s="42">
        <v>9.6870229999999999</v>
      </c>
      <c r="AN1438" s="42">
        <v>0</v>
      </c>
      <c r="AO1438" s="42">
        <v>19.374046</v>
      </c>
      <c r="AP1438" s="42">
        <v>37.671756000000002</v>
      </c>
      <c r="AQ1438" s="42">
        <v>12.916031</v>
      </c>
      <c r="AR1438" s="42">
        <v>99.022901000000005</v>
      </c>
      <c r="AS1438" s="42">
        <v>4.3053439999999998</v>
      </c>
      <c r="AT1438" s="42">
        <v>12.916031</v>
      </c>
      <c r="AU1438" s="42">
        <v>8.6106870000000004</v>
      </c>
      <c r="AV1438" s="42">
        <v>0</v>
      </c>
      <c r="AW1438" s="42">
        <v>12.916031</v>
      </c>
      <c r="AX1438" s="42">
        <v>12.916031</v>
      </c>
      <c r="AY1438" s="42">
        <v>30.137405000000001</v>
      </c>
      <c r="AZ1438" s="42">
        <v>17.221374000000001</v>
      </c>
      <c r="BA1438" s="42">
        <v>51.664121999999999</v>
      </c>
      <c r="BB1438" s="42">
        <v>4.3053439999999998</v>
      </c>
      <c r="BC1438" s="42">
        <v>12.916031</v>
      </c>
      <c r="BD1438" s="42">
        <v>4.3053439999999998</v>
      </c>
      <c r="BE1438" s="42">
        <v>0</v>
      </c>
      <c r="BF1438" s="42">
        <v>0</v>
      </c>
      <c r="BG1438" s="42">
        <v>8.6106870000000004</v>
      </c>
      <c r="BH1438" s="42">
        <v>12.916031</v>
      </c>
      <c r="BI1438" s="42">
        <v>8.6106870000000004</v>
      </c>
      <c r="BJ1438" s="42">
        <v>47.358778999999998</v>
      </c>
      <c r="BK1438" s="42">
        <v>0</v>
      </c>
      <c r="BL1438" s="42">
        <v>0</v>
      </c>
      <c r="BM1438" s="42">
        <v>4.3053439999999998</v>
      </c>
      <c r="BN1438" s="42">
        <v>0</v>
      </c>
      <c r="BO1438" s="42">
        <v>12.916031</v>
      </c>
      <c r="BP1438" s="42">
        <v>4.3053439999999998</v>
      </c>
      <c r="BQ1438" s="42">
        <v>17.221374000000001</v>
      </c>
      <c r="BR1438" s="42">
        <v>8.6106870000000004</v>
      </c>
      <c r="BS1438" s="42">
        <v>8.6106870000000004</v>
      </c>
      <c r="BT1438" s="42">
        <v>0</v>
      </c>
      <c r="BU1438" s="42">
        <v>0</v>
      </c>
      <c r="BV1438" s="42">
        <v>0</v>
      </c>
      <c r="BW1438" s="42">
        <v>0</v>
      </c>
      <c r="BX1438" s="42">
        <v>0</v>
      </c>
      <c r="BY1438" s="42">
        <v>0</v>
      </c>
      <c r="BZ1438" s="42">
        <v>0</v>
      </c>
      <c r="CA1438" s="42">
        <v>8.6106870000000004</v>
      </c>
      <c r="CB1438" s="42">
        <v>55.969465999999997</v>
      </c>
      <c r="CC1438" s="42">
        <v>4.3053439999999998</v>
      </c>
      <c r="CD1438" s="42">
        <v>8.6106870000000004</v>
      </c>
      <c r="CE1438" s="42">
        <v>8.6106870000000004</v>
      </c>
      <c r="CF1438" s="42">
        <v>0</v>
      </c>
      <c r="CG1438" s="42">
        <v>12.916031</v>
      </c>
      <c r="CH1438" s="42">
        <v>12.916031</v>
      </c>
      <c r="CI1438" s="42">
        <v>0</v>
      </c>
      <c r="CJ1438" s="42">
        <v>8.6106870000000004</v>
      </c>
      <c r="CK1438" s="42">
        <v>34.442748000000002</v>
      </c>
      <c r="CL1438" s="42">
        <v>0</v>
      </c>
      <c r="CM1438" s="42">
        <v>4.3053439999999998</v>
      </c>
      <c r="CN1438" s="42">
        <v>0</v>
      </c>
      <c r="CO1438" s="42">
        <v>0</v>
      </c>
      <c r="CP1438" s="42">
        <v>0</v>
      </c>
      <c r="CQ1438" s="42">
        <v>0</v>
      </c>
      <c r="CR1438" s="42">
        <v>30.137405000000001</v>
      </c>
      <c r="CS1438" s="42">
        <v>0</v>
      </c>
    </row>
    <row r="1439" spans="1:97">
      <c r="A1439" s="40" t="s">
        <v>3510</v>
      </c>
      <c r="B1439" s="40" t="s">
        <v>289</v>
      </c>
      <c r="C1439" s="40" t="s">
        <v>3502</v>
      </c>
      <c r="D1439" s="40" t="s">
        <v>3507</v>
      </c>
      <c r="E1439" s="40" t="s">
        <v>3511</v>
      </c>
      <c r="F1439" s="40" t="s">
        <v>2094</v>
      </c>
      <c r="G1439" s="41" t="s">
        <v>294</v>
      </c>
      <c r="H1439" s="40" t="s">
        <v>3512</v>
      </c>
      <c r="I1439" s="42">
        <v>441</v>
      </c>
      <c r="J1439" s="42">
        <v>61.466813999999999</v>
      </c>
      <c r="K1439" s="42">
        <v>41.953539999999997</v>
      </c>
      <c r="L1439" s="42">
        <v>70.247788</v>
      </c>
      <c r="M1439" s="42">
        <v>78.053096999999994</v>
      </c>
      <c r="N1439" s="42">
        <v>134.641593</v>
      </c>
      <c r="O1439" s="42">
        <v>54.637168000000003</v>
      </c>
      <c r="P1439" s="42">
        <v>45</v>
      </c>
      <c r="Q1439" s="42">
        <v>42</v>
      </c>
      <c r="R1439" s="42">
        <v>73</v>
      </c>
      <c r="S1439" s="42">
        <v>94</v>
      </c>
      <c r="T1439" s="42">
        <v>92</v>
      </c>
      <c r="U1439" s="42">
        <v>42</v>
      </c>
      <c r="V1439" s="42">
        <v>209.76769899999999</v>
      </c>
      <c r="W1439" s="42">
        <v>29.269912000000001</v>
      </c>
      <c r="X1439" s="42">
        <v>20.488938000000001</v>
      </c>
      <c r="Y1439" s="42">
        <v>33.172566000000003</v>
      </c>
      <c r="Z1439" s="42">
        <v>37.075220999999999</v>
      </c>
      <c r="AA1439" s="42">
        <v>68.296459999999996</v>
      </c>
      <c r="AB1439" s="42">
        <v>21.464601999999999</v>
      </c>
      <c r="AC1439" s="42">
        <v>0</v>
      </c>
      <c r="AD1439" s="42">
        <v>33.172566000000003</v>
      </c>
      <c r="AE1439" s="42">
        <v>107.323009</v>
      </c>
      <c r="AF1439" s="42">
        <v>69.272124000000005</v>
      </c>
      <c r="AG1439" s="42">
        <v>231.23230100000001</v>
      </c>
      <c r="AH1439" s="42">
        <v>32.196902999999999</v>
      </c>
      <c r="AI1439" s="42">
        <v>21.464601999999999</v>
      </c>
      <c r="AJ1439" s="42">
        <v>37.075220999999999</v>
      </c>
      <c r="AK1439" s="42">
        <v>40.977876000000002</v>
      </c>
      <c r="AL1439" s="42">
        <v>66.345133000000004</v>
      </c>
      <c r="AM1439" s="42">
        <v>31.221239000000001</v>
      </c>
      <c r="AN1439" s="42">
        <v>1.951327</v>
      </c>
      <c r="AO1439" s="42">
        <v>39.026549000000003</v>
      </c>
      <c r="AP1439" s="42">
        <v>119.030973</v>
      </c>
      <c r="AQ1439" s="42">
        <v>73.174779000000001</v>
      </c>
      <c r="AR1439" s="42">
        <v>382.46017699999999</v>
      </c>
      <c r="AS1439" s="42">
        <v>15.610619</v>
      </c>
      <c r="AT1439" s="42">
        <v>35.123894</v>
      </c>
      <c r="AU1439" s="42">
        <v>15.610619</v>
      </c>
      <c r="AV1439" s="42">
        <v>23.415928999999998</v>
      </c>
      <c r="AW1439" s="42">
        <v>39.026549000000003</v>
      </c>
      <c r="AX1439" s="42">
        <v>42.929203999999999</v>
      </c>
      <c r="AY1439" s="42">
        <v>187.32743400000001</v>
      </c>
      <c r="AZ1439" s="42">
        <v>23.415928999999998</v>
      </c>
      <c r="BA1439" s="42">
        <v>179.52212399999999</v>
      </c>
      <c r="BB1439" s="42">
        <v>15.610619</v>
      </c>
      <c r="BC1439" s="42">
        <v>15.610619</v>
      </c>
      <c r="BD1439" s="42">
        <v>11.707965</v>
      </c>
      <c r="BE1439" s="42">
        <v>7.8053100000000004</v>
      </c>
      <c r="BF1439" s="42">
        <v>3.9026550000000002</v>
      </c>
      <c r="BG1439" s="42">
        <v>35.123894</v>
      </c>
      <c r="BH1439" s="42">
        <v>85.858407</v>
      </c>
      <c r="BI1439" s="42">
        <v>3.9026550000000002</v>
      </c>
      <c r="BJ1439" s="42">
        <v>202.938053</v>
      </c>
      <c r="BK1439" s="42">
        <v>0</v>
      </c>
      <c r="BL1439" s="42">
        <v>19.513273999999999</v>
      </c>
      <c r="BM1439" s="42">
        <v>3.9026550000000002</v>
      </c>
      <c r="BN1439" s="42">
        <v>15.610619</v>
      </c>
      <c r="BO1439" s="42">
        <v>35.123894</v>
      </c>
      <c r="BP1439" s="42">
        <v>7.8053100000000004</v>
      </c>
      <c r="BQ1439" s="42">
        <v>101.469027</v>
      </c>
      <c r="BR1439" s="42">
        <v>19.513273999999999</v>
      </c>
      <c r="BS1439" s="42">
        <v>15.610619</v>
      </c>
      <c r="BT1439" s="42">
        <v>0</v>
      </c>
      <c r="BU1439" s="42">
        <v>0</v>
      </c>
      <c r="BV1439" s="42">
        <v>0</v>
      </c>
      <c r="BW1439" s="42">
        <v>3.9026550000000002</v>
      </c>
      <c r="BX1439" s="42">
        <v>0</v>
      </c>
      <c r="BY1439" s="42">
        <v>7.8053100000000004</v>
      </c>
      <c r="BZ1439" s="42">
        <v>0</v>
      </c>
      <c r="CA1439" s="42">
        <v>3.9026550000000002</v>
      </c>
      <c r="CB1439" s="42">
        <v>140.495575</v>
      </c>
      <c r="CC1439" s="42">
        <v>3.9026550000000002</v>
      </c>
      <c r="CD1439" s="42">
        <v>15.610619</v>
      </c>
      <c r="CE1439" s="42">
        <v>15.610619</v>
      </c>
      <c r="CF1439" s="42">
        <v>19.513273999999999</v>
      </c>
      <c r="CG1439" s="42">
        <v>39.026549000000003</v>
      </c>
      <c r="CH1439" s="42">
        <v>31.221239000000001</v>
      </c>
      <c r="CI1439" s="42">
        <v>3.9026550000000002</v>
      </c>
      <c r="CJ1439" s="42">
        <v>11.707965</v>
      </c>
      <c r="CK1439" s="42">
        <v>226.353982</v>
      </c>
      <c r="CL1439" s="42">
        <v>11.707965</v>
      </c>
      <c r="CM1439" s="42">
        <v>19.513273999999999</v>
      </c>
      <c r="CN1439" s="42">
        <v>0</v>
      </c>
      <c r="CO1439" s="42">
        <v>0</v>
      </c>
      <c r="CP1439" s="42">
        <v>0</v>
      </c>
      <c r="CQ1439" s="42">
        <v>3.9026550000000002</v>
      </c>
      <c r="CR1439" s="42">
        <v>183.424779</v>
      </c>
      <c r="CS1439" s="42">
        <v>7.8053100000000004</v>
      </c>
    </row>
    <row r="1440" spans="1:97">
      <c r="A1440" s="40" t="s">
        <v>3513</v>
      </c>
      <c r="B1440" s="40" t="s">
        <v>289</v>
      </c>
      <c r="C1440" s="40" t="s">
        <v>3502</v>
      </c>
      <c r="D1440" s="40" t="s">
        <v>3503</v>
      </c>
      <c r="E1440" s="40" t="s">
        <v>3514</v>
      </c>
      <c r="F1440" s="40" t="s">
        <v>2849</v>
      </c>
      <c r="G1440" s="41" t="s">
        <v>294</v>
      </c>
      <c r="H1440" s="40" t="s">
        <v>3515</v>
      </c>
      <c r="I1440" s="42">
        <v>4320</v>
      </c>
      <c r="J1440" s="42">
        <v>754.78439600000002</v>
      </c>
      <c r="K1440" s="42">
        <v>707.84368099999995</v>
      </c>
      <c r="L1440" s="42">
        <v>683.27483299999994</v>
      </c>
      <c r="M1440" s="42">
        <v>840.82597599999997</v>
      </c>
      <c r="N1440" s="42">
        <v>745.66482900000005</v>
      </c>
      <c r="O1440" s="42">
        <v>587.60628599999995</v>
      </c>
      <c r="P1440" s="42">
        <v>810</v>
      </c>
      <c r="Q1440" s="42">
        <v>674</v>
      </c>
      <c r="R1440" s="42">
        <v>830</v>
      </c>
      <c r="S1440" s="42">
        <v>753</v>
      </c>
      <c r="T1440" s="42">
        <v>687</v>
      </c>
      <c r="U1440" s="42">
        <v>466</v>
      </c>
      <c r="V1440" s="42">
        <v>2052.2996589999998</v>
      </c>
      <c r="W1440" s="42">
        <v>395.58478300000002</v>
      </c>
      <c r="X1440" s="42">
        <v>353.15337399999999</v>
      </c>
      <c r="Y1440" s="42">
        <v>328.019744</v>
      </c>
      <c r="Z1440" s="42">
        <v>402.75303600000001</v>
      </c>
      <c r="AA1440" s="42">
        <v>362.27292699999998</v>
      </c>
      <c r="AB1440" s="42">
        <v>200.47366600000001</v>
      </c>
      <c r="AC1440" s="42">
        <v>10.042128999999999</v>
      </c>
      <c r="AD1440" s="42">
        <v>536.80942500000003</v>
      </c>
      <c r="AE1440" s="42">
        <v>1094.0951170000001</v>
      </c>
      <c r="AF1440" s="42">
        <v>421.39511700000003</v>
      </c>
      <c r="AG1440" s="42">
        <v>2267.7003410000002</v>
      </c>
      <c r="AH1440" s="42">
        <v>359.199613</v>
      </c>
      <c r="AI1440" s="42">
        <v>354.69030700000002</v>
      </c>
      <c r="AJ1440" s="42">
        <v>355.255089</v>
      </c>
      <c r="AK1440" s="42">
        <v>438.07294000000002</v>
      </c>
      <c r="AL1440" s="42">
        <v>383.39190200000002</v>
      </c>
      <c r="AM1440" s="42">
        <v>328.07967300000001</v>
      </c>
      <c r="AN1440" s="42">
        <v>49.010818</v>
      </c>
      <c r="AO1440" s="42">
        <v>506.38005700000002</v>
      </c>
      <c r="AP1440" s="42">
        <v>1148.201873</v>
      </c>
      <c r="AQ1440" s="42">
        <v>613.11841200000003</v>
      </c>
      <c r="AR1440" s="42">
        <v>3623.2199129999999</v>
      </c>
      <c r="AS1440" s="42">
        <v>56.526741999999999</v>
      </c>
      <c r="AT1440" s="42">
        <v>104.978235</v>
      </c>
      <c r="AU1440" s="42">
        <v>60.527126000000003</v>
      </c>
      <c r="AV1440" s="42">
        <v>286.671334</v>
      </c>
      <c r="AW1440" s="42">
        <v>480.42588000000001</v>
      </c>
      <c r="AX1440" s="42">
        <v>754.99852699999997</v>
      </c>
      <c r="AY1440" s="42">
        <v>1229.3289070000001</v>
      </c>
      <c r="AZ1440" s="42">
        <v>649.76316199999997</v>
      </c>
      <c r="BA1440" s="42">
        <v>1694.5720899999999</v>
      </c>
      <c r="BB1440" s="42">
        <v>32.300995</v>
      </c>
      <c r="BC1440" s="42">
        <v>68.639615000000006</v>
      </c>
      <c r="BD1440" s="42">
        <v>48.414253000000002</v>
      </c>
      <c r="BE1440" s="42">
        <v>121.128733</v>
      </c>
      <c r="BF1440" s="42">
        <v>100.940611</v>
      </c>
      <c r="BG1440" s="42">
        <v>537.00404800000001</v>
      </c>
      <c r="BH1440" s="42">
        <v>535.96539900000005</v>
      </c>
      <c r="BI1440" s="42">
        <v>250.178436</v>
      </c>
      <c r="BJ1440" s="42">
        <v>1928.647823</v>
      </c>
      <c r="BK1440" s="42">
        <v>24.225746999999998</v>
      </c>
      <c r="BL1440" s="42">
        <v>36.338619999999999</v>
      </c>
      <c r="BM1440" s="42">
        <v>12.112873</v>
      </c>
      <c r="BN1440" s="42">
        <v>165.54260099999999</v>
      </c>
      <c r="BO1440" s="42">
        <v>379.48527000000001</v>
      </c>
      <c r="BP1440" s="42">
        <v>217.99447900000001</v>
      </c>
      <c r="BQ1440" s="42">
        <v>693.36350800000002</v>
      </c>
      <c r="BR1440" s="42">
        <v>399.58472599999999</v>
      </c>
      <c r="BS1440" s="42">
        <v>568.959247</v>
      </c>
      <c r="BT1440" s="42">
        <v>0</v>
      </c>
      <c r="BU1440" s="42">
        <v>0</v>
      </c>
      <c r="BV1440" s="42">
        <v>4.0376240000000001</v>
      </c>
      <c r="BW1440" s="42">
        <v>16.150497999999999</v>
      </c>
      <c r="BX1440" s="42">
        <v>80.701061999999993</v>
      </c>
      <c r="BY1440" s="42">
        <v>109.01585900000001</v>
      </c>
      <c r="BZ1440" s="42">
        <v>0</v>
      </c>
      <c r="CA1440" s="42">
        <v>359.05420299999997</v>
      </c>
      <c r="CB1440" s="42">
        <v>1489.8089319999999</v>
      </c>
      <c r="CC1440" s="42">
        <v>32.300995</v>
      </c>
      <c r="CD1440" s="42">
        <v>52.489117</v>
      </c>
      <c r="CE1440" s="42">
        <v>48.414253000000002</v>
      </c>
      <c r="CF1440" s="42">
        <v>230.14459199999999</v>
      </c>
      <c r="CG1440" s="42">
        <v>359.34857399999999</v>
      </c>
      <c r="CH1440" s="42">
        <v>561.19255499999997</v>
      </c>
      <c r="CI1440" s="42">
        <v>16.150497999999999</v>
      </c>
      <c r="CJ1440" s="42">
        <v>189.768348</v>
      </c>
      <c r="CK1440" s="42">
        <v>1564.451734</v>
      </c>
      <c r="CL1440" s="42">
        <v>24.225746999999998</v>
      </c>
      <c r="CM1440" s="42">
        <v>52.489117</v>
      </c>
      <c r="CN1440" s="42">
        <v>8.0752489999999995</v>
      </c>
      <c r="CO1440" s="42">
        <v>40.376244</v>
      </c>
      <c r="CP1440" s="42">
        <v>40.376244</v>
      </c>
      <c r="CQ1440" s="42">
        <v>84.790113000000005</v>
      </c>
      <c r="CR1440" s="42">
        <v>1213.1784090000001</v>
      </c>
      <c r="CS1440" s="42">
        <v>100.940611</v>
      </c>
    </row>
    <row r="1441" spans="1:97">
      <c r="A1441" s="40" t="s">
        <v>3516</v>
      </c>
      <c r="B1441" s="40" t="s">
        <v>289</v>
      </c>
      <c r="C1441" s="40" t="s">
        <v>3502</v>
      </c>
      <c r="D1441" s="40" t="s">
        <v>3507</v>
      </c>
      <c r="E1441" s="40" t="s">
        <v>3511</v>
      </c>
      <c r="F1441" s="40" t="s">
        <v>2094</v>
      </c>
      <c r="G1441" s="41" t="s">
        <v>294</v>
      </c>
      <c r="H1441" s="40" t="s">
        <v>3517</v>
      </c>
      <c r="I1441" s="42">
        <v>481</v>
      </c>
      <c r="J1441" s="42">
        <v>68.570231000000007</v>
      </c>
      <c r="K1441" s="42">
        <v>58.486373</v>
      </c>
      <c r="L1441" s="42">
        <v>77.645702</v>
      </c>
      <c r="M1441" s="42">
        <v>77.645702</v>
      </c>
      <c r="N1441" s="42">
        <v>113.94758899999999</v>
      </c>
      <c r="O1441" s="42">
        <v>84.704402999999999</v>
      </c>
      <c r="P1441" s="42">
        <v>56</v>
      </c>
      <c r="Q1441" s="42">
        <v>62</v>
      </c>
      <c r="R1441" s="42">
        <v>76</v>
      </c>
      <c r="S1441" s="42">
        <v>76</v>
      </c>
      <c r="T1441" s="42">
        <v>125</v>
      </c>
      <c r="U1441" s="42">
        <v>52</v>
      </c>
      <c r="V1441" s="42">
        <v>239.99580700000001</v>
      </c>
      <c r="W1441" s="42">
        <v>37.310273000000002</v>
      </c>
      <c r="X1441" s="42">
        <v>33.276730000000001</v>
      </c>
      <c r="Y1441" s="42">
        <v>37.310273000000002</v>
      </c>
      <c r="Z1441" s="42">
        <v>37.310273000000002</v>
      </c>
      <c r="AA1441" s="42">
        <v>54.452829999999999</v>
      </c>
      <c r="AB1441" s="42">
        <v>38.318657999999999</v>
      </c>
      <c r="AC1441" s="42">
        <v>2.0167709999999999</v>
      </c>
      <c r="AD1441" s="42">
        <v>48.402515999999999</v>
      </c>
      <c r="AE1441" s="42">
        <v>115.964361</v>
      </c>
      <c r="AF1441" s="42">
        <v>75.628930999999994</v>
      </c>
      <c r="AG1441" s="42">
        <v>241.00419299999999</v>
      </c>
      <c r="AH1441" s="42">
        <v>31.259958000000001</v>
      </c>
      <c r="AI1441" s="42">
        <v>25.209644000000001</v>
      </c>
      <c r="AJ1441" s="42">
        <v>40.335430000000002</v>
      </c>
      <c r="AK1441" s="42">
        <v>40.335430000000002</v>
      </c>
      <c r="AL1441" s="42">
        <v>59.494759000000002</v>
      </c>
      <c r="AM1441" s="42">
        <v>39.327044000000001</v>
      </c>
      <c r="AN1441" s="42">
        <v>5.0419289999999997</v>
      </c>
      <c r="AO1441" s="42">
        <v>40.335430000000002</v>
      </c>
      <c r="AP1441" s="42">
        <v>115.964361</v>
      </c>
      <c r="AQ1441" s="42">
        <v>84.704402999999999</v>
      </c>
      <c r="AR1441" s="42">
        <v>415.454927</v>
      </c>
      <c r="AS1441" s="42">
        <v>4.0335429999999999</v>
      </c>
      <c r="AT1441" s="42">
        <v>40.335430000000002</v>
      </c>
      <c r="AU1441" s="42">
        <v>8.0670859999999998</v>
      </c>
      <c r="AV1441" s="42">
        <v>16.134172</v>
      </c>
      <c r="AW1441" s="42">
        <v>32.268343999999999</v>
      </c>
      <c r="AX1441" s="42">
        <v>48.402515999999999</v>
      </c>
      <c r="AY1441" s="42">
        <v>205.71069199999999</v>
      </c>
      <c r="AZ1441" s="42">
        <v>60.503145000000004</v>
      </c>
      <c r="BA1441" s="42">
        <v>209.744235</v>
      </c>
      <c r="BB1441" s="42">
        <v>4.0335429999999999</v>
      </c>
      <c r="BC1441" s="42">
        <v>28.234801000000001</v>
      </c>
      <c r="BD1441" s="42">
        <v>4.0335429999999999</v>
      </c>
      <c r="BE1441" s="42">
        <v>16.134172</v>
      </c>
      <c r="BF1441" s="42">
        <v>8.0670859999999998</v>
      </c>
      <c r="BG1441" s="42">
        <v>36.301887000000001</v>
      </c>
      <c r="BH1441" s="42">
        <v>100.83857399999999</v>
      </c>
      <c r="BI1441" s="42">
        <v>12.100629</v>
      </c>
      <c r="BJ1441" s="42">
        <v>205.71069199999999</v>
      </c>
      <c r="BK1441" s="42">
        <v>0</v>
      </c>
      <c r="BL1441" s="42">
        <v>12.100629</v>
      </c>
      <c r="BM1441" s="42">
        <v>4.0335429999999999</v>
      </c>
      <c r="BN1441" s="42">
        <v>0</v>
      </c>
      <c r="BO1441" s="42">
        <v>24.201257999999999</v>
      </c>
      <c r="BP1441" s="42">
        <v>12.100629</v>
      </c>
      <c r="BQ1441" s="42">
        <v>104.872117</v>
      </c>
      <c r="BR1441" s="42">
        <v>48.402515999999999</v>
      </c>
      <c r="BS1441" s="42">
        <v>36.301887000000001</v>
      </c>
      <c r="BT1441" s="42">
        <v>0</v>
      </c>
      <c r="BU1441" s="42">
        <v>0</v>
      </c>
      <c r="BV1441" s="42">
        <v>0</v>
      </c>
      <c r="BW1441" s="42">
        <v>0</v>
      </c>
      <c r="BX1441" s="42">
        <v>4.0335429999999999</v>
      </c>
      <c r="BY1441" s="42">
        <v>4.0335429999999999</v>
      </c>
      <c r="BZ1441" s="42">
        <v>0</v>
      </c>
      <c r="CA1441" s="42">
        <v>28.234801000000001</v>
      </c>
      <c r="CB1441" s="42">
        <v>141.174004</v>
      </c>
      <c r="CC1441" s="42">
        <v>0</v>
      </c>
      <c r="CD1441" s="42">
        <v>32.268343999999999</v>
      </c>
      <c r="CE1441" s="42">
        <v>8.0670859999999998</v>
      </c>
      <c r="CF1441" s="42">
        <v>16.134172</v>
      </c>
      <c r="CG1441" s="42">
        <v>24.201257999999999</v>
      </c>
      <c r="CH1441" s="42">
        <v>40.335430000000002</v>
      </c>
      <c r="CI1441" s="42">
        <v>0</v>
      </c>
      <c r="CJ1441" s="42">
        <v>20.167715000000001</v>
      </c>
      <c r="CK1441" s="42">
        <v>237.97903600000001</v>
      </c>
      <c r="CL1441" s="42">
        <v>4.0335429999999999</v>
      </c>
      <c r="CM1441" s="42">
        <v>8.0670859999999998</v>
      </c>
      <c r="CN1441" s="42">
        <v>0</v>
      </c>
      <c r="CO1441" s="42">
        <v>0</v>
      </c>
      <c r="CP1441" s="42">
        <v>4.0335429999999999</v>
      </c>
      <c r="CQ1441" s="42">
        <v>4.0335429999999999</v>
      </c>
      <c r="CR1441" s="42">
        <v>205.71069199999999</v>
      </c>
      <c r="CS1441" s="42">
        <v>12.100629</v>
      </c>
    </row>
    <row r="1442" spans="1:97">
      <c r="A1442" s="40" t="s">
        <v>3518</v>
      </c>
      <c r="B1442" s="40" t="s">
        <v>289</v>
      </c>
      <c r="C1442" s="40" t="s">
        <v>3502</v>
      </c>
      <c r="D1442" s="40" t="s">
        <v>3519</v>
      </c>
      <c r="E1442" s="40" t="s">
        <v>3520</v>
      </c>
      <c r="F1442" s="40" t="s">
        <v>397</v>
      </c>
      <c r="G1442" s="41" t="s">
        <v>294</v>
      </c>
      <c r="H1442" s="40" t="s">
        <v>3521</v>
      </c>
      <c r="I1442" s="42">
        <v>666</v>
      </c>
      <c r="J1442" s="42">
        <v>141</v>
      </c>
      <c r="K1442" s="42">
        <v>83</v>
      </c>
      <c r="L1442" s="42">
        <v>137</v>
      </c>
      <c r="M1442" s="42">
        <v>161</v>
      </c>
      <c r="N1442" s="42">
        <v>94</v>
      </c>
      <c r="O1442" s="42">
        <v>50</v>
      </c>
      <c r="P1442" s="42">
        <v>112</v>
      </c>
      <c r="Q1442" s="42">
        <v>104</v>
      </c>
      <c r="R1442" s="42">
        <v>121</v>
      </c>
      <c r="S1442" s="42">
        <v>139</v>
      </c>
      <c r="T1442" s="42">
        <v>74</v>
      </c>
      <c r="U1442" s="42">
        <v>29</v>
      </c>
      <c r="V1442" s="42">
        <v>335</v>
      </c>
      <c r="W1442" s="42">
        <v>78</v>
      </c>
      <c r="X1442" s="42">
        <v>46</v>
      </c>
      <c r="Y1442" s="42">
        <v>64</v>
      </c>
      <c r="Z1442" s="42">
        <v>75</v>
      </c>
      <c r="AA1442" s="42">
        <v>48</v>
      </c>
      <c r="AB1442" s="42">
        <v>24</v>
      </c>
      <c r="AC1442" s="42">
        <v>0</v>
      </c>
      <c r="AD1442" s="42">
        <v>106</v>
      </c>
      <c r="AE1442" s="42">
        <v>177</v>
      </c>
      <c r="AF1442" s="42">
        <v>52</v>
      </c>
      <c r="AG1442" s="42">
        <v>331</v>
      </c>
      <c r="AH1442" s="42">
        <v>63</v>
      </c>
      <c r="AI1442" s="42">
        <v>37</v>
      </c>
      <c r="AJ1442" s="42">
        <v>73</v>
      </c>
      <c r="AK1442" s="42">
        <v>86</v>
      </c>
      <c r="AL1442" s="42">
        <v>46</v>
      </c>
      <c r="AM1442" s="42">
        <v>26</v>
      </c>
      <c r="AN1442" s="42">
        <v>0</v>
      </c>
      <c r="AO1442" s="42">
        <v>83</v>
      </c>
      <c r="AP1442" s="42">
        <v>191</v>
      </c>
      <c r="AQ1442" s="42">
        <v>57</v>
      </c>
      <c r="AR1442" s="42">
        <v>524</v>
      </c>
      <c r="AS1442" s="42">
        <v>8</v>
      </c>
      <c r="AT1442" s="42">
        <v>44</v>
      </c>
      <c r="AU1442" s="42">
        <v>24</v>
      </c>
      <c r="AV1442" s="42">
        <v>72</v>
      </c>
      <c r="AW1442" s="42">
        <v>92</v>
      </c>
      <c r="AX1442" s="42">
        <v>52</v>
      </c>
      <c r="AY1442" s="42">
        <v>164</v>
      </c>
      <c r="AZ1442" s="42">
        <v>68</v>
      </c>
      <c r="BA1442" s="42">
        <v>248</v>
      </c>
      <c r="BB1442" s="42">
        <v>4</v>
      </c>
      <c r="BC1442" s="42">
        <v>28</v>
      </c>
      <c r="BD1442" s="42">
        <v>16</v>
      </c>
      <c r="BE1442" s="42">
        <v>24</v>
      </c>
      <c r="BF1442" s="42">
        <v>28</v>
      </c>
      <c r="BG1442" s="42">
        <v>32</v>
      </c>
      <c r="BH1442" s="42">
        <v>88</v>
      </c>
      <c r="BI1442" s="42">
        <v>28</v>
      </c>
      <c r="BJ1442" s="42">
        <v>276</v>
      </c>
      <c r="BK1442" s="42">
        <v>4</v>
      </c>
      <c r="BL1442" s="42">
        <v>16</v>
      </c>
      <c r="BM1442" s="42">
        <v>8</v>
      </c>
      <c r="BN1442" s="42">
        <v>48</v>
      </c>
      <c r="BO1442" s="42">
        <v>64</v>
      </c>
      <c r="BP1442" s="42">
        <v>20</v>
      </c>
      <c r="BQ1442" s="42">
        <v>76</v>
      </c>
      <c r="BR1442" s="42">
        <v>40</v>
      </c>
      <c r="BS1442" s="42">
        <v>64</v>
      </c>
      <c r="BT1442" s="42">
        <v>0</v>
      </c>
      <c r="BU1442" s="42">
        <v>0</v>
      </c>
      <c r="BV1442" s="42">
        <v>0</v>
      </c>
      <c r="BW1442" s="42">
        <v>0</v>
      </c>
      <c r="BX1442" s="42">
        <v>16</v>
      </c>
      <c r="BY1442" s="42">
        <v>0</v>
      </c>
      <c r="BZ1442" s="42">
        <v>0</v>
      </c>
      <c r="CA1442" s="42">
        <v>48</v>
      </c>
      <c r="CB1442" s="42">
        <v>248</v>
      </c>
      <c r="CC1442" s="42">
        <v>8</v>
      </c>
      <c r="CD1442" s="42">
        <v>32</v>
      </c>
      <c r="CE1442" s="42">
        <v>20</v>
      </c>
      <c r="CF1442" s="42">
        <v>64</v>
      </c>
      <c r="CG1442" s="42">
        <v>60</v>
      </c>
      <c r="CH1442" s="42">
        <v>52</v>
      </c>
      <c r="CI1442" s="42">
        <v>0</v>
      </c>
      <c r="CJ1442" s="42">
        <v>12</v>
      </c>
      <c r="CK1442" s="42">
        <v>212</v>
      </c>
      <c r="CL1442" s="42">
        <v>0</v>
      </c>
      <c r="CM1442" s="42">
        <v>12</v>
      </c>
      <c r="CN1442" s="42">
        <v>4</v>
      </c>
      <c r="CO1442" s="42">
        <v>8</v>
      </c>
      <c r="CP1442" s="42">
        <v>16</v>
      </c>
      <c r="CQ1442" s="42">
        <v>0</v>
      </c>
      <c r="CR1442" s="42">
        <v>164</v>
      </c>
      <c r="CS1442" s="42">
        <v>8</v>
      </c>
    </row>
    <row r="1443" spans="1:97">
      <c r="A1443" s="40" t="s">
        <v>3522</v>
      </c>
      <c r="B1443" s="40" t="s">
        <v>289</v>
      </c>
      <c r="C1443" s="40" t="s">
        <v>3502</v>
      </c>
      <c r="D1443" s="40" t="s">
        <v>3523</v>
      </c>
      <c r="E1443" s="40" t="s">
        <v>3524</v>
      </c>
      <c r="F1443" s="40" t="s">
        <v>2094</v>
      </c>
      <c r="G1443" s="41" t="s">
        <v>294</v>
      </c>
      <c r="H1443" s="40" t="s">
        <v>3525</v>
      </c>
      <c r="I1443" s="42">
        <v>176</v>
      </c>
      <c r="J1443" s="42">
        <v>25.853107000000001</v>
      </c>
      <c r="K1443" s="42">
        <v>17.898305000000001</v>
      </c>
      <c r="L1443" s="42">
        <v>26.847458</v>
      </c>
      <c r="M1443" s="42">
        <v>48.723163999999997</v>
      </c>
      <c r="N1443" s="42">
        <v>42.757061999999998</v>
      </c>
      <c r="O1443" s="42">
        <v>13.920904</v>
      </c>
      <c r="P1443" s="42">
        <v>33</v>
      </c>
      <c r="Q1443" s="42">
        <v>21</v>
      </c>
      <c r="R1443" s="42">
        <v>39</v>
      </c>
      <c r="S1443" s="42">
        <v>34</v>
      </c>
      <c r="T1443" s="42">
        <v>30</v>
      </c>
      <c r="U1443" s="42">
        <v>15</v>
      </c>
      <c r="V1443" s="42">
        <v>85.514123999999995</v>
      </c>
      <c r="W1443" s="42">
        <v>10.937853</v>
      </c>
      <c r="X1443" s="42">
        <v>8.9491530000000008</v>
      </c>
      <c r="Y1443" s="42">
        <v>12.926553999999999</v>
      </c>
      <c r="Z1443" s="42">
        <v>21.875706000000001</v>
      </c>
      <c r="AA1443" s="42">
        <v>21.875706000000001</v>
      </c>
      <c r="AB1443" s="42">
        <v>8.9491530000000008</v>
      </c>
      <c r="AC1443" s="42">
        <v>0</v>
      </c>
      <c r="AD1443" s="42">
        <v>14.915253999999999</v>
      </c>
      <c r="AE1443" s="42">
        <v>47.728814</v>
      </c>
      <c r="AF1443" s="42">
        <v>22.870056000000002</v>
      </c>
      <c r="AG1443" s="42">
        <v>90.485876000000005</v>
      </c>
      <c r="AH1443" s="42">
        <v>14.915253999999999</v>
      </c>
      <c r="AI1443" s="42">
        <v>8.9491530000000008</v>
      </c>
      <c r="AJ1443" s="42">
        <v>13.920904</v>
      </c>
      <c r="AK1443" s="42">
        <v>26.847458</v>
      </c>
      <c r="AL1443" s="42">
        <v>20.881356</v>
      </c>
      <c r="AM1443" s="42">
        <v>4.9717510000000003</v>
      </c>
      <c r="AN1443" s="42">
        <v>0</v>
      </c>
      <c r="AO1443" s="42">
        <v>20.881356</v>
      </c>
      <c r="AP1443" s="42">
        <v>51.706215</v>
      </c>
      <c r="AQ1443" s="42">
        <v>17.898305000000001</v>
      </c>
      <c r="AR1443" s="42">
        <v>147.16384199999999</v>
      </c>
      <c r="AS1443" s="42">
        <v>7.9548019999999999</v>
      </c>
      <c r="AT1443" s="42">
        <v>7.9548019999999999</v>
      </c>
      <c r="AU1443" s="42">
        <v>3.977401</v>
      </c>
      <c r="AV1443" s="42">
        <v>7.9548019999999999</v>
      </c>
      <c r="AW1443" s="42">
        <v>19.887006</v>
      </c>
      <c r="AX1443" s="42">
        <v>15.909605000000001</v>
      </c>
      <c r="AY1443" s="42">
        <v>47.728814</v>
      </c>
      <c r="AZ1443" s="42">
        <v>35.796610000000001</v>
      </c>
      <c r="BA1443" s="42">
        <v>75.570621000000003</v>
      </c>
      <c r="BB1443" s="42">
        <v>7.9548019999999999</v>
      </c>
      <c r="BC1443" s="42">
        <v>0</v>
      </c>
      <c r="BD1443" s="42">
        <v>3.977401</v>
      </c>
      <c r="BE1443" s="42">
        <v>3.977401</v>
      </c>
      <c r="BF1443" s="42">
        <v>0</v>
      </c>
      <c r="BG1443" s="42">
        <v>15.909605000000001</v>
      </c>
      <c r="BH1443" s="42">
        <v>27.841808</v>
      </c>
      <c r="BI1443" s="42">
        <v>15.909605000000001</v>
      </c>
      <c r="BJ1443" s="42">
        <v>71.593220000000002</v>
      </c>
      <c r="BK1443" s="42">
        <v>0</v>
      </c>
      <c r="BL1443" s="42">
        <v>7.9548019999999999</v>
      </c>
      <c r="BM1443" s="42">
        <v>0</v>
      </c>
      <c r="BN1443" s="42">
        <v>3.977401</v>
      </c>
      <c r="BO1443" s="42">
        <v>19.887006</v>
      </c>
      <c r="BP1443" s="42">
        <v>0</v>
      </c>
      <c r="BQ1443" s="42">
        <v>19.887006</v>
      </c>
      <c r="BR1443" s="42">
        <v>19.887006</v>
      </c>
      <c r="BS1443" s="42">
        <v>15.909605000000001</v>
      </c>
      <c r="BT1443" s="42">
        <v>0</v>
      </c>
      <c r="BU1443" s="42">
        <v>0</v>
      </c>
      <c r="BV1443" s="42">
        <v>0</v>
      </c>
      <c r="BW1443" s="42">
        <v>0</v>
      </c>
      <c r="BX1443" s="42">
        <v>0</v>
      </c>
      <c r="BY1443" s="42">
        <v>3.977401</v>
      </c>
      <c r="BZ1443" s="42">
        <v>0</v>
      </c>
      <c r="CA1443" s="42">
        <v>11.932202999999999</v>
      </c>
      <c r="CB1443" s="42">
        <v>63.638418000000001</v>
      </c>
      <c r="CC1443" s="42">
        <v>7.9548019999999999</v>
      </c>
      <c r="CD1443" s="42">
        <v>0</v>
      </c>
      <c r="CE1443" s="42">
        <v>3.977401</v>
      </c>
      <c r="CF1443" s="42">
        <v>7.9548019999999999</v>
      </c>
      <c r="CG1443" s="42">
        <v>19.887006</v>
      </c>
      <c r="CH1443" s="42">
        <v>11.932202999999999</v>
      </c>
      <c r="CI1443" s="42">
        <v>3.977401</v>
      </c>
      <c r="CJ1443" s="42">
        <v>7.9548019999999999</v>
      </c>
      <c r="CK1443" s="42">
        <v>67.615819000000002</v>
      </c>
      <c r="CL1443" s="42">
        <v>0</v>
      </c>
      <c r="CM1443" s="42">
        <v>7.9548019999999999</v>
      </c>
      <c r="CN1443" s="42">
        <v>0</v>
      </c>
      <c r="CO1443" s="42">
        <v>0</v>
      </c>
      <c r="CP1443" s="42">
        <v>0</v>
      </c>
      <c r="CQ1443" s="42">
        <v>0</v>
      </c>
      <c r="CR1443" s="42">
        <v>43.751412000000002</v>
      </c>
      <c r="CS1443" s="42">
        <v>15.909605000000001</v>
      </c>
    </row>
    <row r="1444" spans="1:97">
      <c r="A1444" s="40" t="s">
        <v>3526</v>
      </c>
      <c r="B1444" s="40" t="s">
        <v>289</v>
      </c>
      <c r="C1444" s="40" t="s">
        <v>3502</v>
      </c>
      <c r="D1444" s="40" t="s">
        <v>3523</v>
      </c>
      <c r="E1444" s="40" t="s">
        <v>3527</v>
      </c>
      <c r="F1444" s="40" t="s">
        <v>2849</v>
      </c>
      <c r="G1444" s="41" t="s">
        <v>294</v>
      </c>
      <c r="H1444" s="40" t="s">
        <v>3528</v>
      </c>
      <c r="I1444" s="42">
        <v>99</v>
      </c>
      <c r="J1444" s="42">
        <v>15</v>
      </c>
      <c r="K1444" s="42">
        <v>8</v>
      </c>
      <c r="L1444" s="42">
        <v>15</v>
      </c>
      <c r="M1444" s="42">
        <v>26</v>
      </c>
      <c r="N1444" s="42">
        <v>24</v>
      </c>
      <c r="O1444" s="42">
        <v>11</v>
      </c>
      <c r="P1444" s="42">
        <v>5</v>
      </c>
      <c r="Q1444" s="42">
        <v>12</v>
      </c>
      <c r="R1444" s="42">
        <v>16</v>
      </c>
      <c r="S1444" s="42">
        <v>16</v>
      </c>
      <c r="T1444" s="42">
        <v>12</v>
      </c>
      <c r="U1444" s="42">
        <v>10</v>
      </c>
      <c r="V1444" s="42">
        <v>50</v>
      </c>
      <c r="W1444" s="42">
        <v>9</v>
      </c>
      <c r="X1444" s="42">
        <v>2</v>
      </c>
      <c r="Y1444" s="42">
        <v>8</v>
      </c>
      <c r="Z1444" s="42">
        <v>14</v>
      </c>
      <c r="AA1444" s="42">
        <v>14</v>
      </c>
      <c r="AB1444" s="42">
        <v>3</v>
      </c>
      <c r="AC1444" s="42">
        <v>0</v>
      </c>
      <c r="AD1444" s="42">
        <v>11</v>
      </c>
      <c r="AE1444" s="42">
        <v>27</v>
      </c>
      <c r="AF1444" s="42">
        <v>12</v>
      </c>
      <c r="AG1444" s="42">
        <v>49</v>
      </c>
      <c r="AH1444" s="42">
        <v>6</v>
      </c>
      <c r="AI1444" s="42">
        <v>6</v>
      </c>
      <c r="AJ1444" s="42">
        <v>7</v>
      </c>
      <c r="AK1444" s="42">
        <v>12</v>
      </c>
      <c r="AL1444" s="42">
        <v>10</v>
      </c>
      <c r="AM1444" s="42">
        <v>6</v>
      </c>
      <c r="AN1444" s="42">
        <v>2</v>
      </c>
      <c r="AO1444" s="42">
        <v>9</v>
      </c>
      <c r="AP1444" s="42">
        <v>26</v>
      </c>
      <c r="AQ1444" s="42">
        <v>14</v>
      </c>
      <c r="AR1444" s="42">
        <v>100</v>
      </c>
      <c r="AS1444" s="42">
        <v>0</v>
      </c>
      <c r="AT1444" s="42">
        <v>0</v>
      </c>
      <c r="AU1444" s="42">
        <v>0</v>
      </c>
      <c r="AV1444" s="42">
        <v>8</v>
      </c>
      <c r="AW1444" s="42">
        <v>12</v>
      </c>
      <c r="AX1444" s="42">
        <v>24</v>
      </c>
      <c r="AY1444" s="42">
        <v>36</v>
      </c>
      <c r="AZ1444" s="42">
        <v>20</v>
      </c>
      <c r="BA1444" s="42">
        <v>44</v>
      </c>
      <c r="BB1444" s="42">
        <v>0</v>
      </c>
      <c r="BC1444" s="42">
        <v>0</v>
      </c>
      <c r="BD1444" s="42">
        <v>0</v>
      </c>
      <c r="BE1444" s="42">
        <v>0</v>
      </c>
      <c r="BF1444" s="42">
        <v>4</v>
      </c>
      <c r="BG1444" s="42">
        <v>16</v>
      </c>
      <c r="BH1444" s="42">
        <v>16</v>
      </c>
      <c r="BI1444" s="42">
        <v>8</v>
      </c>
      <c r="BJ1444" s="42">
        <v>56</v>
      </c>
      <c r="BK1444" s="42">
        <v>0</v>
      </c>
      <c r="BL1444" s="42">
        <v>0</v>
      </c>
      <c r="BM1444" s="42">
        <v>0</v>
      </c>
      <c r="BN1444" s="42">
        <v>8</v>
      </c>
      <c r="BO1444" s="42">
        <v>8</v>
      </c>
      <c r="BP1444" s="42">
        <v>8</v>
      </c>
      <c r="BQ1444" s="42">
        <v>20</v>
      </c>
      <c r="BR1444" s="42">
        <v>12</v>
      </c>
      <c r="BS1444" s="42">
        <v>16</v>
      </c>
      <c r="BT1444" s="42">
        <v>0</v>
      </c>
      <c r="BU1444" s="42">
        <v>0</v>
      </c>
      <c r="BV1444" s="42">
        <v>0</v>
      </c>
      <c r="BW1444" s="42">
        <v>0</v>
      </c>
      <c r="BX1444" s="42">
        <v>0</v>
      </c>
      <c r="BY1444" s="42">
        <v>0</v>
      </c>
      <c r="BZ1444" s="42">
        <v>0</v>
      </c>
      <c r="CA1444" s="42">
        <v>16</v>
      </c>
      <c r="CB1444" s="42">
        <v>44</v>
      </c>
      <c r="CC1444" s="42">
        <v>0</v>
      </c>
      <c r="CD1444" s="42">
        <v>0</v>
      </c>
      <c r="CE1444" s="42">
        <v>0</v>
      </c>
      <c r="CF1444" s="42">
        <v>4</v>
      </c>
      <c r="CG1444" s="42">
        <v>12</v>
      </c>
      <c r="CH1444" s="42">
        <v>20</v>
      </c>
      <c r="CI1444" s="42">
        <v>8</v>
      </c>
      <c r="CJ1444" s="42">
        <v>0</v>
      </c>
      <c r="CK1444" s="42">
        <v>40</v>
      </c>
      <c r="CL1444" s="42">
        <v>0</v>
      </c>
      <c r="CM1444" s="42">
        <v>0</v>
      </c>
      <c r="CN1444" s="42">
        <v>0</v>
      </c>
      <c r="CO1444" s="42">
        <v>4</v>
      </c>
      <c r="CP1444" s="42">
        <v>0</v>
      </c>
      <c r="CQ1444" s="42">
        <v>4</v>
      </c>
      <c r="CR1444" s="42">
        <v>28</v>
      </c>
      <c r="CS1444" s="42">
        <v>4</v>
      </c>
    </row>
    <row r="1445" spans="1:97">
      <c r="A1445" s="40" t="s">
        <v>3529</v>
      </c>
      <c r="B1445" s="40" t="s">
        <v>289</v>
      </c>
      <c r="C1445" s="40" t="s">
        <v>3502</v>
      </c>
      <c r="D1445" s="40" t="s">
        <v>3523</v>
      </c>
      <c r="E1445" s="40" t="s">
        <v>3530</v>
      </c>
      <c r="F1445" s="40" t="s">
        <v>2849</v>
      </c>
      <c r="G1445" s="41" t="s">
        <v>294</v>
      </c>
      <c r="H1445" s="40" t="s">
        <v>3531</v>
      </c>
      <c r="I1445" s="42">
        <v>223</v>
      </c>
      <c r="J1445" s="42">
        <v>33.345793999999998</v>
      </c>
      <c r="K1445" s="42">
        <v>25.009346000000001</v>
      </c>
      <c r="L1445" s="42">
        <v>51.060747999999997</v>
      </c>
      <c r="M1445" s="42">
        <v>57.313084000000003</v>
      </c>
      <c r="N1445" s="42">
        <v>34.38785</v>
      </c>
      <c r="O1445" s="42">
        <v>21.883178000000001</v>
      </c>
      <c r="P1445" s="42">
        <v>45</v>
      </c>
      <c r="Q1445" s="42">
        <v>28</v>
      </c>
      <c r="R1445" s="42">
        <v>54</v>
      </c>
      <c r="S1445" s="42">
        <v>44</v>
      </c>
      <c r="T1445" s="42">
        <v>37</v>
      </c>
      <c r="U1445" s="42">
        <v>18</v>
      </c>
      <c r="V1445" s="42">
        <v>108.37383199999999</v>
      </c>
      <c r="W1445" s="42">
        <v>14.588785</v>
      </c>
      <c r="X1445" s="42">
        <v>13.546728999999999</v>
      </c>
      <c r="Y1445" s="42">
        <v>25.009346000000001</v>
      </c>
      <c r="Z1445" s="42">
        <v>28.135514000000001</v>
      </c>
      <c r="AA1445" s="42">
        <v>16.672896999999999</v>
      </c>
      <c r="AB1445" s="42">
        <v>10.420560999999999</v>
      </c>
      <c r="AC1445" s="42">
        <v>0</v>
      </c>
      <c r="AD1445" s="42">
        <v>20.841121000000001</v>
      </c>
      <c r="AE1445" s="42">
        <v>68.775700999999998</v>
      </c>
      <c r="AF1445" s="42">
        <v>18.757009</v>
      </c>
      <c r="AG1445" s="42">
        <v>114.62616800000001</v>
      </c>
      <c r="AH1445" s="42">
        <v>18.757009</v>
      </c>
      <c r="AI1445" s="42">
        <v>11.462617</v>
      </c>
      <c r="AJ1445" s="42">
        <v>26.051402</v>
      </c>
      <c r="AK1445" s="42">
        <v>29.177569999999999</v>
      </c>
      <c r="AL1445" s="42">
        <v>17.714953000000001</v>
      </c>
      <c r="AM1445" s="42">
        <v>10.420560999999999</v>
      </c>
      <c r="AN1445" s="42">
        <v>1.0420560000000001</v>
      </c>
      <c r="AO1445" s="42">
        <v>23.967289999999998</v>
      </c>
      <c r="AP1445" s="42">
        <v>65.649533000000005</v>
      </c>
      <c r="AQ1445" s="42">
        <v>25.009346000000001</v>
      </c>
      <c r="AR1445" s="42">
        <v>195.906542</v>
      </c>
      <c r="AS1445" s="42">
        <v>8.336449</v>
      </c>
      <c r="AT1445" s="42">
        <v>12.504673</v>
      </c>
      <c r="AU1445" s="42">
        <v>8.336449</v>
      </c>
      <c r="AV1445" s="42">
        <v>20.841121000000001</v>
      </c>
      <c r="AW1445" s="42">
        <v>25.009346000000001</v>
      </c>
      <c r="AX1445" s="42">
        <v>41.682243</v>
      </c>
      <c r="AY1445" s="42">
        <v>45.850467000000002</v>
      </c>
      <c r="AZ1445" s="42">
        <v>33.345793999999998</v>
      </c>
      <c r="BA1445" s="42">
        <v>100.03738300000001</v>
      </c>
      <c r="BB1445" s="42">
        <v>8.336449</v>
      </c>
      <c r="BC1445" s="42">
        <v>4.1682240000000004</v>
      </c>
      <c r="BD1445" s="42">
        <v>8.336449</v>
      </c>
      <c r="BE1445" s="42">
        <v>12.504673</v>
      </c>
      <c r="BF1445" s="42">
        <v>8.336449</v>
      </c>
      <c r="BG1445" s="42">
        <v>29.177569999999999</v>
      </c>
      <c r="BH1445" s="42">
        <v>25.009346000000001</v>
      </c>
      <c r="BI1445" s="42">
        <v>4.1682240000000004</v>
      </c>
      <c r="BJ1445" s="42">
        <v>95.869158999999996</v>
      </c>
      <c r="BK1445" s="42">
        <v>0</v>
      </c>
      <c r="BL1445" s="42">
        <v>8.336449</v>
      </c>
      <c r="BM1445" s="42">
        <v>0</v>
      </c>
      <c r="BN1445" s="42">
        <v>8.336449</v>
      </c>
      <c r="BO1445" s="42">
        <v>16.672896999999999</v>
      </c>
      <c r="BP1445" s="42">
        <v>12.504673</v>
      </c>
      <c r="BQ1445" s="42">
        <v>20.841121000000001</v>
      </c>
      <c r="BR1445" s="42">
        <v>29.177569999999999</v>
      </c>
      <c r="BS1445" s="42">
        <v>20.841121000000001</v>
      </c>
      <c r="BT1445" s="42">
        <v>0</v>
      </c>
      <c r="BU1445" s="42">
        <v>0</v>
      </c>
      <c r="BV1445" s="42">
        <v>0</v>
      </c>
      <c r="BW1445" s="42">
        <v>0</v>
      </c>
      <c r="BX1445" s="42">
        <v>0</v>
      </c>
      <c r="BY1445" s="42">
        <v>8.336449</v>
      </c>
      <c r="BZ1445" s="42">
        <v>0</v>
      </c>
      <c r="CA1445" s="42">
        <v>12.504673</v>
      </c>
      <c r="CB1445" s="42">
        <v>100.03738300000001</v>
      </c>
      <c r="CC1445" s="42">
        <v>4.1682240000000004</v>
      </c>
      <c r="CD1445" s="42">
        <v>8.336449</v>
      </c>
      <c r="CE1445" s="42">
        <v>8.336449</v>
      </c>
      <c r="CF1445" s="42">
        <v>8.336449</v>
      </c>
      <c r="CG1445" s="42">
        <v>25.009346000000001</v>
      </c>
      <c r="CH1445" s="42">
        <v>33.345793999999998</v>
      </c>
      <c r="CI1445" s="42">
        <v>0</v>
      </c>
      <c r="CJ1445" s="42">
        <v>12.504673</v>
      </c>
      <c r="CK1445" s="42">
        <v>75.028036999999998</v>
      </c>
      <c r="CL1445" s="42">
        <v>4.1682240000000004</v>
      </c>
      <c r="CM1445" s="42">
        <v>4.1682240000000004</v>
      </c>
      <c r="CN1445" s="42">
        <v>0</v>
      </c>
      <c r="CO1445" s="42">
        <v>12.504673</v>
      </c>
      <c r="CP1445" s="42">
        <v>0</v>
      </c>
      <c r="CQ1445" s="42">
        <v>0</v>
      </c>
      <c r="CR1445" s="42">
        <v>45.850467000000002</v>
      </c>
      <c r="CS1445" s="42">
        <v>8.336449</v>
      </c>
    </row>
    <row r="1446" spans="1:97">
      <c r="A1446" s="40" t="s">
        <v>3532</v>
      </c>
      <c r="B1446" s="40" t="s">
        <v>289</v>
      </c>
      <c r="C1446" s="40" t="s">
        <v>3502</v>
      </c>
      <c r="D1446" s="40" t="s">
        <v>3507</v>
      </c>
      <c r="E1446" s="40" t="s">
        <v>3533</v>
      </c>
      <c r="F1446" s="40" t="s">
        <v>2094</v>
      </c>
      <c r="G1446" s="41" t="s">
        <v>294</v>
      </c>
      <c r="H1446" s="40" t="s">
        <v>3534</v>
      </c>
      <c r="I1446" s="42">
        <v>221</v>
      </c>
      <c r="J1446" s="42">
        <v>36.144860000000001</v>
      </c>
      <c r="K1446" s="42">
        <v>30.981307999999999</v>
      </c>
      <c r="L1446" s="42">
        <v>38.210279999999997</v>
      </c>
      <c r="M1446" s="42">
        <v>29.948598</v>
      </c>
      <c r="N1446" s="42">
        <v>53.700935000000001</v>
      </c>
      <c r="O1446" s="42">
        <v>32.014018999999998</v>
      </c>
      <c r="P1446" s="42">
        <v>51</v>
      </c>
      <c r="Q1446" s="42">
        <v>42</v>
      </c>
      <c r="R1446" s="42">
        <v>55</v>
      </c>
      <c r="S1446" s="42">
        <v>69</v>
      </c>
      <c r="T1446" s="42">
        <v>82</v>
      </c>
      <c r="U1446" s="42">
        <v>34</v>
      </c>
      <c r="V1446" s="42">
        <v>113.598131</v>
      </c>
      <c r="W1446" s="42">
        <v>19.621494999999999</v>
      </c>
      <c r="X1446" s="42">
        <v>16.523364000000001</v>
      </c>
      <c r="Y1446" s="42">
        <v>19.621494999999999</v>
      </c>
      <c r="Z1446" s="42">
        <v>13.425234</v>
      </c>
      <c r="AA1446" s="42">
        <v>27.883178000000001</v>
      </c>
      <c r="AB1446" s="42">
        <v>16.523364000000001</v>
      </c>
      <c r="AC1446" s="42">
        <v>0</v>
      </c>
      <c r="AD1446" s="42">
        <v>26.850466999999998</v>
      </c>
      <c r="AE1446" s="42">
        <v>50.602803999999999</v>
      </c>
      <c r="AF1446" s="42">
        <v>36.144860000000001</v>
      </c>
      <c r="AG1446" s="42">
        <v>107.401869</v>
      </c>
      <c r="AH1446" s="42">
        <v>16.523364000000001</v>
      </c>
      <c r="AI1446" s="42">
        <v>14.457943999999999</v>
      </c>
      <c r="AJ1446" s="42">
        <v>18.588785000000001</v>
      </c>
      <c r="AK1446" s="42">
        <v>16.523364000000001</v>
      </c>
      <c r="AL1446" s="42">
        <v>25.817757</v>
      </c>
      <c r="AM1446" s="42">
        <v>14.457943999999999</v>
      </c>
      <c r="AN1446" s="42">
        <v>1.03271</v>
      </c>
      <c r="AO1446" s="42">
        <v>19.621494999999999</v>
      </c>
      <c r="AP1446" s="42">
        <v>54.733645000000003</v>
      </c>
      <c r="AQ1446" s="42">
        <v>33.046728999999999</v>
      </c>
      <c r="AR1446" s="42">
        <v>177.62616800000001</v>
      </c>
      <c r="AS1446" s="42">
        <v>0</v>
      </c>
      <c r="AT1446" s="42">
        <v>8.2616820000000004</v>
      </c>
      <c r="AU1446" s="42">
        <v>0</v>
      </c>
      <c r="AV1446" s="42">
        <v>0</v>
      </c>
      <c r="AW1446" s="42">
        <v>28.915887999999999</v>
      </c>
      <c r="AX1446" s="42">
        <v>66.093457999999998</v>
      </c>
      <c r="AY1446" s="42">
        <v>53.700935000000001</v>
      </c>
      <c r="AZ1446" s="42">
        <v>20.654205999999999</v>
      </c>
      <c r="BA1446" s="42">
        <v>82.616821999999999</v>
      </c>
      <c r="BB1446" s="42">
        <v>0</v>
      </c>
      <c r="BC1446" s="42">
        <v>4.1308410000000002</v>
      </c>
      <c r="BD1446" s="42">
        <v>0</v>
      </c>
      <c r="BE1446" s="42">
        <v>0</v>
      </c>
      <c r="BF1446" s="42">
        <v>0</v>
      </c>
      <c r="BG1446" s="42">
        <v>49.570093</v>
      </c>
      <c r="BH1446" s="42">
        <v>28.915887999999999</v>
      </c>
      <c r="BI1446" s="42">
        <v>0</v>
      </c>
      <c r="BJ1446" s="42">
        <v>95.009345999999994</v>
      </c>
      <c r="BK1446" s="42">
        <v>0</v>
      </c>
      <c r="BL1446" s="42">
        <v>4.1308410000000002</v>
      </c>
      <c r="BM1446" s="42">
        <v>0</v>
      </c>
      <c r="BN1446" s="42">
        <v>0</v>
      </c>
      <c r="BO1446" s="42">
        <v>28.915887999999999</v>
      </c>
      <c r="BP1446" s="42">
        <v>16.523364000000001</v>
      </c>
      <c r="BQ1446" s="42">
        <v>24.785046999999999</v>
      </c>
      <c r="BR1446" s="42">
        <v>20.654205999999999</v>
      </c>
      <c r="BS1446" s="42">
        <v>24.785046999999999</v>
      </c>
      <c r="BT1446" s="42">
        <v>0</v>
      </c>
      <c r="BU1446" s="42">
        <v>0</v>
      </c>
      <c r="BV1446" s="42">
        <v>0</v>
      </c>
      <c r="BW1446" s="42">
        <v>0</v>
      </c>
      <c r="BX1446" s="42">
        <v>8.2616820000000004</v>
      </c>
      <c r="BY1446" s="42">
        <v>4.1308410000000002</v>
      </c>
      <c r="BZ1446" s="42">
        <v>0</v>
      </c>
      <c r="CA1446" s="42">
        <v>12.392523000000001</v>
      </c>
      <c r="CB1446" s="42">
        <v>74.355140000000006</v>
      </c>
      <c r="CC1446" s="42">
        <v>0</v>
      </c>
      <c r="CD1446" s="42">
        <v>4.1308410000000002</v>
      </c>
      <c r="CE1446" s="42">
        <v>0</v>
      </c>
      <c r="CF1446" s="42">
        <v>0</v>
      </c>
      <c r="CG1446" s="42">
        <v>20.654205999999999</v>
      </c>
      <c r="CH1446" s="42">
        <v>45.439252000000003</v>
      </c>
      <c r="CI1446" s="42">
        <v>0</v>
      </c>
      <c r="CJ1446" s="42">
        <v>4.1308410000000002</v>
      </c>
      <c r="CK1446" s="42">
        <v>78.485980999999995</v>
      </c>
      <c r="CL1446" s="42">
        <v>0</v>
      </c>
      <c r="CM1446" s="42">
        <v>4.1308410000000002</v>
      </c>
      <c r="CN1446" s="42">
        <v>0</v>
      </c>
      <c r="CO1446" s="42">
        <v>0</v>
      </c>
      <c r="CP1446" s="42">
        <v>0</v>
      </c>
      <c r="CQ1446" s="42">
        <v>16.523364000000001</v>
      </c>
      <c r="CR1446" s="42">
        <v>53.700935000000001</v>
      </c>
      <c r="CS1446" s="42">
        <v>4.1308410000000002</v>
      </c>
    </row>
    <row r="1447" spans="1:97">
      <c r="A1447" s="40" t="s">
        <v>3535</v>
      </c>
      <c r="B1447" s="40" t="s">
        <v>289</v>
      </c>
      <c r="C1447" s="40" t="s">
        <v>3502</v>
      </c>
      <c r="D1447" s="40" t="s">
        <v>3519</v>
      </c>
      <c r="E1447" s="40" t="s">
        <v>3536</v>
      </c>
      <c r="F1447" s="40" t="s">
        <v>397</v>
      </c>
      <c r="G1447" s="41" t="s">
        <v>294</v>
      </c>
      <c r="H1447" s="40" t="s">
        <v>3537</v>
      </c>
      <c r="I1447" s="42">
        <v>189</v>
      </c>
      <c r="J1447" s="42">
        <v>29.076923000000001</v>
      </c>
      <c r="K1447" s="42">
        <v>21.323077000000001</v>
      </c>
      <c r="L1447" s="42">
        <v>31.015384999999998</v>
      </c>
      <c r="M1447" s="42">
        <v>39.738461999999998</v>
      </c>
      <c r="N1447" s="42">
        <v>49.430768999999998</v>
      </c>
      <c r="O1447" s="42">
        <v>18.415385000000001</v>
      </c>
      <c r="P1447" s="42">
        <v>34</v>
      </c>
      <c r="Q1447" s="42">
        <v>27</v>
      </c>
      <c r="R1447" s="42">
        <v>42</v>
      </c>
      <c r="S1447" s="42">
        <v>48</v>
      </c>
      <c r="T1447" s="42">
        <v>42</v>
      </c>
      <c r="U1447" s="42">
        <v>15</v>
      </c>
      <c r="V1447" s="42">
        <v>98.861537999999996</v>
      </c>
      <c r="W1447" s="42">
        <v>13.569231</v>
      </c>
      <c r="X1447" s="42">
        <v>9.6923080000000006</v>
      </c>
      <c r="Y1447" s="42">
        <v>16.476922999999999</v>
      </c>
      <c r="Z1447" s="42">
        <v>19.384615</v>
      </c>
      <c r="AA1447" s="42">
        <v>30.046154000000001</v>
      </c>
      <c r="AB1447" s="42">
        <v>9.6923080000000006</v>
      </c>
      <c r="AC1447" s="42">
        <v>0</v>
      </c>
      <c r="AD1447" s="42">
        <v>17.446154</v>
      </c>
      <c r="AE1447" s="42">
        <v>56.215384999999998</v>
      </c>
      <c r="AF1447" s="42">
        <v>25.2</v>
      </c>
      <c r="AG1447" s="42">
        <v>90.138462000000004</v>
      </c>
      <c r="AH1447" s="42">
        <v>15.507692</v>
      </c>
      <c r="AI1447" s="42">
        <v>11.630769000000001</v>
      </c>
      <c r="AJ1447" s="42">
        <v>14.538462000000001</v>
      </c>
      <c r="AK1447" s="42">
        <v>20.353846000000001</v>
      </c>
      <c r="AL1447" s="42">
        <v>19.384615</v>
      </c>
      <c r="AM1447" s="42">
        <v>8.723077</v>
      </c>
      <c r="AN1447" s="42">
        <v>0</v>
      </c>
      <c r="AO1447" s="42">
        <v>18.415385000000001</v>
      </c>
      <c r="AP1447" s="42">
        <v>55.246153999999997</v>
      </c>
      <c r="AQ1447" s="42">
        <v>16.476922999999999</v>
      </c>
      <c r="AR1447" s="42">
        <v>162.830769</v>
      </c>
      <c r="AS1447" s="42">
        <v>23.261538000000002</v>
      </c>
      <c r="AT1447" s="42">
        <v>3.8769230000000001</v>
      </c>
      <c r="AU1447" s="42">
        <v>7.7538460000000002</v>
      </c>
      <c r="AV1447" s="42">
        <v>3.8769230000000001</v>
      </c>
      <c r="AW1447" s="42">
        <v>23.261538000000002</v>
      </c>
      <c r="AX1447" s="42">
        <v>19.384615</v>
      </c>
      <c r="AY1447" s="42">
        <v>58.153846000000001</v>
      </c>
      <c r="AZ1447" s="42">
        <v>23.261538000000002</v>
      </c>
      <c r="BA1447" s="42">
        <v>96.923077000000006</v>
      </c>
      <c r="BB1447" s="42">
        <v>15.507692</v>
      </c>
      <c r="BC1447" s="42">
        <v>0</v>
      </c>
      <c r="BD1447" s="42">
        <v>3.8769230000000001</v>
      </c>
      <c r="BE1447" s="42">
        <v>3.8769230000000001</v>
      </c>
      <c r="BF1447" s="42">
        <v>0</v>
      </c>
      <c r="BG1447" s="42">
        <v>19.384615</v>
      </c>
      <c r="BH1447" s="42">
        <v>42.646154000000003</v>
      </c>
      <c r="BI1447" s="42">
        <v>11.630769000000001</v>
      </c>
      <c r="BJ1447" s="42">
        <v>65.907691999999997</v>
      </c>
      <c r="BK1447" s="42">
        <v>7.7538460000000002</v>
      </c>
      <c r="BL1447" s="42">
        <v>3.8769230000000001</v>
      </c>
      <c r="BM1447" s="42">
        <v>3.8769230000000001</v>
      </c>
      <c r="BN1447" s="42">
        <v>0</v>
      </c>
      <c r="BO1447" s="42">
        <v>23.261538000000002</v>
      </c>
      <c r="BP1447" s="42">
        <v>0</v>
      </c>
      <c r="BQ1447" s="42">
        <v>15.507692</v>
      </c>
      <c r="BR1447" s="42">
        <v>11.630769000000001</v>
      </c>
      <c r="BS1447" s="42">
        <v>27.138462000000001</v>
      </c>
      <c r="BT1447" s="42">
        <v>0</v>
      </c>
      <c r="BU1447" s="42">
        <v>0</v>
      </c>
      <c r="BV1447" s="42">
        <v>0</v>
      </c>
      <c r="BW1447" s="42">
        <v>3.8769230000000001</v>
      </c>
      <c r="BX1447" s="42">
        <v>7.7538460000000002</v>
      </c>
      <c r="BY1447" s="42">
        <v>3.8769230000000001</v>
      </c>
      <c r="BZ1447" s="42">
        <v>0</v>
      </c>
      <c r="CA1447" s="42">
        <v>11.630769000000001</v>
      </c>
      <c r="CB1447" s="42">
        <v>77.538461999999996</v>
      </c>
      <c r="CC1447" s="42">
        <v>23.261538000000002</v>
      </c>
      <c r="CD1447" s="42">
        <v>3.8769230000000001</v>
      </c>
      <c r="CE1447" s="42">
        <v>7.7538460000000002</v>
      </c>
      <c r="CF1447" s="42">
        <v>0</v>
      </c>
      <c r="CG1447" s="42">
        <v>15.507692</v>
      </c>
      <c r="CH1447" s="42">
        <v>15.507692</v>
      </c>
      <c r="CI1447" s="42">
        <v>0</v>
      </c>
      <c r="CJ1447" s="42">
        <v>11.630769000000001</v>
      </c>
      <c r="CK1447" s="42">
        <v>58.153846000000001</v>
      </c>
      <c r="CL1447" s="42">
        <v>0</v>
      </c>
      <c r="CM1447" s="42">
        <v>0</v>
      </c>
      <c r="CN1447" s="42">
        <v>0</v>
      </c>
      <c r="CO1447" s="42">
        <v>0</v>
      </c>
      <c r="CP1447" s="42">
        <v>0</v>
      </c>
      <c r="CQ1447" s="42">
        <v>0</v>
      </c>
      <c r="CR1447" s="42">
        <v>58.153846000000001</v>
      </c>
      <c r="CS1447" s="42">
        <v>0</v>
      </c>
    </row>
    <row r="1448" spans="1:97">
      <c r="A1448" s="40" t="s">
        <v>3538</v>
      </c>
      <c r="B1448" s="40" t="s">
        <v>289</v>
      </c>
      <c r="C1448" s="40" t="s">
        <v>3502</v>
      </c>
      <c r="D1448" s="40" t="s">
        <v>3523</v>
      </c>
      <c r="E1448" s="40" t="s">
        <v>3539</v>
      </c>
      <c r="F1448" s="40" t="s">
        <v>2094</v>
      </c>
      <c r="G1448" s="41" t="s">
        <v>294</v>
      </c>
      <c r="H1448" s="40" t="s">
        <v>3540</v>
      </c>
      <c r="I1448" s="42">
        <v>285</v>
      </c>
      <c r="J1448" s="42">
        <v>42.364865000000002</v>
      </c>
      <c r="K1448" s="42">
        <v>25.996621999999999</v>
      </c>
      <c r="L1448" s="42">
        <v>45.253377999999998</v>
      </c>
      <c r="M1448" s="42">
        <v>72.212838000000005</v>
      </c>
      <c r="N1448" s="42">
        <v>80.878377999999998</v>
      </c>
      <c r="O1448" s="42">
        <v>18.293918999999999</v>
      </c>
      <c r="P1448" s="42">
        <v>29</v>
      </c>
      <c r="Q1448" s="42">
        <v>40</v>
      </c>
      <c r="R1448" s="42">
        <v>34</v>
      </c>
      <c r="S1448" s="42">
        <v>82</v>
      </c>
      <c r="T1448" s="42">
        <v>55</v>
      </c>
      <c r="U1448" s="42">
        <v>14</v>
      </c>
      <c r="V1448" s="42">
        <v>152.128378</v>
      </c>
      <c r="W1448" s="42">
        <v>21.182431999999999</v>
      </c>
      <c r="X1448" s="42">
        <v>20.219595000000002</v>
      </c>
      <c r="Y1448" s="42">
        <v>19.256757</v>
      </c>
      <c r="Z1448" s="42">
        <v>32.736485999999999</v>
      </c>
      <c r="AA1448" s="42">
        <v>47.179054000000001</v>
      </c>
      <c r="AB1448" s="42">
        <v>10.591215999999999</v>
      </c>
      <c r="AC1448" s="42">
        <v>0.96283799999999997</v>
      </c>
      <c r="AD1448" s="42">
        <v>31.773648999999999</v>
      </c>
      <c r="AE1448" s="42">
        <v>81.841216000000003</v>
      </c>
      <c r="AF1448" s="42">
        <v>38.513514000000001</v>
      </c>
      <c r="AG1448" s="42">
        <v>132.871622</v>
      </c>
      <c r="AH1448" s="42">
        <v>21.182431999999999</v>
      </c>
      <c r="AI1448" s="42">
        <v>5.7770270000000004</v>
      </c>
      <c r="AJ1448" s="42">
        <v>25.996621999999999</v>
      </c>
      <c r="AK1448" s="42">
        <v>39.476351000000001</v>
      </c>
      <c r="AL1448" s="42">
        <v>33.699323999999997</v>
      </c>
      <c r="AM1448" s="42">
        <v>6.739865</v>
      </c>
      <c r="AN1448" s="42">
        <v>0</v>
      </c>
      <c r="AO1448" s="42">
        <v>24.070945999999999</v>
      </c>
      <c r="AP1448" s="42">
        <v>80.878377999999998</v>
      </c>
      <c r="AQ1448" s="42">
        <v>27.922297</v>
      </c>
      <c r="AR1448" s="42">
        <v>227.22972999999999</v>
      </c>
      <c r="AS1448" s="42">
        <v>23.108108000000001</v>
      </c>
      <c r="AT1448" s="42">
        <v>7.7027029999999996</v>
      </c>
      <c r="AU1448" s="42">
        <v>3.8513510000000002</v>
      </c>
      <c r="AV1448" s="42">
        <v>19.256757</v>
      </c>
      <c r="AW1448" s="42">
        <v>26.959458999999999</v>
      </c>
      <c r="AX1448" s="42">
        <v>26.959458999999999</v>
      </c>
      <c r="AY1448" s="42">
        <v>92.432432000000006</v>
      </c>
      <c r="AZ1448" s="42">
        <v>26.959458999999999</v>
      </c>
      <c r="BA1448" s="42">
        <v>119.391892</v>
      </c>
      <c r="BB1448" s="42">
        <v>23.108108000000001</v>
      </c>
      <c r="BC1448" s="42">
        <v>3.8513510000000002</v>
      </c>
      <c r="BD1448" s="42">
        <v>3.8513510000000002</v>
      </c>
      <c r="BE1448" s="42">
        <v>3.8513510000000002</v>
      </c>
      <c r="BF1448" s="42">
        <v>3.8513510000000002</v>
      </c>
      <c r="BG1448" s="42">
        <v>19.256757</v>
      </c>
      <c r="BH1448" s="42">
        <v>50.067568000000001</v>
      </c>
      <c r="BI1448" s="42">
        <v>11.554054000000001</v>
      </c>
      <c r="BJ1448" s="42">
        <v>107.837838</v>
      </c>
      <c r="BK1448" s="42">
        <v>0</v>
      </c>
      <c r="BL1448" s="42">
        <v>3.8513510000000002</v>
      </c>
      <c r="BM1448" s="42">
        <v>0</v>
      </c>
      <c r="BN1448" s="42">
        <v>15.405405</v>
      </c>
      <c r="BO1448" s="42">
        <v>23.108108000000001</v>
      </c>
      <c r="BP1448" s="42">
        <v>7.7027029999999996</v>
      </c>
      <c r="BQ1448" s="42">
        <v>42.364865000000002</v>
      </c>
      <c r="BR1448" s="42">
        <v>15.405405</v>
      </c>
      <c r="BS1448" s="42">
        <v>11.554054000000001</v>
      </c>
      <c r="BT1448" s="42">
        <v>0</v>
      </c>
      <c r="BU1448" s="42">
        <v>0</v>
      </c>
      <c r="BV1448" s="42">
        <v>0</v>
      </c>
      <c r="BW1448" s="42">
        <v>3.8513510000000002</v>
      </c>
      <c r="BX1448" s="42">
        <v>0</v>
      </c>
      <c r="BY1448" s="42">
        <v>0</v>
      </c>
      <c r="BZ1448" s="42">
        <v>0</v>
      </c>
      <c r="CA1448" s="42">
        <v>7.7027029999999996</v>
      </c>
      <c r="CB1448" s="42">
        <v>96.283783999999997</v>
      </c>
      <c r="CC1448" s="42">
        <v>23.108108000000001</v>
      </c>
      <c r="CD1448" s="42">
        <v>7.7027029999999996</v>
      </c>
      <c r="CE1448" s="42">
        <v>0</v>
      </c>
      <c r="CF1448" s="42">
        <v>15.405405</v>
      </c>
      <c r="CG1448" s="42">
        <v>23.108108000000001</v>
      </c>
      <c r="CH1448" s="42">
        <v>19.256757</v>
      </c>
      <c r="CI1448" s="42">
        <v>0</v>
      </c>
      <c r="CJ1448" s="42">
        <v>7.7027029999999996</v>
      </c>
      <c r="CK1448" s="42">
        <v>119.391892</v>
      </c>
      <c r="CL1448" s="42">
        <v>0</v>
      </c>
      <c r="CM1448" s="42">
        <v>0</v>
      </c>
      <c r="CN1448" s="42">
        <v>3.8513510000000002</v>
      </c>
      <c r="CO1448" s="42">
        <v>0</v>
      </c>
      <c r="CP1448" s="42">
        <v>3.8513510000000002</v>
      </c>
      <c r="CQ1448" s="42">
        <v>7.7027029999999996</v>
      </c>
      <c r="CR1448" s="42">
        <v>92.432432000000006</v>
      </c>
      <c r="CS1448" s="42">
        <v>11.554054000000001</v>
      </c>
    </row>
    <row r="1449" spans="1:97">
      <c r="A1449" s="40" t="s">
        <v>3541</v>
      </c>
      <c r="B1449" s="40" t="s">
        <v>289</v>
      </c>
      <c r="C1449" s="40" t="s">
        <v>3502</v>
      </c>
      <c r="D1449" s="40" t="s">
        <v>3507</v>
      </c>
      <c r="E1449" s="40" t="s">
        <v>3533</v>
      </c>
      <c r="F1449" s="40" t="s">
        <v>2094</v>
      </c>
      <c r="G1449" s="41" t="s">
        <v>294</v>
      </c>
      <c r="H1449" s="40" t="s">
        <v>3542</v>
      </c>
      <c r="I1449" s="42">
        <v>335</v>
      </c>
      <c r="J1449" s="42">
        <v>69.274691000000004</v>
      </c>
      <c r="K1449" s="42">
        <v>31.018519000000001</v>
      </c>
      <c r="L1449" s="42">
        <v>66.172839999999994</v>
      </c>
      <c r="M1449" s="42">
        <v>86.851851999999994</v>
      </c>
      <c r="N1449" s="42">
        <v>55.833333000000003</v>
      </c>
      <c r="O1449" s="42">
        <v>25.848765</v>
      </c>
      <c r="P1449" s="42">
        <v>43</v>
      </c>
      <c r="Q1449" s="42">
        <v>43</v>
      </c>
      <c r="R1449" s="42">
        <v>59</v>
      </c>
      <c r="S1449" s="42">
        <v>65</v>
      </c>
      <c r="T1449" s="42">
        <v>45</v>
      </c>
      <c r="U1449" s="42">
        <v>13</v>
      </c>
      <c r="V1449" s="42">
        <v>162.33024700000001</v>
      </c>
      <c r="W1449" s="42">
        <v>34.120370000000001</v>
      </c>
      <c r="X1449" s="42">
        <v>11.373457</v>
      </c>
      <c r="Y1449" s="42">
        <v>32.052469000000002</v>
      </c>
      <c r="Z1449" s="42">
        <v>43.425925999999997</v>
      </c>
      <c r="AA1449" s="42">
        <v>31.018519000000001</v>
      </c>
      <c r="AB1449" s="42">
        <v>9.3055559999999993</v>
      </c>
      <c r="AC1449" s="42">
        <v>1.0339510000000001</v>
      </c>
      <c r="AD1449" s="42">
        <v>38.256172999999997</v>
      </c>
      <c r="AE1449" s="42">
        <v>94.089506</v>
      </c>
      <c r="AF1449" s="42">
        <v>29.984567999999999</v>
      </c>
      <c r="AG1449" s="42">
        <v>172.66975299999999</v>
      </c>
      <c r="AH1449" s="42">
        <v>35.154321000000003</v>
      </c>
      <c r="AI1449" s="42">
        <v>19.645061999999999</v>
      </c>
      <c r="AJ1449" s="42">
        <v>34.120370000000001</v>
      </c>
      <c r="AK1449" s="42">
        <v>43.425925999999997</v>
      </c>
      <c r="AL1449" s="42">
        <v>24.814814999999999</v>
      </c>
      <c r="AM1449" s="42">
        <v>14.475308999999999</v>
      </c>
      <c r="AN1449" s="42">
        <v>1.0339510000000001</v>
      </c>
      <c r="AO1449" s="42">
        <v>42.391975000000002</v>
      </c>
      <c r="AP1449" s="42">
        <v>104.429012</v>
      </c>
      <c r="AQ1449" s="42">
        <v>25.848765</v>
      </c>
      <c r="AR1449" s="42">
        <v>244.01234600000001</v>
      </c>
      <c r="AS1449" s="42">
        <v>20.679012</v>
      </c>
      <c r="AT1449" s="42">
        <v>12.407406999999999</v>
      </c>
      <c r="AU1449" s="42">
        <v>16.543209999999998</v>
      </c>
      <c r="AV1449" s="42">
        <v>41.358024999999998</v>
      </c>
      <c r="AW1449" s="42">
        <v>28.950617000000001</v>
      </c>
      <c r="AX1449" s="42">
        <v>28.950617000000001</v>
      </c>
      <c r="AY1449" s="42">
        <v>82.716048999999998</v>
      </c>
      <c r="AZ1449" s="42">
        <v>12.407406999999999</v>
      </c>
      <c r="BA1449" s="42">
        <v>119.938272</v>
      </c>
      <c r="BB1449" s="42">
        <v>4.135802</v>
      </c>
      <c r="BC1449" s="42">
        <v>12.407406999999999</v>
      </c>
      <c r="BD1449" s="42">
        <v>12.407406999999999</v>
      </c>
      <c r="BE1449" s="42">
        <v>24.814814999999999</v>
      </c>
      <c r="BF1449" s="42">
        <v>0</v>
      </c>
      <c r="BG1449" s="42">
        <v>20.679012</v>
      </c>
      <c r="BH1449" s="42">
        <v>41.358024999999998</v>
      </c>
      <c r="BI1449" s="42">
        <v>4.135802</v>
      </c>
      <c r="BJ1449" s="42">
        <v>124.074074</v>
      </c>
      <c r="BK1449" s="42">
        <v>16.543209999999998</v>
      </c>
      <c r="BL1449" s="42">
        <v>0</v>
      </c>
      <c r="BM1449" s="42">
        <v>4.135802</v>
      </c>
      <c r="BN1449" s="42">
        <v>16.543209999999998</v>
      </c>
      <c r="BO1449" s="42">
        <v>28.950617000000001</v>
      </c>
      <c r="BP1449" s="42">
        <v>8.2716049999999992</v>
      </c>
      <c r="BQ1449" s="42">
        <v>41.358024999999998</v>
      </c>
      <c r="BR1449" s="42">
        <v>8.2716049999999992</v>
      </c>
      <c r="BS1449" s="42">
        <v>0</v>
      </c>
      <c r="BT1449" s="42">
        <v>0</v>
      </c>
      <c r="BU1449" s="42">
        <v>0</v>
      </c>
      <c r="BV1449" s="42">
        <v>0</v>
      </c>
      <c r="BW1449" s="42">
        <v>0</v>
      </c>
      <c r="BX1449" s="42">
        <v>0</v>
      </c>
      <c r="BY1449" s="42">
        <v>0</v>
      </c>
      <c r="BZ1449" s="42">
        <v>0</v>
      </c>
      <c r="CA1449" s="42">
        <v>0</v>
      </c>
      <c r="CB1449" s="42">
        <v>132.34567899999999</v>
      </c>
      <c r="CC1449" s="42">
        <v>12.407406999999999</v>
      </c>
      <c r="CD1449" s="42">
        <v>12.407406999999999</v>
      </c>
      <c r="CE1449" s="42">
        <v>12.407406999999999</v>
      </c>
      <c r="CF1449" s="42">
        <v>41.358024999999998</v>
      </c>
      <c r="CG1449" s="42">
        <v>24.814814999999999</v>
      </c>
      <c r="CH1449" s="42">
        <v>20.679012</v>
      </c>
      <c r="CI1449" s="42">
        <v>0</v>
      </c>
      <c r="CJ1449" s="42">
        <v>8.2716049999999992</v>
      </c>
      <c r="CK1449" s="42">
        <v>111.666667</v>
      </c>
      <c r="CL1449" s="42">
        <v>8.2716049999999992</v>
      </c>
      <c r="CM1449" s="42">
        <v>0</v>
      </c>
      <c r="CN1449" s="42">
        <v>4.135802</v>
      </c>
      <c r="CO1449" s="42">
        <v>0</v>
      </c>
      <c r="CP1449" s="42">
        <v>4.135802</v>
      </c>
      <c r="CQ1449" s="42">
        <v>8.2716049999999992</v>
      </c>
      <c r="CR1449" s="42">
        <v>82.716048999999998</v>
      </c>
      <c r="CS1449" s="42">
        <v>4.135802</v>
      </c>
    </row>
    <row r="1450" spans="1:97">
      <c r="A1450" s="40" t="s">
        <v>3543</v>
      </c>
      <c r="B1450" s="40" t="s">
        <v>289</v>
      </c>
      <c r="C1450" s="40" t="s">
        <v>3502</v>
      </c>
      <c r="D1450" s="40" t="s">
        <v>3507</v>
      </c>
      <c r="E1450" s="40" t="s">
        <v>3511</v>
      </c>
      <c r="F1450" s="40" t="s">
        <v>2094</v>
      </c>
      <c r="G1450" s="41" t="s">
        <v>294</v>
      </c>
      <c r="H1450" s="40" t="s">
        <v>3544</v>
      </c>
      <c r="I1450" s="42">
        <v>193</v>
      </c>
      <c r="J1450" s="42">
        <v>36.711956999999998</v>
      </c>
      <c r="K1450" s="42">
        <v>16.782609000000001</v>
      </c>
      <c r="L1450" s="42">
        <v>35.663043000000002</v>
      </c>
      <c r="M1450" s="42">
        <v>34.614130000000003</v>
      </c>
      <c r="N1450" s="42">
        <v>39.858696000000002</v>
      </c>
      <c r="O1450" s="42">
        <v>29.369565000000001</v>
      </c>
      <c r="P1450" s="42">
        <v>13</v>
      </c>
      <c r="Q1450" s="42">
        <v>21</v>
      </c>
      <c r="R1450" s="42">
        <v>18</v>
      </c>
      <c r="S1450" s="42">
        <v>40</v>
      </c>
      <c r="T1450" s="42">
        <v>32</v>
      </c>
      <c r="U1450" s="42">
        <v>17</v>
      </c>
      <c r="V1450" s="42">
        <v>92.304348000000005</v>
      </c>
      <c r="W1450" s="42">
        <v>16.782609000000001</v>
      </c>
      <c r="X1450" s="42">
        <v>6.2934780000000003</v>
      </c>
      <c r="Y1450" s="42">
        <v>19.929348000000001</v>
      </c>
      <c r="Z1450" s="42">
        <v>16.782609000000001</v>
      </c>
      <c r="AA1450" s="42">
        <v>22.027173999999999</v>
      </c>
      <c r="AB1450" s="42">
        <v>10.489129999999999</v>
      </c>
      <c r="AC1450" s="42">
        <v>0</v>
      </c>
      <c r="AD1450" s="42">
        <v>20.978261</v>
      </c>
      <c r="AE1450" s="42">
        <v>47.201087000000001</v>
      </c>
      <c r="AF1450" s="42">
        <v>24.125</v>
      </c>
      <c r="AG1450" s="42">
        <v>100.695652</v>
      </c>
      <c r="AH1450" s="42">
        <v>19.929348000000001</v>
      </c>
      <c r="AI1450" s="42">
        <v>10.489129999999999</v>
      </c>
      <c r="AJ1450" s="42">
        <v>15.733696</v>
      </c>
      <c r="AK1450" s="42">
        <v>17.831522</v>
      </c>
      <c r="AL1450" s="42">
        <v>17.831522</v>
      </c>
      <c r="AM1450" s="42">
        <v>16.782609000000001</v>
      </c>
      <c r="AN1450" s="42">
        <v>2.097826</v>
      </c>
      <c r="AO1450" s="42">
        <v>20.978261</v>
      </c>
      <c r="AP1450" s="42">
        <v>49.298912999999999</v>
      </c>
      <c r="AQ1450" s="42">
        <v>30.418478</v>
      </c>
      <c r="AR1450" s="42">
        <v>167.826087</v>
      </c>
      <c r="AS1450" s="42">
        <v>25.173912999999999</v>
      </c>
      <c r="AT1450" s="42">
        <v>0</v>
      </c>
      <c r="AU1450" s="42">
        <v>0</v>
      </c>
      <c r="AV1450" s="42">
        <v>4.1956519999999999</v>
      </c>
      <c r="AW1450" s="42">
        <v>20.978261</v>
      </c>
      <c r="AX1450" s="42">
        <v>37.760869999999997</v>
      </c>
      <c r="AY1450" s="42">
        <v>62.934783000000003</v>
      </c>
      <c r="AZ1450" s="42">
        <v>16.782609000000001</v>
      </c>
      <c r="BA1450" s="42">
        <v>92.304348000000005</v>
      </c>
      <c r="BB1450" s="42">
        <v>16.782609000000001</v>
      </c>
      <c r="BC1450" s="42">
        <v>0</v>
      </c>
      <c r="BD1450" s="42">
        <v>0</v>
      </c>
      <c r="BE1450" s="42">
        <v>4.1956519999999999</v>
      </c>
      <c r="BF1450" s="42">
        <v>0</v>
      </c>
      <c r="BG1450" s="42">
        <v>20.978261</v>
      </c>
      <c r="BH1450" s="42">
        <v>37.760869999999997</v>
      </c>
      <c r="BI1450" s="42">
        <v>12.586957</v>
      </c>
      <c r="BJ1450" s="42">
        <v>75.521738999999997</v>
      </c>
      <c r="BK1450" s="42">
        <v>8.3913039999999999</v>
      </c>
      <c r="BL1450" s="42">
        <v>0</v>
      </c>
      <c r="BM1450" s="42">
        <v>0</v>
      </c>
      <c r="BN1450" s="42">
        <v>0</v>
      </c>
      <c r="BO1450" s="42">
        <v>20.978261</v>
      </c>
      <c r="BP1450" s="42">
        <v>16.782609000000001</v>
      </c>
      <c r="BQ1450" s="42">
        <v>25.173912999999999</v>
      </c>
      <c r="BR1450" s="42">
        <v>4.1956519999999999</v>
      </c>
      <c r="BS1450" s="42">
        <v>16.782609000000001</v>
      </c>
      <c r="BT1450" s="42">
        <v>0</v>
      </c>
      <c r="BU1450" s="42">
        <v>0</v>
      </c>
      <c r="BV1450" s="42">
        <v>0</v>
      </c>
      <c r="BW1450" s="42">
        <v>0</v>
      </c>
      <c r="BX1450" s="42">
        <v>8.3913039999999999</v>
      </c>
      <c r="BY1450" s="42">
        <v>0</v>
      </c>
      <c r="BZ1450" s="42">
        <v>0</v>
      </c>
      <c r="CA1450" s="42">
        <v>8.3913039999999999</v>
      </c>
      <c r="CB1450" s="42">
        <v>67.130435000000006</v>
      </c>
      <c r="CC1450" s="42">
        <v>20.978261</v>
      </c>
      <c r="CD1450" s="42">
        <v>0</v>
      </c>
      <c r="CE1450" s="42">
        <v>0</v>
      </c>
      <c r="CF1450" s="42">
        <v>4.1956519999999999</v>
      </c>
      <c r="CG1450" s="42">
        <v>8.3913039999999999</v>
      </c>
      <c r="CH1450" s="42">
        <v>33.565216999999997</v>
      </c>
      <c r="CI1450" s="42">
        <v>0</v>
      </c>
      <c r="CJ1450" s="42">
        <v>0</v>
      </c>
      <c r="CK1450" s="42">
        <v>83.913043000000002</v>
      </c>
      <c r="CL1450" s="42">
        <v>4.1956519999999999</v>
      </c>
      <c r="CM1450" s="42">
        <v>0</v>
      </c>
      <c r="CN1450" s="42">
        <v>0</v>
      </c>
      <c r="CO1450" s="42">
        <v>0</v>
      </c>
      <c r="CP1450" s="42">
        <v>4.1956519999999999</v>
      </c>
      <c r="CQ1450" s="42">
        <v>4.1956519999999999</v>
      </c>
      <c r="CR1450" s="42">
        <v>62.934783000000003</v>
      </c>
      <c r="CS1450" s="42">
        <v>8.3913039999999999</v>
      </c>
    </row>
    <row r="1451" spans="1:97">
      <c r="A1451" s="40" t="s">
        <v>3545</v>
      </c>
      <c r="B1451" s="40" t="s">
        <v>289</v>
      </c>
      <c r="C1451" s="40" t="s">
        <v>3502</v>
      </c>
      <c r="D1451" s="40" t="s">
        <v>3503</v>
      </c>
      <c r="E1451" s="40" t="s">
        <v>3546</v>
      </c>
      <c r="F1451" s="40" t="s">
        <v>2849</v>
      </c>
      <c r="G1451" s="41" t="s">
        <v>294</v>
      </c>
      <c r="H1451" s="40" t="s">
        <v>3547</v>
      </c>
      <c r="I1451" s="42">
        <v>2077</v>
      </c>
      <c r="J1451" s="42">
        <v>365.25323200000003</v>
      </c>
      <c r="K1451" s="42">
        <v>342.69480499999997</v>
      </c>
      <c r="L1451" s="42">
        <v>381.666403</v>
      </c>
      <c r="M1451" s="42">
        <v>395.04784100000001</v>
      </c>
      <c r="N1451" s="42">
        <v>313.63197600000001</v>
      </c>
      <c r="O1451" s="42">
        <v>278.70574299999998</v>
      </c>
      <c r="P1451" s="42">
        <v>316</v>
      </c>
      <c r="Q1451" s="42">
        <v>281</v>
      </c>
      <c r="R1451" s="42">
        <v>380</v>
      </c>
      <c r="S1451" s="42">
        <v>348</v>
      </c>
      <c r="T1451" s="42">
        <v>295</v>
      </c>
      <c r="U1451" s="42">
        <v>261</v>
      </c>
      <c r="V1451" s="42">
        <v>1008.039492</v>
      </c>
      <c r="W1451" s="42">
        <v>189.84913800000001</v>
      </c>
      <c r="X1451" s="42">
        <v>171.92693</v>
      </c>
      <c r="Y1451" s="42">
        <v>179.49943300000001</v>
      </c>
      <c r="Z1451" s="42">
        <v>199.10342</v>
      </c>
      <c r="AA1451" s="42">
        <v>156.831896</v>
      </c>
      <c r="AB1451" s="42">
        <v>95.542743000000002</v>
      </c>
      <c r="AC1451" s="42">
        <v>15.285933</v>
      </c>
      <c r="AD1451" s="42">
        <v>248.47020000000001</v>
      </c>
      <c r="AE1451" s="42">
        <v>551.75247100000001</v>
      </c>
      <c r="AF1451" s="42">
        <v>207.816822</v>
      </c>
      <c r="AG1451" s="42">
        <v>1068.9605079999999</v>
      </c>
      <c r="AH1451" s="42">
        <v>175.40409500000001</v>
      </c>
      <c r="AI1451" s="42">
        <v>170.767875</v>
      </c>
      <c r="AJ1451" s="42">
        <v>202.16696999999999</v>
      </c>
      <c r="AK1451" s="42">
        <v>195.94442100000001</v>
      </c>
      <c r="AL1451" s="42">
        <v>156.80008000000001</v>
      </c>
      <c r="AM1451" s="42">
        <v>141.527807</v>
      </c>
      <c r="AN1451" s="42">
        <v>26.349260999999998</v>
      </c>
      <c r="AO1451" s="42">
        <v>244.18396200000001</v>
      </c>
      <c r="AP1451" s="42">
        <v>564.07030399999996</v>
      </c>
      <c r="AQ1451" s="42">
        <v>260.70624199999997</v>
      </c>
      <c r="AR1451" s="42">
        <v>1750.9865589999999</v>
      </c>
      <c r="AS1451" s="42">
        <v>57.780172</v>
      </c>
      <c r="AT1451" s="42">
        <v>94.924569000000005</v>
      </c>
      <c r="AU1451" s="42">
        <v>107.306034</v>
      </c>
      <c r="AV1451" s="42">
        <v>160.831785</v>
      </c>
      <c r="AW1451" s="42">
        <v>272.26497499999999</v>
      </c>
      <c r="AX1451" s="42">
        <v>214.61206899999999</v>
      </c>
      <c r="AY1451" s="42">
        <v>571.76557600000001</v>
      </c>
      <c r="AZ1451" s="42">
        <v>271.50137799999999</v>
      </c>
      <c r="BA1451" s="42">
        <v>841.04879100000005</v>
      </c>
      <c r="BB1451" s="42">
        <v>24.762930999999998</v>
      </c>
      <c r="BC1451" s="42">
        <v>66.034482999999994</v>
      </c>
      <c r="BD1451" s="42">
        <v>82.543103000000002</v>
      </c>
      <c r="BE1451" s="42">
        <v>74.288792999999998</v>
      </c>
      <c r="BF1451" s="42">
        <v>41.271552</v>
      </c>
      <c r="BG1451" s="42">
        <v>193.976293</v>
      </c>
      <c r="BH1451" s="42">
        <v>275.88306599999999</v>
      </c>
      <c r="BI1451" s="42">
        <v>82.288571000000005</v>
      </c>
      <c r="BJ1451" s="42">
        <v>909.93776800000001</v>
      </c>
      <c r="BK1451" s="42">
        <v>33.017240999999999</v>
      </c>
      <c r="BL1451" s="42">
        <v>28.890086</v>
      </c>
      <c r="BM1451" s="42">
        <v>24.762930999999998</v>
      </c>
      <c r="BN1451" s="42">
        <v>86.542991999999998</v>
      </c>
      <c r="BO1451" s="42">
        <v>230.99342300000001</v>
      </c>
      <c r="BP1451" s="42">
        <v>20.635776</v>
      </c>
      <c r="BQ1451" s="42">
        <v>295.88251100000002</v>
      </c>
      <c r="BR1451" s="42">
        <v>189.212807</v>
      </c>
      <c r="BS1451" s="42">
        <v>271.50137799999999</v>
      </c>
      <c r="BT1451" s="42">
        <v>16.508621000000002</v>
      </c>
      <c r="BU1451" s="42">
        <v>4.1271550000000001</v>
      </c>
      <c r="BV1451" s="42">
        <v>0</v>
      </c>
      <c r="BW1451" s="42">
        <v>8.1270439999999997</v>
      </c>
      <c r="BX1451" s="42">
        <v>74.161527000000007</v>
      </c>
      <c r="BY1451" s="42">
        <v>37.144396</v>
      </c>
      <c r="BZ1451" s="42">
        <v>0</v>
      </c>
      <c r="CA1451" s="42">
        <v>131.432635</v>
      </c>
      <c r="CB1451" s="42">
        <v>767.523595</v>
      </c>
      <c r="CC1451" s="42">
        <v>20.635776</v>
      </c>
      <c r="CD1451" s="42">
        <v>70.161637999999996</v>
      </c>
      <c r="CE1451" s="42">
        <v>99.051723999999993</v>
      </c>
      <c r="CF1451" s="42">
        <v>140.32327599999999</v>
      </c>
      <c r="CG1451" s="42">
        <v>177.46767199999999</v>
      </c>
      <c r="CH1451" s="42">
        <v>169.21336199999999</v>
      </c>
      <c r="CI1451" s="42">
        <v>4.1271550000000001</v>
      </c>
      <c r="CJ1451" s="42">
        <v>86.542991999999998</v>
      </c>
      <c r="CK1451" s="42">
        <v>711.96158600000001</v>
      </c>
      <c r="CL1451" s="42">
        <v>20.635776</v>
      </c>
      <c r="CM1451" s="42">
        <v>20.635776</v>
      </c>
      <c r="CN1451" s="42">
        <v>8.2543100000000003</v>
      </c>
      <c r="CO1451" s="42">
        <v>12.381465</v>
      </c>
      <c r="CP1451" s="42">
        <v>20.635776</v>
      </c>
      <c r="CQ1451" s="42">
        <v>8.2543100000000003</v>
      </c>
      <c r="CR1451" s="42">
        <v>567.63842099999999</v>
      </c>
      <c r="CS1451" s="42">
        <v>53.525751</v>
      </c>
    </row>
    <row r="1452" spans="1:97">
      <c r="A1452" s="40" t="s">
        <v>3548</v>
      </c>
      <c r="B1452" s="40" t="s">
        <v>289</v>
      </c>
      <c r="C1452" s="40" t="s">
        <v>3502</v>
      </c>
      <c r="D1452" s="40" t="s">
        <v>3503</v>
      </c>
      <c r="E1452" s="40" t="s">
        <v>3549</v>
      </c>
      <c r="F1452" s="40" t="s">
        <v>2849</v>
      </c>
      <c r="G1452" s="41" t="s">
        <v>294</v>
      </c>
      <c r="H1452" s="40" t="s">
        <v>1720</v>
      </c>
      <c r="I1452" s="42">
        <v>1014</v>
      </c>
      <c r="J1452" s="42">
        <v>194.30293900000001</v>
      </c>
      <c r="K1452" s="42">
        <v>140.660708</v>
      </c>
      <c r="L1452" s="42">
        <v>222.630414</v>
      </c>
      <c r="M1452" s="42">
        <v>255.041809</v>
      </c>
      <c r="N1452" s="42">
        <v>124.46682699999999</v>
      </c>
      <c r="O1452" s="42">
        <v>76.897301999999996</v>
      </c>
      <c r="P1452" s="42">
        <v>175</v>
      </c>
      <c r="Q1452" s="42">
        <v>166</v>
      </c>
      <c r="R1452" s="42">
        <v>215</v>
      </c>
      <c r="S1452" s="42">
        <v>198</v>
      </c>
      <c r="T1452" s="42">
        <v>96</v>
      </c>
      <c r="U1452" s="42">
        <v>57</v>
      </c>
      <c r="V1452" s="42">
        <v>503.95183100000003</v>
      </c>
      <c r="W1452" s="42">
        <v>83.993941000000007</v>
      </c>
      <c r="X1452" s="42">
        <v>77.909419</v>
      </c>
      <c r="Y1452" s="42">
        <v>108.272946</v>
      </c>
      <c r="Z1452" s="42">
        <v>132.587401</v>
      </c>
      <c r="AA1452" s="42">
        <v>64.763707999999994</v>
      </c>
      <c r="AB1452" s="42">
        <v>35.412298</v>
      </c>
      <c r="AC1452" s="42">
        <v>1.0121180000000001</v>
      </c>
      <c r="AD1452" s="42">
        <v>119.41805600000001</v>
      </c>
      <c r="AE1452" s="42">
        <v>316.73371500000002</v>
      </c>
      <c r="AF1452" s="42">
        <v>67.800060000000002</v>
      </c>
      <c r="AG1452" s="42">
        <v>510.04816899999997</v>
      </c>
      <c r="AH1452" s="42">
        <v>110.308998</v>
      </c>
      <c r="AI1452" s="42">
        <v>62.751289</v>
      </c>
      <c r="AJ1452" s="42">
        <v>114.357468</v>
      </c>
      <c r="AK1452" s="42">
        <v>122.454409</v>
      </c>
      <c r="AL1452" s="42">
        <v>59.703119999999998</v>
      </c>
      <c r="AM1452" s="42">
        <v>37.436532999999997</v>
      </c>
      <c r="AN1452" s="42">
        <v>3.0363530000000001</v>
      </c>
      <c r="AO1452" s="42">
        <v>138.64829</v>
      </c>
      <c r="AP1452" s="42">
        <v>303.59981900000002</v>
      </c>
      <c r="AQ1452" s="42">
        <v>67.800060000000002</v>
      </c>
      <c r="AR1452" s="42">
        <v>825.88793099999998</v>
      </c>
      <c r="AS1452" s="42">
        <v>0</v>
      </c>
      <c r="AT1452" s="42">
        <v>48.581643</v>
      </c>
      <c r="AU1452" s="42">
        <v>97.163285999999999</v>
      </c>
      <c r="AV1452" s="42">
        <v>149.79339899999999</v>
      </c>
      <c r="AW1452" s="42">
        <v>137.647989</v>
      </c>
      <c r="AX1452" s="42">
        <v>72.872465000000005</v>
      </c>
      <c r="AY1452" s="42">
        <v>194.326572</v>
      </c>
      <c r="AZ1452" s="42">
        <v>125.502578</v>
      </c>
      <c r="BA1452" s="42">
        <v>404.84702499999997</v>
      </c>
      <c r="BB1452" s="42">
        <v>0</v>
      </c>
      <c r="BC1452" s="42">
        <v>48.581643</v>
      </c>
      <c r="BD1452" s="42">
        <v>52.630113000000001</v>
      </c>
      <c r="BE1452" s="42">
        <v>68.823993999999999</v>
      </c>
      <c r="BF1452" s="42">
        <v>28.339292</v>
      </c>
      <c r="BG1452" s="42">
        <v>56.678584000000001</v>
      </c>
      <c r="BH1452" s="42">
        <v>101.21175599999999</v>
      </c>
      <c r="BI1452" s="42">
        <v>48.581643</v>
      </c>
      <c r="BJ1452" s="42">
        <v>421.04090600000001</v>
      </c>
      <c r="BK1452" s="42">
        <v>0</v>
      </c>
      <c r="BL1452" s="42">
        <v>0</v>
      </c>
      <c r="BM1452" s="42">
        <v>44.533172999999998</v>
      </c>
      <c r="BN1452" s="42">
        <v>80.969404999999995</v>
      </c>
      <c r="BO1452" s="42">
        <v>109.308697</v>
      </c>
      <c r="BP1452" s="42">
        <v>16.193881000000001</v>
      </c>
      <c r="BQ1452" s="42">
        <v>93.114816000000005</v>
      </c>
      <c r="BR1452" s="42">
        <v>76.920935</v>
      </c>
      <c r="BS1452" s="42">
        <v>105.260227</v>
      </c>
      <c r="BT1452" s="42">
        <v>0</v>
      </c>
      <c r="BU1452" s="42">
        <v>0</v>
      </c>
      <c r="BV1452" s="42">
        <v>0</v>
      </c>
      <c r="BW1452" s="42">
        <v>4.04847</v>
      </c>
      <c r="BX1452" s="42">
        <v>12.145410999999999</v>
      </c>
      <c r="BY1452" s="42">
        <v>16.193881000000001</v>
      </c>
      <c r="BZ1452" s="42">
        <v>0</v>
      </c>
      <c r="CA1452" s="42">
        <v>72.872465000000005</v>
      </c>
      <c r="CB1452" s="42">
        <v>469.62254899999999</v>
      </c>
      <c r="CC1452" s="42">
        <v>0</v>
      </c>
      <c r="CD1452" s="42">
        <v>36.436231999999997</v>
      </c>
      <c r="CE1452" s="42">
        <v>93.114816000000005</v>
      </c>
      <c r="CF1452" s="42">
        <v>133.59951799999999</v>
      </c>
      <c r="CG1452" s="42">
        <v>113.357167</v>
      </c>
      <c r="CH1452" s="42">
        <v>56.678584000000001</v>
      </c>
      <c r="CI1452" s="42">
        <v>0</v>
      </c>
      <c r="CJ1452" s="42">
        <v>36.436231999999997</v>
      </c>
      <c r="CK1452" s="42">
        <v>251.005156</v>
      </c>
      <c r="CL1452" s="42">
        <v>0</v>
      </c>
      <c r="CM1452" s="42">
        <v>12.145410999999999</v>
      </c>
      <c r="CN1452" s="42">
        <v>4.04847</v>
      </c>
      <c r="CO1452" s="42">
        <v>12.145410999999999</v>
      </c>
      <c r="CP1452" s="42">
        <v>12.145410999999999</v>
      </c>
      <c r="CQ1452" s="42">
        <v>0</v>
      </c>
      <c r="CR1452" s="42">
        <v>194.326572</v>
      </c>
      <c r="CS1452" s="42">
        <v>16.193881000000001</v>
      </c>
    </row>
    <row r="1453" spans="1:97">
      <c r="A1453" s="40" t="s">
        <v>3550</v>
      </c>
      <c r="B1453" s="40" t="s">
        <v>289</v>
      </c>
      <c r="C1453" s="40" t="s">
        <v>3502</v>
      </c>
      <c r="D1453" s="40" t="s">
        <v>3519</v>
      </c>
      <c r="E1453" s="40" t="s">
        <v>3551</v>
      </c>
      <c r="F1453" s="40" t="s">
        <v>397</v>
      </c>
      <c r="G1453" s="41" t="s">
        <v>294</v>
      </c>
      <c r="H1453" s="40" t="s">
        <v>3552</v>
      </c>
      <c r="I1453" s="42">
        <v>383</v>
      </c>
      <c r="J1453" s="42">
        <v>80.448397</v>
      </c>
      <c r="K1453" s="42">
        <v>63.572721000000001</v>
      </c>
      <c r="L1453" s="42">
        <v>76.790360000000007</v>
      </c>
      <c r="M1453" s="42">
        <v>78.925314</v>
      </c>
      <c r="N1453" s="42">
        <v>61.913666999999997</v>
      </c>
      <c r="O1453" s="42">
        <v>21.349540000000001</v>
      </c>
      <c r="P1453" s="42">
        <v>46</v>
      </c>
      <c r="Q1453" s="42">
        <v>41</v>
      </c>
      <c r="R1453" s="42">
        <v>58</v>
      </c>
      <c r="S1453" s="42">
        <v>51</v>
      </c>
      <c r="T1453" s="42">
        <v>41</v>
      </c>
      <c r="U1453" s="42">
        <v>21</v>
      </c>
      <c r="V1453" s="42">
        <v>191.398021</v>
      </c>
      <c r="W1453" s="42">
        <v>40.156213000000001</v>
      </c>
      <c r="X1453" s="42">
        <v>31.820353999999998</v>
      </c>
      <c r="Y1453" s="42">
        <v>39.428663999999998</v>
      </c>
      <c r="Z1453" s="42">
        <v>38.361187000000001</v>
      </c>
      <c r="AA1453" s="42">
        <v>29.889357</v>
      </c>
      <c r="AB1453" s="42">
        <v>10.674770000000001</v>
      </c>
      <c r="AC1453" s="42">
        <v>1.067477</v>
      </c>
      <c r="AD1453" s="42">
        <v>49.763506</v>
      </c>
      <c r="AE1453" s="42">
        <v>107.475251</v>
      </c>
      <c r="AF1453" s="42">
        <v>34.159264999999998</v>
      </c>
      <c r="AG1453" s="42">
        <v>191.601979</v>
      </c>
      <c r="AH1453" s="42">
        <v>40.292183999999999</v>
      </c>
      <c r="AI1453" s="42">
        <v>31.752368000000001</v>
      </c>
      <c r="AJ1453" s="42">
        <v>37.361696000000002</v>
      </c>
      <c r="AK1453" s="42">
        <v>40.564126999999999</v>
      </c>
      <c r="AL1453" s="42">
        <v>32.024310999999997</v>
      </c>
      <c r="AM1453" s="42">
        <v>8.5398160000000001</v>
      </c>
      <c r="AN1453" s="42">
        <v>1.067477</v>
      </c>
      <c r="AO1453" s="42">
        <v>46.629060000000003</v>
      </c>
      <c r="AP1453" s="42">
        <v>115.083561</v>
      </c>
      <c r="AQ1453" s="42">
        <v>29.889357</v>
      </c>
      <c r="AR1453" s="42">
        <v>311.15940499999999</v>
      </c>
      <c r="AS1453" s="42">
        <v>12.809723999999999</v>
      </c>
      <c r="AT1453" s="42">
        <v>38.429172999999999</v>
      </c>
      <c r="AU1453" s="42">
        <v>4.269908</v>
      </c>
      <c r="AV1453" s="42">
        <v>34.159264999999998</v>
      </c>
      <c r="AW1453" s="42">
        <v>38.429172999999999</v>
      </c>
      <c r="AX1453" s="42">
        <v>46.968989000000001</v>
      </c>
      <c r="AY1453" s="42">
        <v>85.398161999999999</v>
      </c>
      <c r="AZ1453" s="42">
        <v>50.695011000000001</v>
      </c>
      <c r="BA1453" s="42">
        <v>157.71465699999999</v>
      </c>
      <c r="BB1453" s="42">
        <v>4.269908</v>
      </c>
      <c r="BC1453" s="42">
        <v>29.889357</v>
      </c>
      <c r="BD1453" s="42">
        <v>4.269908</v>
      </c>
      <c r="BE1453" s="42">
        <v>12.809723999999999</v>
      </c>
      <c r="BF1453" s="42">
        <v>8.5398160000000001</v>
      </c>
      <c r="BG1453" s="42">
        <v>42.699081</v>
      </c>
      <c r="BH1453" s="42">
        <v>38.429172999999999</v>
      </c>
      <c r="BI1453" s="42">
        <v>16.807689</v>
      </c>
      <c r="BJ1453" s="42">
        <v>153.444749</v>
      </c>
      <c r="BK1453" s="42">
        <v>8.5398160000000001</v>
      </c>
      <c r="BL1453" s="42">
        <v>8.5398160000000001</v>
      </c>
      <c r="BM1453" s="42">
        <v>0</v>
      </c>
      <c r="BN1453" s="42">
        <v>21.349540000000001</v>
      </c>
      <c r="BO1453" s="42">
        <v>29.889357</v>
      </c>
      <c r="BP1453" s="42">
        <v>4.269908</v>
      </c>
      <c r="BQ1453" s="42">
        <v>46.968989000000001</v>
      </c>
      <c r="BR1453" s="42">
        <v>33.887321999999998</v>
      </c>
      <c r="BS1453" s="42">
        <v>50.966954000000001</v>
      </c>
      <c r="BT1453" s="42">
        <v>0</v>
      </c>
      <c r="BU1453" s="42">
        <v>0</v>
      </c>
      <c r="BV1453" s="42">
        <v>0</v>
      </c>
      <c r="BW1453" s="42">
        <v>0</v>
      </c>
      <c r="BX1453" s="42">
        <v>12.809723999999999</v>
      </c>
      <c r="BY1453" s="42">
        <v>17.079632</v>
      </c>
      <c r="BZ1453" s="42">
        <v>0</v>
      </c>
      <c r="CA1453" s="42">
        <v>21.077597999999998</v>
      </c>
      <c r="CB1453" s="42">
        <v>144.904932</v>
      </c>
      <c r="CC1453" s="42">
        <v>4.269908</v>
      </c>
      <c r="CD1453" s="42">
        <v>29.889357</v>
      </c>
      <c r="CE1453" s="42">
        <v>4.269908</v>
      </c>
      <c r="CF1453" s="42">
        <v>29.889357</v>
      </c>
      <c r="CG1453" s="42">
        <v>25.619448999999999</v>
      </c>
      <c r="CH1453" s="42">
        <v>29.889357</v>
      </c>
      <c r="CI1453" s="42">
        <v>0</v>
      </c>
      <c r="CJ1453" s="42">
        <v>21.077597999999998</v>
      </c>
      <c r="CK1453" s="42">
        <v>115.287519</v>
      </c>
      <c r="CL1453" s="42">
        <v>8.5398160000000001</v>
      </c>
      <c r="CM1453" s="42">
        <v>8.5398160000000001</v>
      </c>
      <c r="CN1453" s="42">
        <v>0</v>
      </c>
      <c r="CO1453" s="42">
        <v>4.269908</v>
      </c>
      <c r="CP1453" s="42">
        <v>0</v>
      </c>
      <c r="CQ1453" s="42">
        <v>0</v>
      </c>
      <c r="CR1453" s="42">
        <v>85.398161999999999</v>
      </c>
      <c r="CS1453" s="42">
        <v>8.5398160000000001</v>
      </c>
    </row>
    <row r="1454" spans="1:97">
      <c r="A1454" s="40" t="s">
        <v>3553</v>
      </c>
      <c r="B1454" s="40" t="s">
        <v>289</v>
      </c>
      <c r="C1454" s="40" t="s">
        <v>3502</v>
      </c>
      <c r="D1454" s="40" t="s">
        <v>3507</v>
      </c>
      <c r="E1454" s="40" t="s">
        <v>3554</v>
      </c>
      <c r="F1454" s="40" t="s">
        <v>2094</v>
      </c>
      <c r="G1454" s="41" t="s">
        <v>294</v>
      </c>
      <c r="H1454" s="40" t="s">
        <v>3555</v>
      </c>
      <c r="I1454" s="42">
        <v>208</v>
      </c>
      <c r="J1454" s="42">
        <v>22.766169000000001</v>
      </c>
      <c r="K1454" s="42">
        <v>24.835820999999999</v>
      </c>
      <c r="L1454" s="42">
        <v>34.149253999999999</v>
      </c>
      <c r="M1454" s="42">
        <v>41.393034999999998</v>
      </c>
      <c r="N1454" s="42">
        <v>45.532338000000003</v>
      </c>
      <c r="O1454" s="42">
        <v>39.323383</v>
      </c>
      <c r="P1454" s="42">
        <v>23</v>
      </c>
      <c r="Q1454" s="42">
        <v>21</v>
      </c>
      <c r="R1454" s="42">
        <v>34</v>
      </c>
      <c r="S1454" s="42">
        <v>28</v>
      </c>
      <c r="T1454" s="42">
        <v>54</v>
      </c>
      <c r="U1454" s="42">
        <v>26</v>
      </c>
      <c r="V1454" s="42">
        <v>103.482587</v>
      </c>
      <c r="W1454" s="42">
        <v>10.348259000000001</v>
      </c>
      <c r="X1454" s="42">
        <v>14.487562</v>
      </c>
      <c r="Y1454" s="42">
        <v>16.557213999999998</v>
      </c>
      <c r="Z1454" s="42">
        <v>21.731342999999999</v>
      </c>
      <c r="AA1454" s="42">
        <v>20.696517</v>
      </c>
      <c r="AB1454" s="42">
        <v>18.626866</v>
      </c>
      <c r="AC1454" s="42">
        <v>1.034826</v>
      </c>
      <c r="AD1454" s="42">
        <v>14.487562</v>
      </c>
      <c r="AE1454" s="42">
        <v>58.985075000000002</v>
      </c>
      <c r="AF1454" s="42">
        <v>30.00995</v>
      </c>
      <c r="AG1454" s="42">
        <v>104.517413</v>
      </c>
      <c r="AH1454" s="42">
        <v>12.417909999999999</v>
      </c>
      <c r="AI1454" s="42">
        <v>10.348259000000001</v>
      </c>
      <c r="AJ1454" s="42">
        <v>17.592040000000001</v>
      </c>
      <c r="AK1454" s="42">
        <v>19.661691999999999</v>
      </c>
      <c r="AL1454" s="42">
        <v>24.835820999999999</v>
      </c>
      <c r="AM1454" s="42">
        <v>19.661691999999999</v>
      </c>
      <c r="AN1454" s="42">
        <v>0</v>
      </c>
      <c r="AO1454" s="42">
        <v>15.522387999999999</v>
      </c>
      <c r="AP1454" s="42">
        <v>50.706468000000001</v>
      </c>
      <c r="AQ1454" s="42">
        <v>38.288556999999997</v>
      </c>
      <c r="AR1454" s="42">
        <v>190.40796</v>
      </c>
      <c r="AS1454" s="42">
        <v>4.139303</v>
      </c>
      <c r="AT1454" s="42">
        <v>4.139303</v>
      </c>
      <c r="AU1454" s="42">
        <v>0</v>
      </c>
      <c r="AV1454" s="42">
        <v>16.557213999999998</v>
      </c>
      <c r="AW1454" s="42">
        <v>12.417909999999999</v>
      </c>
      <c r="AX1454" s="42">
        <v>41.393034999999998</v>
      </c>
      <c r="AY1454" s="42">
        <v>78.646766</v>
      </c>
      <c r="AZ1454" s="42">
        <v>33.114427999999997</v>
      </c>
      <c r="BA1454" s="42">
        <v>107.62189100000001</v>
      </c>
      <c r="BB1454" s="42">
        <v>4.139303</v>
      </c>
      <c r="BC1454" s="42">
        <v>4.139303</v>
      </c>
      <c r="BD1454" s="42">
        <v>0</v>
      </c>
      <c r="BE1454" s="42">
        <v>8.2786069999999992</v>
      </c>
      <c r="BF1454" s="42">
        <v>0</v>
      </c>
      <c r="BG1454" s="42">
        <v>41.393034999999998</v>
      </c>
      <c r="BH1454" s="42">
        <v>37.253731000000002</v>
      </c>
      <c r="BI1454" s="42">
        <v>12.417909999999999</v>
      </c>
      <c r="BJ1454" s="42">
        <v>82.786069999999995</v>
      </c>
      <c r="BK1454" s="42">
        <v>0</v>
      </c>
      <c r="BL1454" s="42">
        <v>0</v>
      </c>
      <c r="BM1454" s="42">
        <v>0</v>
      </c>
      <c r="BN1454" s="42">
        <v>8.2786069999999992</v>
      </c>
      <c r="BO1454" s="42">
        <v>12.417909999999999</v>
      </c>
      <c r="BP1454" s="42">
        <v>0</v>
      </c>
      <c r="BQ1454" s="42">
        <v>41.393034999999998</v>
      </c>
      <c r="BR1454" s="42">
        <v>20.696517</v>
      </c>
      <c r="BS1454" s="42">
        <v>28.975124000000001</v>
      </c>
      <c r="BT1454" s="42">
        <v>0</v>
      </c>
      <c r="BU1454" s="42">
        <v>0</v>
      </c>
      <c r="BV1454" s="42">
        <v>0</v>
      </c>
      <c r="BW1454" s="42">
        <v>0</v>
      </c>
      <c r="BX1454" s="42">
        <v>4.139303</v>
      </c>
      <c r="BY1454" s="42">
        <v>12.417909999999999</v>
      </c>
      <c r="BZ1454" s="42">
        <v>0</v>
      </c>
      <c r="CA1454" s="42">
        <v>12.417909999999999</v>
      </c>
      <c r="CB1454" s="42">
        <v>66.228855999999993</v>
      </c>
      <c r="CC1454" s="42">
        <v>4.139303</v>
      </c>
      <c r="CD1454" s="42">
        <v>4.139303</v>
      </c>
      <c r="CE1454" s="42">
        <v>0</v>
      </c>
      <c r="CF1454" s="42">
        <v>12.417909999999999</v>
      </c>
      <c r="CG1454" s="42">
        <v>8.2786069999999992</v>
      </c>
      <c r="CH1454" s="42">
        <v>24.835820999999999</v>
      </c>
      <c r="CI1454" s="42">
        <v>0</v>
      </c>
      <c r="CJ1454" s="42">
        <v>12.417909999999999</v>
      </c>
      <c r="CK1454" s="42">
        <v>95.203980000000001</v>
      </c>
      <c r="CL1454" s="42">
        <v>0</v>
      </c>
      <c r="CM1454" s="42">
        <v>0</v>
      </c>
      <c r="CN1454" s="42">
        <v>0</v>
      </c>
      <c r="CO1454" s="42">
        <v>4.139303</v>
      </c>
      <c r="CP1454" s="42">
        <v>0</v>
      </c>
      <c r="CQ1454" s="42">
        <v>4.139303</v>
      </c>
      <c r="CR1454" s="42">
        <v>78.646766</v>
      </c>
      <c r="CS1454" s="42">
        <v>8.2786069999999992</v>
      </c>
    </row>
    <row r="1455" spans="1:97">
      <c r="A1455" s="40" t="s">
        <v>3556</v>
      </c>
      <c r="B1455" s="40" t="s">
        <v>289</v>
      </c>
      <c r="C1455" s="40" t="s">
        <v>3502</v>
      </c>
      <c r="D1455" s="40" t="s">
        <v>3503</v>
      </c>
      <c r="E1455" s="40" t="s">
        <v>3557</v>
      </c>
      <c r="F1455" s="40" t="s">
        <v>2849</v>
      </c>
      <c r="G1455" s="41" t="s">
        <v>294</v>
      </c>
      <c r="H1455" s="40" t="s">
        <v>3558</v>
      </c>
      <c r="I1455" s="42">
        <v>929</v>
      </c>
      <c r="J1455" s="42">
        <v>160.574792</v>
      </c>
      <c r="K1455" s="42">
        <v>126.09554199999999</v>
      </c>
      <c r="L1455" s="42">
        <v>164.515278</v>
      </c>
      <c r="M1455" s="42">
        <v>267.98352399999999</v>
      </c>
      <c r="N1455" s="42">
        <v>150.723578</v>
      </c>
      <c r="O1455" s="42">
        <v>59.107286000000002</v>
      </c>
      <c r="P1455" s="42">
        <v>202</v>
      </c>
      <c r="Q1455" s="42">
        <v>140</v>
      </c>
      <c r="R1455" s="42">
        <v>239</v>
      </c>
      <c r="S1455" s="42">
        <v>203</v>
      </c>
      <c r="T1455" s="42">
        <v>106</v>
      </c>
      <c r="U1455" s="42">
        <v>41</v>
      </c>
      <c r="V1455" s="42">
        <v>464.02268700000002</v>
      </c>
      <c r="W1455" s="42">
        <v>84.720443000000003</v>
      </c>
      <c r="X1455" s="42">
        <v>64.032893000000001</v>
      </c>
      <c r="Y1455" s="42">
        <v>78.809714</v>
      </c>
      <c r="Z1455" s="42">
        <v>130.06652399999999</v>
      </c>
      <c r="AA1455" s="42">
        <v>80.779956999999996</v>
      </c>
      <c r="AB1455" s="42">
        <v>24.628036000000002</v>
      </c>
      <c r="AC1455" s="42">
        <v>0.98512100000000002</v>
      </c>
      <c r="AD1455" s="42">
        <v>107.378235</v>
      </c>
      <c r="AE1455" s="42">
        <v>293.59668099999999</v>
      </c>
      <c r="AF1455" s="42">
        <v>63.047770999999997</v>
      </c>
      <c r="AG1455" s="42">
        <v>464.97731299999998</v>
      </c>
      <c r="AH1455" s="42">
        <v>75.854349999999997</v>
      </c>
      <c r="AI1455" s="42">
        <v>62.062649999999998</v>
      </c>
      <c r="AJ1455" s="42">
        <v>85.705563999999995</v>
      </c>
      <c r="AK1455" s="42">
        <v>137.917</v>
      </c>
      <c r="AL1455" s="42">
        <v>69.943620999999993</v>
      </c>
      <c r="AM1455" s="42">
        <v>31.523886000000001</v>
      </c>
      <c r="AN1455" s="42">
        <v>1.970243</v>
      </c>
      <c r="AO1455" s="42">
        <v>103.43774999999999</v>
      </c>
      <c r="AP1455" s="42">
        <v>294.55130600000001</v>
      </c>
      <c r="AQ1455" s="42">
        <v>66.988257000000004</v>
      </c>
      <c r="AR1455" s="42">
        <v>764.515218</v>
      </c>
      <c r="AS1455" s="42">
        <v>0</v>
      </c>
      <c r="AT1455" s="42">
        <v>23.642914000000001</v>
      </c>
      <c r="AU1455" s="42">
        <v>90.631170999999995</v>
      </c>
      <c r="AV1455" s="42">
        <v>141.857485</v>
      </c>
      <c r="AW1455" s="42">
        <v>153.67894200000001</v>
      </c>
      <c r="AX1455" s="42">
        <v>106.454106</v>
      </c>
      <c r="AY1455" s="42">
        <v>161.55991399999999</v>
      </c>
      <c r="AZ1455" s="42">
        <v>86.690685000000002</v>
      </c>
      <c r="BA1455" s="42">
        <v>386.22859099999999</v>
      </c>
      <c r="BB1455" s="42">
        <v>0</v>
      </c>
      <c r="BC1455" s="42">
        <v>15.761943</v>
      </c>
      <c r="BD1455" s="42">
        <v>63.047770999999997</v>
      </c>
      <c r="BE1455" s="42">
        <v>74.869228000000007</v>
      </c>
      <c r="BF1455" s="42">
        <v>31.523886000000001</v>
      </c>
      <c r="BG1455" s="42">
        <v>94.632649000000001</v>
      </c>
      <c r="BH1455" s="42">
        <v>82.750200000000007</v>
      </c>
      <c r="BI1455" s="42">
        <v>23.642914000000001</v>
      </c>
      <c r="BJ1455" s="42">
        <v>378.28662700000001</v>
      </c>
      <c r="BK1455" s="42">
        <v>0</v>
      </c>
      <c r="BL1455" s="42">
        <v>7.8809709999999997</v>
      </c>
      <c r="BM1455" s="42">
        <v>27.583400000000001</v>
      </c>
      <c r="BN1455" s="42">
        <v>66.988257000000004</v>
      </c>
      <c r="BO1455" s="42">
        <v>122.155057</v>
      </c>
      <c r="BP1455" s="42">
        <v>11.821457000000001</v>
      </c>
      <c r="BQ1455" s="42">
        <v>78.809714</v>
      </c>
      <c r="BR1455" s="42">
        <v>63.047770999999997</v>
      </c>
      <c r="BS1455" s="42">
        <v>98.512142999999995</v>
      </c>
      <c r="BT1455" s="42">
        <v>0</v>
      </c>
      <c r="BU1455" s="42">
        <v>3.9404859999999999</v>
      </c>
      <c r="BV1455" s="42">
        <v>0</v>
      </c>
      <c r="BW1455" s="42">
        <v>11.821457000000001</v>
      </c>
      <c r="BX1455" s="42">
        <v>15.761943</v>
      </c>
      <c r="BY1455" s="42">
        <v>15.761943</v>
      </c>
      <c r="BZ1455" s="42">
        <v>0</v>
      </c>
      <c r="CA1455" s="42">
        <v>51.226314000000002</v>
      </c>
      <c r="CB1455" s="42">
        <v>398.050048</v>
      </c>
      <c r="CC1455" s="42">
        <v>0</v>
      </c>
      <c r="CD1455" s="42">
        <v>7.8809709999999997</v>
      </c>
      <c r="CE1455" s="42">
        <v>63.047770999999997</v>
      </c>
      <c r="CF1455" s="42">
        <v>114.274085</v>
      </c>
      <c r="CG1455" s="42">
        <v>122.155057</v>
      </c>
      <c r="CH1455" s="42">
        <v>70.989733999999999</v>
      </c>
      <c r="CI1455" s="42">
        <v>0</v>
      </c>
      <c r="CJ1455" s="42">
        <v>19.702428999999999</v>
      </c>
      <c r="CK1455" s="42">
        <v>267.95302800000002</v>
      </c>
      <c r="CL1455" s="42">
        <v>0</v>
      </c>
      <c r="CM1455" s="42">
        <v>11.821457000000001</v>
      </c>
      <c r="CN1455" s="42">
        <v>27.583400000000001</v>
      </c>
      <c r="CO1455" s="42">
        <v>15.761943</v>
      </c>
      <c r="CP1455" s="42">
        <v>15.761943</v>
      </c>
      <c r="CQ1455" s="42">
        <v>19.702428999999999</v>
      </c>
      <c r="CR1455" s="42">
        <v>161.55991399999999</v>
      </c>
      <c r="CS1455" s="42">
        <v>15.761943</v>
      </c>
    </row>
    <row r="1456" spans="1:97">
      <c r="A1456" s="40" t="s">
        <v>3559</v>
      </c>
      <c r="B1456" s="40" t="s">
        <v>289</v>
      </c>
      <c r="C1456" s="40" t="s">
        <v>3502</v>
      </c>
      <c r="D1456" s="40" t="s">
        <v>3507</v>
      </c>
      <c r="E1456" s="40" t="s">
        <v>3554</v>
      </c>
      <c r="F1456" s="40" t="s">
        <v>2094</v>
      </c>
      <c r="G1456" s="41" t="s">
        <v>294</v>
      </c>
      <c r="H1456" s="40" t="s">
        <v>3560</v>
      </c>
      <c r="I1456" s="42">
        <v>182</v>
      </c>
      <c r="J1456" s="42">
        <v>38</v>
      </c>
      <c r="K1456" s="42">
        <v>10</v>
      </c>
      <c r="L1456" s="42">
        <v>35</v>
      </c>
      <c r="M1456" s="42">
        <v>40</v>
      </c>
      <c r="N1456" s="42">
        <v>42</v>
      </c>
      <c r="O1456" s="42">
        <v>17</v>
      </c>
      <c r="P1456" s="42">
        <v>25</v>
      </c>
      <c r="Q1456" s="42">
        <v>27</v>
      </c>
      <c r="R1456" s="42">
        <v>33</v>
      </c>
      <c r="S1456" s="42">
        <v>46</v>
      </c>
      <c r="T1456" s="42">
        <v>31</v>
      </c>
      <c r="U1456" s="42">
        <v>14</v>
      </c>
      <c r="V1456" s="42">
        <v>85</v>
      </c>
      <c r="W1456" s="42">
        <v>17</v>
      </c>
      <c r="X1456" s="42">
        <v>4</v>
      </c>
      <c r="Y1456" s="42">
        <v>15</v>
      </c>
      <c r="Z1456" s="42">
        <v>22</v>
      </c>
      <c r="AA1456" s="42">
        <v>19</v>
      </c>
      <c r="AB1456" s="42">
        <v>8</v>
      </c>
      <c r="AC1456" s="42">
        <v>0</v>
      </c>
      <c r="AD1456" s="42">
        <v>19</v>
      </c>
      <c r="AE1456" s="42">
        <v>46</v>
      </c>
      <c r="AF1456" s="42">
        <v>20</v>
      </c>
      <c r="AG1456" s="42">
        <v>97</v>
      </c>
      <c r="AH1456" s="42">
        <v>21</v>
      </c>
      <c r="AI1456" s="42">
        <v>6</v>
      </c>
      <c r="AJ1456" s="42">
        <v>20</v>
      </c>
      <c r="AK1456" s="42">
        <v>18</v>
      </c>
      <c r="AL1456" s="42">
        <v>23</v>
      </c>
      <c r="AM1456" s="42">
        <v>8</v>
      </c>
      <c r="AN1456" s="42">
        <v>1</v>
      </c>
      <c r="AO1456" s="42">
        <v>26</v>
      </c>
      <c r="AP1456" s="42">
        <v>46</v>
      </c>
      <c r="AQ1456" s="42">
        <v>25</v>
      </c>
      <c r="AR1456" s="42">
        <v>140</v>
      </c>
      <c r="AS1456" s="42">
        <v>16</v>
      </c>
      <c r="AT1456" s="42">
        <v>16</v>
      </c>
      <c r="AU1456" s="42">
        <v>0</v>
      </c>
      <c r="AV1456" s="42">
        <v>0</v>
      </c>
      <c r="AW1456" s="42">
        <v>28</v>
      </c>
      <c r="AX1456" s="42">
        <v>12</v>
      </c>
      <c r="AY1456" s="42">
        <v>68</v>
      </c>
      <c r="AZ1456" s="42">
        <v>0</v>
      </c>
      <c r="BA1456" s="42">
        <v>60</v>
      </c>
      <c r="BB1456" s="42">
        <v>12</v>
      </c>
      <c r="BC1456" s="42">
        <v>8</v>
      </c>
      <c r="BD1456" s="42">
        <v>0</v>
      </c>
      <c r="BE1456" s="42">
        <v>0</v>
      </c>
      <c r="BF1456" s="42">
        <v>8</v>
      </c>
      <c r="BG1456" s="42">
        <v>8</v>
      </c>
      <c r="BH1456" s="42">
        <v>24</v>
      </c>
      <c r="BI1456" s="42">
        <v>0</v>
      </c>
      <c r="BJ1456" s="42">
        <v>80</v>
      </c>
      <c r="BK1456" s="42">
        <v>4</v>
      </c>
      <c r="BL1456" s="42">
        <v>8</v>
      </c>
      <c r="BM1456" s="42">
        <v>0</v>
      </c>
      <c r="BN1456" s="42">
        <v>0</v>
      </c>
      <c r="BO1456" s="42">
        <v>20</v>
      </c>
      <c r="BP1456" s="42">
        <v>4</v>
      </c>
      <c r="BQ1456" s="42">
        <v>44</v>
      </c>
      <c r="BR1456" s="42">
        <v>0</v>
      </c>
      <c r="BS1456" s="42">
        <v>0</v>
      </c>
      <c r="BT1456" s="42">
        <v>0</v>
      </c>
      <c r="BU1456" s="42">
        <v>0</v>
      </c>
      <c r="BV1456" s="42">
        <v>0</v>
      </c>
      <c r="BW1456" s="42">
        <v>0</v>
      </c>
      <c r="BX1456" s="42">
        <v>0</v>
      </c>
      <c r="BY1456" s="42">
        <v>0</v>
      </c>
      <c r="BZ1456" s="42">
        <v>0</v>
      </c>
      <c r="CA1456" s="42">
        <v>0</v>
      </c>
      <c r="CB1456" s="42">
        <v>52</v>
      </c>
      <c r="CC1456" s="42">
        <v>4</v>
      </c>
      <c r="CD1456" s="42">
        <v>8</v>
      </c>
      <c r="CE1456" s="42">
        <v>0</v>
      </c>
      <c r="CF1456" s="42">
        <v>0</v>
      </c>
      <c r="CG1456" s="42">
        <v>28</v>
      </c>
      <c r="CH1456" s="42">
        <v>12</v>
      </c>
      <c r="CI1456" s="42">
        <v>0</v>
      </c>
      <c r="CJ1456" s="42">
        <v>0</v>
      </c>
      <c r="CK1456" s="42">
        <v>88</v>
      </c>
      <c r="CL1456" s="42">
        <v>12</v>
      </c>
      <c r="CM1456" s="42">
        <v>8</v>
      </c>
      <c r="CN1456" s="42">
        <v>0</v>
      </c>
      <c r="CO1456" s="42">
        <v>0</v>
      </c>
      <c r="CP1456" s="42">
        <v>0</v>
      </c>
      <c r="CQ1456" s="42">
        <v>0</v>
      </c>
      <c r="CR1456" s="42">
        <v>68</v>
      </c>
      <c r="CS1456" s="42">
        <v>0</v>
      </c>
    </row>
    <row r="1457" spans="1:97">
      <c r="A1457" s="40" t="s">
        <v>3561</v>
      </c>
      <c r="B1457" s="40" t="s">
        <v>289</v>
      </c>
      <c r="C1457" s="40" t="s">
        <v>3502</v>
      </c>
      <c r="D1457" s="40" t="s">
        <v>3523</v>
      </c>
      <c r="E1457" s="40" t="s">
        <v>3562</v>
      </c>
      <c r="F1457" s="40" t="s">
        <v>2849</v>
      </c>
      <c r="G1457" s="41" t="s">
        <v>294</v>
      </c>
      <c r="H1457" s="40" t="s">
        <v>3563</v>
      </c>
      <c r="I1457" s="42">
        <v>1500</v>
      </c>
      <c r="J1457" s="42">
        <v>227</v>
      </c>
      <c r="K1457" s="42">
        <v>207</v>
      </c>
      <c r="L1457" s="42">
        <v>259</v>
      </c>
      <c r="M1457" s="42">
        <v>338</v>
      </c>
      <c r="N1457" s="42">
        <v>291</v>
      </c>
      <c r="O1457" s="42">
        <v>178</v>
      </c>
      <c r="P1457" s="42">
        <v>237</v>
      </c>
      <c r="Q1457" s="42">
        <v>213</v>
      </c>
      <c r="R1457" s="42">
        <v>299</v>
      </c>
      <c r="S1457" s="42">
        <v>273</v>
      </c>
      <c r="T1457" s="42">
        <v>243</v>
      </c>
      <c r="U1457" s="42">
        <v>150</v>
      </c>
      <c r="V1457" s="42">
        <v>726</v>
      </c>
      <c r="W1457" s="42">
        <v>117</v>
      </c>
      <c r="X1457" s="42">
        <v>96</v>
      </c>
      <c r="Y1457" s="42">
        <v>124</v>
      </c>
      <c r="Z1457" s="42">
        <v>171</v>
      </c>
      <c r="AA1457" s="42">
        <v>142</v>
      </c>
      <c r="AB1457" s="42">
        <v>72</v>
      </c>
      <c r="AC1457" s="42">
        <v>4</v>
      </c>
      <c r="AD1457" s="42">
        <v>157</v>
      </c>
      <c r="AE1457" s="42">
        <v>413</v>
      </c>
      <c r="AF1457" s="42">
        <v>156</v>
      </c>
      <c r="AG1457" s="42">
        <v>774</v>
      </c>
      <c r="AH1457" s="42">
        <v>110</v>
      </c>
      <c r="AI1457" s="42">
        <v>111</v>
      </c>
      <c r="AJ1457" s="42">
        <v>135</v>
      </c>
      <c r="AK1457" s="42">
        <v>167</v>
      </c>
      <c r="AL1457" s="42">
        <v>149</v>
      </c>
      <c r="AM1457" s="42">
        <v>93</v>
      </c>
      <c r="AN1457" s="42">
        <v>9</v>
      </c>
      <c r="AO1457" s="42">
        <v>166</v>
      </c>
      <c r="AP1457" s="42">
        <v>425</v>
      </c>
      <c r="AQ1457" s="42">
        <v>183</v>
      </c>
      <c r="AR1457" s="42">
        <v>1284</v>
      </c>
      <c r="AS1457" s="42">
        <v>8</v>
      </c>
      <c r="AT1457" s="42">
        <v>44</v>
      </c>
      <c r="AU1457" s="42">
        <v>24</v>
      </c>
      <c r="AV1457" s="42">
        <v>152</v>
      </c>
      <c r="AW1457" s="42">
        <v>164</v>
      </c>
      <c r="AX1457" s="42">
        <v>212</v>
      </c>
      <c r="AY1457" s="42">
        <v>472</v>
      </c>
      <c r="AZ1457" s="42">
        <v>208</v>
      </c>
      <c r="BA1457" s="42">
        <v>604</v>
      </c>
      <c r="BB1457" s="42">
        <v>8</v>
      </c>
      <c r="BC1457" s="42">
        <v>36</v>
      </c>
      <c r="BD1457" s="42">
        <v>16</v>
      </c>
      <c r="BE1457" s="42">
        <v>72</v>
      </c>
      <c r="BF1457" s="42">
        <v>36</v>
      </c>
      <c r="BG1457" s="42">
        <v>140</v>
      </c>
      <c r="BH1457" s="42">
        <v>240</v>
      </c>
      <c r="BI1457" s="42">
        <v>56</v>
      </c>
      <c r="BJ1457" s="42">
        <v>680</v>
      </c>
      <c r="BK1457" s="42">
        <v>0</v>
      </c>
      <c r="BL1457" s="42">
        <v>8</v>
      </c>
      <c r="BM1457" s="42">
        <v>8</v>
      </c>
      <c r="BN1457" s="42">
        <v>80</v>
      </c>
      <c r="BO1457" s="42">
        <v>128</v>
      </c>
      <c r="BP1457" s="42">
        <v>72</v>
      </c>
      <c r="BQ1457" s="42">
        <v>232</v>
      </c>
      <c r="BR1457" s="42">
        <v>152</v>
      </c>
      <c r="BS1457" s="42">
        <v>152</v>
      </c>
      <c r="BT1457" s="42">
        <v>0</v>
      </c>
      <c r="BU1457" s="42">
        <v>4</v>
      </c>
      <c r="BV1457" s="42">
        <v>0</v>
      </c>
      <c r="BW1457" s="42">
        <v>12</v>
      </c>
      <c r="BX1457" s="42">
        <v>16</v>
      </c>
      <c r="BY1457" s="42">
        <v>36</v>
      </c>
      <c r="BZ1457" s="42">
        <v>0</v>
      </c>
      <c r="CA1457" s="42">
        <v>84</v>
      </c>
      <c r="CB1457" s="42">
        <v>520</v>
      </c>
      <c r="CC1457" s="42">
        <v>4</v>
      </c>
      <c r="CD1457" s="42">
        <v>32</v>
      </c>
      <c r="CE1457" s="42">
        <v>24</v>
      </c>
      <c r="CF1457" s="42">
        <v>124</v>
      </c>
      <c r="CG1457" s="42">
        <v>128</v>
      </c>
      <c r="CH1457" s="42">
        <v>144</v>
      </c>
      <c r="CI1457" s="42">
        <v>4</v>
      </c>
      <c r="CJ1457" s="42">
        <v>60</v>
      </c>
      <c r="CK1457" s="42">
        <v>612</v>
      </c>
      <c r="CL1457" s="42">
        <v>4</v>
      </c>
      <c r="CM1457" s="42">
        <v>8</v>
      </c>
      <c r="CN1457" s="42">
        <v>0</v>
      </c>
      <c r="CO1457" s="42">
        <v>16</v>
      </c>
      <c r="CP1457" s="42">
        <v>20</v>
      </c>
      <c r="CQ1457" s="42">
        <v>32</v>
      </c>
      <c r="CR1457" s="42">
        <v>468</v>
      </c>
      <c r="CS1457" s="42">
        <v>64</v>
      </c>
    </row>
    <row r="1458" spans="1:97">
      <c r="A1458" s="40" t="s">
        <v>3564</v>
      </c>
      <c r="B1458" s="40" t="s">
        <v>289</v>
      </c>
      <c r="C1458" s="40" t="s">
        <v>3502</v>
      </c>
      <c r="D1458" s="40" t="s">
        <v>3503</v>
      </c>
      <c r="E1458" s="40" t="s">
        <v>3514</v>
      </c>
      <c r="F1458" s="40" t="s">
        <v>2849</v>
      </c>
      <c r="G1458" s="41" t="s">
        <v>294</v>
      </c>
      <c r="H1458" s="40" t="s">
        <v>3565</v>
      </c>
      <c r="I1458" s="42">
        <v>530</v>
      </c>
      <c r="J1458" s="42">
        <v>109.04992300000001</v>
      </c>
      <c r="K1458" s="42">
        <v>66.379808999999995</v>
      </c>
      <c r="L1458" s="42">
        <v>103.011725</v>
      </c>
      <c r="M1458" s="42">
        <v>130.740464</v>
      </c>
      <c r="N1458" s="42">
        <v>72.292784999999995</v>
      </c>
      <c r="O1458" s="42">
        <v>48.525294000000002</v>
      </c>
      <c r="P1458" s="42">
        <v>99</v>
      </c>
      <c r="Q1458" s="42">
        <v>89</v>
      </c>
      <c r="R1458" s="42">
        <v>118</v>
      </c>
      <c r="S1458" s="42">
        <v>73</v>
      </c>
      <c r="T1458" s="42">
        <v>83</v>
      </c>
      <c r="U1458" s="42">
        <v>18</v>
      </c>
      <c r="V1458" s="42">
        <v>272.37436200000002</v>
      </c>
      <c r="W1458" s="42">
        <v>50.534815000000002</v>
      </c>
      <c r="X1458" s="42">
        <v>36.651181000000001</v>
      </c>
      <c r="Y1458" s="42">
        <v>52.486542</v>
      </c>
      <c r="Z1458" s="42">
        <v>67.341223999999997</v>
      </c>
      <c r="AA1458" s="42">
        <v>38.622172999999997</v>
      </c>
      <c r="AB1458" s="42">
        <v>26.738427000000001</v>
      </c>
      <c r="AC1458" s="42">
        <v>0</v>
      </c>
      <c r="AD1458" s="42">
        <v>64.399185000000003</v>
      </c>
      <c r="AE1458" s="42">
        <v>159.449883</v>
      </c>
      <c r="AF1458" s="42">
        <v>48.525294000000002</v>
      </c>
      <c r="AG1458" s="42">
        <v>257.62563799999998</v>
      </c>
      <c r="AH1458" s="42">
        <v>58.515107</v>
      </c>
      <c r="AI1458" s="42">
        <v>29.728628</v>
      </c>
      <c r="AJ1458" s="42">
        <v>50.525182999999998</v>
      </c>
      <c r="AK1458" s="42">
        <v>63.399239999999999</v>
      </c>
      <c r="AL1458" s="42">
        <v>33.670611999999998</v>
      </c>
      <c r="AM1458" s="42">
        <v>21.786867000000001</v>
      </c>
      <c r="AN1458" s="42">
        <v>0</v>
      </c>
      <c r="AO1458" s="42">
        <v>75.350413000000003</v>
      </c>
      <c r="AP1458" s="42">
        <v>145.63367600000001</v>
      </c>
      <c r="AQ1458" s="42">
        <v>36.641548</v>
      </c>
      <c r="AR1458" s="42">
        <v>435.814392</v>
      </c>
      <c r="AS1458" s="42">
        <v>3.9612479999999999</v>
      </c>
      <c r="AT1458" s="42">
        <v>31.689988</v>
      </c>
      <c r="AU1458" s="42">
        <v>31.689988</v>
      </c>
      <c r="AV1458" s="42">
        <v>67.341223999999997</v>
      </c>
      <c r="AW1458" s="42">
        <v>63.379975999999999</v>
      </c>
      <c r="AX1458" s="42">
        <v>51.496229999999997</v>
      </c>
      <c r="AY1458" s="42">
        <v>102.99245999999999</v>
      </c>
      <c r="AZ1458" s="42">
        <v>83.263278</v>
      </c>
      <c r="BA1458" s="42">
        <v>233.71366</v>
      </c>
      <c r="BB1458" s="42">
        <v>3.9612479999999999</v>
      </c>
      <c r="BC1458" s="42">
        <v>27.728739000000001</v>
      </c>
      <c r="BD1458" s="42">
        <v>19.806242000000001</v>
      </c>
      <c r="BE1458" s="42">
        <v>43.573732999999997</v>
      </c>
      <c r="BF1458" s="42">
        <v>11.883744999999999</v>
      </c>
      <c r="BG1458" s="42">
        <v>31.689988</v>
      </c>
      <c r="BH1458" s="42">
        <v>63.379975999999999</v>
      </c>
      <c r="BI1458" s="42">
        <v>31.689988</v>
      </c>
      <c r="BJ1458" s="42">
        <v>202.10073199999999</v>
      </c>
      <c r="BK1458" s="42">
        <v>0</v>
      </c>
      <c r="BL1458" s="42">
        <v>3.9612479999999999</v>
      </c>
      <c r="BM1458" s="42">
        <v>11.883744999999999</v>
      </c>
      <c r="BN1458" s="42">
        <v>23.767491</v>
      </c>
      <c r="BO1458" s="42">
        <v>51.496229999999997</v>
      </c>
      <c r="BP1458" s="42">
        <v>19.806242000000001</v>
      </c>
      <c r="BQ1458" s="42">
        <v>39.612485</v>
      </c>
      <c r="BR1458" s="42">
        <v>51.57329</v>
      </c>
      <c r="BS1458" s="42">
        <v>75.302250999999998</v>
      </c>
      <c r="BT1458" s="42">
        <v>0</v>
      </c>
      <c r="BU1458" s="42">
        <v>3.9612479999999999</v>
      </c>
      <c r="BV1458" s="42">
        <v>0</v>
      </c>
      <c r="BW1458" s="42">
        <v>3.9612479999999999</v>
      </c>
      <c r="BX1458" s="42">
        <v>3.9612479999999999</v>
      </c>
      <c r="BY1458" s="42">
        <v>15.844994</v>
      </c>
      <c r="BZ1458" s="42">
        <v>0</v>
      </c>
      <c r="CA1458" s="42">
        <v>47.573512000000001</v>
      </c>
      <c r="CB1458" s="42">
        <v>190.17845600000001</v>
      </c>
      <c r="CC1458" s="42">
        <v>3.9612479999999999</v>
      </c>
      <c r="CD1458" s="42">
        <v>15.844994</v>
      </c>
      <c r="CE1458" s="42">
        <v>23.767491</v>
      </c>
      <c r="CF1458" s="42">
        <v>51.496229999999997</v>
      </c>
      <c r="CG1458" s="42">
        <v>39.612485</v>
      </c>
      <c r="CH1458" s="42">
        <v>31.689988</v>
      </c>
      <c r="CI1458" s="42">
        <v>0</v>
      </c>
      <c r="CJ1458" s="42">
        <v>23.806021000000001</v>
      </c>
      <c r="CK1458" s="42">
        <v>170.33368400000001</v>
      </c>
      <c r="CL1458" s="42">
        <v>0</v>
      </c>
      <c r="CM1458" s="42">
        <v>11.883744999999999</v>
      </c>
      <c r="CN1458" s="42">
        <v>7.9224969999999999</v>
      </c>
      <c r="CO1458" s="42">
        <v>11.883744999999999</v>
      </c>
      <c r="CP1458" s="42">
        <v>19.806242000000001</v>
      </c>
      <c r="CQ1458" s="42">
        <v>3.9612479999999999</v>
      </c>
      <c r="CR1458" s="42">
        <v>102.99245999999999</v>
      </c>
      <c r="CS1458" s="42">
        <v>11.883744999999999</v>
      </c>
    </row>
    <row r="1459" spans="1:97">
      <c r="A1459" s="40" t="s">
        <v>3566</v>
      </c>
      <c r="B1459" s="40" t="s">
        <v>289</v>
      </c>
      <c r="C1459" s="40" t="s">
        <v>3502</v>
      </c>
      <c r="D1459" s="40" t="s">
        <v>3519</v>
      </c>
      <c r="E1459" s="40" t="s">
        <v>3567</v>
      </c>
      <c r="F1459" s="40" t="s">
        <v>397</v>
      </c>
      <c r="G1459" s="41" t="s">
        <v>294</v>
      </c>
      <c r="H1459" s="40" t="s">
        <v>3568</v>
      </c>
      <c r="I1459" s="42">
        <v>345</v>
      </c>
      <c r="J1459" s="42">
        <v>55.322546000000003</v>
      </c>
      <c r="K1459" s="42">
        <v>51.299087999999998</v>
      </c>
      <c r="L1459" s="42">
        <v>52.293438999999999</v>
      </c>
      <c r="M1459" s="42">
        <v>89.521938000000006</v>
      </c>
      <c r="N1459" s="42">
        <v>57.334274999999998</v>
      </c>
      <c r="O1459" s="42">
        <v>39.228713999999997</v>
      </c>
      <c r="P1459" s="42">
        <v>77</v>
      </c>
      <c r="Q1459" s="42">
        <v>46</v>
      </c>
      <c r="R1459" s="42">
        <v>86</v>
      </c>
      <c r="S1459" s="42">
        <v>62</v>
      </c>
      <c r="T1459" s="42">
        <v>59</v>
      </c>
      <c r="U1459" s="42">
        <v>19</v>
      </c>
      <c r="V1459" s="42">
        <v>179.03811899999999</v>
      </c>
      <c r="W1459" s="42">
        <v>31.181799000000002</v>
      </c>
      <c r="X1459" s="42">
        <v>27.158341</v>
      </c>
      <c r="Y1459" s="42">
        <v>23.129125999999999</v>
      </c>
      <c r="Z1459" s="42">
        <v>47.27563</v>
      </c>
      <c r="AA1459" s="42">
        <v>27.158341</v>
      </c>
      <c r="AB1459" s="42">
        <v>23.134882999999999</v>
      </c>
      <c r="AC1459" s="42">
        <v>0</v>
      </c>
      <c r="AD1459" s="42">
        <v>42.246307999999999</v>
      </c>
      <c r="AE1459" s="42">
        <v>98.568961000000002</v>
      </c>
      <c r="AF1459" s="42">
        <v>38.222850000000001</v>
      </c>
      <c r="AG1459" s="42">
        <v>165.96188100000001</v>
      </c>
      <c r="AH1459" s="42">
        <v>24.140747000000001</v>
      </c>
      <c r="AI1459" s="42">
        <v>24.140747000000001</v>
      </c>
      <c r="AJ1459" s="42">
        <v>29.164313</v>
      </c>
      <c r="AK1459" s="42">
        <v>42.246307999999999</v>
      </c>
      <c r="AL1459" s="42">
        <v>30.175934000000002</v>
      </c>
      <c r="AM1459" s="42">
        <v>15.087967000000001</v>
      </c>
      <c r="AN1459" s="42">
        <v>1.0058640000000001</v>
      </c>
      <c r="AO1459" s="42">
        <v>37.216985000000001</v>
      </c>
      <c r="AP1459" s="42">
        <v>97.563096999999999</v>
      </c>
      <c r="AQ1459" s="42">
        <v>31.181799000000002</v>
      </c>
      <c r="AR1459" s="42">
        <v>269.57167900000002</v>
      </c>
      <c r="AS1459" s="42">
        <v>28.164204999999999</v>
      </c>
      <c r="AT1459" s="42">
        <v>20.117289</v>
      </c>
      <c r="AU1459" s="42">
        <v>8.0469159999999995</v>
      </c>
      <c r="AV1459" s="42">
        <v>36.211120999999999</v>
      </c>
      <c r="AW1459" s="42">
        <v>32.187663000000001</v>
      </c>
      <c r="AX1459" s="42">
        <v>36.211120999999999</v>
      </c>
      <c r="AY1459" s="42">
        <v>92.539530999999997</v>
      </c>
      <c r="AZ1459" s="42">
        <v>16.093831999999999</v>
      </c>
      <c r="BA1459" s="42">
        <v>140.82102599999999</v>
      </c>
      <c r="BB1459" s="42">
        <v>24.140747000000001</v>
      </c>
      <c r="BC1459" s="42">
        <v>16.093831999999999</v>
      </c>
      <c r="BD1459" s="42">
        <v>4.0234579999999998</v>
      </c>
      <c r="BE1459" s="42">
        <v>12.070373999999999</v>
      </c>
      <c r="BF1459" s="42">
        <v>0</v>
      </c>
      <c r="BG1459" s="42">
        <v>32.187663000000001</v>
      </c>
      <c r="BH1459" s="42">
        <v>52.304952999999998</v>
      </c>
      <c r="BI1459" s="42">
        <v>0</v>
      </c>
      <c r="BJ1459" s="42">
        <v>128.750652</v>
      </c>
      <c r="BK1459" s="42">
        <v>4.0234579999999998</v>
      </c>
      <c r="BL1459" s="42">
        <v>4.0234579999999998</v>
      </c>
      <c r="BM1459" s="42">
        <v>4.0234579999999998</v>
      </c>
      <c r="BN1459" s="42">
        <v>24.140747000000001</v>
      </c>
      <c r="BO1459" s="42">
        <v>32.187663000000001</v>
      </c>
      <c r="BP1459" s="42">
        <v>4.0234579999999998</v>
      </c>
      <c r="BQ1459" s="42">
        <v>40.234578999999997</v>
      </c>
      <c r="BR1459" s="42">
        <v>16.093831999999999</v>
      </c>
      <c r="BS1459" s="42">
        <v>28.164204999999999</v>
      </c>
      <c r="BT1459" s="42">
        <v>0</v>
      </c>
      <c r="BU1459" s="42">
        <v>0</v>
      </c>
      <c r="BV1459" s="42">
        <v>0</v>
      </c>
      <c r="BW1459" s="42">
        <v>4.0234579999999998</v>
      </c>
      <c r="BX1459" s="42">
        <v>8.0469159999999995</v>
      </c>
      <c r="BY1459" s="42">
        <v>8.0469159999999995</v>
      </c>
      <c r="BZ1459" s="42">
        <v>0</v>
      </c>
      <c r="CA1459" s="42">
        <v>8.0469159999999995</v>
      </c>
      <c r="CB1459" s="42">
        <v>116.680279</v>
      </c>
      <c r="CC1459" s="42">
        <v>16.093831999999999</v>
      </c>
      <c r="CD1459" s="42">
        <v>16.093831999999999</v>
      </c>
      <c r="CE1459" s="42">
        <v>8.0469159999999995</v>
      </c>
      <c r="CF1459" s="42">
        <v>28.164204999999999</v>
      </c>
      <c r="CG1459" s="42">
        <v>24.140747000000001</v>
      </c>
      <c r="CH1459" s="42">
        <v>24.140747000000001</v>
      </c>
      <c r="CI1459" s="42">
        <v>0</v>
      </c>
      <c r="CJ1459" s="42">
        <v>0</v>
      </c>
      <c r="CK1459" s="42">
        <v>124.72719499999999</v>
      </c>
      <c r="CL1459" s="42">
        <v>12.070373999999999</v>
      </c>
      <c r="CM1459" s="42">
        <v>4.0234579999999998</v>
      </c>
      <c r="CN1459" s="42">
        <v>0</v>
      </c>
      <c r="CO1459" s="42">
        <v>4.0234579999999998</v>
      </c>
      <c r="CP1459" s="42">
        <v>0</v>
      </c>
      <c r="CQ1459" s="42">
        <v>4.0234579999999998</v>
      </c>
      <c r="CR1459" s="42">
        <v>92.539530999999997</v>
      </c>
      <c r="CS1459" s="42">
        <v>8.0469159999999995</v>
      </c>
    </row>
    <row r="1460" spans="1:97">
      <c r="A1460" s="40" t="s">
        <v>3569</v>
      </c>
      <c r="B1460" s="40" t="s">
        <v>289</v>
      </c>
      <c r="C1460" s="40" t="s">
        <v>3502</v>
      </c>
      <c r="D1460" s="40" t="s">
        <v>3507</v>
      </c>
      <c r="E1460" s="40" t="s">
        <v>3570</v>
      </c>
      <c r="F1460" s="40" t="s">
        <v>2094</v>
      </c>
      <c r="G1460" s="41" t="s">
        <v>294</v>
      </c>
      <c r="H1460" s="40" t="s">
        <v>3571</v>
      </c>
      <c r="I1460" s="42">
        <v>1480</v>
      </c>
      <c r="J1460" s="42">
        <v>292.75912399999999</v>
      </c>
      <c r="K1460" s="42">
        <v>165.284672</v>
      </c>
      <c r="L1460" s="42">
        <v>325.16788300000002</v>
      </c>
      <c r="M1460" s="42">
        <v>332.72992699999998</v>
      </c>
      <c r="N1460" s="42">
        <v>259.27007300000002</v>
      </c>
      <c r="O1460" s="42">
        <v>104.788321</v>
      </c>
      <c r="P1460" s="42">
        <v>157</v>
      </c>
      <c r="Q1460" s="42">
        <v>150</v>
      </c>
      <c r="R1460" s="42">
        <v>218</v>
      </c>
      <c r="S1460" s="42">
        <v>266</v>
      </c>
      <c r="T1460" s="42">
        <v>166</v>
      </c>
      <c r="U1460" s="42">
        <v>71</v>
      </c>
      <c r="V1460" s="42">
        <v>742.16058399999997</v>
      </c>
      <c r="W1460" s="42">
        <v>165.284672</v>
      </c>
      <c r="X1460" s="42">
        <v>86.423357999999993</v>
      </c>
      <c r="Y1460" s="42">
        <v>155.56204399999999</v>
      </c>
      <c r="Z1460" s="42">
        <v>164.20437999999999</v>
      </c>
      <c r="AA1460" s="42">
        <v>125.313869</v>
      </c>
      <c r="AB1460" s="42">
        <v>41.051094999999997</v>
      </c>
      <c r="AC1460" s="42">
        <v>4.3211680000000001</v>
      </c>
      <c r="AD1460" s="42">
        <v>202.014599</v>
      </c>
      <c r="AE1460" s="42">
        <v>412.67153300000001</v>
      </c>
      <c r="AF1460" s="42">
        <v>127.474453</v>
      </c>
      <c r="AG1460" s="42">
        <v>737.83941600000003</v>
      </c>
      <c r="AH1460" s="42">
        <v>127.474453</v>
      </c>
      <c r="AI1460" s="42">
        <v>78.861313999999993</v>
      </c>
      <c r="AJ1460" s="42">
        <v>169.605839</v>
      </c>
      <c r="AK1460" s="42">
        <v>168.52554699999999</v>
      </c>
      <c r="AL1460" s="42">
        <v>133.95620400000001</v>
      </c>
      <c r="AM1460" s="42">
        <v>52.934306999999997</v>
      </c>
      <c r="AN1460" s="42">
        <v>6.4817520000000002</v>
      </c>
      <c r="AO1460" s="42">
        <v>158.80292</v>
      </c>
      <c r="AP1460" s="42">
        <v>439.678832</v>
      </c>
      <c r="AQ1460" s="42">
        <v>139.357664</v>
      </c>
      <c r="AR1460" s="42">
        <v>1203.4452550000001</v>
      </c>
      <c r="AS1460" s="42">
        <v>17.284672</v>
      </c>
      <c r="AT1460" s="42">
        <v>30.248175</v>
      </c>
      <c r="AU1460" s="42">
        <v>64.817518000000007</v>
      </c>
      <c r="AV1460" s="42">
        <v>175.00729899999999</v>
      </c>
      <c r="AW1460" s="42">
        <v>168.52554699999999</v>
      </c>
      <c r="AX1460" s="42">
        <v>172.84671499999999</v>
      </c>
      <c r="AY1460" s="42">
        <v>466.68613099999999</v>
      </c>
      <c r="AZ1460" s="42">
        <v>108.029197</v>
      </c>
      <c r="BA1460" s="42">
        <v>601.72262799999999</v>
      </c>
      <c r="BB1460" s="42">
        <v>12.963504</v>
      </c>
      <c r="BC1460" s="42">
        <v>17.284672</v>
      </c>
      <c r="BD1460" s="42">
        <v>38.890510999999996</v>
      </c>
      <c r="BE1460" s="42">
        <v>96.145984999999996</v>
      </c>
      <c r="BF1460" s="42">
        <v>21.605839</v>
      </c>
      <c r="BG1460" s="42">
        <v>142.59854000000001</v>
      </c>
      <c r="BH1460" s="42">
        <v>211.73722599999999</v>
      </c>
      <c r="BI1460" s="42">
        <v>60.49635</v>
      </c>
      <c r="BJ1460" s="42">
        <v>601.72262799999999</v>
      </c>
      <c r="BK1460" s="42">
        <v>4.3211680000000001</v>
      </c>
      <c r="BL1460" s="42">
        <v>12.963504</v>
      </c>
      <c r="BM1460" s="42">
        <v>25.927007</v>
      </c>
      <c r="BN1460" s="42">
        <v>78.861313999999993</v>
      </c>
      <c r="BO1460" s="42">
        <v>146.91970800000001</v>
      </c>
      <c r="BP1460" s="42">
        <v>30.248175</v>
      </c>
      <c r="BQ1460" s="42">
        <v>254.948905</v>
      </c>
      <c r="BR1460" s="42">
        <v>47.532846999999997</v>
      </c>
      <c r="BS1460" s="42">
        <v>103.708029</v>
      </c>
      <c r="BT1460" s="42">
        <v>0</v>
      </c>
      <c r="BU1460" s="42">
        <v>4.3211680000000001</v>
      </c>
      <c r="BV1460" s="42">
        <v>0</v>
      </c>
      <c r="BW1460" s="42">
        <v>4.3211680000000001</v>
      </c>
      <c r="BX1460" s="42">
        <v>8.6423360000000002</v>
      </c>
      <c r="BY1460" s="42">
        <v>21.605839</v>
      </c>
      <c r="BZ1460" s="42">
        <v>0</v>
      </c>
      <c r="CA1460" s="42">
        <v>64.817518000000007</v>
      </c>
      <c r="CB1460" s="42">
        <v>525.02189799999996</v>
      </c>
      <c r="CC1460" s="42">
        <v>17.284672</v>
      </c>
      <c r="CD1460" s="42">
        <v>17.284672</v>
      </c>
      <c r="CE1460" s="42">
        <v>38.890510999999996</v>
      </c>
      <c r="CF1460" s="42">
        <v>153.40145999999999</v>
      </c>
      <c r="CG1460" s="42">
        <v>142.59854000000001</v>
      </c>
      <c r="CH1460" s="42">
        <v>125.313869</v>
      </c>
      <c r="CI1460" s="42">
        <v>4.3211680000000001</v>
      </c>
      <c r="CJ1460" s="42">
        <v>25.927007</v>
      </c>
      <c r="CK1460" s="42">
        <v>574.715328</v>
      </c>
      <c r="CL1460" s="42">
        <v>0</v>
      </c>
      <c r="CM1460" s="42">
        <v>8.6423360000000002</v>
      </c>
      <c r="CN1460" s="42">
        <v>25.927007</v>
      </c>
      <c r="CO1460" s="42">
        <v>17.284672</v>
      </c>
      <c r="CP1460" s="42">
        <v>17.284672</v>
      </c>
      <c r="CQ1460" s="42">
        <v>25.927007</v>
      </c>
      <c r="CR1460" s="42">
        <v>462.36496399999999</v>
      </c>
      <c r="CS1460" s="42">
        <v>17.284672</v>
      </c>
    </row>
    <row r="1461" spans="1:97">
      <c r="A1461" s="40" t="s">
        <v>3572</v>
      </c>
      <c r="B1461" s="40" t="s">
        <v>289</v>
      </c>
      <c r="C1461" s="40" t="s">
        <v>3502</v>
      </c>
      <c r="D1461" s="40" t="s">
        <v>3503</v>
      </c>
      <c r="E1461" s="40" t="s">
        <v>3573</v>
      </c>
      <c r="F1461" s="40" t="s">
        <v>2849</v>
      </c>
      <c r="G1461" s="41" t="s">
        <v>294</v>
      </c>
      <c r="H1461" s="40" t="s">
        <v>3574</v>
      </c>
      <c r="I1461" s="42">
        <v>578</v>
      </c>
      <c r="J1461" s="42">
        <v>98.855148</v>
      </c>
      <c r="K1461" s="42">
        <v>99.863873999999996</v>
      </c>
      <c r="L1461" s="42">
        <v>81.706806</v>
      </c>
      <c r="M1461" s="42">
        <v>125.082024</v>
      </c>
      <c r="N1461" s="42">
        <v>111.968586</v>
      </c>
      <c r="O1461" s="42">
        <v>60.523560000000003</v>
      </c>
      <c r="P1461" s="42">
        <v>116</v>
      </c>
      <c r="Q1461" s="42">
        <v>66</v>
      </c>
      <c r="R1461" s="42">
        <v>126</v>
      </c>
      <c r="S1461" s="42">
        <v>105</v>
      </c>
      <c r="T1461" s="42">
        <v>85</v>
      </c>
      <c r="U1461" s="42">
        <v>55</v>
      </c>
      <c r="V1461" s="42">
        <v>282.44328100000001</v>
      </c>
      <c r="W1461" s="42">
        <v>43.375217999999997</v>
      </c>
      <c r="X1461" s="42">
        <v>51.445025999999999</v>
      </c>
      <c r="Y1461" s="42">
        <v>35.305410000000002</v>
      </c>
      <c r="Z1461" s="42">
        <v>65.567189999999997</v>
      </c>
      <c r="AA1461" s="42">
        <v>60.523560000000003</v>
      </c>
      <c r="AB1461" s="42">
        <v>25.218150000000001</v>
      </c>
      <c r="AC1461" s="42">
        <v>1.008726</v>
      </c>
      <c r="AD1461" s="42">
        <v>61.532285999999999</v>
      </c>
      <c r="AE1461" s="42">
        <v>165.43106499999999</v>
      </c>
      <c r="AF1461" s="42">
        <v>55.479930000000003</v>
      </c>
      <c r="AG1461" s="42">
        <v>295.55671899999999</v>
      </c>
      <c r="AH1461" s="42">
        <v>55.479930000000003</v>
      </c>
      <c r="AI1461" s="42">
        <v>48.418847999999997</v>
      </c>
      <c r="AJ1461" s="42">
        <v>46.401395999999998</v>
      </c>
      <c r="AK1461" s="42">
        <v>59.514834</v>
      </c>
      <c r="AL1461" s="42">
        <v>51.445025999999999</v>
      </c>
      <c r="AM1461" s="42">
        <v>29.253053999999999</v>
      </c>
      <c r="AN1461" s="42">
        <v>5.0436300000000003</v>
      </c>
      <c r="AO1461" s="42">
        <v>68.593367999999998</v>
      </c>
      <c r="AP1461" s="42">
        <v>163.413613</v>
      </c>
      <c r="AQ1461" s="42">
        <v>63.549737999999998</v>
      </c>
      <c r="AR1461" s="42">
        <v>492.25828999999999</v>
      </c>
      <c r="AS1461" s="42">
        <v>28.244327999999999</v>
      </c>
      <c r="AT1461" s="42">
        <v>28.244327999999999</v>
      </c>
      <c r="AU1461" s="42">
        <v>24.209423999999999</v>
      </c>
      <c r="AV1461" s="42">
        <v>44.383944</v>
      </c>
      <c r="AW1461" s="42">
        <v>64.558464000000001</v>
      </c>
      <c r="AX1461" s="42">
        <v>48.418847999999997</v>
      </c>
      <c r="AY1461" s="42">
        <v>177.535777</v>
      </c>
      <c r="AZ1461" s="42">
        <v>76.663176000000007</v>
      </c>
      <c r="BA1461" s="42">
        <v>246.12914499999999</v>
      </c>
      <c r="BB1461" s="42">
        <v>16.139616</v>
      </c>
      <c r="BC1461" s="42">
        <v>16.139616</v>
      </c>
      <c r="BD1461" s="42">
        <v>20.174520000000001</v>
      </c>
      <c r="BE1461" s="42">
        <v>20.174520000000001</v>
      </c>
      <c r="BF1461" s="42">
        <v>12.104711999999999</v>
      </c>
      <c r="BG1461" s="42">
        <v>36.314135999999998</v>
      </c>
      <c r="BH1461" s="42">
        <v>80.698080000000004</v>
      </c>
      <c r="BI1461" s="42">
        <v>44.383944</v>
      </c>
      <c r="BJ1461" s="42">
        <v>246.12914499999999</v>
      </c>
      <c r="BK1461" s="42">
        <v>12.104711999999999</v>
      </c>
      <c r="BL1461" s="42">
        <v>12.104711999999999</v>
      </c>
      <c r="BM1461" s="42">
        <v>4.034904</v>
      </c>
      <c r="BN1461" s="42">
        <v>24.209423999999999</v>
      </c>
      <c r="BO1461" s="42">
        <v>52.453752000000001</v>
      </c>
      <c r="BP1461" s="42">
        <v>12.104711999999999</v>
      </c>
      <c r="BQ1461" s="42">
        <v>96.837695999999994</v>
      </c>
      <c r="BR1461" s="42">
        <v>32.279232</v>
      </c>
      <c r="BS1461" s="42">
        <v>60.523560000000003</v>
      </c>
      <c r="BT1461" s="42">
        <v>0</v>
      </c>
      <c r="BU1461" s="42">
        <v>0</v>
      </c>
      <c r="BV1461" s="42">
        <v>0</v>
      </c>
      <c r="BW1461" s="42">
        <v>0</v>
      </c>
      <c r="BX1461" s="42">
        <v>4.034904</v>
      </c>
      <c r="BY1461" s="42">
        <v>8.0698080000000001</v>
      </c>
      <c r="BZ1461" s="42">
        <v>0</v>
      </c>
      <c r="CA1461" s="42">
        <v>48.418847999999997</v>
      </c>
      <c r="CB1461" s="42">
        <v>213.84991299999999</v>
      </c>
      <c r="CC1461" s="42">
        <v>24.209423999999999</v>
      </c>
      <c r="CD1461" s="42">
        <v>20.174520000000001</v>
      </c>
      <c r="CE1461" s="42">
        <v>8.0698080000000001</v>
      </c>
      <c r="CF1461" s="42">
        <v>40.349040000000002</v>
      </c>
      <c r="CG1461" s="42">
        <v>52.453752000000001</v>
      </c>
      <c r="CH1461" s="42">
        <v>36.314135999999998</v>
      </c>
      <c r="CI1461" s="42">
        <v>4.034904</v>
      </c>
      <c r="CJ1461" s="42">
        <v>28.244327999999999</v>
      </c>
      <c r="CK1461" s="42">
        <v>217.884817</v>
      </c>
      <c r="CL1461" s="42">
        <v>4.034904</v>
      </c>
      <c r="CM1461" s="42">
        <v>8.0698080000000001</v>
      </c>
      <c r="CN1461" s="42">
        <v>16.139616</v>
      </c>
      <c r="CO1461" s="42">
        <v>4.034904</v>
      </c>
      <c r="CP1461" s="42">
        <v>8.0698080000000001</v>
      </c>
      <c r="CQ1461" s="42">
        <v>4.034904</v>
      </c>
      <c r="CR1461" s="42">
        <v>173.50087300000001</v>
      </c>
      <c r="CS1461" s="42">
        <v>0</v>
      </c>
    </row>
    <row r="1462" spans="1:97">
      <c r="A1462" s="40" t="s">
        <v>3575</v>
      </c>
      <c r="B1462" s="40" t="s">
        <v>289</v>
      </c>
      <c r="C1462" s="40" t="s">
        <v>3502</v>
      </c>
      <c r="D1462" s="40" t="s">
        <v>3523</v>
      </c>
      <c r="E1462" s="40" t="s">
        <v>3539</v>
      </c>
      <c r="F1462" s="40" t="s">
        <v>2094</v>
      </c>
      <c r="G1462" s="41" t="s">
        <v>294</v>
      </c>
      <c r="H1462" s="40" t="s">
        <v>3576</v>
      </c>
      <c r="I1462" s="42">
        <v>254</v>
      </c>
      <c r="J1462" s="42">
        <v>43.961537999999997</v>
      </c>
      <c r="K1462" s="42">
        <v>27.353846000000001</v>
      </c>
      <c r="L1462" s="42">
        <v>41.030768999999999</v>
      </c>
      <c r="M1462" s="42">
        <v>56.661538</v>
      </c>
      <c r="N1462" s="42">
        <v>47.869230999999999</v>
      </c>
      <c r="O1462" s="42">
        <v>37.123077000000002</v>
      </c>
      <c r="P1462" s="42">
        <v>35</v>
      </c>
      <c r="Q1462" s="42">
        <v>30</v>
      </c>
      <c r="R1462" s="42">
        <v>43</v>
      </c>
      <c r="S1462" s="42">
        <v>48</v>
      </c>
      <c r="T1462" s="42">
        <v>44</v>
      </c>
      <c r="U1462" s="42">
        <v>15</v>
      </c>
      <c r="V1462" s="42">
        <v>124.069231</v>
      </c>
      <c r="W1462" s="42">
        <v>17.584614999999999</v>
      </c>
      <c r="X1462" s="42">
        <v>16.607692</v>
      </c>
      <c r="Y1462" s="42">
        <v>22.469231000000001</v>
      </c>
      <c r="Z1462" s="42">
        <v>26.376923000000001</v>
      </c>
      <c r="AA1462" s="42">
        <v>24.423076999999999</v>
      </c>
      <c r="AB1462" s="42">
        <v>16.607692</v>
      </c>
      <c r="AC1462" s="42">
        <v>0</v>
      </c>
      <c r="AD1462" s="42">
        <v>22.469231000000001</v>
      </c>
      <c r="AE1462" s="42">
        <v>69.361537999999996</v>
      </c>
      <c r="AF1462" s="42">
        <v>32.238461999999998</v>
      </c>
      <c r="AG1462" s="42">
        <v>129.930769</v>
      </c>
      <c r="AH1462" s="42">
        <v>26.376923000000001</v>
      </c>
      <c r="AI1462" s="42">
        <v>10.746154000000001</v>
      </c>
      <c r="AJ1462" s="42">
        <v>18.561537999999999</v>
      </c>
      <c r="AK1462" s="42">
        <v>30.284614999999999</v>
      </c>
      <c r="AL1462" s="42">
        <v>23.446154</v>
      </c>
      <c r="AM1462" s="42">
        <v>18.561537999999999</v>
      </c>
      <c r="AN1462" s="42">
        <v>1.953846</v>
      </c>
      <c r="AO1462" s="42">
        <v>31.261538000000002</v>
      </c>
      <c r="AP1462" s="42">
        <v>66.430768999999998</v>
      </c>
      <c r="AQ1462" s="42">
        <v>32.238461999999998</v>
      </c>
      <c r="AR1462" s="42">
        <v>218.830769</v>
      </c>
      <c r="AS1462" s="42">
        <v>0</v>
      </c>
      <c r="AT1462" s="42">
        <v>7.815385</v>
      </c>
      <c r="AU1462" s="42">
        <v>11.723077</v>
      </c>
      <c r="AV1462" s="42">
        <v>42.984614999999998</v>
      </c>
      <c r="AW1462" s="42">
        <v>39.076923000000001</v>
      </c>
      <c r="AX1462" s="42">
        <v>27.353846000000001</v>
      </c>
      <c r="AY1462" s="42">
        <v>70.338462000000007</v>
      </c>
      <c r="AZ1462" s="42">
        <v>19.538461999999999</v>
      </c>
      <c r="BA1462" s="42">
        <v>121.138462</v>
      </c>
      <c r="BB1462" s="42">
        <v>0</v>
      </c>
      <c r="BC1462" s="42">
        <v>0</v>
      </c>
      <c r="BD1462" s="42">
        <v>7.815385</v>
      </c>
      <c r="BE1462" s="42">
        <v>23.446154</v>
      </c>
      <c r="BF1462" s="42">
        <v>19.538461999999999</v>
      </c>
      <c r="BG1462" s="42">
        <v>27.353846000000001</v>
      </c>
      <c r="BH1462" s="42">
        <v>31.261538000000002</v>
      </c>
      <c r="BI1462" s="42">
        <v>11.723077</v>
      </c>
      <c r="BJ1462" s="42">
        <v>97.692307999999997</v>
      </c>
      <c r="BK1462" s="42">
        <v>0</v>
      </c>
      <c r="BL1462" s="42">
        <v>7.815385</v>
      </c>
      <c r="BM1462" s="42">
        <v>3.9076919999999999</v>
      </c>
      <c r="BN1462" s="42">
        <v>19.538461999999999</v>
      </c>
      <c r="BO1462" s="42">
        <v>19.538461999999999</v>
      </c>
      <c r="BP1462" s="42">
        <v>0</v>
      </c>
      <c r="BQ1462" s="42">
        <v>39.076923000000001</v>
      </c>
      <c r="BR1462" s="42">
        <v>7.815385</v>
      </c>
      <c r="BS1462" s="42">
        <v>27.353846000000001</v>
      </c>
      <c r="BT1462" s="42">
        <v>0</v>
      </c>
      <c r="BU1462" s="42">
        <v>0</v>
      </c>
      <c r="BV1462" s="42">
        <v>0</v>
      </c>
      <c r="BW1462" s="42">
        <v>0</v>
      </c>
      <c r="BX1462" s="42">
        <v>7.815385</v>
      </c>
      <c r="BY1462" s="42">
        <v>3.9076919999999999</v>
      </c>
      <c r="BZ1462" s="42">
        <v>0</v>
      </c>
      <c r="CA1462" s="42">
        <v>15.630769000000001</v>
      </c>
      <c r="CB1462" s="42">
        <v>97.692307999999997</v>
      </c>
      <c r="CC1462" s="42">
        <v>0</v>
      </c>
      <c r="CD1462" s="42">
        <v>3.9076919999999999</v>
      </c>
      <c r="CE1462" s="42">
        <v>11.723077</v>
      </c>
      <c r="CF1462" s="42">
        <v>39.076923000000001</v>
      </c>
      <c r="CG1462" s="42">
        <v>31.261538000000002</v>
      </c>
      <c r="CH1462" s="42">
        <v>11.723077</v>
      </c>
      <c r="CI1462" s="42">
        <v>0</v>
      </c>
      <c r="CJ1462" s="42">
        <v>0</v>
      </c>
      <c r="CK1462" s="42">
        <v>93.784615000000002</v>
      </c>
      <c r="CL1462" s="42">
        <v>0</v>
      </c>
      <c r="CM1462" s="42">
        <v>3.9076919999999999</v>
      </c>
      <c r="CN1462" s="42">
        <v>0</v>
      </c>
      <c r="CO1462" s="42">
        <v>3.9076919999999999</v>
      </c>
      <c r="CP1462" s="42">
        <v>0</v>
      </c>
      <c r="CQ1462" s="42">
        <v>11.723077</v>
      </c>
      <c r="CR1462" s="42">
        <v>70.338462000000007</v>
      </c>
      <c r="CS1462" s="42">
        <v>3.9076919999999999</v>
      </c>
    </row>
    <row r="1463" spans="1:97">
      <c r="A1463" s="40" t="s">
        <v>3577</v>
      </c>
      <c r="B1463" s="40" t="s">
        <v>289</v>
      </c>
      <c r="C1463" s="40" t="s">
        <v>3502</v>
      </c>
      <c r="D1463" s="40" t="s">
        <v>3519</v>
      </c>
      <c r="E1463" s="40" t="s">
        <v>3578</v>
      </c>
      <c r="F1463" s="40" t="s">
        <v>397</v>
      </c>
      <c r="G1463" s="41" t="s">
        <v>294</v>
      </c>
      <c r="H1463" s="40" t="s">
        <v>2920</v>
      </c>
      <c r="I1463" s="42">
        <v>3186</v>
      </c>
      <c r="J1463" s="42">
        <v>572.66164500000002</v>
      </c>
      <c r="K1463" s="42">
        <v>420.56822099999999</v>
      </c>
      <c r="L1463" s="42">
        <v>551.48357199999998</v>
      </c>
      <c r="M1463" s="42">
        <v>669.807185</v>
      </c>
      <c r="N1463" s="42">
        <v>554.09386199999994</v>
      </c>
      <c r="O1463" s="42">
        <v>417.385516</v>
      </c>
      <c r="P1463" s="42">
        <v>531</v>
      </c>
      <c r="Q1463" s="42">
        <v>455</v>
      </c>
      <c r="R1463" s="42">
        <v>609</v>
      </c>
      <c r="S1463" s="42">
        <v>538</v>
      </c>
      <c r="T1463" s="42">
        <v>560</v>
      </c>
      <c r="U1463" s="42">
        <v>262</v>
      </c>
      <c r="V1463" s="42">
        <v>1555.0688270000001</v>
      </c>
      <c r="W1463" s="42">
        <v>323.23718200000002</v>
      </c>
      <c r="X1463" s="42">
        <v>209.10402099999999</v>
      </c>
      <c r="Y1463" s="42">
        <v>266.98917399999999</v>
      </c>
      <c r="Z1463" s="42">
        <v>326.92275699999999</v>
      </c>
      <c r="AA1463" s="42">
        <v>251.89241799999999</v>
      </c>
      <c r="AB1463" s="42">
        <v>169.82235800000001</v>
      </c>
      <c r="AC1463" s="42">
        <v>7.1009169999999999</v>
      </c>
      <c r="AD1463" s="42">
        <v>421.958733</v>
      </c>
      <c r="AE1463" s="42">
        <v>795.68987100000004</v>
      </c>
      <c r="AF1463" s="42">
        <v>337.42022300000002</v>
      </c>
      <c r="AG1463" s="42">
        <v>1630.9311729999999</v>
      </c>
      <c r="AH1463" s="42">
        <v>249.424463</v>
      </c>
      <c r="AI1463" s="42">
        <v>211.46420000000001</v>
      </c>
      <c r="AJ1463" s="42">
        <v>284.49439799999999</v>
      </c>
      <c r="AK1463" s="42">
        <v>342.88442800000001</v>
      </c>
      <c r="AL1463" s="42">
        <v>302.20144399999998</v>
      </c>
      <c r="AM1463" s="42">
        <v>225.15119899999999</v>
      </c>
      <c r="AN1463" s="42">
        <v>15.311042</v>
      </c>
      <c r="AO1463" s="42">
        <v>345.39183300000002</v>
      </c>
      <c r="AP1463" s="42">
        <v>854.72417099999996</v>
      </c>
      <c r="AQ1463" s="42">
        <v>430.81517000000002</v>
      </c>
      <c r="AR1463" s="42">
        <v>2585.2489369999998</v>
      </c>
      <c r="AS1463" s="42">
        <v>11.9367</v>
      </c>
      <c r="AT1463" s="42">
        <v>108.583382</v>
      </c>
      <c r="AU1463" s="42">
        <v>76.646642</v>
      </c>
      <c r="AV1463" s="42">
        <v>257.80543499999999</v>
      </c>
      <c r="AW1463" s="42">
        <v>434.91298899999998</v>
      </c>
      <c r="AX1463" s="42">
        <v>373.68267700000001</v>
      </c>
      <c r="AY1463" s="42">
        <v>911.76164000000006</v>
      </c>
      <c r="AZ1463" s="42">
        <v>409.91947299999998</v>
      </c>
      <c r="BA1463" s="42">
        <v>1243.1143970000001</v>
      </c>
      <c r="BB1463" s="42">
        <v>3.9679700000000002</v>
      </c>
      <c r="BC1463" s="42">
        <v>84.446316999999993</v>
      </c>
      <c r="BD1463" s="42">
        <v>48.409367000000003</v>
      </c>
      <c r="BE1463" s="42">
        <v>120.75281200000001</v>
      </c>
      <c r="BF1463" s="42">
        <v>64.676884999999999</v>
      </c>
      <c r="BG1463" s="42">
        <v>325.438084</v>
      </c>
      <c r="BH1463" s="42">
        <v>443.02688000000001</v>
      </c>
      <c r="BI1463" s="42">
        <v>152.39608200000001</v>
      </c>
      <c r="BJ1463" s="42">
        <v>1342.13454</v>
      </c>
      <c r="BK1463" s="42">
        <v>7.9687289999999997</v>
      </c>
      <c r="BL1463" s="42">
        <v>24.137065</v>
      </c>
      <c r="BM1463" s="42">
        <v>28.237276000000001</v>
      </c>
      <c r="BN1463" s="42">
        <v>137.05262300000001</v>
      </c>
      <c r="BO1463" s="42">
        <v>370.23610300000001</v>
      </c>
      <c r="BP1463" s="42">
        <v>48.244593000000002</v>
      </c>
      <c r="BQ1463" s="42">
        <v>468.73475999999999</v>
      </c>
      <c r="BR1463" s="42">
        <v>257.523391</v>
      </c>
      <c r="BS1463" s="42">
        <v>312.40161699999999</v>
      </c>
      <c r="BT1463" s="42">
        <v>0</v>
      </c>
      <c r="BU1463" s="42">
        <v>12.002548000000001</v>
      </c>
      <c r="BV1463" s="42">
        <v>0</v>
      </c>
      <c r="BW1463" s="42">
        <v>8.0338180000000001</v>
      </c>
      <c r="BX1463" s="42">
        <v>44.111319999999999</v>
      </c>
      <c r="BY1463" s="42">
        <v>60.211922000000001</v>
      </c>
      <c r="BZ1463" s="42">
        <v>0</v>
      </c>
      <c r="CA1463" s="42">
        <v>188.04200800000001</v>
      </c>
      <c r="CB1463" s="42">
        <v>1101.5825219999999</v>
      </c>
      <c r="CC1463" s="42">
        <v>11.9367</v>
      </c>
      <c r="CD1463" s="42">
        <v>76.378135999999998</v>
      </c>
      <c r="CE1463" s="42">
        <v>68.512339999999995</v>
      </c>
      <c r="CF1463" s="42">
        <v>213.30031399999999</v>
      </c>
      <c r="CG1463" s="42">
        <v>334.09379000000001</v>
      </c>
      <c r="CH1463" s="42">
        <v>265.02887700000002</v>
      </c>
      <c r="CI1463" s="42">
        <v>12.102273</v>
      </c>
      <c r="CJ1463" s="42">
        <v>120.23009399999999</v>
      </c>
      <c r="CK1463" s="42">
        <v>1171.2647979999999</v>
      </c>
      <c r="CL1463" s="42">
        <v>0</v>
      </c>
      <c r="CM1463" s="42">
        <v>20.202698000000002</v>
      </c>
      <c r="CN1463" s="42">
        <v>8.1343019999999999</v>
      </c>
      <c r="CO1463" s="42">
        <v>36.471302999999999</v>
      </c>
      <c r="CP1463" s="42">
        <v>56.707878000000001</v>
      </c>
      <c r="CQ1463" s="42">
        <v>48.441876999999998</v>
      </c>
      <c r="CR1463" s="42">
        <v>899.65936699999997</v>
      </c>
      <c r="CS1463" s="42">
        <v>101.64737100000001</v>
      </c>
    </row>
    <row r="1464" spans="1:97">
      <c r="A1464" s="40" t="s">
        <v>3579</v>
      </c>
      <c r="B1464" s="40" t="s">
        <v>289</v>
      </c>
      <c r="C1464" s="40" t="s">
        <v>3502</v>
      </c>
      <c r="D1464" s="40" t="s">
        <v>3507</v>
      </c>
      <c r="E1464" s="40" t="s">
        <v>3508</v>
      </c>
      <c r="F1464" s="40" t="s">
        <v>2094</v>
      </c>
      <c r="G1464" s="41" t="s">
        <v>294</v>
      </c>
      <c r="H1464" s="40" t="s">
        <v>3580</v>
      </c>
      <c r="I1464" s="42">
        <v>801</v>
      </c>
      <c r="J1464" s="42">
        <v>149.80534399999999</v>
      </c>
      <c r="K1464" s="42">
        <v>115.15648899999999</v>
      </c>
      <c r="L1464" s="42">
        <v>169.16793899999999</v>
      </c>
      <c r="M1464" s="42">
        <v>184.45419799999999</v>
      </c>
      <c r="N1464" s="42">
        <v>109.041985</v>
      </c>
      <c r="O1464" s="42">
        <v>73.374046000000007</v>
      </c>
      <c r="P1464" s="42">
        <v>121</v>
      </c>
      <c r="Q1464" s="42">
        <v>116</v>
      </c>
      <c r="R1464" s="42">
        <v>157</v>
      </c>
      <c r="S1464" s="42">
        <v>130</v>
      </c>
      <c r="T1464" s="42">
        <v>112</v>
      </c>
      <c r="U1464" s="42">
        <v>36</v>
      </c>
      <c r="V1464" s="42">
        <v>408.652672</v>
      </c>
      <c r="W1464" s="42">
        <v>82.545801999999995</v>
      </c>
      <c r="X1464" s="42">
        <v>50.954197999999998</v>
      </c>
      <c r="Y1464" s="42">
        <v>87.641221000000002</v>
      </c>
      <c r="Z1464" s="42">
        <v>101.90839699999999</v>
      </c>
      <c r="AA1464" s="42">
        <v>51.973281999999998</v>
      </c>
      <c r="AB1464" s="42">
        <v>33.629770999999998</v>
      </c>
      <c r="AC1464" s="42">
        <v>0</v>
      </c>
      <c r="AD1464" s="42">
        <v>104.965649</v>
      </c>
      <c r="AE1464" s="42">
        <v>241.52290099999999</v>
      </c>
      <c r="AF1464" s="42">
        <v>62.164121999999999</v>
      </c>
      <c r="AG1464" s="42">
        <v>392.347328</v>
      </c>
      <c r="AH1464" s="42">
        <v>67.259541999999996</v>
      </c>
      <c r="AI1464" s="42">
        <v>64.202290000000005</v>
      </c>
      <c r="AJ1464" s="42">
        <v>81.526718000000002</v>
      </c>
      <c r="AK1464" s="42">
        <v>82.545801999999995</v>
      </c>
      <c r="AL1464" s="42">
        <v>57.068702000000002</v>
      </c>
      <c r="AM1464" s="42">
        <v>38.725191000000002</v>
      </c>
      <c r="AN1464" s="42">
        <v>1.0190840000000001</v>
      </c>
      <c r="AO1464" s="42">
        <v>90.698473000000007</v>
      </c>
      <c r="AP1464" s="42">
        <v>227.25572500000001</v>
      </c>
      <c r="AQ1464" s="42">
        <v>74.393129999999999</v>
      </c>
      <c r="AR1464" s="42">
        <v>652.21374000000003</v>
      </c>
      <c r="AS1464" s="42">
        <v>32.610686999999999</v>
      </c>
      <c r="AT1464" s="42">
        <v>28.534351000000001</v>
      </c>
      <c r="AU1464" s="42">
        <v>28.534351000000001</v>
      </c>
      <c r="AV1464" s="42">
        <v>61.145038</v>
      </c>
      <c r="AW1464" s="42">
        <v>126.366412</v>
      </c>
      <c r="AX1464" s="42">
        <v>126.366412</v>
      </c>
      <c r="AY1464" s="42">
        <v>154.90076300000001</v>
      </c>
      <c r="AZ1464" s="42">
        <v>93.755724999999998</v>
      </c>
      <c r="BA1464" s="42">
        <v>309.80152700000002</v>
      </c>
      <c r="BB1464" s="42">
        <v>16.305344000000002</v>
      </c>
      <c r="BC1464" s="42">
        <v>24.458015</v>
      </c>
      <c r="BD1464" s="42">
        <v>8.1526720000000008</v>
      </c>
      <c r="BE1464" s="42">
        <v>28.534351000000001</v>
      </c>
      <c r="BF1464" s="42">
        <v>28.534351000000001</v>
      </c>
      <c r="BG1464" s="42">
        <v>101.90839699999999</v>
      </c>
      <c r="BH1464" s="42">
        <v>69.297709999999995</v>
      </c>
      <c r="BI1464" s="42">
        <v>32.610686999999999</v>
      </c>
      <c r="BJ1464" s="42">
        <v>342.41221400000001</v>
      </c>
      <c r="BK1464" s="42">
        <v>16.305344000000002</v>
      </c>
      <c r="BL1464" s="42">
        <v>4.0763360000000004</v>
      </c>
      <c r="BM1464" s="42">
        <v>20.381678999999998</v>
      </c>
      <c r="BN1464" s="42">
        <v>32.610686999999999</v>
      </c>
      <c r="BO1464" s="42">
        <v>97.832060999999996</v>
      </c>
      <c r="BP1464" s="42">
        <v>24.458015</v>
      </c>
      <c r="BQ1464" s="42">
        <v>85.603053000000003</v>
      </c>
      <c r="BR1464" s="42">
        <v>61.145038</v>
      </c>
      <c r="BS1464" s="42">
        <v>81.526718000000002</v>
      </c>
      <c r="BT1464" s="42">
        <v>0</v>
      </c>
      <c r="BU1464" s="42">
        <v>0</v>
      </c>
      <c r="BV1464" s="42">
        <v>4.0763360000000004</v>
      </c>
      <c r="BW1464" s="42">
        <v>0</v>
      </c>
      <c r="BX1464" s="42">
        <v>8.1526720000000008</v>
      </c>
      <c r="BY1464" s="42">
        <v>8.1526720000000008</v>
      </c>
      <c r="BZ1464" s="42">
        <v>0</v>
      </c>
      <c r="CA1464" s="42">
        <v>61.145038</v>
      </c>
      <c r="CB1464" s="42">
        <v>350.564885</v>
      </c>
      <c r="CC1464" s="42">
        <v>24.458015</v>
      </c>
      <c r="CD1464" s="42">
        <v>20.381678999999998</v>
      </c>
      <c r="CE1464" s="42">
        <v>20.381678999999998</v>
      </c>
      <c r="CF1464" s="42">
        <v>61.145038</v>
      </c>
      <c r="CG1464" s="42">
        <v>110.061069</v>
      </c>
      <c r="CH1464" s="42">
        <v>101.90839699999999</v>
      </c>
      <c r="CI1464" s="42">
        <v>0</v>
      </c>
      <c r="CJ1464" s="42">
        <v>12.229008</v>
      </c>
      <c r="CK1464" s="42">
        <v>220.12213700000001</v>
      </c>
      <c r="CL1464" s="42">
        <v>8.1526720000000008</v>
      </c>
      <c r="CM1464" s="42">
        <v>8.1526720000000008</v>
      </c>
      <c r="CN1464" s="42">
        <v>4.0763360000000004</v>
      </c>
      <c r="CO1464" s="42">
        <v>0</v>
      </c>
      <c r="CP1464" s="42">
        <v>8.1526720000000008</v>
      </c>
      <c r="CQ1464" s="42">
        <v>16.305344000000002</v>
      </c>
      <c r="CR1464" s="42">
        <v>154.90076300000001</v>
      </c>
      <c r="CS1464" s="42">
        <v>20.381678999999998</v>
      </c>
    </row>
    <row r="1465" spans="1:97">
      <c r="A1465" s="40" t="s">
        <v>3581</v>
      </c>
      <c r="B1465" s="40" t="s">
        <v>289</v>
      </c>
      <c r="C1465" s="40" t="s">
        <v>3502</v>
      </c>
      <c r="D1465" s="40" t="s">
        <v>3519</v>
      </c>
      <c r="E1465" s="40" t="s">
        <v>3582</v>
      </c>
      <c r="F1465" s="40" t="s">
        <v>397</v>
      </c>
      <c r="G1465" s="41" t="s">
        <v>294</v>
      </c>
      <c r="H1465" s="40" t="s">
        <v>3583</v>
      </c>
      <c r="I1465" s="42">
        <v>515</v>
      </c>
      <c r="J1465" s="42">
        <v>88</v>
      </c>
      <c r="K1465" s="42">
        <v>41</v>
      </c>
      <c r="L1465" s="42">
        <v>82</v>
      </c>
      <c r="M1465" s="42">
        <v>135</v>
      </c>
      <c r="N1465" s="42">
        <v>96</v>
      </c>
      <c r="O1465" s="42">
        <v>73</v>
      </c>
      <c r="P1465" s="42">
        <v>75</v>
      </c>
      <c r="Q1465" s="42">
        <v>61</v>
      </c>
      <c r="R1465" s="42">
        <v>103</v>
      </c>
      <c r="S1465" s="42">
        <v>90</v>
      </c>
      <c r="T1465" s="42">
        <v>103</v>
      </c>
      <c r="U1465" s="42">
        <v>59</v>
      </c>
      <c r="V1465" s="42">
        <v>252</v>
      </c>
      <c r="W1465" s="42">
        <v>43</v>
      </c>
      <c r="X1465" s="42">
        <v>23</v>
      </c>
      <c r="Y1465" s="42">
        <v>42</v>
      </c>
      <c r="Z1465" s="42">
        <v>66</v>
      </c>
      <c r="AA1465" s="42">
        <v>51</v>
      </c>
      <c r="AB1465" s="42">
        <v>27</v>
      </c>
      <c r="AC1465" s="42">
        <v>0</v>
      </c>
      <c r="AD1465" s="42">
        <v>53</v>
      </c>
      <c r="AE1465" s="42">
        <v>136</v>
      </c>
      <c r="AF1465" s="42">
        <v>63</v>
      </c>
      <c r="AG1465" s="42">
        <v>263</v>
      </c>
      <c r="AH1465" s="42">
        <v>45</v>
      </c>
      <c r="AI1465" s="42">
        <v>18</v>
      </c>
      <c r="AJ1465" s="42">
        <v>40</v>
      </c>
      <c r="AK1465" s="42">
        <v>69</v>
      </c>
      <c r="AL1465" s="42">
        <v>45</v>
      </c>
      <c r="AM1465" s="42">
        <v>43</v>
      </c>
      <c r="AN1465" s="42">
        <v>3</v>
      </c>
      <c r="AO1465" s="42">
        <v>55</v>
      </c>
      <c r="AP1465" s="42">
        <v>130</v>
      </c>
      <c r="AQ1465" s="42">
        <v>78</v>
      </c>
      <c r="AR1465" s="42">
        <v>428</v>
      </c>
      <c r="AS1465" s="42">
        <v>16</v>
      </c>
      <c r="AT1465" s="42">
        <v>32</v>
      </c>
      <c r="AU1465" s="42">
        <v>32</v>
      </c>
      <c r="AV1465" s="42">
        <v>44</v>
      </c>
      <c r="AW1465" s="42">
        <v>52</v>
      </c>
      <c r="AX1465" s="42">
        <v>64</v>
      </c>
      <c r="AY1465" s="42">
        <v>136</v>
      </c>
      <c r="AZ1465" s="42">
        <v>52</v>
      </c>
      <c r="BA1465" s="42">
        <v>220</v>
      </c>
      <c r="BB1465" s="42">
        <v>8</v>
      </c>
      <c r="BC1465" s="42">
        <v>20</v>
      </c>
      <c r="BD1465" s="42">
        <v>12</v>
      </c>
      <c r="BE1465" s="42">
        <v>20</v>
      </c>
      <c r="BF1465" s="42">
        <v>8</v>
      </c>
      <c r="BG1465" s="42">
        <v>56</v>
      </c>
      <c r="BH1465" s="42">
        <v>84</v>
      </c>
      <c r="BI1465" s="42">
        <v>12</v>
      </c>
      <c r="BJ1465" s="42">
        <v>208</v>
      </c>
      <c r="BK1465" s="42">
        <v>8</v>
      </c>
      <c r="BL1465" s="42">
        <v>12</v>
      </c>
      <c r="BM1465" s="42">
        <v>20</v>
      </c>
      <c r="BN1465" s="42">
        <v>24</v>
      </c>
      <c r="BO1465" s="42">
        <v>44</v>
      </c>
      <c r="BP1465" s="42">
        <v>8</v>
      </c>
      <c r="BQ1465" s="42">
        <v>52</v>
      </c>
      <c r="BR1465" s="42">
        <v>40</v>
      </c>
      <c r="BS1465" s="42">
        <v>44</v>
      </c>
      <c r="BT1465" s="42">
        <v>0</v>
      </c>
      <c r="BU1465" s="42">
        <v>0</v>
      </c>
      <c r="BV1465" s="42">
        <v>0</v>
      </c>
      <c r="BW1465" s="42">
        <v>0</v>
      </c>
      <c r="BX1465" s="42">
        <v>8</v>
      </c>
      <c r="BY1465" s="42">
        <v>16</v>
      </c>
      <c r="BZ1465" s="42">
        <v>0</v>
      </c>
      <c r="CA1465" s="42">
        <v>20</v>
      </c>
      <c r="CB1465" s="42">
        <v>212</v>
      </c>
      <c r="CC1465" s="42">
        <v>8</v>
      </c>
      <c r="CD1465" s="42">
        <v>28</v>
      </c>
      <c r="CE1465" s="42">
        <v>28</v>
      </c>
      <c r="CF1465" s="42">
        <v>28</v>
      </c>
      <c r="CG1465" s="42">
        <v>40</v>
      </c>
      <c r="CH1465" s="42">
        <v>48</v>
      </c>
      <c r="CI1465" s="42">
        <v>8</v>
      </c>
      <c r="CJ1465" s="42">
        <v>24</v>
      </c>
      <c r="CK1465" s="42">
        <v>172</v>
      </c>
      <c r="CL1465" s="42">
        <v>8</v>
      </c>
      <c r="CM1465" s="42">
        <v>4</v>
      </c>
      <c r="CN1465" s="42">
        <v>4</v>
      </c>
      <c r="CO1465" s="42">
        <v>16</v>
      </c>
      <c r="CP1465" s="42">
        <v>4</v>
      </c>
      <c r="CQ1465" s="42">
        <v>0</v>
      </c>
      <c r="CR1465" s="42">
        <v>128</v>
      </c>
      <c r="CS1465" s="42">
        <v>8</v>
      </c>
    </row>
    <row r="1466" spans="1:97">
      <c r="A1466" s="40" t="s">
        <v>3584</v>
      </c>
      <c r="B1466" s="40" t="s">
        <v>289</v>
      </c>
      <c r="C1466" s="40" t="s">
        <v>3502</v>
      </c>
      <c r="D1466" s="40" t="s">
        <v>3503</v>
      </c>
      <c r="E1466" s="40" t="s">
        <v>3573</v>
      </c>
      <c r="F1466" s="40" t="s">
        <v>2849</v>
      </c>
      <c r="G1466" s="41" t="s">
        <v>294</v>
      </c>
      <c r="H1466" s="40" t="s">
        <v>3585</v>
      </c>
      <c r="I1466" s="42">
        <v>226</v>
      </c>
      <c r="J1466" s="42">
        <v>40.177778000000004</v>
      </c>
      <c r="K1466" s="42">
        <v>27.12</v>
      </c>
      <c r="L1466" s="42">
        <v>35.155555999999997</v>
      </c>
      <c r="M1466" s="42">
        <v>45.2</v>
      </c>
      <c r="N1466" s="42">
        <v>46.204444000000002</v>
      </c>
      <c r="O1466" s="42">
        <v>32.142221999999997</v>
      </c>
      <c r="P1466" s="42">
        <v>18</v>
      </c>
      <c r="Q1466" s="42">
        <v>34</v>
      </c>
      <c r="R1466" s="42">
        <v>40</v>
      </c>
      <c r="S1466" s="42">
        <v>42</v>
      </c>
      <c r="T1466" s="42">
        <v>34</v>
      </c>
      <c r="U1466" s="42">
        <v>28</v>
      </c>
      <c r="V1466" s="42">
        <v>108.48</v>
      </c>
      <c r="W1466" s="42">
        <v>17.075555999999999</v>
      </c>
      <c r="X1466" s="42">
        <v>11.048889000000001</v>
      </c>
      <c r="Y1466" s="42">
        <v>16.071110999999998</v>
      </c>
      <c r="Z1466" s="42">
        <v>27.12</v>
      </c>
      <c r="AA1466" s="42">
        <v>25.111111000000001</v>
      </c>
      <c r="AB1466" s="42">
        <v>12.053333</v>
      </c>
      <c r="AC1466" s="42">
        <v>0</v>
      </c>
      <c r="AD1466" s="42">
        <v>21.093333000000001</v>
      </c>
      <c r="AE1466" s="42">
        <v>61.271110999999998</v>
      </c>
      <c r="AF1466" s="42">
        <v>26.115556000000002</v>
      </c>
      <c r="AG1466" s="42">
        <v>117.52</v>
      </c>
      <c r="AH1466" s="42">
        <v>23.102222000000001</v>
      </c>
      <c r="AI1466" s="42">
        <v>16.071110999999998</v>
      </c>
      <c r="AJ1466" s="42">
        <v>19.084444000000001</v>
      </c>
      <c r="AK1466" s="42">
        <v>18.079999999999998</v>
      </c>
      <c r="AL1466" s="42">
        <v>21.093333000000001</v>
      </c>
      <c r="AM1466" s="42">
        <v>19.084444000000001</v>
      </c>
      <c r="AN1466" s="42">
        <v>1.0044439999999999</v>
      </c>
      <c r="AO1466" s="42">
        <v>24.106667000000002</v>
      </c>
      <c r="AP1466" s="42">
        <v>56.248888999999998</v>
      </c>
      <c r="AQ1466" s="42">
        <v>37.164444000000003</v>
      </c>
      <c r="AR1466" s="42">
        <v>196.87111100000001</v>
      </c>
      <c r="AS1466" s="42">
        <v>12.053333</v>
      </c>
      <c r="AT1466" s="42">
        <v>16.071110999999998</v>
      </c>
      <c r="AU1466" s="42">
        <v>8.0355559999999997</v>
      </c>
      <c r="AV1466" s="42">
        <v>28.124444</v>
      </c>
      <c r="AW1466" s="42">
        <v>16.071110999999998</v>
      </c>
      <c r="AX1466" s="42">
        <v>16.071110999999998</v>
      </c>
      <c r="AY1466" s="42">
        <v>80.355556000000007</v>
      </c>
      <c r="AZ1466" s="42">
        <v>20.088889000000002</v>
      </c>
      <c r="BA1466" s="42">
        <v>104.462222</v>
      </c>
      <c r="BB1466" s="42">
        <v>8.0355559999999997</v>
      </c>
      <c r="BC1466" s="42">
        <v>12.053333</v>
      </c>
      <c r="BD1466" s="42">
        <v>0</v>
      </c>
      <c r="BE1466" s="42">
        <v>16.071110999999998</v>
      </c>
      <c r="BF1466" s="42">
        <v>4.0177779999999998</v>
      </c>
      <c r="BG1466" s="42">
        <v>12.053333</v>
      </c>
      <c r="BH1466" s="42">
        <v>36.159999999999997</v>
      </c>
      <c r="BI1466" s="42">
        <v>16.071110999999998</v>
      </c>
      <c r="BJ1466" s="42">
        <v>92.408889000000002</v>
      </c>
      <c r="BK1466" s="42">
        <v>4.0177779999999998</v>
      </c>
      <c r="BL1466" s="42">
        <v>4.0177779999999998</v>
      </c>
      <c r="BM1466" s="42">
        <v>8.0355559999999997</v>
      </c>
      <c r="BN1466" s="42">
        <v>12.053333</v>
      </c>
      <c r="BO1466" s="42">
        <v>12.053333</v>
      </c>
      <c r="BP1466" s="42">
        <v>4.0177779999999998</v>
      </c>
      <c r="BQ1466" s="42">
        <v>44.195556000000003</v>
      </c>
      <c r="BR1466" s="42">
        <v>4.0177779999999998</v>
      </c>
      <c r="BS1466" s="42">
        <v>12.053333</v>
      </c>
      <c r="BT1466" s="42">
        <v>0</v>
      </c>
      <c r="BU1466" s="42">
        <v>0</v>
      </c>
      <c r="BV1466" s="42">
        <v>0</v>
      </c>
      <c r="BW1466" s="42">
        <v>0</v>
      </c>
      <c r="BX1466" s="42">
        <v>4.0177779999999998</v>
      </c>
      <c r="BY1466" s="42">
        <v>4.0177779999999998</v>
      </c>
      <c r="BZ1466" s="42">
        <v>0</v>
      </c>
      <c r="CA1466" s="42">
        <v>4.0177779999999998</v>
      </c>
      <c r="CB1466" s="42">
        <v>80.355556000000007</v>
      </c>
      <c r="CC1466" s="42">
        <v>0</v>
      </c>
      <c r="CD1466" s="42">
        <v>16.071110999999998</v>
      </c>
      <c r="CE1466" s="42">
        <v>8.0355559999999997</v>
      </c>
      <c r="CF1466" s="42">
        <v>28.124444</v>
      </c>
      <c r="CG1466" s="42">
        <v>12.053333</v>
      </c>
      <c r="CH1466" s="42">
        <v>12.053333</v>
      </c>
      <c r="CI1466" s="42">
        <v>0</v>
      </c>
      <c r="CJ1466" s="42">
        <v>4.0177779999999998</v>
      </c>
      <c r="CK1466" s="42">
        <v>104.462222</v>
      </c>
      <c r="CL1466" s="42">
        <v>12.053333</v>
      </c>
      <c r="CM1466" s="42">
        <v>0</v>
      </c>
      <c r="CN1466" s="42">
        <v>0</v>
      </c>
      <c r="CO1466" s="42">
        <v>0</v>
      </c>
      <c r="CP1466" s="42">
        <v>0</v>
      </c>
      <c r="CQ1466" s="42">
        <v>0</v>
      </c>
      <c r="CR1466" s="42">
        <v>80.355556000000007</v>
      </c>
      <c r="CS1466" s="42">
        <v>12.053333</v>
      </c>
    </row>
    <row r="1467" spans="1:97">
      <c r="A1467" s="40" t="s">
        <v>3586</v>
      </c>
      <c r="B1467" s="40" t="s">
        <v>289</v>
      </c>
      <c r="C1467" s="40" t="s">
        <v>3502</v>
      </c>
      <c r="D1467" s="40" t="s">
        <v>3503</v>
      </c>
      <c r="E1467" s="40" t="s">
        <v>3587</v>
      </c>
      <c r="F1467" s="40" t="s">
        <v>2849</v>
      </c>
      <c r="G1467" s="41" t="s">
        <v>294</v>
      </c>
      <c r="H1467" s="40" t="s">
        <v>3588</v>
      </c>
      <c r="I1467" s="42">
        <v>5421</v>
      </c>
      <c r="J1467" s="42">
        <v>1003.166507</v>
      </c>
      <c r="K1467" s="42">
        <v>968.15493400000003</v>
      </c>
      <c r="L1467" s="42">
        <v>1036.418218</v>
      </c>
      <c r="M1467" s="42">
        <v>1124.300845</v>
      </c>
      <c r="N1467" s="42">
        <v>809.37727800000005</v>
      </c>
      <c r="O1467" s="42">
        <v>479.58221700000001</v>
      </c>
      <c r="P1467" s="42">
        <v>926</v>
      </c>
      <c r="Q1467" s="42">
        <v>708</v>
      </c>
      <c r="R1467" s="42">
        <v>1016</v>
      </c>
      <c r="S1467" s="42">
        <v>912</v>
      </c>
      <c r="T1467" s="42">
        <v>628</v>
      </c>
      <c r="U1467" s="42">
        <v>314</v>
      </c>
      <c r="V1467" s="42">
        <v>2585.683759</v>
      </c>
      <c r="W1467" s="42">
        <v>509.73978799999998</v>
      </c>
      <c r="X1467" s="42">
        <v>488.61304100000001</v>
      </c>
      <c r="Y1467" s="42">
        <v>500.082019</v>
      </c>
      <c r="Z1467" s="42">
        <v>524.10059799999999</v>
      </c>
      <c r="AA1467" s="42">
        <v>378.078191</v>
      </c>
      <c r="AB1467" s="42">
        <v>175.38222400000001</v>
      </c>
      <c r="AC1467" s="42">
        <v>9.6878980000000006</v>
      </c>
      <c r="AD1467" s="42">
        <v>664.87124100000005</v>
      </c>
      <c r="AE1467" s="42">
        <v>1513.7957200000001</v>
      </c>
      <c r="AF1467" s="42">
        <v>407.01679799999999</v>
      </c>
      <c r="AG1467" s="42">
        <v>2835.316241</v>
      </c>
      <c r="AH1467" s="42">
        <v>493.42671999999999</v>
      </c>
      <c r="AI1467" s="42">
        <v>479.54189300000002</v>
      </c>
      <c r="AJ1467" s="42">
        <v>536.33619899999997</v>
      </c>
      <c r="AK1467" s="42">
        <v>600.20024599999999</v>
      </c>
      <c r="AL1467" s="42">
        <v>431.29908599999999</v>
      </c>
      <c r="AM1467" s="42">
        <v>269.32356099999998</v>
      </c>
      <c r="AN1467" s="42">
        <v>25.188535000000002</v>
      </c>
      <c r="AO1467" s="42">
        <v>652.46460400000001</v>
      </c>
      <c r="AP1467" s="42">
        <v>1631.5477040000001</v>
      </c>
      <c r="AQ1467" s="42">
        <v>551.30393300000003</v>
      </c>
      <c r="AR1467" s="42">
        <v>4415.3961989999998</v>
      </c>
      <c r="AS1467" s="42">
        <v>15.500636999999999</v>
      </c>
      <c r="AT1467" s="42">
        <v>170.507003</v>
      </c>
      <c r="AU1467" s="42">
        <v>269.42414400000001</v>
      </c>
      <c r="AV1467" s="42">
        <v>709.55645700000002</v>
      </c>
      <c r="AW1467" s="42">
        <v>968.15978600000005</v>
      </c>
      <c r="AX1467" s="42">
        <v>521.43457599999999</v>
      </c>
      <c r="AY1467" s="42">
        <v>1120.046083</v>
      </c>
      <c r="AZ1467" s="42">
        <v>640.76751300000001</v>
      </c>
      <c r="BA1467" s="42">
        <v>2004.00207</v>
      </c>
      <c r="BB1467" s="42">
        <v>15.500636999999999</v>
      </c>
      <c r="BC1467" s="42">
        <v>131.75541100000001</v>
      </c>
      <c r="BD1467" s="42">
        <v>158.88152500000001</v>
      </c>
      <c r="BE1467" s="42">
        <v>331.62785600000001</v>
      </c>
      <c r="BF1467" s="42">
        <v>277.77795900000001</v>
      </c>
      <c r="BG1467" s="42">
        <v>428.43075599999997</v>
      </c>
      <c r="BH1467" s="42">
        <v>476.76966299999998</v>
      </c>
      <c r="BI1467" s="42">
        <v>183.258262</v>
      </c>
      <c r="BJ1467" s="42">
        <v>2411.3941289999998</v>
      </c>
      <c r="BK1467" s="42">
        <v>0</v>
      </c>
      <c r="BL1467" s="42">
        <v>38.751592000000002</v>
      </c>
      <c r="BM1467" s="42">
        <v>110.542619</v>
      </c>
      <c r="BN1467" s="42">
        <v>377.92860100000001</v>
      </c>
      <c r="BO1467" s="42">
        <v>690.38182700000004</v>
      </c>
      <c r="BP1467" s="42">
        <v>93.003820000000005</v>
      </c>
      <c r="BQ1467" s="42">
        <v>643.27642000000003</v>
      </c>
      <c r="BR1467" s="42">
        <v>457.50925100000001</v>
      </c>
      <c r="BS1467" s="42">
        <v>677.74595199999999</v>
      </c>
      <c r="BT1467" s="42">
        <v>0</v>
      </c>
      <c r="BU1467" s="42">
        <v>3.875159</v>
      </c>
      <c r="BV1467" s="42">
        <v>7.750318</v>
      </c>
      <c r="BW1467" s="42">
        <v>69.954030000000003</v>
      </c>
      <c r="BX1467" s="42">
        <v>130.32074600000001</v>
      </c>
      <c r="BY1467" s="42">
        <v>104.62929699999999</v>
      </c>
      <c r="BZ1467" s="42">
        <v>0</v>
      </c>
      <c r="CA1467" s="42">
        <v>361.21640100000002</v>
      </c>
      <c r="CB1467" s="42">
        <v>2187.086237</v>
      </c>
      <c r="CC1467" s="42">
        <v>7.750318</v>
      </c>
      <c r="CD1467" s="42">
        <v>139.50573</v>
      </c>
      <c r="CE1467" s="42">
        <v>219.04707500000001</v>
      </c>
      <c r="CF1467" s="42">
        <v>546.59860700000002</v>
      </c>
      <c r="CG1467" s="42">
        <v>721.58426499999996</v>
      </c>
      <c r="CH1467" s="42">
        <v>354.80273199999999</v>
      </c>
      <c r="CI1467" s="42">
        <v>11.625477</v>
      </c>
      <c r="CJ1467" s="42">
        <v>186.172032</v>
      </c>
      <c r="CK1467" s="42">
        <v>1550.5640100000001</v>
      </c>
      <c r="CL1467" s="42">
        <v>7.750318</v>
      </c>
      <c r="CM1467" s="42">
        <v>27.126114000000001</v>
      </c>
      <c r="CN1467" s="42">
        <v>42.626750999999999</v>
      </c>
      <c r="CO1467" s="42">
        <v>93.003820000000005</v>
      </c>
      <c r="CP1467" s="42">
        <v>116.254775</v>
      </c>
      <c r="CQ1467" s="42">
        <v>62.002547</v>
      </c>
      <c r="CR1467" s="42">
        <v>1108.4206059999999</v>
      </c>
      <c r="CS1467" s="42">
        <v>93.379080000000002</v>
      </c>
    </row>
    <row r="1468" spans="1:97">
      <c r="A1468" s="40" t="s">
        <v>3589</v>
      </c>
      <c r="B1468" s="40" t="s">
        <v>289</v>
      </c>
      <c r="C1468" s="40" t="s">
        <v>3502</v>
      </c>
      <c r="D1468" s="40" t="s">
        <v>3503</v>
      </c>
      <c r="E1468" s="40" t="s">
        <v>3587</v>
      </c>
      <c r="F1468" s="40" t="s">
        <v>2849</v>
      </c>
      <c r="G1468" s="41" t="s">
        <v>294</v>
      </c>
      <c r="H1468" s="40" t="s">
        <v>3590</v>
      </c>
      <c r="I1468" s="42">
        <v>6093</v>
      </c>
      <c r="J1468" s="42">
        <v>1041.333889</v>
      </c>
      <c r="K1468" s="42">
        <v>869.47346400000004</v>
      </c>
      <c r="L1468" s="42">
        <v>1162.103609</v>
      </c>
      <c r="M1468" s="42">
        <v>1432.881748</v>
      </c>
      <c r="N1468" s="42">
        <v>983.61779300000001</v>
      </c>
      <c r="O1468" s="42">
        <v>603.58949600000005</v>
      </c>
      <c r="P1468" s="42">
        <v>1161</v>
      </c>
      <c r="Q1468" s="42">
        <v>860</v>
      </c>
      <c r="R1468" s="42">
        <v>1350</v>
      </c>
      <c r="S1468" s="42">
        <v>1132</v>
      </c>
      <c r="T1468" s="42">
        <v>889</v>
      </c>
      <c r="U1468" s="42">
        <v>366</v>
      </c>
      <c r="V1468" s="42">
        <v>2953.320768</v>
      </c>
      <c r="W1468" s="42">
        <v>568.13534600000003</v>
      </c>
      <c r="X1468" s="42">
        <v>474.28577799999999</v>
      </c>
      <c r="Y1468" s="42">
        <v>529.265311</v>
      </c>
      <c r="Z1468" s="42">
        <v>665.66401699999994</v>
      </c>
      <c r="AA1468" s="42">
        <v>481.54336599999999</v>
      </c>
      <c r="AB1468" s="42">
        <v>230.247784</v>
      </c>
      <c r="AC1468" s="42">
        <v>4.1791669999999996</v>
      </c>
      <c r="AD1468" s="42">
        <v>798.75869499999999</v>
      </c>
      <c r="AE1468" s="42">
        <v>1621.522361</v>
      </c>
      <c r="AF1468" s="42">
        <v>533.03971200000001</v>
      </c>
      <c r="AG1468" s="42">
        <v>3139.679232</v>
      </c>
      <c r="AH1468" s="42">
        <v>473.19854299999997</v>
      </c>
      <c r="AI1468" s="42">
        <v>395.18768599999999</v>
      </c>
      <c r="AJ1468" s="42">
        <v>632.83829900000001</v>
      </c>
      <c r="AK1468" s="42">
        <v>767.21773099999996</v>
      </c>
      <c r="AL1468" s="42">
        <v>502.07442700000001</v>
      </c>
      <c r="AM1468" s="42">
        <v>336.78469899999999</v>
      </c>
      <c r="AN1468" s="42">
        <v>32.377847000000003</v>
      </c>
      <c r="AO1468" s="42">
        <v>663.18901300000005</v>
      </c>
      <c r="AP1468" s="42">
        <v>1809.103372</v>
      </c>
      <c r="AQ1468" s="42">
        <v>667.38684599999999</v>
      </c>
      <c r="AR1468" s="42">
        <v>5082.7012860000004</v>
      </c>
      <c r="AS1468" s="42">
        <v>8.2697389999999995</v>
      </c>
      <c r="AT1468" s="42">
        <v>170.573601</v>
      </c>
      <c r="AU1468" s="42">
        <v>301.746554</v>
      </c>
      <c r="AV1468" s="42">
        <v>803.23580000000004</v>
      </c>
      <c r="AW1468" s="42">
        <v>927.03389400000003</v>
      </c>
      <c r="AX1468" s="42">
        <v>591.83318599999996</v>
      </c>
      <c r="AY1468" s="42">
        <v>1493.444804</v>
      </c>
      <c r="AZ1468" s="42">
        <v>786.56370900000002</v>
      </c>
      <c r="BA1468" s="42">
        <v>2378.7763100000002</v>
      </c>
      <c r="BB1468" s="42">
        <v>3.9957069999999999</v>
      </c>
      <c r="BC1468" s="42">
        <v>138.241072</v>
      </c>
      <c r="BD1468" s="42">
        <v>232.33945600000001</v>
      </c>
      <c r="BE1468" s="42">
        <v>410.17021499999998</v>
      </c>
      <c r="BF1468" s="42">
        <v>161.69097099999999</v>
      </c>
      <c r="BG1468" s="42">
        <v>493.63992999999999</v>
      </c>
      <c r="BH1468" s="42">
        <v>696.07775300000003</v>
      </c>
      <c r="BI1468" s="42">
        <v>242.621206</v>
      </c>
      <c r="BJ1468" s="42">
        <v>2703.9249759999998</v>
      </c>
      <c r="BK1468" s="42">
        <v>4.2740320000000001</v>
      </c>
      <c r="BL1468" s="42">
        <v>32.332529000000001</v>
      </c>
      <c r="BM1468" s="42">
        <v>69.407096999999993</v>
      </c>
      <c r="BN1468" s="42">
        <v>393.065585</v>
      </c>
      <c r="BO1468" s="42">
        <v>765.34292300000004</v>
      </c>
      <c r="BP1468" s="42">
        <v>98.193257000000003</v>
      </c>
      <c r="BQ1468" s="42">
        <v>797.36704999999995</v>
      </c>
      <c r="BR1468" s="42">
        <v>543.94250299999999</v>
      </c>
      <c r="BS1468" s="42">
        <v>715.414669</v>
      </c>
      <c r="BT1468" s="42">
        <v>0</v>
      </c>
      <c r="BU1468" s="42">
        <v>7.9934269999999996</v>
      </c>
      <c r="BV1468" s="42">
        <v>4.1791669999999996</v>
      </c>
      <c r="BW1468" s="42">
        <v>53.224336999999998</v>
      </c>
      <c r="BX1468" s="42">
        <v>102.025958</v>
      </c>
      <c r="BY1468" s="42">
        <v>122.082656</v>
      </c>
      <c r="BZ1468" s="42">
        <v>0</v>
      </c>
      <c r="CA1468" s="42">
        <v>425.90912500000002</v>
      </c>
      <c r="CB1468" s="42">
        <v>2415.167555</v>
      </c>
      <c r="CC1468" s="42">
        <v>8.2697389999999995</v>
      </c>
      <c r="CD1468" s="42">
        <v>125.149027</v>
      </c>
      <c r="CE1468" s="42">
        <v>247.87074799999999</v>
      </c>
      <c r="CF1468" s="42">
        <v>645.98136299999999</v>
      </c>
      <c r="CG1468" s="42">
        <v>741.59977800000001</v>
      </c>
      <c r="CH1468" s="42">
        <v>432.41424899999998</v>
      </c>
      <c r="CI1468" s="42">
        <v>32.792299999999997</v>
      </c>
      <c r="CJ1468" s="42">
        <v>181.090351</v>
      </c>
      <c r="CK1468" s="42">
        <v>1952.119062</v>
      </c>
      <c r="CL1468" s="42">
        <v>0</v>
      </c>
      <c r="CM1468" s="42">
        <v>37.431147000000003</v>
      </c>
      <c r="CN1468" s="42">
        <v>49.696638999999998</v>
      </c>
      <c r="CO1468" s="42">
        <v>104.0301</v>
      </c>
      <c r="CP1468" s="42">
        <v>83.408158999999998</v>
      </c>
      <c r="CQ1468" s="42">
        <v>37.336281999999997</v>
      </c>
      <c r="CR1468" s="42">
        <v>1460.652503</v>
      </c>
      <c r="CS1468" s="42">
        <v>179.564234</v>
      </c>
    </row>
    <row r="1469" spans="1:97">
      <c r="A1469" s="40" t="s">
        <v>3591</v>
      </c>
      <c r="B1469" s="40" t="s">
        <v>289</v>
      </c>
      <c r="C1469" s="40" t="s">
        <v>3502</v>
      </c>
      <c r="D1469" s="40" t="s">
        <v>3519</v>
      </c>
      <c r="E1469" s="40" t="s">
        <v>3567</v>
      </c>
      <c r="F1469" s="40" t="s">
        <v>397</v>
      </c>
      <c r="G1469" s="41" t="s">
        <v>294</v>
      </c>
      <c r="H1469" s="40" t="s">
        <v>3592</v>
      </c>
      <c r="I1469" s="42">
        <v>402</v>
      </c>
      <c r="J1469" s="42">
        <v>70.300493000000003</v>
      </c>
      <c r="K1469" s="42">
        <v>82.182265999999998</v>
      </c>
      <c r="L1469" s="42">
        <v>76.241378999999995</v>
      </c>
      <c r="M1469" s="42">
        <v>81.192117999999994</v>
      </c>
      <c r="N1469" s="42">
        <v>68.320196999999993</v>
      </c>
      <c r="O1469" s="42">
        <v>23.763546999999999</v>
      </c>
      <c r="P1469" s="42">
        <v>71</v>
      </c>
      <c r="Q1469" s="42">
        <v>73</v>
      </c>
      <c r="R1469" s="42">
        <v>81</v>
      </c>
      <c r="S1469" s="42">
        <v>61</v>
      </c>
      <c r="T1469" s="42">
        <v>53</v>
      </c>
      <c r="U1469" s="42">
        <v>17</v>
      </c>
      <c r="V1469" s="42">
        <v>203.97044299999999</v>
      </c>
      <c r="W1469" s="42">
        <v>38.615763999999999</v>
      </c>
      <c r="X1469" s="42">
        <v>45.546798000000003</v>
      </c>
      <c r="Y1469" s="42">
        <v>35.645319999999998</v>
      </c>
      <c r="Z1469" s="42">
        <v>39.605910999999999</v>
      </c>
      <c r="AA1469" s="42">
        <v>32.674877000000002</v>
      </c>
      <c r="AB1469" s="42">
        <v>11.881773000000001</v>
      </c>
      <c r="AC1469" s="42">
        <v>0</v>
      </c>
      <c r="AD1469" s="42">
        <v>52.477832999999997</v>
      </c>
      <c r="AE1469" s="42">
        <v>122.778325</v>
      </c>
      <c r="AF1469" s="42">
        <v>28.714286000000001</v>
      </c>
      <c r="AG1469" s="42">
        <v>198.02955700000001</v>
      </c>
      <c r="AH1469" s="42">
        <v>31.684729000000001</v>
      </c>
      <c r="AI1469" s="42">
        <v>36.635468000000003</v>
      </c>
      <c r="AJ1469" s="42">
        <v>40.596058999999997</v>
      </c>
      <c r="AK1469" s="42">
        <v>41.586207000000002</v>
      </c>
      <c r="AL1469" s="42">
        <v>35.645319999999998</v>
      </c>
      <c r="AM1469" s="42">
        <v>9.9014779999999991</v>
      </c>
      <c r="AN1469" s="42">
        <v>1.9802960000000001</v>
      </c>
      <c r="AO1469" s="42">
        <v>51.487684999999999</v>
      </c>
      <c r="AP1469" s="42">
        <v>113.866995</v>
      </c>
      <c r="AQ1469" s="42">
        <v>32.674877000000002</v>
      </c>
      <c r="AR1469" s="42">
        <v>344.57142900000002</v>
      </c>
      <c r="AS1469" s="42">
        <v>3.960591</v>
      </c>
      <c r="AT1469" s="42">
        <v>11.881773000000001</v>
      </c>
      <c r="AU1469" s="42">
        <v>7.9211819999999999</v>
      </c>
      <c r="AV1469" s="42">
        <v>23.763546999999999</v>
      </c>
      <c r="AW1469" s="42">
        <v>51.487684999999999</v>
      </c>
      <c r="AX1469" s="42">
        <v>79.211822999999995</v>
      </c>
      <c r="AY1469" s="42">
        <v>122.778325</v>
      </c>
      <c r="AZ1469" s="42">
        <v>43.566502</v>
      </c>
      <c r="BA1469" s="42">
        <v>178.22660099999999</v>
      </c>
      <c r="BB1469" s="42">
        <v>0</v>
      </c>
      <c r="BC1469" s="42">
        <v>11.881773000000001</v>
      </c>
      <c r="BD1469" s="42">
        <v>3.960591</v>
      </c>
      <c r="BE1469" s="42">
        <v>15.842364999999999</v>
      </c>
      <c r="BF1469" s="42">
        <v>3.960591</v>
      </c>
      <c r="BG1469" s="42">
        <v>71.290639999999996</v>
      </c>
      <c r="BH1469" s="42">
        <v>59.408867000000001</v>
      </c>
      <c r="BI1469" s="42">
        <v>11.881773000000001</v>
      </c>
      <c r="BJ1469" s="42">
        <v>166.34482800000001</v>
      </c>
      <c r="BK1469" s="42">
        <v>3.960591</v>
      </c>
      <c r="BL1469" s="42">
        <v>0</v>
      </c>
      <c r="BM1469" s="42">
        <v>3.960591</v>
      </c>
      <c r="BN1469" s="42">
        <v>7.9211819999999999</v>
      </c>
      <c r="BO1469" s="42">
        <v>47.527093999999998</v>
      </c>
      <c r="BP1469" s="42">
        <v>7.9211819999999999</v>
      </c>
      <c r="BQ1469" s="42">
        <v>63.369458000000002</v>
      </c>
      <c r="BR1469" s="42">
        <v>31.684729000000001</v>
      </c>
      <c r="BS1469" s="42">
        <v>55.448276</v>
      </c>
      <c r="BT1469" s="42">
        <v>0</v>
      </c>
      <c r="BU1469" s="42">
        <v>0</v>
      </c>
      <c r="BV1469" s="42">
        <v>0</v>
      </c>
      <c r="BW1469" s="42">
        <v>0</v>
      </c>
      <c r="BX1469" s="42">
        <v>11.881773000000001</v>
      </c>
      <c r="BY1469" s="42">
        <v>19.802955999999998</v>
      </c>
      <c r="BZ1469" s="42">
        <v>0</v>
      </c>
      <c r="CA1469" s="42">
        <v>23.763546999999999</v>
      </c>
      <c r="CB1469" s="42">
        <v>130.69950700000001</v>
      </c>
      <c r="CC1469" s="42">
        <v>0</v>
      </c>
      <c r="CD1469" s="42">
        <v>11.881773000000001</v>
      </c>
      <c r="CE1469" s="42">
        <v>7.9211819999999999</v>
      </c>
      <c r="CF1469" s="42">
        <v>23.763546999999999</v>
      </c>
      <c r="CG1469" s="42">
        <v>35.645319999999998</v>
      </c>
      <c r="CH1469" s="42">
        <v>39.605910999999999</v>
      </c>
      <c r="CI1469" s="42">
        <v>0</v>
      </c>
      <c r="CJ1469" s="42">
        <v>11.881773000000001</v>
      </c>
      <c r="CK1469" s="42">
        <v>158.42364499999999</v>
      </c>
      <c r="CL1469" s="42">
        <v>3.960591</v>
      </c>
      <c r="CM1469" s="42">
        <v>0</v>
      </c>
      <c r="CN1469" s="42">
        <v>0</v>
      </c>
      <c r="CO1469" s="42">
        <v>0</v>
      </c>
      <c r="CP1469" s="42">
        <v>3.960591</v>
      </c>
      <c r="CQ1469" s="42">
        <v>19.802955999999998</v>
      </c>
      <c r="CR1469" s="42">
        <v>122.778325</v>
      </c>
      <c r="CS1469" s="42">
        <v>7.9211819999999999</v>
      </c>
    </row>
    <row r="1470" spans="1:97">
      <c r="A1470" s="40" t="s">
        <v>3593</v>
      </c>
      <c r="B1470" s="40" t="s">
        <v>289</v>
      </c>
      <c r="C1470" s="40" t="s">
        <v>3502</v>
      </c>
      <c r="D1470" s="40" t="s">
        <v>3507</v>
      </c>
      <c r="E1470" s="40" t="s">
        <v>3533</v>
      </c>
      <c r="F1470" s="40" t="s">
        <v>2094</v>
      </c>
      <c r="G1470" s="41" t="s">
        <v>294</v>
      </c>
      <c r="H1470" s="40" t="s">
        <v>3594</v>
      </c>
      <c r="I1470" s="42">
        <v>613</v>
      </c>
      <c r="J1470" s="42">
        <v>106.56457</v>
      </c>
      <c r="K1470" s="42">
        <v>104.534768</v>
      </c>
      <c r="L1470" s="42">
        <v>130.92218500000001</v>
      </c>
      <c r="M1470" s="42">
        <v>121.788079</v>
      </c>
      <c r="N1470" s="42">
        <v>87.281457000000003</v>
      </c>
      <c r="O1470" s="42">
        <v>61.908940000000001</v>
      </c>
      <c r="P1470" s="42">
        <v>119</v>
      </c>
      <c r="Q1470" s="42">
        <v>74</v>
      </c>
      <c r="R1470" s="42">
        <v>137</v>
      </c>
      <c r="S1470" s="42">
        <v>83</v>
      </c>
      <c r="T1470" s="42">
        <v>72</v>
      </c>
      <c r="U1470" s="42">
        <v>43</v>
      </c>
      <c r="V1470" s="42">
        <v>305.48509899999999</v>
      </c>
      <c r="W1470" s="42">
        <v>53.789735</v>
      </c>
      <c r="X1470" s="42">
        <v>55.819535999999999</v>
      </c>
      <c r="Y1470" s="42">
        <v>66.983444000000006</v>
      </c>
      <c r="Z1470" s="42">
        <v>58.864238</v>
      </c>
      <c r="AA1470" s="42">
        <v>43.640728000000003</v>
      </c>
      <c r="AB1470" s="42">
        <v>25.372516999999998</v>
      </c>
      <c r="AC1470" s="42">
        <v>1.0149010000000001</v>
      </c>
      <c r="AD1470" s="42">
        <v>75.102649</v>
      </c>
      <c r="AE1470" s="42">
        <v>178.62251699999999</v>
      </c>
      <c r="AF1470" s="42">
        <v>51.759934000000001</v>
      </c>
      <c r="AG1470" s="42">
        <v>307.51490100000001</v>
      </c>
      <c r="AH1470" s="42">
        <v>52.774833999999998</v>
      </c>
      <c r="AI1470" s="42">
        <v>48.715232</v>
      </c>
      <c r="AJ1470" s="42">
        <v>63.938741999999998</v>
      </c>
      <c r="AK1470" s="42">
        <v>62.923841000000003</v>
      </c>
      <c r="AL1470" s="42">
        <v>43.640728000000003</v>
      </c>
      <c r="AM1470" s="42">
        <v>31.461921</v>
      </c>
      <c r="AN1470" s="42">
        <v>4.0596030000000001</v>
      </c>
      <c r="AO1470" s="42">
        <v>72.057946999999999</v>
      </c>
      <c r="AP1470" s="42">
        <v>170.503311</v>
      </c>
      <c r="AQ1470" s="42">
        <v>64.953642000000002</v>
      </c>
      <c r="AR1470" s="42">
        <v>523.68874200000005</v>
      </c>
      <c r="AS1470" s="42">
        <v>0</v>
      </c>
      <c r="AT1470" s="42">
        <v>36.536423999999997</v>
      </c>
      <c r="AU1470" s="42">
        <v>4.0596030000000001</v>
      </c>
      <c r="AV1470" s="42">
        <v>44.655628999999998</v>
      </c>
      <c r="AW1470" s="42">
        <v>113.668874</v>
      </c>
      <c r="AX1470" s="42">
        <v>121.788079</v>
      </c>
      <c r="AY1470" s="42">
        <v>129.907285</v>
      </c>
      <c r="AZ1470" s="42">
        <v>73.072847999999993</v>
      </c>
      <c r="BA1470" s="42">
        <v>255.75496699999999</v>
      </c>
      <c r="BB1470" s="42">
        <v>0</v>
      </c>
      <c r="BC1470" s="42">
        <v>24.357616</v>
      </c>
      <c r="BD1470" s="42">
        <v>4.0596030000000001</v>
      </c>
      <c r="BE1470" s="42">
        <v>20.298013000000001</v>
      </c>
      <c r="BF1470" s="42">
        <v>28.417218999999999</v>
      </c>
      <c r="BG1470" s="42">
        <v>105.54966899999999</v>
      </c>
      <c r="BH1470" s="42">
        <v>48.715232</v>
      </c>
      <c r="BI1470" s="42">
        <v>24.357616</v>
      </c>
      <c r="BJ1470" s="42">
        <v>267.93377500000003</v>
      </c>
      <c r="BK1470" s="42">
        <v>0</v>
      </c>
      <c r="BL1470" s="42">
        <v>12.178808</v>
      </c>
      <c r="BM1470" s="42">
        <v>0</v>
      </c>
      <c r="BN1470" s="42">
        <v>24.357616</v>
      </c>
      <c r="BO1470" s="42">
        <v>85.251655999999997</v>
      </c>
      <c r="BP1470" s="42">
        <v>16.238410999999999</v>
      </c>
      <c r="BQ1470" s="42">
        <v>81.192053000000001</v>
      </c>
      <c r="BR1470" s="42">
        <v>48.715232</v>
      </c>
      <c r="BS1470" s="42">
        <v>101.490066</v>
      </c>
      <c r="BT1470" s="42">
        <v>0</v>
      </c>
      <c r="BU1470" s="42">
        <v>8.1192049999999991</v>
      </c>
      <c r="BV1470" s="42">
        <v>0</v>
      </c>
      <c r="BW1470" s="42">
        <v>4.0596030000000001</v>
      </c>
      <c r="BX1470" s="42">
        <v>16.238410999999999</v>
      </c>
      <c r="BY1470" s="42">
        <v>40.596026000000002</v>
      </c>
      <c r="BZ1470" s="42">
        <v>0</v>
      </c>
      <c r="CA1470" s="42">
        <v>32.476821000000001</v>
      </c>
      <c r="CB1470" s="42">
        <v>267.93377500000003</v>
      </c>
      <c r="CC1470" s="42">
        <v>0</v>
      </c>
      <c r="CD1470" s="42">
        <v>24.357616</v>
      </c>
      <c r="CE1470" s="42">
        <v>0</v>
      </c>
      <c r="CF1470" s="42">
        <v>32.476821000000001</v>
      </c>
      <c r="CG1470" s="42">
        <v>93.370861000000005</v>
      </c>
      <c r="CH1470" s="42">
        <v>77.132450000000006</v>
      </c>
      <c r="CI1470" s="42">
        <v>4.0596030000000001</v>
      </c>
      <c r="CJ1470" s="42">
        <v>36.536423999999997</v>
      </c>
      <c r="CK1470" s="42">
        <v>154.26490100000001</v>
      </c>
      <c r="CL1470" s="42">
        <v>0</v>
      </c>
      <c r="CM1470" s="42">
        <v>4.0596030000000001</v>
      </c>
      <c r="CN1470" s="42">
        <v>4.0596030000000001</v>
      </c>
      <c r="CO1470" s="42">
        <v>8.1192049999999991</v>
      </c>
      <c r="CP1470" s="42">
        <v>4.0596030000000001</v>
      </c>
      <c r="CQ1470" s="42">
        <v>4.0596030000000001</v>
      </c>
      <c r="CR1470" s="42">
        <v>125.84768200000001</v>
      </c>
      <c r="CS1470" s="42">
        <v>4.0596030000000001</v>
      </c>
    </row>
    <row r="1471" spans="1:97">
      <c r="A1471" s="40" t="s">
        <v>3595</v>
      </c>
      <c r="B1471" s="40" t="s">
        <v>289</v>
      </c>
      <c r="C1471" s="40" t="s">
        <v>3502</v>
      </c>
      <c r="D1471" s="40" t="s">
        <v>3507</v>
      </c>
      <c r="E1471" s="40" t="s">
        <v>3511</v>
      </c>
      <c r="F1471" s="40" t="s">
        <v>2094</v>
      </c>
      <c r="G1471" s="41" t="s">
        <v>294</v>
      </c>
      <c r="H1471" s="40" t="s">
        <v>3596</v>
      </c>
      <c r="I1471" s="42">
        <v>277</v>
      </c>
      <c r="J1471" s="42">
        <v>33.758884000000002</v>
      </c>
      <c r="K1471" s="42">
        <v>42.733803000000002</v>
      </c>
      <c r="L1471" s="42">
        <v>42.965853000000003</v>
      </c>
      <c r="M1471" s="42">
        <v>65.471776000000006</v>
      </c>
      <c r="N1471" s="42">
        <v>69.563761999999997</v>
      </c>
      <c r="O1471" s="42">
        <v>22.505922999999999</v>
      </c>
      <c r="P1471" s="42">
        <v>35</v>
      </c>
      <c r="Q1471" s="42">
        <v>38</v>
      </c>
      <c r="R1471" s="42">
        <v>46</v>
      </c>
      <c r="S1471" s="42">
        <v>55</v>
      </c>
      <c r="T1471" s="42">
        <v>31</v>
      </c>
      <c r="U1471" s="42">
        <v>28</v>
      </c>
      <c r="V1471" s="42">
        <v>144.010456</v>
      </c>
      <c r="W1471" s="42">
        <v>20.45993</v>
      </c>
      <c r="X1471" s="42">
        <v>25.342863000000001</v>
      </c>
      <c r="Y1471" s="42">
        <v>25.574912000000001</v>
      </c>
      <c r="Z1471" s="42">
        <v>34.781880999999998</v>
      </c>
      <c r="AA1471" s="42">
        <v>30.689895</v>
      </c>
      <c r="AB1471" s="42">
        <v>7.1609749999999996</v>
      </c>
      <c r="AC1471" s="42">
        <v>0</v>
      </c>
      <c r="AD1471" s="42">
        <v>31.322652000000001</v>
      </c>
      <c r="AE1471" s="42">
        <v>89.158884</v>
      </c>
      <c r="AF1471" s="42">
        <v>23.528918999999998</v>
      </c>
      <c r="AG1471" s="42">
        <v>132.989544</v>
      </c>
      <c r="AH1471" s="42">
        <v>13.298954</v>
      </c>
      <c r="AI1471" s="42">
        <v>17.390940000000001</v>
      </c>
      <c r="AJ1471" s="42">
        <v>17.390940000000001</v>
      </c>
      <c r="AK1471" s="42">
        <v>30.689895</v>
      </c>
      <c r="AL1471" s="42">
        <v>38.873866999999997</v>
      </c>
      <c r="AM1471" s="42">
        <v>12.275957999999999</v>
      </c>
      <c r="AN1471" s="42">
        <v>3.0689890000000002</v>
      </c>
      <c r="AO1471" s="42">
        <v>19.436933</v>
      </c>
      <c r="AP1471" s="42">
        <v>77.747733999999994</v>
      </c>
      <c r="AQ1471" s="42">
        <v>35.804876999999998</v>
      </c>
      <c r="AR1471" s="42">
        <v>242.05993000000001</v>
      </c>
      <c r="AS1471" s="42">
        <v>8.1839720000000007</v>
      </c>
      <c r="AT1471" s="42">
        <v>24.551915999999999</v>
      </c>
      <c r="AU1471" s="42">
        <v>0</v>
      </c>
      <c r="AV1471" s="42">
        <v>20.45993</v>
      </c>
      <c r="AW1471" s="42">
        <v>24.551915999999999</v>
      </c>
      <c r="AX1471" s="42">
        <v>24.551915999999999</v>
      </c>
      <c r="AY1471" s="42">
        <v>98.207662999999997</v>
      </c>
      <c r="AZ1471" s="42">
        <v>41.552616999999998</v>
      </c>
      <c r="BA1471" s="42">
        <v>135.668295</v>
      </c>
      <c r="BB1471" s="42">
        <v>4.0919860000000003</v>
      </c>
      <c r="BC1471" s="42">
        <v>16.367944000000001</v>
      </c>
      <c r="BD1471" s="42">
        <v>0</v>
      </c>
      <c r="BE1471" s="42">
        <v>16.367944000000001</v>
      </c>
      <c r="BF1471" s="42">
        <v>0</v>
      </c>
      <c r="BG1471" s="42">
        <v>24.551915999999999</v>
      </c>
      <c r="BH1471" s="42">
        <v>49.103831999999997</v>
      </c>
      <c r="BI1471" s="42">
        <v>25.184673</v>
      </c>
      <c r="BJ1471" s="42">
        <v>106.39163499999999</v>
      </c>
      <c r="BK1471" s="42">
        <v>4.0919860000000003</v>
      </c>
      <c r="BL1471" s="42">
        <v>8.1839720000000007</v>
      </c>
      <c r="BM1471" s="42">
        <v>0</v>
      </c>
      <c r="BN1471" s="42">
        <v>4.0919860000000003</v>
      </c>
      <c r="BO1471" s="42">
        <v>24.551915999999999</v>
      </c>
      <c r="BP1471" s="42">
        <v>0</v>
      </c>
      <c r="BQ1471" s="42">
        <v>49.103831999999997</v>
      </c>
      <c r="BR1471" s="42">
        <v>16.367944000000001</v>
      </c>
      <c r="BS1471" s="42">
        <v>29.276658999999999</v>
      </c>
      <c r="BT1471" s="42">
        <v>0</v>
      </c>
      <c r="BU1471" s="42">
        <v>0</v>
      </c>
      <c r="BV1471" s="42">
        <v>0</v>
      </c>
      <c r="BW1471" s="42">
        <v>4.0919860000000003</v>
      </c>
      <c r="BX1471" s="42">
        <v>0</v>
      </c>
      <c r="BY1471" s="42">
        <v>0</v>
      </c>
      <c r="BZ1471" s="42">
        <v>0</v>
      </c>
      <c r="CA1471" s="42">
        <v>25.184673</v>
      </c>
      <c r="CB1471" s="42">
        <v>90.023690999999999</v>
      </c>
      <c r="CC1471" s="42">
        <v>8.1839720000000007</v>
      </c>
      <c r="CD1471" s="42">
        <v>20.45993</v>
      </c>
      <c r="CE1471" s="42">
        <v>0</v>
      </c>
      <c r="CF1471" s="42">
        <v>16.367944000000001</v>
      </c>
      <c r="CG1471" s="42">
        <v>20.45993</v>
      </c>
      <c r="CH1471" s="42">
        <v>16.367944000000001</v>
      </c>
      <c r="CI1471" s="42">
        <v>0</v>
      </c>
      <c r="CJ1471" s="42">
        <v>8.1839720000000007</v>
      </c>
      <c r="CK1471" s="42">
        <v>122.759579</v>
      </c>
      <c r="CL1471" s="42">
        <v>0</v>
      </c>
      <c r="CM1471" s="42">
        <v>4.0919860000000003</v>
      </c>
      <c r="CN1471" s="42">
        <v>0</v>
      </c>
      <c r="CO1471" s="42">
        <v>0</v>
      </c>
      <c r="CP1471" s="42">
        <v>4.0919860000000003</v>
      </c>
      <c r="CQ1471" s="42">
        <v>8.1839720000000007</v>
      </c>
      <c r="CR1471" s="42">
        <v>98.207662999999997</v>
      </c>
      <c r="CS1471" s="42">
        <v>8.1839720000000007</v>
      </c>
    </row>
    <row r="1472" spans="1:97">
      <c r="A1472" s="40" t="s">
        <v>3597</v>
      </c>
      <c r="B1472" s="40" t="s">
        <v>289</v>
      </c>
      <c r="C1472" s="40" t="s">
        <v>3502</v>
      </c>
      <c r="D1472" s="40" t="s">
        <v>3519</v>
      </c>
      <c r="E1472" s="40" t="s">
        <v>3536</v>
      </c>
      <c r="F1472" s="40" t="s">
        <v>397</v>
      </c>
      <c r="G1472" s="41" t="s">
        <v>294</v>
      </c>
      <c r="H1472" s="40" t="s">
        <v>3598</v>
      </c>
      <c r="I1472" s="42">
        <v>357</v>
      </c>
      <c r="J1472" s="42">
        <v>53</v>
      </c>
      <c r="K1472" s="42">
        <v>38</v>
      </c>
      <c r="L1472" s="42">
        <v>75</v>
      </c>
      <c r="M1472" s="42">
        <v>77</v>
      </c>
      <c r="N1472" s="42">
        <v>73</v>
      </c>
      <c r="O1472" s="42">
        <v>41</v>
      </c>
      <c r="P1472" s="42">
        <v>63</v>
      </c>
      <c r="Q1472" s="42">
        <v>47</v>
      </c>
      <c r="R1472" s="42">
        <v>70</v>
      </c>
      <c r="S1472" s="42">
        <v>77</v>
      </c>
      <c r="T1472" s="42">
        <v>71</v>
      </c>
      <c r="U1472" s="42">
        <v>25</v>
      </c>
      <c r="V1472" s="42">
        <v>182</v>
      </c>
      <c r="W1472" s="42">
        <v>30</v>
      </c>
      <c r="X1472" s="42">
        <v>19</v>
      </c>
      <c r="Y1472" s="42">
        <v>40</v>
      </c>
      <c r="Z1472" s="42">
        <v>36</v>
      </c>
      <c r="AA1472" s="42">
        <v>41</v>
      </c>
      <c r="AB1472" s="42">
        <v>15</v>
      </c>
      <c r="AC1472" s="42">
        <v>1</v>
      </c>
      <c r="AD1472" s="42">
        <v>40</v>
      </c>
      <c r="AE1472" s="42">
        <v>107</v>
      </c>
      <c r="AF1472" s="42">
        <v>35</v>
      </c>
      <c r="AG1472" s="42">
        <v>175</v>
      </c>
      <c r="AH1472" s="42">
        <v>23</v>
      </c>
      <c r="AI1472" s="42">
        <v>19</v>
      </c>
      <c r="AJ1472" s="42">
        <v>35</v>
      </c>
      <c r="AK1472" s="42">
        <v>41</v>
      </c>
      <c r="AL1472" s="42">
        <v>32</v>
      </c>
      <c r="AM1472" s="42">
        <v>25</v>
      </c>
      <c r="AN1472" s="42">
        <v>0</v>
      </c>
      <c r="AO1472" s="42">
        <v>30</v>
      </c>
      <c r="AP1472" s="42">
        <v>105</v>
      </c>
      <c r="AQ1472" s="42">
        <v>40</v>
      </c>
      <c r="AR1472" s="42">
        <v>328</v>
      </c>
      <c r="AS1472" s="42">
        <v>28</v>
      </c>
      <c r="AT1472" s="42">
        <v>12</v>
      </c>
      <c r="AU1472" s="42">
        <v>4</v>
      </c>
      <c r="AV1472" s="42">
        <v>24</v>
      </c>
      <c r="AW1472" s="42">
        <v>64</v>
      </c>
      <c r="AX1472" s="42">
        <v>44</v>
      </c>
      <c r="AY1472" s="42">
        <v>112</v>
      </c>
      <c r="AZ1472" s="42">
        <v>40</v>
      </c>
      <c r="BA1472" s="42">
        <v>168</v>
      </c>
      <c r="BB1472" s="42">
        <v>16</v>
      </c>
      <c r="BC1472" s="42">
        <v>12</v>
      </c>
      <c r="BD1472" s="42">
        <v>4</v>
      </c>
      <c r="BE1472" s="42">
        <v>4</v>
      </c>
      <c r="BF1472" s="42">
        <v>20</v>
      </c>
      <c r="BG1472" s="42">
        <v>44</v>
      </c>
      <c r="BH1472" s="42">
        <v>48</v>
      </c>
      <c r="BI1472" s="42">
        <v>20</v>
      </c>
      <c r="BJ1472" s="42">
        <v>160</v>
      </c>
      <c r="BK1472" s="42">
        <v>12</v>
      </c>
      <c r="BL1472" s="42">
        <v>0</v>
      </c>
      <c r="BM1472" s="42">
        <v>0</v>
      </c>
      <c r="BN1472" s="42">
        <v>20</v>
      </c>
      <c r="BO1472" s="42">
        <v>44</v>
      </c>
      <c r="BP1472" s="42">
        <v>0</v>
      </c>
      <c r="BQ1472" s="42">
        <v>64</v>
      </c>
      <c r="BR1472" s="42">
        <v>20</v>
      </c>
      <c r="BS1472" s="42">
        <v>28</v>
      </c>
      <c r="BT1472" s="42">
        <v>0</v>
      </c>
      <c r="BU1472" s="42">
        <v>0</v>
      </c>
      <c r="BV1472" s="42">
        <v>0</v>
      </c>
      <c r="BW1472" s="42">
        <v>4</v>
      </c>
      <c r="BX1472" s="42">
        <v>0</v>
      </c>
      <c r="BY1472" s="42">
        <v>8</v>
      </c>
      <c r="BZ1472" s="42">
        <v>0</v>
      </c>
      <c r="CA1472" s="42">
        <v>16</v>
      </c>
      <c r="CB1472" s="42">
        <v>136</v>
      </c>
      <c r="CC1472" s="42">
        <v>12</v>
      </c>
      <c r="CD1472" s="42">
        <v>12</v>
      </c>
      <c r="CE1472" s="42">
        <v>0</v>
      </c>
      <c r="CF1472" s="42">
        <v>20</v>
      </c>
      <c r="CG1472" s="42">
        <v>44</v>
      </c>
      <c r="CH1472" s="42">
        <v>28</v>
      </c>
      <c r="CI1472" s="42">
        <v>0</v>
      </c>
      <c r="CJ1472" s="42">
        <v>20</v>
      </c>
      <c r="CK1472" s="42">
        <v>164</v>
      </c>
      <c r="CL1472" s="42">
        <v>16</v>
      </c>
      <c r="CM1472" s="42">
        <v>0</v>
      </c>
      <c r="CN1472" s="42">
        <v>4</v>
      </c>
      <c r="CO1472" s="42">
        <v>0</v>
      </c>
      <c r="CP1472" s="42">
        <v>20</v>
      </c>
      <c r="CQ1472" s="42">
        <v>8</v>
      </c>
      <c r="CR1472" s="42">
        <v>112</v>
      </c>
      <c r="CS1472" s="42">
        <v>4</v>
      </c>
    </row>
    <row r="1473" spans="1:97">
      <c r="A1473" s="40" t="s">
        <v>3599</v>
      </c>
      <c r="B1473" s="40" t="s">
        <v>289</v>
      </c>
      <c r="C1473" s="40" t="s">
        <v>3502</v>
      </c>
      <c r="D1473" s="40" t="s">
        <v>3519</v>
      </c>
      <c r="E1473" s="40" t="s">
        <v>3600</v>
      </c>
      <c r="F1473" s="40" t="s">
        <v>397</v>
      </c>
      <c r="G1473" s="41" t="s">
        <v>294</v>
      </c>
      <c r="H1473" s="40" t="s">
        <v>3601</v>
      </c>
      <c r="I1473" s="42">
        <v>261</v>
      </c>
      <c r="J1473" s="42">
        <v>46.534883999999998</v>
      </c>
      <c r="K1473" s="42">
        <v>27.313953000000001</v>
      </c>
      <c r="L1473" s="42">
        <v>40.465116000000002</v>
      </c>
      <c r="M1473" s="42">
        <v>77.895348999999996</v>
      </c>
      <c r="N1473" s="42">
        <v>37.430233000000001</v>
      </c>
      <c r="O1473" s="42">
        <v>31.360465000000001</v>
      </c>
      <c r="P1473" s="42">
        <v>45</v>
      </c>
      <c r="Q1473" s="42">
        <v>33</v>
      </c>
      <c r="R1473" s="42">
        <v>52</v>
      </c>
      <c r="S1473" s="42">
        <v>38</v>
      </c>
      <c r="T1473" s="42">
        <v>56</v>
      </c>
      <c r="U1473" s="42">
        <v>26</v>
      </c>
      <c r="V1473" s="42">
        <v>126.45348799999999</v>
      </c>
      <c r="W1473" s="42">
        <v>20.232558000000001</v>
      </c>
      <c r="X1473" s="42">
        <v>14.162791</v>
      </c>
      <c r="Y1473" s="42">
        <v>18.209302000000001</v>
      </c>
      <c r="Z1473" s="42">
        <v>41.476743999999997</v>
      </c>
      <c r="AA1473" s="42">
        <v>19.220929999999999</v>
      </c>
      <c r="AB1473" s="42">
        <v>12.139535</v>
      </c>
      <c r="AC1473" s="42">
        <v>1.011628</v>
      </c>
      <c r="AD1473" s="42">
        <v>26.302326000000001</v>
      </c>
      <c r="AE1473" s="42">
        <v>73.848837000000003</v>
      </c>
      <c r="AF1473" s="42">
        <v>26.302326000000001</v>
      </c>
      <c r="AG1473" s="42">
        <v>134.54651200000001</v>
      </c>
      <c r="AH1473" s="42">
        <v>26.302326000000001</v>
      </c>
      <c r="AI1473" s="42">
        <v>13.151163</v>
      </c>
      <c r="AJ1473" s="42">
        <v>22.255814000000001</v>
      </c>
      <c r="AK1473" s="42">
        <v>36.418604999999999</v>
      </c>
      <c r="AL1473" s="42">
        <v>18.209302000000001</v>
      </c>
      <c r="AM1473" s="42">
        <v>18.209302000000001</v>
      </c>
      <c r="AN1473" s="42">
        <v>0</v>
      </c>
      <c r="AO1473" s="42">
        <v>29.337209000000001</v>
      </c>
      <c r="AP1473" s="42">
        <v>74.860465000000005</v>
      </c>
      <c r="AQ1473" s="42">
        <v>30.348837</v>
      </c>
      <c r="AR1473" s="42">
        <v>218.511628</v>
      </c>
      <c r="AS1473" s="42">
        <v>12.139535</v>
      </c>
      <c r="AT1473" s="42">
        <v>20.232558000000001</v>
      </c>
      <c r="AU1473" s="42">
        <v>8.0930230000000005</v>
      </c>
      <c r="AV1473" s="42">
        <v>8.0930230000000005</v>
      </c>
      <c r="AW1473" s="42">
        <v>24.279070000000001</v>
      </c>
      <c r="AX1473" s="42">
        <v>28.325581</v>
      </c>
      <c r="AY1473" s="42">
        <v>89.023256000000003</v>
      </c>
      <c r="AZ1473" s="42">
        <v>28.325581</v>
      </c>
      <c r="BA1473" s="42">
        <v>105.20930199999999</v>
      </c>
      <c r="BB1473" s="42">
        <v>8.0930230000000005</v>
      </c>
      <c r="BC1473" s="42">
        <v>12.139535</v>
      </c>
      <c r="BD1473" s="42">
        <v>4.0465119999999999</v>
      </c>
      <c r="BE1473" s="42">
        <v>4.0465119999999999</v>
      </c>
      <c r="BF1473" s="42">
        <v>0</v>
      </c>
      <c r="BG1473" s="42">
        <v>28.325581</v>
      </c>
      <c r="BH1473" s="42">
        <v>44.511628000000002</v>
      </c>
      <c r="BI1473" s="42">
        <v>4.0465119999999999</v>
      </c>
      <c r="BJ1473" s="42">
        <v>113.30232599999999</v>
      </c>
      <c r="BK1473" s="42">
        <v>4.0465119999999999</v>
      </c>
      <c r="BL1473" s="42">
        <v>8.0930230000000005</v>
      </c>
      <c r="BM1473" s="42">
        <v>4.0465119999999999</v>
      </c>
      <c r="BN1473" s="42">
        <v>4.0465119999999999</v>
      </c>
      <c r="BO1473" s="42">
        <v>24.279070000000001</v>
      </c>
      <c r="BP1473" s="42">
        <v>0</v>
      </c>
      <c r="BQ1473" s="42">
        <v>44.511628000000002</v>
      </c>
      <c r="BR1473" s="42">
        <v>24.279070000000001</v>
      </c>
      <c r="BS1473" s="42">
        <v>28.325581</v>
      </c>
      <c r="BT1473" s="42">
        <v>0</v>
      </c>
      <c r="BU1473" s="42">
        <v>0</v>
      </c>
      <c r="BV1473" s="42">
        <v>0</v>
      </c>
      <c r="BW1473" s="42">
        <v>0</v>
      </c>
      <c r="BX1473" s="42">
        <v>8.0930230000000005</v>
      </c>
      <c r="BY1473" s="42">
        <v>12.139535</v>
      </c>
      <c r="BZ1473" s="42">
        <v>0</v>
      </c>
      <c r="CA1473" s="42">
        <v>8.0930230000000005</v>
      </c>
      <c r="CB1473" s="42">
        <v>76.883720999999994</v>
      </c>
      <c r="CC1473" s="42">
        <v>4.0465119999999999</v>
      </c>
      <c r="CD1473" s="42">
        <v>20.232558000000001</v>
      </c>
      <c r="CE1473" s="42">
        <v>4.0465119999999999</v>
      </c>
      <c r="CF1473" s="42">
        <v>8.0930230000000005</v>
      </c>
      <c r="CG1473" s="42">
        <v>8.0930230000000005</v>
      </c>
      <c r="CH1473" s="42">
        <v>16.186046999999999</v>
      </c>
      <c r="CI1473" s="42">
        <v>0</v>
      </c>
      <c r="CJ1473" s="42">
        <v>16.186046999999999</v>
      </c>
      <c r="CK1473" s="42">
        <v>113.30232599999999</v>
      </c>
      <c r="CL1473" s="42">
        <v>8.0930230000000005</v>
      </c>
      <c r="CM1473" s="42">
        <v>0</v>
      </c>
      <c r="CN1473" s="42">
        <v>4.0465119999999999</v>
      </c>
      <c r="CO1473" s="42">
        <v>0</v>
      </c>
      <c r="CP1473" s="42">
        <v>8.0930230000000005</v>
      </c>
      <c r="CQ1473" s="42">
        <v>0</v>
      </c>
      <c r="CR1473" s="42">
        <v>89.023256000000003</v>
      </c>
      <c r="CS1473" s="42">
        <v>4.0465119999999999</v>
      </c>
    </row>
    <row r="1474" spans="1:97">
      <c r="A1474" s="40" t="s">
        <v>3602</v>
      </c>
      <c r="B1474" s="40" t="s">
        <v>289</v>
      </c>
      <c r="C1474" s="40" t="s">
        <v>3502</v>
      </c>
      <c r="D1474" s="40" t="s">
        <v>3503</v>
      </c>
      <c r="E1474" s="40" t="s">
        <v>3514</v>
      </c>
      <c r="F1474" s="40" t="s">
        <v>2849</v>
      </c>
      <c r="G1474" s="41" t="s">
        <v>294</v>
      </c>
      <c r="H1474" s="40" t="s">
        <v>3603</v>
      </c>
      <c r="I1474" s="42">
        <v>591</v>
      </c>
      <c r="J1474" s="42">
        <v>106</v>
      </c>
      <c r="K1474" s="42">
        <v>60</v>
      </c>
      <c r="L1474" s="42">
        <v>121</v>
      </c>
      <c r="M1474" s="42">
        <v>127</v>
      </c>
      <c r="N1474" s="42">
        <v>103</v>
      </c>
      <c r="O1474" s="42">
        <v>74</v>
      </c>
      <c r="P1474" s="42">
        <v>101</v>
      </c>
      <c r="Q1474" s="42">
        <v>81</v>
      </c>
      <c r="R1474" s="42">
        <v>121</v>
      </c>
      <c r="S1474" s="42">
        <v>106</v>
      </c>
      <c r="T1474" s="42">
        <v>119</v>
      </c>
      <c r="U1474" s="42">
        <v>50</v>
      </c>
      <c r="V1474" s="42">
        <v>304</v>
      </c>
      <c r="W1474" s="42">
        <v>55</v>
      </c>
      <c r="X1474" s="42">
        <v>33</v>
      </c>
      <c r="Y1474" s="42">
        <v>63</v>
      </c>
      <c r="Z1474" s="42">
        <v>63</v>
      </c>
      <c r="AA1474" s="42">
        <v>51</v>
      </c>
      <c r="AB1474" s="42">
        <v>37</v>
      </c>
      <c r="AC1474" s="42">
        <v>2</v>
      </c>
      <c r="AD1474" s="42">
        <v>67</v>
      </c>
      <c r="AE1474" s="42">
        <v>165</v>
      </c>
      <c r="AF1474" s="42">
        <v>72</v>
      </c>
      <c r="AG1474" s="42">
        <v>287</v>
      </c>
      <c r="AH1474" s="42">
        <v>51</v>
      </c>
      <c r="AI1474" s="42">
        <v>27</v>
      </c>
      <c r="AJ1474" s="42">
        <v>58</v>
      </c>
      <c r="AK1474" s="42">
        <v>64</v>
      </c>
      <c r="AL1474" s="42">
        <v>52</v>
      </c>
      <c r="AM1474" s="42">
        <v>35</v>
      </c>
      <c r="AN1474" s="42">
        <v>0</v>
      </c>
      <c r="AO1474" s="42">
        <v>62</v>
      </c>
      <c r="AP1474" s="42">
        <v>158</v>
      </c>
      <c r="AQ1474" s="42">
        <v>67</v>
      </c>
      <c r="AR1474" s="42">
        <v>484</v>
      </c>
      <c r="AS1474" s="42">
        <v>52</v>
      </c>
      <c r="AT1474" s="42">
        <v>24</v>
      </c>
      <c r="AU1474" s="42">
        <v>8</v>
      </c>
      <c r="AV1474" s="42">
        <v>52</v>
      </c>
      <c r="AW1474" s="42">
        <v>84</v>
      </c>
      <c r="AX1474" s="42">
        <v>68</v>
      </c>
      <c r="AY1474" s="42">
        <v>160</v>
      </c>
      <c r="AZ1474" s="42">
        <v>36</v>
      </c>
      <c r="BA1474" s="42">
        <v>236</v>
      </c>
      <c r="BB1474" s="42">
        <v>40</v>
      </c>
      <c r="BC1474" s="42">
        <v>16</v>
      </c>
      <c r="BD1474" s="42">
        <v>4</v>
      </c>
      <c r="BE1474" s="42">
        <v>20</v>
      </c>
      <c r="BF1474" s="42">
        <v>8</v>
      </c>
      <c r="BG1474" s="42">
        <v>60</v>
      </c>
      <c r="BH1474" s="42">
        <v>76</v>
      </c>
      <c r="BI1474" s="42">
        <v>12</v>
      </c>
      <c r="BJ1474" s="42">
        <v>248</v>
      </c>
      <c r="BK1474" s="42">
        <v>12</v>
      </c>
      <c r="BL1474" s="42">
        <v>8</v>
      </c>
      <c r="BM1474" s="42">
        <v>4</v>
      </c>
      <c r="BN1474" s="42">
        <v>32</v>
      </c>
      <c r="BO1474" s="42">
        <v>76</v>
      </c>
      <c r="BP1474" s="42">
        <v>8</v>
      </c>
      <c r="BQ1474" s="42">
        <v>84</v>
      </c>
      <c r="BR1474" s="42">
        <v>24</v>
      </c>
      <c r="BS1474" s="42">
        <v>36</v>
      </c>
      <c r="BT1474" s="42">
        <v>0</v>
      </c>
      <c r="BU1474" s="42">
        <v>0</v>
      </c>
      <c r="BV1474" s="42">
        <v>0</v>
      </c>
      <c r="BW1474" s="42">
        <v>0</v>
      </c>
      <c r="BX1474" s="42">
        <v>8</v>
      </c>
      <c r="BY1474" s="42">
        <v>4</v>
      </c>
      <c r="BZ1474" s="42">
        <v>0</v>
      </c>
      <c r="CA1474" s="42">
        <v>24</v>
      </c>
      <c r="CB1474" s="42">
        <v>252</v>
      </c>
      <c r="CC1474" s="42">
        <v>48</v>
      </c>
      <c r="CD1474" s="42">
        <v>20</v>
      </c>
      <c r="CE1474" s="42">
        <v>8</v>
      </c>
      <c r="CF1474" s="42">
        <v>52</v>
      </c>
      <c r="CG1474" s="42">
        <v>64</v>
      </c>
      <c r="CH1474" s="42">
        <v>48</v>
      </c>
      <c r="CI1474" s="42">
        <v>0</v>
      </c>
      <c r="CJ1474" s="42">
        <v>12</v>
      </c>
      <c r="CK1474" s="42">
        <v>196</v>
      </c>
      <c r="CL1474" s="42">
        <v>4</v>
      </c>
      <c r="CM1474" s="42">
        <v>4</v>
      </c>
      <c r="CN1474" s="42">
        <v>0</v>
      </c>
      <c r="CO1474" s="42">
        <v>0</v>
      </c>
      <c r="CP1474" s="42">
        <v>12</v>
      </c>
      <c r="CQ1474" s="42">
        <v>16</v>
      </c>
      <c r="CR1474" s="42">
        <v>160</v>
      </c>
      <c r="CS1474" s="42">
        <v>0</v>
      </c>
    </row>
    <row r="1475" spans="1:97">
      <c r="A1475" s="40" t="s">
        <v>3604</v>
      </c>
      <c r="B1475" s="40" t="s">
        <v>289</v>
      </c>
      <c r="C1475" s="40" t="s">
        <v>3502</v>
      </c>
      <c r="D1475" s="40" t="s">
        <v>3523</v>
      </c>
      <c r="E1475" s="40" t="s">
        <v>3524</v>
      </c>
      <c r="F1475" s="40" t="s">
        <v>2849</v>
      </c>
      <c r="G1475" s="41" t="s">
        <v>294</v>
      </c>
      <c r="H1475" s="40" t="s">
        <v>3605</v>
      </c>
      <c r="I1475" s="42">
        <v>42</v>
      </c>
      <c r="J1475" s="42">
        <v>2</v>
      </c>
      <c r="K1475" s="42">
        <v>9</v>
      </c>
      <c r="L1475" s="42">
        <v>6</v>
      </c>
      <c r="M1475" s="42">
        <v>14</v>
      </c>
      <c r="N1475" s="42">
        <v>7</v>
      </c>
      <c r="O1475" s="42">
        <v>4</v>
      </c>
      <c r="P1475" s="42">
        <v>4</v>
      </c>
      <c r="Q1475" s="42">
        <v>7</v>
      </c>
      <c r="R1475" s="42">
        <v>7</v>
      </c>
      <c r="S1475" s="42">
        <v>9</v>
      </c>
      <c r="T1475" s="42">
        <v>9</v>
      </c>
      <c r="U1475" s="42">
        <v>5</v>
      </c>
      <c r="V1475" s="42">
        <v>21</v>
      </c>
      <c r="W1475" s="42">
        <v>1</v>
      </c>
      <c r="X1475" s="42">
        <v>5</v>
      </c>
      <c r="Y1475" s="42">
        <v>4</v>
      </c>
      <c r="Z1475" s="42">
        <v>7</v>
      </c>
      <c r="AA1475" s="42">
        <v>3</v>
      </c>
      <c r="AB1475" s="42">
        <v>1</v>
      </c>
      <c r="AC1475" s="42">
        <v>0</v>
      </c>
      <c r="AD1475" s="42">
        <v>5</v>
      </c>
      <c r="AE1475" s="42">
        <v>14</v>
      </c>
      <c r="AF1475" s="42">
        <v>2</v>
      </c>
      <c r="AG1475" s="42">
        <v>21</v>
      </c>
      <c r="AH1475" s="42">
        <v>1</v>
      </c>
      <c r="AI1475" s="42">
        <v>4</v>
      </c>
      <c r="AJ1475" s="42">
        <v>2</v>
      </c>
      <c r="AK1475" s="42">
        <v>7</v>
      </c>
      <c r="AL1475" s="42">
        <v>4</v>
      </c>
      <c r="AM1475" s="42">
        <v>3</v>
      </c>
      <c r="AN1475" s="42">
        <v>0</v>
      </c>
      <c r="AO1475" s="42">
        <v>3</v>
      </c>
      <c r="AP1475" s="42">
        <v>12</v>
      </c>
      <c r="AQ1475" s="42">
        <v>6</v>
      </c>
      <c r="AR1475" s="42">
        <v>48</v>
      </c>
      <c r="AS1475" s="42">
        <v>4</v>
      </c>
      <c r="AT1475" s="42">
        <v>4</v>
      </c>
      <c r="AU1475" s="42">
        <v>0</v>
      </c>
      <c r="AV1475" s="42">
        <v>16</v>
      </c>
      <c r="AW1475" s="42">
        <v>0</v>
      </c>
      <c r="AX1475" s="42">
        <v>4</v>
      </c>
      <c r="AY1475" s="42">
        <v>8</v>
      </c>
      <c r="AZ1475" s="42">
        <v>12</v>
      </c>
      <c r="BA1475" s="42">
        <v>24</v>
      </c>
      <c r="BB1475" s="42">
        <v>0</v>
      </c>
      <c r="BC1475" s="42">
        <v>4</v>
      </c>
      <c r="BD1475" s="42">
        <v>0</v>
      </c>
      <c r="BE1475" s="42">
        <v>8</v>
      </c>
      <c r="BF1475" s="42">
        <v>0</v>
      </c>
      <c r="BG1475" s="42">
        <v>0</v>
      </c>
      <c r="BH1475" s="42">
        <v>4</v>
      </c>
      <c r="BI1475" s="42">
        <v>8</v>
      </c>
      <c r="BJ1475" s="42">
        <v>24</v>
      </c>
      <c r="BK1475" s="42">
        <v>4</v>
      </c>
      <c r="BL1475" s="42">
        <v>0</v>
      </c>
      <c r="BM1475" s="42">
        <v>0</v>
      </c>
      <c r="BN1475" s="42">
        <v>8</v>
      </c>
      <c r="BO1475" s="42">
        <v>0</v>
      </c>
      <c r="BP1475" s="42">
        <v>4</v>
      </c>
      <c r="BQ1475" s="42">
        <v>4</v>
      </c>
      <c r="BR1475" s="42">
        <v>4</v>
      </c>
      <c r="BS1475" s="42">
        <v>8</v>
      </c>
      <c r="BT1475" s="42">
        <v>0</v>
      </c>
      <c r="BU1475" s="42">
        <v>0</v>
      </c>
      <c r="BV1475" s="42">
        <v>0</v>
      </c>
      <c r="BW1475" s="42">
        <v>0</v>
      </c>
      <c r="BX1475" s="42">
        <v>0</v>
      </c>
      <c r="BY1475" s="42">
        <v>0</v>
      </c>
      <c r="BZ1475" s="42">
        <v>0</v>
      </c>
      <c r="CA1475" s="42">
        <v>8</v>
      </c>
      <c r="CB1475" s="42">
        <v>32</v>
      </c>
      <c r="CC1475" s="42">
        <v>4</v>
      </c>
      <c r="CD1475" s="42">
        <v>4</v>
      </c>
      <c r="CE1475" s="42">
        <v>0</v>
      </c>
      <c r="CF1475" s="42">
        <v>16</v>
      </c>
      <c r="CG1475" s="42">
        <v>0</v>
      </c>
      <c r="CH1475" s="42">
        <v>4</v>
      </c>
      <c r="CI1475" s="42">
        <v>0</v>
      </c>
      <c r="CJ1475" s="42">
        <v>4</v>
      </c>
      <c r="CK1475" s="42">
        <v>8</v>
      </c>
      <c r="CL1475" s="42">
        <v>0</v>
      </c>
      <c r="CM1475" s="42">
        <v>0</v>
      </c>
      <c r="CN1475" s="42">
        <v>0</v>
      </c>
      <c r="CO1475" s="42">
        <v>0</v>
      </c>
      <c r="CP1475" s="42">
        <v>0</v>
      </c>
      <c r="CQ1475" s="42">
        <v>0</v>
      </c>
      <c r="CR1475" s="42">
        <v>8</v>
      </c>
      <c r="CS1475" s="42">
        <v>0</v>
      </c>
    </row>
    <row r="1476" spans="1:97">
      <c r="A1476" s="40" t="s">
        <v>3606</v>
      </c>
      <c r="B1476" s="40" t="s">
        <v>289</v>
      </c>
      <c r="C1476" s="40" t="s">
        <v>3502</v>
      </c>
      <c r="D1476" s="40" t="s">
        <v>3503</v>
      </c>
      <c r="E1476" s="40" t="s">
        <v>3549</v>
      </c>
      <c r="F1476" s="40" t="s">
        <v>2849</v>
      </c>
      <c r="G1476" s="41" t="s">
        <v>294</v>
      </c>
      <c r="H1476" s="40" t="s">
        <v>3607</v>
      </c>
      <c r="I1476" s="42">
        <v>1827</v>
      </c>
      <c r="J1476" s="42">
        <v>339.27806900000002</v>
      </c>
      <c r="K1476" s="42">
        <v>249.82460699999999</v>
      </c>
      <c r="L1476" s="42">
        <v>357.78568200000001</v>
      </c>
      <c r="M1476" s="42">
        <v>417.42132299999997</v>
      </c>
      <c r="N1476" s="42">
        <v>317.71401900000001</v>
      </c>
      <c r="O1476" s="42">
        <v>144.97630000000001</v>
      </c>
      <c r="P1476" s="42">
        <v>350</v>
      </c>
      <c r="Q1476" s="42">
        <v>274</v>
      </c>
      <c r="R1476" s="42">
        <v>402</v>
      </c>
      <c r="S1476" s="42">
        <v>311</v>
      </c>
      <c r="T1476" s="42">
        <v>206</v>
      </c>
      <c r="U1476" s="42">
        <v>80</v>
      </c>
      <c r="V1476" s="42">
        <v>896.56285400000002</v>
      </c>
      <c r="W1476" s="42">
        <v>173.76591999999999</v>
      </c>
      <c r="X1476" s="42">
        <v>140.863497</v>
      </c>
      <c r="Y1476" s="42">
        <v>159.34294499999999</v>
      </c>
      <c r="Z1476" s="42">
        <v>201.52733900000001</v>
      </c>
      <c r="AA1476" s="42">
        <v>158.34290899999999</v>
      </c>
      <c r="AB1476" s="42">
        <v>58.607439999999997</v>
      </c>
      <c r="AC1476" s="42">
        <v>4.1128030000000004</v>
      </c>
      <c r="AD1476" s="42">
        <v>241.62716699999999</v>
      </c>
      <c r="AE1476" s="42">
        <v>504.81838299999998</v>
      </c>
      <c r="AF1476" s="42">
        <v>150.11730399999999</v>
      </c>
      <c r="AG1476" s="42">
        <v>930.43714599999998</v>
      </c>
      <c r="AH1476" s="42">
        <v>165.51214899999999</v>
      </c>
      <c r="AI1476" s="42">
        <v>108.96111000000001</v>
      </c>
      <c r="AJ1476" s="42">
        <v>198.44273699999999</v>
      </c>
      <c r="AK1476" s="42">
        <v>215.89398399999999</v>
      </c>
      <c r="AL1476" s="42">
        <v>159.37110999999999</v>
      </c>
      <c r="AM1476" s="42">
        <v>74.030450999999999</v>
      </c>
      <c r="AN1476" s="42">
        <v>8.2256060000000009</v>
      </c>
      <c r="AO1476" s="42">
        <v>210.72481500000001</v>
      </c>
      <c r="AP1476" s="42">
        <v>537.72080600000004</v>
      </c>
      <c r="AQ1476" s="42">
        <v>181.99152599999999</v>
      </c>
      <c r="AR1476" s="42">
        <v>1484.7218250000001</v>
      </c>
      <c r="AS1476" s="42">
        <v>8.2256060000000009</v>
      </c>
      <c r="AT1476" s="42">
        <v>41.128028</v>
      </c>
      <c r="AU1476" s="42">
        <v>74.030450999999999</v>
      </c>
      <c r="AV1476" s="42">
        <v>189.188931</v>
      </c>
      <c r="AW1476" s="42">
        <v>279.670593</v>
      </c>
      <c r="AX1476" s="42">
        <v>172.737719</v>
      </c>
      <c r="AY1476" s="42">
        <v>514.10035500000004</v>
      </c>
      <c r="AZ1476" s="42">
        <v>205.640142</v>
      </c>
      <c r="BA1476" s="42">
        <v>715.62769400000002</v>
      </c>
      <c r="BB1476" s="42">
        <v>8.2256060000000009</v>
      </c>
      <c r="BC1476" s="42">
        <v>32.902422999999999</v>
      </c>
      <c r="BD1476" s="42">
        <v>49.353634</v>
      </c>
      <c r="BE1476" s="42">
        <v>82.256056999999998</v>
      </c>
      <c r="BF1476" s="42">
        <v>61.692042999999998</v>
      </c>
      <c r="BG1476" s="42">
        <v>160.39931100000001</v>
      </c>
      <c r="BH1476" s="42">
        <v>242.65536800000001</v>
      </c>
      <c r="BI1476" s="42">
        <v>78.143253999999999</v>
      </c>
      <c r="BJ1476" s="42">
        <v>769.09413099999995</v>
      </c>
      <c r="BK1476" s="42">
        <v>0</v>
      </c>
      <c r="BL1476" s="42">
        <v>8.2256060000000009</v>
      </c>
      <c r="BM1476" s="42">
        <v>24.676817</v>
      </c>
      <c r="BN1476" s="42">
        <v>106.932874</v>
      </c>
      <c r="BO1476" s="42">
        <v>217.97855100000001</v>
      </c>
      <c r="BP1476" s="42">
        <v>12.338409</v>
      </c>
      <c r="BQ1476" s="42">
        <v>271.44498700000003</v>
      </c>
      <c r="BR1476" s="42">
        <v>127.496888</v>
      </c>
      <c r="BS1476" s="42">
        <v>197.414536</v>
      </c>
      <c r="BT1476" s="42">
        <v>0</v>
      </c>
      <c r="BU1476" s="42">
        <v>0</v>
      </c>
      <c r="BV1476" s="42">
        <v>0</v>
      </c>
      <c r="BW1476" s="42">
        <v>8.2256060000000009</v>
      </c>
      <c r="BX1476" s="42">
        <v>32.902422999999999</v>
      </c>
      <c r="BY1476" s="42">
        <v>37.015225999999998</v>
      </c>
      <c r="BZ1476" s="42">
        <v>0</v>
      </c>
      <c r="CA1476" s="42">
        <v>119.271282</v>
      </c>
      <c r="CB1476" s="42">
        <v>653.935652</v>
      </c>
      <c r="CC1476" s="42">
        <v>4.1128030000000004</v>
      </c>
      <c r="CD1476" s="42">
        <v>32.902422999999999</v>
      </c>
      <c r="CE1476" s="42">
        <v>69.917648</v>
      </c>
      <c r="CF1476" s="42">
        <v>152.17370500000001</v>
      </c>
      <c r="CG1476" s="42">
        <v>226.20415600000001</v>
      </c>
      <c r="CH1476" s="42">
        <v>106.932874</v>
      </c>
      <c r="CI1476" s="42">
        <v>8.2256060000000009</v>
      </c>
      <c r="CJ1476" s="42">
        <v>53.466436999999999</v>
      </c>
      <c r="CK1476" s="42">
        <v>633.37163699999996</v>
      </c>
      <c r="CL1476" s="42">
        <v>4.1128030000000004</v>
      </c>
      <c r="CM1476" s="42">
        <v>8.2256060000000009</v>
      </c>
      <c r="CN1476" s="42">
        <v>4.1128030000000004</v>
      </c>
      <c r="CO1476" s="42">
        <v>28.789619999999999</v>
      </c>
      <c r="CP1476" s="42">
        <v>20.564014</v>
      </c>
      <c r="CQ1476" s="42">
        <v>28.789619999999999</v>
      </c>
      <c r="CR1476" s="42">
        <v>505.87474900000001</v>
      </c>
      <c r="CS1476" s="42">
        <v>32.902422999999999</v>
      </c>
    </row>
    <row r="1477" spans="1:97">
      <c r="A1477" s="40" t="s">
        <v>3608</v>
      </c>
      <c r="B1477" s="40" t="s">
        <v>289</v>
      </c>
      <c r="C1477" s="40" t="s">
        <v>3502</v>
      </c>
      <c r="D1477" s="40" t="s">
        <v>3523</v>
      </c>
      <c r="E1477" s="40" t="s">
        <v>3562</v>
      </c>
      <c r="F1477" s="40" t="s">
        <v>2849</v>
      </c>
      <c r="G1477" s="41" t="s">
        <v>294</v>
      </c>
      <c r="H1477" s="40" t="s">
        <v>3609</v>
      </c>
      <c r="I1477" s="42">
        <v>773</v>
      </c>
      <c r="J1477" s="42">
        <v>144</v>
      </c>
      <c r="K1477" s="42">
        <v>107</v>
      </c>
      <c r="L1477" s="42">
        <v>157</v>
      </c>
      <c r="M1477" s="42">
        <v>153</v>
      </c>
      <c r="N1477" s="42">
        <v>122</v>
      </c>
      <c r="O1477" s="42">
        <v>90</v>
      </c>
      <c r="P1477" s="42">
        <v>117</v>
      </c>
      <c r="Q1477" s="42">
        <v>105</v>
      </c>
      <c r="R1477" s="42">
        <v>136</v>
      </c>
      <c r="S1477" s="42">
        <v>156</v>
      </c>
      <c r="T1477" s="42">
        <v>144</v>
      </c>
      <c r="U1477" s="42">
        <v>67</v>
      </c>
      <c r="V1477" s="42">
        <v>374</v>
      </c>
      <c r="W1477" s="42">
        <v>61</v>
      </c>
      <c r="X1477" s="42">
        <v>56</v>
      </c>
      <c r="Y1477" s="42">
        <v>80</v>
      </c>
      <c r="Z1477" s="42">
        <v>72</v>
      </c>
      <c r="AA1477" s="42">
        <v>63</v>
      </c>
      <c r="AB1477" s="42">
        <v>39</v>
      </c>
      <c r="AC1477" s="42">
        <v>3</v>
      </c>
      <c r="AD1477" s="42">
        <v>80</v>
      </c>
      <c r="AE1477" s="42">
        <v>216</v>
      </c>
      <c r="AF1477" s="42">
        <v>78</v>
      </c>
      <c r="AG1477" s="42">
        <v>399</v>
      </c>
      <c r="AH1477" s="42">
        <v>83</v>
      </c>
      <c r="AI1477" s="42">
        <v>51</v>
      </c>
      <c r="AJ1477" s="42">
        <v>77</v>
      </c>
      <c r="AK1477" s="42">
        <v>81</v>
      </c>
      <c r="AL1477" s="42">
        <v>59</v>
      </c>
      <c r="AM1477" s="42">
        <v>41</v>
      </c>
      <c r="AN1477" s="42">
        <v>7</v>
      </c>
      <c r="AO1477" s="42">
        <v>98</v>
      </c>
      <c r="AP1477" s="42">
        <v>221</v>
      </c>
      <c r="AQ1477" s="42">
        <v>80</v>
      </c>
      <c r="AR1477" s="42">
        <v>652</v>
      </c>
      <c r="AS1477" s="42">
        <v>16</v>
      </c>
      <c r="AT1477" s="42">
        <v>20</v>
      </c>
      <c r="AU1477" s="42">
        <v>28</v>
      </c>
      <c r="AV1477" s="42">
        <v>92</v>
      </c>
      <c r="AW1477" s="42">
        <v>104</v>
      </c>
      <c r="AX1477" s="42">
        <v>88</v>
      </c>
      <c r="AY1477" s="42">
        <v>204</v>
      </c>
      <c r="AZ1477" s="42">
        <v>100</v>
      </c>
      <c r="BA1477" s="42">
        <v>320</v>
      </c>
      <c r="BB1477" s="42">
        <v>8</v>
      </c>
      <c r="BC1477" s="42">
        <v>20</v>
      </c>
      <c r="BD1477" s="42">
        <v>20</v>
      </c>
      <c r="BE1477" s="42">
        <v>48</v>
      </c>
      <c r="BF1477" s="42">
        <v>16</v>
      </c>
      <c r="BG1477" s="42">
        <v>72</v>
      </c>
      <c r="BH1477" s="42">
        <v>120</v>
      </c>
      <c r="BI1477" s="42">
        <v>16</v>
      </c>
      <c r="BJ1477" s="42">
        <v>332</v>
      </c>
      <c r="BK1477" s="42">
        <v>8</v>
      </c>
      <c r="BL1477" s="42">
        <v>0</v>
      </c>
      <c r="BM1477" s="42">
        <v>8</v>
      </c>
      <c r="BN1477" s="42">
        <v>44</v>
      </c>
      <c r="BO1477" s="42">
        <v>88</v>
      </c>
      <c r="BP1477" s="42">
        <v>16</v>
      </c>
      <c r="BQ1477" s="42">
        <v>84</v>
      </c>
      <c r="BR1477" s="42">
        <v>84</v>
      </c>
      <c r="BS1477" s="42">
        <v>60</v>
      </c>
      <c r="BT1477" s="42">
        <v>0</v>
      </c>
      <c r="BU1477" s="42">
        <v>0</v>
      </c>
      <c r="BV1477" s="42">
        <v>0</v>
      </c>
      <c r="BW1477" s="42">
        <v>0</v>
      </c>
      <c r="BX1477" s="42">
        <v>4</v>
      </c>
      <c r="BY1477" s="42">
        <v>12</v>
      </c>
      <c r="BZ1477" s="42">
        <v>0</v>
      </c>
      <c r="CA1477" s="42">
        <v>44</v>
      </c>
      <c r="CB1477" s="42">
        <v>300</v>
      </c>
      <c r="CC1477" s="42">
        <v>8</v>
      </c>
      <c r="CD1477" s="42">
        <v>8</v>
      </c>
      <c r="CE1477" s="42">
        <v>24</v>
      </c>
      <c r="CF1477" s="42">
        <v>76</v>
      </c>
      <c r="CG1477" s="42">
        <v>96</v>
      </c>
      <c r="CH1477" s="42">
        <v>76</v>
      </c>
      <c r="CI1477" s="42">
        <v>0</v>
      </c>
      <c r="CJ1477" s="42">
        <v>12</v>
      </c>
      <c r="CK1477" s="42">
        <v>292</v>
      </c>
      <c r="CL1477" s="42">
        <v>8</v>
      </c>
      <c r="CM1477" s="42">
        <v>12</v>
      </c>
      <c r="CN1477" s="42">
        <v>4</v>
      </c>
      <c r="CO1477" s="42">
        <v>16</v>
      </c>
      <c r="CP1477" s="42">
        <v>4</v>
      </c>
      <c r="CQ1477" s="42">
        <v>0</v>
      </c>
      <c r="CR1477" s="42">
        <v>204</v>
      </c>
      <c r="CS1477" s="42">
        <v>44</v>
      </c>
    </row>
    <row r="1478" spans="1:97">
      <c r="A1478" s="40" t="s">
        <v>3610</v>
      </c>
      <c r="B1478" s="40" t="s">
        <v>289</v>
      </c>
      <c r="C1478" s="40" t="s">
        <v>3502</v>
      </c>
      <c r="D1478" s="40" t="s">
        <v>3507</v>
      </c>
      <c r="E1478" s="40" t="s">
        <v>3611</v>
      </c>
      <c r="F1478" s="40" t="s">
        <v>2094</v>
      </c>
      <c r="G1478" s="41" t="s">
        <v>294</v>
      </c>
      <c r="H1478" s="40" t="s">
        <v>3612</v>
      </c>
      <c r="I1478" s="42">
        <v>203</v>
      </c>
      <c r="J1478" s="42">
        <v>44.037036999999998</v>
      </c>
      <c r="K1478" s="42">
        <v>30.074074</v>
      </c>
      <c r="L1478" s="42">
        <v>40.814815000000003</v>
      </c>
      <c r="M1478" s="42">
        <v>44.037036999999998</v>
      </c>
      <c r="N1478" s="42">
        <v>18.259259</v>
      </c>
      <c r="O1478" s="42">
        <v>25.777778000000001</v>
      </c>
      <c r="P1478" s="42">
        <v>41</v>
      </c>
      <c r="Q1478" s="42">
        <v>24</v>
      </c>
      <c r="R1478" s="42">
        <v>40</v>
      </c>
      <c r="S1478" s="42">
        <v>25</v>
      </c>
      <c r="T1478" s="42">
        <v>30</v>
      </c>
      <c r="U1478" s="42">
        <v>7</v>
      </c>
      <c r="V1478" s="42">
        <v>107.40740700000001</v>
      </c>
      <c r="W1478" s="42">
        <v>26.851852000000001</v>
      </c>
      <c r="X1478" s="42">
        <v>15.037037</v>
      </c>
      <c r="Y1478" s="42">
        <v>21.481480999999999</v>
      </c>
      <c r="Z1478" s="42">
        <v>20.407406999999999</v>
      </c>
      <c r="AA1478" s="42">
        <v>10.740741</v>
      </c>
      <c r="AB1478" s="42">
        <v>12.888889000000001</v>
      </c>
      <c r="AC1478" s="42">
        <v>0</v>
      </c>
      <c r="AD1478" s="42">
        <v>32.222222000000002</v>
      </c>
      <c r="AE1478" s="42">
        <v>59.074074000000003</v>
      </c>
      <c r="AF1478" s="42">
        <v>16.111111000000001</v>
      </c>
      <c r="AG1478" s="42">
        <v>95.592592999999994</v>
      </c>
      <c r="AH1478" s="42">
        <v>17.185185000000001</v>
      </c>
      <c r="AI1478" s="42">
        <v>15.037037</v>
      </c>
      <c r="AJ1478" s="42">
        <v>19.333333</v>
      </c>
      <c r="AK1478" s="42">
        <v>23.629629999999999</v>
      </c>
      <c r="AL1478" s="42">
        <v>7.5185190000000004</v>
      </c>
      <c r="AM1478" s="42">
        <v>12.888889000000001</v>
      </c>
      <c r="AN1478" s="42">
        <v>0</v>
      </c>
      <c r="AO1478" s="42">
        <v>25.777778000000001</v>
      </c>
      <c r="AP1478" s="42">
        <v>51.555556000000003</v>
      </c>
      <c r="AQ1478" s="42">
        <v>18.259259</v>
      </c>
      <c r="AR1478" s="42">
        <v>150.37037000000001</v>
      </c>
      <c r="AS1478" s="42">
        <v>42.962963000000002</v>
      </c>
      <c r="AT1478" s="42">
        <v>0</v>
      </c>
      <c r="AU1478" s="42">
        <v>21.481480999999999</v>
      </c>
      <c r="AV1478" s="42">
        <v>8.5925930000000008</v>
      </c>
      <c r="AW1478" s="42">
        <v>12.888889000000001</v>
      </c>
      <c r="AX1478" s="42">
        <v>8.5925930000000008</v>
      </c>
      <c r="AY1478" s="42">
        <v>47.259259</v>
      </c>
      <c r="AZ1478" s="42">
        <v>8.5925930000000008</v>
      </c>
      <c r="BA1478" s="42">
        <v>73.037036999999998</v>
      </c>
      <c r="BB1478" s="42">
        <v>30.074074</v>
      </c>
      <c r="BC1478" s="42">
        <v>0</v>
      </c>
      <c r="BD1478" s="42">
        <v>12.888889000000001</v>
      </c>
      <c r="BE1478" s="42">
        <v>4.2962959999999999</v>
      </c>
      <c r="BF1478" s="42">
        <v>0</v>
      </c>
      <c r="BG1478" s="42">
        <v>4.2962959999999999</v>
      </c>
      <c r="BH1478" s="42">
        <v>21.481480999999999</v>
      </c>
      <c r="BI1478" s="42">
        <v>0</v>
      </c>
      <c r="BJ1478" s="42">
        <v>77.333332999999996</v>
      </c>
      <c r="BK1478" s="42">
        <v>12.888889000000001</v>
      </c>
      <c r="BL1478" s="42">
        <v>0</v>
      </c>
      <c r="BM1478" s="42">
        <v>8.5925930000000008</v>
      </c>
      <c r="BN1478" s="42">
        <v>4.2962959999999999</v>
      </c>
      <c r="BO1478" s="42">
        <v>12.888889000000001</v>
      </c>
      <c r="BP1478" s="42">
        <v>4.2962959999999999</v>
      </c>
      <c r="BQ1478" s="42">
        <v>25.777778000000001</v>
      </c>
      <c r="BR1478" s="42">
        <v>8.5925930000000008</v>
      </c>
      <c r="BS1478" s="42">
        <v>4.2962959999999999</v>
      </c>
      <c r="BT1478" s="42">
        <v>0</v>
      </c>
      <c r="BU1478" s="42">
        <v>0</v>
      </c>
      <c r="BV1478" s="42">
        <v>0</v>
      </c>
      <c r="BW1478" s="42">
        <v>0</v>
      </c>
      <c r="BX1478" s="42">
        <v>0</v>
      </c>
      <c r="BY1478" s="42">
        <v>0</v>
      </c>
      <c r="BZ1478" s="42">
        <v>0</v>
      </c>
      <c r="CA1478" s="42">
        <v>4.2962959999999999</v>
      </c>
      <c r="CB1478" s="42">
        <v>85.925926000000004</v>
      </c>
      <c r="CC1478" s="42">
        <v>30.074074</v>
      </c>
      <c r="CD1478" s="42">
        <v>0</v>
      </c>
      <c r="CE1478" s="42">
        <v>21.481480999999999</v>
      </c>
      <c r="CF1478" s="42">
        <v>8.5925930000000008</v>
      </c>
      <c r="CG1478" s="42">
        <v>12.888889000000001</v>
      </c>
      <c r="CH1478" s="42">
        <v>8.5925930000000008</v>
      </c>
      <c r="CI1478" s="42">
        <v>4.2962959999999999</v>
      </c>
      <c r="CJ1478" s="42">
        <v>0</v>
      </c>
      <c r="CK1478" s="42">
        <v>60.148147999999999</v>
      </c>
      <c r="CL1478" s="42">
        <v>12.888889000000001</v>
      </c>
      <c r="CM1478" s="42">
        <v>0</v>
      </c>
      <c r="CN1478" s="42">
        <v>0</v>
      </c>
      <c r="CO1478" s="42">
        <v>0</v>
      </c>
      <c r="CP1478" s="42">
        <v>0</v>
      </c>
      <c r="CQ1478" s="42">
        <v>0</v>
      </c>
      <c r="CR1478" s="42">
        <v>42.962963000000002</v>
      </c>
      <c r="CS1478" s="42">
        <v>4.2962959999999999</v>
      </c>
    </row>
    <row r="1479" spans="1:97">
      <c r="A1479" s="40" t="s">
        <v>3613</v>
      </c>
      <c r="B1479" s="40" t="s">
        <v>289</v>
      </c>
      <c r="C1479" s="40" t="s">
        <v>3502</v>
      </c>
      <c r="D1479" s="40" t="s">
        <v>3523</v>
      </c>
      <c r="E1479" s="40" t="s">
        <v>3527</v>
      </c>
      <c r="F1479" s="40" t="s">
        <v>2849</v>
      </c>
      <c r="G1479" s="41" t="s">
        <v>294</v>
      </c>
      <c r="H1479" s="40" t="s">
        <v>3614</v>
      </c>
      <c r="I1479" s="42">
        <v>1276</v>
      </c>
      <c r="J1479" s="42">
        <v>238.33051499999999</v>
      </c>
      <c r="K1479" s="42">
        <v>169.675634</v>
      </c>
      <c r="L1479" s="42">
        <v>225.58032299999999</v>
      </c>
      <c r="M1479" s="42">
        <v>261.86933099999999</v>
      </c>
      <c r="N1479" s="42">
        <v>209.88777899999999</v>
      </c>
      <c r="O1479" s="42">
        <v>170.656418</v>
      </c>
      <c r="P1479" s="42">
        <v>205</v>
      </c>
      <c r="Q1479" s="42">
        <v>207</v>
      </c>
      <c r="R1479" s="42">
        <v>227</v>
      </c>
      <c r="S1479" s="42">
        <v>224</v>
      </c>
      <c r="T1479" s="42">
        <v>228</v>
      </c>
      <c r="U1479" s="42">
        <v>145</v>
      </c>
      <c r="V1479" s="42">
        <v>604.16295200000002</v>
      </c>
      <c r="W1479" s="42">
        <v>115.732513</v>
      </c>
      <c r="X1479" s="42">
        <v>84.347425000000001</v>
      </c>
      <c r="Y1479" s="42">
        <v>110.828593</v>
      </c>
      <c r="Z1479" s="42">
        <v>126.52113799999999</v>
      </c>
      <c r="AA1479" s="42">
        <v>99.059184999999999</v>
      </c>
      <c r="AB1479" s="42">
        <v>65.712529000000004</v>
      </c>
      <c r="AC1479" s="42">
        <v>1.961568</v>
      </c>
      <c r="AD1479" s="42">
        <v>146.13681800000001</v>
      </c>
      <c r="AE1479" s="42">
        <v>333.46656400000001</v>
      </c>
      <c r="AF1479" s="42">
        <v>124.55956999999999</v>
      </c>
      <c r="AG1479" s="42">
        <v>671.83704799999998</v>
      </c>
      <c r="AH1479" s="42">
        <v>122.59800199999999</v>
      </c>
      <c r="AI1479" s="42">
        <v>85.328209000000001</v>
      </c>
      <c r="AJ1479" s="42">
        <v>114.751729</v>
      </c>
      <c r="AK1479" s="42">
        <v>135.34819400000001</v>
      </c>
      <c r="AL1479" s="42">
        <v>110.828593</v>
      </c>
      <c r="AM1479" s="42">
        <v>94.155265</v>
      </c>
      <c r="AN1479" s="42">
        <v>8.8270560000000007</v>
      </c>
      <c r="AO1479" s="42">
        <v>154.963874</v>
      </c>
      <c r="AP1479" s="42">
        <v>352.10145999999997</v>
      </c>
      <c r="AQ1479" s="42">
        <v>164.771714</v>
      </c>
      <c r="AR1479" s="42">
        <v>1012.169101</v>
      </c>
      <c r="AS1479" s="42">
        <v>23.538816000000001</v>
      </c>
      <c r="AT1479" s="42">
        <v>15.692544</v>
      </c>
      <c r="AU1479" s="42">
        <v>27.461952</v>
      </c>
      <c r="AV1479" s="42">
        <v>94.155265</v>
      </c>
      <c r="AW1479" s="42">
        <v>160.848578</v>
      </c>
      <c r="AX1479" s="42">
        <v>200.079939</v>
      </c>
      <c r="AY1479" s="42">
        <v>368.774789</v>
      </c>
      <c r="AZ1479" s="42">
        <v>121.61721799999999</v>
      </c>
      <c r="BA1479" s="42">
        <v>486.46886999999998</v>
      </c>
      <c r="BB1479" s="42">
        <v>19.615680000000001</v>
      </c>
      <c r="BC1479" s="42">
        <v>7.8462719999999999</v>
      </c>
      <c r="BD1479" s="42">
        <v>19.615680000000001</v>
      </c>
      <c r="BE1479" s="42">
        <v>51.000768999999998</v>
      </c>
      <c r="BF1479" s="42">
        <v>35.308224000000003</v>
      </c>
      <c r="BG1479" s="42">
        <v>156.925442</v>
      </c>
      <c r="BH1479" s="42">
        <v>160.848578</v>
      </c>
      <c r="BI1479" s="42">
        <v>35.308224000000003</v>
      </c>
      <c r="BJ1479" s="42">
        <v>525.70023100000003</v>
      </c>
      <c r="BK1479" s="42">
        <v>3.923136</v>
      </c>
      <c r="BL1479" s="42">
        <v>7.8462719999999999</v>
      </c>
      <c r="BM1479" s="42">
        <v>7.8462719999999999</v>
      </c>
      <c r="BN1479" s="42">
        <v>43.154496999999999</v>
      </c>
      <c r="BO1479" s="42">
        <v>125.54035399999999</v>
      </c>
      <c r="BP1479" s="42">
        <v>43.154496999999999</v>
      </c>
      <c r="BQ1479" s="42">
        <v>207.926211</v>
      </c>
      <c r="BR1479" s="42">
        <v>86.308993000000001</v>
      </c>
      <c r="BS1479" s="42">
        <v>86.308993000000001</v>
      </c>
      <c r="BT1479" s="42">
        <v>0</v>
      </c>
      <c r="BU1479" s="42">
        <v>0</v>
      </c>
      <c r="BV1479" s="42">
        <v>0</v>
      </c>
      <c r="BW1479" s="42">
        <v>19.615680000000001</v>
      </c>
      <c r="BX1479" s="42">
        <v>7.8462719999999999</v>
      </c>
      <c r="BY1479" s="42">
        <v>23.538816000000001</v>
      </c>
      <c r="BZ1479" s="42">
        <v>0</v>
      </c>
      <c r="CA1479" s="42">
        <v>35.308224000000003</v>
      </c>
      <c r="CB1479" s="42">
        <v>470.77632599999998</v>
      </c>
      <c r="CC1479" s="42">
        <v>15.692544</v>
      </c>
      <c r="CD1479" s="42">
        <v>11.769408</v>
      </c>
      <c r="CE1479" s="42">
        <v>23.538816000000001</v>
      </c>
      <c r="CF1479" s="42">
        <v>66.693313000000003</v>
      </c>
      <c r="CG1479" s="42">
        <v>133.38662600000001</v>
      </c>
      <c r="CH1479" s="42">
        <v>160.848578</v>
      </c>
      <c r="CI1479" s="42">
        <v>3.923136</v>
      </c>
      <c r="CJ1479" s="42">
        <v>54.923904999999998</v>
      </c>
      <c r="CK1479" s="42">
        <v>455.08378199999999</v>
      </c>
      <c r="CL1479" s="42">
        <v>7.8462719999999999</v>
      </c>
      <c r="CM1479" s="42">
        <v>3.923136</v>
      </c>
      <c r="CN1479" s="42">
        <v>3.923136</v>
      </c>
      <c r="CO1479" s="42">
        <v>7.8462719999999999</v>
      </c>
      <c r="CP1479" s="42">
        <v>19.615680000000001</v>
      </c>
      <c r="CQ1479" s="42">
        <v>15.692544</v>
      </c>
      <c r="CR1479" s="42">
        <v>364.851653</v>
      </c>
      <c r="CS1479" s="42">
        <v>31.385088</v>
      </c>
    </row>
    <row r="1480" spans="1:97">
      <c r="A1480" s="40" t="s">
        <v>3615</v>
      </c>
      <c r="B1480" s="40" t="s">
        <v>289</v>
      </c>
      <c r="C1480" s="40" t="s">
        <v>3502</v>
      </c>
      <c r="D1480" s="40" t="s">
        <v>3519</v>
      </c>
      <c r="E1480" s="40" t="s">
        <v>3616</v>
      </c>
      <c r="F1480" s="40" t="s">
        <v>397</v>
      </c>
      <c r="G1480" s="41" t="s">
        <v>294</v>
      </c>
      <c r="H1480" s="40" t="s">
        <v>3617</v>
      </c>
      <c r="I1480" s="42">
        <v>294</v>
      </c>
      <c r="J1480" s="42">
        <v>40.861016999999997</v>
      </c>
      <c r="K1480" s="42">
        <v>36.874575999999998</v>
      </c>
      <c r="L1480" s="42">
        <v>38.867797000000003</v>
      </c>
      <c r="M1480" s="42">
        <v>77.735592999999994</v>
      </c>
      <c r="N1480" s="42">
        <v>62.786441000000003</v>
      </c>
      <c r="O1480" s="42">
        <v>36.874575999999998</v>
      </c>
      <c r="P1480" s="42">
        <v>37</v>
      </c>
      <c r="Q1480" s="42">
        <v>56</v>
      </c>
      <c r="R1480" s="42">
        <v>62</v>
      </c>
      <c r="S1480" s="42">
        <v>49</v>
      </c>
      <c r="T1480" s="42">
        <v>61</v>
      </c>
      <c r="U1480" s="42">
        <v>16</v>
      </c>
      <c r="V1480" s="42">
        <v>151.484746</v>
      </c>
      <c r="W1480" s="42">
        <v>24.915254000000001</v>
      </c>
      <c r="X1480" s="42">
        <v>15.945762999999999</v>
      </c>
      <c r="Y1480" s="42">
        <v>18.935593000000001</v>
      </c>
      <c r="Z1480" s="42">
        <v>40.861016999999997</v>
      </c>
      <c r="AA1480" s="42">
        <v>32.888136000000003</v>
      </c>
      <c r="AB1480" s="42">
        <v>17.938983</v>
      </c>
      <c r="AC1480" s="42">
        <v>0</v>
      </c>
      <c r="AD1480" s="42">
        <v>31.891525000000001</v>
      </c>
      <c r="AE1480" s="42">
        <v>80.725424000000004</v>
      </c>
      <c r="AF1480" s="42">
        <v>38.867797000000003</v>
      </c>
      <c r="AG1480" s="42">
        <v>142.515254</v>
      </c>
      <c r="AH1480" s="42">
        <v>15.945762999999999</v>
      </c>
      <c r="AI1480" s="42">
        <v>20.928813999999999</v>
      </c>
      <c r="AJ1480" s="42">
        <v>19.932203000000001</v>
      </c>
      <c r="AK1480" s="42">
        <v>36.874575999999998</v>
      </c>
      <c r="AL1480" s="42">
        <v>29.898305000000001</v>
      </c>
      <c r="AM1480" s="42">
        <v>17.938983</v>
      </c>
      <c r="AN1480" s="42">
        <v>0.99661</v>
      </c>
      <c r="AO1480" s="42">
        <v>24.915254000000001</v>
      </c>
      <c r="AP1480" s="42">
        <v>77.735592999999994</v>
      </c>
      <c r="AQ1480" s="42">
        <v>39.864407</v>
      </c>
      <c r="AR1480" s="42">
        <v>235.2</v>
      </c>
      <c r="AS1480" s="42">
        <v>3.9864410000000001</v>
      </c>
      <c r="AT1480" s="42">
        <v>19.932203000000001</v>
      </c>
      <c r="AU1480" s="42">
        <v>3.9864410000000001</v>
      </c>
      <c r="AV1480" s="42">
        <v>23.918644</v>
      </c>
      <c r="AW1480" s="42">
        <v>27.905085</v>
      </c>
      <c r="AX1480" s="42">
        <v>51.823729</v>
      </c>
      <c r="AY1480" s="42">
        <v>91.688136</v>
      </c>
      <c r="AZ1480" s="42">
        <v>11.959322</v>
      </c>
      <c r="BA1480" s="42">
        <v>119.59322</v>
      </c>
      <c r="BB1480" s="42">
        <v>3.9864410000000001</v>
      </c>
      <c r="BC1480" s="42">
        <v>11.959322</v>
      </c>
      <c r="BD1480" s="42">
        <v>3.9864410000000001</v>
      </c>
      <c r="BE1480" s="42">
        <v>7.9728810000000001</v>
      </c>
      <c r="BF1480" s="42">
        <v>3.9864410000000001</v>
      </c>
      <c r="BG1480" s="42">
        <v>35.877966000000001</v>
      </c>
      <c r="BH1480" s="42">
        <v>51.823729</v>
      </c>
      <c r="BI1480" s="42">
        <v>0</v>
      </c>
      <c r="BJ1480" s="42">
        <v>115.60678</v>
      </c>
      <c r="BK1480" s="42">
        <v>0</v>
      </c>
      <c r="BL1480" s="42">
        <v>7.9728810000000001</v>
      </c>
      <c r="BM1480" s="42">
        <v>0</v>
      </c>
      <c r="BN1480" s="42">
        <v>15.945762999999999</v>
      </c>
      <c r="BO1480" s="42">
        <v>23.918644</v>
      </c>
      <c r="BP1480" s="42">
        <v>15.945762999999999</v>
      </c>
      <c r="BQ1480" s="42">
        <v>39.864407</v>
      </c>
      <c r="BR1480" s="42">
        <v>11.959322</v>
      </c>
      <c r="BS1480" s="42">
        <v>11.959322</v>
      </c>
      <c r="BT1480" s="42">
        <v>0</v>
      </c>
      <c r="BU1480" s="42">
        <v>0</v>
      </c>
      <c r="BV1480" s="42">
        <v>0</v>
      </c>
      <c r="BW1480" s="42">
        <v>0</v>
      </c>
      <c r="BX1480" s="42">
        <v>0</v>
      </c>
      <c r="BY1480" s="42">
        <v>7.9728810000000001</v>
      </c>
      <c r="BZ1480" s="42">
        <v>0</v>
      </c>
      <c r="CA1480" s="42">
        <v>3.9864410000000001</v>
      </c>
      <c r="CB1480" s="42">
        <v>111.620339</v>
      </c>
      <c r="CC1480" s="42">
        <v>3.9864410000000001</v>
      </c>
      <c r="CD1480" s="42">
        <v>7.9728810000000001</v>
      </c>
      <c r="CE1480" s="42">
        <v>3.9864410000000001</v>
      </c>
      <c r="CF1480" s="42">
        <v>23.918644</v>
      </c>
      <c r="CG1480" s="42">
        <v>27.905085</v>
      </c>
      <c r="CH1480" s="42">
        <v>39.864407</v>
      </c>
      <c r="CI1480" s="42">
        <v>0</v>
      </c>
      <c r="CJ1480" s="42">
        <v>3.9864410000000001</v>
      </c>
      <c r="CK1480" s="42">
        <v>111.620339</v>
      </c>
      <c r="CL1480" s="42">
        <v>0</v>
      </c>
      <c r="CM1480" s="42">
        <v>11.959322</v>
      </c>
      <c r="CN1480" s="42">
        <v>0</v>
      </c>
      <c r="CO1480" s="42">
        <v>0</v>
      </c>
      <c r="CP1480" s="42">
        <v>0</v>
      </c>
      <c r="CQ1480" s="42">
        <v>3.9864410000000001</v>
      </c>
      <c r="CR1480" s="42">
        <v>91.688136</v>
      </c>
      <c r="CS1480" s="42">
        <v>3.9864410000000001</v>
      </c>
    </row>
    <row r="1481" spans="1:97">
      <c r="A1481" s="40" t="s">
        <v>3618</v>
      </c>
      <c r="B1481" s="40" t="s">
        <v>289</v>
      </c>
      <c r="C1481" s="40" t="s">
        <v>3502</v>
      </c>
      <c r="D1481" s="40" t="s">
        <v>3523</v>
      </c>
      <c r="E1481" s="40" t="s">
        <v>3530</v>
      </c>
      <c r="F1481" s="40" t="s">
        <v>2849</v>
      </c>
      <c r="G1481" s="41" t="s">
        <v>294</v>
      </c>
      <c r="H1481" s="40" t="s">
        <v>3619</v>
      </c>
      <c r="I1481" s="42">
        <v>480</v>
      </c>
      <c r="J1481" s="42">
        <v>123.75</v>
      </c>
      <c r="K1481" s="42">
        <v>44.0625</v>
      </c>
      <c r="L1481" s="42">
        <v>105.9375</v>
      </c>
      <c r="M1481" s="42">
        <v>105.9375</v>
      </c>
      <c r="N1481" s="42">
        <v>58.125</v>
      </c>
      <c r="O1481" s="42">
        <v>42.1875</v>
      </c>
      <c r="P1481" s="42">
        <v>62</v>
      </c>
      <c r="Q1481" s="42">
        <v>50</v>
      </c>
      <c r="R1481" s="42">
        <v>80</v>
      </c>
      <c r="S1481" s="42">
        <v>69</v>
      </c>
      <c r="T1481" s="42">
        <v>78</v>
      </c>
      <c r="U1481" s="42">
        <v>34</v>
      </c>
      <c r="V1481" s="42">
        <v>247.5</v>
      </c>
      <c r="W1481" s="42">
        <v>76.875</v>
      </c>
      <c r="X1481" s="42">
        <v>19.6875</v>
      </c>
      <c r="Y1481" s="42">
        <v>45.9375</v>
      </c>
      <c r="Z1481" s="42">
        <v>60</v>
      </c>
      <c r="AA1481" s="42">
        <v>27.1875</v>
      </c>
      <c r="AB1481" s="42">
        <v>16.875</v>
      </c>
      <c r="AC1481" s="42">
        <v>0.9375</v>
      </c>
      <c r="AD1481" s="42">
        <v>82.5</v>
      </c>
      <c r="AE1481" s="42">
        <v>135</v>
      </c>
      <c r="AF1481" s="42">
        <v>30</v>
      </c>
      <c r="AG1481" s="42">
        <v>232.5</v>
      </c>
      <c r="AH1481" s="42">
        <v>46.875</v>
      </c>
      <c r="AI1481" s="42">
        <v>24.375</v>
      </c>
      <c r="AJ1481" s="42">
        <v>60</v>
      </c>
      <c r="AK1481" s="42">
        <v>45.9375</v>
      </c>
      <c r="AL1481" s="42">
        <v>30.9375</v>
      </c>
      <c r="AM1481" s="42">
        <v>22.5</v>
      </c>
      <c r="AN1481" s="42">
        <v>1.875</v>
      </c>
      <c r="AO1481" s="42">
        <v>58.125</v>
      </c>
      <c r="AP1481" s="42">
        <v>137.8125</v>
      </c>
      <c r="AQ1481" s="42">
        <v>36.5625</v>
      </c>
      <c r="AR1481" s="42">
        <v>367.5</v>
      </c>
      <c r="AS1481" s="42">
        <v>15</v>
      </c>
      <c r="AT1481" s="42">
        <v>26.25</v>
      </c>
      <c r="AU1481" s="42">
        <v>41.25</v>
      </c>
      <c r="AV1481" s="42">
        <v>52.5</v>
      </c>
      <c r="AW1481" s="42">
        <v>82.5</v>
      </c>
      <c r="AX1481" s="42">
        <v>26.25</v>
      </c>
      <c r="AY1481" s="42">
        <v>86.25</v>
      </c>
      <c r="AZ1481" s="42">
        <v>37.5</v>
      </c>
      <c r="BA1481" s="42">
        <v>176.25</v>
      </c>
      <c r="BB1481" s="42">
        <v>15</v>
      </c>
      <c r="BC1481" s="42">
        <v>22.5</v>
      </c>
      <c r="BD1481" s="42">
        <v>26.25</v>
      </c>
      <c r="BE1481" s="42">
        <v>22.5</v>
      </c>
      <c r="BF1481" s="42">
        <v>11.25</v>
      </c>
      <c r="BG1481" s="42">
        <v>22.5</v>
      </c>
      <c r="BH1481" s="42">
        <v>41.25</v>
      </c>
      <c r="BI1481" s="42">
        <v>15</v>
      </c>
      <c r="BJ1481" s="42">
        <v>191.25</v>
      </c>
      <c r="BK1481" s="42">
        <v>0</v>
      </c>
      <c r="BL1481" s="42">
        <v>3.75</v>
      </c>
      <c r="BM1481" s="42">
        <v>15</v>
      </c>
      <c r="BN1481" s="42">
        <v>30</v>
      </c>
      <c r="BO1481" s="42">
        <v>71.25</v>
      </c>
      <c r="BP1481" s="42">
        <v>3.75</v>
      </c>
      <c r="BQ1481" s="42">
        <v>45</v>
      </c>
      <c r="BR1481" s="42">
        <v>22.5</v>
      </c>
      <c r="BS1481" s="42">
        <v>37.5</v>
      </c>
      <c r="BT1481" s="42">
        <v>0</v>
      </c>
      <c r="BU1481" s="42">
        <v>0</v>
      </c>
      <c r="BV1481" s="42">
        <v>0</v>
      </c>
      <c r="BW1481" s="42">
        <v>0</v>
      </c>
      <c r="BX1481" s="42">
        <v>11.25</v>
      </c>
      <c r="BY1481" s="42">
        <v>7.5</v>
      </c>
      <c r="BZ1481" s="42">
        <v>0</v>
      </c>
      <c r="CA1481" s="42">
        <v>18.75</v>
      </c>
      <c r="CB1481" s="42">
        <v>198.75</v>
      </c>
      <c r="CC1481" s="42">
        <v>11.25</v>
      </c>
      <c r="CD1481" s="42">
        <v>22.5</v>
      </c>
      <c r="CE1481" s="42">
        <v>22.5</v>
      </c>
      <c r="CF1481" s="42">
        <v>48.75</v>
      </c>
      <c r="CG1481" s="42">
        <v>63.75</v>
      </c>
      <c r="CH1481" s="42">
        <v>18.75</v>
      </c>
      <c r="CI1481" s="42">
        <v>3.75</v>
      </c>
      <c r="CJ1481" s="42">
        <v>7.5</v>
      </c>
      <c r="CK1481" s="42">
        <v>131.25</v>
      </c>
      <c r="CL1481" s="42">
        <v>3.75</v>
      </c>
      <c r="CM1481" s="42">
        <v>3.75</v>
      </c>
      <c r="CN1481" s="42">
        <v>18.75</v>
      </c>
      <c r="CO1481" s="42">
        <v>3.75</v>
      </c>
      <c r="CP1481" s="42">
        <v>7.5</v>
      </c>
      <c r="CQ1481" s="42">
        <v>0</v>
      </c>
      <c r="CR1481" s="42">
        <v>82.5</v>
      </c>
      <c r="CS1481" s="42">
        <v>11.25</v>
      </c>
    </row>
    <row r="1482" spans="1:97">
      <c r="A1482" s="40" t="s">
        <v>3620</v>
      </c>
      <c r="B1482" s="40" t="s">
        <v>289</v>
      </c>
      <c r="C1482" s="40" t="s">
        <v>3502</v>
      </c>
      <c r="D1482" s="40" t="s">
        <v>3507</v>
      </c>
      <c r="E1482" s="40" t="s">
        <v>3621</v>
      </c>
      <c r="F1482" s="40" t="s">
        <v>2094</v>
      </c>
      <c r="G1482" s="41" t="s">
        <v>294</v>
      </c>
      <c r="H1482" s="40" t="s">
        <v>3622</v>
      </c>
      <c r="I1482" s="42">
        <v>589</v>
      </c>
      <c r="J1482" s="42">
        <v>118</v>
      </c>
      <c r="K1482" s="42">
        <v>75</v>
      </c>
      <c r="L1482" s="42">
        <v>117</v>
      </c>
      <c r="M1482" s="42">
        <v>128</v>
      </c>
      <c r="N1482" s="42">
        <v>80</v>
      </c>
      <c r="O1482" s="42">
        <v>71</v>
      </c>
      <c r="P1482" s="42">
        <v>102</v>
      </c>
      <c r="Q1482" s="42">
        <v>76</v>
      </c>
      <c r="R1482" s="42">
        <v>118</v>
      </c>
      <c r="S1482" s="42">
        <v>99</v>
      </c>
      <c r="T1482" s="42">
        <v>96</v>
      </c>
      <c r="U1482" s="42">
        <v>30</v>
      </c>
      <c r="V1482" s="42">
        <v>293</v>
      </c>
      <c r="W1482" s="42">
        <v>62</v>
      </c>
      <c r="X1482" s="42">
        <v>31</v>
      </c>
      <c r="Y1482" s="42">
        <v>61</v>
      </c>
      <c r="Z1482" s="42">
        <v>72</v>
      </c>
      <c r="AA1482" s="42">
        <v>35</v>
      </c>
      <c r="AB1482" s="42">
        <v>32</v>
      </c>
      <c r="AC1482" s="42">
        <v>0</v>
      </c>
      <c r="AD1482" s="42">
        <v>75</v>
      </c>
      <c r="AE1482" s="42">
        <v>163</v>
      </c>
      <c r="AF1482" s="42">
        <v>55</v>
      </c>
      <c r="AG1482" s="42">
        <v>296</v>
      </c>
      <c r="AH1482" s="42">
        <v>56</v>
      </c>
      <c r="AI1482" s="42">
        <v>44</v>
      </c>
      <c r="AJ1482" s="42">
        <v>56</v>
      </c>
      <c r="AK1482" s="42">
        <v>56</v>
      </c>
      <c r="AL1482" s="42">
        <v>45</v>
      </c>
      <c r="AM1482" s="42">
        <v>38</v>
      </c>
      <c r="AN1482" s="42">
        <v>1</v>
      </c>
      <c r="AO1482" s="42">
        <v>77</v>
      </c>
      <c r="AP1482" s="42">
        <v>152</v>
      </c>
      <c r="AQ1482" s="42">
        <v>67</v>
      </c>
      <c r="AR1482" s="42">
        <v>468</v>
      </c>
      <c r="AS1482" s="42">
        <v>36</v>
      </c>
      <c r="AT1482" s="42">
        <v>20</v>
      </c>
      <c r="AU1482" s="42">
        <v>4</v>
      </c>
      <c r="AV1482" s="42">
        <v>44</v>
      </c>
      <c r="AW1482" s="42">
        <v>76</v>
      </c>
      <c r="AX1482" s="42">
        <v>104</v>
      </c>
      <c r="AY1482" s="42">
        <v>132</v>
      </c>
      <c r="AZ1482" s="42">
        <v>52</v>
      </c>
      <c r="BA1482" s="42">
        <v>240</v>
      </c>
      <c r="BB1482" s="42">
        <v>20</v>
      </c>
      <c r="BC1482" s="42">
        <v>16</v>
      </c>
      <c r="BD1482" s="42">
        <v>0</v>
      </c>
      <c r="BE1482" s="42">
        <v>20</v>
      </c>
      <c r="BF1482" s="42">
        <v>8</v>
      </c>
      <c r="BG1482" s="42">
        <v>80</v>
      </c>
      <c r="BH1482" s="42">
        <v>72</v>
      </c>
      <c r="BI1482" s="42">
        <v>24</v>
      </c>
      <c r="BJ1482" s="42">
        <v>228</v>
      </c>
      <c r="BK1482" s="42">
        <v>16</v>
      </c>
      <c r="BL1482" s="42">
        <v>4</v>
      </c>
      <c r="BM1482" s="42">
        <v>4</v>
      </c>
      <c r="BN1482" s="42">
        <v>24</v>
      </c>
      <c r="BO1482" s="42">
        <v>68</v>
      </c>
      <c r="BP1482" s="42">
        <v>24</v>
      </c>
      <c r="BQ1482" s="42">
        <v>60</v>
      </c>
      <c r="BR1482" s="42">
        <v>28</v>
      </c>
      <c r="BS1482" s="42">
        <v>52</v>
      </c>
      <c r="BT1482" s="42">
        <v>0</v>
      </c>
      <c r="BU1482" s="42">
        <v>0</v>
      </c>
      <c r="BV1482" s="42">
        <v>0</v>
      </c>
      <c r="BW1482" s="42">
        <v>0</v>
      </c>
      <c r="BX1482" s="42">
        <v>4</v>
      </c>
      <c r="BY1482" s="42">
        <v>24</v>
      </c>
      <c r="BZ1482" s="42">
        <v>0</v>
      </c>
      <c r="CA1482" s="42">
        <v>24</v>
      </c>
      <c r="CB1482" s="42">
        <v>252</v>
      </c>
      <c r="CC1482" s="42">
        <v>32</v>
      </c>
      <c r="CD1482" s="42">
        <v>20</v>
      </c>
      <c r="CE1482" s="42">
        <v>4</v>
      </c>
      <c r="CF1482" s="42">
        <v>40</v>
      </c>
      <c r="CG1482" s="42">
        <v>64</v>
      </c>
      <c r="CH1482" s="42">
        <v>72</v>
      </c>
      <c r="CI1482" s="42">
        <v>4</v>
      </c>
      <c r="CJ1482" s="42">
        <v>16</v>
      </c>
      <c r="CK1482" s="42">
        <v>164</v>
      </c>
      <c r="CL1482" s="42">
        <v>4</v>
      </c>
      <c r="CM1482" s="42">
        <v>0</v>
      </c>
      <c r="CN1482" s="42">
        <v>0</v>
      </c>
      <c r="CO1482" s="42">
        <v>4</v>
      </c>
      <c r="CP1482" s="42">
        <v>8</v>
      </c>
      <c r="CQ1482" s="42">
        <v>8</v>
      </c>
      <c r="CR1482" s="42">
        <v>128</v>
      </c>
      <c r="CS1482" s="42">
        <v>12</v>
      </c>
    </row>
    <row r="1483" spans="1:97">
      <c r="A1483" s="40" t="s">
        <v>3623</v>
      </c>
      <c r="B1483" s="40" t="s">
        <v>289</v>
      </c>
      <c r="C1483" s="40" t="s">
        <v>3502</v>
      </c>
      <c r="D1483" s="40" t="s">
        <v>3507</v>
      </c>
      <c r="E1483" s="40" t="s">
        <v>3624</v>
      </c>
      <c r="F1483" s="40" t="s">
        <v>2094</v>
      </c>
      <c r="G1483" s="41" t="s">
        <v>294</v>
      </c>
      <c r="H1483" s="40" t="s">
        <v>1876</v>
      </c>
      <c r="I1483" s="42">
        <v>166</v>
      </c>
      <c r="J1483" s="42">
        <v>24</v>
      </c>
      <c r="K1483" s="42">
        <v>20</v>
      </c>
      <c r="L1483" s="42">
        <v>28</v>
      </c>
      <c r="M1483" s="42">
        <v>32</v>
      </c>
      <c r="N1483" s="42">
        <v>43</v>
      </c>
      <c r="O1483" s="42">
        <v>19</v>
      </c>
      <c r="P1483" s="42">
        <v>24</v>
      </c>
      <c r="Q1483" s="42">
        <v>30</v>
      </c>
      <c r="R1483" s="42">
        <v>28</v>
      </c>
      <c r="S1483" s="42">
        <v>35</v>
      </c>
      <c r="T1483" s="42">
        <v>35</v>
      </c>
      <c r="U1483" s="42">
        <v>10</v>
      </c>
      <c r="V1483" s="42">
        <v>83</v>
      </c>
      <c r="W1483" s="42">
        <v>13</v>
      </c>
      <c r="X1483" s="42">
        <v>10</v>
      </c>
      <c r="Y1483" s="42">
        <v>15</v>
      </c>
      <c r="Z1483" s="42">
        <v>15</v>
      </c>
      <c r="AA1483" s="42">
        <v>21</v>
      </c>
      <c r="AB1483" s="42">
        <v>9</v>
      </c>
      <c r="AC1483" s="42">
        <v>0</v>
      </c>
      <c r="AD1483" s="42">
        <v>18</v>
      </c>
      <c r="AE1483" s="42">
        <v>44</v>
      </c>
      <c r="AF1483" s="42">
        <v>21</v>
      </c>
      <c r="AG1483" s="42">
        <v>83</v>
      </c>
      <c r="AH1483" s="42">
        <v>11</v>
      </c>
      <c r="AI1483" s="42">
        <v>10</v>
      </c>
      <c r="AJ1483" s="42">
        <v>13</v>
      </c>
      <c r="AK1483" s="42">
        <v>17</v>
      </c>
      <c r="AL1483" s="42">
        <v>22</v>
      </c>
      <c r="AM1483" s="42">
        <v>10</v>
      </c>
      <c r="AN1483" s="42">
        <v>0</v>
      </c>
      <c r="AO1483" s="42">
        <v>15</v>
      </c>
      <c r="AP1483" s="42">
        <v>45</v>
      </c>
      <c r="AQ1483" s="42">
        <v>23</v>
      </c>
      <c r="AR1483" s="42">
        <v>148</v>
      </c>
      <c r="AS1483" s="42">
        <v>12</v>
      </c>
      <c r="AT1483" s="42">
        <v>4</v>
      </c>
      <c r="AU1483" s="42">
        <v>8</v>
      </c>
      <c r="AV1483" s="42">
        <v>8</v>
      </c>
      <c r="AW1483" s="42">
        <v>12</v>
      </c>
      <c r="AX1483" s="42">
        <v>16</v>
      </c>
      <c r="AY1483" s="42">
        <v>64</v>
      </c>
      <c r="AZ1483" s="42">
        <v>24</v>
      </c>
      <c r="BA1483" s="42">
        <v>72</v>
      </c>
      <c r="BB1483" s="42">
        <v>8</v>
      </c>
      <c r="BC1483" s="42">
        <v>4</v>
      </c>
      <c r="BD1483" s="42">
        <v>4</v>
      </c>
      <c r="BE1483" s="42">
        <v>8</v>
      </c>
      <c r="BF1483" s="42">
        <v>0</v>
      </c>
      <c r="BG1483" s="42">
        <v>12</v>
      </c>
      <c r="BH1483" s="42">
        <v>32</v>
      </c>
      <c r="BI1483" s="42">
        <v>4</v>
      </c>
      <c r="BJ1483" s="42">
        <v>76</v>
      </c>
      <c r="BK1483" s="42">
        <v>4</v>
      </c>
      <c r="BL1483" s="42">
        <v>0</v>
      </c>
      <c r="BM1483" s="42">
        <v>4</v>
      </c>
      <c r="BN1483" s="42">
        <v>0</v>
      </c>
      <c r="BO1483" s="42">
        <v>12</v>
      </c>
      <c r="BP1483" s="42">
        <v>4</v>
      </c>
      <c r="BQ1483" s="42">
        <v>32</v>
      </c>
      <c r="BR1483" s="42">
        <v>20</v>
      </c>
      <c r="BS1483" s="42">
        <v>8</v>
      </c>
      <c r="BT1483" s="42">
        <v>0</v>
      </c>
      <c r="BU1483" s="42">
        <v>0</v>
      </c>
      <c r="BV1483" s="42">
        <v>0</v>
      </c>
      <c r="BW1483" s="42">
        <v>0</v>
      </c>
      <c r="BX1483" s="42">
        <v>0</v>
      </c>
      <c r="BY1483" s="42">
        <v>0</v>
      </c>
      <c r="BZ1483" s="42">
        <v>0</v>
      </c>
      <c r="CA1483" s="42">
        <v>8</v>
      </c>
      <c r="CB1483" s="42">
        <v>60</v>
      </c>
      <c r="CC1483" s="42">
        <v>12</v>
      </c>
      <c r="CD1483" s="42">
        <v>4</v>
      </c>
      <c r="CE1483" s="42">
        <v>8</v>
      </c>
      <c r="CF1483" s="42">
        <v>8</v>
      </c>
      <c r="CG1483" s="42">
        <v>8</v>
      </c>
      <c r="CH1483" s="42">
        <v>16</v>
      </c>
      <c r="CI1483" s="42">
        <v>0</v>
      </c>
      <c r="CJ1483" s="42">
        <v>4</v>
      </c>
      <c r="CK1483" s="42">
        <v>80</v>
      </c>
      <c r="CL1483" s="42">
        <v>0</v>
      </c>
      <c r="CM1483" s="42">
        <v>0</v>
      </c>
      <c r="CN1483" s="42">
        <v>0</v>
      </c>
      <c r="CO1483" s="42">
        <v>0</v>
      </c>
      <c r="CP1483" s="42">
        <v>4</v>
      </c>
      <c r="CQ1483" s="42">
        <v>0</v>
      </c>
      <c r="CR1483" s="42">
        <v>64</v>
      </c>
      <c r="CS1483" s="42">
        <v>12</v>
      </c>
    </row>
    <row r="1484" spans="1:97">
      <c r="A1484" s="40" t="s">
        <v>3625</v>
      </c>
      <c r="B1484" s="40" t="s">
        <v>289</v>
      </c>
      <c r="C1484" s="40" t="s">
        <v>3502</v>
      </c>
      <c r="D1484" s="40" t="s">
        <v>3519</v>
      </c>
      <c r="E1484" s="40" t="s">
        <v>3567</v>
      </c>
      <c r="F1484" s="40" t="s">
        <v>397</v>
      </c>
      <c r="G1484" s="41" t="s">
        <v>294</v>
      </c>
      <c r="H1484" s="40" t="s">
        <v>3626</v>
      </c>
      <c r="I1484" s="42">
        <v>1334</v>
      </c>
      <c r="J1484" s="42">
        <v>200.18366900000001</v>
      </c>
      <c r="K1484" s="42">
        <v>170.940831</v>
      </c>
      <c r="L1484" s="42">
        <v>218.954928</v>
      </c>
      <c r="M1484" s="42">
        <v>233.55479700000001</v>
      </c>
      <c r="N1484" s="42">
        <v>265.408974</v>
      </c>
      <c r="O1484" s="42">
        <v>244.95680100000001</v>
      </c>
      <c r="P1484" s="42">
        <v>176</v>
      </c>
      <c r="Q1484" s="42">
        <v>217</v>
      </c>
      <c r="R1484" s="42">
        <v>194</v>
      </c>
      <c r="S1484" s="42">
        <v>224</v>
      </c>
      <c r="T1484" s="42">
        <v>283</v>
      </c>
      <c r="U1484" s="42">
        <v>193</v>
      </c>
      <c r="V1484" s="42">
        <v>599.861401</v>
      </c>
      <c r="W1484" s="42">
        <v>88.598958999999994</v>
      </c>
      <c r="X1484" s="42">
        <v>82.341871999999995</v>
      </c>
      <c r="Y1484" s="42">
        <v>105.327623</v>
      </c>
      <c r="Z1484" s="42">
        <v>115.756101</v>
      </c>
      <c r="AA1484" s="42">
        <v>120.75483800000001</v>
      </c>
      <c r="AB1484" s="42">
        <v>80.911122000000006</v>
      </c>
      <c r="AC1484" s="42">
        <v>6.1708860000000003</v>
      </c>
      <c r="AD1484" s="42">
        <v>119.88439200000001</v>
      </c>
      <c r="AE1484" s="42">
        <v>315.81046900000001</v>
      </c>
      <c r="AF1484" s="42">
        <v>164.166541</v>
      </c>
      <c r="AG1484" s="42">
        <v>734.138599</v>
      </c>
      <c r="AH1484" s="42">
        <v>111.58471</v>
      </c>
      <c r="AI1484" s="42">
        <v>88.598958999999994</v>
      </c>
      <c r="AJ1484" s="42">
        <v>113.62730500000001</v>
      </c>
      <c r="AK1484" s="42">
        <v>117.79869600000001</v>
      </c>
      <c r="AL1484" s="42">
        <v>144.65413599999999</v>
      </c>
      <c r="AM1484" s="42">
        <v>145.83472399999999</v>
      </c>
      <c r="AN1484" s="42">
        <v>12.040069000000001</v>
      </c>
      <c r="AO1484" s="42">
        <v>139.74159900000001</v>
      </c>
      <c r="AP1484" s="42">
        <v>347.139002</v>
      </c>
      <c r="AQ1484" s="42">
        <v>247.25799799999999</v>
      </c>
      <c r="AR1484" s="42">
        <v>1127.8609469999999</v>
      </c>
      <c r="AS1484" s="42">
        <v>70.913646999999997</v>
      </c>
      <c r="AT1484" s="42">
        <v>62.570864999999998</v>
      </c>
      <c r="AU1484" s="42">
        <v>16.685563999999999</v>
      </c>
      <c r="AV1484" s="42">
        <v>66.742255999999998</v>
      </c>
      <c r="AW1484" s="42">
        <v>137.65590399999999</v>
      </c>
      <c r="AX1484" s="42">
        <v>158.51285899999999</v>
      </c>
      <c r="AY1484" s="42">
        <v>485.46672899999999</v>
      </c>
      <c r="AZ1484" s="42">
        <v>129.31312199999999</v>
      </c>
      <c r="BA1484" s="42">
        <v>504.04870799999998</v>
      </c>
      <c r="BB1484" s="42">
        <v>50.056691999999998</v>
      </c>
      <c r="BC1484" s="42">
        <v>41.713909999999998</v>
      </c>
      <c r="BD1484" s="42">
        <v>12.514173</v>
      </c>
      <c r="BE1484" s="42">
        <v>25.028345999999999</v>
      </c>
      <c r="BF1484" s="42">
        <v>20.856954999999999</v>
      </c>
      <c r="BG1484" s="42">
        <v>116.79894899999999</v>
      </c>
      <c r="BH1484" s="42">
        <v>203.70855499999999</v>
      </c>
      <c r="BI1484" s="42">
        <v>33.371127999999999</v>
      </c>
      <c r="BJ1484" s="42">
        <v>623.81223899999998</v>
      </c>
      <c r="BK1484" s="42">
        <v>20.856954999999999</v>
      </c>
      <c r="BL1484" s="42">
        <v>20.856954999999999</v>
      </c>
      <c r="BM1484" s="42">
        <v>4.1713909999999998</v>
      </c>
      <c r="BN1484" s="42">
        <v>41.713909999999998</v>
      </c>
      <c r="BO1484" s="42">
        <v>116.79894899999999</v>
      </c>
      <c r="BP1484" s="42">
        <v>41.713909999999998</v>
      </c>
      <c r="BQ1484" s="42">
        <v>281.75817499999999</v>
      </c>
      <c r="BR1484" s="42">
        <v>95.941993999999994</v>
      </c>
      <c r="BS1484" s="42">
        <v>112.62755799999999</v>
      </c>
      <c r="BT1484" s="42">
        <v>0</v>
      </c>
      <c r="BU1484" s="42">
        <v>0</v>
      </c>
      <c r="BV1484" s="42">
        <v>0</v>
      </c>
      <c r="BW1484" s="42">
        <v>0</v>
      </c>
      <c r="BX1484" s="42">
        <v>16.685563999999999</v>
      </c>
      <c r="BY1484" s="42">
        <v>33.371127999999999</v>
      </c>
      <c r="BZ1484" s="42">
        <v>0</v>
      </c>
      <c r="CA1484" s="42">
        <v>62.570864999999998</v>
      </c>
      <c r="CB1484" s="42">
        <v>429.65327500000001</v>
      </c>
      <c r="CC1484" s="42">
        <v>58.399473999999998</v>
      </c>
      <c r="CD1484" s="42">
        <v>50.056691999999998</v>
      </c>
      <c r="CE1484" s="42">
        <v>8.3427819999999997</v>
      </c>
      <c r="CF1484" s="42">
        <v>54.228082999999998</v>
      </c>
      <c r="CG1484" s="42">
        <v>108.45616699999999</v>
      </c>
      <c r="CH1484" s="42">
        <v>112.62755799999999</v>
      </c>
      <c r="CI1484" s="42">
        <v>8.3427819999999997</v>
      </c>
      <c r="CJ1484" s="42">
        <v>29.199736999999999</v>
      </c>
      <c r="CK1484" s="42">
        <v>585.58011399999998</v>
      </c>
      <c r="CL1484" s="42">
        <v>12.514173</v>
      </c>
      <c r="CM1484" s="42">
        <v>12.514173</v>
      </c>
      <c r="CN1484" s="42">
        <v>8.3427819999999997</v>
      </c>
      <c r="CO1484" s="42">
        <v>12.514173</v>
      </c>
      <c r="CP1484" s="42">
        <v>12.514173</v>
      </c>
      <c r="CQ1484" s="42">
        <v>12.514173</v>
      </c>
      <c r="CR1484" s="42">
        <v>477.12394699999999</v>
      </c>
      <c r="CS1484" s="42">
        <v>37.542518999999999</v>
      </c>
    </row>
    <row r="1485" spans="1:97">
      <c r="A1485" s="40" t="s">
        <v>3627</v>
      </c>
      <c r="B1485" s="40" t="s">
        <v>289</v>
      </c>
      <c r="C1485" s="40" t="s">
        <v>3502</v>
      </c>
      <c r="D1485" s="40" t="s">
        <v>3519</v>
      </c>
      <c r="E1485" s="40" t="s">
        <v>3567</v>
      </c>
      <c r="F1485" s="40" t="s">
        <v>397</v>
      </c>
      <c r="G1485" s="41" t="s">
        <v>294</v>
      </c>
      <c r="H1485" s="40" t="s">
        <v>3628</v>
      </c>
      <c r="I1485" s="42">
        <v>2335</v>
      </c>
      <c r="J1485" s="42">
        <v>386.55683199999999</v>
      </c>
      <c r="K1485" s="42">
        <v>338.11106699999999</v>
      </c>
      <c r="L1485" s="42">
        <v>379.49182400000001</v>
      </c>
      <c r="M1485" s="42">
        <v>437.02116999999998</v>
      </c>
      <c r="N1485" s="42">
        <v>418.73871100000002</v>
      </c>
      <c r="O1485" s="42">
        <v>375.08039600000001</v>
      </c>
      <c r="P1485" s="42">
        <v>373</v>
      </c>
      <c r="Q1485" s="42">
        <v>428</v>
      </c>
      <c r="R1485" s="42">
        <v>394</v>
      </c>
      <c r="S1485" s="42">
        <v>412</v>
      </c>
      <c r="T1485" s="42">
        <v>423</v>
      </c>
      <c r="U1485" s="42">
        <v>266</v>
      </c>
      <c r="V1485" s="42">
        <v>1086.672427</v>
      </c>
      <c r="W1485" s="42">
        <v>204.88521399999999</v>
      </c>
      <c r="X1485" s="42">
        <v>168.55089000000001</v>
      </c>
      <c r="Y1485" s="42">
        <v>178.64375799999999</v>
      </c>
      <c r="Z1485" s="42">
        <v>198.82949300000001</v>
      </c>
      <c r="AA1485" s="42">
        <v>198.763609</v>
      </c>
      <c r="AB1485" s="42">
        <v>127.948825</v>
      </c>
      <c r="AC1485" s="42">
        <v>9.0506390000000003</v>
      </c>
      <c r="AD1485" s="42">
        <v>275.53528699999998</v>
      </c>
      <c r="AE1485" s="42">
        <v>555.10772199999997</v>
      </c>
      <c r="AF1485" s="42">
        <v>256.02941800000002</v>
      </c>
      <c r="AG1485" s="42">
        <v>1248.327573</v>
      </c>
      <c r="AH1485" s="42">
        <v>181.671618</v>
      </c>
      <c r="AI1485" s="42">
        <v>169.56017700000001</v>
      </c>
      <c r="AJ1485" s="42">
        <v>200.84806699999999</v>
      </c>
      <c r="AK1485" s="42">
        <v>238.191677</v>
      </c>
      <c r="AL1485" s="42">
        <v>219.97510199999999</v>
      </c>
      <c r="AM1485" s="42">
        <v>193.190102</v>
      </c>
      <c r="AN1485" s="42">
        <v>44.890830999999999</v>
      </c>
      <c r="AO1485" s="42">
        <v>239.200964</v>
      </c>
      <c r="AP1485" s="42">
        <v>624.74850900000001</v>
      </c>
      <c r="AQ1485" s="42">
        <v>384.37810100000002</v>
      </c>
      <c r="AR1485" s="42">
        <v>1948.4266970000001</v>
      </c>
      <c r="AS1485" s="42">
        <v>40.371471</v>
      </c>
      <c r="AT1485" s="42">
        <v>72.668647000000007</v>
      </c>
      <c r="AU1485" s="42">
        <v>60.557206000000001</v>
      </c>
      <c r="AV1485" s="42">
        <v>173.59732399999999</v>
      </c>
      <c r="AW1485" s="42">
        <v>290.67458900000003</v>
      </c>
      <c r="AX1485" s="42">
        <v>327.00891200000001</v>
      </c>
      <c r="AY1485" s="42">
        <v>753.43116499999996</v>
      </c>
      <c r="AZ1485" s="42">
        <v>230.11738299999999</v>
      </c>
      <c r="BA1485" s="42">
        <v>900.02025900000001</v>
      </c>
      <c r="BB1485" s="42">
        <v>24.222881999999998</v>
      </c>
      <c r="BC1485" s="42">
        <v>48.445765000000002</v>
      </c>
      <c r="BD1485" s="42">
        <v>36.334324000000002</v>
      </c>
      <c r="BE1485" s="42">
        <v>84.780088000000006</v>
      </c>
      <c r="BF1485" s="42">
        <v>52.482911999999999</v>
      </c>
      <c r="BG1485" s="42">
        <v>230.11738299999999</v>
      </c>
      <c r="BH1485" s="42">
        <v>330.78252300000003</v>
      </c>
      <c r="BI1485" s="42">
        <v>92.854382999999999</v>
      </c>
      <c r="BJ1485" s="42">
        <v>1048.406438</v>
      </c>
      <c r="BK1485" s="42">
        <v>16.148588</v>
      </c>
      <c r="BL1485" s="42">
        <v>24.222881999999998</v>
      </c>
      <c r="BM1485" s="42">
        <v>24.222881999999998</v>
      </c>
      <c r="BN1485" s="42">
        <v>88.817234999999997</v>
      </c>
      <c r="BO1485" s="42">
        <v>238.191677</v>
      </c>
      <c r="BP1485" s="42">
        <v>96.891530000000003</v>
      </c>
      <c r="BQ1485" s="42">
        <v>422.64864299999999</v>
      </c>
      <c r="BR1485" s="42">
        <v>137.26300000000001</v>
      </c>
      <c r="BS1485" s="42">
        <v>238.191677</v>
      </c>
      <c r="BT1485" s="42">
        <v>4.037147</v>
      </c>
      <c r="BU1485" s="42">
        <v>8.0742940000000001</v>
      </c>
      <c r="BV1485" s="42">
        <v>0</v>
      </c>
      <c r="BW1485" s="42">
        <v>16.148588</v>
      </c>
      <c r="BX1485" s="42">
        <v>56.520059000000003</v>
      </c>
      <c r="BY1485" s="42">
        <v>48.445765000000002</v>
      </c>
      <c r="BZ1485" s="42">
        <v>0</v>
      </c>
      <c r="CA1485" s="42">
        <v>104.965824</v>
      </c>
      <c r="CB1485" s="42">
        <v>803.39226599999995</v>
      </c>
      <c r="CC1485" s="42">
        <v>32.297176999999998</v>
      </c>
      <c r="CD1485" s="42">
        <v>52.482911999999999</v>
      </c>
      <c r="CE1485" s="42">
        <v>48.445765000000002</v>
      </c>
      <c r="CF1485" s="42">
        <v>141.30014700000001</v>
      </c>
      <c r="CG1485" s="42">
        <v>189.745912</v>
      </c>
      <c r="CH1485" s="42">
        <v>250.30311800000001</v>
      </c>
      <c r="CI1485" s="42">
        <v>8.0742940000000001</v>
      </c>
      <c r="CJ1485" s="42">
        <v>80.742941000000002</v>
      </c>
      <c r="CK1485" s="42">
        <v>906.84275400000001</v>
      </c>
      <c r="CL1485" s="42">
        <v>4.037147</v>
      </c>
      <c r="CM1485" s="42">
        <v>12.111440999999999</v>
      </c>
      <c r="CN1485" s="42">
        <v>12.111440999999999</v>
      </c>
      <c r="CO1485" s="42">
        <v>16.148588</v>
      </c>
      <c r="CP1485" s="42">
        <v>44.408617999999997</v>
      </c>
      <c r="CQ1485" s="42">
        <v>28.260028999999999</v>
      </c>
      <c r="CR1485" s="42">
        <v>745.35687099999996</v>
      </c>
      <c r="CS1485" s="42">
        <v>44.408617999999997</v>
      </c>
    </row>
    <row r="1486" spans="1:97">
      <c r="A1486" s="40" t="s">
        <v>3629</v>
      </c>
      <c r="B1486" s="40" t="s">
        <v>289</v>
      </c>
      <c r="C1486" s="40" t="s">
        <v>3502</v>
      </c>
      <c r="D1486" s="40" t="s">
        <v>3503</v>
      </c>
      <c r="E1486" s="40" t="s">
        <v>3630</v>
      </c>
      <c r="F1486" s="40" t="s">
        <v>2849</v>
      </c>
      <c r="G1486" s="41" t="s">
        <v>294</v>
      </c>
      <c r="H1486" s="40" t="s">
        <v>3631</v>
      </c>
      <c r="I1486" s="42">
        <v>120</v>
      </c>
      <c r="J1486" s="42">
        <v>17</v>
      </c>
      <c r="K1486" s="42">
        <v>13</v>
      </c>
      <c r="L1486" s="42">
        <v>20</v>
      </c>
      <c r="M1486" s="42">
        <v>31</v>
      </c>
      <c r="N1486" s="42">
        <v>26</v>
      </c>
      <c r="O1486" s="42">
        <v>13</v>
      </c>
      <c r="P1486" s="42">
        <v>21</v>
      </c>
      <c r="Q1486" s="42">
        <v>22</v>
      </c>
      <c r="R1486" s="42">
        <v>31</v>
      </c>
      <c r="S1486" s="42">
        <v>24</v>
      </c>
      <c r="T1486" s="42">
        <v>27</v>
      </c>
      <c r="U1486" s="42">
        <v>10</v>
      </c>
      <c r="V1486" s="42">
        <v>64</v>
      </c>
      <c r="W1486" s="42">
        <v>10</v>
      </c>
      <c r="X1486" s="42">
        <v>8</v>
      </c>
      <c r="Y1486" s="42">
        <v>10</v>
      </c>
      <c r="Z1486" s="42">
        <v>16</v>
      </c>
      <c r="AA1486" s="42">
        <v>12</v>
      </c>
      <c r="AB1486" s="42">
        <v>7</v>
      </c>
      <c r="AC1486" s="42">
        <v>1</v>
      </c>
      <c r="AD1486" s="42">
        <v>14</v>
      </c>
      <c r="AE1486" s="42">
        <v>34</v>
      </c>
      <c r="AF1486" s="42">
        <v>16</v>
      </c>
      <c r="AG1486" s="42">
        <v>56</v>
      </c>
      <c r="AH1486" s="42">
        <v>7</v>
      </c>
      <c r="AI1486" s="42">
        <v>5</v>
      </c>
      <c r="AJ1486" s="42">
        <v>10</v>
      </c>
      <c r="AK1486" s="42">
        <v>15</v>
      </c>
      <c r="AL1486" s="42">
        <v>14</v>
      </c>
      <c r="AM1486" s="42">
        <v>3</v>
      </c>
      <c r="AN1486" s="42">
        <v>2</v>
      </c>
      <c r="AO1486" s="42">
        <v>10</v>
      </c>
      <c r="AP1486" s="42">
        <v>32</v>
      </c>
      <c r="AQ1486" s="42">
        <v>14</v>
      </c>
      <c r="AR1486" s="42">
        <v>88</v>
      </c>
      <c r="AS1486" s="42">
        <v>0</v>
      </c>
      <c r="AT1486" s="42">
        <v>0</v>
      </c>
      <c r="AU1486" s="42">
        <v>12</v>
      </c>
      <c r="AV1486" s="42">
        <v>16</v>
      </c>
      <c r="AW1486" s="42">
        <v>12</v>
      </c>
      <c r="AX1486" s="42">
        <v>8</v>
      </c>
      <c r="AY1486" s="42">
        <v>32</v>
      </c>
      <c r="AZ1486" s="42">
        <v>8</v>
      </c>
      <c r="BA1486" s="42">
        <v>48</v>
      </c>
      <c r="BB1486" s="42">
        <v>0</v>
      </c>
      <c r="BC1486" s="42">
        <v>0</v>
      </c>
      <c r="BD1486" s="42">
        <v>4</v>
      </c>
      <c r="BE1486" s="42">
        <v>8</v>
      </c>
      <c r="BF1486" s="42">
        <v>4</v>
      </c>
      <c r="BG1486" s="42">
        <v>8</v>
      </c>
      <c r="BH1486" s="42">
        <v>20</v>
      </c>
      <c r="BI1486" s="42">
        <v>4</v>
      </c>
      <c r="BJ1486" s="42">
        <v>40</v>
      </c>
      <c r="BK1486" s="42">
        <v>0</v>
      </c>
      <c r="BL1486" s="42">
        <v>0</v>
      </c>
      <c r="BM1486" s="42">
        <v>8</v>
      </c>
      <c r="BN1486" s="42">
        <v>8</v>
      </c>
      <c r="BO1486" s="42">
        <v>8</v>
      </c>
      <c r="BP1486" s="42">
        <v>0</v>
      </c>
      <c r="BQ1486" s="42">
        <v>12</v>
      </c>
      <c r="BR1486" s="42">
        <v>4</v>
      </c>
      <c r="BS1486" s="42">
        <v>4</v>
      </c>
      <c r="BT1486" s="42">
        <v>0</v>
      </c>
      <c r="BU1486" s="42">
        <v>0</v>
      </c>
      <c r="BV1486" s="42">
        <v>0</v>
      </c>
      <c r="BW1486" s="42">
        <v>0</v>
      </c>
      <c r="BX1486" s="42">
        <v>4</v>
      </c>
      <c r="BY1486" s="42">
        <v>0</v>
      </c>
      <c r="BZ1486" s="42">
        <v>0</v>
      </c>
      <c r="CA1486" s="42">
        <v>0</v>
      </c>
      <c r="CB1486" s="42">
        <v>32</v>
      </c>
      <c r="CC1486" s="42">
        <v>0</v>
      </c>
      <c r="CD1486" s="42">
        <v>0</v>
      </c>
      <c r="CE1486" s="42">
        <v>8</v>
      </c>
      <c r="CF1486" s="42">
        <v>12</v>
      </c>
      <c r="CG1486" s="42">
        <v>4</v>
      </c>
      <c r="CH1486" s="42">
        <v>8</v>
      </c>
      <c r="CI1486" s="42">
        <v>0</v>
      </c>
      <c r="CJ1486" s="42">
        <v>0</v>
      </c>
      <c r="CK1486" s="42">
        <v>52</v>
      </c>
      <c r="CL1486" s="42">
        <v>0</v>
      </c>
      <c r="CM1486" s="42">
        <v>0</v>
      </c>
      <c r="CN1486" s="42">
        <v>4</v>
      </c>
      <c r="CO1486" s="42">
        <v>4</v>
      </c>
      <c r="CP1486" s="42">
        <v>4</v>
      </c>
      <c r="CQ1486" s="42">
        <v>0</v>
      </c>
      <c r="CR1486" s="42">
        <v>32</v>
      </c>
      <c r="CS1486" s="42">
        <v>8</v>
      </c>
    </row>
    <row r="1487" spans="1:97">
      <c r="A1487" s="40" t="s">
        <v>3632</v>
      </c>
      <c r="B1487" s="40" t="s">
        <v>289</v>
      </c>
      <c r="C1487" s="40" t="s">
        <v>3502</v>
      </c>
      <c r="D1487" s="40" t="s">
        <v>3503</v>
      </c>
      <c r="E1487" s="40" t="s">
        <v>3633</v>
      </c>
      <c r="F1487" s="40" t="s">
        <v>2849</v>
      </c>
      <c r="G1487" s="41" t="s">
        <v>294</v>
      </c>
      <c r="H1487" s="40" t="s">
        <v>3634</v>
      </c>
      <c r="I1487" s="42">
        <v>2315</v>
      </c>
      <c r="J1487" s="42">
        <v>456.97389800000002</v>
      </c>
      <c r="K1487" s="42">
        <v>336.82570500000003</v>
      </c>
      <c r="L1487" s="42">
        <v>505.23855700000001</v>
      </c>
      <c r="M1487" s="42">
        <v>480.59277400000002</v>
      </c>
      <c r="N1487" s="42">
        <v>314.20669500000002</v>
      </c>
      <c r="O1487" s="42">
        <v>221.16237100000001</v>
      </c>
      <c r="P1487" s="42">
        <v>327</v>
      </c>
      <c r="Q1487" s="42">
        <v>258</v>
      </c>
      <c r="R1487" s="42">
        <v>401</v>
      </c>
      <c r="S1487" s="42">
        <v>361</v>
      </c>
      <c r="T1487" s="42">
        <v>204</v>
      </c>
      <c r="U1487" s="42">
        <v>146</v>
      </c>
      <c r="V1487" s="42">
        <v>1109.7356130000001</v>
      </c>
      <c r="W1487" s="42">
        <v>232.08112600000001</v>
      </c>
      <c r="X1487" s="42">
        <v>171.49357499999999</v>
      </c>
      <c r="Y1487" s="42">
        <v>247.48473999999999</v>
      </c>
      <c r="Z1487" s="42">
        <v>222.83895699999999</v>
      </c>
      <c r="AA1487" s="42">
        <v>158.143776</v>
      </c>
      <c r="AB1487" s="42">
        <v>74.666798999999997</v>
      </c>
      <c r="AC1487" s="42">
        <v>3.0266389999999999</v>
      </c>
      <c r="AD1487" s="42">
        <v>308.07229100000001</v>
      </c>
      <c r="AE1487" s="42">
        <v>634.628919</v>
      </c>
      <c r="AF1487" s="42">
        <v>167.034403</v>
      </c>
      <c r="AG1487" s="42">
        <v>1205.2643869999999</v>
      </c>
      <c r="AH1487" s="42">
        <v>224.89277200000001</v>
      </c>
      <c r="AI1487" s="42">
        <v>165.33212900000001</v>
      </c>
      <c r="AJ1487" s="42">
        <v>257.75381700000003</v>
      </c>
      <c r="AK1487" s="42">
        <v>257.75381700000003</v>
      </c>
      <c r="AL1487" s="42">
        <v>156.06291899999999</v>
      </c>
      <c r="AM1487" s="42">
        <v>115.20227</v>
      </c>
      <c r="AN1487" s="42">
        <v>28.266663000000001</v>
      </c>
      <c r="AO1487" s="42">
        <v>284.45341500000001</v>
      </c>
      <c r="AP1487" s="42">
        <v>684.94739300000003</v>
      </c>
      <c r="AQ1487" s="42">
        <v>235.86357899999999</v>
      </c>
      <c r="AR1487" s="42">
        <v>1879.56412</v>
      </c>
      <c r="AS1487" s="42">
        <v>16.430522</v>
      </c>
      <c r="AT1487" s="42">
        <v>69.829718999999997</v>
      </c>
      <c r="AU1487" s="42">
        <v>61.614457999999999</v>
      </c>
      <c r="AV1487" s="42">
        <v>299.85703000000001</v>
      </c>
      <c r="AW1487" s="42">
        <v>316.28755200000001</v>
      </c>
      <c r="AX1487" s="42">
        <v>312.17992099999998</v>
      </c>
      <c r="AY1487" s="42">
        <v>548.691824</v>
      </c>
      <c r="AZ1487" s="42">
        <v>254.67309399999999</v>
      </c>
      <c r="BA1487" s="42">
        <v>890.81499399999996</v>
      </c>
      <c r="BB1487" s="42">
        <v>12.322892</v>
      </c>
      <c r="BC1487" s="42">
        <v>65.722088999999997</v>
      </c>
      <c r="BD1487" s="42">
        <v>36.968674999999998</v>
      </c>
      <c r="BE1487" s="42">
        <v>94.475503000000003</v>
      </c>
      <c r="BF1487" s="42">
        <v>69.829718999999997</v>
      </c>
      <c r="BG1487" s="42">
        <v>262.88835499999999</v>
      </c>
      <c r="BH1487" s="42">
        <v>274.670412</v>
      </c>
      <c r="BI1487" s="42">
        <v>73.937349999999995</v>
      </c>
      <c r="BJ1487" s="42">
        <v>988.74912600000005</v>
      </c>
      <c r="BK1487" s="42">
        <v>4.1076309999999996</v>
      </c>
      <c r="BL1487" s="42">
        <v>4.1076309999999996</v>
      </c>
      <c r="BM1487" s="42">
        <v>24.645783000000002</v>
      </c>
      <c r="BN1487" s="42">
        <v>205.38152700000001</v>
      </c>
      <c r="BO1487" s="42">
        <v>246.45783299999999</v>
      </c>
      <c r="BP1487" s="42">
        <v>49.291567000000001</v>
      </c>
      <c r="BQ1487" s="42">
        <v>274.021411</v>
      </c>
      <c r="BR1487" s="42">
        <v>180.73574400000001</v>
      </c>
      <c r="BS1487" s="42">
        <v>291.64176900000001</v>
      </c>
      <c r="BT1487" s="42">
        <v>0</v>
      </c>
      <c r="BU1487" s="42">
        <v>4.1076309999999996</v>
      </c>
      <c r="BV1487" s="42">
        <v>0</v>
      </c>
      <c r="BW1487" s="42">
        <v>41.076304999999998</v>
      </c>
      <c r="BX1487" s="42">
        <v>16.430522</v>
      </c>
      <c r="BY1487" s="42">
        <v>90.367872000000006</v>
      </c>
      <c r="BZ1487" s="42">
        <v>0</v>
      </c>
      <c r="CA1487" s="42">
        <v>139.65943899999999</v>
      </c>
      <c r="CB1487" s="42">
        <v>903.67872</v>
      </c>
      <c r="CC1487" s="42">
        <v>12.322892</v>
      </c>
      <c r="CD1487" s="42">
        <v>53.399197000000001</v>
      </c>
      <c r="CE1487" s="42">
        <v>57.506827999999999</v>
      </c>
      <c r="CF1487" s="42">
        <v>238.242572</v>
      </c>
      <c r="CG1487" s="42">
        <v>271.10361599999999</v>
      </c>
      <c r="CH1487" s="42">
        <v>205.38152700000001</v>
      </c>
      <c r="CI1487" s="42">
        <v>0</v>
      </c>
      <c r="CJ1487" s="42">
        <v>65.722088999999997</v>
      </c>
      <c r="CK1487" s="42">
        <v>684.24363200000005</v>
      </c>
      <c r="CL1487" s="42">
        <v>4.1076309999999996</v>
      </c>
      <c r="CM1487" s="42">
        <v>12.322892</v>
      </c>
      <c r="CN1487" s="42">
        <v>4.1076309999999996</v>
      </c>
      <c r="CO1487" s="42">
        <v>20.538153000000001</v>
      </c>
      <c r="CP1487" s="42">
        <v>28.753413999999999</v>
      </c>
      <c r="CQ1487" s="42">
        <v>16.430522</v>
      </c>
      <c r="CR1487" s="42">
        <v>548.691824</v>
      </c>
      <c r="CS1487" s="42">
        <v>49.291567000000001</v>
      </c>
    </row>
    <row r="1488" spans="1:97">
      <c r="A1488" s="40" t="s">
        <v>3635</v>
      </c>
      <c r="B1488" s="40" t="s">
        <v>289</v>
      </c>
      <c r="C1488" s="40" t="s">
        <v>3502</v>
      </c>
      <c r="D1488" s="40" t="s">
        <v>3523</v>
      </c>
      <c r="E1488" s="40" t="s">
        <v>3539</v>
      </c>
      <c r="F1488" s="40" t="s">
        <v>2094</v>
      </c>
      <c r="G1488" s="41" t="s">
        <v>294</v>
      </c>
      <c r="H1488" s="40" t="s">
        <v>3636</v>
      </c>
      <c r="I1488" s="42">
        <v>4761</v>
      </c>
      <c r="J1488" s="42">
        <v>578.61520900000005</v>
      </c>
      <c r="K1488" s="42">
        <v>599.30927499999996</v>
      </c>
      <c r="L1488" s="42">
        <v>731.58459400000004</v>
      </c>
      <c r="M1488" s="42">
        <v>916.802772</v>
      </c>
      <c r="N1488" s="42">
        <v>1024.300158</v>
      </c>
      <c r="O1488" s="42">
        <v>910.38799200000005</v>
      </c>
      <c r="P1488" s="42">
        <v>715</v>
      </c>
      <c r="Q1488" s="42">
        <v>698</v>
      </c>
      <c r="R1488" s="42">
        <v>913</v>
      </c>
      <c r="S1488" s="42">
        <v>825</v>
      </c>
      <c r="T1488" s="42">
        <v>988</v>
      </c>
      <c r="U1488" s="42">
        <v>624</v>
      </c>
      <c r="V1488" s="42">
        <v>2241.9948800000002</v>
      </c>
      <c r="W1488" s="42">
        <v>315.88701600000002</v>
      </c>
      <c r="X1488" s="42">
        <v>311.05209400000001</v>
      </c>
      <c r="Y1488" s="42">
        <v>383.057636</v>
      </c>
      <c r="Z1488" s="42">
        <v>434.01072599999998</v>
      </c>
      <c r="AA1488" s="42">
        <v>456.89362399999999</v>
      </c>
      <c r="AB1488" s="42">
        <v>328.56565799999998</v>
      </c>
      <c r="AC1488" s="42">
        <v>12.528126</v>
      </c>
      <c r="AD1488" s="42">
        <v>447.070739</v>
      </c>
      <c r="AE1488" s="42">
        <v>1140.168948</v>
      </c>
      <c r="AF1488" s="42">
        <v>654.75519299999996</v>
      </c>
      <c r="AG1488" s="42">
        <v>2519.0051199999998</v>
      </c>
      <c r="AH1488" s="42">
        <v>262.72819299999998</v>
      </c>
      <c r="AI1488" s="42">
        <v>288.257181</v>
      </c>
      <c r="AJ1488" s="42">
        <v>348.52695799999998</v>
      </c>
      <c r="AK1488" s="42">
        <v>482.79204600000003</v>
      </c>
      <c r="AL1488" s="42">
        <v>567.40653399999997</v>
      </c>
      <c r="AM1488" s="42">
        <v>493.49328200000002</v>
      </c>
      <c r="AN1488" s="42">
        <v>75.800926000000004</v>
      </c>
      <c r="AO1488" s="42">
        <v>363.996984</v>
      </c>
      <c r="AP1488" s="42">
        <v>1226.5059879999999</v>
      </c>
      <c r="AQ1488" s="42">
        <v>928.50214800000003</v>
      </c>
      <c r="AR1488" s="42">
        <v>4124.9514909999998</v>
      </c>
      <c r="AS1488" s="42">
        <v>24.550681000000001</v>
      </c>
      <c r="AT1488" s="42">
        <v>142.69378</v>
      </c>
      <c r="AU1488" s="42">
        <v>101.786171</v>
      </c>
      <c r="AV1488" s="42">
        <v>284.37710700000002</v>
      </c>
      <c r="AW1488" s="42">
        <v>560.91152499999998</v>
      </c>
      <c r="AX1488" s="42">
        <v>535.31494899999996</v>
      </c>
      <c r="AY1488" s="42">
        <v>1923.1148129999999</v>
      </c>
      <c r="AZ1488" s="42">
        <v>552.20246499999996</v>
      </c>
      <c r="BA1488" s="42">
        <v>1907.83979</v>
      </c>
      <c r="BB1488" s="42">
        <v>20.462033999999999</v>
      </c>
      <c r="BC1488" s="42">
        <v>96.055775999999994</v>
      </c>
      <c r="BD1488" s="42">
        <v>48.697294999999997</v>
      </c>
      <c r="BE1488" s="42">
        <v>162.404121</v>
      </c>
      <c r="BF1488" s="42">
        <v>129.480344</v>
      </c>
      <c r="BG1488" s="42">
        <v>426.967331</v>
      </c>
      <c r="BH1488" s="42">
        <v>840.01108399999998</v>
      </c>
      <c r="BI1488" s="42">
        <v>183.76180500000001</v>
      </c>
      <c r="BJ1488" s="42">
        <v>2217.1117009999998</v>
      </c>
      <c r="BK1488" s="42">
        <v>4.0886469999999999</v>
      </c>
      <c r="BL1488" s="42">
        <v>46.638004000000002</v>
      </c>
      <c r="BM1488" s="42">
        <v>53.088875999999999</v>
      </c>
      <c r="BN1488" s="42">
        <v>121.97298600000001</v>
      </c>
      <c r="BO1488" s="42">
        <v>431.43118099999998</v>
      </c>
      <c r="BP1488" s="42">
        <v>108.34761899999999</v>
      </c>
      <c r="BQ1488" s="42">
        <v>1083.1037289999999</v>
      </c>
      <c r="BR1488" s="42">
        <v>368.44065899999998</v>
      </c>
      <c r="BS1488" s="42">
        <v>369.87474500000002</v>
      </c>
      <c r="BT1488" s="42">
        <v>0</v>
      </c>
      <c r="BU1488" s="42">
        <v>4.4238650000000002</v>
      </c>
      <c r="BV1488" s="42">
        <v>0</v>
      </c>
      <c r="BW1488" s="42">
        <v>16.544297</v>
      </c>
      <c r="BX1488" s="42">
        <v>54.031601000000002</v>
      </c>
      <c r="BY1488" s="42">
        <v>86.463210000000004</v>
      </c>
      <c r="BZ1488" s="42">
        <v>0</v>
      </c>
      <c r="CA1488" s="42">
        <v>208.41177099999999</v>
      </c>
      <c r="CB1488" s="42">
        <v>1461.7230360000001</v>
      </c>
      <c r="CC1488" s="42">
        <v>20.462033999999999</v>
      </c>
      <c r="CD1488" s="42">
        <v>100.151026</v>
      </c>
      <c r="CE1488" s="42">
        <v>93.754385999999997</v>
      </c>
      <c r="CF1488" s="42">
        <v>225.29665900000001</v>
      </c>
      <c r="CG1488" s="42">
        <v>447.15444000000002</v>
      </c>
      <c r="CH1488" s="42">
        <v>406.479896</v>
      </c>
      <c r="CI1488" s="42">
        <v>3.6328399999999998</v>
      </c>
      <c r="CJ1488" s="42">
        <v>164.79175699999999</v>
      </c>
      <c r="CK1488" s="42">
        <v>2293.353709</v>
      </c>
      <c r="CL1488" s="42">
        <v>4.0886469999999999</v>
      </c>
      <c r="CM1488" s="42">
        <v>38.118887999999998</v>
      </c>
      <c r="CN1488" s="42">
        <v>8.0317849999999993</v>
      </c>
      <c r="CO1488" s="42">
        <v>42.536150999999997</v>
      </c>
      <c r="CP1488" s="42">
        <v>59.725484000000002</v>
      </c>
      <c r="CQ1488" s="42">
        <v>42.371842999999998</v>
      </c>
      <c r="CR1488" s="42">
        <v>1919.481974</v>
      </c>
      <c r="CS1488" s="42">
        <v>178.99893700000001</v>
      </c>
    </row>
    <row r="1489" spans="1:97">
      <c r="A1489" s="40" t="s">
        <v>3637</v>
      </c>
      <c r="B1489" s="40" t="s">
        <v>289</v>
      </c>
      <c r="C1489" s="40" t="s">
        <v>3502</v>
      </c>
      <c r="D1489" s="40" t="s">
        <v>3503</v>
      </c>
      <c r="E1489" s="40" t="s">
        <v>3630</v>
      </c>
      <c r="F1489" s="40" t="s">
        <v>2849</v>
      </c>
      <c r="G1489" s="41" t="s">
        <v>294</v>
      </c>
      <c r="H1489" s="40" t="s">
        <v>3638</v>
      </c>
      <c r="I1489" s="42">
        <v>334</v>
      </c>
      <c r="J1489" s="42">
        <v>75</v>
      </c>
      <c r="K1489" s="42">
        <v>47</v>
      </c>
      <c r="L1489" s="42">
        <v>84</v>
      </c>
      <c r="M1489" s="42">
        <v>64</v>
      </c>
      <c r="N1489" s="42">
        <v>41</v>
      </c>
      <c r="O1489" s="42">
        <v>23</v>
      </c>
      <c r="P1489" s="42">
        <v>70</v>
      </c>
      <c r="Q1489" s="42">
        <v>53</v>
      </c>
      <c r="R1489" s="42">
        <v>71</v>
      </c>
      <c r="S1489" s="42">
        <v>54</v>
      </c>
      <c r="T1489" s="42">
        <v>47</v>
      </c>
      <c r="U1489" s="42">
        <v>19</v>
      </c>
      <c r="V1489" s="42">
        <v>187</v>
      </c>
      <c r="W1489" s="42">
        <v>53</v>
      </c>
      <c r="X1489" s="42">
        <v>26</v>
      </c>
      <c r="Y1489" s="42">
        <v>44</v>
      </c>
      <c r="Z1489" s="42">
        <v>37</v>
      </c>
      <c r="AA1489" s="42">
        <v>17</v>
      </c>
      <c r="AB1489" s="42">
        <v>9</v>
      </c>
      <c r="AC1489" s="42">
        <v>1</v>
      </c>
      <c r="AD1489" s="42">
        <v>61</v>
      </c>
      <c r="AE1489" s="42">
        <v>104</v>
      </c>
      <c r="AF1489" s="42">
        <v>22</v>
      </c>
      <c r="AG1489" s="42">
        <v>147</v>
      </c>
      <c r="AH1489" s="42">
        <v>22</v>
      </c>
      <c r="AI1489" s="42">
        <v>21</v>
      </c>
      <c r="AJ1489" s="42">
        <v>40</v>
      </c>
      <c r="AK1489" s="42">
        <v>27</v>
      </c>
      <c r="AL1489" s="42">
        <v>24</v>
      </c>
      <c r="AM1489" s="42">
        <v>12</v>
      </c>
      <c r="AN1489" s="42">
        <v>1</v>
      </c>
      <c r="AO1489" s="42">
        <v>32</v>
      </c>
      <c r="AP1489" s="42">
        <v>88</v>
      </c>
      <c r="AQ1489" s="42">
        <v>27</v>
      </c>
      <c r="AR1489" s="42">
        <v>272</v>
      </c>
      <c r="AS1489" s="42">
        <v>16</v>
      </c>
      <c r="AT1489" s="42">
        <v>4</v>
      </c>
      <c r="AU1489" s="42">
        <v>20</v>
      </c>
      <c r="AV1489" s="42">
        <v>56</v>
      </c>
      <c r="AW1489" s="42">
        <v>52</v>
      </c>
      <c r="AX1489" s="42">
        <v>40</v>
      </c>
      <c r="AY1489" s="42">
        <v>68</v>
      </c>
      <c r="AZ1489" s="42">
        <v>16</v>
      </c>
      <c r="BA1489" s="42">
        <v>136</v>
      </c>
      <c r="BB1489" s="42">
        <v>12</v>
      </c>
      <c r="BC1489" s="42">
        <v>4</v>
      </c>
      <c r="BD1489" s="42">
        <v>12</v>
      </c>
      <c r="BE1489" s="42">
        <v>28</v>
      </c>
      <c r="BF1489" s="42">
        <v>8</v>
      </c>
      <c r="BG1489" s="42">
        <v>40</v>
      </c>
      <c r="BH1489" s="42">
        <v>28</v>
      </c>
      <c r="BI1489" s="42">
        <v>4</v>
      </c>
      <c r="BJ1489" s="42">
        <v>136</v>
      </c>
      <c r="BK1489" s="42">
        <v>4</v>
      </c>
      <c r="BL1489" s="42">
        <v>0</v>
      </c>
      <c r="BM1489" s="42">
        <v>8</v>
      </c>
      <c r="BN1489" s="42">
        <v>28</v>
      </c>
      <c r="BO1489" s="42">
        <v>44</v>
      </c>
      <c r="BP1489" s="42">
        <v>0</v>
      </c>
      <c r="BQ1489" s="42">
        <v>40</v>
      </c>
      <c r="BR1489" s="42">
        <v>12</v>
      </c>
      <c r="BS1489" s="42">
        <v>36</v>
      </c>
      <c r="BT1489" s="42">
        <v>0</v>
      </c>
      <c r="BU1489" s="42">
        <v>0</v>
      </c>
      <c r="BV1489" s="42">
        <v>0</v>
      </c>
      <c r="BW1489" s="42">
        <v>4</v>
      </c>
      <c r="BX1489" s="42">
        <v>12</v>
      </c>
      <c r="BY1489" s="42">
        <v>8</v>
      </c>
      <c r="BZ1489" s="42">
        <v>0</v>
      </c>
      <c r="CA1489" s="42">
        <v>12</v>
      </c>
      <c r="CB1489" s="42">
        <v>160</v>
      </c>
      <c r="CC1489" s="42">
        <v>16</v>
      </c>
      <c r="CD1489" s="42">
        <v>0</v>
      </c>
      <c r="CE1489" s="42">
        <v>16</v>
      </c>
      <c r="CF1489" s="42">
        <v>52</v>
      </c>
      <c r="CG1489" s="42">
        <v>36</v>
      </c>
      <c r="CH1489" s="42">
        <v>32</v>
      </c>
      <c r="CI1489" s="42">
        <v>4</v>
      </c>
      <c r="CJ1489" s="42">
        <v>4</v>
      </c>
      <c r="CK1489" s="42">
        <v>76</v>
      </c>
      <c r="CL1489" s="42">
        <v>0</v>
      </c>
      <c r="CM1489" s="42">
        <v>4</v>
      </c>
      <c r="CN1489" s="42">
        <v>4</v>
      </c>
      <c r="CO1489" s="42">
        <v>0</v>
      </c>
      <c r="CP1489" s="42">
        <v>4</v>
      </c>
      <c r="CQ1489" s="42">
        <v>0</v>
      </c>
      <c r="CR1489" s="42">
        <v>64</v>
      </c>
      <c r="CS1489" s="42">
        <v>0</v>
      </c>
    </row>
    <row r="1490" spans="1:97">
      <c r="A1490" s="40" t="s">
        <v>3639</v>
      </c>
      <c r="B1490" s="40" t="s">
        <v>289</v>
      </c>
      <c r="C1490" s="40" t="s">
        <v>3502</v>
      </c>
      <c r="D1490" s="40" t="s">
        <v>3507</v>
      </c>
      <c r="E1490" s="40" t="s">
        <v>3611</v>
      </c>
      <c r="F1490" s="40" t="s">
        <v>397</v>
      </c>
      <c r="G1490" s="41" t="s">
        <v>294</v>
      </c>
      <c r="H1490" s="40" t="s">
        <v>3640</v>
      </c>
      <c r="I1490" s="42">
        <v>1754</v>
      </c>
      <c r="J1490" s="42">
        <v>286.739554</v>
      </c>
      <c r="K1490" s="42">
        <v>241.93274400000001</v>
      </c>
      <c r="L1490" s="42">
        <v>270.80982599999999</v>
      </c>
      <c r="M1490" s="42">
        <v>359.60585400000002</v>
      </c>
      <c r="N1490" s="42">
        <v>300.784875</v>
      </c>
      <c r="O1490" s="42">
        <v>294.12714599999998</v>
      </c>
      <c r="P1490" s="42">
        <v>307</v>
      </c>
      <c r="Q1490" s="42">
        <v>280</v>
      </c>
      <c r="R1490" s="42">
        <v>292</v>
      </c>
      <c r="S1490" s="42">
        <v>242</v>
      </c>
      <c r="T1490" s="42">
        <v>297</v>
      </c>
      <c r="U1490" s="42">
        <v>245</v>
      </c>
      <c r="V1490" s="42">
        <v>826.68396800000005</v>
      </c>
      <c r="W1490" s="42">
        <v>157.30606399999999</v>
      </c>
      <c r="X1490" s="42">
        <v>113.499312</v>
      </c>
      <c r="Y1490" s="42">
        <v>123.45984199999999</v>
      </c>
      <c r="Z1490" s="42">
        <v>177.347285</v>
      </c>
      <c r="AA1490" s="42">
        <v>144.44326699999999</v>
      </c>
      <c r="AB1490" s="42">
        <v>101.64547399999999</v>
      </c>
      <c r="AC1490" s="42">
        <v>8.9827239999999993</v>
      </c>
      <c r="AD1490" s="42">
        <v>199.1216</v>
      </c>
      <c r="AE1490" s="42">
        <v>432.29858899999999</v>
      </c>
      <c r="AF1490" s="42">
        <v>195.263779</v>
      </c>
      <c r="AG1490" s="42">
        <v>927.31603199999995</v>
      </c>
      <c r="AH1490" s="42">
        <v>129.43349000000001</v>
      </c>
      <c r="AI1490" s="42">
        <v>128.43343200000001</v>
      </c>
      <c r="AJ1490" s="42">
        <v>147.34998400000001</v>
      </c>
      <c r="AK1490" s="42">
        <v>182.25856899999999</v>
      </c>
      <c r="AL1490" s="42">
        <v>156.34160900000001</v>
      </c>
      <c r="AM1490" s="42">
        <v>148.536958</v>
      </c>
      <c r="AN1490" s="42">
        <v>34.96199</v>
      </c>
      <c r="AO1490" s="42">
        <v>164.27977000000001</v>
      </c>
      <c r="AP1490" s="42">
        <v>486.93241899999998</v>
      </c>
      <c r="AQ1490" s="42">
        <v>276.10384299999998</v>
      </c>
      <c r="AR1490" s="42">
        <v>1442.3524440000001</v>
      </c>
      <c r="AS1490" s="42">
        <v>43.806752000000003</v>
      </c>
      <c r="AT1490" s="42">
        <v>43.824553999999999</v>
      </c>
      <c r="AU1490" s="42">
        <v>39.82432</v>
      </c>
      <c r="AV1490" s="42">
        <v>107.52566400000001</v>
      </c>
      <c r="AW1490" s="42">
        <v>203.10403199999999</v>
      </c>
      <c r="AX1490" s="42">
        <v>187.17430400000001</v>
      </c>
      <c r="AY1490" s="42">
        <v>609.86394199999995</v>
      </c>
      <c r="AZ1490" s="42">
        <v>207.22887600000001</v>
      </c>
      <c r="BA1490" s="42">
        <v>613.57935199999997</v>
      </c>
      <c r="BB1490" s="42">
        <v>23.894591999999999</v>
      </c>
      <c r="BC1490" s="42">
        <v>39.842122000000003</v>
      </c>
      <c r="BD1490" s="42">
        <v>19.91216</v>
      </c>
      <c r="BE1490" s="42">
        <v>51.771616000000002</v>
      </c>
      <c r="BF1490" s="42">
        <v>31.859456000000002</v>
      </c>
      <c r="BG1490" s="42">
        <v>135.40268800000001</v>
      </c>
      <c r="BH1490" s="42">
        <v>255.07146399999999</v>
      </c>
      <c r="BI1490" s="42">
        <v>55.825254000000001</v>
      </c>
      <c r="BJ1490" s="42">
        <v>828.77309200000002</v>
      </c>
      <c r="BK1490" s="42">
        <v>19.91216</v>
      </c>
      <c r="BL1490" s="42">
        <v>3.9824320000000002</v>
      </c>
      <c r="BM1490" s="42">
        <v>19.91216</v>
      </c>
      <c r="BN1490" s="42">
        <v>55.754047999999997</v>
      </c>
      <c r="BO1490" s="42">
        <v>171.244576</v>
      </c>
      <c r="BP1490" s="42">
        <v>51.771616000000002</v>
      </c>
      <c r="BQ1490" s="42">
        <v>354.79247800000002</v>
      </c>
      <c r="BR1490" s="42">
        <v>151.40362200000001</v>
      </c>
      <c r="BS1490" s="42">
        <v>171.244576</v>
      </c>
      <c r="BT1490" s="42">
        <v>0</v>
      </c>
      <c r="BU1490" s="42">
        <v>0</v>
      </c>
      <c r="BV1490" s="42">
        <v>0</v>
      </c>
      <c r="BW1490" s="42">
        <v>7.9648640000000004</v>
      </c>
      <c r="BX1490" s="42">
        <v>39.82432</v>
      </c>
      <c r="BY1490" s="42">
        <v>43.806752000000003</v>
      </c>
      <c r="BZ1490" s="42">
        <v>0</v>
      </c>
      <c r="CA1490" s="42">
        <v>79.64864</v>
      </c>
      <c r="CB1490" s="42">
        <v>541.62855400000001</v>
      </c>
      <c r="CC1490" s="42">
        <v>35.841887999999997</v>
      </c>
      <c r="CD1490" s="42">
        <v>35.859690000000001</v>
      </c>
      <c r="CE1490" s="42">
        <v>27.877023999999999</v>
      </c>
      <c r="CF1490" s="42">
        <v>87.613504000000006</v>
      </c>
      <c r="CG1490" s="42">
        <v>155.31484800000001</v>
      </c>
      <c r="CH1490" s="42">
        <v>131.42025599999999</v>
      </c>
      <c r="CI1490" s="42">
        <v>19.91216</v>
      </c>
      <c r="CJ1490" s="42">
        <v>47.789183999999999</v>
      </c>
      <c r="CK1490" s="42">
        <v>729.47931400000004</v>
      </c>
      <c r="CL1490" s="42">
        <v>7.9648640000000004</v>
      </c>
      <c r="CM1490" s="42">
        <v>7.9648640000000004</v>
      </c>
      <c r="CN1490" s="42">
        <v>11.947296</v>
      </c>
      <c r="CO1490" s="42">
        <v>11.947296</v>
      </c>
      <c r="CP1490" s="42">
        <v>7.9648640000000004</v>
      </c>
      <c r="CQ1490" s="42">
        <v>11.947296</v>
      </c>
      <c r="CR1490" s="42">
        <v>589.95178199999998</v>
      </c>
      <c r="CS1490" s="42">
        <v>79.791051999999993</v>
      </c>
    </row>
    <row r="1491" spans="1:97">
      <c r="A1491" s="40" t="s">
        <v>3641</v>
      </c>
      <c r="B1491" s="40" t="s">
        <v>289</v>
      </c>
      <c r="C1491" s="40" t="s">
        <v>3502</v>
      </c>
      <c r="D1491" s="40" t="s">
        <v>3519</v>
      </c>
      <c r="E1491" s="40" t="s">
        <v>3567</v>
      </c>
      <c r="F1491" s="40" t="s">
        <v>397</v>
      </c>
      <c r="G1491" s="41" t="s">
        <v>294</v>
      </c>
      <c r="H1491" s="40" t="s">
        <v>3642</v>
      </c>
      <c r="I1491" s="42">
        <v>554</v>
      </c>
      <c r="J1491" s="42">
        <v>91.828779999999995</v>
      </c>
      <c r="K1491" s="42">
        <v>75.683059999999998</v>
      </c>
      <c r="L1491" s="42">
        <v>107.97449899999999</v>
      </c>
      <c r="M1491" s="42">
        <v>118.065574</v>
      </c>
      <c r="N1491" s="42">
        <v>96.874317000000005</v>
      </c>
      <c r="O1491" s="42">
        <v>63.573770000000003</v>
      </c>
      <c r="P1491" s="42">
        <v>98</v>
      </c>
      <c r="Q1491" s="42">
        <v>79</v>
      </c>
      <c r="R1491" s="42">
        <v>117</v>
      </c>
      <c r="S1491" s="42">
        <v>91</v>
      </c>
      <c r="T1491" s="42">
        <v>93</v>
      </c>
      <c r="U1491" s="42">
        <v>39</v>
      </c>
      <c r="V1491" s="42">
        <v>272.45901600000002</v>
      </c>
      <c r="W1491" s="42">
        <v>45.409835999999999</v>
      </c>
      <c r="X1491" s="42">
        <v>37.336976</v>
      </c>
      <c r="Y1491" s="42">
        <v>55.500911000000002</v>
      </c>
      <c r="Z1491" s="42">
        <v>57.519126</v>
      </c>
      <c r="AA1491" s="42">
        <v>48.437157999999997</v>
      </c>
      <c r="AB1491" s="42">
        <v>26.236794</v>
      </c>
      <c r="AC1491" s="42">
        <v>2.0182150000000001</v>
      </c>
      <c r="AD1491" s="42">
        <v>61.555556000000003</v>
      </c>
      <c r="AE1491" s="42">
        <v>151.36612</v>
      </c>
      <c r="AF1491" s="42">
        <v>59.537340999999998</v>
      </c>
      <c r="AG1491" s="42">
        <v>281.54098399999998</v>
      </c>
      <c r="AH1491" s="42">
        <v>46.418944000000003</v>
      </c>
      <c r="AI1491" s="42">
        <v>38.346083999999998</v>
      </c>
      <c r="AJ1491" s="42">
        <v>52.473587999999999</v>
      </c>
      <c r="AK1491" s="42">
        <v>60.546447999999998</v>
      </c>
      <c r="AL1491" s="42">
        <v>48.437157999999997</v>
      </c>
      <c r="AM1491" s="42">
        <v>30.273223999999999</v>
      </c>
      <c r="AN1491" s="42">
        <v>5.0455370000000004</v>
      </c>
      <c r="AO1491" s="42">
        <v>60.546447999999998</v>
      </c>
      <c r="AP1491" s="42">
        <v>155.40254999999999</v>
      </c>
      <c r="AQ1491" s="42">
        <v>65.591984999999994</v>
      </c>
      <c r="AR1491" s="42">
        <v>464.189435</v>
      </c>
      <c r="AS1491" s="42">
        <v>32.291438999999997</v>
      </c>
      <c r="AT1491" s="42">
        <v>16.145719</v>
      </c>
      <c r="AU1491" s="42">
        <v>32.291438999999997</v>
      </c>
      <c r="AV1491" s="42">
        <v>36.327869</v>
      </c>
      <c r="AW1491" s="42">
        <v>68.619308000000004</v>
      </c>
      <c r="AX1491" s="42">
        <v>84.765027000000003</v>
      </c>
      <c r="AY1491" s="42">
        <v>137.23861600000001</v>
      </c>
      <c r="AZ1491" s="42">
        <v>56.510018000000002</v>
      </c>
      <c r="BA1491" s="42">
        <v>222.00364300000001</v>
      </c>
      <c r="BB1491" s="42">
        <v>8.0728600000000004</v>
      </c>
      <c r="BC1491" s="42">
        <v>12.10929</v>
      </c>
      <c r="BD1491" s="42">
        <v>24.218578999999998</v>
      </c>
      <c r="BE1491" s="42">
        <v>20.182148999999999</v>
      </c>
      <c r="BF1491" s="42">
        <v>0</v>
      </c>
      <c r="BG1491" s="42">
        <v>64.582877999999994</v>
      </c>
      <c r="BH1491" s="42">
        <v>80.728596999999993</v>
      </c>
      <c r="BI1491" s="42">
        <v>12.10929</v>
      </c>
      <c r="BJ1491" s="42">
        <v>242.18579199999999</v>
      </c>
      <c r="BK1491" s="42">
        <v>24.218578999999998</v>
      </c>
      <c r="BL1491" s="42">
        <v>4.0364300000000002</v>
      </c>
      <c r="BM1491" s="42">
        <v>8.0728600000000004</v>
      </c>
      <c r="BN1491" s="42">
        <v>16.145719</v>
      </c>
      <c r="BO1491" s="42">
        <v>68.619308000000004</v>
      </c>
      <c r="BP1491" s="42">
        <v>20.182148999999999</v>
      </c>
      <c r="BQ1491" s="42">
        <v>56.510018000000002</v>
      </c>
      <c r="BR1491" s="42">
        <v>44.400728999999998</v>
      </c>
      <c r="BS1491" s="42">
        <v>60.546447999999998</v>
      </c>
      <c r="BT1491" s="42">
        <v>0</v>
      </c>
      <c r="BU1491" s="42">
        <v>0</v>
      </c>
      <c r="BV1491" s="42">
        <v>0</v>
      </c>
      <c r="BW1491" s="42">
        <v>0</v>
      </c>
      <c r="BX1491" s="42">
        <v>16.145719</v>
      </c>
      <c r="BY1491" s="42">
        <v>12.10929</v>
      </c>
      <c r="BZ1491" s="42">
        <v>0</v>
      </c>
      <c r="CA1491" s="42">
        <v>32.291438999999997</v>
      </c>
      <c r="CB1491" s="42">
        <v>209.894353</v>
      </c>
      <c r="CC1491" s="42">
        <v>20.182148999999999</v>
      </c>
      <c r="CD1491" s="42">
        <v>12.10929</v>
      </c>
      <c r="CE1491" s="42">
        <v>24.218578999999998</v>
      </c>
      <c r="CF1491" s="42">
        <v>28.255009000000001</v>
      </c>
      <c r="CG1491" s="42">
        <v>48.437157999999997</v>
      </c>
      <c r="CH1491" s="42">
        <v>60.546447999999998</v>
      </c>
      <c r="CI1491" s="42">
        <v>4.0364300000000002</v>
      </c>
      <c r="CJ1491" s="42">
        <v>12.10929</v>
      </c>
      <c r="CK1491" s="42">
        <v>193.74863400000001</v>
      </c>
      <c r="CL1491" s="42">
        <v>12.10929</v>
      </c>
      <c r="CM1491" s="42">
        <v>4.0364300000000002</v>
      </c>
      <c r="CN1491" s="42">
        <v>8.0728600000000004</v>
      </c>
      <c r="CO1491" s="42">
        <v>8.0728600000000004</v>
      </c>
      <c r="CP1491" s="42">
        <v>4.0364300000000002</v>
      </c>
      <c r="CQ1491" s="42">
        <v>12.10929</v>
      </c>
      <c r="CR1491" s="42">
        <v>133.20218600000001</v>
      </c>
      <c r="CS1491" s="42">
        <v>12.10929</v>
      </c>
    </row>
    <row r="1492" spans="1:97">
      <c r="A1492" s="40" t="s">
        <v>3643</v>
      </c>
      <c r="B1492" s="40" t="s">
        <v>289</v>
      </c>
      <c r="C1492" s="40" t="s">
        <v>3502</v>
      </c>
      <c r="D1492" s="40" t="s">
        <v>3507</v>
      </c>
      <c r="E1492" s="40" t="s">
        <v>3624</v>
      </c>
      <c r="F1492" s="40" t="s">
        <v>2094</v>
      </c>
      <c r="G1492" s="41" t="s">
        <v>294</v>
      </c>
      <c r="H1492" s="40" t="s">
        <v>3644</v>
      </c>
      <c r="I1492" s="42">
        <v>827</v>
      </c>
      <c r="J1492" s="42">
        <v>160.807918</v>
      </c>
      <c r="K1492" s="42">
        <v>97.880448000000001</v>
      </c>
      <c r="L1492" s="42">
        <v>181.78085799999999</v>
      </c>
      <c r="M1492" s="42">
        <v>189.77109899999999</v>
      </c>
      <c r="N1492" s="42">
        <v>132.83775199999999</v>
      </c>
      <c r="O1492" s="42">
        <v>63.921925999999999</v>
      </c>
      <c r="P1492" s="42">
        <v>134</v>
      </c>
      <c r="Q1492" s="42">
        <v>86</v>
      </c>
      <c r="R1492" s="42">
        <v>172</v>
      </c>
      <c r="S1492" s="42">
        <v>130</v>
      </c>
      <c r="T1492" s="42">
        <v>104</v>
      </c>
      <c r="U1492" s="42">
        <v>55</v>
      </c>
      <c r="V1492" s="42">
        <v>415.49684000000002</v>
      </c>
      <c r="W1492" s="42">
        <v>85.896529000000001</v>
      </c>
      <c r="X1492" s="42">
        <v>55.931685000000002</v>
      </c>
      <c r="Y1492" s="42">
        <v>92.887989000000005</v>
      </c>
      <c r="Z1492" s="42">
        <v>90.890428999999997</v>
      </c>
      <c r="AA1492" s="42">
        <v>65.919486000000006</v>
      </c>
      <c r="AB1492" s="42">
        <v>22.971941999999999</v>
      </c>
      <c r="AC1492" s="42">
        <v>0.99878</v>
      </c>
      <c r="AD1492" s="42">
        <v>113.862371</v>
      </c>
      <c r="AE1492" s="42">
        <v>236.713763</v>
      </c>
      <c r="AF1492" s="42">
        <v>64.920705999999996</v>
      </c>
      <c r="AG1492" s="42">
        <v>411.50315999999998</v>
      </c>
      <c r="AH1492" s="42">
        <v>74.911389</v>
      </c>
      <c r="AI1492" s="42">
        <v>41.948763999999997</v>
      </c>
      <c r="AJ1492" s="42">
        <v>88.892869000000005</v>
      </c>
      <c r="AK1492" s="42">
        <v>98.880669999999995</v>
      </c>
      <c r="AL1492" s="42">
        <v>66.918266000000003</v>
      </c>
      <c r="AM1492" s="42">
        <v>35.956083</v>
      </c>
      <c r="AN1492" s="42">
        <v>3.99512</v>
      </c>
      <c r="AO1492" s="42">
        <v>90.891869999999997</v>
      </c>
      <c r="AP1492" s="42">
        <v>243.70522399999999</v>
      </c>
      <c r="AQ1492" s="42">
        <v>76.906066999999993</v>
      </c>
      <c r="AR1492" s="42">
        <v>639.23078499999997</v>
      </c>
      <c r="AS1492" s="42">
        <v>11.985360999999999</v>
      </c>
      <c r="AT1492" s="42">
        <v>23.970721999999999</v>
      </c>
      <c r="AU1492" s="42">
        <v>39.951203</v>
      </c>
      <c r="AV1492" s="42">
        <v>91.887767999999994</v>
      </c>
      <c r="AW1492" s="42">
        <v>135.834092</v>
      </c>
      <c r="AX1492" s="42">
        <v>111.869134</v>
      </c>
      <c r="AY1492" s="42">
        <v>163.79993400000001</v>
      </c>
      <c r="AZ1492" s="42">
        <v>59.932569999999998</v>
      </c>
      <c r="BA1492" s="42">
        <v>307.63003099999997</v>
      </c>
      <c r="BB1492" s="42">
        <v>7.9902410000000001</v>
      </c>
      <c r="BC1492" s="42">
        <v>15.980480999999999</v>
      </c>
      <c r="BD1492" s="42">
        <v>31.960963</v>
      </c>
      <c r="BE1492" s="42">
        <v>59.926805000000002</v>
      </c>
      <c r="BF1492" s="42">
        <v>3.99512</v>
      </c>
      <c r="BG1492" s="42">
        <v>91.893533000000005</v>
      </c>
      <c r="BH1492" s="42">
        <v>75.907286999999997</v>
      </c>
      <c r="BI1492" s="42">
        <v>19.975601999999999</v>
      </c>
      <c r="BJ1492" s="42">
        <v>331.600753</v>
      </c>
      <c r="BK1492" s="42">
        <v>3.99512</v>
      </c>
      <c r="BL1492" s="42">
        <v>7.9902410000000001</v>
      </c>
      <c r="BM1492" s="42">
        <v>7.9902410000000001</v>
      </c>
      <c r="BN1492" s="42">
        <v>31.960963</v>
      </c>
      <c r="BO1492" s="42">
        <v>131.83897099999999</v>
      </c>
      <c r="BP1492" s="42">
        <v>19.975601999999999</v>
      </c>
      <c r="BQ1492" s="42">
        <v>87.892647999999994</v>
      </c>
      <c r="BR1492" s="42">
        <v>39.956968000000003</v>
      </c>
      <c r="BS1492" s="42">
        <v>43.946323999999997</v>
      </c>
      <c r="BT1492" s="42">
        <v>0</v>
      </c>
      <c r="BU1492" s="42">
        <v>0</v>
      </c>
      <c r="BV1492" s="42">
        <v>0</v>
      </c>
      <c r="BW1492" s="42">
        <v>0</v>
      </c>
      <c r="BX1492" s="42">
        <v>3.99512</v>
      </c>
      <c r="BY1492" s="42">
        <v>11.985360999999999</v>
      </c>
      <c r="BZ1492" s="42">
        <v>0</v>
      </c>
      <c r="CA1492" s="42">
        <v>27.965841999999999</v>
      </c>
      <c r="CB1492" s="42">
        <v>347.58699999999999</v>
      </c>
      <c r="CC1492" s="42">
        <v>11.985360999999999</v>
      </c>
      <c r="CD1492" s="42">
        <v>19.975601999999999</v>
      </c>
      <c r="CE1492" s="42">
        <v>19.975601999999999</v>
      </c>
      <c r="CF1492" s="42">
        <v>79.902406999999997</v>
      </c>
      <c r="CG1492" s="42">
        <v>111.86337</v>
      </c>
      <c r="CH1492" s="42">
        <v>83.903291999999993</v>
      </c>
      <c r="CI1492" s="42">
        <v>0</v>
      </c>
      <c r="CJ1492" s="42">
        <v>19.981366000000001</v>
      </c>
      <c r="CK1492" s="42">
        <v>247.697461</v>
      </c>
      <c r="CL1492" s="42">
        <v>0</v>
      </c>
      <c r="CM1492" s="42">
        <v>3.99512</v>
      </c>
      <c r="CN1492" s="42">
        <v>19.975601999999999</v>
      </c>
      <c r="CO1492" s="42">
        <v>11.985360999999999</v>
      </c>
      <c r="CP1492" s="42">
        <v>19.975601999999999</v>
      </c>
      <c r="CQ1492" s="42">
        <v>15.980480999999999</v>
      </c>
      <c r="CR1492" s="42">
        <v>163.79993400000001</v>
      </c>
      <c r="CS1492" s="42">
        <v>11.985360999999999</v>
      </c>
    </row>
    <row r="1493" spans="1:97">
      <c r="A1493" s="40" t="s">
        <v>3645</v>
      </c>
      <c r="B1493" s="40" t="s">
        <v>289</v>
      </c>
      <c r="C1493" s="40" t="s">
        <v>3502</v>
      </c>
      <c r="D1493" s="40" t="s">
        <v>3519</v>
      </c>
      <c r="E1493" s="40" t="s">
        <v>3616</v>
      </c>
      <c r="F1493" s="40" t="s">
        <v>397</v>
      </c>
      <c r="G1493" s="41" t="s">
        <v>294</v>
      </c>
      <c r="H1493" s="40" t="s">
        <v>3646</v>
      </c>
      <c r="I1493" s="42">
        <v>1404</v>
      </c>
      <c r="J1493" s="42">
        <v>182.55239399999999</v>
      </c>
      <c r="K1493" s="42">
        <v>185.768055</v>
      </c>
      <c r="L1493" s="42">
        <v>196.66556299999999</v>
      </c>
      <c r="M1493" s="42">
        <v>277.8689</v>
      </c>
      <c r="N1493" s="42">
        <v>282.84551399999998</v>
      </c>
      <c r="O1493" s="42">
        <v>278.299575</v>
      </c>
      <c r="P1493" s="42">
        <v>176</v>
      </c>
      <c r="Q1493" s="42">
        <v>178</v>
      </c>
      <c r="R1493" s="42">
        <v>210</v>
      </c>
      <c r="S1493" s="42">
        <v>255</v>
      </c>
      <c r="T1493" s="42">
        <v>297</v>
      </c>
      <c r="U1493" s="42">
        <v>208</v>
      </c>
      <c r="V1493" s="42">
        <v>674.12856999999997</v>
      </c>
      <c r="W1493" s="42">
        <v>92.268328999999994</v>
      </c>
      <c r="X1493" s="42">
        <v>106.277817</v>
      </c>
      <c r="Y1493" s="42">
        <v>91.395829000000006</v>
      </c>
      <c r="Z1493" s="42">
        <v>139.938546</v>
      </c>
      <c r="AA1493" s="42">
        <v>132.017436</v>
      </c>
      <c r="AB1493" s="42">
        <v>108.246132</v>
      </c>
      <c r="AC1493" s="42">
        <v>3.9844810000000002</v>
      </c>
      <c r="AD1493" s="42">
        <v>125.00870399999999</v>
      </c>
      <c r="AE1493" s="42">
        <v>352.52608199999997</v>
      </c>
      <c r="AF1493" s="42">
        <v>196.593783</v>
      </c>
      <c r="AG1493" s="42">
        <v>729.87143000000003</v>
      </c>
      <c r="AH1493" s="42">
        <v>90.284064000000001</v>
      </c>
      <c r="AI1493" s="42">
        <v>79.490238000000005</v>
      </c>
      <c r="AJ1493" s="42">
        <v>105.269734</v>
      </c>
      <c r="AK1493" s="42">
        <v>137.93035399999999</v>
      </c>
      <c r="AL1493" s="42">
        <v>150.828078</v>
      </c>
      <c r="AM1493" s="42">
        <v>141.130065</v>
      </c>
      <c r="AN1493" s="42">
        <v>24.938897000000001</v>
      </c>
      <c r="AO1493" s="42">
        <v>106.158185</v>
      </c>
      <c r="AP1493" s="42">
        <v>368.34437500000001</v>
      </c>
      <c r="AQ1493" s="42">
        <v>255.36886899999999</v>
      </c>
      <c r="AR1493" s="42">
        <v>1227.3924259999999</v>
      </c>
      <c r="AS1493" s="42">
        <v>39.685302999999998</v>
      </c>
      <c r="AT1493" s="42">
        <v>87.307666999999995</v>
      </c>
      <c r="AU1493" s="42">
        <v>23.811181999999999</v>
      </c>
      <c r="AV1493" s="42">
        <v>83.339135999999996</v>
      </c>
      <c r="AW1493" s="42">
        <v>154.772682</v>
      </c>
      <c r="AX1493" s="42">
        <v>166.67827299999999</v>
      </c>
      <c r="AY1493" s="42">
        <v>496.60861799999998</v>
      </c>
      <c r="AZ1493" s="42">
        <v>175.18956600000001</v>
      </c>
      <c r="BA1493" s="42">
        <v>631.44294300000001</v>
      </c>
      <c r="BB1493" s="42">
        <v>31.748242000000001</v>
      </c>
      <c r="BC1493" s="42">
        <v>71.433544999999995</v>
      </c>
      <c r="BD1493" s="42">
        <v>15.874121000000001</v>
      </c>
      <c r="BE1493" s="42">
        <v>15.874121000000001</v>
      </c>
      <c r="BF1493" s="42">
        <v>23.811181999999999</v>
      </c>
      <c r="BG1493" s="42">
        <v>150.80415099999999</v>
      </c>
      <c r="BH1493" s="42">
        <v>222.33340200000001</v>
      </c>
      <c r="BI1493" s="42">
        <v>99.564177999999998</v>
      </c>
      <c r="BJ1493" s="42">
        <v>595.94948299999999</v>
      </c>
      <c r="BK1493" s="42">
        <v>7.9370609999999999</v>
      </c>
      <c r="BL1493" s="42">
        <v>15.874121000000001</v>
      </c>
      <c r="BM1493" s="42">
        <v>7.9370609999999999</v>
      </c>
      <c r="BN1493" s="42">
        <v>67.465014999999994</v>
      </c>
      <c r="BO1493" s="42">
        <v>130.9615</v>
      </c>
      <c r="BP1493" s="42">
        <v>15.874121000000001</v>
      </c>
      <c r="BQ1493" s="42">
        <v>274.275216</v>
      </c>
      <c r="BR1493" s="42">
        <v>75.625388000000001</v>
      </c>
      <c r="BS1493" s="42">
        <v>147.02703199999999</v>
      </c>
      <c r="BT1493" s="42">
        <v>0</v>
      </c>
      <c r="BU1493" s="42">
        <v>0</v>
      </c>
      <c r="BV1493" s="42">
        <v>0</v>
      </c>
      <c r="BW1493" s="42">
        <v>0</v>
      </c>
      <c r="BX1493" s="42">
        <v>11.905590999999999</v>
      </c>
      <c r="BY1493" s="42">
        <v>59.527954000000001</v>
      </c>
      <c r="BZ1493" s="42">
        <v>0</v>
      </c>
      <c r="CA1493" s="42">
        <v>75.593486999999996</v>
      </c>
      <c r="CB1493" s="42">
        <v>432.92072300000001</v>
      </c>
      <c r="CC1493" s="42">
        <v>35.716773000000003</v>
      </c>
      <c r="CD1493" s="42">
        <v>51.590893999999999</v>
      </c>
      <c r="CE1493" s="42">
        <v>15.874121000000001</v>
      </c>
      <c r="CF1493" s="42">
        <v>35.716773000000003</v>
      </c>
      <c r="CG1493" s="42">
        <v>123.024439</v>
      </c>
      <c r="CH1493" s="42">
        <v>75.402075999999994</v>
      </c>
      <c r="CI1493" s="42">
        <v>7.9370609999999999</v>
      </c>
      <c r="CJ1493" s="42">
        <v>87.658586999999997</v>
      </c>
      <c r="CK1493" s="42">
        <v>647.44467199999997</v>
      </c>
      <c r="CL1493" s="42">
        <v>3.9685299999999999</v>
      </c>
      <c r="CM1493" s="42">
        <v>35.716773000000003</v>
      </c>
      <c r="CN1493" s="42">
        <v>7.9370609999999999</v>
      </c>
      <c r="CO1493" s="42">
        <v>47.622363999999997</v>
      </c>
      <c r="CP1493" s="42">
        <v>19.842651</v>
      </c>
      <c r="CQ1493" s="42">
        <v>31.748242000000001</v>
      </c>
      <c r="CR1493" s="42">
        <v>488.671558</v>
      </c>
      <c r="CS1493" s="42">
        <v>11.937493</v>
      </c>
    </row>
    <row r="1494" spans="1:97">
      <c r="A1494" s="40" t="s">
        <v>3647</v>
      </c>
      <c r="B1494" s="40" t="s">
        <v>289</v>
      </c>
      <c r="C1494" s="40" t="s">
        <v>3502</v>
      </c>
      <c r="D1494" s="40" t="s">
        <v>3523</v>
      </c>
      <c r="E1494" s="40" t="s">
        <v>3527</v>
      </c>
      <c r="F1494" s="40" t="s">
        <v>2849</v>
      </c>
      <c r="G1494" s="41" t="s">
        <v>294</v>
      </c>
      <c r="H1494" s="40" t="s">
        <v>3648</v>
      </c>
      <c r="I1494" s="42">
        <v>222</v>
      </c>
      <c r="J1494" s="42">
        <v>36.056370000000001</v>
      </c>
      <c r="K1494" s="42">
        <v>17.540937</v>
      </c>
      <c r="L1494" s="42">
        <v>41.59496</v>
      </c>
      <c r="M1494" s="42">
        <v>43.901673000000002</v>
      </c>
      <c r="N1494" s="42">
        <v>46.664766999999998</v>
      </c>
      <c r="O1494" s="42">
        <v>36.241292999999999</v>
      </c>
      <c r="P1494" s="42">
        <v>21</v>
      </c>
      <c r="Q1494" s="42">
        <v>12</v>
      </c>
      <c r="R1494" s="42">
        <v>28</v>
      </c>
      <c r="S1494" s="42">
        <v>35</v>
      </c>
      <c r="T1494" s="42">
        <v>27</v>
      </c>
      <c r="U1494" s="42">
        <v>12</v>
      </c>
      <c r="V1494" s="42">
        <v>112.363083</v>
      </c>
      <c r="W1494" s="42">
        <v>22.413419000000001</v>
      </c>
      <c r="X1494" s="42">
        <v>10.719461000000001</v>
      </c>
      <c r="Y1494" s="42">
        <v>20.464426</v>
      </c>
      <c r="Z1494" s="42">
        <v>23.079526999999999</v>
      </c>
      <c r="AA1494" s="42">
        <v>26.101679000000001</v>
      </c>
      <c r="AB1494" s="42">
        <v>8.9184619999999999</v>
      </c>
      <c r="AC1494" s="42">
        <v>0.66610800000000003</v>
      </c>
      <c r="AD1494" s="42">
        <v>29.234895000000002</v>
      </c>
      <c r="AE1494" s="42">
        <v>58.827508999999999</v>
      </c>
      <c r="AF1494" s="42">
        <v>24.300678999999999</v>
      </c>
      <c r="AG1494" s="42">
        <v>109.636917</v>
      </c>
      <c r="AH1494" s="42">
        <v>13.642951</v>
      </c>
      <c r="AI1494" s="42">
        <v>6.8214750000000004</v>
      </c>
      <c r="AJ1494" s="42">
        <v>21.130534000000001</v>
      </c>
      <c r="AK1494" s="42">
        <v>20.822146</v>
      </c>
      <c r="AL1494" s="42">
        <v>20.563088</v>
      </c>
      <c r="AM1494" s="42">
        <v>26.656723</v>
      </c>
      <c r="AN1494" s="42">
        <v>0</v>
      </c>
      <c r="AO1494" s="42">
        <v>16.56644</v>
      </c>
      <c r="AP1494" s="42">
        <v>52.363753000000003</v>
      </c>
      <c r="AQ1494" s="42">
        <v>40.706724000000001</v>
      </c>
      <c r="AR1494" s="42">
        <v>183.99463700000001</v>
      </c>
      <c r="AS1494" s="42">
        <v>0</v>
      </c>
      <c r="AT1494" s="42">
        <v>26.052347999999999</v>
      </c>
      <c r="AU1494" s="42">
        <v>0</v>
      </c>
      <c r="AV1494" s="42">
        <v>27.285902</v>
      </c>
      <c r="AW1494" s="42">
        <v>15.591944</v>
      </c>
      <c r="AX1494" s="42">
        <v>11.693958</v>
      </c>
      <c r="AY1494" s="42">
        <v>78.551692000000003</v>
      </c>
      <c r="AZ1494" s="42">
        <v>24.818794</v>
      </c>
      <c r="BA1494" s="42">
        <v>74.259056999999999</v>
      </c>
      <c r="BB1494" s="42">
        <v>0</v>
      </c>
      <c r="BC1494" s="42">
        <v>11.693958</v>
      </c>
      <c r="BD1494" s="42">
        <v>0</v>
      </c>
      <c r="BE1494" s="42">
        <v>11.693958</v>
      </c>
      <c r="BF1494" s="42">
        <v>3.897986</v>
      </c>
      <c r="BG1494" s="42">
        <v>7.7959719999999999</v>
      </c>
      <c r="BH1494" s="42">
        <v>31.381212000000001</v>
      </c>
      <c r="BI1494" s="42">
        <v>7.7959719999999999</v>
      </c>
      <c r="BJ1494" s="42">
        <v>109.73558</v>
      </c>
      <c r="BK1494" s="42">
        <v>0</v>
      </c>
      <c r="BL1494" s="42">
        <v>14.35839</v>
      </c>
      <c r="BM1494" s="42">
        <v>0</v>
      </c>
      <c r="BN1494" s="42">
        <v>15.591944</v>
      </c>
      <c r="BO1494" s="42">
        <v>11.693958</v>
      </c>
      <c r="BP1494" s="42">
        <v>3.897986</v>
      </c>
      <c r="BQ1494" s="42">
        <v>47.170479999999998</v>
      </c>
      <c r="BR1494" s="42">
        <v>17.022822000000001</v>
      </c>
      <c r="BS1494" s="42">
        <v>7.7959719999999999</v>
      </c>
      <c r="BT1494" s="42">
        <v>0</v>
      </c>
      <c r="BU1494" s="42">
        <v>0</v>
      </c>
      <c r="BV1494" s="42">
        <v>0</v>
      </c>
      <c r="BW1494" s="42">
        <v>0</v>
      </c>
      <c r="BX1494" s="42">
        <v>3.897986</v>
      </c>
      <c r="BY1494" s="42">
        <v>0</v>
      </c>
      <c r="BZ1494" s="42">
        <v>0</v>
      </c>
      <c r="CA1494" s="42">
        <v>3.897986</v>
      </c>
      <c r="CB1494" s="42">
        <v>71.594624999999994</v>
      </c>
      <c r="CC1494" s="42">
        <v>0</v>
      </c>
      <c r="CD1494" s="42">
        <v>18.256375999999999</v>
      </c>
      <c r="CE1494" s="42">
        <v>0</v>
      </c>
      <c r="CF1494" s="42">
        <v>23.387916000000001</v>
      </c>
      <c r="CG1494" s="42">
        <v>11.693958</v>
      </c>
      <c r="CH1494" s="42">
        <v>11.693958</v>
      </c>
      <c r="CI1494" s="42">
        <v>0</v>
      </c>
      <c r="CJ1494" s="42">
        <v>6.5624180000000001</v>
      </c>
      <c r="CK1494" s="42">
        <v>104.60404</v>
      </c>
      <c r="CL1494" s="42">
        <v>0</v>
      </c>
      <c r="CM1494" s="42">
        <v>7.7959719999999999</v>
      </c>
      <c r="CN1494" s="42">
        <v>0</v>
      </c>
      <c r="CO1494" s="42">
        <v>3.897986</v>
      </c>
      <c r="CP1494" s="42">
        <v>0</v>
      </c>
      <c r="CQ1494" s="42">
        <v>0</v>
      </c>
      <c r="CR1494" s="42">
        <v>78.551692000000003</v>
      </c>
      <c r="CS1494" s="42">
        <v>14.35839</v>
      </c>
    </row>
    <row r="1495" spans="1:97">
      <c r="A1495" s="40" t="s">
        <v>3649</v>
      </c>
      <c r="B1495" s="40" t="s">
        <v>289</v>
      </c>
      <c r="C1495" s="40" t="s">
        <v>3502</v>
      </c>
      <c r="D1495" s="40" t="s">
        <v>3507</v>
      </c>
      <c r="E1495" s="40" t="s">
        <v>3624</v>
      </c>
      <c r="F1495" s="40" t="s">
        <v>2094</v>
      </c>
      <c r="G1495" s="41" t="s">
        <v>294</v>
      </c>
      <c r="H1495" s="40" t="s">
        <v>3650</v>
      </c>
      <c r="I1495" s="42">
        <v>234</v>
      </c>
      <c r="J1495" s="42">
        <v>34.288936</v>
      </c>
      <c r="K1495" s="42">
        <v>27.220480999999999</v>
      </c>
      <c r="L1495" s="42">
        <v>37.322524000000001</v>
      </c>
      <c r="M1495" s="42">
        <v>58.505578</v>
      </c>
      <c r="N1495" s="42">
        <v>49.427126000000001</v>
      </c>
      <c r="O1495" s="42">
        <v>27.235354999999998</v>
      </c>
      <c r="P1495" s="42">
        <v>30</v>
      </c>
      <c r="Q1495" s="42">
        <v>40</v>
      </c>
      <c r="R1495" s="42">
        <v>34</v>
      </c>
      <c r="S1495" s="42">
        <v>71</v>
      </c>
      <c r="T1495" s="42">
        <v>48</v>
      </c>
      <c r="U1495" s="42">
        <v>18</v>
      </c>
      <c r="V1495" s="42">
        <v>120.02243199999999</v>
      </c>
      <c r="W1495" s="42">
        <v>19.158183000000001</v>
      </c>
      <c r="X1495" s="42">
        <v>14.114599</v>
      </c>
      <c r="Y1495" s="42">
        <v>18.156903</v>
      </c>
      <c r="Z1495" s="42">
        <v>32.278939000000001</v>
      </c>
      <c r="AA1495" s="42">
        <v>27.235354999999998</v>
      </c>
      <c r="AB1495" s="42">
        <v>8.0697349999999997</v>
      </c>
      <c r="AC1495" s="42">
        <v>1.0087170000000001</v>
      </c>
      <c r="AD1495" s="42">
        <v>23.193051000000001</v>
      </c>
      <c r="AE1495" s="42">
        <v>68.585308999999995</v>
      </c>
      <c r="AF1495" s="42">
        <v>28.244071999999999</v>
      </c>
      <c r="AG1495" s="42">
        <v>113.97756800000001</v>
      </c>
      <c r="AH1495" s="42">
        <v>15.130753</v>
      </c>
      <c r="AI1495" s="42">
        <v>13.105881999999999</v>
      </c>
      <c r="AJ1495" s="42">
        <v>19.165620000000001</v>
      </c>
      <c r="AK1495" s="42">
        <v>26.226638000000001</v>
      </c>
      <c r="AL1495" s="42">
        <v>22.191770999999999</v>
      </c>
      <c r="AM1495" s="42">
        <v>16.139469999999999</v>
      </c>
      <c r="AN1495" s="42">
        <v>2.0174340000000002</v>
      </c>
      <c r="AO1495" s="42">
        <v>19.165620000000001</v>
      </c>
      <c r="AP1495" s="42">
        <v>69.594025999999999</v>
      </c>
      <c r="AQ1495" s="42">
        <v>25.217921</v>
      </c>
      <c r="AR1495" s="42">
        <v>181.50953799999999</v>
      </c>
      <c r="AS1495" s="42">
        <v>20.144589</v>
      </c>
      <c r="AT1495" s="42">
        <v>12.104602</v>
      </c>
      <c r="AU1495" s="42">
        <v>12.104602</v>
      </c>
      <c r="AV1495" s="42">
        <v>0</v>
      </c>
      <c r="AW1495" s="42">
        <v>20.174337000000001</v>
      </c>
      <c r="AX1495" s="42">
        <v>24.209205000000001</v>
      </c>
      <c r="AY1495" s="42">
        <v>76.662481</v>
      </c>
      <c r="AZ1495" s="42">
        <v>16.109722000000001</v>
      </c>
      <c r="BA1495" s="42">
        <v>92.772203000000005</v>
      </c>
      <c r="BB1495" s="42">
        <v>20.144589</v>
      </c>
      <c r="BC1495" s="42">
        <v>8.0697349999999997</v>
      </c>
      <c r="BD1495" s="42">
        <v>8.0697349999999997</v>
      </c>
      <c r="BE1495" s="42">
        <v>0</v>
      </c>
      <c r="BF1495" s="42">
        <v>0</v>
      </c>
      <c r="BG1495" s="42">
        <v>12.104602</v>
      </c>
      <c r="BH1495" s="42">
        <v>36.313806999999997</v>
      </c>
      <c r="BI1495" s="42">
        <v>8.0697349999999997</v>
      </c>
      <c r="BJ1495" s="42">
        <v>88.737335000000002</v>
      </c>
      <c r="BK1495" s="42">
        <v>0</v>
      </c>
      <c r="BL1495" s="42">
        <v>4.0348670000000002</v>
      </c>
      <c r="BM1495" s="42">
        <v>4.0348670000000002</v>
      </c>
      <c r="BN1495" s="42">
        <v>0</v>
      </c>
      <c r="BO1495" s="42">
        <v>20.174337000000001</v>
      </c>
      <c r="BP1495" s="42">
        <v>12.104602</v>
      </c>
      <c r="BQ1495" s="42">
        <v>40.348674000000003</v>
      </c>
      <c r="BR1495" s="42">
        <v>8.039987</v>
      </c>
      <c r="BS1495" s="42">
        <v>4.0348670000000002</v>
      </c>
      <c r="BT1495" s="42">
        <v>0</v>
      </c>
      <c r="BU1495" s="42">
        <v>0</v>
      </c>
      <c r="BV1495" s="42">
        <v>0</v>
      </c>
      <c r="BW1495" s="42">
        <v>0</v>
      </c>
      <c r="BX1495" s="42">
        <v>0</v>
      </c>
      <c r="BY1495" s="42">
        <v>0</v>
      </c>
      <c r="BZ1495" s="42">
        <v>0</v>
      </c>
      <c r="CA1495" s="42">
        <v>4.0348670000000002</v>
      </c>
      <c r="CB1495" s="42">
        <v>84.672719999999998</v>
      </c>
      <c r="CC1495" s="42">
        <v>12.074854</v>
      </c>
      <c r="CD1495" s="42">
        <v>8.0697349999999997</v>
      </c>
      <c r="CE1495" s="42">
        <v>12.104602</v>
      </c>
      <c r="CF1495" s="42">
        <v>0</v>
      </c>
      <c r="CG1495" s="42">
        <v>16.139469999999999</v>
      </c>
      <c r="CH1495" s="42">
        <v>24.209205000000001</v>
      </c>
      <c r="CI1495" s="42">
        <v>0</v>
      </c>
      <c r="CJ1495" s="42">
        <v>12.074854</v>
      </c>
      <c r="CK1495" s="42">
        <v>92.801951000000003</v>
      </c>
      <c r="CL1495" s="42">
        <v>8.0697349999999997</v>
      </c>
      <c r="CM1495" s="42">
        <v>4.0348670000000002</v>
      </c>
      <c r="CN1495" s="42">
        <v>0</v>
      </c>
      <c r="CO1495" s="42">
        <v>0</v>
      </c>
      <c r="CP1495" s="42">
        <v>4.0348670000000002</v>
      </c>
      <c r="CQ1495" s="42">
        <v>0</v>
      </c>
      <c r="CR1495" s="42">
        <v>76.662481</v>
      </c>
      <c r="CS1495" s="42">
        <v>0</v>
      </c>
    </row>
    <row r="1496" spans="1:97">
      <c r="A1496" s="40" t="s">
        <v>3651</v>
      </c>
      <c r="B1496" s="40" t="s">
        <v>289</v>
      </c>
      <c r="C1496" s="40" t="s">
        <v>3502</v>
      </c>
      <c r="D1496" s="40" t="s">
        <v>3503</v>
      </c>
      <c r="E1496" s="40" t="s">
        <v>3546</v>
      </c>
      <c r="F1496" s="40" t="s">
        <v>2849</v>
      </c>
      <c r="G1496" s="41" t="s">
        <v>294</v>
      </c>
      <c r="H1496" s="40" t="s">
        <v>3652</v>
      </c>
      <c r="I1496" s="42">
        <v>933</v>
      </c>
      <c r="J1496" s="42">
        <v>195</v>
      </c>
      <c r="K1496" s="42">
        <v>110</v>
      </c>
      <c r="L1496" s="42">
        <v>192</v>
      </c>
      <c r="M1496" s="42">
        <v>213</v>
      </c>
      <c r="N1496" s="42">
        <v>132</v>
      </c>
      <c r="O1496" s="42">
        <v>91</v>
      </c>
      <c r="P1496" s="42">
        <v>169</v>
      </c>
      <c r="Q1496" s="42">
        <v>186</v>
      </c>
      <c r="R1496" s="42">
        <v>182</v>
      </c>
      <c r="S1496" s="42">
        <v>175</v>
      </c>
      <c r="T1496" s="42">
        <v>137</v>
      </c>
      <c r="U1496" s="42">
        <v>62</v>
      </c>
      <c r="V1496" s="42">
        <v>451</v>
      </c>
      <c r="W1496" s="42">
        <v>93</v>
      </c>
      <c r="X1496" s="42">
        <v>51</v>
      </c>
      <c r="Y1496" s="42">
        <v>97</v>
      </c>
      <c r="Z1496" s="42">
        <v>104</v>
      </c>
      <c r="AA1496" s="42">
        <v>68</v>
      </c>
      <c r="AB1496" s="42">
        <v>37</v>
      </c>
      <c r="AC1496" s="42">
        <v>1</v>
      </c>
      <c r="AD1496" s="42">
        <v>112</v>
      </c>
      <c r="AE1496" s="42">
        <v>263</v>
      </c>
      <c r="AF1496" s="42">
        <v>76</v>
      </c>
      <c r="AG1496" s="42">
        <v>482</v>
      </c>
      <c r="AH1496" s="42">
        <v>102</v>
      </c>
      <c r="AI1496" s="42">
        <v>59</v>
      </c>
      <c r="AJ1496" s="42">
        <v>95</v>
      </c>
      <c r="AK1496" s="42">
        <v>109</v>
      </c>
      <c r="AL1496" s="42">
        <v>64</v>
      </c>
      <c r="AM1496" s="42">
        <v>52</v>
      </c>
      <c r="AN1496" s="42">
        <v>1</v>
      </c>
      <c r="AO1496" s="42">
        <v>126</v>
      </c>
      <c r="AP1496" s="42">
        <v>269</v>
      </c>
      <c r="AQ1496" s="42">
        <v>87</v>
      </c>
      <c r="AR1496" s="42">
        <v>744</v>
      </c>
      <c r="AS1496" s="42">
        <v>20</v>
      </c>
      <c r="AT1496" s="42">
        <v>12</v>
      </c>
      <c r="AU1496" s="42">
        <v>28</v>
      </c>
      <c r="AV1496" s="42">
        <v>104</v>
      </c>
      <c r="AW1496" s="42">
        <v>120</v>
      </c>
      <c r="AX1496" s="42">
        <v>140</v>
      </c>
      <c r="AY1496" s="42">
        <v>244</v>
      </c>
      <c r="AZ1496" s="42">
        <v>76</v>
      </c>
      <c r="BA1496" s="42">
        <v>360</v>
      </c>
      <c r="BB1496" s="42">
        <v>12</v>
      </c>
      <c r="BC1496" s="42">
        <v>4</v>
      </c>
      <c r="BD1496" s="42">
        <v>16</v>
      </c>
      <c r="BE1496" s="42">
        <v>56</v>
      </c>
      <c r="BF1496" s="42">
        <v>20</v>
      </c>
      <c r="BG1496" s="42">
        <v>104</v>
      </c>
      <c r="BH1496" s="42">
        <v>136</v>
      </c>
      <c r="BI1496" s="42">
        <v>12</v>
      </c>
      <c r="BJ1496" s="42">
        <v>384</v>
      </c>
      <c r="BK1496" s="42">
        <v>8</v>
      </c>
      <c r="BL1496" s="42">
        <v>8</v>
      </c>
      <c r="BM1496" s="42">
        <v>12</v>
      </c>
      <c r="BN1496" s="42">
        <v>48</v>
      </c>
      <c r="BO1496" s="42">
        <v>100</v>
      </c>
      <c r="BP1496" s="42">
        <v>36</v>
      </c>
      <c r="BQ1496" s="42">
        <v>108</v>
      </c>
      <c r="BR1496" s="42">
        <v>64</v>
      </c>
      <c r="BS1496" s="42">
        <v>60</v>
      </c>
      <c r="BT1496" s="42">
        <v>0</v>
      </c>
      <c r="BU1496" s="42">
        <v>0</v>
      </c>
      <c r="BV1496" s="42">
        <v>0</v>
      </c>
      <c r="BW1496" s="42">
        <v>0</v>
      </c>
      <c r="BX1496" s="42">
        <v>8</v>
      </c>
      <c r="BY1496" s="42">
        <v>28</v>
      </c>
      <c r="BZ1496" s="42">
        <v>0</v>
      </c>
      <c r="CA1496" s="42">
        <v>24</v>
      </c>
      <c r="CB1496" s="42">
        <v>328</v>
      </c>
      <c r="CC1496" s="42">
        <v>12</v>
      </c>
      <c r="CD1496" s="42">
        <v>4</v>
      </c>
      <c r="CE1496" s="42">
        <v>4</v>
      </c>
      <c r="CF1496" s="42">
        <v>88</v>
      </c>
      <c r="CG1496" s="42">
        <v>100</v>
      </c>
      <c r="CH1496" s="42">
        <v>92</v>
      </c>
      <c r="CI1496" s="42">
        <v>0</v>
      </c>
      <c r="CJ1496" s="42">
        <v>28</v>
      </c>
      <c r="CK1496" s="42">
        <v>356</v>
      </c>
      <c r="CL1496" s="42">
        <v>8</v>
      </c>
      <c r="CM1496" s="42">
        <v>8</v>
      </c>
      <c r="CN1496" s="42">
        <v>24</v>
      </c>
      <c r="CO1496" s="42">
        <v>16</v>
      </c>
      <c r="CP1496" s="42">
        <v>12</v>
      </c>
      <c r="CQ1496" s="42">
        <v>20</v>
      </c>
      <c r="CR1496" s="42">
        <v>244</v>
      </c>
      <c r="CS1496" s="42">
        <v>24</v>
      </c>
    </row>
    <row r="1497" spans="1:97">
      <c r="A1497" s="40" t="s">
        <v>3653</v>
      </c>
      <c r="B1497" s="40" t="s">
        <v>289</v>
      </c>
      <c r="C1497" s="40" t="s">
        <v>3502</v>
      </c>
      <c r="D1497" s="40" t="s">
        <v>3507</v>
      </c>
      <c r="E1497" s="40" t="s">
        <v>3621</v>
      </c>
      <c r="F1497" s="40" t="s">
        <v>2094</v>
      </c>
      <c r="G1497" s="41" t="s">
        <v>294</v>
      </c>
      <c r="H1497" s="40" t="s">
        <v>3654</v>
      </c>
      <c r="I1497" s="42">
        <v>627</v>
      </c>
      <c r="J1497" s="42">
        <v>131.54901899999999</v>
      </c>
      <c r="K1497" s="42">
        <v>94.318663000000001</v>
      </c>
      <c r="L1497" s="42">
        <v>156.481337</v>
      </c>
      <c r="M1497" s="42">
        <v>126.43729</v>
      </c>
      <c r="N1497" s="42">
        <v>70.498355000000004</v>
      </c>
      <c r="O1497" s="42">
        <v>47.715336999999998</v>
      </c>
      <c r="P1497" s="42">
        <v>116</v>
      </c>
      <c r="Q1497" s="42">
        <v>116</v>
      </c>
      <c r="R1497" s="42">
        <v>115</v>
      </c>
      <c r="S1497" s="42">
        <v>95</v>
      </c>
      <c r="T1497" s="42">
        <v>67</v>
      </c>
      <c r="U1497" s="42">
        <v>35</v>
      </c>
      <c r="V1497" s="42">
        <v>320.223704</v>
      </c>
      <c r="W1497" s="42">
        <v>64.199894</v>
      </c>
      <c r="X1497" s="42">
        <v>47.715336999999998</v>
      </c>
      <c r="Y1497" s="42">
        <v>83.945762999999999</v>
      </c>
      <c r="Z1497" s="42">
        <v>71.498283999999998</v>
      </c>
      <c r="AA1497" s="42">
        <v>32.118626999999996</v>
      </c>
      <c r="AB1497" s="42">
        <v>19.708508999999999</v>
      </c>
      <c r="AC1497" s="42">
        <v>1.03729</v>
      </c>
      <c r="AD1497" s="42">
        <v>80.796532999999997</v>
      </c>
      <c r="AE1497" s="42">
        <v>194.82370399999999</v>
      </c>
      <c r="AF1497" s="42">
        <v>44.603467000000002</v>
      </c>
      <c r="AG1497" s="42">
        <v>306.776296</v>
      </c>
      <c r="AH1497" s="42">
        <v>67.349124000000003</v>
      </c>
      <c r="AI1497" s="42">
        <v>46.603326000000003</v>
      </c>
      <c r="AJ1497" s="42">
        <v>72.535573999999997</v>
      </c>
      <c r="AK1497" s="42">
        <v>54.939005999999999</v>
      </c>
      <c r="AL1497" s="42">
        <v>38.379727000000003</v>
      </c>
      <c r="AM1497" s="42">
        <v>23.857668</v>
      </c>
      <c r="AN1497" s="42">
        <v>3.1118700000000001</v>
      </c>
      <c r="AO1497" s="42">
        <v>79.759242999999998</v>
      </c>
      <c r="AP1497" s="42">
        <v>178.26442599999999</v>
      </c>
      <c r="AQ1497" s="42">
        <v>48.752626999999997</v>
      </c>
      <c r="AR1497" s="42">
        <v>485.00336099999998</v>
      </c>
      <c r="AS1497" s="42">
        <v>12.447479</v>
      </c>
      <c r="AT1497" s="42">
        <v>33.193277999999999</v>
      </c>
      <c r="AU1497" s="42">
        <v>8.2983189999999993</v>
      </c>
      <c r="AV1497" s="42">
        <v>53.939076</v>
      </c>
      <c r="AW1497" s="42">
        <v>58.088236000000002</v>
      </c>
      <c r="AX1497" s="42">
        <v>116.02703</v>
      </c>
      <c r="AY1497" s="42">
        <v>149.36975000000001</v>
      </c>
      <c r="AZ1497" s="42">
        <v>53.640191999999999</v>
      </c>
      <c r="BA1497" s="42">
        <v>227.904901</v>
      </c>
      <c r="BB1497" s="42">
        <v>4.1491600000000002</v>
      </c>
      <c r="BC1497" s="42">
        <v>29.044118000000001</v>
      </c>
      <c r="BD1497" s="42">
        <v>4.1491600000000002</v>
      </c>
      <c r="BE1497" s="42">
        <v>20.745799000000002</v>
      </c>
      <c r="BF1497" s="42">
        <v>12.447479</v>
      </c>
      <c r="BG1497" s="42">
        <v>78.684593000000007</v>
      </c>
      <c r="BH1497" s="42">
        <v>66.386555999999999</v>
      </c>
      <c r="BI1497" s="42">
        <v>12.298037000000001</v>
      </c>
      <c r="BJ1497" s="42">
        <v>257.09846099999999</v>
      </c>
      <c r="BK1497" s="42">
        <v>8.2983189999999993</v>
      </c>
      <c r="BL1497" s="42">
        <v>4.1491600000000002</v>
      </c>
      <c r="BM1497" s="42">
        <v>4.1491600000000002</v>
      </c>
      <c r="BN1497" s="42">
        <v>33.193277999999999</v>
      </c>
      <c r="BO1497" s="42">
        <v>45.640757000000001</v>
      </c>
      <c r="BP1497" s="42">
        <v>37.342436999999997</v>
      </c>
      <c r="BQ1497" s="42">
        <v>82.983193999999997</v>
      </c>
      <c r="BR1497" s="42">
        <v>41.342154999999998</v>
      </c>
      <c r="BS1497" s="42">
        <v>78.684593000000007</v>
      </c>
      <c r="BT1497" s="42">
        <v>0</v>
      </c>
      <c r="BU1497" s="42">
        <v>0</v>
      </c>
      <c r="BV1497" s="42">
        <v>0</v>
      </c>
      <c r="BW1497" s="42">
        <v>8.2983189999999993</v>
      </c>
      <c r="BX1497" s="42">
        <v>12.447479</v>
      </c>
      <c r="BY1497" s="42">
        <v>24.894957999999999</v>
      </c>
      <c r="BZ1497" s="42">
        <v>0</v>
      </c>
      <c r="CA1497" s="42">
        <v>33.043835999999999</v>
      </c>
      <c r="CB1497" s="42">
        <v>227.904901</v>
      </c>
      <c r="CC1497" s="42">
        <v>8.2983189999999993</v>
      </c>
      <c r="CD1497" s="42">
        <v>29.044118000000001</v>
      </c>
      <c r="CE1497" s="42">
        <v>8.2983189999999993</v>
      </c>
      <c r="CF1497" s="42">
        <v>41.491596999999999</v>
      </c>
      <c r="CG1497" s="42">
        <v>37.342436999999997</v>
      </c>
      <c r="CH1497" s="42">
        <v>82.833752000000004</v>
      </c>
      <c r="CI1497" s="42">
        <v>4.1491600000000002</v>
      </c>
      <c r="CJ1497" s="42">
        <v>16.447196999999999</v>
      </c>
      <c r="CK1497" s="42">
        <v>178.41386800000001</v>
      </c>
      <c r="CL1497" s="42">
        <v>4.1491600000000002</v>
      </c>
      <c r="CM1497" s="42">
        <v>4.1491600000000002</v>
      </c>
      <c r="CN1497" s="42">
        <v>0</v>
      </c>
      <c r="CO1497" s="42">
        <v>4.1491600000000002</v>
      </c>
      <c r="CP1497" s="42">
        <v>8.2983189999999993</v>
      </c>
      <c r="CQ1497" s="42">
        <v>8.2983189999999993</v>
      </c>
      <c r="CR1497" s="42">
        <v>145.22058999999999</v>
      </c>
      <c r="CS1497" s="42">
        <v>4.1491600000000002</v>
      </c>
    </row>
    <row r="1498" spans="1:97">
      <c r="A1498" s="40" t="s">
        <v>3655</v>
      </c>
      <c r="B1498" s="40" t="s">
        <v>289</v>
      </c>
      <c r="C1498" s="40" t="s">
        <v>3502</v>
      </c>
      <c r="D1498" s="40" t="s">
        <v>3503</v>
      </c>
      <c r="E1498" s="40" t="s">
        <v>3573</v>
      </c>
      <c r="F1498" s="40" t="s">
        <v>2849</v>
      </c>
      <c r="G1498" s="41" t="s">
        <v>294</v>
      </c>
      <c r="H1498" s="40" t="s">
        <v>3656</v>
      </c>
      <c r="I1498" s="42">
        <v>385</v>
      </c>
      <c r="J1498" s="42">
        <v>68.713910999999996</v>
      </c>
      <c r="K1498" s="42">
        <v>48.503937000000001</v>
      </c>
      <c r="L1498" s="42">
        <v>80.839894999999999</v>
      </c>
      <c r="M1498" s="42">
        <v>86.902887000000007</v>
      </c>
      <c r="N1498" s="42">
        <v>63.661417</v>
      </c>
      <c r="O1498" s="42">
        <v>36.377952999999998</v>
      </c>
      <c r="P1498" s="42">
        <v>68</v>
      </c>
      <c r="Q1498" s="42">
        <v>51</v>
      </c>
      <c r="R1498" s="42">
        <v>81</v>
      </c>
      <c r="S1498" s="42">
        <v>86</v>
      </c>
      <c r="T1498" s="42">
        <v>57</v>
      </c>
      <c r="U1498" s="42">
        <v>22</v>
      </c>
      <c r="V1498" s="42">
        <v>204.120735</v>
      </c>
      <c r="W1498" s="42">
        <v>44.461942000000001</v>
      </c>
      <c r="X1498" s="42">
        <v>24.251968999999999</v>
      </c>
      <c r="Y1498" s="42">
        <v>36.377952999999998</v>
      </c>
      <c r="Z1498" s="42">
        <v>44.461942000000001</v>
      </c>
      <c r="AA1498" s="42">
        <v>34.356954999999999</v>
      </c>
      <c r="AB1498" s="42">
        <v>18.188976</v>
      </c>
      <c r="AC1498" s="42">
        <v>2.0209969999999999</v>
      </c>
      <c r="AD1498" s="42">
        <v>50.524934000000002</v>
      </c>
      <c r="AE1498" s="42">
        <v>111.154856</v>
      </c>
      <c r="AF1498" s="42">
        <v>42.440944999999999</v>
      </c>
      <c r="AG1498" s="42">
        <v>180.879265</v>
      </c>
      <c r="AH1498" s="42">
        <v>24.251968999999999</v>
      </c>
      <c r="AI1498" s="42">
        <v>24.251968999999999</v>
      </c>
      <c r="AJ1498" s="42">
        <v>44.461942000000001</v>
      </c>
      <c r="AK1498" s="42">
        <v>42.440944999999999</v>
      </c>
      <c r="AL1498" s="42">
        <v>29.304462000000001</v>
      </c>
      <c r="AM1498" s="42">
        <v>15.15748</v>
      </c>
      <c r="AN1498" s="42">
        <v>1.010499</v>
      </c>
      <c r="AO1498" s="42">
        <v>30.314961</v>
      </c>
      <c r="AP1498" s="42">
        <v>120.24934399999999</v>
      </c>
      <c r="AQ1498" s="42">
        <v>30.314961</v>
      </c>
      <c r="AR1498" s="42">
        <v>299.10761200000002</v>
      </c>
      <c r="AS1498" s="42">
        <v>12.125984000000001</v>
      </c>
      <c r="AT1498" s="42">
        <v>16.167978999999999</v>
      </c>
      <c r="AU1498" s="42">
        <v>20.209973999999999</v>
      </c>
      <c r="AV1498" s="42">
        <v>64.671915999999996</v>
      </c>
      <c r="AW1498" s="42">
        <v>60.629921000000003</v>
      </c>
      <c r="AX1498" s="42">
        <v>36.377952999999998</v>
      </c>
      <c r="AY1498" s="42">
        <v>52.545932000000001</v>
      </c>
      <c r="AZ1498" s="42">
        <v>36.377952999999998</v>
      </c>
      <c r="BA1498" s="42">
        <v>141.46981600000001</v>
      </c>
      <c r="BB1498" s="42">
        <v>12.125984000000001</v>
      </c>
      <c r="BC1498" s="42">
        <v>8.08399</v>
      </c>
      <c r="BD1498" s="42">
        <v>16.167978999999999</v>
      </c>
      <c r="BE1498" s="42">
        <v>20.209973999999999</v>
      </c>
      <c r="BF1498" s="42">
        <v>12.125984000000001</v>
      </c>
      <c r="BG1498" s="42">
        <v>28.293963000000002</v>
      </c>
      <c r="BH1498" s="42">
        <v>28.293963000000002</v>
      </c>
      <c r="BI1498" s="42">
        <v>16.167978999999999</v>
      </c>
      <c r="BJ1498" s="42">
        <v>157.63779500000001</v>
      </c>
      <c r="BK1498" s="42">
        <v>0</v>
      </c>
      <c r="BL1498" s="42">
        <v>8.08399</v>
      </c>
      <c r="BM1498" s="42">
        <v>4.041995</v>
      </c>
      <c r="BN1498" s="42">
        <v>44.461942000000001</v>
      </c>
      <c r="BO1498" s="42">
        <v>48.503937000000001</v>
      </c>
      <c r="BP1498" s="42">
        <v>8.08399</v>
      </c>
      <c r="BQ1498" s="42">
        <v>24.251968999999999</v>
      </c>
      <c r="BR1498" s="42">
        <v>20.209973999999999</v>
      </c>
      <c r="BS1498" s="42">
        <v>24.251968999999999</v>
      </c>
      <c r="BT1498" s="42">
        <v>0</v>
      </c>
      <c r="BU1498" s="42">
        <v>0</v>
      </c>
      <c r="BV1498" s="42">
        <v>0</v>
      </c>
      <c r="BW1498" s="42">
        <v>4.041995</v>
      </c>
      <c r="BX1498" s="42">
        <v>4.041995</v>
      </c>
      <c r="BY1498" s="42">
        <v>4.041995</v>
      </c>
      <c r="BZ1498" s="42">
        <v>0</v>
      </c>
      <c r="CA1498" s="42">
        <v>12.125984000000001</v>
      </c>
      <c r="CB1498" s="42">
        <v>173.80577400000001</v>
      </c>
      <c r="CC1498" s="42">
        <v>4.041995</v>
      </c>
      <c r="CD1498" s="42">
        <v>0</v>
      </c>
      <c r="CE1498" s="42">
        <v>16.167978999999999</v>
      </c>
      <c r="CF1498" s="42">
        <v>52.545932000000001</v>
      </c>
      <c r="CG1498" s="42">
        <v>44.461942000000001</v>
      </c>
      <c r="CH1498" s="42">
        <v>32.335957999999998</v>
      </c>
      <c r="CI1498" s="42">
        <v>0</v>
      </c>
      <c r="CJ1498" s="42">
        <v>24.251968999999999</v>
      </c>
      <c r="CK1498" s="42">
        <v>101.049869</v>
      </c>
      <c r="CL1498" s="42">
        <v>8.08399</v>
      </c>
      <c r="CM1498" s="42">
        <v>16.167978999999999</v>
      </c>
      <c r="CN1498" s="42">
        <v>4.041995</v>
      </c>
      <c r="CO1498" s="42">
        <v>8.08399</v>
      </c>
      <c r="CP1498" s="42">
        <v>12.125984000000001</v>
      </c>
      <c r="CQ1498" s="42">
        <v>0</v>
      </c>
      <c r="CR1498" s="42">
        <v>52.545932000000001</v>
      </c>
      <c r="CS1498" s="42">
        <v>0</v>
      </c>
    </row>
    <row r="1499" spans="1:97">
      <c r="A1499" s="40" t="s">
        <v>3657</v>
      </c>
      <c r="B1499" s="40" t="s">
        <v>289</v>
      </c>
      <c r="C1499" s="40" t="s">
        <v>3502</v>
      </c>
      <c r="D1499" s="40" t="s">
        <v>3519</v>
      </c>
      <c r="E1499" s="40" t="s">
        <v>3616</v>
      </c>
      <c r="F1499" s="40" t="s">
        <v>351</v>
      </c>
      <c r="G1499" s="41" t="s">
        <v>294</v>
      </c>
      <c r="H1499" s="40" t="s">
        <v>3658</v>
      </c>
      <c r="I1499" s="42">
        <v>137</v>
      </c>
      <c r="J1499" s="42">
        <v>20.867550000000001</v>
      </c>
      <c r="K1499" s="42">
        <v>19.052980000000002</v>
      </c>
      <c r="L1499" s="42">
        <v>18.145695</v>
      </c>
      <c r="M1499" s="42">
        <v>28.125827999999998</v>
      </c>
      <c r="N1499" s="42">
        <v>23.589403999999998</v>
      </c>
      <c r="O1499" s="42">
        <v>27.218543</v>
      </c>
      <c r="P1499" s="42">
        <v>26</v>
      </c>
      <c r="Q1499" s="42">
        <v>15</v>
      </c>
      <c r="R1499" s="42">
        <v>24</v>
      </c>
      <c r="S1499" s="42">
        <v>25</v>
      </c>
      <c r="T1499" s="42">
        <v>42</v>
      </c>
      <c r="U1499" s="42">
        <v>15</v>
      </c>
      <c r="V1499" s="42">
        <v>68.046357999999998</v>
      </c>
      <c r="W1499" s="42">
        <v>12.701987000000001</v>
      </c>
      <c r="X1499" s="42">
        <v>9.9801319999999993</v>
      </c>
      <c r="Y1499" s="42">
        <v>9.0728480000000005</v>
      </c>
      <c r="Z1499" s="42">
        <v>14.516556</v>
      </c>
      <c r="AA1499" s="42">
        <v>10.887416999999999</v>
      </c>
      <c r="AB1499" s="42">
        <v>9.9801319999999993</v>
      </c>
      <c r="AC1499" s="42">
        <v>0.90728500000000001</v>
      </c>
      <c r="AD1499" s="42">
        <v>16.331126000000001</v>
      </c>
      <c r="AE1499" s="42">
        <v>36.291390999999997</v>
      </c>
      <c r="AF1499" s="42">
        <v>15.423840999999999</v>
      </c>
      <c r="AG1499" s="42">
        <v>68.953642000000002</v>
      </c>
      <c r="AH1499" s="42">
        <v>8.1655630000000006</v>
      </c>
      <c r="AI1499" s="42">
        <v>9.0728480000000005</v>
      </c>
      <c r="AJ1499" s="42">
        <v>9.0728480000000005</v>
      </c>
      <c r="AK1499" s="42">
        <v>13.609272000000001</v>
      </c>
      <c r="AL1499" s="42">
        <v>12.701987000000001</v>
      </c>
      <c r="AM1499" s="42">
        <v>16.331126000000001</v>
      </c>
      <c r="AN1499" s="42">
        <v>0</v>
      </c>
      <c r="AO1499" s="42">
        <v>10.887416999999999</v>
      </c>
      <c r="AP1499" s="42">
        <v>35.384106000000003</v>
      </c>
      <c r="AQ1499" s="42">
        <v>22.682119</v>
      </c>
      <c r="AR1499" s="42">
        <v>108.874172</v>
      </c>
      <c r="AS1499" s="42">
        <v>18.145695</v>
      </c>
      <c r="AT1499" s="42">
        <v>7.2582779999999998</v>
      </c>
      <c r="AU1499" s="42">
        <v>0</v>
      </c>
      <c r="AV1499" s="42">
        <v>18.145695</v>
      </c>
      <c r="AW1499" s="42">
        <v>21.774833999999998</v>
      </c>
      <c r="AX1499" s="42">
        <v>7.2582779999999998</v>
      </c>
      <c r="AY1499" s="42">
        <v>29.033113</v>
      </c>
      <c r="AZ1499" s="42">
        <v>7.2582779999999998</v>
      </c>
      <c r="BA1499" s="42">
        <v>47.178807999999997</v>
      </c>
      <c r="BB1499" s="42">
        <v>10.887416999999999</v>
      </c>
      <c r="BC1499" s="42">
        <v>3.6291389999999999</v>
      </c>
      <c r="BD1499" s="42">
        <v>0</v>
      </c>
      <c r="BE1499" s="42">
        <v>10.887416999999999</v>
      </c>
      <c r="BF1499" s="42">
        <v>0</v>
      </c>
      <c r="BG1499" s="42">
        <v>3.6291389999999999</v>
      </c>
      <c r="BH1499" s="42">
        <v>14.516556</v>
      </c>
      <c r="BI1499" s="42">
        <v>3.6291389999999999</v>
      </c>
      <c r="BJ1499" s="42">
        <v>61.695363999999998</v>
      </c>
      <c r="BK1499" s="42">
        <v>7.2582779999999998</v>
      </c>
      <c r="BL1499" s="42">
        <v>3.6291389999999999</v>
      </c>
      <c r="BM1499" s="42">
        <v>0</v>
      </c>
      <c r="BN1499" s="42">
        <v>7.2582779999999998</v>
      </c>
      <c r="BO1499" s="42">
        <v>21.774833999999998</v>
      </c>
      <c r="BP1499" s="42">
        <v>3.6291389999999999</v>
      </c>
      <c r="BQ1499" s="42">
        <v>14.516556</v>
      </c>
      <c r="BR1499" s="42">
        <v>3.6291389999999999</v>
      </c>
      <c r="BS1499" s="42">
        <v>0</v>
      </c>
      <c r="BT1499" s="42">
        <v>0</v>
      </c>
      <c r="BU1499" s="42">
        <v>0</v>
      </c>
      <c r="BV1499" s="42">
        <v>0</v>
      </c>
      <c r="BW1499" s="42">
        <v>0</v>
      </c>
      <c r="BX1499" s="42">
        <v>0</v>
      </c>
      <c r="BY1499" s="42">
        <v>0</v>
      </c>
      <c r="BZ1499" s="42">
        <v>0</v>
      </c>
      <c r="CA1499" s="42">
        <v>0</v>
      </c>
      <c r="CB1499" s="42">
        <v>61.695363999999998</v>
      </c>
      <c r="CC1499" s="42">
        <v>18.145695</v>
      </c>
      <c r="CD1499" s="42">
        <v>3.6291389999999999</v>
      </c>
      <c r="CE1499" s="42">
        <v>0</v>
      </c>
      <c r="CF1499" s="42">
        <v>14.516556</v>
      </c>
      <c r="CG1499" s="42">
        <v>18.145695</v>
      </c>
      <c r="CH1499" s="42">
        <v>7.2582779999999998</v>
      </c>
      <c r="CI1499" s="42">
        <v>0</v>
      </c>
      <c r="CJ1499" s="42">
        <v>0</v>
      </c>
      <c r="CK1499" s="42">
        <v>47.178807999999997</v>
      </c>
      <c r="CL1499" s="42">
        <v>0</v>
      </c>
      <c r="CM1499" s="42">
        <v>3.6291389999999999</v>
      </c>
      <c r="CN1499" s="42">
        <v>0</v>
      </c>
      <c r="CO1499" s="42">
        <v>3.6291389999999999</v>
      </c>
      <c r="CP1499" s="42">
        <v>3.6291389999999999</v>
      </c>
      <c r="CQ1499" s="42">
        <v>0</v>
      </c>
      <c r="CR1499" s="42">
        <v>29.033113</v>
      </c>
      <c r="CS1499" s="42">
        <v>7.2582779999999998</v>
      </c>
    </row>
    <row r="1500" spans="1:97">
      <c r="A1500" s="40" t="s">
        <v>3659</v>
      </c>
      <c r="B1500" s="40" t="s">
        <v>289</v>
      </c>
      <c r="C1500" s="40" t="s">
        <v>3502</v>
      </c>
      <c r="D1500" s="40" t="s">
        <v>3519</v>
      </c>
      <c r="E1500" s="40" t="s">
        <v>3536</v>
      </c>
      <c r="F1500" s="40" t="s">
        <v>397</v>
      </c>
      <c r="G1500" s="41" t="s">
        <v>294</v>
      </c>
      <c r="H1500" s="40" t="s">
        <v>3660</v>
      </c>
      <c r="I1500" s="42">
        <v>239</v>
      </c>
      <c r="J1500" s="42">
        <v>39</v>
      </c>
      <c r="K1500" s="42">
        <v>34</v>
      </c>
      <c r="L1500" s="42">
        <v>46</v>
      </c>
      <c r="M1500" s="42">
        <v>55</v>
      </c>
      <c r="N1500" s="42">
        <v>38</v>
      </c>
      <c r="O1500" s="42">
        <v>27</v>
      </c>
      <c r="P1500" s="42">
        <v>51</v>
      </c>
      <c r="Q1500" s="42">
        <v>43</v>
      </c>
      <c r="R1500" s="42">
        <v>62</v>
      </c>
      <c r="S1500" s="42">
        <v>37</v>
      </c>
      <c r="T1500" s="42">
        <v>42</v>
      </c>
      <c r="U1500" s="42">
        <v>29</v>
      </c>
      <c r="V1500" s="42">
        <v>121</v>
      </c>
      <c r="W1500" s="42">
        <v>18</v>
      </c>
      <c r="X1500" s="42">
        <v>18</v>
      </c>
      <c r="Y1500" s="42">
        <v>23</v>
      </c>
      <c r="Z1500" s="42">
        <v>31</v>
      </c>
      <c r="AA1500" s="42">
        <v>21</v>
      </c>
      <c r="AB1500" s="42">
        <v>9</v>
      </c>
      <c r="AC1500" s="42">
        <v>1</v>
      </c>
      <c r="AD1500" s="42">
        <v>19</v>
      </c>
      <c r="AE1500" s="42">
        <v>78</v>
      </c>
      <c r="AF1500" s="42">
        <v>24</v>
      </c>
      <c r="AG1500" s="42">
        <v>118</v>
      </c>
      <c r="AH1500" s="42">
        <v>21</v>
      </c>
      <c r="AI1500" s="42">
        <v>16</v>
      </c>
      <c r="AJ1500" s="42">
        <v>23</v>
      </c>
      <c r="AK1500" s="42">
        <v>24</v>
      </c>
      <c r="AL1500" s="42">
        <v>17</v>
      </c>
      <c r="AM1500" s="42">
        <v>16</v>
      </c>
      <c r="AN1500" s="42">
        <v>1</v>
      </c>
      <c r="AO1500" s="42">
        <v>33</v>
      </c>
      <c r="AP1500" s="42">
        <v>56</v>
      </c>
      <c r="AQ1500" s="42">
        <v>29</v>
      </c>
      <c r="AR1500" s="42">
        <v>196</v>
      </c>
      <c r="AS1500" s="42">
        <v>20</v>
      </c>
      <c r="AT1500" s="42">
        <v>0</v>
      </c>
      <c r="AU1500" s="42">
        <v>24</v>
      </c>
      <c r="AV1500" s="42">
        <v>16</v>
      </c>
      <c r="AW1500" s="42">
        <v>32</v>
      </c>
      <c r="AX1500" s="42">
        <v>20</v>
      </c>
      <c r="AY1500" s="42">
        <v>60</v>
      </c>
      <c r="AZ1500" s="42">
        <v>24</v>
      </c>
      <c r="BA1500" s="42">
        <v>88</v>
      </c>
      <c r="BB1500" s="42">
        <v>4</v>
      </c>
      <c r="BC1500" s="42">
        <v>0</v>
      </c>
      <c r="BD1500" s="42">
        <v>12</v>
      </c>
      <c r="BE1500" s="42">
        <v>4</v>
      </c>
      <c r="BF1500" s="42">
        <v>12</v>
      </c>
      <c r="BG1500" s="42">
        <v>20</v>
      </c>
      <c r="BH1500" s="42">
        <v>32</v>
      </c>
      <c r="BI1500" s="42">
        <v>4</v>
      </c>
      <c r="BJ1500" s="42">
        <v>108</v>
      </c>
      <c r="BK1500" s="42">
        <v>16</v>
      </c>
      <c r="BL1500" s="42">
        <v>0</v>
      </c>
      <c r="BM1500" s="42">
        <v>12</v>
      </c>
      <c r="BN1500" s="42">
        <v>12</v>
      </c>
      <c r="BO1500" s="42">
        <v>20</v>
      </c>
      <c r="BP1500" s="42">
        <v>0</v>
      </c>
      <c r="BQ1500" s="42">
        <v>28</v>
      </c>
      <c r="BR1500" s="42">
        <v>20</v>
      </c>
      <c r="BS1500" s="42">
        <v>20</v>
      </c>
      <c r="BT1500" s="42">
        <v>0</v>
      </c>
      <c r="BU1500" s="42">
        <v>0</v>
      </c>
      <c r="BV1500" s="42">
        <v>0</v>
      </c>
      <c r="BW1500" s="42">
        <v>0</v>
      </c>
      <c r="BX1500" s="42">
        <v>0</v>
      </c>
      <c r="BY1500" s="42">
        <v>0</v>
      </c>
      <c r="BZ1500" s="42">
        <v>0</v>
      </c>
      <c r="CA1500" s="42">
        <v>20</v>
      </c>
      <c r="CB1500" s="42">
        <v>104</v>
      </c>
      <c r="CC1500" s="42">
        <v>20</v>
      </c>
      <c r="CD1500" s="42">
        <v>0</v>
      </c>
      <c r="CE1500" s="42">
        <v>20</v>
      </c>
      <c r="CF1500" s="42">
        <v>16</v>
      </c>
      <c r="CG1500" s="42">
        <v>32</v>
      </c>
      <c r="CH1500" s="42">
        <v>16</v>
      </c>
      <c r="CI1500" s="42">
        <v>0</v>
      </c>
      <c r="CJ1500" s="42">
        <v>0</v>
      </c>
      <c r="CK1500" s="42">
        <v>72</v>
      </c>
      <c r="CL1500" s="42">
        <v>0</v>
      </c>
      <c r="CM1500" s="42">
        <v>0</v>
      </c>
      <c r="CN1500" s="42">
        <v>4</v>
      </c>
      <c r="CO1500" s="42">
        <v>0</v>
      </c>
      <c r="CP1500" s="42">
        <v>0</v>
      </c>
      <c r="CQ1500" s="42">
        <v>4</v>
      </c>
      <c r="CR1500" s="42">
        <v>60</v>
      </c>
      <c r="CS1500" s="42">
        <v>4</v>
      </c>
    </row>
    <row r="1501" spans="1:97">
      <c r="A1501" s="40" t="s">
        <v>3661</v>
      </c>
      <c r="B1501" s="40" t="s">
        <v>289</v>
      </c>
      <c r="C1501" s="40" t="s">
        <v>3502</v>
      </c>
      <c r="D1501" s="40" t="s">
        <v>3507</v>
      </c>
      <c r="E1501" s="40" t="s">
        <v>3662</v>
      </c>
      <c r="F1501" s="40" t="s">
        <v>2849</v>
      </c>
      <c r="G1501" s="41" t="s">
        <v>294</v>
      </c>
      <c r="H1501" s="40" t="s">
        <v>3663</v>
      </c>
      <c r="I1501" s="42">
        <v>2451</v>
      </c>
      <c r="J1501" s="42">
        <v>387.063963</v>
      </c>
      <c r="K1501" s="42">
        <v>333.35190899999998</v>
      </c>
      <c r="L1501" s="42">
        <v>428.76313599999997</v>
      </c>
      <c r="M1501" s="42">
        <v>474.24440600000003</v>
      </c>
      <c r="N1501" s="42">
        <v>451.81579599999998</v>
      </c>
      <c r="O1501" s="42">
        <v>375.76078999999999</v>
      </c>
      <c r="P1501" s="42">
        <v>396</v>
      </c>
      <c r="Q1501" s="42">
        <v>374</v>
      </c>
      <c r="R1501" s="42">
        <v>444</v>
      </c>
      <c r="S1501" s="42">
        <v>422</v>
      </c>
      <c r="T1501" s="42">
        <v>441</v>
      </c>
      <c r="U1501" s="42">
        <v>308</v>
      </c>
      <c r="V1501" s="42">
        <v>1189.8002280000001</v>
      </c>
      <c r="W1501" s="42">
        <v>202.31482</v>
      </c>
      <c r="X1501" s="42">
        <v>172.15547799999999</v>
      </c>
      <c r="Y1501" s="42">
        <v>224.80307300000001</v>
      </c>
      <c r="Z1501" s="42">
        <v>223.04757599999999</v>
      </c>
      <c r="AA1501" s="42">
        <v>216.913003</v>
      </c>
      <c r="AB1501" s="42">
        <v>138.423958</v>
      </c>
      <c r="AC1501" s="42">
        <v>12.142319000000001</v>
      </c>
      <c r="AD1501" s="42">
        <v>278.67273899999998</v>
      </c>
      <c r="AE1501" s="42">
        <v>629.05044899999996</v>
      </c>
      <c r="AF1501" s="42">
        <v>282.07704000000001</v>
      </c>
      <c r="AG1501" s="42">
        <v>1261.1997719999999</v>
      </c>
      <c r="AH1501" s="42">
        <v>184.749143</v>
      </c>
      <c r="AI1501" s="42">
        <v>161.19643099999999</v>
      </c>
      <c r="AJ1501" s="42">
        <v>203.96006299999999</v>
      </c>
      <c r="AK1501" s="42">
        <v>251.19683000000001</v>
      </c>
      <c r="AL1501" s="42">
        <v>234.90279200000001</v>
      </c>
      <c r="AM1501" s="42">
        <v>196.91992500000001</v>
      </c>
      <c r="AN1501" s="42">
        <v>28.274588000000001</v>
      </c>
      <c r="AO1501" s="42">
        <v>243.331231</v>
      </c>
      <c r="AP1501" s="42">
        <v>649.63800200000003</v>
      </c>
      <c r="AQ1501" s="42">
        <v>368.23053900000002</v>
      </c>
      <c r="AR1501" s="42">
        <v>2077.7483040000002</v>
      </c>
      <c r="AS1501" s="42">
        <v>76.248316000000003</v>
      </c>
      <c r="AT1501" s="42">
        <v>73.431220999999994</v>
      </c>
      <c r="AU1501" s="42">
        <v>68.804013999999995</v>
      </c>
      <c r="AV1501" s="42">
        <v>168.94525899999999</v>
      </c>
      <c r="AW1501" s="42">
        <v>236.78029000000001</v>
      </c>
      <c r="AX1501" s="42">
        <v>309.15338400000002</v>
      </c>
      <c r="AY1501" s="42">
        <v>884.36846400000002</v>
      </c>
      <c r="AZ1501" s="42">
        <v>260.01735600000001</v>
      </c>
      <c r="BA1501" s="42">
        <v>965.03269999999998</v>
      </c>
      <c r="BB1501" s="42">
        <v>43.913933999999998</v>
      </c>
      <c r="BC1501" s="42">
        <v>44.784996999999997</v>
      </c>
      <c r="BD1501" s="42">
        <v>40.489004000000001</v>
      </c>
      <c r="BE1501" s="42">
        <v>80.602857999999998</v>
      </c>
      <c r="BF1501" s="42">
        <v>35.985329</v>
      </c>
      <c r="BG1501" s="42">
        <v>245.24794199999999</v>
      </c>
      <c r="BH1501" s="42">
        <v>382.29843499999998</v>
      </c>
      <c r="BI1501" s="42">
        <v>91.710200999999998</v>
      </c>
      <c r="BJ1501" s="42">
        <v>1112.715604</v>
      </c>
      <c r="BK1501" s="42">
        <v>32.334381</v>
      </c>
      <c r="BL1501" s="42">
        <v>28.646224</v>
      </c>
      <c r="BM1501" s="42">
        <v>28.315010000000001</v>
      </c>
      <c r="BN1501" s="42">
        <v>88.342400999999995</v>
      </c>
      <c r="BO1501" s="42">
        <v>200.794961</v>
      </c>
      <c r="BP1501" s="42">
        <v>63.905442000000001</v>
      </c>
      <c r="BQ1501" s="42">
        <v>502.07002999999997</v>
      </c>
      <c r="BR1501" s="42">
        <v>168.307154</v>
      </c>
      <c r="BS1501" s="42">
        <v>215.05764400000001</v>
      </c>
      <c r="BT1501" s="42">
        <v>0</v>
      </c>
      <c r="BU1501" s="42">
        <v>4.0208630000000003</v>
      </c>
      <c r="BV1501" s="42">
        <v>0</v>
      </c>
      <c r="BW1501" s="42">
        <v>23.781289000000001</v>
      </c>
      <c r="BX1501" s="42">
        <v>19.891933999999999</v>
      </c>
      <c r="BY1501" s="42">
        <v>48.050139000000001</v>
      </c>
      <c r="BZ1501" s="42">
        <v>0</v>
      </c>
      <c r="CA1501" s="42">
        <v>119.313419</v>
      </c>
      <c r="CB1501" s="42">
        <v>791.265353</v>
      </c>
      <c r="CC1501" s="42">
        <v>39.830331999999999</v>
      </c>
      <c r="CD1501" s="42">
        <v>40.708812000000002</v>
      </c>
      <c r="CE1501" s="42">
        <v>52.609918999999998</v>
      </c>
      <c r="CF1501" s="42">
        <v>133.15595200000001</v>
      </c>
      <c r="CG1501" s="42">
        <v>196.61656300000001</v>
      </c>
      <c r="CH1501" s="42">
        <v>232.53320600000001</v>
      </c>
      <c r="CI1501" s="42">
        <v>12.174745</v>
      </c>
      <c r="CJ1501" s="42">
        <v>83.635823000000002</v>
      </c>
      <c r="CK1501" s="42">
        <v>1071.4253080000001</v>
      </c>
      <c r="CL1501" s="42">
        <v>36.417983999999997</v>
      </c>
      <c r="CM1501" s="42">
        <v>28.701546</v>
      </c>
      <c r="CN1501" s="42">
        <v>16.194095999999998</v>
      </c>
      <c r="CO1501" s="42">
        <v>12.008017000000001</v>
      </c>
      <c r="CP1501" s="42">
        <v>20.271792999999999</v>
      </c>
      <c r="CQ1501" s="42">
        <v>28.570039000000001</v>
      </c>
      <c r="CR1501" s="42">
        <v>872.19371899999999</v>
      </c>
      <c r="CS1501" s="42">
        <v>57.068114000000001</v>
      </c>
    </row>
    <row r="1502" spans="1:97">
      <c r="A1502" s="40" t="s">
        <v>3664</v>
      </c>
      <c r="B1502" s="40" t="s">
        <v>289</v>
      </c>
      <c r="C1502" s="40" t="s">
        <v>3502</v>
      </c>
      <c r="D1502" s="40" t="s">
        <v>3503</v>
      </c>
      <c r="E1502" s="40" t="s">
        <v>3514</v>
      </c>
      <c r="F1502" s="40" t="s">
        <v>2849</v>
      </c>
      <c r="G1502" s="41" t="s">
        <v>294</v>
      </c>
      <c r="H1502" s="40" t="s">
        <v>3665</v>
      </c>
      <c r="I1502" s="42">
        <v>797</v>
      </c>
      <c r="J1502" s="42">
        <v>158.00872799999999</v>
      </c>
      <c r="K1502" s="42">
        <v>108.320449</v>
      </c>
      <c r="L1502" s="42">
        <v>172.915212</v>
      </c>
      <c r="M1502" s="42">
        <v>160.990025</v>
      </c>
      <c r="N1502" s="42">
        <v>131.17705699999999</v>
      </c>
      <c r="O1502" s="42">
        <v>65.588528999999994</v>
      </c>
      <c r="P1502" s="42">
        <v>150</v>
      </c>
      <c r="Q1502" s="42">
        <v>126</v>
      </c>
      <c r="R1502" s="42">
        <v>159</v>
      </c>
      <c r="S1502" s="42">
        <v>134</v>
      </c>
      <c r="T1502" s="42">
        <v>92</v>
      </c>
      <c r="U1502" s="42">
        <v>64</v>
      </c>
      <c r="V1502" s="42">
        <v>409.431421</v>
      </c>
      <c r="W1502" s="42">
        <v>79.501247000000006</v>
      </c>
      <c r="X1502" s="42">
        <v>59.625934999999998</v>
      </c>
      <c r="Y1502" s="42">
        <v>90.432668000000007</v>
      </c>
      <c r="Z1502" s="42">
        <v>77.513716000000002</v>
      </c>
      <c r="AA1502" s="42">
        <v>72.544888</v>
      </c>
      <c r="AB1502" s="42">
        <v>27.825436</v>
      </c>
      <c r="AC1502" s="42">
        <v>1.9875309999999999</v>
      </c>
      <c r="AD1502" s="42">
        <v>108.320449</v>
      </c>
      <c r="AE1502" s="42">
        <v>230.55361600000001</v>
      </c>
      <c r="AF1502" s="42">
        <v>70.557356999999996</v>
      </c>
      <c r="AG1502" s="42">
        <v>387.568579</v>
      </c>
      <c r="AH1502" s="42">
        <v>78.507480999999999</v>
      </c>
      <c r="AI1502" s="42">
        <v>48.694513999999998</v>
      </c>
      <c r="AJ1502" s="42">
        <v>82.482544000000004</v>
      </c>
      <c r="AK1502" s="42">
        <v>83.476309000000001</v>
      </c>
      <c r="AL1502" s="42">
        <v>58.632170000000002</v>
      </c>
      <c r="AM1502" s="42">
        <v>30.806733000000001</v>
      </c>
      <c r="AN1502" s="42">
        <v>4.9688280000000002</v>
      </c>
      <c r="AO1502" s="42">
        <v>93.413965000000005</v>
      </c>
      <c r="AP1502" s="42">
        <v>229.55985000000001</v>
      </c>
      <c r="AQ1502" s="42">
        <v>64.594763</v>
      </c>
      <c r="AR1502" s="42">
        <v>600.23441400000002</v>
      </c>
      <c r="AS1502" s="42">
        <v>11.925186999999999</v>
      </c>
      <c r="AT1502" s="42">
        <v>27.825436</v>
      </c>
      <c r="AU1502" s="42">
        <v>39.750622999999997</v>
      </c>
      <c r="AV1502" s="42">
        <v>99.376559</v>
      </c>
      <c r="AW1502" s="42">
        <v>63.600997999999997</v>
      </c>
      <c r="AX1502" s="42">
        <v>107.326683</v>
      </c>
      <c r="AY1502" s="42">
        <v>182.852868</v>
      </c>
      <c r="AZ1502" s="42">
        <v>67.576059999999998</v>
      </c>
      <c r="BA1502" s="42">
        <v>318.00498800000003</v>
      </c>
      <c r="BB1502" s="42">
        <v>7.9501249999999999</v>
      </c>
      <c r="BC1502" s="42">
        <v>19.875312000000001</v>
      </c>
      <c r="BD1502" s="42">
        <v>11.925186999999999</v>
      </c>
      <c r="BE1502" s="42">
        <v>51.675809999999998</v>
      </c>
      <c r="BF1502" s="42">
        <v>11.925186999999999</v>
      </c>
      <c r="BG1502" s="42">
        <v>91.426434</v>
      </c>
      <c r="BH1502" s="42">
        <v>99.376559</v>
      </c>
      <c r="BI1502" s="42">
        <v>23.850373999999999</v>
      </c>
      <c r="BJ1502" s="42">
        <v>282.22942599999999</v>
      </c>
      <c r="BK1502" s="42">
        <v>3.9750619999999999</v>
      </c>
      <c r="BL1502" s="42">
        <v>7.9501249999999999</v>
      </c>
      <c r="BM1502" s="42">
        <v>27.825436</v>
      </c>
      <c r="BN1502" s="42">
        <v>47.700747999999997</v>
      </c>
      <c r="BO1502" s="42">
        <v>51.675809999999998</v>
      </c>
      <c r="BP1502" s="42">
        <v>15.900249000000001</v>
      </c>
      <c r="BQ1502" s="42">
        <v>83.476309000000001</v>
      </c>
      <c r="BR1502" s="42">
        <v>43.725686000000003</v>
      </c>
      <c r="BS1502" s="42">
        <v>67.576059999999998</v>
      </c>
      <c r="BT1502" s="42">
        <v>0</v>
      </c>
      <c r="BU1502" s="42">
        <v>0</v>
      </c>
      <c r="BV1502" s="42">
        <v>0</v>
      </c>
      <c r="BW1502" s="42">
        <v>3.9750619999999999</v>
      </c>
      <c r="BX1502" s="42">
        <v>7.9501249999999999</v>
      </c>
      <c r="BY1502" s="42">
        <v>15.900249000000001</v>
      </c>
      <c r="BZ1502" s="42">
        <v>0</v>
      </c>
      <c r="CA1502" s="42">
        <v>39.750622999999997</v>
      </c>
      <c r="CB1502" s="42">
        <v>318.00498800000003</v>
      </c>
      <c r="CC1502" s="42">
        <v>7.9501249999999999</v>
      </c>
      <c r="CD1502" s="42">
        <v>23.850373999999999</v>
      </c>
      <c r="CE1502" s="42">
        <v>39.750622999999997</v>
      </c>
      <c r="CF1502" s="42">
        <v>83.476309000000001</v>
      </c>
      <c r="CG1502" s="42">
        <v>51.675809999999998</v>
      </c>
      <c r="CH1502" s="42">
        <v>83.476309000000001</v>
      </c>
      <c r="CI1502" s="42">
        <v>0</v>
      </c>
      <c r="CJ1502" s="42">
        <v>27.825436</v>
      </c>
      <c r="CK1502" s="42">
        <v>214.653367</v>
      </c>
      <c r="CL1502" s="42">
        <v>3.9750619999999999</v>
      </c>
      <c r="CM1502" s="42">
        <v>3.9750619999999999</v>
      </c>
      <c r="CN1502" s="42">
        <v>0</v>
      </c>
      <c r="CO1502" s="42">
        <v>11.925186999999999</v>
      </c>
      <c r="CP1502" s="42">
        <v>3.9750619999999999</v>
      </c>
      <c r="CQ1502" s="42">
        <v>7.9501249999999999</v>
      </c>
      <c r="CR1502" s="42">
        <v>182.852868</v>
      </c>
      <c r="CS1502" s="42">
        <v>0</v>
      </c>
    </row>
    <row r="1503" spans="1:97">
      <c r="A1503" s="40" t="s">
        <v>3666</v>
      </c>
      <c r="B1503" s="40" t="s">
        <v>289</v>
      </c>
      <c r="C1503" s="40" t="s">
        <v>3502</v>
      </c>
      <c r="D1503" s="40" t="s">
        <v>3503</v>
      </c>
      <c r="E1503" s="40" t="s">
        <v>3633</v>
      </c>
      <c r="F1503" s="40" t="s">
        <v>2849</v>
      </c>
      <c r="G1503" s="41" t="s">
        <v>294</v>
      </c>
      <c r="H1503" s="40" t="s">
        <v>3667</v>
      </c>
      <c r="I1503" s="42">
        <v>367</v>
      </c>
      <c r="J1503" s="42">
        <v>61</v>
      </c>
      <c r="K1503" s="42">
        <v>52</v>
      </c>
      <c r="L1503" s="42">
        <v>68</v>
      </c>
      <c r="M1503" s="42">
        <v>94</v>
      </c>
      <c r="N1503" s="42">
        <v>56</v>
      </c>
      <c r="O1503" s="42">
        <v>36</v>
      </c>
      <c r="P1503" s="42">
        <v>73</v>
      </c>
      <c r="Q1503" s="42">
        <v>40</v>
      </c>
      <c r="R1503" s="42">
        <v>88</v>
      </c>
      <c r="S1503" s="42">
        <v>53</v>
      </c>
      <c r="T1503" s="42">
        <v>58</v>
      </c>
      <c r="U1503" s="42">
        <v>21</v>
      </c>
      <c r="V1503" s="42">
        <v>187</v>
      </c>
      <c r="W1503" s="42">
        <v>31</v>
      </c>
      <c r="X1503" s="42">
        <v>24</v>
      </c>
      <c r="Y1503" s="42">
        <v>37</v>
      </c>
      <c r="Z1503" s="42">
        <v>46</v>
      </c>
      <c r="AA1503" s="42">
        <v>30</v>
      </c>
      <c r="AB1503" s="42">
        <v>19</v>
      </c>
      <c r="AC1503" s="42">
        <v>0</v>
      </c>
      <c r="AD1503" s="42">
        <v>42</v>
      </c>
      <c r="AE1503" s="42">
        <v>111</v>
      </c>
      <c r="AF1503" s="42">
        <v>34</v>
      </c>
      <c r="AG1503" s="42">
        <v>180</v>
      </c>
      <c r="AH1503" s="42">
        <v>30</v>
      </c>
      <c r="AI1503" s="42">
        <v>28</v>
      </c>
      <c r="AJ1503" s="42">
        <v>31</v>
      </c>
      <c r="AK1503" s="42">
        <v>48</v>
      </c>
      <c r="AL1503" s="42">
        <v>26</v>
      </c>
      <c r="AM1503" s="42">
        <v>16</v>
      </c>
      <c r="AN1503" s="42">
        <v>1</v>
      </c>
      <c r="AO1503" s="42">
        <v>43</v>
      </c>
      <c r="AP1503" s="42">
        <v>106</v>
      </c>
      <c r="AQ1503" s="42">
        <v>31</v>
      </c>
      <c r="AR1503" s="42">
        <v>288</v>
      </c>
      <c r="AS1503" s="42">
        <v>16</v>
      </c>
      <c r="AT1503" s="42">
        <v>20</v>
      </c>
      <c r="AU1503" s="42">
        <v>16</v>
      </c>
      <c r="AV1503" s="42">
        <v>44</v>
      </c>
      <c r="AW1503" s="42">
        <v>36</v>
      </c>
      <c r="AX1503" s="42">
        <v>36</v>
      </c>
      <c r="AY1503" s="42">
        <v>92</v>
      </c>
      <c r="AZ1503" s="42">
        <v>28</v>
      </c>
      <c r="BA1503" s="42">
        <v>152</v>
      </c>
      <c r="BB1503" s="42">
        <v>4</v>
      </c>
      <c r="BC1503" s="42">
        <v>12</v>
      </c>
      <c r="BD1503" s="42">
        <v>12</v>
      </c>
      <c r="BE1503" s="42">
        <v>32</v>
      </c>
      <c r="BF1503" s="42">
        <v>4</v>
      </c>
      <c r="BG1503" s="42">
        <v>32</v>
      </c>
      <c r="BH1503" s="42">
        <v>52</v>
      </c>
      <c r="BI1503" s="42">
        <v>4</v>
      </c>
      <c r="BJ1503" s="42">
        <v>136</v>
      </c>
      <c r="BK1503" s="42">
        <v>12</v>
      </c>
      <c r="BL1503" s="42">
        <v>8</v>
      </c>
      <c r="BM1503" s="42">
        <v>4</v>
      </c>
      <c r="BN1503" s="42">
        <v>12</v>
      </c>
      <c r="BO1503" s="42">
        <v>32</v>
      </c>
      <c r="BP1503" s="42">
        <v>4</v>
      </c>
      <c r="BQ1503" s="42">
        <v>40</v>
      </c>
      <c r="BR1503" s="42">
        <v>24</v>
      </c>
      <c r="BS1503" s="42">
        <v>20</v>
      </c>
      <c r="BT1503" s="42">
        <v>0</v>
      </c>
      <c r="BU1503" s="42">
        <v>0</v>
      </c>
      <c r="BV1503" s="42">
        <v>0</v>
      </c>
      <c r="BW1503" s="42">
        <v>4</v>
      </c>
      <c r="BX1503" s="42">
        <v>0</v>
      </c>
      <c r="BY1503" s="42">
        <v>4</v>
      </c>
      <c r="BZ1503" s="42">
        <v>0</v>
      </c>
      <c r="CA1503" s="42">
        <v>12</v>
      </c>
      <c r="CB1503" s="42">
        <v>156</v>
      </c>
      <c r="CC1503" s="42">
        <v>8</v>
      </c>
      <c r="CD1503" s="42">
        <v>20</v>
      </c>
      <c r="CE1503" s="42">
        <v>12</v>
      </c>
      <c r="CF1503" s="42">
        <v>40</v>
      </c>
      <c r="CG1503" s="42">
        <v>36</v>
      </c>
      <c r="CH1503" s="42">
        <v>28</v>
      </c>
      <c r="CI1503" s="42">
        <v>0</v>
      </c>
      <c r="CJ1503" s="42">
        <v>12</v>
      </c>
      <c r="CK1503" s="42">
        <v>112</v>
      </c>
      <c r="CL1503" s="42">
        <v>8</v>
      </c>
      <c r="CM1503" s="42">
        <v>0</v>
      </c>
      <c r="CN1503" s="42">
        <v>4</v>
      </c>
      <c r="CO1503" s="42">
        <v>0</v>
      </c>
      <c r="CP1503" s="42">
        <v>0</v>
      </c>
      <c r="CQ1503" s="42">
        <v>4</v>
      </c>
      <c r="CR1503" s="42">
        <v>92</v>
      </c>
      <c r="CS1503" s="42">
        <v>4</v>
      </c>
    </row>
    <row r="1504" spans="1:97">
      <c r="A1504" s="40" t="s">
        <v>3668</v>
      </c>
      <c r="B1504" s="40" t="s">
        <v>289</v>
      </c>
      <c r="C1504" s="40" t="s">
        <v>3502</v>
      </c>
      <c r="D1504" s="40" t="s">
        <v>3507</v>
      </c>
      <c r="E1504" s="40" t="s">
        <v>3669</v>
      </c>
      <c r="F1504" s="40" t="s">
        <v>2094</v>
      </c>
      <c r="G1504" s="41" t="s">
        <v>294</v>
      </c>
      <c r="H1504" s="40" t="s">
        <v>3670</v>
      </c>
      <c r="I1504" s="42">
        <v>974</v>
      </c>
      <c r="J1504" s="42">
        <v>155.30517399999999</v>
      </c>
      <c r="K1504" s="42">
        <v>109.022175</v>
      </c>
      <c r="L1504" s="42">
        <v>203.645195</v>
      </c>
      <c r="M1504" s="42">
        <v>174.84688499999999</v>
      </c>
      <c r="N1504" s="42">
        <v>197.474129</v>
      </c>
      <c r="O1504" s="42">
        <v>133.70644100000001</v>
      </c>
      <c r="P1504" s="42">
        <v>130</v>
      </c>
      <c r="Q1504" s="42">
        <v>130</v>
      </c>
      <c r="R1504" s="42">
        <v>170</v>
      </c>
      <c r="S1504" s="42">
        <v>164</v>
      </c>
      <c r="T1504" s="42">
        <v>199</v>
      </c>
      <c r="U1504" s="42">
        <v>95</v>
      </c>
      <c r="V1504" s="42">
        <v>470.02956699999999</v>
      </c>
      <c r="W1504" s="42">
        <v>75.081309000000005</v>
      </c>
      <c r="X1504" s="42">
        <v>52.454065</v>
      </c>
      <c r="Y1504" s="42">
        <v>102.85110899999999</v>
      </c>
      <c r="Z1504" s="42">
        <v>89.480464999999995</v>
      </c>
      <c r="AA1504" s="42">
        <v>91.537486999999999</v>
      </c>
      <c r="AB1504" s="42">
        <v>57.596620999999999</v>
      </c>
      <c r="AC1504" s="42">
        <v>1.028511</v>
      </c>
      <c r="AD1504" s="42">
        <v>99.765575999999996</v>
      </c>
      <c r="AE1504" s="42">
        <v>246.84266099999999</v>
      </c>
      <c r="AF1504" s="42">
        <v>123.421331</v>
      </c>
      <c r="AG1504" s="42">
        <v>503.97043300000001</v>
      </c>
      <c r="AH1504" s="42">
        <v>80.223865000000004</v>
      </c>
      <c r="AI1504" s="42">
        <v>56.568109999999997</v>
      </c>
      <c r="AJ1504" s="42">
        <v>100.794087</v>
      </c>
      <c r="AK1504" s="42">
        <v>85.366420000000005</v>
      </c>
      <c r="AL1504" s="42">
        <v>105.93664200000001</v>
      </c>
      <c r="AM1504" s="42">
        <v>73.024287000000001</v>
      </c>
      <c r="AN1504" s="42">
        <v>2.0570219999999999</v>
      </c>
      <c r="AO1504" s="42">
        <v>107.993664</v>
      </c>
      <c r="AP1504" s="42">
        <v>254.042239</v>
      </c>
      <c r="AQ1504" s="42">
        <v>141.93453</v>
      </c>
      <c r="AR1504" s="42">
        <v>785.78247099999999</v>
      </c>
      <c r="AS1504" s="42">
        <v>53.482576999999999</v>
      </c>
      <c r="AT1504" s="42">
        <v>37.026398999999998</v>
      </c>
      <c r="AU1504" s="42">
        <v>20.570222000000001</v>
      </c>
      <c r="AV1504" s="42">
        <v>32.912354999999998</v>
      </c>
      <c r="AW1504" s="42">
        <v>111.07919699999999</v>
      </c>
      <c r="AX1504" s="42">
        <v>156.333685</v>
      </c>
      <c r="AY1504" s="42">
        <v>296.21119299999998</v>
      </c>
      <c r="AZ1504" s="42">
        <v>78.166843</v>
      </c>
      <c r="BA1504" s="42">
        <v>370.26399199999997</v>
      </c>
      <c r="BB1504" s="42">
        <v>28.798310000000001</v>
      </c>
      <c r="BC1504" s="42">
        <v>32.912354999999998</v>
      </c>
      <c r="BD1504" s="42">
        <v>8.2280890000000007</v>
      </c>
      <c r="BE1504" s="42">
        <v>12.342133</v>
      </c>
      <c r="BF1504" s="42">
        <v>16.456177</v>
      </c>
      <c r="BG1504" s="42">
        <v>123.421331</v>
      </c>
      <c r="BH1504" s="42">
        <v>135.763464</v>
      </c>
      <c r="BI1504" s="42">
        <v>12.342133</v>
      </c>
      <c r="BJ1504" s="42">
        <v>415.51847900000001</v>
      </c>
      <c r="BK1504" s="42">
        <v>24.684266000000001</v>
      </c>
      <c r="BL1504" s="42">
        <v>4.1140439999999998</v>
      </c>
      <c r="BM1504" s="42">
        <v>12.342133</v>
      </c>
      <c r="BN1504" s="42">
        <v>20.570222000000001</v>
      </c>
      <c r="BO1504" s="42">
        <v>94.623019999999997</v>
      </c>
      <c r="BP1504" s="42">
        <v>32.912354999999998</v>
      </c>
      <c r="BQ1504" s="42">
        <v>160.44773000000001</v>
      </c>
      <c r="BR1504" s="42">
        <v>65.824709999999996</v>
      </c>
      <c r="BS1504" s="42">
        <v>37.026398999999998</v>
      </c>
      <c r="BT1504" s="42">
        <v>0</v>
      </c>
      <c r="BU1504" s="42">
        <v>0</v>
      </c>
      <c r="BV1504" s="42">
        <v>0</v>
      </c>
      <c r="BW1504" s="42">
        <v>0</v>
      </c>
      <c r="BX1504" s="42">
        <v>4.1140439999999998</v>
      </c>
      <c r="BY1504" s="42">
        <v>12.342133</v>
      </c>
      <c r="BZ1504" s="42">
        <v>0</v>
      </c>
      <c r="CA1504" s="42">
        <v>20.570222000000001</v>
      </c>
      <c r="CB1504" s="42">
        <v>357.92185899999998</v>
      </c>
      <c r="CC1504" s="42">
        <v>32.912354999999998</v>
      </c>
      <c r="CD1504" s="42">
        <v>28.798310000000001</v>
      </c>
      <c r="CE1504" s="42">
        <v>16.456177</v>
      </c>
      <c r="CF1504" s="42">
        <v>32.912354999999998</v>
      </c>
      <c r="CG1504" s="42">
        <v>102.85110899999999</v>
      </c>
      <c r="CH1504" s="42">
        <v>127.535375</v>
      </c>
      <c r="CI1504" s="42">
        <v>0</v>
      </c>
      <c r="CJ1504" s="42">
        <v>16.456177</v>
      </c>
      <c r="CK1504" s="42">
        <v>390.83421299999998</v>
      </c>
      <c r="CL1504" s="42">
        <v>20.570222000000001</v>
      </c>
      <c r="CM1504" s="42">
        <v>8.2280890000000007</v>
      </c>
      <c r="CN1504" s="42">
        <v>4.1140439999999998</v>
      </c>
      <c r="CO1504" s="42">
        <v>0</v>
      </c>
      <c r="CP1504" s="42">
        <v>4.1140439999999998</v>
      </c>
      <c r="CQ1504" s="42">
        <v>16.456177</v>
      </c>
      <c r="CR1504" s="42">
        <v>296.21119299999998</v>
      </c>
      <c r="CS1504" s="42">
        <v>41.140444000000002</v>
      </c>
    </row>
    <row r="1505" spans="1:97">
      <c r="A1505" s="40" t="s">
        <v>3671</v>
      </c>
      <c r="B1505" s="40" t="s">
        <v>289</v>
      </c>
      <c r="C1505" s="40" t="s">
        <v>3502</v>
      </c>
      <c r="D1505" s="40" t="s">
        <v>3503</v>
      </c>
      <c r="E1505" s="40" t="s">
        <v>3672</v>
      </c>
      <c r="F1505" s="40" t="s">
        <v>2849</v>
      </c>
      <c r="G1505" s="41" t="s">
        <v>294</v>
      </c>
      <c r="H1505" s="40" t="s">
        <v>3673</v>
      </c>
      <c r="I1505" s="42">
        <v>2863</v>
      </c>
      <c r="J1505" s="42">
        <v>521.38334499999996</v>
      </c>
      <c r="K1505" s="42">
        <v>408.77647300000001</v>
      </c>
      <c r="L1505" s="42">
        <v>566.27980500000001</v>
      </c>
      <c r="M1505" s="42">
        <v>596.31506899999999</v>
      </c>
      <c r="N1505" s="42">
        <v>495.152311</v>
      </c>
      <c r="O1505" s="42">
        <v>275.09299700000003</v>
      </c>
      <c r="P1505" s="42">
        <v>509</v>
      </c>
      <c r="Q1505" s="42">
        <v>434</v>
      </c>
      <c r="R1505" s="42">
        <v>596</v>
      </c>
      <c r="S1505" s="42">
        <v>547</v>
      </c>
      <c r="T1505" s="42">
        <v>413</v>
      </c>
      <c r="U1505" s="42">
        <v>218</v>
      </c>
      <c r="V1505" s="42">
        <v>1381.3857129999999</v>
      </c>
      <c r="W1505" s="42">
        <v>274.56782600000003</v>
      </c>
      <c r="X1505" s="42">
        <v>201.03454400000001</v>
      </c>
      <c r="Y1505" s="42">
        <v>261.23370299999999</v>
      </c>
      <c r="Z1505" s="42">
        <v>295.18463400000002</v>
      </c>
      <c r="AA1505" s="42">
        <v>243.108407</v>
      </c>
      <c r="AB1505" s="42">
        <v>98.031060999999994</v>
      </c>
      <c r="AC1505" s="42">
        <v>8.2255389999999995</v>
      </c>
      <c r="AD1505" s="42">
        <v>367.58813199999997</v>
      </c>
      <c r="AE1505" s="42">
        <v>769.55832899999996</v>
      </c>
      <c r="AF1505" s="42">
        <v>244.23925199999999</v>
      </c>
      <c r="AG1505" s="42">
        <v>1481.6142870000001</v>
      </c>
      <c r="AH1505" s="42">
        <v>246.815518</v>
      </c>
      <c r="AI1505" s="42">
        <v>207.741929</v>
      </c>
      <c r="AJ1505" s="42">
        <v>305.04610200000002</v>
      </c>
      <c r="AK1505" s="42">
        <v>301.13043499999998</v>
      </c>
      <c r="AL1505" s="42">
        <v>252.043904</v>
      </c>
      <c r="AM1505" s="42">
        <v>152.23406700000001</v>
      </c>
      <c r="AN1505" s="42">
        <v>16.602331</v>
      </c>
      <c r="AO1505" s="42">
        <v>317.53632399999998</v>
      </c>
      <c r="AP1505" s="42">
        <v>846.61941400000001</v>
      </c>
      <c r="AQ1505" s="42">
        <v>317.45854800000001</v>
      </c>
      <c r="AR1505" s="42">
        <v>2339.9406570000001</v>
      </c>
      <c r="AS1505" s="42">
        <v>36.319859999999998</v>
      </c>
      <c r="AT1505" s="42">
        <v>132.19091299999999</v>
      </c>
      <c r="AU1505" s="42">
        <v>151.97526400000001</v>
      </c>
      <c r="AV1505" s="42">
        <v>334.42118499999998</v>
      </c>
      <c r="AW1505" s="42">
        <v>405.28987499999999</v>
      </c>
      <c r="AX1505" s="42">
        <v>282.40123</v>
      </c>
      <c r="AY1505" s="42">
        <v>700.03421300000002</v>
      </c>
      <c r="AZ1505" s="42">
        <v>297.30811799999998</v>
      </c>
      <c r="BA1505" s="42">
        <v>1102.799847</v>
      </c>
      <c r="BB1505" s="42">
        <v>11.939564000000001</v>
      </c>
      <c r="BC1505" s="42">
        <v>87.933127999999996</v>
      </c>
      <c r="BD1505" s="42">
        <v>91.781361000000004</v>
      </c>
      <c r="BE1505" s="42">
        <v>161.655146</v>
      </c>
      <c r="BF1505" s="42">
        <v>103.883353</v>
      </c>
      <c r="BG1505" s="42">
        <v>211.461071</v>
      </c>
      <c r="BH1505" s="42">
        <v>335.176333</v>
      </c>
      <c r="BI1505" s="42">
        <v>98.969890000000007</v>
      </c>
      <c r="BJ1505" s="42">
        <v>1237.1408100000001</v>
      </c>
      <c r="BK1505" s="42">
        <v>24.380296000000001</v>
      </c>
      <c r="BL1505" s="42">
        <v>44.257784999999998</v>
      </c>
      <c r="BM1505" s="42">
        <v>60.193902999999999</v>
      </c>
      <c r="BN1505" s="42">
        <v>172.76603800000001</v>
      </c>
      <c r="BO1505" s="42">
        <v>301.406522</v>
      </c>
      <c r="BP1505" s="42">
        <v>70.940158999999994</v>
      </c>
      <c r="BQ1505" s="42">
        <v>364.85787900000003</v>
      </c>
      <c r="BR1505" s="42">
        <v>198.33822799999999</v>
      </c>
      <c r="BS1505" s="42">
        <v>240.89247399999999</v>
      </c>
      <c r="BT1505" s="42">
        <v>0</v>
      </c>
      <c r="BU1505" s="42">
        <v>0</v>
      </c>
      <c r="BV1505" s="42">
        <v>0</v>
      </c>
      <c r="BW1505" s="42">
        <v>7.9309960000000004</v>
      </c>
      <c r="BX1505" s="42">
        <v>47.758183000000002</v>
      </c>
      <c r="BY1505" s="42">
        <v>55.356478000000003</v>
      </c>
      <c r="BZ1505" s="42">
        <v>0</v>
      </c>
      <c r="CA1505" s="42">
        <v>129.84681699999999</v>
      </c>
      <c r="CB1505" s="42">
        <v>1146.909615</v>
      </c>
      <c r="CC1505" s="42">
        <v>7.848338</v>
      </c>
      <c r="CD1505" s="42">
        <v>115.824234</v>
      </c>
      <c r="CE1505" s="42">
        <v>103.70418600000001</v>
      </c>
      <c r="CF1505" s="42">
        <v>285.57438000000002</v>
      </c>
      <c r="CG1505" s="42">
        <v>312.51769200000001</v>
      </c>
      <c r="CH1505" s="42">
        <v>202.910687</v>
      </c>
      <c r="CI1505" s="42">
        <v>12.189277000000001</v>
      </c>
      <c r="CJ1505" s="42">
        <v>106.34081999999999</v>
      </c>
      <c r="CK1505" s="42">
        <v>952.13856899999996</v>
      </c>
      <c r="CL1505" s="42">
        <v>28.471520999999999</v>
      </c>
      <c r="CM1505" s="42">
        <v>16.366679000000001</v>
      </c>
      <c r="CN1505" s="42">
        <v>48.271078000000003</v>
      </c>
      <c r="CO1505" s="42">
        <v>40.915809000000003</v>
      </c>
      <c r="CP1505" s="42">
        <v>45.013998999999998</v>
      </c>
      <c r="CQ1505" s="42">
        <v>24.134065</v>
      </c>
      <c r="CR1505" s="42">
        <v>687.84493499999996</v>
      </c>
      <c r="CS1505" s="42">
        <v>61.120480999999998</v>
      </c>
    </row>
    <row r="1506" spans="1:97">
      <c r="A1506" s="40" t="s">
        <v>3674</v>
      </c>
      <c r="B1506" s="40" t="s">
        <v>289</v>
      </c>
      <c r="C1506" s="40" t="s">
        <v>3502</v>
      </c>
      <c r="D1506" s="40" t="s">
        <v>3519</v>
      </c>
      <c r="E1506" s="40" t="s">
        <v>3582</v>
      </c>
      <c r="F1506" s="40" t="s">
        <v>397</v>
      </c>
      <c r="G1506" s="41" t="s">
        <v>294</v>
      </c>
      <c r="H1506" s="40" t="s">
        <v>3675</v>
      </c>
      <c r="I1506" s="42">
        <v>857</v>
      </c>
      <c r="J1506" s="42">
        <v>111.16745299999999</v>
      </c>
      <c r="K1506" s="42">
        <v>105.103774</v>
      </c>
      <c r="L1506" s="42">
        <v>125.31603800000001</v>
      </c>
      <c r="M1506" s="42">
        <v>196.05896200000001</v>
      </c>
      <c r="N1506" s="42">
        <v>209.196934</v>
      </c>
      <c r="O1506" s="42">
        <v>110.15684</v>
      </c>
      <c r="P1506" s="42">
        <v>128</v>
      </c>
      <c r="Q1506" s="42">
        <v>123</v>
      </c>
      <c r="R1506" s="42">
        <v>146</v>
      </c>
      <c r="S1506" s="42">
        <v>211</v>
      </c>
      <c r="T1506" s="42">
        <v>150</v>
      </c>
      <c r="U1506" s="42">
        <v>79</v>
      </c>
      <c r="V1506" s="42">
        <v>402.22405700000002</v>
      </c>
      <c r="W1506" s="42">
        <v>55.583725999999999</v>
      </c>
      <c r="X1506" s="42">
        <v>45.477594000000003</v>
      </c>
      <c r="Y1506" s="42">
        <v>58.615566000000001</v>
      </c>
      <c r="Z1506" s="42">
        <v>100.050708</v>
      </c>
      <c r="AA1506" s="42">
        <v>94.997641999999999</v>
      </c>
      <c r="AB1506" s="42">
        <v>43.456367999999998</v>
      </c>
      <c r="AC1506" s="42">
        <v>4.0424530000000001</v>
      </c>
      <c r="AD1506" s="42">
        <v>74.785376999999997</v>
      </c>
      <c r="AE1506" s="42">
        <v>227.38797199999999</v>
      </c>
      <c r="AF1506" s="42">
        <v>100.050708</v>
      </c>
      <c r="AG1506" s="42">
        <v>454.77594299999998</v>
      </c>
      <c r="AH1506" s="42">
        <v>55.583725999999999</v>
      </c>
      <c r="AI1506" s="42">
        <v>59.626179</v>
      </c>
      <c r="AJ1506" s="42">
        <v>66.700472000000005</v>
      </c>
      <c r="AK1506" s="42">
        <v>96.008255000000005</v>
      </c>
      <c r="AL1506" s="42">
        <v>114.199292</v>
      </c>
      <c r="AM1506" s="42">
        <v>49.520046999999998</v>
      </c>
      <c r="AN1506" s="42">
        <v>13.137972</v>
      </c>
      <c r="AO1506" s="42">
        <v>76.806603999999993</v>
      </c>
      <c r="AP1506" s="42">
        <v>252.653302</v>
      </c>
      <c r="AQ1506" s="42">
        <v>125.31603800000001</v>
      </c>
      <c r="AR1506" s="42">
        <v>731.68396199999995</v>
      </c>
      <c r="AS1506" s="42">
        <v>8.0849060000000001</v>
      </c>
      <c r="AT1506" s="42">
        <v>32.339623000000003</v>
      </c>
      <c r="AU1506" s="42">
        <v>16.169810999999999</v>
      </c>
      <c r="AV1506" s="42">
        <v>52.551887000000001</v>
      </c>
      <c r="AW1506" s="42">
        <v>109.146226</v>
      </c>
      <c r="AX1506" s="42">
        <v>109.146226</v>
      </c>
      <c r="AY1506" s="42">
        <v>323.39622600000001</v>
      </c>
      <c r="AZ1506" s="42">
        <v>80.849057000000002</v>
      </c>
      <c r="BA1506" s="42">
        <v>339.56603799999999</v>
      </c>
      <c r="BB1506" s="42">
        <v>4.0424530000000001</v>
      </c>
      <c r="BC1506" s="42">
        <v>20.212264000000001</v>
      </c>
      <c r="BD1506" s="42">
        <v>4.0424530000000001</v>
      </c>
      <c r="BE1506" s="42">
        <v>28.297170000000001</v>
      </c>
      <c r="BF1506" s="42">
        <v>8.0849060000000001</v>
      </c>
      <c r="BG1506" s="42">
        <v>76.806603999999993</v>
      </c>
      <c r="BH1506" s="42">
        <v>169.783019</v>
      </c>
      <c r="BI1506" s="42">
        <v>28.297170000000001</v>
      </c>
      <c r="BJ1506" s="42">
        <v>392.11792500000001</v>
      </c>
      <c r="BK1506" s="42">
        <v>4.0424530000000001</v>
      </c>
      <c r="BL1506" s="42">
        <v>12.127357999999999</v>
      </c>
      <c r="BM1506" s="42">
        <v>12.127357999999999</v>
      </c>
      <c r="BN1506" s="42">
        <v>24.254716999999999</v>
      </c>
      <c r="BO1506" s="42">
        <v>101.06132100000001</v>
      </c>
      <c r="BP1506" s="42">
        <v>32.339623000000003</v>
      </c>
      <c r="BQ1506" s="42">
        <v>153.61320799999999</v>
      </c>
      <c r="BR1506" s="42">
        <v>52.551887000000001</v>
      </c>
      <c r="BS1506" s="42">
        <v>72.764150999999998</v>
      </c>
      <c r="BT1506" s="42">
        <v>0</v>
      </c>
      <c r="BU1506" s="42">
        <v>0</v>
      </c>
      <c r="BV1506" s="42">
        <v>0</v>
      </c>
      <c r="BW1506" s="42">
        <v>0</v>
      </c>
      <c r="BX1506" s="42">
        <v>32.339623000000003</v>
      </c>
      <c r="BY1506" s="42">
        <v>12.127357999999999</v>
      </c>
      <c r="BZ1506" s="42">
        <v>0</v>
      </c>
      <c r="CA1506" s="42">
        <v>28.297170000000001</v>
      </c>
      <c r="CB1506" s="42">
        <v>270.84433999999999</v>
      </c>
      <c r="CC1506" s="42">
        <v>4.0424530000000001</v>
      </c>
      <c r="CD1506" s="42">
        <v>28.297170000000001</v>
      </c>
      <c r="CE1506" s="42">
        <v>12.127357999999999</v>
      </c>
      <c r="CF1506" s="42">
        <v>40.424528000000002</v>
      </c>
      <c r="CG1506" s="42">
        <v>60.636792</v>
      </c>
      <c r="CH1506" s="42">
        <v>80.849057000000002</v>
      </c>
      <c r="CI1506" s="42">
        <v>12.127357999999999</v>
      </c>
      <c r="CJ1506" s="42">
        <v>32.339623000000003</v>
      </c>
      <c r="CK1506" s="42">
        <v>388.07547199999999</v>
      </c>
      <c r="CL1506" s="42">
        <v>4.0424530000000001</v>
      </c>
      <c r="CM1506" s="42">
        <v>4.0424530000000001</v>
      </c>
      <c r="CN1506" s="42">
        <v>4.0424530000000001</v>
      </c>
      <c r="CO1506" s="42">
        <v>12.127357999999999</v>
      </c>
      <c r="CP1506" s="42">
        <v>16.169810999999999</v>
      </c>
      <c r="CQ1506" s="42">
        <v>16.169810999999999</v>
      </c>
      <c r="CR1506" s="42">
        <v>311.268868</v>
      </c>
      <c r="CS1506" s="42">
        <v>20.212264000000001</v>
      </c>
    </row>
    <row r="1507" spans="1:97">
      <c r="A1507" s="40" t="s">
        <v>3676</v>
      </c>
      <c r="B1507" s="40" t="s">
        <v>289</v>
      </c>
      <c r="C1507" s="40" t="s">
        <v>3502</v>
      </c>
      <c r="D1507" s="40" t="s">
        <v>3507</v>
      </c>
      <c r="E1507" s="40" t="s">
        <v>3611</v>
      </c>
      <c r="F1507" s="40" t="s">
        <v>2094</v>
      </c>
      <c r="G1507" s="41" t="s">
        <v>294</v>
      </c>
      <c r="H1507" s="40" t="s">
        <v>3677</v>
      </c>
      <c r="I1507" s="42">
        <v>243</v>
      </c>
      <c r="J1507" s="42">
        <v>27</v>
      </c>
      <c r="K1507" s="42">
        <v>29</v>
      </c>
      <c r="L1507" s="42">
        <v>37</v>
      </c>
      <c r="M1507" s="42">
        <v>54</v>
      </c>
      <c r="N1507" s="42">
        <v>51</v>
      </c>
      <c r="O1507" s="42">
        <v>45</v>
      </c>
      <c r="P1507" s="42">
        <v>31</v>
      </c>
      <c r="Q1507" s="42">
        <v>44</v>
      </c>
      <c r="R1507" s="42">
        <v>44</v>
      </c>
      <c r="S1507" s="42">
        <v>47</v>
      </c>
      <c r="T1507" s="42">
        <v>61</v>
      </c>
      <c r="U1507" s="42">
        <v>21</v>
      </c>
      <c r="V1507" s="42">
        <v>121</v>
      </c>
      <c r="W1507" s="42">
        <v>14</v>
      </c>
      <c r="X1507" s="42">
        <v>18</v>
      </c>
      <c r="Y1507" s="42">
        <v>19</v>
      </c>
      <c r="Z1507" s="42">
        <v>28</v>
      </c>
      <c r="AA1507" s="42">
        <v>23</v>
      </c>
      <c r="AB1507" s="42">
        <v>17</v>
      </c>
      <c r="AC1507" s="42">
        <v>2</v>
      </c>
      <c r="AD1507" s="42">
        <v>21</v>
      </c>
      <c r="AE1507" s="42">
        <v>66</v>
      </c>
      <c r="AF1507" s="42">
        <v>34</v>
      </c>
      <c r="AG1507" s="42">
        <v>122</v>
      </c>
      <c r="AH1507" s="42">
        <v>13</v>
      </c>
      <c r="AI1507" s="42">
        <v>11</v>
      </c>
      <c r="AJ1507" s="42">
        <v>18</v>
      </c>
      <c r="AK1507" s="42">
        <v>26</v>
      </c>
      <c r="AL1507" s="42">
        <v>28</v>
      </c>
      <c r="AM1507" s="42">
        <v>22</v>
      </c>
      <c r="AN1507" s="42">
        <v>4</v>
      </c>
      <c r="AO1507" s="42">
        <v>15</v>
      </c>
      <c r="AP1507" s="42">
        <v>61</v>
      </c>
      <c r="AQ1507" s="42">
        <v>46</v>
      </c>
      <c r="AR1507" s="42">
        <v>208</v>
      </c>
      <c r="AS1507" s="42">
        <v>36</v>
      </c>
      <c r="AT1507" s="42">
        <v>8</v>
      </c>
      <c r="AU1507" s="42">
        <v>0</v>
      </c>
      <c r="AV1507" s="42">
        <v>24</v>
      </c>
      <c r="AW1507" s="42">
        <v>12</v>
      </c>
      <c r="AX1507" s="42">
        <v>20</v>
      </c>
      <c r="AY1507" s="42">
        <v>96</v>
      </c>
      <c r="AZ1507" s="42">
        <v>12</v>
      </c>
      <c r="BA1507" s="42">
        <v>100</v>
      </c>
      <c r="BB1507" s="42">
        <v>28</v>
      </c>
      <c r="BC1507" s="42">
        <v>4</v>
      </c>
      <c r="BD1507" s="42">
        <v>0</v>
      </c>
      <c r="BE1507" s="42">
        <v>8</v>
      </c>
      <c r="BF1507" s="42">
        <v>4</v>
      </c>
      <c r="BG1507" s="42">
        <v>16</v>
      </c>
      <c r="BH1507" s="42">
        <v>40</v>
      </c>
      <c r="BI1507" s="42">
        <v>0</v>
      </c>
      <c r="BJ1507" s="42">
        <v>108</v>
      </c>
      <c r="BK1507" s="42">
        <v>8</v>
      </c>
      <c r="BL1507" s="42">
        <v>4</v>
      </c>
      <c r="BM1507" s="42">
        <v>0</v>
      </c>
      <c r="BN1507" s="42">
        <v>16</v>
      </c>
      <c r="BO1507" s="42">
        <v>8</v>
      </c>
      <c r="BP1507" s="42">
        <v>4</v>
      </c>
      <c r="BQ1507" s="42">
        <v>56</v>
      </c>
      <c r="BR1507" s="42">
        <v>12</v>
      </c>
      <c r="BS1507" s="42">
        <v>8</v>
      </c>
      <c r="BT1507" s="42">
        <v>0</v>
      </c>
      <c r="BU1507" s="42">
        <v>0</v>
      </c>
      <c r="BV1507" s="42">
        <v>0</v>
      </c>
      <c r="BW1507" s="42">
        <v>0</v>
      </c>
      <c r="BX1507" s="42">
        <v>0</v>
      </c>
      <c r="BY1507" s="42">
        <v>0</v>
      </c>
      <c r="BZ1507" s="42">
        <v>0</v>
      </c>
      <c r="CA1507" s="42">
        <v>8</v>
      </c>
      <c r="CB1507" s="42">
        <v>72</v>
      </c>
      <c r="CC1507" s="42">
        <v>20</v>
      </c>
      <c r="CD1507" s="42">
        <v>8</v>
      </c>
      <c r="CE1507" s="42">
        <v>0</v>
      </c>
      <c r="CF1507" s="42">
        <v>16</v>
      </c>
      <c r="CG1507" s="42">
        <v>8</v>
      </c>
      <c r="CH1507" s="42">
        <v>20</v>
      </c>
      <c r="CI1507" s="42">
        <v>0</v>
      </c>
      <c r="CJ1507" s="42">
        <v>0</v>
      </c>
      <c r="CK1507" s="42">
        <v>128</v>
      </c>
      <c r="CL1507" s="42">
        <v>16</v>
      </c>
      <c r="CM1507" s="42">
        <v>0</v>
      </c>
      <c r="CN1507" s="42">
        <v>0</v>
      </c>
      <c r="CO1507" s="42">
        <v>8</v>
      </c>
      <c r="CP1507" s="42">
        <v>4</v>
      </c>
      <c r="CQ1507" s="42">
        <v>0</v>
      </c>
      <c r="CR1507" s="42">
        <v>96</v>
      </c>
      <c r="CS1507" s="42">
        <v>4</v>
      </c>
    </row>
    <row r="1508" spans="1:97">
      <c r="A1508" s="40" t="s">
        <v>3678</v>
      </c>
      <c r="B1508" s="40" t="s">
        <v>289</v>
      </c>
      <c r="C1508" s="40" t="s">
        <v>3502</v>
      </c>
      <c r="D1508" s="40" t="s">
        <v>3519</v>
      </c>
      <c r="E1508" s="40" t="s">
        <v>3536</v>
      </c>
      <c r="F1508" s="40" t="s">
        <v>397</v>
      </c>
      <c r="G1508" s="41" t="s">
        <v>294</v>
      </c>
      <c r="H1508" s="40" t="s">
        <v>3679</v>
      </c>
      <c r="I1508" s="42">
        <v>110</v>
      </c>
      <c r="J1508" s="42">
        <v>18.828828999999999</v>
      </c>
      <c r="K1508" s="42">
        <v>13.873874000000001</v>
      </c>
      <c r="L1508" s="42">
        <v>8.9189190000000007</v>
      </c>
      <c r="M1508" s="42">
        <v>36.666666999999997</v>
      </c>
      <c r="N1508" s="42">
        <v>14.864865</v>
      </c>
      <c r="O1508" s="42">
        <v>16.846847</v>
      </c>
      <c r="P1508" s="42">
        <v>13</v>
      </c>
      <c r="Q1508" s="42">
        <v>21</v>
      </c>
      <c r="R1508" s="42">
        <v>25</v>
      </c>
      <c r="S1508" s="42">
        <v>21</v>
      </c>
      <c r="T1508" s="42">
        <v>21</v>
      </c>
      <c r="U1508" s="42">
        <v>11</v>
      </c>
      <c r="V1508" s="42">
        <v>52.522523</v>
      </c>
      <c r="W1508" s="42">
        <v>12.882883</v>
      </c>
      <c r="X1508" s="42">
        <v>5.9459460000000002</v>
      </c>
      <c r="Y1508" s="42">
        <v>2.9729730000000001</v>
      </c>
      <c r="Z1508" s="42">
        <v>18.828828999999999</v>
      </c>
      <c r="AA1508" s="42">
        <v>5.9459460000000002</v>
      </c>
      <c r="AB1508" s="42">
        <v>5.9459460000000002</v>
      </c>
      <c r="AC1508" s="42">
        <v>0</v>
      </c>
      <c r="AD1508" s="42">
        <v>12.882883</v>
      </c>
      <c r="AE1508" s="42">
        <v>29.72973</v>
      </c>
      <c r="AF1508" s="42">
        <v>9.90991</v>
      </c>
      <c r="AG1508" s="42">
        <v>57.477477</v>
      </c>
      <c r="AH1508" s="42">
        <v>5.9459460000000002</v>
      </c>
      <c r="AI1508" s="42">
        <v>7.9279279999999996</v>
      </c>
      <c r="AJ1508" s="42">
        <v>5.9459460000000002</v>
      </c>
      <c r="AK1508" s="42">
        <v>17.837838000000001</v>
      </c>
      <c r="AL1508" s="42">
        <v>8.9189190000000007</v>
      </c>
      <c r="AM1508" s="42">
        <v>10.900900999999999</v>
      </c>
      <c r="AN1508" s="42">
        <v>0</v>
      </c>
      <c r="AO1508" s="42">
        <v>7.9279279999999996</v>
      </c>
      <c r="AP1508" s="42">
        <v>31.711711999999999</v>
      </c>
      <c r="AQ1508" s="42">
        <v>17.837838000000001</v>
      </c>
      <c r="AR1508" s="42">
        <v>91.171171000000001</v>
      </c>
      <c r="AS1508" s="42">
        <v>19.81982</v>
      </c>
      <c r="AT1508" s="42">
        <v>7.9279279999999996</v>
      </c>
      <c r="AU1508" s="42">
        <v>7.9279279999999996</v>
      </c>
      <c r="AV1508" s="42">
        <v>0</v>
      </c>
      <c r="AW1508" s="42">
        <v>7.9279279999999996</v>
      </c>
      <c r="AX1508" s="42">
        <v>0</v>
      </c>
      <c r="AY1508" s="42">
        <v>43.603603999999997</v>
      </c>
      <c r="AZ1508" s="42">
        <v>3.9639639999999998</v>
      </c>
      <c r="BA1508" s="42">
        <v>31.711711999999999</v>
      </c>
      <c r="BB1508" s="42">
        <v>11.891892</v>
      </c>
      <c r="BC1508" s="42">
        <v>7.9279279999999996</v>
      </c>
      <c r="BD1508" s="42">
        <v>0</v>
      </c>
      <c r="BE1508" s="42">
        <v>0</v>
      </c>
      <c r="BF1508" s="42">
        <v>0</v>
      </c>
      <c r="BG1508" s="42">
        <v>0</v>
      </c>
      <c r="BH1508" s="42">
        <v>11.891892</v>
      </c>
      <c r="BI1508" s="42">
        <v>0</v>
      </c>
      <c r="BJ1508" s="42">
        <v>59.459459000000003</v>
      </c>
      <c r="BK1508" s="42">
        <v>7.9279279999999996</v>
      </c>
      <c r="BL1508" s="42">
        <v>0</v>
      </c>
      <c r="BM1508" s="42">
        <v>7.9279279999999996</v>
      </c>
      <c r="BN1508" s="42">
        <v>0</v>
      </c>
      <c r="BO1508" s="42">
        <v>7.9279279999999996</v>
      </c>
      <c r="BP1508" s="42">
        <v>0</v>
      </c>
      <c r="BQ1508" s="42">
        <v>31.711711999999999</v>
      </c>
      <c r="BR1508" s="42">
        <v>3.9639639999999998</v>
      </c>
      <c r="BS1508" s="42">
        <v>11.891892</v>
      </c>
      <c r="BT1508" s="42">
        <v>0</v>
      </c>
      <c r="BU1508" s="42">
        <v>3.9639639999999998</v>
      </c>
      <c r="BV1508" s="42">
        <v>0</v>
      </c>
      <c r="BW1508" s="42">
        <v>0</v>
      </c>
      <c r="BX1508" s="42">
        <v>3.9639639999999998</v>
      </c>
      <c r="BY1508" s="42">
        <v>0</v>
      </c>
      <c r="BZ1508" s="42">
        <v>0</v>
      </c>
      <c r="CA1508" s="42">
        <v>3.9639639999999998</v>
      </c>
      <c r="CB1508" s="42">
        <v>27.747748000000001</v>
      </c>
      <c r="CC1508" s="42">
        <v>11.891892</v>
      </c>
      <c r="CD1508" s="42">
        <v>3.9639639999999998</v>
      </c>
      <c r="CE1508" s="42">
        <v>7.9279279999999996</v>
      </c>
      <c r="CF1508" s="42">
        <v>0</v>
      </c>
      <c r="CG1508" s="42">
        <v>3.9639639999999998</v>
      </c>
      <c r="CH1508" s="42">
        <v>0</v>
      </c>
      <c r="CI1508" s="42">
        <v>0</v>
      </c>
      <c r="CJ1508" s="42">
        <v>0</v>
      </c>
      <c r="CK1508" s="42">
        <v>51.531531999999999</v>
      </c>
      <c r="CL1508" s="42">
        <v>7.9279279999999996</v>
      </c>
      <c r="CM1508" s="42">
        <v>0</v>
      </c>
      <c r="CN1508" s="42">
        <v>0</v>
      </c>
      <c r="CO1508" s="42">
        <v>0</v>
      </c>
      <c r="CP1508" s="42">
        <v>0</v>
      </c>
      <c r="CQ1508" s="42">
        <v>0</v>
      </c>
      <c r="CR1508" s="42">
        <v>43.603603999999997</v>
      </c>
      <c r="CS1508" s="42">
        <v>0</v>
      </c>
    </row>
    <row r="1509" spans="1:97">
      <c r="A1509" s="40" t="s">
        <v>3680</v>
      </c>
      <c r="B1509" s="40" t="s">
        <v>289</v>
      </c>
      <c r="C1509" s="40" t="s">
        <v>3502</v>
      </c>
      <c r="D1509" s="40" t="s">
        <v>3503</v>
      </c>
      <c r="E1509" s="40" t="s">
        <v>3681</v>
      </c>
      <c r="F1509" s="40" t="s">
        <v>2849</v>
      </c>
      <c r="G1509" s="41" t="s">
        <v>294</v>
      </c>
      <c r="H1509" s="40" t="s">
        <v>3682</v>
      </c>
      <c r="I1509" s="42">
        <v>206</v>
      </c>
      <c r="J1509" s="42">
        <v>34.673267000000003</v>
      </c>
      <c r="K1509" s="42">
        <v>26.514851</v>
      </c>
      <c r="L1509" s="42">
        <v>40.792079000000001</v>
      </c>
      <c r="M1509" s="42">
        <v>47.930692999999998</v>
      </c>
      <c r="N1509" s="42">
        <v>40.792079000000001</v>
      </c>
      <c r="O1509" s="42">
        <v>15.297029999999999</v>
      </c>
      <c r="P1509" s="42">
        <v>33</v>
      </c>
      <c r="Q1509" s="42">
        <v>21</v>
      </c>
      <c r="R1509" s="42">
        <v>46</v>
      </c>
      <c r="S1509" s="42">
        <v>53</v>
      </c>
      <c r="T1509" s="42">
        <v>29</v>
      </c>
      <c r="U1509" s="42">
        <v>11</v>
      </c>
      <c r="V1509" s="42">
        <v>104.019802</v>
      </c>
      <c r="W1509" s="42">
        <v>22.435644</v>
      </c>
      <c r="X1509" s="42">
        <v>13.257426000000001</v>
      </c>
      <c r="Y1509" s="42">
        <v>19.376238000000001</v>
      </c>
      <c r="Z1509" s="42">
        <v>19.376238000000001</v>
      </c>
      <c r="AA1509" s="42">
        <v>23.455445999999998</v>
      </c>
      <c r="AB1509" s="42">
        <v>6.1188120000000001</v>
      </c>
      <c r="AC1509" s="42">
        <v>0</v>
      </c>
      <c r="AD1509" s="42">
        <v>27.534652999999999</v>
      </c>
      <c r="AE1509" s="42">
        <v>59.148515000000003</v>
      </c>
      <c r="AF1509" s="42">
        <v>17.336634</v>
      </c>
      <c r="AG1509" s="42">
        <v>101.980198</v>
      </c>
      <c r="AH1509" s="42">
        <v>12.237624</v>
      </c>
      <c r="AI1509" s="42">
        <v>13.257426000000001</v>
      </c>
      <c r="AJ1509" s="42">
        <v>21.415842000000001</v>
      </c>
      <c r="AK1509" s="42">
        <v>28.554455000000001</v>
      </c>
      <c r="AL1509" s="42">
        <v>17.336634</v>
      </c>
      <c r="AM1509" s="42">
        <v>9.1782179999999993</v>
      </c>
      <c r="AN1509" s="42">
        <v>0</v>
      </c>
      <c r="AO1509" s="42">
        <v>16.316832000000002</v>
      </c>
      <c r="AP1509" s="42">
        <v>65.267326999999995</v>
      </c>
      <c r="AQ1509" s="42">
        <v>20.396039999999999</v>
      </c>
      <c r="AR1509" s="42">
        <v>167.247525</v>
      </c>
      <c r="AS1509" s="42">
        <v>16.316832000000002</v>
      </c>
      <c r="AT1509" s="42">
        <v>8.1584160000000008</v>
      </c>
      <c r="AU1509" s="42">
        <v>8.1584160000000008</v>
      </c>
      <c r="AV1509" s="42">
        <v>16.316832000000002</v>
      </c>
      <c r="AW1509" s="42">
        <v>20.396039999999999</v>
      </c>
      <c r="AX1509" s="42">
        <v>8.1584160000000008</v>
      </c>
      <c r="AY1509" s="42">
        <v>61.188119</v>
      </c>
      <c r="AZ1509" s="42">
        <v>28.554455000000001</v>
      </c>
      <c r="BA1509" s="42">
        <v>89.742574000000005</v>
      </c>
      <c r="BB1509" s="42">
        <v>12.237624</v>
      </c>
      <c r="BC1509" s="42">
        <v>8.1584160000000008</v>
      </c>
      <c r="BD1509" s="42">
        <v>4.0792080000000004</v>
      </c>
      <c r="BE1509" s="42">
        <v>0</v>
      </c>
      <c r="BF1509" s="42">
        <v>0</v>
      </c>
      <c r="BG1509" s="42">
        <v>8.1584160000000008</v>
      </c>
      <c r="BH1509" s="42">
        <v>40.792079000000001</v>
      </c>
      <c r="BI1509" s="42">
        <v>16.316832000000002</v>
      </c>
      <c r="BJ1509" s="42">
        <v>77.504949999999994</v>
      </c>
      <c r="BK1509" s="42">
        <v>4.0792080000000004</v>
      </c>
      <c r="BL1509" s="42">
        <v>0</v>
      </c>
      <c r="BM1509" s="42">
        <v>4.0792080000000004</v>
      </c>
      <c r="BN1509" s="42">
        <v>16.316832000000002</v>
      </c>
      <c r="BO1509" s="42">
        <v>20.396039999999999</v>
      </c>
      <c r="BP1509" s="42">
        <v>0</v>
      </c>
      <c r="BQ1509" s="42">
        <v>20.396039999999999</v>
      </c>
      <c r="BR1509" s="42">
        <v>12.237624</v>
      </c>
      <c r="BS1509" s="42">
        <v>20.396039999999999</v>
      </c>
      <c r="BT1509" s="42">
        <v>0</v>
      </c>
      <c r="BU1509" s="42">
        <v>0</v>
      </c>
      <c r="BV1509" s="42">
        <v>0</v>
      </c>
      <c r="BW1509" s="42">
        <v>0</v>
      </c>
      <c r="BX1509" s="42">
        <v>0</v>
      </c>
      <c r="BY1509" s="42">
        <v>4.0792080000000004</v>
      </c>
      <c r="BZ1509" s="42">
        <v>0</v>
      </c>
      <c r="CA1509" s="42">
        <v>16.316832000000002</v>
      </c>
      <c r="CB1509" s="42">
        <v>69.346535000000003</v>
      </c>
      <c r="CC1509" s="42">
        <v>16.316832000000002</v>
      </c>
      <c r="CD1509" s="42">
        <v>8.1584160000000008</v>
      </c>
      <c r="CE1509" s="42">
        <v>8.1584160000000008</v>
      </c>
      <c r="CF1509" s="42">
        <v>12.237624</v>
      </c>
      <c r="CG1509" s="42">
        <v>16.316832000000002</v>
      </c>
      <c r="CH1509" s="42">
        <v>4.0792080000000004</v>
      </c>
      <c r="CI1509" s="42">
        <v>0</v>
      </c>
      <c r="CJ1509" s="42">
        <v>4.0792080000000004</v>
      </c>
      <c r="CK1509" s="42">
        <v>77.504949999999994</v>
      </c>
      <c r="CL1509" s="42">
        <v>0</v>
      </c>
      <c r="CM1509" s="42">
        <v>0</v>
      </c>
      <c r="CN1509" s="42">
        <v>0</v>
      </c>
      <c r="CO1509" s="42">
        <v>4.0792080000000004</v>
      </c>
      <c r="CP1509" s="42">
        <v>4.0792080000000004</v>
      </c>
      <c r="CQ1509" s="42">
        <v>0</v>
      </c>
      <c r="CR1509" s="42">
        <v>61.188119</v>
      </c>
      <c r="CS1509" s="42">
        <v>8.1584160000000008</v>
      </c>
    </row>
    <row r="1510" spans="1:97">
      <c r="A1510" s="40" t="s">
        <v>3683</v>
      </c>
      <c r="B1510" s="40" t="s">
        <v>289</v>
      </c>
      <c r="C1510" s="40" t="s">
        <v>3502</v>
      </c>
      <c r="D1510" s="40" t="s">
        <v>3507</v>
      </c>
      <c r="E1510" s="40" t="s">
        <v>3669</v>
      </c>
      <c r="F1510" s="40" t="s">
        <v>2094</v>
      </c>
      <c r="G1510" s="41" t="s">
        <v>294</v>
      </c>
      <c r="H1510" s="40" t="s">
        <v>3684</v>
      </c>
      <c r="I1510" s="42">
        <v>390</v>
      </c>
      <c r="J1510" s="42">
        <v>58</v>
      </c>
      <c r="K1510" s="42">
        <v>54</v>
      </c>
      <c r="L1510" s="42">
        <v>69</v>
      </c>
      <c r="M1510" s="42">
        <v>76</v>
      </c>
      <c r="N1510" s="42">
        <v>80</v>
      </c>
      <c r="O1510" s="42">
        <v>53</v>
      </c>
      <c r="P1510" s="42">
        <v>55</v>
      </c>
      <c r="Q1510" s="42">
        <v>71</v>
      </c>
      <c r="R1510" s="42">
        <v>67</v>
      </c>
      <c r="S1510" s="42">
        <v>85</v>
      </c>
      <c r="T1510" s="42">
        <v>82</v>
      </c>
      <c r="U1510" s="42">
        <v>39</v>
      </c>
      <c r="V1510" s="42">
        <v>196</v>
      </c>
      <c r="W1510" s="42">
        <v>32</v>
      </c>
      <c r="X1510" s="42">
        <v>24</v>
      </c>
      <c r="Y1510" s="42">
        <v>33</v>
      </c>
      <c r="Z1510" s="42">
        <v>41</v>
      </c>
      <c r="AA1510" s="42">
        <v>39</v>
      </c>
      <c r="AB1510" s="42">
        <v>26</v>
      </c>
      <c r="AC1510" s="42">
        <v>1</v>
      </c>
      <c r="AD1510" s="42">
        <v>41</v>
      </c>
      <c r="AE1510" s="42">
        <v>104</v>
      </c>
      <c r="AF1510" s="42">
        <v>51</v>
      </c>
      <c r="AG1510" s="42">
        <v>194</v>
      </c>
      <c r="AH1510" s="42">
        <v>26</v>
      </c>
      <c r="AI1510" s="42">
        <v>30</v>
      </c>
      <c r="AJ1510" s="42">
        <v>36</v>
      </c>
      <c r="AK1510" s="42">
        <v>35</v>
      </c>
      <c r="AL1510" s="42">
        <v>41</v>
      </c>
      <c r="AM1510" s="42">
        <v>24</v>
      </c>
      <c r="AN1510" s="42">
        <v>2</v>
      </c>
      <c r="AO1510" s="42">
        <v>39</v>
      </c>
      <c r="AP1510" s="42">
        <v>101</v>
      </c>
      <c r="AQ1510" s="42">
        <v>54</v>
      </c>
      <c r="AR1510" s="42">
        <v>332</v>
      </c>
      <c r="AS1510" s="42">
        <v>4</v>
      </c>
      <c r="AT1510" s="42">
        <v>12</v>
      </c>
      <c r="AU1510" s="42">
        <v>16</v>
      </c>
      <c r="AV1510" s="42">
        <v>16</v>
      </c>
      <c r="AW1510" s="42">
        <v>40</v>
      </c>
      <c r="AX1510" s="42">
        <v>56</v>
      </c>
      <c r="AY1510" s="42">
        <v>132</v>
      </c>
      <c r="AZ1510" s="42">
        <v>56</v>
      </c>
      <c r="BA1510" s="42">
        <v>172</v>
      </c>
      <c r="BB1510" s="42">
        <v>4</v>
      </c>
      <c r="BC1510" s="42">
        <v>8</v>
      </c>
      <c r="BD1510" s="42">
        <v>12</v>
      </c>
      <c r="BE1510" s="42">
        <v>12</v>
      </c>
      <c r="BF1510" s="42">
        <v>0</v>
      </c>
      <c r="BG1510" s="42">
        <v>52</v>
      </c>
      <c r="BH1510" s="42">
        <v>68</v>
      </c>
      <c r="BI1510" s="42">
        <v>16</v>
      </c>
      <c r="BJ1510" s="42">
        <v>160</v>
      </c>
      <c r="BK1510" s="42">
        <v>0</v>
      </c>
      <c r="BL1510" s="42">
        <v>4</v>
      </c>
      <c r="BM1510" s="42">
        <v>4</v>
      </c>
      <c r="BN1510" s="42">
        <v>4</v>
      </c>
      <c r="BO1510" s="42">
        <v>40</v>
      </c>
      <c r="BP1510" s="42">
        <v>4</v>
      </c>
      <c r="BQ1510" s="42">
        <v>64</v>
      </c>
      <c r="BR1510" s="42">
        <v>40</v>
      </c>
      <c r="BS1510" s="42">
        <v>32</v>
      </c>
      <c r="BT1510" s="42">
        <v>0</v>
      </c>
      <c r="BU1510" s="42">
        <v>0</v>
      </c>
      <c r="BV1510" s="42">
        <v>0</v>
      </c>
      <c r="BW1510" s="42">
        <v>0</v>
      </c>
      <c r="BX1510" s="42">
        <v>4</v>
      </c>
      <c r="BY1510" s="42">
        <v>12</v>
      </c>
      <c r="BZ1510" s="42">
        <v>0</v>
      </c>
      <c r="CA1510" s="42">
        <v>16</v>
      </c>
      <c r="CB1510" s="42">
        <v>132</v>
      </c>
      <c r="CC1510" s="42">
        <v>4</v>
      </c>
      <c r="CD1510" s="42">
        <v>4</v>
      </c>
      <c r="CE1510" s="42">
        <v>16</v>
      </c>
      <c r="CF1510" s="42">
        <v>16</v>
      </c>
      <c r="CG1510" s="42">
        <v>36</v>
      </c>
      <c r="CH1510" s="42">
        <v>32</v>
      </c>
      <c r="CI1510" s="42">
        <v>4</v>
      </c>
      <c r="CJ1510" s="42">
        <v>20</v>
      </c>
      <c r="CK1510" s="42">
        <v>168</v>
      </c>
      <c r="CL1510" s="42">
        <v>0</v>
      </c>
      <c r="CM1510" s="42">
        <v>8</v>
      </c>
      <c r="CN1510" s="42">
        <v>0</v>
      </c>
      <c r="CO1510" s="42">
        <v>0</v>
      </c>
      <c r="CP1510" s="42">
        <v>0</v>
      </c>
      <c r="CQ1510" s="42">
        <v>12</v>
      </c>
      <c r="CR1510" s="42">
        <v>128</v>
      </c>
      <c r="CS1510" s="42">
        <v>20</v>
      </c>
    </row>
    <row r="1511" spans="1:97">
      <c r="A1511" s="40" t="s">
        <v>3685</v>
      </c>
      <c r="B1511" s="40" t="s">
        <v>289</v>
      </c>
      <c r="C1511" s="40" t="s">
        <v>3502</v>
      </c>
      <c r="D1511" s="40" t="s">
        <v>3503</v>
      </c>
      <c r="E1511" s="40" t="s">
        <v>3630</v>
      </c>
      <c r="F1511" s="40" t="s">
        <v>2849</v>
      </c>
      <c r="G1511" s="41" t="s">
        <v>294</v>
      </c>
      <c r="H1511" s="40" t="s">
        <v>3686</v>
      </c>
      <c r="I1511" s="42">
        <v>843</v>
      </c>
      <c r="J1511" s="42">
        <v>169.183391</v>
      </c>
      <c r="K1511" s="42">
        <v>94.314879000000005</v>
      </c>
      <c r="L1511" s="42">
        <v>175.017301</v>
      </c>
      <c r="M1511" s="42">
        <v>196.40830399999999</v>
      </c>
      <c r="N1511" s="42">
        <v>145.84775099999999</v>
      </c>
      <c r="O1511" s="42">
        <v>62.228374000000002</v>
      </c>
      <c r="P1511" s="42">
        <v>156</v>
      </c>
      <c r="Q1511" s="42">
        <v>106</v>
      </c>
      <c r="R1511" s="42">
        <v>178</v>
      </c>
      <c r="S1511" s="42">
        <v>163</v>
      </c>
      <c r="T1511" s="42">
        <v>91</v>
      </c>
      <c r="U1511" s="42">
        <v>52</v>
      </c>
      <c r="V1511" s="42">
        <v>416.15224899999998</v>
      </c>
      <c r="W1511" s="42">
        <v>83.619377</v>
      </c>
      <c r="X1511" s="42">
        <v>40.83737</v>
      </c>
      <c r="Y1511" s="42">
        <v>84.591695999999999</v>
      </c>
      <c r="Z1511" s="42">
        <v>101.12110699999999</v>
      </c>
      <c r="AA1511" s="42">
        <v>76.813148999999996</v>
      </c>
      <c r="AB1511" s="42">
        <v>26.252594999999999</v>
      </c>
      <c r="AC1511" s="42">
        <v>2.9169550000000002</v>
      </c>
      <c r="AD1511" s="42">
        <v>100.14878899999999</v>
      </c>
      <c r="AE1511" s="42">
        <v>246.96885800000001</v>
      </c>
      <c r="AF1511" s="42">
        <v>69.034602000000007</v>
      </c>
      <c r="AG1511" s="42">
        <v>426.84775100000002</v>
      </c>
      <c r="AH1511" s="42">
        <v>85.564014</v>
      </c>
      <c r="AI1511" s="42">
        <v>53.477508999999998</v>
      </c>
      <c r="AJ1511" s="42">
        <v>90.425606000000002</v>
      </c>
      <c r="AK1511" s="42">
        <v>95.287197000000006</v>
      </c>
      <c r="AL1511" s="42">
        <v>69.034602000000007</v>
      </c>
      <c r="AM1511" s="42">
        <v>29.169550000000001</v>
      </c>
      <c r="AN1511" s="42">
        <v>3.8892730000000002</v>
      </c>
      <c r="AO1511" s="42">
        <v>111.816609</v>
      </c>
      <c r="AP1511" s="42">
        <v>238.21799300000001</v>
      </c>
      <c r="AQ1511" s="42">
        <v>76.813148999999996</v>
      </c>
      <c r="AR1511" s="42">
        <v>659.23183400000005</v>
      </c>
      <c r="AS1511" s="42">
        <v>19.446366999999999</v>
      </c>
      <c r="AT1511" s="42">
        <v>27.224913000000001</v>
      </c>
      <c r="AU1511" s="42">
        <v>38.892733999999997</v>
      </c>
      <c r="AV1511" s="42">
        <v>101.12110699999999</v>
      </c>
      <c r="AW1511" s="42">
        <v>101.12110699999999</v>
      </c>
      <c r="AX1511" s="42">
        <v>97.231834000000006</v>
      </c>
      <c r="AY1511" s="42">
        <v>218.771626</v>
      </c>
      <c r="AZ1511" s="42">
        <v>55.422145</v>
      </c>
      <c r="BA1511" s="42">
        <v>327.67128000000002</v>
      </c>
      <c r="BB1511" s="42">
        <v>11.667820000000001</v>
      </c>
      <c r="BC1511" s="42">
        <v>19.446366999999999</v>
      </c>
      <c r="BD1511" s="42">
        <v>31.114187000000001</v>
      </c>
      <c r="BE1511" s="42">
        <v>46.671280000000003</v>
      </c>
      <c r="BF1511" s="42">
        <v>11.667820000000001</v>
      </c>
      <c r="BG1511" s="42">
        <v>81.67474</v>
      </c>
      <c r="BH1511" s="42">
        <v>109.871972</v>
      </c>
      <c r="BI1511" s="42">
        <v>15.557093</v>
      </c>
      <c r="BJ1511" s="42">
        <v>331.56055400000002</v>
      </c>
      <c r="BK1511" s="42">
        <v>7.7785469999999997</v>
      </c>
      <c r="BL1511" s="42">
        <v>7.7785469999999997</v>
      </c>
      <c r="BM1511" s="42">
        <v>7.7785469999999997</v>
      </c>
      <c r="BN1511" s="42">
        <v>54.449826999999999</v>
      </c>
      <c r="BO1511" s="42">
        <v>89.453287000000003</v>
      </c>
      <c r="BP1511" s="42">
        <v>15.557093</v>
      </c>
      <c r="BQ1511" s="42">
        <v>108.899654</v>
      </c>
      <c r="BR1511" s="42">
        <v>39.865051999999999</v>
      </c>
      <c r="BS1511" s="42">
        <v>38.892733999999997</v>
      </c>
      <c r="BT1511" s="42">
        <v>0</v>
      </c>
      <c r="BU1511" s="42">
        <v>0</v>
      </c>
      <c r="BV1511" s="42">
        <v>0</v>
      </c>
      <c r="BW1511" s="42">
        <v>7.7785469999999997</v>
      </c>
      <c r="BX1511" s="42">
        <v>7.7785469999999997</v>
      </c>
      <c r="BY1511" s="42">
        <v>0</v>
      </c>
      <c r="BZ1511" s="42">
        <v>0</v>
      </c>
      <c r="CA1511" s="42">
        <v>23.335640000000001</v>
      </c>
      <c r="CB1511" s="42">
        <v>315.03114199999999</v>
      </c>
      <c r="CC1511" s="42">
        <v>3.8892730000000002</v>
      </c>
      <c r="CD1511" s="42">
        <v>19.446366999999999</v>
      </c>
      <c r="CE1511" s="42">
        <v>27.224913000000001</v>
      </c>
      <c r="CF1511" s="42">
        <v>77.785466999999997</v>
      </c>
      <c r="CG1511" s="42">
        <v>89.453287000000003</v>
      </c>
      <c r="CH1511" s="42">
        <v>77.785466999999997</v>
      </c>
      <c r="CI1511" s="42">
        <v>0</v>
      </c>
      <c r="CJ1511" s="42">
        <v>19.446366999999999</v>
      </c>
      <c r="CK1511" s="42">
        <v>305.30795799999999</v>
      </c>
      <c r="CL1511" s="42">
        <v>15.557093</v>
      </c>
      <c r="CM1511" s="42">
        <v>7.7785469999999997</v>
      </c>
      <c r="CN1511" s="42">
        <v>11.667820000000001</v>
      </c>
      <c r="CO1511" s="42">
        <v>15.557093</v>
      </c>
      <c r="CP1511" s="42">
        <v>3.8892730000000002</v>
      </c>
      <c r="CQ1511" s="42">
        <v>19.446366999999999</v>
      </c>
      <c r="CR1511" s="42">
        <v>218.771626</v>
      </c>
      <c r="CS1511" s="42">
        <v>12.640138</v>
      </c>
    </row>
    <row r="1512" spans="1:97">
      <c r="A1512" s="40" t="s">
        <v>3687</v>
      </c>
      <c r="B1512" s="40" t="s">
        <v>289</v>
      </c>
      <c r="C1512" s="40" t="s">
        <v>3502</v>
      </c>
      <c r="D1512" s="40" t="s">
        <v>3503</v>
      </c>
      <c r="E1512" s="40" t="s">
        <v>3546</v>
      </c>
      <c r="F1512" s="40" t="s">
        <v>2849</v>
      </c>
      <c r="G1512" s="41" t="s">
        <v>294</v>
      </c>
      <c r="H1512" s="40" t="s">
        <v>3688</v>
      </c>
      <c r="I1512" s="42">
        <v>283</v>
      </c>
      <c r="J1512" s="42">
        <v>51.642336</v>
      </c>
      <c r="K1512" s="42">
        <v>40.281022</v>
      </c>
      <c r="L1512" s="42">
        <v>57.839416</v>
      </c>
      <c r="M1512" s="42">
        <v>61.970802999999997</v>
      </c>
      <c r="N1512" s="42">
        <v>38.215328</v>
      </c>
      <c r="O1512" s="42">
        <v>33.051094999999997</v>
      </c>
      <c r="P1512" s="42">
        <v>39</v>
      </c>
      <c r="Q1512" s="42">
        <v>43</v>
      </c>
      <c r="R1512" s="42">
        <v>51</v>
      </c>
      <c r="S1512" s="42">
        <v>47</v>
      </c>
      <c r="T1512" s="42">
        <v>52</v>
      </c>
      <c r="U1512" s="42">
        <v>22</v>
      </c>
      <c r="V1512" s="42">
        <v>149.76277400000001</v>
      </c>
      <c r="W1512" s="42">
        <v>33.051094999999997</v>
      </c>
      <c r="X1512" s="42">
        <v>22.722628</v>
      </c>
      <c r="Y1512" s="42">
        <v>34.083942</v>
      </c>
      <c r="Z1512" s="42">
        <v>24.788321</v>
      </c>
      <c r="AA1512" s="42">
        <v>22.722628</v>
      </c>
      <c r="AB1512" s="42">
        <v>12.394161</v>
      </c>
      <c r="AC1512" s="42">
        <v>0</v>
      </c>
      <c r="AD1512" s="42">
        <v>39.248175000000003</v>
      </c>
      <c r="AE1512" s="42">
        <v>85.726276999999996</v>
      </c>
      <c r="AF1512" s="42">
        <v>24.788321</v>
      </c>
      <c r="AG1512" s="42">
        <v>133.23722599999999</v>
      </c>
      <c r="AH1512" s="42">
        <v>18.591241</v>
      </c>
      <c r="AI1512" s="42">
        <v>17.558394</v>
      </c>
      <c r="AJ1512" s="42">
        <v>23.755474</v>
      </c>
      <c r="AK1512" s="42">
        <v>37.182482</v>
      </c>
      <c r="AL1512" s="42">
        <v>15.492701</v>
      </c>
      <c r="AM1512" s="42">
        <v>20.656934</v>
      </c>
      <c r="AN1512" s="42">
        <v>0</v>
      </c>
      <c r="AO1512" s="42">
        <v>21.689781</v>
      </c>
      <c r="AP1512" s="42">
        <v>80.562044</v>
      </c>
      <c r="AQ1512" s="42">
        <v>30.985401</v>
      </c>
      <c r="AR1512" s="42">
        <v>227.22627700000001</v>
      </c>
      <c r="AS1512" s="42">
        <v>16.525547</v>
      </c>
      <c r="AT1512" s="42">
        <v>8.2627740000000003</v>
      </c>
      <c r="AU1512" s="42">
        <v>8.2627740000000003</v>
      </c>
      <c r="AV1512" s="42">
        <v>16.525547</v>
      </c>
      <c r="AW1512" s="42">
        <v>41.313868999999997</v>
      </c>
      <c r="AX1512" s="42">
        <v>37.182482</v>
      </c>
      <c r="AY1512" s="42">
        <v>82.627736999999996</v>
      </c>
      <c r="AZ1512" s="42">
        <v>16.525547</v>
      </c>
      <c r="BA1512" s="42">
        <v>119.810219</v>
      </c>
      <c r="BB1512" s="42">
        <v>12.394161</v>
      </c>
      <c r="BC1512" s="42">
        <v>4.1313870000000001</v>
      </c>
      <c r="BD1512" s="42">
        <v>4.1313870000000001</v>
      </c>
      <c r="BE1512" s="42">
        <v>16.525547</v>
      </c>
      <c r="BF1512" s="42">
        <v>4.1313870000000001</v>
      </c>
      <c r="BG1512" s="42">
        <v>33.051094999999997</v>
      </c>
      <c r="BH1512" s="42">
        <v>41.313868999999997</v>
      </c>
      <c r="BI1512" s="42">
        <v>4.1313870000000001</v>
      </c>
      <c r="BJ1512" s="42">
        <v>107.41605800000001</v>
      </c>
      <c r="BK1512" s="42">
        <v>4.1313870000000001</v>
      </c>
      <c r="BL1512" s="42">
        <v>4.1313870000000001</v>
      </c>
      <c r="BM1512" s="42">
        <v>4.1313870000000001</v>
      </c>
      <c r="BN1512" s="42">
        <v>0</v>
      </c>
      <c r="BO1512" s="42">
        <v>37.182482</v>
      </c>
      <c r="BP1512" s="42">
        <v>4.1313870000000001</v>
      </c>
      <c r="BQ1512" s="42">
        <v>41.313868999999997</v>
      </c>
      <c r="BR1512" s="42">
        <v>12.394161</v>
      </c>
      <c r="BS1512" s="42">
        <v>12.394161</v>
      </c>
      <c r="BT1512" s="42">
        <v>0</v>
      </c>
      <c r="BU1512" s="42">
        <v>0</v>
      </c>
      <c r="BV1512" s="42">
        <v>0</v>
      </c>
      <c r="BW1512" s="42">
        <v>0</v>
      </c>
      <c r="BX1512" s="42">
        <v>4.1313870000000001</v>
      </c>
      <c r="BY1512" s="42">
        <v>8.2627740000000003</v>
      </c>
      <c r="BZ1512" s="42">
        <v>0</v>
      </c>
      <c r="CA1512" s="42">
        <v>0</v>
      </c>
      <c r="CB1512" s="42">
        <v>111.547445</v>
      </c>
      <c r="CC1512" s="42">
        <v>8.2627740000000003</v>
      </c>
      <c r="CD1512" s="42">
        <v>8.2627740000000003</v>
      </c>
      <c r="CE1512" s="42">
        <v>8.2627740000000003</v>
      </c>
      <c r="CF1512" s="42">
        <v>16.525547</v>
      </c>
      <c r="CG1512" s="42">
        <v>33.051094999999997</v>
      </c>
      <c r="CH1512" s="42">
        <v>28.919708</v>
      </c>
      <c r="CI1512" s="42">
        <v>0</v>
      </c>
      <c r="CJ1512" s="42">
        <v>8.2627740000000003</v>
      </c>
      <c r="CK1512" s="42">
        <v>103.284672</v>
      </c>
      <c r="CL1512" s="42">
        <v>8.2627740000000003</v>
      </c>
      <c r="CM1512" s="42">
        <v>0</v>
      </c>
      <c r="CN1512" s="42">
        <v>0</v>
      </c>
      <c r="CO1512" s="42">
        <v>0</v>
      </c>
      <c r="CP1512" s="42">
        <v>4.1313870000000001</v>
      </c>
      <c r="CQ1512" s="42">
        <v>0</v>
      </c>
      <c r="CR1512" s="42">
        <v>82.627736999999996</v>
      </c>
      <c r="CS1512" s="42">
        <v>8.2627740000000003</v>
      </c>
    </row>
    <row r="1513" spans="1:97">
      <c r="A1513" s="40" t="s">
        <v>3689</v>
      </c>
      <c r="B1513" s="40" t="s">
        <v>289</v>
      </c>
      <c r="C1513" s="40" t="s">
        <v>3502</v>
      </c>
      <c r="D1513" s="40" t="s">
        <v>3519</v>
      </c>
      <c r="E1513" s="40" t="s">
        <v>3582</v>
      </c>
      <c r="F1513" s="40" t="s">
        <v>397</v>
      </c>
      <c r="G1513" s="41" t="s">
        <v>294</v>
      </c>
      <c r="H1513" s="40" t="s">
        <v>3690</v>
      </c>
      <c r="I1513" s="42">
        <v>878</v>
      </c>
      <c r="J1513" s="42">
        <v>140</v>
      </c>
      <c r="K1513" s="42">
        <v>106</v>
      </c>
      <c r="L1513" s="42">
        <v>167</v>
      </c>
      <c r="M1513" s="42">
        <v>206</v>
      </c>
      <c r="N1513" s="42">
        <v>163</v>
      </c>
      <c r="O1513" s="42">
        <v>96</v>
      </c>
      <c r="P1513" s="42">
        <v>164</v>
      </c>
      <c r="Q1513" s="42">
        <v>131</v>
      </c>
      <c r="R1513" s="42">
        <v>195</v>
      </c>
      <c r="S1513" s="42">
        <v>170</v>
      </c>
      <c r="T1513" s="42">
        <v>149</v>
      </c>
      <c r="U1513" s="42">
        <v>61</v>
      </c>
      <c r="V1513" s="42">
        <v>442</v>
      </c>
      <c r="W1513" s="42">
        <v>72</v>
      </c>
      <c r="X1513" s="42">
        <v>59</v>
      </c>
      <c r="Y1513" s="42">
        <v>81</v>
      </c>
      <c r="Z1513" s="42">
        <v>102</v>
      </c>
      <c r="AA1513" s="42">
        <v>86</v>
      </c>
      <c r="AB1513" s="42">
        <v>41</v>
      </c>
      <c r="AC1513" s="42">
        <v>1</v>
      </c>
      <c r="AD1513" s="42">
        <v>91</v>
      </c>
      <c r="AE1513" s="42">
        <v>263</v>
      </c>
      <c r="AF1513" s="42">
        <v>88</v>
      </c>
      <c r="AG1513" s="42">
        <v>436</v>
      </c>
      <c r="AH1513" s="42">
        <v>68</v>
      </c>
      <c r="AI1513" s="42">
        <v>47</v>
      </c>
      <c r="AJ1513" s="42">
        <v>86</v>
      </c>
      <c r="AK1513" s="42">
        <v>104</v>
      </c>
      <c r="AL1513" s="42">
        <v>77</v>
      </c>
      <c r="AM1513" s="42">
        <v>52</v>
      </c>
      <c r="AN1513" s="42">
        <v>2</v>
      </c>
      <c r="AO1513" s="42">
        <v>87</v>
      </c>
      <c r="AP1513" s="42">
        <v>252</v>
      </c>
      <c r="AQ1513" s="42">
        <v>97</v>
      </c>
      <c r="AR1513" s="42">
        <v>712</v>
      </c>
      <c r="AS1513" s="42">
        <v>28</v>
      </c>
      <c r="AT1513" s="42">
        <v>28</v>
      </c>
      <c r="AU1513" s="42">
        <v>40</v>
      </c>
      <c r="AV1513" s="42">
        <v>64</v>
      </c>
      <c r="AW1513" s="42">
        <v>104</v>
      </c>
      <c r="AX1513" s="42">
        <v>88</v>
      </c>
      <c r="AY1513" s="42">
        <v>264</v>
      </c>
      <c r="AZ1513" s="42">
        <v>96</v>
      </c>
      <c r="BA1513" s="42">
        <v>368</v>
      </c>
      <c r="BB1513" s="42">
        <v>24</v>
      </c>
      <c r="BC1513" s="42">
        <v>20</v>
      </c>
      <c r="BD1513" s="42">
        <v>28</v>
      </c>
      <c r="BE1513" s="42">
        <v>28</v>
      </c>
      <c r="BF1513" s="42">
        <v>12</v>
      </c>
      <c r="BG1513" s="42">
        <v>80</v>
      </c>
      <c r="BH1513" s="42">
        <v>144</v>
      </c>
      <c r="BI1513" s="42">
        <v>32</v>
      </c>
      <c r="BJ1513" s="42">
        <v>344</v>
      </c>
      <c r="BK1513" s="42">
        <v>4</v>
      </c>
      <c r="BL1513" s="42">
        <v>8</v>
      </c>
      <c r="BM1513" s="42">
        <v>12</v>
      </c>
      <c r="BN1513" s="42">
        <v>36</v>
      </c>
      <c r="BO1513" s="42">
        <v>92</v>
      </c>
      <c r="BP1513" s="42">
        <v>8</v>
      </c>
      <c r="BQ1513" s="42">
        <v>120</v>
      </c>
      <c r="BR1513" s="42">
        <v>64</v>
      </c>
      <c r="BS1513" s="42">
        <v>48</v>
      </c>
      <c r="BT1513" s="42">
        <v>0</v>
      </c>
      <c r="BU1513" s="42">
        <v>0</v>
      </c>
      <c r="BV1513" s="42">
        <v>0</v>
      </c>
      <c r="BW1513" s="42">
        <v>4</v>
      </c>
      <c r="BX1513" s="42">
        <v>0</v>
      </c>
      <c r="BY1513" s="42">
        <v>12</v>
      </c>
      <c r="BZ1513" s="42">
        <v>0</v>
      </c>
      <c r="CA1513" s="42">
        <v>32</v>
      </c>
      <c r="CB1513" s="42">
        <v>332</v>
      </c>
      <c r="CC1513" s="42">
        <v>16</v>
      </c>
      <c r="CD1513" s="42">
        <v>8</v>
      </c>
      <c r="CE1513" s="42">
        <v>32</v>
      </c>
      <c r="CF1513" s="42">
        <v>60</v>
      </c>
      <c r="CG1513" s="42">
        <v>100</v>
      </c>
      <c r="CH1513" s="42">
        <v>68</v>
      </c>
      <c r="CI1513" s="42">
        <v>12</v>
      </c>
      <c r="CJ1513" s="42">
        <v>36</v>
      </c>
      <c r="CK1513" s="42">
        <v>332</v>
      </c>
      <c r="CL1513" s="42">
        <v>12</v>
      </c>
      <c r="CM1513" s="42">
        <v>20</v>
      </c>
      <c r="CN1513" s="42">
        <v>8</v>
      </c>
      <c r="CO1513" s="42">
        <v>0</v>
      </c>
      <c r="CP1513" s="42">
        <v>4</v>
      </c>
      <c r="CQ1513" s="42">
        <v>8</v>
      </c>
      <c r="CR1513" s="42">
        <v>252</v>
      </c>
      <c r="CS1513" s="42">
        <v>28</v>
      </c>
    </row>
    <row r="1514" spans="1:97">
      <c r="A1514" s="40" t="s">
        <v>3691</v>
      </c>
      <c r="B1514" s="40" t="s">
        <v>289</v>
      </c>
      <c r="C1514" s="40" t="s">
        <v>3502</v>
      </c>
      <c r="D1514" s="40" t="s">
        <v>3523</v>
      </c>
      <c r="E1514" s="40" t="s">
        <v>3527</v>
      </c>
      <c r="F1514" s="40" t="s">
        <v>2849</v>
      </c>
      <c r="G1514" s="41" t="s">
        <v>294</v>
      </c>
      <c r="H1514" s="40" t="s">
        <v>3692</v>
      </c>
      <c r="I1514" s="42">
        <v>1281</v>
      </c>
      <c r="J1514" s="42">
        <v>178.767754</v>
      </c>
      <c r="K1514" s="42">
        <v>215.881338</v>
      </c>
      <c r="L1514" s="42">
        <v>210.02768900000001</v>
      </c>
      <c r="M1514" s="42">
        <v>247.19508400000001</v>
      </c>
      <c r="N1514" s="42">
        <v>217.87007700000001</v>
      </c>
      <c r="O1514" s="42">
        <v>211.25805800000001</v>
      </c>
      <c r="P1514" s="42">
        <v>192</v>
      </c>
      <c r="Q1514" s="42">
        <v>214</v>
      </c>
      <c r="R1514" s="42">
        <v>226</v>
      </c>
      <c r="S1514" s="42">
        <v>187</v>
      </c>
      <c r="T1514" s="42">
        <v>256</v>
      </c>
      <c r="U1514" s="42">
        <v>162</v>
      </c>
      <c r="V1514" s="42">
        <v>618.46088599999996</v>
      </c>
      <c r="W1514" s="42">
        <v>84.987948000000003</v>
      </c>
      <c r="X1514" s="42">
        <v>121.12466000000001</v>
      </c>
      <c r="Y1514" s="42">
        <v>110.386646</v>
      </c>
      <c r="Z1514" s="42">
        <v>114.34036</v>
      </c>
      <c r="AA1514" s="42">
        <v>104.53910999999999</v>
      </c>
      <c r="AB1514" s="42">
        <v>76.230348000000006</v>
      </c>
      <c r="AC1514" s="42">
        <v>6.8518129999999999</v>
      </c>
      <c r="AD1514" s="42">
        <v>126.988427</v>
      </c>
      <c r="AE1514" s="42">
        <v>338.041741</v>
      </c>
      <c r="AF1514" s="42">
        <v>153.43071800000001</v>
      </c>
      <c r="AG1514" s="42">
        <v>662.53911400000004</v>
      </c>
      <c r="AH1514" s="42">
        <v>93.779804999999996</v>
      </c>
      <c r="AI1514" s="42">
        <v>94.756677999999994</v>
      </c>
      <c r="AJ1514" s="42">
        <v>99.641042999999996</v>
      </c>
      <c r="AK1514" s="42">
        <v>132.854724</v>
      </c>
      <c r="AL1514" s="42">
        <v>113.330967</v>
      </c>
      <c r="AM1514" s="42">
        <v>108.563074</v>
      </c>
      <c r="AN1514" s="42">
        <v>19.612822999999999</v>
      </c>
      <c r="AO1514" s="42">
        <v>122.109121</v>
      </c>
      <c r="AP1514" s="42">
        <v>340.92866700000002</v>
      </c>
      <c r="AQ1514" s="42">
        <v>199.50132600000001</v>
      </c>
      <c r="AR1514" s="42">
        <v>1094.3717770000001</v>
      </c>
      <c r="AS1514" s="42">
        <v>42.982410999999999</v>
      </c>
      <c r="AT1514" s="42">
        <v>66.427362000000002</v>
      </c>
      <c r="AU1514" s="42">
        <v>19.537458999999998</v>
      </c>
      <c r="AV1514" s="42">
        <v>74.242345999999998</v>
      </c>
      <c r="AW1514" s="42">
        <v>144.5772</v>
      </c>
      <c r="AX1514" s="42">
        <v>273.52443199999999</v>
      </c>
      <c r="AY1514" s="42">
        <v>367.57828699999999</v>
      </c>
      <c r="AZ1514" s="42">
        <v>105.502281</v>
      </c>
      <c r="BA1514" s="42">
        <v>496.27887399999997</v>
      </c>
      <c r="BB1514" s="42">
        <v>39.074919000000001</v>
      </c>
      <c r="BC1514" s="42">
        <v>50.797393999999997</v>
      </c>
      <c r="BD1514" s="42">
        <v>15.629968</v>
      </c>
      <c r="BE1514" s="42">
        <v>15.629968</v>
      </c>
      <c r="BF1514" s="42">
        <v>11.722476</v>
      </c>
      <c r="BG1514" s="42">
        <v>179.74462700000001</v>
      </c>
      <c r="BH1514" s="42">
        <v>148.51209700000001</v>
      </c>
      <c r="BI1514" s="42">
        <v>35.167427000000004</v>
      </c>
      <c r="BJ1514" s="42">
        <v>598.09290299999998</v>
      </c>
      <c r="BK1514" s="42">
        <v>3.907492</v>
      </c>
      <c r="BL1514" s="42">
        <v>15.629968</v>
      </c>
      <c r="BM1514" s="42">
        <v>3.907492</v>
      </c>
      <c r="BN1514" s="42">
        <v>58.612378</v>
      </c>
      <c r="BO1514" s="42">
        <v>132.854724</v>
      </c>
      <c r="BP1514" s="42">
        <v>93.779804999999996</v>
      </c>
      <c r="BQ1514" s="42">
        <v>219.066191</v>
      </c>
      <c r="BR1514" s="42">
        <v>70.334854000000007</v>
      </c>
      <c r="BS1514" s="42">
        <v>109.409773</v>
      </c>
      <c r="BT1514" s="42">
        <v>0</v>
      </c>
      <c r="BU1514" s="42">
        <v>0</v>
      </c>
      <c r="BV1514" s="42">
        <v>0</v>
      </c>
      <c r="BW1514" s="42">
        <v>0</v>
      </c>
      <c r="BX1514" s="42">
        <v>15.629968</v>
      </c>
      <c r="BY1514" s="42">
        <v>42.982410999999999</v>
      </c>
      <c r="BZ1514" s="42">
        <v>0</v>
      </c>
      <c r="CA1514" s="42">
        <v>50.797393999999997</v>
      </c>
      <c r="CB1514" s="42">
        <v>476.71400999999997</v>
      </c>
      <c r="CC1514" s="42">
        <v>27.352443000000001</v>
      </c>
      <c r="CD1514" s="42">
        <v>62.519869999999997</v>
      </c>
      <c r="CE1514" s="42">
        <v>0</v>
      </c>
      <c r="CF1514" s="42">
        <v>62.519869999999997</v>
      </c>
      <c r="CG1514" s="42">
        <v>89.872313000000005</v>
      </c>
      <c r="CH1514" s="42">
        <v>203.18957800000001</v>
      </c>
      <c r="CI1514" s="42">
        <v>3.907492</v>
      </c>
      <c r="CJ1514" s="42">
        <v>27.352443000000001</v>
      </c>
      <c r="CK1514" s="42">
        <v>508.247995</v>
      </c>
      <c r="CL1514" s="42">
        <v>15.629968</v>
      </c>
      <c r="CM1514" s="42">
        <v>3.907492</v>
      </c>
      <c r="CN1514" s="42">
        <v>19.537458999999998</v>
      </c>
      <c r="CO1514" s="42">
        <v>11.722476</v>
      </c>
      <c r="CP1514" s="42">
        <v>39.074919000000001</v>
      </c>
      <c r="CQ1514" s="42">
        <v>27.352443000000001</v>
      </c>
      <c r="CR1514" s="42">
        <v>363.670795</v>
      </c>
      <c r="CS1514" s="42">
        <v>27.352443000000001</v>
      </c>
    </row>
    <row r="1515" spans="1:97">
      <c r="A1515" s="40" t="s">
        <v>3693</v>
      </c>
      <c r="B1515" s="40" t="s">
        <v>289</v>
      </c>
      <c r="C1515" s="40" t="s">
        <v>3502</v>
      </c>
      <c r="D1515" s="40" t="s">
        <v>3519</v>
      </c>
      <c r="E1515" s="40" t="s">
        <v>3551</v>
      </c>
      <c r="F1515" s="40" t="s">
        <v>397</v>
      </c>
      <c r="G1515" s="41" t="s">
        <v>294</v>
      </c>
      <c r="H1515" s="40" t="s">
        <v>3694</v>
      </c>
      <c r="I1515" s="42">
        <v>501</v>
      </c>
      <c r="J1515" s="42">
        <v>104.078155</v>
      </c>
      <c r="K1515" s="42">
        <v>48.947826999999997</v>
      </c>
      <c r="L1515" s="42">
        <v>117.345529</v>
      </c>
      <c r="M1515" s="42">
        <v>83.666810999999996</v>
      </c>
      <c r="N1515" s="42">
        <v>79.604241999999999</v>
      </c>
      <c r="O1515" s="42">
        <v>67.357434999999995</v>
      </c>
      <c r="P1515" s="42">
        <v>69</v>
      </c>
      <c r="Q1515" s="42">
        <v>50</v>
      </c>
      <c r="R1515" s="42">
        <v>76</v>
      </c>
      <c r="S1515" s="42">
        <v>76</v>
      </c>
      <c r="T1515" s="42">
        <v>89</v>
      </c>
      <c r="U1515" s="42">
        <v>71</v>
      </c>
      <c r="V1515" s="42">
        <v>241.81532899999999</v>
      </c>
      <c r="W1515" s="42">
        <v>48.987226</v>
      </c>
      <c r="X1515" s="42">
        <v>25.474781</v>
      </c>
      <c r="Y1515" s="42">
        <v>58.172331</v>
      </c>
      <c r="Z1515" s="42">
        <v>40.802988999999997</v>
      </c>
      <c r="AA1515" s="42">
        <v>40.822687999999999</v>
      </c>
      <c r="AB1515" s="42">
        <v>26.534746999999999</v>
      </c>
      <c r="AC1515" s="42">
        <v>1.020567</v>
      </c>
      <c r="AD1515" s="42">
        <v>58.172331</v>
      </c>
      <c r="AE1515" s="42">
        <v>130.57350400000001</v>
      </c>
      <c r="AF1515" s="42">
        <v>53.069495000000003</v>
      </c>
      <c r="AG1515" s="42">
        <v>259.18467099999998</v>
      </c>
      <c r="AH1515" s="42">
        <v>55.09093</v>
      </c>
      <c r="AI1515" s="42">
        <v>23.473046</v>
      </c>
      <c r="AJ1515" s="42">
        <v>59.173197999999999</v>
      </c>
      <c r="AK1515" s="42">
        <v>42.863822999999996</v>
      </c>
      <c r="AL1515" s="42">
        <v>38.781554</v>
      </c>
      <c r="AM1515" s="42">
        <v>36.740419000000003</v>
      </c>
      <c r="AN1515" s="42">
        <v>3.0617019999999999</v>
      </c>
      <c r="AO1515" s="42">
        <v>64.276033999999996</v>
      </c>
      <c r="AP1515" s="42">
        <v>128.57176799999999</v>
      </c>
      <c r="AQ1515" s="42">
        <v>66.336867999999996</v>
      </c>
      <c r="AR1515" s="42">
        <v>377.60986600000001</v>
      </c>
      <c r="AS1515" s="42">
        <v>12.246805999999999</v>
      </c>
      <c r="AT1515" s="42">
        <v>29.596449</v>
      </c>
      <c r="AU1515" s="42">
        <v>20.411344</v>
      </c>
      <c r="AV1515" s="42">
        <v>61.234031999999999</v>
      </c>
      <c r="AW1515" s="42">
        <v>66.336867999999996</v>
      </c>
      <c r="AX1515" s="42">
        <v>40.822687999999999</v>
      </c>
      <c r="AY1515" s="42">
        <v>126.55033299999999</v>
      </c>
      <c r="AZ1515" s="42">
        <v>20.411344</v>
      </c>
      <c r="BA1515" s="42">
        <v>176.55812599999999</v>
      </c>
      <c r="BB1515" s="42">
        <v>8.1645380000000003</v>
      </c>
      <c r="BC1515" s="42">
        <v>21.431910999999999</v>
      </c>
      <c r="BD1515" s="42">
        <v>20.411344</v>
      </c>
      <c r="BE1515" s="42">
        <v>24.493613</v>
      </c>
      <c r="BF1515" s="42">
        <v>12.246805999999999</v>
      </c>
      <c r="BG1515" s="42">
        <v>32.658150999999997</v>
      </c>
      <c r="BH1515" s="42">
        <v>53.069495000000003</v>
      </c>
      <c r="BI1515" s="42">
        <v>4.0822690000000001</v>
      </c>
      <c r="BJ1515" s="42">
        <v>201.051739</v>
      </c>
      <c r="BK1515" s="42">
        <v>4.0822690000000001</v>
      </c>
      <c r="BL1515" s="42">
        <v>8.1645380000000003</v>
      </c>
      <c r="BM1515" s="42">
        <v>0</v>
      </c>
      <c r="BN1515" s="42">
        <v>36.740419000000003</v>
      </c>
      <c r="BO1515" s="42">
        <v>54.090062000000003</v>
      </c>
      <c r="BP1515" s="42">
        <v>8.1645380000000003</v>
      </c>
      <c r="BQ1515" s="42">
        <v>73.480839000000003</v>
      </c>
      <c r="BR1515" s="42">
        <v>16.329075</v>
      </c>
      <c r="BS1515" s="42">
        <v>12.246805999999999</v>
      </c>
      <c r="BT1515" s="42">
        <v>0</v>
      </c>
      <c r="BU1515" s="42">
        <v>4.0822690000000001</v>
      </c>
      <c r="BV1515" s="42">
        <v>0</v>
      </c>
      <c r="BW1515" s="42">
        <v>0</v>
      </c>
      <c r="BX1515" s="42">
        <v>0</v>
      </c>
      <c r="BY1515" s="42">
        <v>0</v>
      </c>
      <c r="BZ1515" s="42">
        <v>0</v>
      </c>
      <c r="CA1515" s="42">
        <v>8.1645380000000003</v>
      </c>
      <c r="CB1515" s="42">
        <v>222.48365000000001</v>
      </c>
      <c r="CC1515" s="42">
        <v>12.246805999999999</v>
      </c>
      <c r="CD1515" s="42">
        <v>25.51418</v>
      </c>
      <c r="CE1515" s="42">
        <v>16.329075</v>
      </c>
      <c r="CF1515" s="42">
        <v>61.234031999999999</v>
      </c>
      <c r="CG1515" s="42">
        <v>62.254598999999999</v>
      </c>
      <c r="CH1515" s="42">
        <v>32.658150999999997</v>
      </c>
      <c r="CI1515" s="42">
        <v>0</v>
      </c>
      <c r="CJ1515" s="42">
        <v>12.246805999999999</v>
      </c>
      <c r="CK1515" s="42">
        <v>142.87940900000001</v>
      </c>
      <c r="CL1515" s="42">
        <v>0</v>
      </c>
      <c r="CM1515" s="42">
        <v>0</v>
      </c>
      <c r="CN1515" s="42">
        <v>4.0822690000000001</v>
      </c>
      <c r="CO1515" s="42">
        <v>0</v>
      </c>
      <c r="CP1515" s="42">
        <v>4.0822690000000001</v>
      </c>
      <c r="CQ1515" s="42">
        <v>8.1645380000000003</v>
      </c>
      <c r="CR1515" s="42">
        <v>126.55033299999999</v>
      </c>
      <c r="CS1515" s="42">
        <v>0</v>
      </c>
    </row>
    <row r="1516" spans="1:97">
      <c r="A1516" s="40" t="s">
        <v>3695</v>
      </c>
      <c r="B1516" s="40" t="s">
        <v>289</v>
      </c>
      <c r="C1516" s="40" t="s">
        <v>3502</v>
      </c>
      <c r="D1516" s="40" t="s">
        <v>3519</v>
      </c>
      <c r="E1516" s="40" t="s">
        <v>3600</v>
      </c>
      <c r="F1516" s="40" t="s">
        <v>397</v>
      </c>
      <c r="G1516" s="41" t="s">
        <v>294</v>
      </c>
      <c r="H1516" s="40" t="s">
        <v>3696</v>
      </c>
      <c r="I1516" s="42">
        <v>133</v>
      </c>
      <c r="J1516" s="42">
        <v>14.108332000000001</v>
      </c>
      <c r="K1516" s="42">
        <v>20.154758999999999</v>
      </c>
      <c r="L1516" s="42">
        <v>12.092855999999999</v>
      </c>
      <c r="M1516" s="42">
        <v>43.311320000000002</v>
      </c>
      <c r="N1516" s="42">
        <v>24.185711000000001</v>
      </c>
      <c r="O1516" s="42">
        <v>19.147020999999999</v>
      </c>
      <c r="P1516" s="42">
        <v>16</v>
      </c>
      <c r="Q1516" s="42">
        <v>13</v>
      </c>
      <c r="R1516" s="42">
        <v>28</v>
      </c>
      <c r="S1516" s="42">
        <v>19</v>
      </c>
      <c r="T1516" s="42">
        <v>29</v>
      </c>
      <c r="U1516" s="42">
        <v>16</v>
      </c>
      <c r="V1516" s="42">
        <v>67.497032000000004</v>
      </c>
      <c r="W1516" s="42">
        <v>10.07738</v>
      </c>
      <c r="X1516" s="42">
        <v>9.069642</v>
      </c>
      <c r="Y1516" s="42">
        <v>7.0541660000000004</v>
      </c>
      <c r="Z1516" s="42">
        <v>20.133347000000001</v>
      </c>
      <c r="AA1516" s="42">
        <v>14.108332000000001</v>
      </c>
      <c r="AB1516" s="42">
        <v>7.0541660000000004</v>
      </c>
      <c r="AC1516" s="42">
        <v>0</v>
      </c>
      <c r="AD1516" s="42">
        <v>12.092855999999999</v>
      </c>
      <c r="AE1516" s="42">
        <v>41.295845</v>
      </c>
      <c r="AF1516" s="42">
        <v>14.108332000000001</v>
      </c>
      <c r="AG1516" s="42">
        <v>65.502967999999996</v>
      </c>
      <c r="AH1516" s="42">
        <v>4.0309520000000001</v>
      </c>
      <c r="AI1516" s="42">
        <v>11.085118</v>
      </c>
      <c r="AJ1516" s="42">
        <v>5.0386899999999999</v>
      </c>
      <c r="AK1516" s="42">
        <v>23.177973000000001</v>
      </c>
      <c r="AL1516" s="42">
        <v>10.07738</v>
      </c>
      <c r="AM1516" s="42">
        <v>9.069642</v>
      </c>
      <c r="AN1516" s="42">
        <v>3.0232139999999998</v>
      </c>
      <c r="AO1516" s="42">
        <v>8.0619040000000002</v>
      </c>
      <c r="AP1516" s="42">
        <v>42.324995000000001</v>
      </c>
      <c r="AQ1516" s="42">
        <v>15.116070000000001</v>
      </c>
      <c r="AR1516" s="42">
        <v>124.959509</v>
      </c>
      <c r="AS1516" s="42">
        <v>4.0309520000000001</v>
      </c>
      <c r="AT1516" s="42">
        <v>4.0309520000000001</v>
      </c>
      <c r="AU1516" s="42">
        <v>0</v>
      </c>
      <c r="AV1516" s="42">
        <v>28.216663</v>
      </c>
      <c r="AW1516" s="42">
        <v>20.154758999999999</v>
      </c>
      <c r="AX1516" s="42">
        <v>8.0619040000000002</v>
      </c>
      <c r="AY1516" s="42">
        <v>48.371423</v>
      </c>
      <c r="AZ1516" s="42">
        <v>12.092855999999999</v>
      </c>
      <c r="BA1516" s="42">
        <v>60.464278</v>
      </c>
      <c r="BB1516" s="42">
        <v>4.0309520000000001</v>
      </c>
      <c r="BC1516" s="42">
        <v>4.0309520000000001</v>
      </c>
      <c r="BD1516" s="42">
        <v>0</v>
      </c>
      <c r="BE1516" s="42">
        <v>8.0619040000000002</v>
      </c>
      <c r="BF1516" s="42">
        <v>4.0309520000000001</v>
      </c>
      <c r="BG1516" s="42">
        <v>8.0619040000000002</v>
      </c>
      <c r="BH1516" s="42">
        <v>32.247615000000003</v>
      </c>
      <c r="BI1516" s="42">
        <v>0</v>
      </c>
      <c r="BJ1516" s="42">
        <v>64.495230000000006</v>
      </c>
      <c r="BK1516" s="42">
        <v>0</v>
      </c>
      <c r="BL1516" s="42">
        <v>0</v>
      </c>
      <c r="BM1516" s="42">
        <v>0</v>
      </c>
      <c r="BN1516" s="42">
        <v>20.154758999999999</v>
      </c>
      <c r="BO1516" s="42">
        <v>16.123808</v>
      </c>
      <c r="BP1516" s="42">
        <v>0</v>
      </c>
      <c r="BQ1516" s="42">
        <v>16.123808</v>
      </c>
      <c r="BR1516" s="42">
        <v>12.092855999999999</v>
      </c>
      <c r="BS1516" s="42">
        <v>16.123808</v>
      </c>
      <c r="BT1516" s="42">
        <v>0</v>
      </c>
      <c r="BU1516" s="42">
        <v>0</v>
      </c>
      <c r="BV1516" s="42">
        <v>0</v>
      </c>
      <c r="BW1516" s="42">
        <v>4.0309520000000001</v>
      </c>
      <c r="BX1516" s="42">
        <v>4.0309520000000001</v>
      </c>
      <c r="BY1516" s="42">
        <v>0</v>
      </c>
      <c r="BZ1516" s="42">
        <v>0</v>
      </c>
      <c r="CA1516" s="42">
        <v>8.0619040000000002</v>
      </c>
      <c r="CB1516" s="42">
        <v>56.433326000000001</v>
      </c>
      <c r="CC1516" s="42">
        <v>4.0309520000000001</v>
      </c>
      <c r="CD1516" s="42">
        <v>4.0309520000000001</v>
      </c>
      <c r="CE1516" s="42">
        <v>0</v>
      </c>
      <c r="CF1516" s="42">
        <v>24.185711000000001</v>
      </c>
      <c r="CG1516" s="42">
        <v>16.123808</v>
      </c>
      <c r="CH1516" s="42">
        <v>8.0619040000000002</v>
      </c>
      <c r="CI1516" s="42">
        <v>0</v>
      </c>
      <c r="CJ1516" s="42">
        <v>0</v>
      </c>
      <c r="CK1516" s="42">
        <v>52.402374999999999</v>
      </c>
      <c r="CL1516" s="42">
        <v>0</v>
      </c>
      <c r="CM1516" s="42">
        <v>0</v>
      </c>
      <c r="CN1516" s="42">
        <v>0</v>
      </c>
      <c r="CO1516" s="42">
        <v>0</v>
      </c>
      <c r="CP1516" s="42">
        <v>0</v>
      </c>
      <c r="CQ1516" s="42">
        <v>0</v>
      </c>
      <c r="CR1516" s="42">
        <v>48.371423</v>
      </c>
      <c r="CS1516" s="42">
        <v>4.0309520000000001</v>
      </c>
    </row>
    <row r="1517" spans="1:97">
      <c r="A1517" s="40" t="s">
        <v>3697</v>
      </c>
      <c r="B1517" s="40" t="s">
        <v>289</v>
      </c>
      <c r="C1517" s="40" t="s">
        <v>3502</v>
      </c>
      <c r="D1517" s="40" t="s">
        <v>3519</v>
      </c>
      <c r="E1517" s="40" t="s">
        <v>3520</v>
      </c>
      <c r="F1517" s="40" t="s">
        <v>397</v>
      </c>
      <c r="G1517" s="41" t="s">
        <v>294</v>
      </c>
      <c r="H1517" s="40" t="s">
        <v>3698</v>
      </c>
      <c r="I1517" s="42">
        <v>647</v>
      </c>
      <c r="J1517" s="42">
        <v>112.07874</v>
      </c>
      <c r="K1517" s="42">
        <v>74.379527999999993</v>
      </c>
      <c r="L1517" s="42">
        <v>134.49448799999999</v>
      </c>
      <c r="M1517" s="42">
        <v>150.79685000000001</v>
      </c>
      <c r="N1517" s="42">
        <v>112.07874</v>
      </c>
      <c r="O1517" s="42">
        <v>63.171653999999997</v>
      </c>
      <c r="P1517" s="42">
        <v>100</v>
      </c>
      <c r="Q1517" s="42">
        <v>67</v>
      </c>
      <c r="R1517" s="42">
        <v>95</v>
      </c>
      <c r="S1517" s="42">
        <v>122</v>
      </c>
      <c r="T1517" s="42">
        <v>100</v>
      </c>
      <c r="U1517" s="42">
        <v>41</v>
      </c>
      <c r="V1517" s="42">
        <v>329.10393699999997</v>
      </c>
      <c r="W1517" s="42">
        <v>59.096063000000001</v>
      </c>
      <c r="X1517" s="42">
        <v>34.642519999999998</v>
      </c>
      <c r="Y1517" s="42">
        <v>68.266142000000002</v>
      </c>
      <c r="Z1517" s="42">
        <v>74.379527999999993</v>
      </c>
      <c r="AA1517" s="42">
        <v>63.171653999999997</v>
      </c>
      <c r="AB1517" s="42">
        <v>27.510235999999999</v>
      </c>
      <c r="AC1517" s="42">
        <v>2.037795</v>
      </c>
      <c r="AD1517" s="42">
        <v>72.341731999999993</v>
      </c>
      <c r="AE1517" s="42">
        <v>191.55275599999999</v>
      </c>
      <c r="AF1517" s="42">
        <v>65.209449000000006</v>
      </c>
      <c r="AG1517" s="42">
        <v>317.89606300000003</v>
      </c>
      <c r="AH1517" s="42">
        <v>52.982677000000002</v>
      </c>
      <c r="AI1517" s="42">
        <v>39.737008000000003</v>
      </c>
      <c r="AJ1517" s="42">
        <v>66.228346000000002</v>
      </c>
      <c r="AK1517" s="42">
        <v>76.417322999999996</v>
      </c>
      <c r="AL1517" s="42">
        <v>48.907086999999997</v>
      </c>
      <c r="AM1517" s="42">
        <v>31.585826999999998</v>
      </c>
      <c r="AN1517" s="42">
        <v>2.037795</v>
      </c>
      <c r="AO1517" s="42">
        <v>70.303937000000005</v>
      </c>
      <c r="AP1517" s="42">
        <v>184.42047199999999</v>
      </c>
      <c r="AQ1517" s="42">
        <v>63.171653999999997</v>
      </c>
      <c r="AR1517" s="42">
        <v>517.6</v>
      </c>
      <c r="AS1517" s="42">
        <v>44.831496000000001</v>
      </c>
      <c r="AT1517" s="42">
        <v>8.1511809999999993</v>
      </c>
      <c r="AU1517" s="42">
        <v>44.831496000000001</v>
      </c>
      <c r="AV1517" s="42">
        <v>85.587401999999997</v>
      </c>
      <c r="AW1517" s="42">
        <v>44.831496000000001</v>
      </c>
      <c r="AX1517" s="42">
        <v>65.209449000000006</v>
      </c>
      <c r="AY1517" s="42">
        <v>183.40157500000001</v>
      </c>
      <c r="AZ1517" s="42">
        <v>40.755906000000003</v>
      </c>
      <c r="BA1517" s="42">
        <v>248.61102399999999</v>
      </c>
      <c r="BB1517" s="42">
        <v>28.529133999999999</v>
      </c>
      <c r="BC1517" s="42">
        <v>8.1511809999999993</v>
      </c>
      <c r="BD1517" s="42">
        <v>16.302361999999999</v>
      </c>
      <c r="BE1517" s="42">
        <v>36.680315</v>
      </c>
      <c r="BF1517" s="42">
        <v>12.226772</v>
      </c>
      <c r="BG1517" s="42">
        <v>52.982677000000002</v>
      </c>
      <c r="BH1517" s="42">
        <v>85.587401999999997</v>
      </c>
      <c r="BI1517" s="42">
        <v>8.1511809999999993</v>
      </c>
      <c r="BJ1517" s="42">
        <v>268.98897599999998</v>
      </c>
      <c r="BK1517" s="42">
        <v>16.302361999999999</v>
      </c>
      <c r="BL1517" s="42">
        <v>0</v>
      </c>
      <c r="BM1517" s="42">
        <v>28.529133999999999</v>
      </c>
      <c r="BN1517" s="42">
        <v>48.907086999999997</v>
      </c>
      <c r="BO1517" s="42">
        <v>32.604723999999997</v>
      </c>
      <c r="BP1517" s="42">
        <v>12.226772</v>
      </c>
      <c r="BQ1517" s="42">
        <v>97.814172999999997</v>
      </c>
      <c r="BR1517" s="42">
        <v>32.604723999999997</v>
      </c>
      <c r="BS1517" s="42">
        <v>32.604723999999997</v>
      </c>
      <c r="BT1517" s="42">
        <v>0</v>
      </c>
      <c r="BU1517" s="42">
        <v>0</v>
      </c>
      <c r="BV1517" s="42">
        <v>0</v>
      </c>
      <c r="BW1517" s="42">
        <v>0</v>
      </c>
      <c r="BX1517" s="42">
        <v>4.0755910000000002</v>
      </c>
      <c r="BY1517" s="42">
        <v>12.226772</v>
      </c>
      <c r="BZ1517" s="42">
        <v>0</v>
      </c>
      <c r="CA1517" s="42">
        <v>16.302361999999999</v>
      </c>
      <c r="CB1517" s="42">
        <v>240.45984300000001</v>
      </c>
      <c r="CC1517" s="42">
        <v>40.755906000000003</v>
      </c>
      <c r="CD1517" s="42">
        <v>8.1511809999999993</v>
      </c>
      <c r="CE1517" s="42">
        <v>32.604723999999997</v>
      </c>
      <c r="CF1517" s="42">
        <v>77.436220000000006</v>
      </c>
      <c r="CG1517" s="42">
        <v>40.755906000000003</v>
      </c>
      <c r="CH1517" s="42">
        <v>32.604723999999997</v>
      </c>
      <c r="CI1517" s="42">
        <v>0</v>
      </c>
      <c r="CJ1517" s="42">
        <v>8.1511809999999993</v>
      </c>
      <c r="CK1517" s="42">
        <v>244.53543300000001</v>
      </c>
      <c r="CL1517" s="42">
        <v>4.0755910000000002</v>
      </c>
      <c r="CM1517" s="42">
        <v>0</v>
      </c>
      <c r="CN1517" s="42">
        <v>12.226772</v>
      </c>
      <c r="CO1517" s="42">
        <v>8.1511809999999993</v>
      </c>
      <c r="CP1517" s="42">
        <v>0</v>
      </c>
      <c r="CQ1517" s="42">
        <v>20.377953000000002</v>
      </c>
      <c r="CR1517" s="42">
        <v>183.40157500000001</v>
      </c>
      <c r="CS1517" s="42">
        <v>16.302361999999999</v>
      </c>
    </row>
    <row r="1518" spans="1:97">
      <c r="A1518" s="40" t="s">
        <v>3699</v>
      </c>
      <c r="B1518" s="40" t="s">
        <v>289</v>
      </c>
      <c r="C1518" s="40" t="s">
        <v>3502</v>
      </c>
      <c r="D1518" s="40" t="s">
        <v>3503</v>
      </c>
      <c r="E1518" s="40" t="s">
        <v>3573</v>
      </c>
      <c r="F1518" s="40" t="s">
        <v>2849</v>
      </c>
      <c r="G1518" s="41" t="s">
        <v>294</v>
      </c>
      <c r="H1518" s="40" t="s">
        <v>3700</v>
      </c>
      <c r="I1518" s="42">
        <v>207</v>
      </c>
      <c r="J1518" s="42">
        <v>17.165854</v>
      </c>
      <c r="K1518" s="42">
        <v>19.185365999999998</v>
      </c>
      <c r="L1518" s="42">
        <v>29.282927000000001</v>
      </c>
      <c r="M1518" s="42">
        <v>57.556097999999999</v>
      </c>
      <c r="N1518" s="42">
        <v>61.595122000000003</v>
      </c>
      <c r="O1518" s="42">
        <v>22.214634</v>
      </c>
      <c r="P1518" s="42">
        <v>31</v>
      </c>
      <c r="Q1518" s="42">
        <v>30</v>
      </c>
      <c r="R1518" s="42">
        <v>42</v>
      </c>
      <c r="S1518" s="42">
        <v>51</v>
      </c>
      <c r="T1518" s="42">
        <v>45</v>
      </c>
      <c r="U1518" s="42">
        <v>32</v>
      </c>
      <c r="V1518" s="42">
        <v>99.965853999999993</v>
      </c>
      <c r="W1518" s="42">
        <v>5.0487799999999998</v>
      </c>
      <c r="X1518" s="42">
        <v>13.126829000000001</v>
      </c>
      <c r="Y1518" s="42">
        <v>11.107317</v>
      </c>
      <c r="Z1518" s="42">
        <v>32.312195000000003</v>
      </c>
      <c r="AA1518" s="42">
        <v>29.282927000000001</v>
      </c>
      <c r="AB1518" s="42">
        <v>8.078049</v>
      </c>
      <c r="AC1518" s="42">
        <v>1.0097560000000001</v>
      </c>
      <c r="AD1518" s="42">
        <v>11.107317</v>
      </c>
      <c r="AE1518" s="42">
        <v>60.585366</v>
      </c>
      <c r="AF1518" s="42">
        <v>28.273171000000001</v>
      </c>
      <c r="AG1518" s="42">
        <v>107.03414600000001</v>
      </c>
      <c r="AH1518" s="42">
        <v>12.117073</v>
      </c>
      <c r="AI1518" s="42">
        <v>6.0585370000000003</v>
      </c>
      <c r="AJ1518" s="42">
        <v>18.175609999999999</v>
      </c>
      <c r="AK1518" s="42">
        <v>25.243901999999999</v>
      </c>
      <c r="AL1518" s="42">
        <v>32.312195000000003</v>
      </c>
      <c r="AM1518" s="42">
        <v>13.126829000000001</v>
      </c>
      <c r="AN1518" s="42">
        <v>0</v>
      </c>
      <c r="AO1518" s="42">
        <v>16.156098</v>
      </c>
      <c r="AP1518" s="42">
        <v>56.546340999999998</v>
      </c>
      <c r="AQ1518" s="42">
        <v>34.331707000000002</v>
      </c>
      <c r="AR1518" s="42">
        <v>197.912195</v>
      </c>
      <c r="AS1518" s="42">
        <v>24.234145999999999</v>
      </c>
      <c r="AT1518" s="42">
        <v>4.0390240000000004</v>
      </c>
      <c r="AU1518" s="42">
        <v>4.0390240000000004</v>
      </c>
      <c r="AV1518" s="42">
        <v>24.234145999999999</v>
      </c>
      <c r="AW1518" s="42">
        <v>16.156098</v>
      </c>
      <c r="AX1518" s="42">
        <v>12.117073</v>
      </c>
      <c r="AY1518" s="42">
        <v>76.741462999999996</v>
      </c>
      <c r="AZ1518" s="42">
        <v>36.351219999999998</v>
      </c>
      <c r="BA1518" s="42">
        <v>113.09268299999999</v>
      </c>
      <c r="BB1518" s="42">
        <v>16.156098</v>
      </c>
      <c r="BC1518" s="42">
        <v>4.0390240000000004</v>
      </c>
      <c r="BD1518" s="42">
        <v>4.0390240000000004</v>
      </c>
      <c r="BE1518" s="42">
        <v>16.156098</v>
      </c>
      <c r="BF1518" s="42">
        <v>0</v>
      </c>
      <c r="BG1518" s="42">
        <v>8.078049</v>
      </c>
      <c r="BH1518" s="42">
        <v>44.429268</v>
      </c>
      <c r="BI1518" s="42">
        <v>20.195122000000001</v>
      </c>
      <c r="BJ1518" s="42">
        <v>84.819512000000003</v>
      </c>
      <c r="BK1518" s="42">
        <v>8.078049</v>
      </c>
      <c r="BL1518" s="42">
        <v>0</v>
      </c>
      <c r="BM1518" s="42">
        <v>0</v>
      </c>
      <c r="BN1518" s="42">
        <v>8.078049</v>
      </c>
      <c r="BO1518" s="42">
        <v>16.156098</v>
      </c>
      <c r="BP1518" s="42">
        <v>4.0390240000000004</v>
      </c>
      <c r="BQ1518" s="42">
        <v>32.312195000000003</v>
      </c>
      <c r="BR1518" s="42">
        <v>16.156098</v>
      </c>
      <c r="BS1518" s="42">
        <v>20.195122000000001</v>
      </c>
      <c r="BT1518" s="42">
        <v>0</v>
      </c>
      <c r="BU1518" s="42">
        <v>0</v>
      </c>
      <c r="BV1518" s="42">
        <v>0</v>
      </c>
      <c r="BW1518" s="42">
        <v>0</v>
      </c>
      <c r="BX1518" s="42">
        <v>0</v>
      </c>
      <c r="BY1518" s="42">
        <v>0</v>
      </c>
      <c r="BZ1518" s="42">
        <v>0</v>
      </c>
      <c r="CA1518" s="42">
        <v>20.195122000000001</v>
      </c>
      <c r="CB1518" s="42">
        <v>68.663415000000001</v>
      </c>
      <c r="CC1518" s="42">
        <v>16.156098</v>
      </c>
      <c r="CD1518" s="42">
        <v>4.0390240000000004</v>
      </c>
      <c r="CE1518" s="42">
        <v>0</v>
      </c>
      <c r="CF1518" s="42">
        <v>20.195122000000001</v>
      </c>
      <c r="CG1518" s="42">
        <v>12.117073</v>
      </c>
      <c r="CH1518" s="42">
        <v>12.117073</v>
      </c>
      <c r="CI1518" s="42">
        <v>0</v>
      </c>
      <c r="CJ1518" s="42">
        <v>4.0390240000000004</v>
      </c>
      <c r="CK1518" s="42">
        <v>109.053659</v>
      </c>
      <c r="CL1518" s="42">
        <v>8.078049</v>
      </c>
      <c r="CM1518" s="42">
        <v>0</v>
      </c>
      <c r="CN1518" s="42">
        <v>4.0390240000000004</v>
      </c>
      <c r="CO1518" s="42">
        <v>4.0390240000000004</v>
      </c>
      <c r="CP1518" s="42">
        <v>4.0390240000000004</v>
      </c>
      <c r="CQ1518" s="42">
        <v>0</v>
      </c>
      <c r="CR1518" s="42">
        <v>76.741462999999996</v>
      </c>
      <c r="CS1518" s="42">
        <v>12.117073</v>
      </c>
    </row>
    <row r="1519" spans="1:97">
      <c r="A1519" s="40" t="s">
        <v>3701</v>
      </c>
      <c r="B1519" s="40" t="s">
        <v>289</v>
      </c>
      <c r="C1519" s="40" t="s">
        <v>3502</v>
      </c>
      <c r="D1519" s="40" t="s">
        <v>3519</v>
      </c>
      <c r="E1519" s="40" t="s">
        <v>3600</v>
      </c>
      <c r="F1519" s="40" t="s">
        <v>397</v>
      </c>
      <c r="G1519" s="41" t="s">
        <v>294</v>
      </c>
      <c r="H1519" s="40" t="s">
        <v>3702</v>
      </c>
      <c r="I1519" s="42">
        <v>104</v>
      </c>
      <c r="J1519" s="42">
        <v>10.833333</v>
      </c>
      <c r="K1519" s="42">
        <v>8.6666670000000003</v>
      </c>
      <c r="L1519" s="42">
        <v>20.583333</v>
      </c>
      <c r="M1519" s="42">
        <v>29.25</v>
      </c>
      <c r="N1519" s="42">
        <v>24.916667</v>
      </c>
      <c r="O1519" s="42">
        <v>9.75</v>
      </c>
      <c r="P1519" s="42">
        <v>22</v>
      </c>
      <c r="Q1519" s="42">
        <v>14</v>
      </c>
      <c r="R1519" s="42">
        <v>27</v>
      </c>
      <c r="S1519" s="42">
        <v>15</v>
      </c>
      <c r="T1519" s="42">
        <v>21</v>
      </c>
      <c r="U1519" s="42">
        <v>2</v>
      </c>
      <c r="V1519" s="42">
        <v>56.333333000000003</v>
      </c>
      <c r="W1519" s="42">
        <v>5.4166670000000003</v>
      </c>
      <c r="X1519" s="42">
        <v>5.4166670000000003</v>
      </c>
      <c r="Y1519" s="42">
        <v>9.75</v>
      </c>
      <c r="Z1519" s="42">
        <v>16.25</v>
      </c>
      <c r="AA1519" s="42">
        <v>13</v>
      </c>
      <c r="AB1519" s="42">
        <v>5.4166670000000003</v>
      </c>
      <c r="AC1519" s="42">
        <v>1.0833330000000001</v>
      </c>
      <c r="AD1519" s="42">
        <v>9.75</v>
      </c>
      <c r="AE1519" s="42">
        <v>31.416667</v>
      </c>
      <c r="AF1519" s="42">
        <v>15.166667</v>
      </c>
      <c r="AG1519" s="42">
        <v>47.666666999999997</v>
      </c>
      <c r="AH1519" s="42">
        <v>5.4166670000000003</v>
      </c>
      <c r="AI1519" s="42">
        <v>3.25</v>
      </c>
      <c r="AJ1519" s="42">
        <v>10.833333</v>
      </c>
      <c r="AK1519" s="42">
        <v>13</v>
      </c>
      <c r="AL1519" s="42">
        <v>11.916667</v>
      </c>
      <c r="AM1519" s="42">
        <v>3.25</v>
      </c>
      <c r="AN1519" s="42">
        <v>0</v>
      </c>
      <c r="AO1519" s="42">
        <v>8.6666670000000003</v>
      </c>
      <c r="AP1519" s="42">
        <v>24.916667</v>
      </c>
      <c r="AQ1519" s="42">
        <v>14.083333</v>
      </c>
      <c r="AR1519" s="42">
        <v>95.333332999999996</v>
      </c>
      <c r="AS1519" s="42">
        <v>13</v>
      </c>
      <c r="AT1519" s="42">
        <v>13</v>
      </c>
      <c r="AU1519" s="42">
        <v>8.6666670000000003</v>
      </c>
      <c r="AV1519" s="42">
        <v>0</v>
      </c>
      <c r="AW1519" s="42">
        <v>4.3333329999999997</v>
      </c>
      <c r="AX1519" s="42">
        <v>8.6666670000000003</v>
      </c>
      <c r="AY1519" s="42">
        <v>39</v>
      </c>
      <c r="AZ1519" s="42">
        <v>8.6666670000000003</v>
      </c>
      <c r="BA1519" s="42">
        <v>52</v>
      </c>
      <c r="BB1519" s="42">
        <v>8.6666670000000003</v>
      </c>
      <c r="BC1519" s="42">
        <v>8.6666670000000003</v>
      </c>
      <c r="BD1519" s="42">
        <v>0</v>
      </c>
      <c r="BE1519" s="42">
        <v>0</v>
      </c>
      <c r="BF1519" s="42">
        <v>0</v>
      </c>
      <c r="BG1519" s="42">
        <v>8.6666670000000003</v>
      </c>
      <c r="BH1519" s="42">
        <v>21.666667</v>
      </c>
      <c r="BI1519" s="42">
        <v>4.3333329999999997</v>
      </c>
      <c r="BJ1519" s="42">
        <v>43.333333000000003</v>
      </c>
      <c r="BK1519" s="42">
        <v>4.3333329999999997</v>
      </c>
      <c r="BL1519" s="42">
        <v>4.3333329999999997</v>
      </c>
      <c r="BM1519" s="42">
        <v>8.6666670000000003</v>
      </c>
      <c r="BN1519" s="42">
        <v>0</v>
      </c>
      <c r="BO1519" s="42">
        <v>4.3333329999999997</v>
      </c>
      <c r="BP1519" s="42">
        <v>0</v>
      </c>
      <c r="BQ1519" s="42">
        <v>17.333333</v>
      </c>
      <c r="BR1519" s="42">
        <v>4.3333329999999997</v>
      </c>
      <c r="BS1519" s="42">
        <v>8.6666670000000003</v>
      </c>
      <c r="BT1519" s="42">
        <v>0</v>
      </c>
      <c r="BU1519" s="42">
        <v>0</v>
      </c>
      <c r="BV1519" s="42">
        <v>0</v>
      </c>
      <c r="BW1519" s="42">
        <v>0</v>
      </c>
      <c r="BX1519" s="42">
        <v>0</v>
      </c>
      <c r="BY1519" s="42">
        <v>0</v>
      </c>
      <c r="BZ1519" s="42">
        <v>0</v>
      </c>
      <c r="CA1519" s="42">
        <v>8.6666670000000003</v>
      </c>
      <c r="CB1519" s="42">
        <v>43.333333000000003</v>
      </c>
      <c r="CC1519" s="42">
        <v>13</v>
      </c>
      <c r="CD1519" s="42">
        <v>13</v>
      </c>
      <c r="CE1519" s="42">
        <v>4.3333329999999997</v>
      </c>
      <c r="CF1519" s="42">
        <v>0</v>
      </c>
      <c r="CG1519" s="42">
        <v>4.3333329999999997</v>
      </c>
      <c r="CH1519" s="42">
        <v>8.6666670000000003</v>
      </c>
      <c r="CI1519" s="42">
        <v>0</v>
      </c>
      <c r="CJ1519" s="42">
        <v>0</v>
      </c>
      <c r="CK1519" s="42">
        <v>43.333333000000003</v>
      </c>
      <c r="CL1519" s="42">
        <v>0</v>
      </c>
      <c r="CM1519" s="42">
        <v>0</v>
      </c>
      <c r="CN1519" s="42">
        <v>4.3333329999999997</v>
      </c>
      <c r="CO1519" s="42">
        <v>0</v>
      </c>
      <c r="CP1519" s="42">
        <v>0</v>
      </c>
      <c r="CQ1519" s="42">
        <v>0</v>
      </c>
      <c r="CR1519" s="42">
        <v>39</v>
      </c>
      <c r="CS1519" s="42">
        <v>0</v>
      </c>
    </row>
    <row r="1520" spans="1:97">
      <c r="A1520" s="40" t="s">
        <v>3703</v>
      </c>
      <c r="B1520" s="40" t="s">
        <v>289</v>
      </c>
      <c r="C1520" s="40" t="s">
        <v>3502</v>
      </c>
      <c r="D1520" s="40" t="s">
        <v>3519</v>
      </c>
      <c r="E1520" s="40" t="s">
        <v>3616</v>
      </c>
      <c r="F1520" s="40" t="s">
        <v>397</v>
      </c>
      <c r="G1520" s="41" t="s">
        <v>294</v>
      </c>
      <c r="H1520" s="40" t="s">
        <v>3704</v>
      </c>
      <c r="I1520" s="42">
        <v>279</v>
      </c>
      <c r="J1520" s="42">
        <v>36.344828</v>
      </c>
      <c r="K1520" s="42">
        <v>26.724138</v>
      </c>
      <c r="L1520" s="42">
        <v>34.206896999999998</v>
      </c>
      <c r="M1520" s="42">
        <v>67.344828000000007</v>
      </c>
      <c r="N1520" s="42">
        <v>70.551723999999993</v>
      </c>
      <c r="O1520" s="42">
        <v>43.827585999999997</v>
      </c>
      <c r="P1520" s="42">
        <v>35</v>
      </c>
      <c r="Q1520" s="42">
        <v>29</v>
      </c>
      <c r="R1520" s="42">
        <v>38</v>
      </c>
      <c r="S1520" s="42">
        <v>43</v>
      </c>
      <c r="T1520" s="42">
        <v>66</v>
      </c>
      <c r="U1520" s="42">
        <v>33</v>
      </c>
      <c r="V1520" s="42">
        <v>145.37931</v>
      </c>
      <c r="W1520" s="42">
        <v>21.37931</v>
      </c>
      <c r="X1520" s="42">
        <v>12.827586</v>
      </c>
      <c r="Y1520" s="42">
        <v>19.241378999999998</v>
      </c>
      <c r="Z1520" s="42">
        <v>32.068966000000003</v>
      </c>
      <c r="AA1520" s="42">
        <v>38.482759000000001</v>
      </c>
      <c r="AB1520" s="42">
        <v>18.172414</v>
      </c>
      <c r="AC1520" s="42">
        <v>3.2068970000000001</v>
      </c>
      <c r="AD1520" s="42">
        <v>25.655172</v>
      </c>
      <c r="AE1520" s="42">
        <v>76.965517000000006</v>
      </c>
      <c r="AF1520" s="42">
        <v>42.758620999999998</v>
      </c>
      <c r="AG1520" s="42">
        <v>133.62069</v>
      </c>
      <c r="AH1520" s="42">
        <v>14.965517</v>
      </c>
      <c r="AI1520" s="42">
        <v>13.896552</v>
      </c>
      <c r="AJ1520" s="42">
        <v>14.965517</v>
      </c>
      <c r="AK1520" s="42">
        <v>35.275861999999996</v>
      </c>
      <c r="AL1520" s="42">
        <v>32.068966000000003</v>
      </c>
      <c r="AM1520" s="42">
        <v>21.37931</v>
      </c>
      <c r="AN1520" s="42">
        <v>1.0689660000000001</v>
      </c>
      <c r="AO1520" s="42">
        <v>22.448276</v>
      </c>
      <c r="AP1520" s="42">
        <v>67.344828000000007</v>
      </c>
      <c r="AQ1520" s="42">
        <v>43.827585999999997</v>
      </c>
      <c r="AR1520" s="42">
        <v>239.44827599999999</v>
      </c>
      <c r="AS1520" s="42">
        <v>21.37931</v>
      </c>
      <c r="AT1520" s="42">
        <v>12.827586</v>
      </c>
      <c r="AU1520" s="42">
        <v>12.827586</v>
      </c>
      <c r="AV1520" s="42">
        <v>17.103448</v>
      </c>
      <c r="AW1520" s="42">
        <v>29.931034</v>
      </c>
      <c r="AX1520" s="42">
        <v>17.103448</v>
      </c>
      <c r="AY1520" s="42">
        <v>94.068966000000003</v>
      </c>
      <c r="AZ1520" s="42">
        <v>34.206896999999998</v>
      </c>
      <c r="BA1520" s="42">
        <v>132.55172400000001</v>
      </c>
      <c r="BB1520" s="42">
        <v>12.827586</v>
      </c>
      <c r="BC1520" s="42">
        <v>12.827586</v>
      </c>
      <c r="BD1520" s="42">
        <v>12.827586</v>
      </c>
      <c r="BE1520" s="42">
        <v>4.2758620000000001</v>
      </c>
      <c r="BF1520" s="42">
        <v>4.2758620000000001</v>
      </c>
      <c r="BG1520" s="42">
        <v>17.103448</v>
      </c>
      <c r="BH1520" s="42">
        <v>55.586207000000002</v>
      </c>
      <c r="BI1520" s="42">
        <v>12.827586</v>
      </c>
      <c r="BJ1520" s="42">
        <v>106.896552</v>
      </c>
      <c r="BK1520" s="42">
        <v>8.5517240000000001</v>
      </c>
      <c r="BL1520" s="42">
        <v>0</v>
      </c>
      <c r="BM1520" s="42">
        <v>0</v>
      </c>
      <c r="BN1520" s="42">
        <v>12.827586</v>
      </c>
      <c r="BO1520" s="42">
        <v>25.655172</v>
      </c>
      <c r="BP1520" s="42">
        <v>0</v>
      </c>
      <c r="BQ1520" s="42">
        <v>38.482759000000001</v>
      </c>
      <c r="BR1520" s="42">
        <v>21.37931</v>
      </c>
      <c r="BS1520" s="42">
        <v>17.103448</v>
      </c>
      <c r="BT1520" s="42">
        <v>0</v>
      </c>
      <c r="BU1520" s="42">
        <v>0</v>
      </c>
      <c r="BV1520" s="42">
        <v>0</v>
      </c>
      <c r="BW1520" s="42">
        <v>0</v>
      </c>
      <c r="BX1520" s="42">
        <v>0</v>
      </c>
      <c r="BY1520" s="42">
        <v>4.2758620000000001</v>
      </c>
      <c r="BZ1520" s="42">
        <v>0</v>
      </c>
      <c r="CA1520" s="42">
        <v>12.827586</v>
      </c>
      <c r="CB1520" s="42">
        <v>89.793103000000002</v>
      </c>
      <c r="CC1520" s="42">
        <v>12.827586</v>
      </c>
      <c r="CD1520" s="42">
        <v>12.827586</v>
      </c>
      <c r="CE1520" s="42">
        <v>4.2758620000000001</v>
      </c>
      <c r="CF1520" s="42">
        <v>17.103448</v>
      </c>
      <c r="CG1520" s="42">
        <v>17.103448</v>
      </c>
      <c r="CH1520" s="42">
        <v>12.827586</v>
      </c>
      <c r="CI1520" s="42">
        <v>0</v>
      </c>
      <c r="CJ1520" s="42">
        <v>12.827586</v>
      </c>
      <c r="CK1520" s="42">
        <v>132.55172400000001</v>
      </c>
      <c r="CL1520" s="42">
        <v>8.5517240000000001</v>
      </c>
      <c r="CM1520" s="42">
        <v>0</v>
      </c>
      <c r="CN1520" s="42">
        <v>8.5517240000000001</v>
      </c>
      <c r="CO1520" s="42">
        <v>0</v>
      </c>
      <c r="CP1520" s="42">
        <v>12.827586</v>
      </c>
      <c r="CQ1520" s="42">
        <v>0</v>
      </c>
      <c r="CR1520" s="42">
        <v>94.068966000000003</v>
      </c>
      <c r="CS1520" s="42">
        <v>8.5517240000000001</v>
      </c>
    </row>
    <row r="1521" spans="1:97">
      <c r="A1521" s="40" t="s">
        <v>3705</v>
      </c>
      <c r="B1521" s="40" t="s">
        <v>289</v>
      </c>
      <c r="C1521" s="40" t="s">
        <v>3502</v>
      </c>
      <c r="D1521" s="40" t="s">
        <v>3523</v>
      </c>
      <c r="E1521" s="40" t="s">
        <v>3524</v>
      </c>
      <c r="F1521" s="40" t="s">
        <v>2849</v>
      </c>
      <c r="G1521" s="41" t="s">
        <v>294</v>
      </c>
      <c r="H1521" s="40" t="s">
        <v>3706</v>
      </c>
      <c r="I1521" s="42">
        <v>281</v>
      </c>
      <c r="J1521" s="42">
        <v>43.843972000000001</v>
      </c>
      <c r="K1521" s="42">
        <v>25.907800999999999</v>
      </c>
      <c r="L1521" s="42">
        <v>49.822695000000003</v>
      </c>
      <c r="M1521" s="42">
        <v>65.765957</v>
      </c>
      <c r="N1521" s="42">
        <v>65.765957</v>
      </c>
      <c r="O1521" s="42">
        <v>29.893616999999999</v>
      </c>
      <c r="P1521" s="42">
        <v>39</v>
      </c>
      <c r="Q1521" s="42">
        <v>36</v>
      </c>
      <c r="R1521" s="42">
        <v>49</v>
      </c>
      <c r="S1521" s="42">
        <v>46</v>
      </c>
      <c r="T1521" s="42">
        <v>64</v>
      </c>
      <c r="U1521" s="42">
        <v>36</v>
      </c>
      <c r="V1521" s="42">
        <v>149.468085</v>
      </c>
      <c r="W1521" s="42">
        <v>21.921986</v>
      </c>
      <c r="X1521" s="42">
        <v>13.950355</v>
      </c>
      <c r="Y1521" s="42">
        <v>29.893616999999999</v>
      </c>
      <c r="Z1521" s="42">
        <v>36.868794000000001</v>
      </c>
      <c r="AA1521" s="42">
        <v>30.890070999999999</v>
      </c>
      <c r="AB1521" s="42">
        <v>13.950355</v>
      </c>
      <c r="AC1521" s="42">
        <v>1.9929079999999999</v>
      </c>
      <c r="AD1521" s="42">
        <v>28.897162999999999</v>
      </c>
      <c r="AE1521" s="42">
        <v>87.687943000000004</v>
      </c>
      <c r="AF1521" s="42">
        <v>32.882978999999999</v>
      </c>
      <c r="AG1521" s="42">
        <v>131.531915</v>
      </c>
      <c r="AH1521" s="42">
        <v>21.921986</v>
      </c>
      <c r="AI1521" s="42">
        <v>11.957447</v>
      </c>
      <c r="AJ1521" s="42">
        <v>19.929078000000001</v>
      </c>
      <c r="AK1521" s="42">
        <v>28.897162999999999</v>
      </c>
      <c r="AL1521" s="42">
        <v>34.875886999999999</v>
      </c>
      <c r="AM1521" s="42">
        <v>13.950355</v>
      </c>
      <c r="AN1521" s="42">
        <v>0</v>
      </c>
      <c r="AO1521" s="42">
        <v>24.911348</v>
      </c>
      <c r="AP1521" s="42">
        <v>73.737589</v>
      </c>
      <c r="AQ1521" s="42">
        <v>32.882978999999999</v>
      </c>
      <c r="AR1521" s="42">
        <v>235.16312099999999</v>
      </c>
      <c r="AS1521" s="42">
        <v>3.9858159999999998</v>
      </c>
      <c r="AT1521" s="42">
        <v>15.943262000000001</v>
      </c>
      <c r="AU1521" s="42">
        <v>7.9716310000000004</v>
      </c>
      <c r="AV1521" s="42">
        <v>27.900708999999999</v>
      </c>
      <c r="AW1521" s="42">
        <v>27.900708999999999</v>
      </c>
      <c r="AX1521" s="42">
        <v>39.858156000000001</v>
      </c>
      <c r="AY1521" s="42">
        <v>79.716312000000002</v>
      </c>
      <c r="AZ1521" s="42">
        <v>31.886524999999999</v>
      </c>
      <c r="BA1521" s="42">
        <v>119.574468</v>
      </c>
      <c r="BB1521" s="42">
        <v>0</v>
      </c>
      <c r="BC1521" s="42">
        <v>7.9716310000000004</v>
      </c>
      <c r="BD1521" s="42">
        <v>3.9858159999999998</v>
      </c>
      <c r="BE1521" s="42">
        <v>15.943262000000001</v>
      </c>
      <c r="BF1521" s="42">
        <v>3.9858159999999998</v>
      </c>
      <c r="BG1521" s="42">
        <v>35.872340000000001</v>
      </c>
      <c r="BH1521" s="42">
        <v>39.858156000000001</v>
      </c>
      <c r="BI1521" s="42">
        <v>11.957447</v>
      </c>
      <c r="BJ1521" s="42">
        <v>115.588652</v>
      </c>
      <c r="BK1521" s="42">
        <v>3.9858159999999998</v>
      </c>
      <c r="BL1521" s="42">
        <v>7.9716310000000004</v>
      </c>
      <c r="BM1521" s="42">
        <v>3.9858159999999998</v>
      </c>
      <c r="BN1521" s="42">
        <v>11.957447</v>
      </c>
      <c r="BO1521" s="42">
        <v>23.914894</v>
      </c>
      <c r="BP1521" s="42">
        <v>3.9858159999999998</v>
      </c>
      <c r="BQ1521" s="42">
        <v>39.858156000000001</v>
      </c>
      <c r="BR1521" s="42">
        <v>19.929078000000001</v>
      </c>
      <c r="BS1521" s="42">
        <v>19.929078000000001</v>
      </c>
      <c r="BT1521" s="42">
        <v>0</v>
      </c>
      <c r="BU1521" s="42">
        <v>0</v>
      </c>
      <c r="BV1521" s="42">
        <v>0</v>
      </c>
      <c r="BW1521" s="42">
        <v>0</v>
      </c>
      <c r="BX1521" s="42">
        <v>7.9716310000000004</v>
      </c>
      <c r="BY1521" s="42">
        <v>3.9858159999999998</v>
      </c>
      <c r="BZ1521" s="42">
        <v>0</v>
      </c>
      <c r="CA1521" s="42">
        <v>7.9716310000000004</v>
      </c>
      <c r="CB1521" s="42">
        <v>115.588652</v>
      </c>
      <c r="CC1521" s="42">
        <v>3.9858159999999998</v>
      </c>
      <c r="CD1521" s="42">
        <v>15.943262000000001</v>
      </c>
      <c r="CE1521" s="42">
        <v>0</v>
      </c>
      <c r="CF1521" s="42">
        <v>27.900708999999999</v>
      </c>
      <c r="CG1521" s="42">
        <v>15.943262000000001</v>
      </c>
      <c r="CH1521" s="42">
        <v>31.886524999999999</v>
      </c>
      <c r="CI1521" s="42">
        <v>0</v>
      </c>
      <c r="CJ1521" s="42">
        <v>19.929078000000001</v>
      </c>
      <c r="CK1521" s="42">
        <v>99.645390000000006</v>
      </c>
      <c r="CL1521" s="42">
        <v>0</v>
      </c>
      <c r="CM1521" s="42">
        <v>0</v>
      </c>
      <c r="CN1521" s="42">
        <v>7.9716310000000004</v>
      </c>
      <c r="CO1521" s="42">
        <v>0</v>
      </c>
      <c r="CP1521" s="42">
        <v>3.9858159999999998</v>
      </c>
      <c r="CQ1521" s="42">
        <v>3.9858159999999998</v>
      </c>
      <c r="CR1521" s="42">
        <v>79.716312000000002</v>
      </c>
      <c r="CS1521" s="42">
        <v>3.9858159999999998</v>
      </c>
    </row>
    <row r="1522" spans="1:97">
      <c r="A1522" s="40" t="s">
        <v>3707</v>
      </c>
      <c r="B1522" s="40" t="s">
        <v>289</v>
      </c>
      <c r="C1522" s="40" t="s">
        <v>3502</v>
      </c>
      <c r="D1522" s="40" t="s">
        <v>3507</v>
      </c>
      <c r="E1522" s="40" t="s">
        <v>3554</v>
      </c>
      <c r="F1522" s="40" t="s">
        <v>2094</v>
      </c>
      <c r="G1522" s="41" t="s">
        <v>294</v>
      </c>
      <c r="H1522" s="40" t="s">
        <v>3708</v>
      </c>
      <c r="I1522" s="42">
        <v>1316</v>
      </c>
      <c r="J1522" s="42">
        <v>167.61972499999999</v>
      </c>
      <c r="K1522" s="42">
        <v>144.204622</v>
      </c>
      <c r="L1522" s="42">
        <v>193.00315800000001</v>
      </c>
      <c r="M1522" s="42">
        <v>235.54681299999999</v>
      </c>
      <c r="N1522" s="42">
        <v>305.60127299999999</v>
      </c>
      <c r="O1522" s="42">
        <v>270.02440999999999</v>
      </c>
      <c r="P1522" s="42">
        <v>152</v>
      </c>
      <c r="Q1522" s="42">
        <v>176</v>
      </c>
      <c r="R1522" s="42">
        <v>210</v>
      </c>
      <c r="S1522" s="42">
        <v>224</v>
      </c>
      <c r="T1522" s="42">
        <v>271</v>
      </c>
      <c r="U1522" s="42">
        <v>182</v>
      </c>
      <c r="V1522" s="42">
        <v>634.36318400000005</v>
      </c>
      <c r="W1522" s="42">
        <v>93.453659000000002</v>
      </c>
      <c r="X1522" s="42">
        <v>82.246142000000006</v>
      </c>
      <c r="Y1522" s="42">
        <v>98.517622000000003</v>
      </c>
      <c r="Z1522" s="42">
        <v>116.709721</v>
      </c>
      <c r="AA1522" s="42">
        <v>148.20490000000001</v>
      </c>
      <c r="AB1522" s="42">
        <v>92.199123999999998</v>
      </c>
      <c r="AC1522" s="42">
        <v>3.032016</v>
      </c>
      <c r="AD1522" s="42">
        <v>123.932864</v>
      </c>
      <c r="AE1522" s="42">
        <v>315.761008</v>
      </c>
      <c r="AF1522" s="42">
        <v>194.66931199999999</v>
      </c>
      <c r="AG1522" s="42">
        <v>681.63681599999995</v>
      </c>
      <c r="AH1522" s="42">
        <v>74.166066000000001</v>
      </c>
      <c r="AI1522" s="42">
        <v>61.958480000000002</v>
      </c>
      <c r="AJ1522" s="42">
        <v>94.485535999999996</v>
      </c>
      <c r="AK1522" s="42">
        <v>118.837092</v>
      </c>
      <c r="AL1522" s="42">
        <v>157.39637300000001</v>
      </c>
      <c r="AM1522" s="42">
        <v>152.69631699999999</v>
      </c>
      <c r="AN1522" s="42">
        <v>22.096952000000002</v>
      </c>
      <c r="AO1522" s="42">
        <v>87.373722000000001</v>
      </c>
      <c r="AP1522" s="42">
        <v>318.93616100000003</v>
      </c>
      <c r="AQ1522" s="42">
        <v>275.32693399999999</v>
      </c>
      <c r="AR1522" s="42">
        <v>1180.811907</v>
      </c>
      <c r="AS1522" s="42">
        <v>24.383364</v>
      </c>
      <c r="AT1522" s="42">
        <v>89.405669000000003</v>
      </c>
      <c r="AU1522" s="42">
        <v>24.383364</v>
      </c>
      <c r="AV1522" s="42">
        <v>85.341774999999998</v>
      </c>
      <c r="AW1522" s="42">
        <v>130.04460900000001</v>
      </c>
      <c r="AX1522" s="42">
        <v>93.469562999999994</v>
      </c>
      <c r="AY1522" s="42">
        <v>583.61033399999997</v>
      </c>
      <c r="AZ1522" s="42">
        <v>150.17322999999999</v>
      </c>
      <c r="BA1522" s="42">
        <v>548.05314799999996</v>
      </c>
      <c r="BB1522" s="42">
        <v>20.319469999999999</v>
      </c>
      <c r="BC1522" s="42">
        <v>48.766728000000001</v>
      </c>
      <c r="BD1522" s="42">
        <v>24.383364</v>
      </c>
      <c r="BE1522" s="42">
        <v>40.638939999999998</v>
      </c>
      <c r="BF1522" s="42">
        <v>16.255576000000001</v>
      </c>
      <c r="BG1522" s="42">
        <v>77.213987000000003</v>
      </c>
      <c r="BH1522" s="42">
        <v>243.451944</v>
      </c>
      <c r="BI1522" s="42">
        <v>77.023138000000003</v>
      </c>
      <c r="BJ1522" s="42">
        <v>632.75876000000005</v>
      </c>
      <c r="BK1522" s="42">
        <v>4.0638940000000003</v>
      </c>
      <c r="BL1522" s="42">
        <v>40.638939999999998</v>
      </c>
      <c r="BM1522" s="42">
        <v>0</v>
      </c>
      <c r="BN1522" s="42">
        <v>44.702834000000003</v>
      </c>
      <c r="BO1522" s="42">
        <v>113.789033</v>
      </c>
      <c r="BP1522" s="42">
        <v>16.255576000000001</v>
      </c>
      <c r="BQ1522" s="42">
        <v>340.15839</v>
      </c>
      <c r="BR1522" s="42">
        <v>73.150092999999998</v>
      </c>
      <c r="BS1522" s="42">
        <v>113.789033</v>
      </c>
      <c r="BT1522" s="42">
        <v>0</v>
      </c>
      <c r="BU1522" s="42">
        <v>0</v>
      </c>
      <c r="BV1522" s="42">
        <v>0</v>
      </c>
      <c r="BW1522" s="42">
        <v>16.255576000000001</v>
      </c>
      <c r="BX1522" s="42">
        <v>24.383364</v>
      </c>
      <c r="BY1522" s="42">
        <v>20.319469999999999</v>
      </c>
      <c r="BZ1522" s="42">
        <v>0</v>
      </c>
      <c r="CA1522" s="42">
        <v>52.830621999999998</v>
      </c>
      <c r="CB1522" s="42">
        <v>369.68712399999998</v>
      </c>
      <c r="CC1522" s="42">
        <v>20.319469999999999</v>
      </c>
      <c r="CD1522" s="42">
        <v>69.086197999999996</v>
      </c>
      <c r="CE1522" s="42">
        <v>12.191682</v>
      </c>
      <c r="CF1522" s="42">
        <v>65.022304000000005</v>
      </c>
      <c r="CG1522" s="42">
        <v>81.277880999999994</v>
      </c>
      <c r="CH1522" s="42">
        <v>65.022304000000005</v>
      </c>
      <c r="CI1522" s="42">
        <v>4.0638940000000003</v>
      </c>
      <c r="CJ1522" s="42">
        <v>52.703389999999999</v>
      </c>
      <c r="CK1522" s="42">
        <v>697.33574999999996</v>
      </c>
      <c r="CL1522" s="42">
        <v>4.0638940000000003</v>
      </c>
      <c r="CM1522" s="42">
        <v>20.319469999999999</v>
      </c>
      <c r="CN1522" s="42">
        <v>12.191682</v>
      </c>
      <c r="CO1522" s="42">
        <v>4.0638940000000003</v>
      </c>
      <c r="CP1522" s="42">
        <v>24.383364</v>
      </c>
      <c r="CQ1522" s="42">
        <v>8.1277880000000007</v>
      </c>
      <c r="CR1522" s="42">
        <v>579.54643999999996</v>
      </c>
      <c r="CS1522" s="42">
        <v>44.639218</v>
      </c>
    </row>
    <row r="1523" spans="1:97">
      <c r="A1523" s="40" t="s">
        <v>3709</v>
      </c>
      <c r="B1523" s="40" t="s">
        <v>289</v>
      </c>
      <c r="C1523" s="40" t="s">
        <v>3502</v>
      </c>
      <c r="D1523" s="40" t="s">
        <v>3503</v>
      </c>
      <c r="E1523" s="40" t="s">
        <v>3573</v>
      </c>
      <c r="F1523" s="40" t="s">
        <v>2849</v>
      </c>
      <c r="G1523" s="41" t="s">
        <v>294</v>
      </c>
      <c r="H1523" s="40" t="s">
        <v>3710</v>
      </c>
      <c r="I1523" s="42">
        <v>144</v>
      </c>
      <c r="J1523" s="42">
        <v>21</v>
      </c>
      <c r="K1523" s="42">
        <v>14</v>
      </c>
      <c r="L1523" s="42">
        <v>33</v>
      </c>
      <c r="M1523" s="42">
        <v>40</v>
      </c>
      <c r="N1523" s="42">
        <v>20</v>
      </c>
      <c r="O1523" s="42">
        <v>16</v>
      </c>
      <c r="P1523" s="42">
        <v>16</v>
      </c>
      <c r="Q1523" s="42">
        <v>30</v>
      </c>
      <c r="R1523" s="42">
        <v>30</v>
      </c>
      <c r="S1523" s="42">
        <v>34</v>
      </c>
      <c r="T1523" s="42">
        <v>29</v>
      </c>
      <c r="U1523" s="42">
        <v>19</v>
      </c>
      <c r="V1523" s="42">
        <v>71</v>
      </c>
      <c r="W1523" s="42">
        <v>10</v>
      </c>
      <c r="X1523" s="42">
        <v>6</v>
      </c>
      <c r="Y1523" s="42">
        <v>19</v>
      </c>
      <c r="Z1523" s="42">
        <v>20</v>
      </c>
      <c r="AA1523" s="42">
        <v>10</v>
      </c>
      <c r="AB1523" s="42">
        <v>3</v>
      </c>
      <c r="AC1523" s="42">
        <v>3</v>
      </c>
      <c r="AD1523" s="42">
        <v>14</v>
      </c>
      <c r="AE1523" s="42">
        <v>45</v>
      </c>
      <c r="AF1523" s="42">
        <v>12</v>
      </c>
      <c r="AG1523" s="42">
        <v>73</v>
      </c>
      <c r="AH1523" s="42">
        <v>11</v>
      </c>
      <c r="AI1523" s="42">
        <v>8</v>
      </c>
      <c r="AJ1523" s="42">
        <v>14</v>
      </c>
      <c r="AK1523" s="42">
        <v>20</v>
      </c>
      <c r="AL1523" s="42">
        <v>10</v>
      </c>
      <c r="AM1523" s="42">
        <v>10</v>
      </c>
      <c r="AN1523" s="42">
        <v>0</v>
      </c>
      <c r="AO1523" s="42">
        <v>13</v>
      </c>
      <c r="AP1523" s="42">
        <v>45</v>
      </c>
      <c r="AQ1523" s="42">
        <v>15</v>
      </c>
      <c r="AR1523" s="42">
        <v>124</v>
      </c>
      <c r="AS1523" s="42">
        <v>40</v>
      </c>
      <c r="AT1523" s="42">
        <v>8</v>
      </c>
      <c r="AU1523" s="42">
        <v>8</v>
      </c>
      <c r="AV1523" s="42">
        <v>0</v>
      </c>
      <c r="AW1523" s="42">
        <v>16</v>
      </c>
      <c r="AX1523" s="42">
        <v>8</v>
      </c>
      <c r="AY1523" s="42">
        <v>44</v>
      </c>
      <c r="AZ1523" s="42">
        <v>0</v>
      </c>
      <c r="BA1523" s="42">
        <v>72</v>
      </c>
      <c r="BB1523" s="42">
        <v>16</v>
      </c>
      <c r="BC1523" s="42">
        <v>8</v>
      </c>
      <c r="BD1523" s="42">
        <v>8</v>
      </c>
      <c r="BE1523" s="42">
        <v>0</v>
      </c>
      <c r="BF1523" s="42">
        <v>4</v>
      </c>
      <c r="BG1523" s="42">
        <v>8</v>
      </c>
      <c r="BH1523" s="42">
        <v>28</v>
      </c>
      <c r="BI1523" s="42">
        <v>0</v>
      </c>
      <c r="BJ1523" s="42">
        <v>52</v>
      </c>
      <c r="BK1523" s="42">
        <v>24</v>
      </c>
      <c r="BL1523" s="42">
        <v>0</v>
      </c>
      <c r="BM1523" s="42">
        <v>0</v>
      </c>
      <c r="BN1523" s="42">
        <v>0</v>
      </c>
      <c r="BO1523" s="42">
        <v>12</v>
      </c>
      <c r="BP1523" s="42">
        <v>0</v>
      </c>
      <c r="BQ1523" s="42">
        <v>16</v>
      </c>
      <c r="BR1523" s="42">
        <v>0</v>
      </c>
      <c r="BS1523" s="42">
        <v>0</v>
      </c>
      <c r="BT1523" s="42">
        <v>0</v>
      </c>
      <c r="BU1523" s="42">
        <v>0</v>
      </c>
      <c r="BV1523" s="42">
        <v>0</v>
      </c>
      <c r="BW1523" s="42">
        <v>0</v>
      </c>
      <c r="BX1523" s="42">
        <v>0</v>
      </c>
      <c r="BY1523" s="42">
        <v>0</v>
      </c>
      <c r="BZ1523" s="42">
        <v>0</v>
      </c>
      <c r="CA1523" s="42">
        <v>0</v>
      </c>
      <c r="CB1523" s="42">
        <v>64</v>
      </c>
      <c r="CC1523" s="42">
        <v>28</v>
      </c>
      <c r="CD1523" s="42">
        <v>8</v>
      </c>
      <c r="CE1523" s="42">
        <v>4</v>
      </c>
      <c r="CF1523" s="42">
        <v>0</v>
      </c>
      <c r="CG1523" s="42">
        <v>16</v>
      </c>
      <c r="CH1523" s="42">
        <v>8</v>
      </c>
      <c r="CI1523" s="42">
        <v>0</v>
      </c>
      <c r="CJ1523" s="42">
        <v>0</v>
      </c>
      <c r="CK1523" s="42">
        <v>60</v>
      </c>
      <c r="CL1523" s="42">
        <v>12</v>
      </c>
      <c r="CM1523" s="42">
        <v>0</v>
      </c>
      <c r="CN1523" s="42">
        <v>4</v>
      </c>
      <c r="CO1523" s="42">
        <v>0</v>
      </c>
      <c r="CP1523" s="42">
        <v>0</v>
      </c>
      <c r="CQ1523" s="42">
        <v>0</v>
      </c>
      <c r="CR1523" s="42">
        <v>44</v>
      </c>
      <c r="CS1523" s="42">
        <v>0</v>
      </c>
    </row>
    <row r="1524" spans="1:97">
      <c r="A1524" s="40" t="s">
        <v>3711</v>
      </c>
      <c r="B1524" s="40" t="s">
        <v>289</v>
      </c>
      <c r="C1524" s="40" t="s">
        <v>3502</v>
      </c>
      <c r="D1524" s="40" t="s">
        <v>3507</v>
      </c>
      <c r="E1524" s="40" t="s">
        <v>3624</v>
      </c>
      <c r="F1524" s="40" t="s">
        <v>2094</v>
      </c>
      <c r="G1524" s="41" t="s">
        <v>294</v>
      </c>
      <c r="H1524" s="40" t="s">
        <v>3712</v>
      </c>
      <c r="I1524" s="42">
        <v>632</v>
      </c>
      <c r="J1524" s="42">
        <v>113.220538</v>
      </c>
      <c r="K1524" s="42">
        <v>107.849464</v>
      </c>
      <c r="L1524" s="42">
        <v>126.70172100000001</v>
      </c>
      <c r="M1524" s="42">
        <v>149.41644500000001</v>
      </c>
      <c r="N1524" s="42">
        <v>90.997985999999997</v>
      </c>
      <c r="O1524" s="42">
        <v>43.813845000000001</v>
      </c>
      <c r="P1524" s="42">
        <v>110</v>
      </c>
      <c r="Q1524" s="42">
        <v>99</v>
      </c>
      <c r="R1524" s="42">
        <v>141</v>
      </c>
      <c r="S1524" s="42">
        <v>103</v>
      </c>
      <c r="T1524" s="42">
        <v>68</v>
      </c>
      <c r="U1524" s="42">
        <v>35</v>
      </c>
      <c r="V1524" s="42">
        <v>320.93240100000003</v>
      </c>
      <c r="W1524" s="42">
        <v>57.048941999999997</v>
      </c>
      <c r="X1524" s="42">
        <v>56.171596000000001</v>
      </c>
      <c r="Y1524" s="42">
        <v>60.542281000000003</v>
      </c>
      <c r="Z1524" s="42">
        <v>83.133961999999997</v>
      </c>
      <c r="AA1524" s="42">
        <v>42.690412999999999</v>
      </c>
      <c r="AB1524" s="42">
        <v>20.221775000000001</v>
      </c>
      <c r="AC1524" s="42">
        <v>1.123432</v>
      </c>
      <c r="AD1524" s="42">
        <v>71.653557000000006</v>
      </c>
      <c r="AE1524" s="42">
        <v>204.341567</v>
      </c>
      <c r="AF1524" s="42">
        <v>44.937277000000002</v>
      </c>
      <c r="AG1524" s="42">
        <v>311.06759899999997</v>
      </c>
      <c r="AH1524" s="42">
        <v>56.171596000000001</v>
      </c>
      <c r="AI1524" s="42">
        <v>51.677867999999997</v>
      </c>
      <c r="AJ1524" s="42">
        <v>66.159441000000001</v>
      </c>
      <c r="AK1524" s="42">
        <v>66.282482999999999</v>
      </c>
      <c r="AL1524" s="42">
        <v>48.307572999999998</v>
      </c>
      <c r="AM1524" s="42">
        <v>22.468637999999999</v>
      </c>
      <c r="AN1524" s="42">
        <v>0</v>
      </c>
      <c r="AO1524" s="42">
        <v>78.640234000000007</v>
      </c>
      <c r="AP1524" s="42">
        <v>186.36665600000001</v>
      </c>
      <c r="AQ1524" s="42">
        <v>46.060709000000003</v>
      </c>
      <c r="AR1524" s="42">
        <v>529.27552400000002</v>
      </c>
      <c r="AS1524" s="42">
        <v>26.962365999999999</v>
      </c>
      <c r="AT1524" s="42">
        <v>31.456094</v>
      </c>
      <c r="AU1524" s="42">
        <v>17.974910999999999</v>
      </c>
      <c r="AV1524" s="42">
        <v>98.369838000000001</v>
      </c>
      <c r="AW1524" s="42">
        <v>80.394926999999996</v>
      </c>
      <c r="AX1524" s="42">
        <v>53.924731999999999</v>
      </c>
      <c r="AY1524" s="42">
        <v>139.30555799999999</v>
      </c>
      <c r="AZ1524" s="42">
        <v>80.887097999999995</v>
      </c>
      <c r="BA1524" s="42">
        <v>260.14403499999997</v>
      </c>
      <c r="BB1524" s="42">
        <v>17.974910999999999</v>
      </c>
      <c r="BC1524" s="42">
        <v>17.974910999999999</v>
      </c>
      <c r="BD1524" s="42">
        <v>8.9874550000000006</v>
      </c>
      <c r="BE1524" s="42">
        <v>57.926288999999997</v>
      </c>
      <c r="BF1524" s="42">
        <v>0</v>
      </c>
      <c r="BG1524" s="42">
        <v>53.924731999999999</v>
      </c>
      <c r="BH1524" s="42">
        <v>71.899642999999998</v>
      </c>
      <c r="BI1524" s="42">
        <v>31.456094</v>
      </c>
      <c r="BJ1524" s="42">
        <v>269.13148999999999</v>
      </c>
      <c r="BK1524" s="42">
        <v>8.9874550000000006</v>
      </c>
      <c r="BL1524" s="42">
        <v>13.481183</v>
      </c>
      <c r="BM1524" s="42">
        <v>8.9874550000000006</v>
      </c>
      <c r="BN1524" s="42">
        <v>40.443548999999997</v>
      </c>
      <c r="BO1524" s="42">
        <v>80.394926999999996</v>
      </c>
      <c r="BP1524" s="42">
        <v>0</v>
      </c>
      <c r="BQ1524" s="42">
        <v>67.405914999999993</v>
      </c>
      <c r="BR1524" s="42">
        <v>49.431004000000001</v>
      </c>
      <c r="BS1524" s="42">
        <v>67.405914999999993</v>
      </c>
      <c r="BT1524" s="42">
        <v>0</v>
      </c>
      <c r="BU1524" s="42">
        <v>0</v>
      </c>
      <c r="BV1524" s="42">
        <v>0</v>
      </c>
      <c r="BW1524" s="42">
        <v>4.4937279999999999</v>
      </c>
      <c r="BX1524" s="42">
        <v>4.4937279999999999</v>
      </c>
      <c r="BY1524" s="42">
        <v>17.974910999999999</v>
      </c>
      <c r="BZ1524" s="42">
        <v>0</v>
      </c>
      <c r="CA1524" s="42">
        <v>40.443548999999997</v>
      </c>
      <c r="CB1524" s="42">
        <v>255.15813600000001</v>
      </c>
      <c r="CC1524" s="42">
        <v>22.468637999999999</v>
      </c>
      <c r="CD1524" s="42">
        <v>22.468637999999999</v>
      </c>
      <c r="CE1524" s="42">
        <v>8.9874550000000006</v>
      </c>
      <c r="CF1524" s="42">
        <v>80.394926999999996</v>
      </c>
      <c r="CG1524" s="42">
        <v>53.432561</v>
      </c>
      <c r="CH1524" s="42">
        <v>35.949821</v>
      </c>
      <c r="CI1524" s="42">
        <v>0</v>
      </c>
      <c r="CJ1524" s="42">
        <v>31.456094</v>
      </c>
      <c r="CK1524" s="42">
        <v>206.71147300000001</v>
      </c>
      <c r="CL1524" s="42">
        <v>4.4937279999999999</v>
      </c>
      <c r="CM1524" s="42">
        <v>8.9874550000000006</v>
      </c>
      <c r="CN1524" s="42">
        <v>8.9874550000000006</v>
      </c>
      <c r="CO1524" s="42">
        <v>13.481183</v>
      </c>
      <c r="CP1524" s="42">
        <v>22.468637999999999</v>
      </c>
      <c r="CQ1524" s="42">
        <v>0</v>
      </c>
      <c r="CR1524" s="42">
        <v>139.30555799999999</v>
      </c>
      <c r="CS1524" s="42">
        <v>8.9874550000000006</v>
      </c>
    </row>
    <row r="1525" spans="1:97">
      <c r="A1525" s="40" t="s">
        <v>3713</v>
      </c>
      <c r="B1525" s="40" t="s">
        <v>289</v>
      </c>
      <c r="C1525" s="40" t="s">
        <v>3502</v>
      </c>
      <c r="D1525" s="40" t="s">
        <v>3507</v>
      </c>
      <c r="E1525" s="40" t="s">
        <v>3554</v>
      </c>
      <c r="F1525" s="40" t="s">
        <v>2094</v>
      </c>
      <c r="G1525" s="41" t="s">
        <v>294</v>
      </c>
      <c r="H1525" s="40" t="s">
        <v>3714</v>
      </c>
      <c r="I1525" s="42">
        <v>156</v>
      </c>
      <c r="J1525" s="42">
        <v>21.584906</v>
      </c>
      <c r="K1525" s="42">
        <v>17.660377</v>
      </c>
      <c r="L1525" s="42">
        <v>18.641508999999999</v>
      </c>
      <c r="M1525" s="42">
        <v>46.113208</v>
      </c>
      <c r="N1525" s="42">
        <v>31.396225999999999</v>
      </c>
      <c r="O1525" s="42">
        <v>20.603774000000001</v>
      </c>
      <c r="P1525" s="42">
        <v>24</v>
      </c>
      <c r="Q1525" s="42">
        <v>21</v>
      </c>
      <c r="R1525" s="42">
        <v>35</v>
      </c>
      <c r="S1525" s="42">
        <v>36</v>
      </c>
      <c r="T1525" s="42">
        <v>34</v>
      </c>
      <c r="U1525" s="42">
        <v>22</v>
      </c>
      <c r="V1525" s="42">
        <v>74.566038000000006</v>
      </c>
      <c r="W1525" s="42">
        <v>8.8301890000000007</v>
      </c>
      <c r="X1525" s="42">
        <v>10.792453</v>
      </c>
      <c r="Y1525" s="42">
        <v>9.8113209999999995</v>
      </c>
      <c r="Z1525" s="42">
        <v>22.566037999999999</v>
      </c>
      <c r="AA1525" s="42">
        <v>15.698112999999999</v>
      </c>
      <c r="AB1525" s="42">
        <v>6.8679249999999996</v>
      </c>
      <c r="AC1525" s="42">
        <v>0</v>
      </c>
      <c r="AD1525" s="42">
        <v>13.735849</v>
      </c>
      <c r="AE1525" s="42">
        <v>46.113208</v>
      </c>
      <c r="AF1525" s="42">
        <v>14.716981000000001</v>
      </c>
      <c r="AG1525" s="42">
        <v>81.433961999999994</v>
      </c>
      <c r="AH1525" s="42">
        <v>12.754716999999999</v>
      </c>
      <c r="AI1525" s="42">
        <v>6.8679249999999996</v>
      </c>
      <c r="AJ1525" s="42">
        <v>8.8301890000000007</v>
      </c>
      <c r="AK1525" s="42">
        <v>23.547170000000001</v>
      </c>
      <c r="AL1525" s="42">
        <v>15.698112999999999</v>
      </c>
      <c r="AM1525" s="42">
        <v>11.773585000000001</v>
      </c>
      <c r="AN1525" s="42">
        <v>1.962264</v>
      </c>
      <c r="AO1525" s="42">
        <v>13.735849</v>
      </c>
      <c r="AP1525" s="42">
        <v>47.094340000000003</v>
      </c>
      <c r="AQ1525" s="42">
        <v>20.603774000000001</v>
      </c>
      <c r="AR1525" s="42">
        <v>137.35849099999999</v>
      </c>
      <c r="AS1525" s="42">
        <v>15.698112999999999</v>
      </c>
      <c r="AT1525" s="42">
        <v>3.924528</v>
      </c>
      <c r="AU1525" s="42">
        <v>0</v>
      </c>
      <c r="AV1525" s="42">
        <v>7.8490570000000002</v>
      </c>
      <c r="AW1525" s="42">
        <v>23.547170000000001</v>
      </c>
      <c r="AX1525" s="42">
        <v>23.547170000000001</v>
      </c>
      <c r="AY1525" s="42">
        <v>43.169811000000003</v>
      </c>
      <c r="AZ1525" s="42">
        <v>19.622641999999999</v>
      </c>
      <c r="BA1525" s="42">
        <v>78.490566000000001</v>
      </c>
      <c r="BB1525" s="42">
        <v>11.773585000000001</v>
      </c>
      <c r="BC1525" s="42">
        <v>3.924528</v>
      </c>
      <c r="BD1525" s="42">
        <v>0</v>
      </c>
      <c r="BE1525" s="42">
        <v>0</v>
      </c>
      <c r="BF1525" s="42">
        <v>3.924528</v>
      </c>
      <c r="BG1525" s="42">
        <v>19.622641999999999</v>
      </c>
      <c r="BH1525" s="42">
        <v>27.471698</v>
      </c>
      <c r="BI1525" s="42">
        <v>11.773585000000001</v>
      </c>
      <c r="BJ1525" s="42">
        <v>58.867925</v>
      </c>
      <c r="BK1525" s="42">
        <v>3.924528</v>
      </c>
      <c r="BL1525" s="42">
        <v>0</v>
      </c>
      <c r="BM1525" s="42">
        <v>0</v>
      </c>
      <c r="BN1525" s="42">
        <v>7.8490570000000002</v>
      </c>
      <c r="BO1525" s="42">
        <v>19.622641999999999</v>
      </c>
      <c r="BP1525" s="42">
        <v>3.924528</v>
      </c>
      <c r="BQ1525" s="42">
        <v>15.698112999999999</v>
      </c>
      <c r="BR1525" s="42">
        <v>7.8490570000000002</v>
      </c>
      <c r="BS1525" s="42">
        <v>23.547170000000001</v>
      </c>
      <c r="BT1525" s="42">
        <v>0</v>
      </c>
      <c r="BU1525" s="42">
        <v>0</v>
      </c>
      <c r="BV1525" s="42">
        <v>0</v>
      </c>
      <c r="BW1525" s="42">
        <v>3.924528</v>
      </c>
      <c r="BX1525" s="42">
        <v>3.924528</v>
      </c>
      <c r="BY1525" s="42">
        <v>7.8490570000000002</v>
      </c>
      <c r="BZ1525" s="42">
        <v>0</v>
      </c>
      <c r="CA1525" s="42">
        <v>7.8490570000000002</v>
      </c>
      <c r="CB1525" s="42">
        <v>39.245283000000001</v>
      </c>
      <c r="CC1525" s="42">
        <v>3.924528</v>
      </c>
      <c r="CD1525" s="42">
        <v>3.924528</v>
      </c>
      <c r="CE1525" s="42">
        <v>0</v>
      </c>
      <c r="CF1525" s="42">
        <v>3.924528</v>
      </c>
      <c r="CG1525" s="42">
        <v>15.698112999999999</v>
      </c>
      <c r="CH1525" s="42">
        <v>7.8490570000000002</v>
      </c>
      <c r="CI1525" s="42">
        <v>0</v>
      </c>
      <c r="CJ1525" s="42">
        <v>3.924528</v>
      </c>
      <c r="CK1525" s="42">
        <v>74.566038000000006</v>
      </c>
      <c r="CL1525" s="42">
        <v>11.773585000000001</v>
      </c>
      <c r="CM1525" s="42">
        <v>0</v>
      </c>
      <c r="CN1525" s="42">
        <v>0</v>
      </c>
      <c r="CO1525" s="42">
        <v>0</v>
      </c>
      <c r="CP1525" s="42">
        <v>3.924528</v>
      </c>
      <c r="CQ1525" s="42">
        <v>7.8490570000000002</v>
      </c>
      <c r="CR1525" s="42">
        <v>43.169811000000003</v>
      </c>
      <c r="CS1525" s="42">
        <v>7.8490570000000002</v>
      </c>
    </row>
    <row r="1526" spans="1:97">
      <c r="A1526" s="40" t="s">
        <v>3715</v>
      </c>
      <c r="B1526" s="40" t="s">
        <v>289</v>
      </c>
      <c r="C1526" s="40" t="s">
        <v>3502</v>
      </c>
      <c r="D1526" s="40" t="s">
        <v>3523</v>
      </c>
      <c r="E1526" s="40" t="s">
        <v>3530</v>
      </c>
      <c r="F1526" s="40" t="s">
        <v>2849</v>
      </c>
      <c r="G1526" s="41" t="s">
        <v>294</v>
      </c>
      <c r="H1526" s="40" t="s">
        <v>3716</v>
      </c>
      <c r="I1526" s="42">
        <v>393</v>
      </c>
      <c r="J1526" s="42">
        <v>88.129838000000007</v>
      </c>
      <c r="K1526" s="42">
        <v>51.662318999999997</v>
      </c>
      <c r="L1526" s="42">
        <v>84.077890999999994</v>
      </c>
      <c r="M1526" s="42">
        <v>79.987128999999996</v>
      </c>
      <c r="N1526" s="42">
        <v>59.766212000000003</v>
      </c>
      <c r="O1526" s="42">
        <v>29.376612999999999</v>
      </c>
      <c r="P1526" s="42">
        <v>59</v>
      </c>
      <c r="Q1526" s="42">
        <v>36</v>
      </c>
      <c r="R1526" s="42">
        <v>63</v>
      </c>
      <c r="S1526" s="42">
        <v>65</v>
      </c>
      <c r="T1526" s="42">
        <v>58</v>
      </c>
      <c r="U1526" s="42">
        <v>31</v>
      </c>
      <c r="V1526" s="42">
        <v>196.50646900000001</v>
      </c>
      <c r="W1526" s="42">
        <v>45.584398999999998</v>
      </c>
      <c r="X1526" s="42">
        <v>22.285706000000001</v>
      </c>
      <c r="Y1526" s="42">
        <v>42.545439000000002</v>
      </c>
      <c r="Z1526" s="42">
        <v>42.532499999999999</v>
      </c>
      <c r="AA1526" s="42">
        <v>27.350639000000001</v>
      </c>
      <c r="AB1526" s="42">
        <v>16.207785999999999</v>
      </c>
      <c r="AC1526" s="42">
        <v>0</v>
      </c>
      <c r="AD1526" s="42">
        <v>50.649332000000001</v>
      </c>
      <c r="AE1526" s="42">
        <v>111.415592</v>
      </c>
      <c r="AF1526" s="42">
        <v>34.441546000000002</v>
      </c>
      <c r="AG1526" s="42">
        <v>196.49353099999999</v>
      </c>
      <c r="AH1526" s="42">
        <v>42.545439000000002</v>
      </c>
      <c r="AI1526" s="42">
        <v>29.376612999999999</v>
      </c>
      <c r="AJ1526" s="42">
        <v>41.532451999999999</v>
      </c>
      <c r="AK1526" s="42">
        <v>37.454628</v>
      </c>
      <c r="AL1526" s="42">
        <v>32.415571999999997</v>
      </c>
      <c r="AM1526" s="42">
        <v>12.15584</v>
      </c>
      <c r="AN1526" s="42">
        <v>1.0129870000000001</v>
      </c>
      <c r="AO1526" s="42">
        <v>53.688291999999997</v>
      </c>
      <c r="AP1526" s="42">
        <v>108.363693</v>
      </c>
      <c r="AQ1526" s="42">
        <v>34.441546000000002</v>
      </c>
      <c r="AR1526" s="42">
        <v>320.10377799999998</v>
      </c>
      <c r="AS1526" s="42">
        <v>28.363626</v>
      </c>
      <c r="AT1526" s="42">
        <v>0</v>
      </c>
      <c r="AU1526" s="42">
        <v>4.0519470000000002</v>
      </c>
      <c r="AV1526" s="42">
        <v>40.519466000000001</v>
      </c>
      <c r="AW1526" s="42">
        <v>64.831145000000006</v>
      </c>
      <c r="AX1526" s="42">
        <v>56.727252</v>
      </c>
      <c r="AY1526" s="42">
        <v>72.935038000000006</v>
      </c>
      <c r="AZ1526" s="42">
        <v>52.675305000000002</v>
      </c>
      <c r="BA1526" s="42">
        <v>149.922023</v>
      </c>
      <c r="BB1526" s="42">
        <v>24.311679000000002</v>
      </c>
      <c r="BC1526" s="42">
        <v>0</v>
      </c>
      <c r="BD1526" s="42">
        <v>0</v>
      </c>
      <c r="BE1526" s="42">
        <v>20.259733000000001</v>
      </c>
      <c r="BF1526" s="42">
        <v>12.15584</v>
      </c>
      <c r="BG1526" s="42">
        <v>48.623359000000001</v>
      </c>
      <c r="BH1526" s="42">
        <v>36.467519000000003</v>
      </c>
      <c r="BI1526" s="42">
        <v>8.1038929999999993</v>
      </c>
      <c r="BJ1526" s="42">
        <v>170.18175500000001</v>
      </c>
      <c r="BK1526" s="42">
        <v>4.0519470000000002</v>
      </c>
      <c r="BL1526" s="42">
        <v>0</v>
      </c>
      <c r="BM1526" s="42">
        <v>4.0519470000000002</v>
      </c>
      <c r="BN1526" s="42">
        <v>20.259733000000001</v>
      </c>
      <c r="BO1526" s="42">
        <v>52.675305000000002</v>
      </c>
      <c r="BP1526" s="42">
        <v>8.1038929999999993</v>
      </c>
      <c r="BQ1526" s="42">
        <v>36.467519000000003</v>
      </c>
      <c r="BR1526" s="42">
        <v>44.571412000000002</v>
      </c>
      <c r="BS1526" s="42">
        <v>36.467519000000003</v>
      </c>
      <c r="BT1526" s="42">
        <v>0</v>
      </c>
      <c r="BU1526" s="42">
        <v>0</v>
      </c>
      <c r="BV1526" s="42">
        <v>0</v>
      </c>
      <c r="BW1526" s="42">
        <v>4.0519470000000002</v>
      </c>
      <c r="BX1526" s="42">
        <v>8.1038929999999993</v>
      </c>
      <c r="BY1526" s="42">
        <v>4.0519470000000002</v>
      </c>
      <c r="BZ1526" s="42">
        <v>0</v>
      </c>
      <c r="CA1526" s="42">
        <v>20.259733000000001</v>
      </c>
      <c r="CB1526" s="42">
        <v>166.12980899999999</v>
      </c>
      <c r="CC1526" s="42">
        <v>28.363626</v>
      </c>
      <c r="CD1526" s="42">
        <v>0</v>
      </c>
      <c r="CE1526" s="42">
        <v>0</v>
      </c>
      <c r="CF1526" s="42">
        <v>32.415571999999997</v>
      </c>
      <c r="CG1526" s="42">
        <v>52.675305000000002</v>
      </c>
      <c r="CH1526" s="42">
        <v>32.415571999999997</v>
      </c>
      <c r="CI1526" s="42">
        <v>0</v>
      </c>
      <c r="CJ1526" s="42">
        <v>20.259733000000001</v>
      </c>
      <c r="CK1526" s="42">
        <v>117.50645</v>
      </c>
      <c r="CL1526" s="42">
        <v>0</v>
      </c>
      <c r="CM1526" s="42">
        <v>0</v>
      </c>
      <c r="CN1526" s="42">
        <v>4.0519470000000002</v>
      </c>
      <c r="CO1526" s="42">
        <v>4.0519470000000002</v>
      </c>
      <c r="CP1526" s="42">
        <v>4.0519470000000002</v>
      </c>
      <c r="CQ1526" s="42">
        <v>20.259733000000001</v>
      </c>
      <c r="CR1526" s="42">
        <v>72.935038000000006</v>
      </c>
      <c r="CS1526" s="42">
        <v>12.15584</v>
      </c>
    </row>
    <row r="1527" spans="1:97">
      <c r="A1527" s="40" t="s">
        <v>3717</v>
      </c>
      <c r="B1527" s="40" t="s">
        <v>289</v>
      </c>
      <c r="C1527" s="40" t="s">
        <v>3502</v>
      </c>
      <c r="D1527" s="40" t="s">
        <v>3503</v>
      </c>
      <c r="E1527" s="40" t="s">
        <v>3549</v>
      </c>
      <c r="F1527" s="40" t="s">
        <v>2849</v>
      </c>
      <c r="G1527" s="41" t="s">
        <v>294</v>
      </c>
      <c r="H1527" s="40" t="s">
        <v>3718</v>
      </c>
      <c r="I1527" s="42">
        <v>1904</v>
      </c>
      <c r="J1527" s="42">
        <v>361</v>
      </c>
      <c r="K1527" s="42">
        <v>263</v>
      </c>
      <c r="L1527" s="42">
        <v>448</v>
      </c>
      <c r="M1527" s="42">
        <v>421</v>
      </c>
      <c r="N1527" s="42">
        <v>278</v>
      </c>
      <c r="O1527" s="42">
        <v>133</v>
      </c>
      <c r="P1527" s="42">
        <v>239</v>
      </c>
      <c r="Q1527" s="42">
        <v>214</v>
      </c>
      <c r="R1527" s="42">
        <v>305</v>
      </c>
      <c r="S1527" s="42">
        <v>302</v>
      </c>
      <c r="T1527" s="42">
        <v>181</v>
      </c>
      <c r="U1527" s="42">
        <v>66</v>
      </c>
      <c r="V1527" s="42">
        <v>954</v>
      </c>
      <c r="W1527" s="42">
        <v>188</v>
      </c>
      <c r="X1527" s="42">
        <v>135</v>
      </c>
      <c r="Y1527" s="42">
        <v>216</v>
      </c>
      <c r="Z1527" s="42">
        <v>212</v>
      </c>
      <c r="AA1527" s="42">
        <v>140</v>
      </c>
      <c r="AB1527" s="42">
        <v>57</v>
      </c>
      <c r="AC1527" s="42">
        <v>6</v>
      </c>
      <c r="AD1527" s="42">
        <v>238</v>
      </c>
      <c r="AE1527" s="42">
        <v>571</v>
      </c>
      <c r="AF1527" s="42">
        <v>145</v>
      </c>
      <c r="AG1527" s="42">
        <v>950</v>
      </c>
      <c r="AH1527" s="42">
        <v>173</v>
      </c>
      <c r="AI1527" s="42">
        <v>128</v>
      </c>
      <c r="AJ1527" s="42">
        <v>232</v>
      </c>
      <c r="AK1527" s="42">
        <v>209</v>
      </c>
      <c r="AL1527" s="42">
        <v>138</v>
      </c>
      <c r="AM1527" s="42">
        <v>65</v>
      </c>
      <c r="AN1527" s="42">
        <v>5</v>
      </c>
      <c r="AO1527" s="42">
        <v>228</v>
      </c>
      <c r="AP1527" s="42">
        <v>575</v>
      </c>
      <c r="AQ1527" s="42">
        <v>147</v>
      </c>
      <c r="AR1527" s="42">
        <v>1560</v>
      </c>
      <c r="AS1527" s="42">
        <v>8</v>
      </c>
      <c r="AT1527" s="42">
        <v>48</v>
      </c>
      <c r="AU1527" s="42">
        <v>100</v>
      </c>
      <c r="AV1527" s="42">
        <v>296</v>
      </c>
      <c r="AW1527" s="42">
        <v>300</v>
      </c>
      <c r="AX1527" s="42">
        <v>224</v>
      </c>
      <c r="AY1527" s="42">
        <v>416</v>
      </c>
      <c r="AZ1527" s="42">
        <v>168</v>
      </c>
      <c r="BA1527" s="42">
        <v>800</v>
      </c>
      <c r="BB1527" s="42">
        <v>8</v>
      </c>
      <c r="BC1527" s="42">
        <v>40</v>
      </c>
      <c r="BD1527" s="42">
        <v>80</v>
      </c>
      <c r="BE1527" s="42">
        <v>148</v>
      </c>
      <c r="BF1527" s="42">
        <v>72</v>
      </c>
      <c r="BG1527" s="42">
        <v>176</v>
      </c>
      <c r="BH1527" s="42">
        <v>216</v>
      </c>
      <c r="BI1527" s="42">
        <v>60</v>
      </c>
      <c r="BJ1527" s="42">
        <v>760</v>
      </c>
      <c r="BK1527" s="42">
        <v>0</v>
      </c>
      <c r="BL1527" s="42">
        <v>8</v>
      </c>
      <c r="BM1527" s="42">
        <v>20</v>
      </c>
      <c r="BN1527" s="42">
        <v>148</v>
      </c>
      <c r="BO1527" s="42">
        <v>228</v>
      </c>
      <c r="BP1527" s="42">
        <v>48</v>
      </c>
      <c r="BQ1527" s="42">
        <v>200</v>
      </c>
      <c r="BR1527" s="42">
        <v>108</v>
      </c>
      <c r="BS1527" s="42">
        <v>192</v>
      </c>
      <c r="BT1527" s="42">
        <v>0</v>
      </c>
      <c r="BU1527" s="42">
        <v>0</v>
      </c>
      <c r="BV1527" s="42">
        <v>4</v>
      </c>
      <c r="BW1527" s="42">
        <v>20</v>
      </c>
      <c r="BX1527" s="42">
        <v>16</v>
      </c>
      <c r="BY1527" s="42">
        <v>44</v>
      </c>
      <c r="BZ1527" s="42">
        <v>0</v>
      </c>
      <c r="CA1527" s="42">
        <v>108</v>
      </c>
      <c r="CB1527" s="42">
        <v>812</v>
      </c>
      <c r="CC1527" s="42">
        <v>4</v>
      </c>
      <c r="CD1527" s="42">
        <v>40</v>
      </c>
      <c r="CE1527" s="42">
        <v>76</v>
      </c>
      <c r="CF1527" s="42">
        <v>240</v>
      </c>
      <c r="CG1527" s="42">
        <v>260</v>
      </c>
      <c r="CH1527" s="42">
        <v>164</v>
      </c>
      <c r="CI1527" s="42">
        <v>4</v>
      </c>
      <c r="CJ1527" s="42">
        <v>24</v>
      </c>
      <c r="CK1527" s="42">
        <v>556</v>
      </c>
      <c r="CL1527" s="42">
        <v>4</v>
      </c>
      <c r="CM1527" s="42">
        <v>8</v>
      </c>
      <c r="CN1527" s="42">
        <v>20</v>
      </c>
      <c r="CO1527" s="42">
        <v>36</v>
      </c>
      <c r="CP1527" s="42">
        <v>24</v>
      </c>
      <c r="CQ1527" s="42">
        <v>16</v>
      </c>
      <c r="CR1527" s="42">
        <v>412</v>
      </c>
      <c r="CS1527" s="42">
        <v>36</v>
      </c>
    </row>
    <row r="1528" spans="1:97">
      <c r="A1528" s="40" t="s">
        <v>3719</v>
      </c>
      <c r="B1528" s="40" t="s">
        <v>289</v>
      </c>
      <c r="C1528" s="40" t="s">
        <v>3502</v>
      </c>
      <c r="D1528" s="40" t="s">
        <v>3503</v>
      </c>
      <c r="E1528" s="40" t="s">
        <v>3546</v>
      </c>
      <c r="F1528" s="40" t="s">
        <v>2849</v>
      </c>
      <c r="G1528" s="41" t="s">
        <v>294</v>
      </c>
      <c r="H1528" s="40" t="s">
        <v>3720</v>
      </c>
      <c r="I1528" s="42">
        <v>355</v>
      </c>
      <c r="J1528" s="42">
        <v>75</v>
      </c>
      <c r="K1528" s="42">
        <v>39</v>
      </c>
      <c r="L1528" s="42">
        <v>82</v>
      </c>
      <c r="M1528" s="42">
        <v>91</v>
      </c>
      <c r="N1528" s="42">
        <v>45</v>
      </c>
      <c r="O1528" s="42">
        <v>23</v>
      </c>
      <c r="P1528" s="42">
        <v>64</v>
      </c>
      <c r="Q1528" s="42">
        <v>21</v>
      </c>
      <c r="R1528" s="42">
        <v>90</v>
      </c>
      <c r="S1528" s="42">
        <v>59</v>
      </c>
      <c r="T1528" s="42">
        <v>35</v>
      </c>
      <c r="U1528" s="42">
        <v>21</v>
      </c>
      <c r="V1528" s="42">
        <v>177</v>
      </c>
      <c r="W1528" s="42">
        <v>40</v>
      </c>
      <c r="X1528" s="42">
        <v>15</v>
      </c>
      <c r="Y1528" s="42">
        <v>46</v>
      </c>
      <c r="Z1528" s="42">
        <v>44</v>
      </c>
      <c r="AA1528" s="42">
        <v>23</v>
      </c>
      <c r="AB1528" s="42">
        <v>8</v>
      </c>
      <c r="AC1528" s="42">
        <v>1</v>
      </c>
      <c r="AD1528" s="42">
        <v>44</v>
      </c>
      <c r="AE1528" s="42">
        <v>112</v>
      </c>
      <c r="AF1528" s="42">
        <v>21</v>
      </c>
      <c r="AG1528" s="42">
        <v>178</v>
      </c>
      <c r="AH1528" s="42">
        <v>35</v>
      </c>
      <c r="AI1528" s="42">
        <v>24</v>
      </c>
      <c r="AJ1528" s="42">
        <v>36</v>
      </c>
      <c r="AK1528" s="42">
        <v>47</v>
      </c>
      <c r="AL1528" s="42">
        <v>22</v>
      </c>
      <c r="AM1528" s="42">
        <v>11</v>
      </c>
      <c r="AN1528" s="42">
        <v>3</v>
      </c>
      <c r="AO1528" s="42">
        <v>43</v>
      </c>
      <c r="AP1528" s="42">
        <v>107</v>
      </c>
      <c r="AQ1528" s="42">
        <v>28</v>
      </c>
      <c r="AR1528" s="42">
        <v>280</v>
      </c>
      <c r="AS1528" s="42">
        <v>16</v>
      </c>
      <c r="AT1528" s="42">
        <v>24</v>
      </c>
      <c r="AU1528" s="42">
        <v>24</v>
      </c>
      <c r="AV1528" s="42">
        <v>40</v>
      </c>
      <c r="AW1528" s="42">
        <v>48</v>
      </c>
      <c r="AX1528" s="42">
        <v>44</v>
      </c>
      <c r="AY1528" s="42">
        <v>68</v>
      </c>
      <c r="AZ1528" s="42">
        <v>16</v>
      </c>
      <c r="BA1528" s="42">
        <v>132</v>
      </c>
      <c r="BB1528" s="42">
        <v>12</v>
      </c>
      <c r="BC1528" s="42">
        <v>12</v>
      </c>
      <c r="BD1528" s="42">
        <v>12</v>
      </c>
      <c r="BE1528" s="42">
        <v>12</v>
      </c>
      <c r="BF1528" s="42">
        <v>12</v>
      </c>
      <c r="BG1528" s="42">
        <v>36</v>
      </c>
      <c r="BH1528" s="42">
        <v>28</v>
      </c>
      <c r="BI1528" s="42">
        <v>8</v>
      </c>
      <c r="BJ1528" s="42">
        <v>148</v>
      </c>
      <c r="BK1528" s="42">
        <v>4</v>
      </c>
      <c r="BL1528" s="42">
        <v>12</v>
      </c>
      <c r="BM1528" s="42">
        <v>12</v>
      </c>
      <c r="BN1528" s="42">
        <v>28</v>
      </c>
      <c r="BO1528" s="42">
        <v>36</v>
      </c>
      <c r="BP1528" s="42">
        <v>8</v>
      </c>
      <c r="BQ1528" s="42">
        <v>40</v>
      </c>
      <c r="BR1528" s="42">
        <v>8</v>
      </c>
      <c r="BS1528" s="42">
        <v>16</v>
      </c>
      <c r="BT1528" s="42">
        <v>0</v>
      </c>
      <c r="BU1528" s="42">
        <v>0</v>
      </c>
      <c r="BV1528" s="42">
        <v>0</v>
      </c>
      <c r="BW1528" s="42">
        <v>0</v>
      </c>
      <c r="BX1528" s="42">
        <v>0</v>
      </c>
      <c r="BY1528" s="42">
        <v>4</v>
      </c>
      <c r="BZ1528" s="42">
        <v>0</v>
      </c>
      <c r="CA1528" s="42">
        <v>12</v>
      </c>
      <c r="CB1528" s="42">
        <v>160</v>
      </c>
      <c r="CC1528" s="42">
        <v>16</v>
      </c>
      <c r="CD1528" s="42">
        <v>16</v>
      </c>
      <c r="CE1528" s="42">
        <v>16</v>
      </c>
      <c r="CF1528" s="42">
        <v>40</v>
      </c>
      <c r="CG1528" s="42">
        <v>40</v>
      </c>
      <c r="CH1528" s="42">
        <v>32</v>
      </c>
      <c r="CI1528" s="42">
        <v>0</v>
      </c>
      <c r="CJ1528" s="42">
        <v>0</v>
      </c>
      <c r="CK1528" s="42">
        <v>104</v>
      </c>
      <c r="CL1528" s="42">
        <v>0</v>
      </c>
      <c r="CM1528" s="42">
        <v>8</v>
      </c>
      <c r="CN1528" s="42">
        <v>8</v>
      </c>
      <c r="CO1528" s="42">
        <v>0</v>
      </c>
      <c r="CP1528" s="42">
        <v>8</v>
      </c>
      <c r="CQ1528" s="42">
        <v>8</v>
      </c>
      <c r="CR1528" s="42">
        <v>68</v>
      </c>
      <c r="CS1528" s="42">
        <v>4</v>
      </c>
    </row>
    <row r="1529" spans="1:97">
      <c r="A1529" s="40" t="s">
        <v>3721</v>
      </c>
      <c r="B1529" s="40" t="s">
        <v>289</v>
      </c>
      <c r="C1529" s="40" t="s">
        <v>3502</v>
      </c>
      <c r="D1529" s="40" t="s">
        <v>3523</v>
      </c>
      <c r="E1529" s="40" t="s">
        <v>3527</v>
      </c>
      <c r="F1529" s="40" t="s">
        <v>2094</v>
      </c>
      <c r="G1529" s="41" t="s">
        <v>294</v>
      </c>
      <c r="H1529" s="40" t="s">
        <v>3722</v>
      </c>
      <c r="I1529" s="42">
        <v>366</v>
      </c>
      <c r="J1529" s="42">
        <v>63.998775999999999</v>
      </c>
      <c r="K1529" s="42">
        <v>30.999407000000001</v>
      </c>
      <c r="L1529" s="42">
        <v>78.999656000000002</v>
      </c>
      <c r="M1529" s="42">
        <v>78.998489000000006</v>
      </c>
      <c r="N1529" s="42">
        <v>73.000936999999993</v>
      </c>
      <c r="O1529" s="42">
        <v>40.002735000000001</v>
      </c>
      <c r="P1529" s="42">
        <v>43</v>
      </c>
      <c r="Q1529" s="42">
        <v>36</v>
      </c>
      <c r="R1529" s="42">
        <v>57</v>
      </c>
      <c r="S1529" s="42">
        <v>57</v>
      </c>
      <c r="T1529" s="42">
        <v>54</v>
      </c>
      <c r="U1529" s="42">
        <v>40</v>
      </c>
      <c r="V1529" s="42">
        <v>178.00009600000001</v>
      </c>
      <c r="W1529" s="42">
        <v>29.999426</v>
      </c>
      <c r="X1529" s="42">
        <v>13.999732</v>
      </c>
      <c r="Y1529" s="42">
        <v>34.999330999999998</v>
      </c>
      <c r="Z1529" s="42">
        <v>45.999119999999998</v>
      </c>
      <c r="AA1529" s="42">
        <v>36.000478000000001</v>
      </c>
      <c r="AB1529" s="42">
        <v>16.002027999999999</v>
      </c>
      <c r="AC1529" s="42">
        <v>0.99998100000000001</v>
      </c>
      <c r="AD1529" s="42">
        <v>37.999273000000002</v>
      </c>
      <c r="AE1529" s="42">
        <v>100.998068</v>
      </c>
      <c r="AF1529" s="42">
        <v>39.002755000000001</v>
      </c>
      <c r="AG1529" s="42">
        <v>187.99990399999999</v>
      </c>
      <c r="AH1529" s="42">
        <v>33.99935</v>
      </c>
      <c r="AI1529" s="42">
        <v>16.999675</v>
      </c>
      <c r="AJ1529" s="42">
        <v>44.000324999999997</v>
      </c>
      <c r="AK1529" s="42">
        <v>32.999369000000002</v>
      </c>
      <c r="AL1529" s="42">
        <v>37.000458999999999</v>
      </c>
      <c r="AM1529" s="42">
        <v>22.000745999999999</v>
      </c>
      <c r="AN1529" s="42">
        <v>0.99998100000000001</v>
      </c>
      <c r="AO1529" s="42">
        <v>41.999197000000002</v>
      </c>
      <c r="AP1529" s="42">
        <v>103.00036299999999</v>
      </c>
      <c r="AQ1529" s="42">
        <v>43.000343999999998</v>
      </c>
      <c r="AR1529" s="42">
        <v>304.00351999999998</v>
      </c>
      <c r="AS1529" s="42">
        <v>11.99977</v>
      </c>
      <c r="AT1529" s="42">
        <v>15.999694</v>
      </c>
      <c r="AU1529" s="42">
        <v>27.999464</v>
      </c>
      <c r="AV1529" s="42">
        <v>23.999541000000001</v>
      </c>
      <c r="AW1529" s="42">
        <v>39.999234999999999</v>
      </c>
      <c r="AX1529" s="42">
        <v>23.999541000000001</v>
      </c>
      <c r="AY1529" s="42">
        <v>120.00237199999999</v>
      </c>
      <c r="AZ1529" s="42">
        <v>40.003901999999997</v>
      </c>
      <c r="BA1529" s="42">
        <v>139.997322</v>
      </c>
      <c r="BB1529" s="42">
        <v>11.99977</v>
      </c>
      <c r="BC1529" s="42">
        <v>7.9998469999999999</v>
      </c>
      <c r="BD1529" s="42">
        <v>15.999694</v>
      </c>
      <c r="BE1529" s="42">
        <v>3.9999229999999999</v>
      </c>
      <c r="BF1529" s="42">
        <v>15.999694</v>
      </c>
      <c r="BG1529" s="42">
        <v>23.999541000000001</v>
      </c>
      <c r="BH1529" s="42">
        <v>47.999082000000001</v>
      </c>
      <c r="BI1529" s="42">
        <v>11.99977</v>
      </c>
      <c r="BJ1529" s="42">
        <v>164.00619800000001</v>
      </c>
      <c r="BK1529" s="42">
        <v>0</v>
      </c>
      <c r="BL1529" s="42">
        <v>7.9998469999999999</v>
      </c>
      <c r="BM1529" s="42">
        <v>11.99977</v>
      </c>
      <c r="BN1529" s="42">
        <v>19.999617000000001</v>
      </c>
      <c r="BO1529" s="42">
        <v>23.999541000000001</v>
      </c>
      <c r="BP1529" s="42">
        <v>0</v>
      </c>
      <c r="BQ1529" s="42">
        <v>72.003290000000007</v>
      </c>
      <c r="BR1529" s="42">
        <v>28.004131999999998</v>
      </c>
      <c r="BS1529" s="42">
        <v>7.9998469999999999</v>
      </c>
      <c r="BT1529" s="42">
        <v>0</v>
      </c>
      <c r="BU1529" s="42">
        <v>0</v>
      </c>
      <c r="BV1529" s="42">
        <v>0</v>
      </c>
      <c r="BW1529" s="42">
        <v>0</v>
      </c>
      <c r="BX1529" s="42">
        <v>0</v>
      </c>
      <c r="BY1529" s="42">
        <v>0</v>
      </c>
      <c r="BZ1529" s="42">
        <v>0</v>
      </c>
      <c r="CA1529" s="42">
        <v>7.9998469999999999</v>
      </c>
      <c r="CB1529" s="42">
        <v>136.00206600000001</v>
      </c>
      <c r="CC1529" s="42">
        <v>7.9998469999999999</v>
      </c>
      <c r="CD1529" s="42">
        <v>11.99977</v>
      </c>
      <c r="CE1529" s="42">
        <v>15.999694</v>
      </c>
      <c r="CF1529" s="42">
        <v>19.999617000000001</v>
      </c>
      <c r="CG1529" s="42">
        <v>39.999234999999999</v>
      </c>
      <c r="CH1529" s="42">
        <v>19.999617000000001</v>
      </c>
      <c r="CI1529" s="42">
        <v>0</v>
      </c>
      <c r="CJ1529" s="42">
        <v>20.004284999999999</v>
      </c>
      <c r="CK1529" s="42">
        <v>160.00160700000001</v>
      </c>
      <c r="CL1529" s="42">
        <v>3.9999229999999999</v>
      </c>
      <c r="CM1529" s="42">
        <v>3.9999229999999999</v>
      </c>
      <c r="CN1529" s="42">
        <v>11.99977</v>
      </c>
      <c r="CO1529" s="42">
        <v>3.9999229999999999</v>
      </c>
      <c r="CP1529" s="42">
        <v>0</v>
      </c>
      <c r="CQ1529" s="42">
        <v>3.9999229999999999</v>
      </c>
      <c r="CR1529" s="42">
        <v>120.00237199999999</v>
      </c>
      <c r="CS1529" s="42">
        <v>11.99977</v>
      </c>
    </row>
    <row r="1530" spans="1:97">
      <c r="A1530" s="40" t="s">
        <v>3723</v>
      </c>
      <c r="B1530" s="40" t="s">
        <v>289</v>
      </c>
      <c r="C1530" s="40" t="s">
        <v>3502</v>
      </c>
      <c r="D1530" s="40" t="s">
        <v>3507</v>
      </c>
      <c r="E1530" s="40" t="s">
        <v>3508</v>
      </c>
      <c r="F1530" s="40" t="s">
        <v>2094</v>
      </c>
      <c r="G1530" s="41" t="s">
        <v>294</v>
      </c>
      <c r="H1530" s="40" t="s">
        <v>3724</v>
      </c>
      <c r="I1530" s="42">
        <v>653</v>
      </c>
      <c r="J1530" s="42">
        <v>146</v>
      </c>
      <c r="K1530" s="42">
        <v>86</v>
      </c>
      <c r="L1530" s="42">
        <v>135</v>
      </c>
      <c r="M1530" s="42">
        <v>131</v>
      </c>
      <c r="N1530" s="42">
        <v>82</v>
      </c>
      <c r="O1530" s="42">
        <v>73</v>
      </c>
      <c r="P1530" s="42">
        <v>87</v>
      </c>
      <c r="Q1530" s="42">
        <v>105</v>
      </c>
      <c r="R1530" s="42">
        <v>105</v>
      </c>
      <c r="S1530" s="42">
        <v>123</v>
      </c>
      <c r="T1530" s="42">
        <v>98</v>
      </c>
      <c r="U1530" s="42">
        <v>42</v>
      </c>
      <c r="V1530" s="42">
        <v>333</v>
      </c>
      <c r="W1530" s="42">
        <v>76</v>
      </c>
      <c r="X1530" s="42">
        <v>49</v>
      </c>
      <c r="Y1530" s="42">
        <v>67</v>
      </c>
      <c r="Z1530" s="42">
        <v>63</v>
      </c>
      <c r="AA1530" s="42">
        <v>42</v>
      </c>
      <c r="AB1530" s="42">
        <v>36</v>
      </c>
      <c r="AC1530" s="42">
        <v>0</v>
      </c>
      <c r="AD1530" s="42">
        <v>93</v>
      </c>
      <c r="AE1530" s="42">
        <v>189</v>
      </c>
      <c r="AF1530" s="42">
        <v>51</v>
      </c>
      <c r="AG1530" s="42">
        <v>320</v>
      </c>
      <c r="AH1530" s="42">
        <v>70</v>
      </c>
      <c r="AI1530" s="42">
        <v>37</v>
      </c>
      <c r="AJ1530" s="42">
        <v>68</v>
      </c>
      <c r="AK1530" s="42">
        <v>68</v>
      </c>
      <c r="AL1530" s="42">
        <v>40</v>
      </c>
      <c r="AM1530" s="42">
        <v>37</v>
      </c>
      <c r="AN1530" s="42">
        <v>0</v>
      </c>
      <c r="AO1530" s="42">
        <v>80</v>
      </c>
      <c r="AP1530" s="42">
        <v>179</v>
      </c>
      <c r="AQ1530" s="42">
        <v>61</v>
      </c>
      <c r="AR1530" s="42">
        <v>524</v>
      </c>
      <c r="AS1530" s="42">
        <v>8</v>
      </c>
      <c r="AT1530" s="42">
        <v>16</v>
      </c>
      <c r="AU1530" s="42">
        <v>20</v>
      </c>
      <c r="AV1530" s="42">
        <v>64</v>
      </c>
      <c r="AW1530" s="42">
        <v>100</v>
      </c>
      <c r="AX1530" s="42">
        <v>136</v>
      </c>
      <c r="AY1530" s="42">
        <v>128</v>
      </c>
      <c r="AZ1530" s="42">
        <v>52</v>
      </c>
      <c r="BA1530" s="42">
        <v>256</v>
      </c>
      <c r="BB1530" s="42">
        <v>4</v>
      </c>
      <c r="BC1530" s="42">
        <v>12</v>
      </c>
      <c r="BD1530" s="42">
        <v>4</v>
      </c>
      <c r="BE1530" s="42">
        <v>44</v>
      </c>
      <c r="BF1530" s="42">
        <v>12</v>
      </c>
      <c r="BG1530" s="42">
        <v>88</v>
      </c>
      <c r="BH1530" s="42">
        <v>72</v>
      </c>
      <c r="BI1530" s="42">
        <v>20</v>
      </c>
      <c r="BJ1530" s="42">
        <v>268</v>
      </c>
      <c r="BK1530" s="42">
        <v>4</v>
      </c>
      <c r="BL1530" s="42">
        <v>4</v>
      </c>
      <c r="BM1530" s="42">
        <v>16</v>
      </c>
      <c r="BN1530" s="42">
        <v>20</v>
      </c>
      <c r="BO1530" s="42">
        <v>88</v>
      </c>
      <c r="BP1530" s="42">
        <v>48</v>
      </c>
      <c r="BQ1530" s="42">
        <v>56</v>
      </c>
      <c r="BR1530" s="42">
        <v>32</v>
      </c>
      <c r="BS1530" s="42">
        <v>64</v>
      </c>
      <c r="BT1530" s="42">
        <v>0</v>
      </c>
      <c r="BU1530" s="42">
        <v>0</v>
      </c>
      <c r="BV1530" s="42">
        <v>0</v>
      </c>
      <c r="BW1530" s="42">
        <v>0</v>
      </c>
      <c r="BX1530" s="42">
        <v>16</v>
      </c>
      <c r="BY1530" s="42">
        <v>24</v>
      </c>
      <c r="BZ1530" s="42">
        <v>0</v>
      </c>
      <c r="CA1530" s="42">
        <v>24</v>
      </c>
      <c r="CB1530" s="42">
        <v>280</v>
      </c>
      <c r="CC1530" s="42">
        <v>8</v>
      </c>
      <c r="CD1530" s="42">
        <v>12</v>
      </c>
      <c r="CE1530" s="42">
        <v>20</v>
      </c>
      <c r="CF1530" s="42">
        <v>44</v>
      </c>
      <c r="CG1530" s="42">
        <v>80</v>
      </c>
      <c r="CH1530" s="42">
        <v>96</v>
      </c>
      <c r="CI1530" s="42">
        <v>4</v>
      </c>
      <c r="CJ1530" s="42">
        <v>16</v>
      </c>
      <c r="CK1530" s="42">
        <v>180</v>
      </c>
      <c r="CL1530" s="42">
        <v>0</v>
      </c>
      <c r="CM1530" s="42">
        <v>4</v>
      </c>
      <c r="CN1530" s="42">
        <v>0</v>
      </c>
      <c r="CO1530" s="42">
        <v>20</v>
      </c>
      <c r="CP1530" s="42">
        <v>4</v>
      </c>
      <c r="CQ1530" s="42">
        <v>16</v>
      </c>
      <c r="CR1530" s="42">
        <v>124</v>
      </c>
      <c r="CS1530" s="42">
        <v>12</v>
      </c>
    </row>
    <row r="1531" spans="1:97">
      <c r="A1531" s="40" t="s">
        <v>3725</v>
      </c>
      <c r="B1531" s="40" t="s">
        <v>289</v>
      </c>
      <c r="C1531" s="40" t="s">
        <v>3502</v>
      </c>
      <c r="D1531" s="40" t="s">
        <v>3507</v>
      </c>
      <c r="E1531" s="40" t="s">
        <v>3662</v>
      </c>
      <c r="F1531" s="40" t="s">
        <v>2094</v>
      </c>
      <c r="G1531" s="41" t="s">
        <v>294</v>
      </c>
      <c r="H1531" s="40" t="s">
        <v>3726</v>
      </c>
      <c r="I1531" s="42">
        <v>859</v>
      </c>
      <c r="J1531" s="42">
        <v>150.12615700000001</v>
      </c>
      <c r="K1531" s="42">
        <v>100.415509</v>
      </c>
      <c r="L1531" s="42">
        <v>160.068287</v>
      </c>
      <c r="M1531" s="42">
        <v>197.84837999999999</v>
      </c>
      <c r="N1531" s="42">
        <v>161.0625</v>
      </c>
      <c r="O1531" s="42">
        <v>89.479167000000004</v>
      </c>
      <c r="P1531" s="42">
        <v>142</v>
      </c>
      <c r="Q1531" s="42">
        <v>107</v>
      </c>
      <c r="R1531" s="42">
        <v>172</v>
      </c>
      <c r="S1531" s="42">
        <v>177</v>
      </c>
      <c r="T1531" s="42">
        <v>150</v>
      </c>
      <c r="U1531" s="42">
        <v>67</v>
      </c>
      <c r="V1531" s="42">
        <v>411.60416700000002</v>
      </c>
      <c r="W1531" s="42">
        <v>66.612268999999998</v>
      </c>
      <c r="X1531" s="42">
        <v>50.704861000000001</v>
      </c>
      <c r="Y1531" s="42">
        <v>76.554398000000006</v>
      </c>
      <c r="Z1531" s="42">
        <v>101.409722</v>
      </c>
      <c r="AA1531" s="42">
        <v>79.537036999999998</v>
      </c>
      <c r="AB1531" s="42">
        <v>36.785879999999999</v>
      </c>
      <c r="AC1531" s="42">
        <v>0</v>
      </c>
      <c r="AD1531" s="42">
        <v>92.461805999999996</v>
      </c>
      <c r="AE1531" s="42">
        <v>231.65162000000001</v>
      </c>
      <c r="AF1531" s="42">
        <v>87.490741</v>
      </c>
      <c r="AG1531" s="42">
        <v>447.39583299999998</v>
      </c>
      <c r="AH1531" s="42">
        <v>83.513889000000006</v>
      </c>
      <c r="AI1531" s="42">
        <v>49.710647999999999</v>
      </c>
      <c r="AJ1531" s="42">
        <v>83.513889000000006</v>
      </c>
      <c r="AK1531" s="42">
        <v>96.438657000000006</v>
      </c>
      <c r="AL1531" s="42">
        <v>81.525463000000002</v>
      </c>
      <c r="AM1531" s="42">
        <v>46.728009</v>
      </c>
      <c r="AN1531" s="42">
        <v>5.9652779999999996</v>
      </c>
      <c r="AO1531" s="42">
        <v>100.415509</v>
      </c>
      <c r="AP1531" s="42">
        <v>246.56481500000001</v>
      </c>
      <c r="AQ1531" s="42">
        <v>100.415509</v>
      </c>
      <c r="AR1531" s="42">
        <v>660.15740700000003</v>
      </c>
      <c r="AS1531" s="42">
        <v>31.814814999999999</v>
      </c>
      <c r="AT1531" s="42">
        <v>43.745370000000001</v>
      </c>
      <c r="AU1531" s="42">
        <v>11.930555999999999</v>
      </c>
      <c r="AV1531" s="42">
        <v>67.606481000000002</v>
      </c>
      <c r="AW1531" s="42">
        <v>115.328704</v>
      </c>
      <c r="AX1531" s="42">
        <v>143.16666699999999</v>
      </c>
      <c r="AY1531" s="42">
        <v>226.680556</v>
      </c>
      <c r="AZ1531" s="42">
        <v>19.884259</v>
      </c>
      <c r="BA1531" s="42">
        <v>322.125</v>
      </c>
      <c r="BB1531" s="42">
        <v>27.837962999999998</v>
      </c>
      <c r="BC1531" s="42">
        <v>31.814814999999999</v>
      </c>
      <c r="BD1531" s="42">
        <v>11.930555999999999</v>
      </c>
      <c r="BE1531" s="42">
        <v>31.814814999999999</v>
      </c>
      <c r="BF1531" s="42">
        <v>11.930555999999999</v>
      </c>
      <c r="BG1531" s="42">
        <v>95.444444000000004</v>
      </c>
      <c r="BH1531" s="42">
        <v>99.421295999999998</v>
      </c>
      <c r="BI1531" s="42">
        <v>11.930555999999999</v>
      </c>
      <c r="BJ1531" s="42">
        <v>338.03240699999998</v>
      </c>
      <c r="BK1531" s="42">
        <v>3.9768520000000001</v>
      </c>
      <c r="BL1531" s="42">
        <v>11.930555999999999</v>
      </c>
      <c r="BM1531" s="42">
        <v>0</v>
      </c>
      <c r="BN1531" s="42">
        <v>35.791666999999997</v>
      </c>
      <c r="BO1531" s="42">
        <v>103.39814800000001</v>
      </c>
      <c r="BP1531" s="42">
        <v>47.722222000000002</v>
      </c>
      <c r="BQ1531" s="42">
        <v>127.259259</v>
      </c>
      <c r="BR1531" s="42">
        <v>7.9537040000000001</v>
      </c>
      <c r="BS1531" s="42">
        <v>35.791666999999997</v>
      </c>
      <c r="BT1531" s="42">
        <v>0</v>
      </c>
      <c r="BU1531" s="42">
        <v>0</v>
      </c>
      <c r="BV1531" s="42">
        <v>0</v>
      </c>
      <c r="BW1531" s="42">
        <v>3.9768520000000001</v>
      </c>
      <c r="BX1531" s="42">
        <v>19.884259</v>
      </c>
      <c r="BY1531" s="42">
        <v>7.9537040000000001</v>
      </c>
      <c r="BZ1531" s="42">
        <v>0</v>
      </c>
      <c r="CA1531" s="42">
        <v>3.9768520000000001</v>
      </c>
      <c r="CB1531" s="42">
        <v>349.962963</v>
      </c>
      <c r="CC1531" s="42">
        <v>23.861111000000001</v>
      </c>
      <c r="CD1531" s="42">
        <v>31.814814999999999</v>
      </c>
      <c r="CE1531" s="42">
        <v>11.930555999999999</v>
      </c>
      <c r="CF1531" s="42">
        <v>63.629629999999999</v>
      </c>
      <c r="CG1531" s="42">
        <v>87.490741</v>
      </c>
      <c r="CH1531" s="42">
        <v>123.28240700000001</v>
      </c>
      <c r="CI1531" s="42">
        <v>0</v>
      </c>
      <c r="CJ1531" s="42">
        <v>7.9537040000000001</v>
      </c>
      <c r="CK1531" s="42">
        <v>274.40277800000001</v>
      </c>
      <c r="CL1531" s="42">
        <v>7.9537040000000001</v>
      </c>
      <c r="CM1531" s="42">
        <v>11.930555999999999</v>
      </c>
      <c r="CN1531" s="42">
        <v>0</v>
      </c>
      <c r="CO1531" s="42">
        <v>0</v>
      </c>
      <c r="CP1531" s="42">
        <v>7.9537040000000001</v>
      </c>
      <c r="CQ1531" s="42">
        <v>11.930555999999999</v>
      </c>
      <c r="CR1531" s="42">
        <v>226.680556</v>
      </c>
      <c r="CS1531" s="42">
        <v>7.9537040000000001</v>
      </c>
    </row>
    <row r="1532" spans="1:97">
      <c r="A1532" s="40" t="s">
        <v>3727</v>
      </c>
      <c r="B1532" s="40" t="s">
        <v>289</v>
      </c>
      <c r="C1532" s="40" t="s">
        <v>3502</v>
      </c>
      <c r="D1532" s="40" t="s">
        <v>3519</v>
      </c>
      <c r="E1532" s="40" t="s">
        <v>3616</v>
      </c>
      <c r="F1532" s="40" t="s">
        <v>351</v>
      </c>
      <c r="G1532" s="41" t="s">
        <v>294</v>
      </c>
      <c r="H1532" s="40" t="s">
        <v>3728</v>
      </c>
      <c r="I1532" s="42">
        <v>222</v>
      </c>
      <c r="J1532" s="42">
        <v>45.222222000000002</v>
      </c>
      <c r="K1532" s="42">
        <v>22.611111000000001</v>
      </c>
      <c r="L1532" s="42">
        <v>43.166666999999997</v>
      </c>
      <c r="M1532" s="42">
        <v>47.277777999999998</v>
      </c>
      <c r="N1532" s="42">
        <v>46.25</v>
      </c>
      <c r="O1532" s="42">
        <v>17.472221999999999</v>
      </c>
      <c r="P1532" s="42">
        <v>25</v>
      </c>
      <c r="Q1532" s="42">
        <v>18</v>
      </c>
      <c r="R1532" s="42">
        <v>38</v>
      </c>
      <c r="S1532" s="42">
        <v>33</v>
      </c>
      <c r="T1532" s="42">
        <v>27</v>
      </c>
      <c r="U1532" s="42">
        <v>22</v>
      </c>
      <c r="V1532" s="42">
        <v>111</v>
      </c>
      <c r="W1532" s="42">
        <v>25.694444000000001</v>
      </c>
      <c r="X1532" s="42">
        <v>11.305555999999999</v>
      </c>
      <c r="Y1532" s="42">
        <v>23.638888999999999</v>
      </c>
      <c r="Z1532" s="42">
        <v>22.611111000000001</v>
      </c>
      <c r="AA1532" s="42">
        <v>21.583333</v>
      </c>
      <c r="AB1532" s="42">
        <v>6.1666670000000003</v>
      </c>
      <c r="AC1532" s="42">
        <v>0</v>
      </c>
      <c r="AD1532" s="42">
        <v>32.888888999999999</v>
      </c>
      <c r="AE1532" s="42">
        <v>61.666666999999997</v>
      </c>
      <c r="AF1532" s="42">
        <v>16.444444000000001</v>
      </c>
      <c r="AG1532" s="42">
        <v>111</v>
      </c>
      <c r="AH1532" s="42">
        <v>19.527778000000001</v>
      </c>
      <c r="AI1532" s="42">
        <v>11.305555999999999</v>
      </c>
      <c r="AJ1532" s="42">
        <v>19.527778000000001</v>
      </c>
      <c r="AK1532" s="42">
        <v>24.666667</v>
      </c>
      <c r="AL1532" s="42">
        <v>24.666667</v>
      </c>
      <c r="AM1532" s="42">
        <v>11.305555999999999</v>
      </c>
      <c r="AN1532" s="42">
        <v>0</v>
      </c>
      <c r="AO1532" s="42">
        <v>23.638888999999999</v>
      </c>
      <c r="AP1532" s="42">
        <v>65.777777999999998</v>
      </c>
      <c r="AQ1532" s="42">
        <v>21.583333</v>
      </c>
      <c r="AR1532" s="42">
        <v>176.77777800000001</v>
      </c>
      <c r="AS1532" s="42">
        <v>12.333333</v>
      </c>
      <c r="AT1532" s="42">
        <v>8.2222220000000004</v>
      </c>
      <c r="AU1532" s="42">
        <v>4.1111110000000002</v>
      </c>
      <c r="AV1532" s="42">
        <v>20.555555999999999</v>
      </c>
      <c r="AW1532" s="42">
        <v>16.444444000000001</v>
      </c>
      <c r="AX1532" s="42">
        <v>28.777778000000001</v>
      </c>
      <c r="AY1532" s="42">
        <v>74</v>
      </c>
      <c r="AZ1532" s="42">
        <v>12.333333</v>
      </c>
      <c r="BA1532" s="42">
        <v>86.333332999999996</v>
      </c>
      <c r="BB1532" s="42">
        <v>4.1111110000000002</v>
      </c>
      <c r="BC1532" s="42">
        <v>0</v>
      </c>
      <c r="BD1532" s="42">
        <v>4.1111110000000002</v>
      </c>
      <c r="BE1532" s="42">
        <v>8.2222220000000004</v>
      </c>
      <c r="BF1532" s="42">
        <v>4.1111110000000002</v>
      </c>
      <c r="BG1532" s="42">
        <v>20.555555999999999</v>
      </c>
      <c r="BH1532" s="42">
        <v>37</v>
      </c>
      <c r="BI1532" s="42">
        <v>8.2222220000000004</v>
      </c>
      <c r="BJ1532" s="42">
        <v>90.444444000000004</v>
      </c>
      <c r="BK1532" s="42">
        <v>8.2222220000000004</v>
      </c>
      <c r="BL1532" s="42">
        <v>8.2222220000000004</v>
      </c>
      <c r="BM1532" s="42">
        <v>0</v>
      </c>
      <c r="BN1532" s="42">
        <v>12.333333</v>
      </c>
      <c r="BO1532" s="42">
        <v>12.333333</v>
      </c>
      <c r="BP1532" s="42">
        <v>8.2222220000000004</v>
      </c>
      <c r="BQ1532" s="42">
        <v>37</v>
      </c>
      <c r="BR1532" s="42">
        <v>4.1111110000000002</v>
      </c>
      <c r="BS1532" s="42">
        <v>8.2222220000000004</v>
      </c>
      <c r="BT1532" s="42">
        <v>0</v>
      </c>
      <c r="BU1532" s="42">
        <v>0</v>
      </c>
      <c r="BV1532" s="42">
        <v>0</v>
      </c>
      <c r="BW1532" s="42">
        <v>0</v>
      </c>
      <c r="BX1532" s="42">
        <v>0</v>
      </c>
      <c r="BY1532" s="42">
        <v>4.1111110000000002</v>
      </c>
      <c r="BZ1532" s="42">
        <v>0</v>
      </c>
      <c r="CA1532" s="42">
        <v>4.1111110000000002</v>
      </c>
      <c r="CB1532" s="42">
        <v>82.222222000000002</v>
      </c>
      <c r="CC1532" s="42">
        <v>4.1111110000000002</v>
      </c>
      <c r="CD1532" s="42">
        <v>8.2222220000000004</v>
      </c>
      <c r="CE1532" s="42">
        <v>4.1111110000000002</v>
      </c>
      <c r="CF1532" s="42">
        <v>20.555555999999999</v>
      </c>
      <c r="CG1532" s="42">
        <v>12.333333</v>
      </c>
      <c r="CH1532" s="42">
        <v>24.666667</v>
      </c>
      <c r="CI1532" s="42">
        <v>0</v>
      </c>
      <c r="CJ1532" s="42">
        <v>8.2222220000000004</v>
      </c>
      <c r="CK1532" s="42">
        <v>86.333332999999996</v>
      </c>
      <c r="CL1532" s="42">
        <v>8.2222220000000004</v>
      </c>
      <c r="CM1532" s="42">
        <v>0</v>
      </c>
      <c r="CN1532" s="42">
        <v>0</v>
      </c>
      <c r="CO1532" s="42">
        <v>0</v>
      </c>
      <c r="CP1532" s="42">
        <v>4.1111110000000002</v>
      </c>
      <c r="CQ1532" s="42">
        <v>0</v>
      </c>
      <c r="CR1532" s="42">
        <v>74</v>
      </c>
      <c r="CS1532" s="42">
        <v>0</v>
      </c>
    </row>
    <row r="1533" spans="1:97">
      <c r="A1533" s="40" t="s">
        <v>3729</v>
      </c>
      <c r="B1533" s="40" t="s">
        <v>289</v>
      </c>
      <c r="C1533" s="40" t="s">
        <v>3502</v>
      </c>
      <c r="D1533" s="40" t="s">
        <v>3523</v>
      </c>
      <c r="E1533" s="40" t="s">
        <v>3562</v>
      </c>
      <c r="F1533" s="40" t="s">
        <v>2849</v>
      </c>
      <c r="G1533" s="41" t="s">
        <v>294</v>
      </c>
      <c r="H1533" s="40" t="s">
        <v>3730</v>
      </c>
      <c r="I1533" s="42">
        <v>926</v>
      </c>
      <c r="J1533" s="42">
        <v>157.07558499999999</v>
      </c>
      <c r="K1533" s="42">
        <v>128.874762</v>
      </c>
      <c r="L1533" s="42">
        <v>172.17305400000001</v>
      </c>
      <c r="M1533" s="42">
        <v>171.16611700000001</v>
      </c>
      <c r="N1533" s="42">
        <v>153.98231799999999</v>
      </c>
      <c r="O1533" s="42">
        <v>142.72816399999999</v>
      </c>
      <c r="P1533" s="42">
        <v>168</v>
      </c>
      <c r="Q1533" s="42">
        <v>99</v>
      </c>
      <c r="R1533" s="42">
        <v>171</v>
      </c>
      <c r="S1533" s="42">
        <v>135</v>
      </c>
      <c r="T1533" s="42">
        <v>195</v>
      </c>
      <c r="U1533" s="42">
        <v>97</v>
      </c>
      <c r="V1533" s="42">
        <v>430.88340699999998</v>
      </c>
      <c r="W1533" s="42">
        <v>79.548023000000001</v>
      </c>
      <c r="X1533" s="42">
        <v>58.389172000000002</v>
      </c>
      <c r="Y1533" s="42">
        <v>86.589995000000002</v>
      </c>
      <c r="Z1533" s="42">
        <v>84.576121000000001</v>
      </c>
      <c r="AA1533" s="42">
        <v>74.486990000000006</v>
      </c>
      <c r="AB1533" s="42">
        <v>44.278880000000001</v>
      </c>
      <c r="AC1533" s="42">
        <v>3.014224</v>
      </c>
      <c r="AD1533" s="42">
        <v>109.742959</v>
      </c>
      <c r="AE1533" s="42">
        <v>227.55458899999999</v>
      </c>
      <c r="AF1533" s="42">
        <v>93.585858999999999</v>
      </c>
      <c r="AG1533" s="42">
        <v>495.11659300000002</v>
      </c>
      <c r="AH1533" s="42">
        <v>77.527562000000003</v>
      </c>
      <c r="AI1533" s="42">
        <v>70.485590000000002</v>
      </c>
      <c r="AJ1533" s="42">
        <v>85.583057999999994</v>
      </c>
      <c r="AK1533" s="42">
        <v>86.589995000000002</v>
      </c>
      <c r="AL1533" s="42">
        <v>79.495328000000001</v>
      </c>
      <c r="AM1533" s="42">
        <v>74.401359999999997</v>
      </c>
      <c r="AN1533" s="42">
        <v>21.033698999999999</v>
      </c>
      <c r="AO1533" s="42">
        <v>111.76342</v>
      </c>
      <c r="AP1533" s="42">
        <v>238.61113499999999</v>
      </c>
      <c r="AQ1533" s="42">
        <v>144.74203800000001</v>
      </c>
      <c r="AR1533" s="42">
        <v>781.04059299999994</v>
      </c>
      <c r="AS1533" s="42">
        <v>12.083244000000001</v>
      </c>
      <c r="AT1533" s="42">
        <v>12.083244000000001</v>
      </c>
      <c r="AU1533" s="42">
        <v>28.194236</v>
      </c>
      <c r="AV1533" s="42">
        <v>76.527212000000006</v>
      </c>
      <c r="AW1533" s="42">
        <v>120.83244000000001</v>
      </c>
      <c r="AX1533" s="42">
        <v>132.88933700000001</v>
      </c>
      <c r="AY1533" s="42">
        <v>301.81762300000003</v>
      </c>
      <c r="AZ1533" s="42">
        <v>96.613257000000004</v>
      </c>
      <c r="BA1533" s="42">
        <v>382.504322</v>
      </c>
      <c r="BB1533" s="42">
        <v>12.083244000000001</v>
      </c>
      <c r="BC1533" s="42">
        <v>8.0554959999999998</v>
      </c>
      <c r="BD1533" s="42">
        <v>20.138739999999999</v>
      </c>
      <c r="BE1533" s="42">
        <v>48.332976000000002</v>
      </c>
      <c r="BF1533" s="42">
        <v>0</v>
      </c>
      <c r="BG1533" s="42">
        <v>108.722849</v>
      </c>
      <c r="BH1533" s="42">
        <v>148.947633</v>
      </c>
      <c r="BI1533" s="42">
        <v>36.223384000000003</v>
      </c>
      <c r="BJ1533" s="42">
        <v>398.536271</v>
      </c>
      <c r="BK1533" s="42">
        <v>0</v>
      </c>
      <c r="BL1533" s="42">
        <v>4.0277479999999999</v>
      </c>
      <c r="BM1533" s="42">
        <v>8.0554959999999998</v>
      </c>
      <c r="BN1533" s="42">
        <v>28.194236</v>
      </c>
      <c r="BO1533" s="42">
        <v>120.83244000000001</v>
      </c>
      <c r="BP1533" s="42">
        <v>24.166488000000001</v>
      </c>
      <c r="BQ1533" s="42">
        <v>152.86999</v>
      </c>
      <c r="BR1533" s="42">
        <v>60.389871999999997</v>
      </c>
      <c r="BS1533" s="42">
        <v>100.69370000000001</v>
      </c>
      <c r="BT1533" s="42">
        <v>0</v>
      </c>
      <c r="BU1533" s="42">
        <v>4.0277479999999999</v>
      </c>
      <c r="BV1533" s="42">
        <v>0</v>
      </c>
      <c r="BW1533" s="42">
        <v>0</v>
      </c>
      <c r="BX1533" s="42">
        <v>24.166488000000001</v>
      </c>
      <c r="BY1533" s="42">
        <v>20.138739999999999</v>
      </c>
      <c r="BZ1533" s="42">
        <v>0</v>
      </c>
      <c r="CA1533" s="42">
        <v>52.360723999999998</v>
      </c>
      <c r="CB1533" s="42">
        <v>330.27533699999998</v>
      </c>
      <c r="CC1533" s="42">
        <v>12.083244000000001</v>
      </c>
      <c r="CD1533" s="42">
        <v>8.0554959999999998</v>
      </c>
      <c r="CE1533" s="42">
        <v>28.194236</v>
      </c>
      <c r="CF1533" s="42">
        <v>76.527212000000006</v>
      </c>
      <c r="CG1533" s="42">
        <v>84.582707999999997</v>
      </c>
      <c r="CH1533" s="42">
        <v>96.665952000000004</v>
      </c>
      <c r="CI1533" s="42">
        <v>4.0277479999999999</v>
      </c>
      <c r="CJ1533" s="42">
        <v>20.138739999999999</v>
      </c>
      <c r="CK1533" s="42">
        <v>350.07155599999999</v>
      </c>
      <c r="CL1533" s="42">
        <v>0</v>
      </c>
      <c r="CM1533" s="42">
        <v>0</v>
      </c>
      <c r="CN1533" s="42">
        <v>0</v>
      </c>
      <c r="CO1533" s="42">
        <v>0</v>
      </c>
      <c r="CP1533" s="42">
        <v>12.083244000000001</v>
      </c>
      <c r="CQ1533" s="42">
        <v>16.084644000000001</v>
      </c>
      <c r="CR1533" s="42">
        <v>297.78987499999999</v>
      </c>
      <c r="CS1533" s="42">
        <v>24.113793000000001</v>
      </c>
    </row>
    <row r="1534" spans="1:97">
      <c r="A1534" s="40" t="s">
        <v>3731</v>
      </c>
      <c r="B1534" s="40" t="s">
        <v>289</v>
      </c>
      <c r="C1534" s="40" t="s">
        <v>3502</v>
      </c>
      <c r="D1534" s="40" t="s">
        <v>3523</v>
      </c>
      <c r="E1534" s="40" t="s">
        <v>3732</v>
      </c>
      <c r="F1534" s="40" t="s">
        <v>2849</v>
      </c>
      <c r="G1534" s="41" t="s">
        <v>294</v>
      </c>
      <c r="H1534" s="40" t="s">
        <v>3733</v>
      </c>
      <c r="I1534" s="42">
        <v>339</v>
      </c>
      <c r="J1534" s="42">
        <v>67.202461</v>
      </c>
      <c r="K1534" s="42">
        <v>25.075545000000002</v>
      </c>
      <c r="L1534" s="42">
        <v>66.199438999999998</v>
      </c>
      <c r="M1534" s="42">
        <v>84.253832000000003</v>
      </c>
      <c r="N1534" s="42">
        <v>67.864018999999999</v>
      </c>
      <c r="O1534" s="42">
        <v>28.404705</v>
      </c>
      <c r="P1534" s="42">
        <v>41</v>
      </c>
      <c r="Q1534" s="42">
        <v>47</v>
      </c>
      <c r="R1534" s="42">
        <v>57</v>
      </c>
      <c r="S1534" s="42">
        <v>57</v>
      </c>
      <c r="T1534" s="42">
        <v>52</v>
      </c>
      <c r="U1534" s="42">
        <v>20</v>
      </c>
      <c r="V1534" s="42">
        <v>162.59622999999999</v>
      </c>
      <c r="W1534" s="42">
        <v>31.093675999999999</v>
      </c>
      <c r="X1534" s="42">
        <v>11.033239999999999</v>
      </c>
      <c r="Y1534" s="42">
        <v>30.090654000000001</v>
      </c>
      <c r="Z1534" s="42">
        <v>41.123894</v>
      </c>
      <c r="AA1534" s="42">
        <v>34.102741000000002</v>
      </c>
      <c r="AB1534" s="42">
        <v>15.152025</v>
      </c>
      <c r="AC1534" s="42">
        <v>0</v>
      </c>
      <c r="AD1534" s="42">
        <v>35.105763000000003</v>
      </c>
      <c r="AE1534" s="42">
        <v>91.274984000000003</v>
      </c>
      <c r="AF1534" s="42">
        <v>36.215482999999999</v>
      </c>
      <c r="AG1534" s="42">
        <v>176.40377000000001</v>
      </c>
      <c r="AH1534" s="42">
        <v>36.108784999999997</v>
      </c>
      <c r="AI1534" s="42">
        <v>14.042305000000001</v>
      </c>
      <c r="AJ1534" s="42">
        <v>36.108784999999997</v>
      </c>
      <c r="AK1534" s="42">
        <v>43.129938000000003</v>
      </c>
      <c r="AL1534" s="42">
        <v>33.761277</v>
      </c>
      <c r="AM1534" s="42">
        <v>12.14296</v>
      </c>
      <c r="AN1534" s="42">
        <v>1.10972</v>
      </c>
      <c r="AO1534" s="42">
        <v>44.132959</v>
      </c>
      <c r="AP1534" s="42">
        <v>101.30520199999999</v>
      </c>
      <c r="AQ1534" s="42">
        <v>30.965608</v>
      </c>
      <c r="AR1534" s="42">
        <v>293.30915900000002</v>
      </c>
      <c r="AS1534" s="42">
        <v>16.048349000000002</v>
      </c>
      <c r="AT1534" s="42">
        <v>24.072523</v>
      </c>
      <c r="AU1534" s="42">
        <v>0</v>
      </c>
      <c r="AV1534" s="42">
        <v>48.145046999999998</v>
      </c>
      <c r="AW1534" s="42">
        <v>44.132959</v>
      </c>
      <c r="AX1534" s="42">
        <v>28.084610999999999</v>
      </c>
      <c r="AY1534" s="42">
        <v>104.74106</v>
      </c>
      <c r="AZ1534" s="42">
        <v>28.084610999999999</v>
      </c>
      <c r="BA1534" s="42">
        <v>136.410965</v>
      </c>
      <c r="BB1534" s="42">
        <v>16.048349000000002</v>
      </c>
      <c r="BC1534" s="42">
        <v>4.0120870000000002</v>
      </c>
      <c r="BD1534" s="42">
        <v>0</v>
      </c>
      <c r="BE1534" s="42">
        <v>24.072523</v>
      </c>
      <c r="BF1534" s="42">
        <v>8.0241740000000004</v>
      </c>
      <c r="BG1534" s="42">
        <v>24.072523</v>
      </c>
      <c r="BH1534" s="42">
        <v>48.145046999999998</v>
      </c>
      <c r="BI1534" s="42">
        <v>12.036262000000001</v>
      </c>
      <c r="BJ1534" s="42">
        <v>156.89819399999999</v>
      </c>
      <c r="BK1534" s="42">
        <v>0</v>
      </c>
      <c r="BL1534" s="42">
        <v>20.060435999999999</v>
      </c>
      <c r="BM1534" s="42">
        <v>0</v>
      </c>
      <c r="BN1534" s="42">
        <v>24.072523</v>
      </c>
      <c r="BO1534" s="42">
        <v>36.108784999999997</v>
      </c>
      <c r="BP1534" s="42">
        <v>4.0120870000000002</v>
      </c>
      <c r="BQ1534" s="42">
        <v>56.596012999999999</v>
      </c>
      <c r="BR1534" s="42">
        <v>16.048349000000002</v>
      </c>
      <c r="BS1534" s="42">
        <v>28.084610999999999</v>
      </c>
      <c r="BT1534" s="42">
        <v>0</v>
      </c>
      <c r="BU1534" s="42">
        <v>0</v>
      </c>
      <c r="BV1534" s="42">
        <v>0</v>
      </c>
      <c r="BW1534" s="42">
        <v>0</v>
      </c>
      <c r="BX1534" s="42">
        <v>0</v>
      </c>
      <c r="BY1534" s="42">
        <v>8.0241740000000004</v>
      </c>
      <c r="BZ1534" s="42">
        <v>0</v>
      </c>
      <c r="CA1534" s="42">
        <v>20.060435999999999</v>
      </c>
      <c r="CB1534" s="42">
        <v>124.37470399999999</v>
      </c>
      <c r="CC1534" s="42">
        <v>16.048349000000002</v>
      </c>
      <c r="CD1534" s="42">
        <v>24.072523</v>
      </c>
      <c r="CE1534" s="42">
        <v>0</v>
      </c>
      <c r="CF1534" s="42">
        <v>48.145046999999998</v>
      </c>
      <c r="CG1534" s="42">
        <v>28.084610999999999</v>
      </c>
      <c r="CH1534" s="42">
        <v>8.0241740000000004</v>
      </c>
      <c r="CI1534" s="42">
        <v>0</v>
      </c>
      <c r="CJ1534" s="42">
        <v>0</v>
      </c>
      <c r="CK1534" s="42">
        <v>140.84984499999999</v>
      </c>
      <c r="CL1534" s="42">
        <v>0</v>
      </c>
      <c r="CM1534" s="42">
        <v>0</v>
      </c>
      <c r="CN1534" s="42">
        <v>0</v>
      </c>
      <c r="CO1534" s="42">
        <v>0</v>
      </c>
      <c r="CP1534" s="42">
        <v>16.048349000000002</v>
      </c>
      <c r="CQ1534" s="42">
        <v>12.036262000000001</v>
      </c>
      <c r="CR1534" s="42">
        <v>104.74106</v>
      </c>
      <c r="CS1534" s="42">
        <v>8.0241740000000004</v>
      </c>
    </row>
    <row r="1535" spans="1:97">
      <c r="A1535" s="40" t="s">
        <v>3734</v>
      </c>
      <c r="B1535" s="40" t="s">
        <v>289</v>
      </c>
      <c r="C1535" s="40" t="s">
        <v>3502</v>
      </c>
      <c r="D1535" s="40" t="s">
        <v>3519</v>
      </c>
      <c r="E1535" s="40" t="s">
        <v>3735</v>
      </c>
      <c r="F1535" s="40" t="s">
        <v>397</v>
      </c>
      <c r="G1535" s="41" t="s">
        <v>294</v>
      </c>
      <c r="H1535" s="40" t="s">
        <v>3736</v>
      </c>
      <c r="I1535" s="42">
        <v>612</v>
      </c>
      <c r="J1535" s="42">
        <v>118.89832</v>
      </c>
      <c r="K1535" s="42">
        <v>84.711799999999997</v>
      </c>
      <c r="L1535" s="42">
        <v>119.93221800000001</v>
      </c>
      <c r="M1535" s="42">
        <v>119.93221800000001</v>
      </c>
      <c r="N1535" s="42">
        <v>103.389843</v>
      </c>
      <c r="O1535" s="42">
        <v>65.135600999999994</v>
      </c>
      <c r="P1535" s="42">
        <v>114</v>
      </c>
      <c r="Q1535" s="42">
        <v>76</v>
      </c>
      <c r="R1535" s="42">
        <v>116</v>
      </c>
      <c r="S1535" s="42">
        <v>99</v>
      </c>
      <c r="T1535" s="42">
        <v>115</v>
      </c>
      <c r="U1535" s="42">
        <v>45</v>
      </c>
      <c r="V1535" s="42">
        <v>300.86444399999999</v>
      </c>
      <c r="W1535" s="42">
        <v>66.169499999999999</v>
      </c>
      <c r="X1535" s="42">
        <v>44.457633000000001</v>
      </c>
      <c r="Y1535" s="42">
        <v>55.830514999999998</v>
      </c>
      <c r="Z1535" s="42">
        <v>54.796616999999998</v>
      </c>
      <c r="AA1535" s="42">
        <v>49.627124999999999</v>
      </c>
      <c r="AB1535" s="42">
        <v>29.983055</v>
      </c>
      <c r="AC1535" s="42">
        <v>0</v>
      </c>
      <c r="AD1535" s="42">
        <v>88.915265000000005</v>
      </c>
      <c r="AE1535" s="42">
        <v>149.91527300000001</v>
      </c>
      <c r="AF1535" s="42">
        <v>62.033906000000002</v>
      </c>
      <c r="AG1535" s="42">
        <v>311.13555600000001</v>
      </c>
      <c r="AH1535" s="42">
        <v>52.728819999999999</v>
      </c>
      <c r="AI1535" s="42">
        <v>40.254167000000002</v>
      </c>
      <c r="AJ1535" s="42">
        <v>64.101703000000001</v>
      </c>
      <c r="AK1535" s="42">
        <v>65.135600999999994</v>
      </c>
      <c r="AL1535" s="42">
        <v>53.762718</v>
      </c>
      <c r="AM1535" s="42">
        <v>34.118648</v>
      </c>
      <c r="AN1535" s="42">
        <v>1.033898</v>
      </c>
      <c r="AO1535" s="42">
        <v>75.474586000000002</v>
      </c>
      <c r="AP1535" s="42">
        <v>162.25418199999999</v>
      </c>
      <c r="AQ1535" s="42">
        <v>73.406789000000003</v>
      </c>
      <c r="AR1535" s="42">
        <v>471.18619799999999</v>
      </c>
      <c r="AS1535" s="42">
        <v>8.2711869999999994</v>
      </c>
      <c r="AT1535" s="42">
        <v>12.406781000000001</v>
      </c>
      <c r="AU1535" s="42">
        <v>8.2711869999999994</v>
      </c>
      <c r="AV1535" s="42">
        <v>78.440537000000006</v>
      </c>
      <c r="AW1535" s="42">
        <v>70.169349999999994</v>
      </c>
      <c r="AX1535" s="42">
        <v>70.305092999999999</v>
      </c>
      <c r="AY1535" s="42">
        <v>157.15256199999999</v>
      </c>
      <c r="AZ1535" s="42">
        <v>66.169499999999999</v>
      </c>
      <c r="BA1535" s="42">
        <v>223.32206099999999</v>
      </c>
      <c r="BB1535" s="42">
        <v>8.2711869999999994</v>
      </c>
      <c r="BC1535" s="42">
        <v>12.406781000000001</v>
      </c>
      <c r="BD1535" s="42">
        <v>4.1355940000000002</v>
      </c>
      <c r="BE1535" s="42">
        <v>37.220343999999997</v>
      </c>
      <c r="BF1535" s="42">
        <v>8.2711869999999994</v>
      </c>
      <c r="BG1535" s="42">
        <v>62.033906000000002</v>
      </c>
      <c r="BH1535" s="42">
        <v>74.440686999999997</v>
      </c>
      <c r="BI1535" s="42">
        <v>16.542375</v>
      </c>
      <c r="BJ1535" s="42">
        <v>247.864137</v>
      </c>
      <c r="BK1535" s="42">
        <v>0</v>
      </c>
      <c r="BL1535" s="42">
        <v>0</v>
      </c>
      <c r="BM1535" s="42">
        <v>4.1355940000000002</v>
      </c>
      <c r="BN1535" s="42">
        <v>41.220193999999999</v>
      </c>
      <c r="BO1535" s="42">
        <v>61.898161999999999</v>
      </c>
      <c r="BP1535" s="42">
        <v>8.2711869999999994</v>
      </c>
      <c r="BQ1535" s="42">
        <v>82.711875000000006</v>
      </c>
      <c r="BR1535" s="42">
        <v>49.627124999999999</v>
      </c>
      <c r="BS1535" s="42">
        <v>45.355787999999997</v>
      </c>
      <c r="BT1535" s="42">
        <v>0</v>
      </c>
      <c r="BU1535" s="42">
        <v>0</v>
      </c>
      <c r="BV1535" s="42">
        <v>0</v>
      </c>
      <c r="BW1535" s="42">
        <v>4.1355940000000002</v>
      </c>
      <c r="BX1535" s="42">
        <v>3.9998499999999999</v>
      </c>
      <c r="BY1535" s="42">
        <v>12.406781000000001</v>
      </c>
      <c r="BZ1535" s="42">
        <v>0</v>
      </c>
      <c r="CA1535" s="42">
        <v>24.813562000000001</v>
      </c>
      <c r="CB1535" s="42">
        <v>239.72869299999999</v>
      </c>
      <c r="CC1535" s="42">
        <v>8.2711869999999994</v>
      </c>
      <c r="CD1535" s="42">
        <v>8.2711869999999994</v>
      </c>
      <c r="CE1535" s="42">
        <v>8.2711869999999994</v>
      </c>
      <c r="CF1535" s="42">
        <v>70.169349999999994</v>
      </c>
      <c r="CG1535" s="42">
        <v>62.033906000000002</v>
      </c>
      <c r="CH1535" s="42">
        <v>49.627124999999999</v>
      </c>
      <c r="CI1535" s="42">
        <v>0</v>
      </c>
      <c r="CJ1535" s="42">
        <v>33.08475</v>
      </c>
      <c r="CK1535" s="42">
        <v>186.10171800000001</v>
      </c>
      <c r="CL1535" s="42">
        <v>0</v>
      </c>
      <c r="CM1535" s="42">
        <v>4.1355940000000002</v>
      </c>
      <c r="CN1535" s="42">
        <v>0</v>
      </c>
      <c r="CO1535" s="42">
        <v>4.1355940000000002</v>
      </c>
      <c r="CP1535" s="42">
        <v>4.1355940000000002</v>
      </c>
      <c r="CQ1535" s="42">
        <v>8.2711869999999994</v>
      </c>
      <c r="CR1535" s="42">
        <v>157.15256199999999</v>
      </c>
      <c r="CS1535" s="42">
        <v>8.2711869999999994</v>
      </c>
    </row>
    <row r="1536" spans="1:97">
      <c r="A1536" s="40" t="s">
        <v>3737</v>
      </c>
      <c r="B1536" s="40" t="s">
        <v>289</v>
      </c>
      <c r="C1536" s="40" t="s">
        <v>3502</v>
      </c>
      <c r="D1536" s="40" t="s">
        <v>3503</v>
      </c>
      <c r="E1536" s="40" t="s">
        <v>3672</v>
      </c>
      <c r="F1536" s="40" t="s">
        <v>2849</v>
      </c>
      <c r="G1536" s="41" t="s">
        <v>294</v>
      </c>
      <c r="H1536" s="40" t="s">
        <v>3738</v>
      </c>
      <c r="I1536" s="42">
        <v>5024</v>
      </c>
      <c r="J1536" s="42">
        <v>945.63466400000004</v>
      </c>
      <c r="K1536" s="42">
        <v>648.30776100000003</v>
      </c>
      <c r="L1536" s="42">
        <v>940.17154800000003</v>
      </c>
      <c r="M1536" s="42">
        <v>1217.400173</v>
      </c>
      <c r="N1536" s="42">
        <v>892.79320199999995</v>
      </c>
      <c r="O1536" s="42">
        <v>379.69265100000001</v>
      </c>
      <c r="P1536" s="42">
        <v>941</v>
      </c>
      <c r="Q1536" s="42">
        <v>763</v>
      </c>
      <c r="R1536" s="42">
        <v>1048</v>
      </c>
      <c r="S1536" s="42">
        <v>1057</v>
      </c>
      <c r="T1536" s="42">
        <v>577</v>
      </c>
      <c r="U1536" s="42">
        <v>211</v>
      </c>
      <c r="V1536" s="42">
        <v>2434.9755749999999</v>
      </c>
      <c r="W1536" s="42">
        <v>486.43758400000002</v>
      </c>
      <c r="X1536" s="42">
        <v>345.743584</v>
      </c>
      <c r="Y1536" s="42">
        <v>455.97225200000003</v>
      </c>
      <c r="Z1536" s="42">
        <v>560.70943399999999</v>
      </c>
      <c r="AA1536" s="42">
        <v>425.81312100000002</v>
      </c>
      <c r="AB1536" s="42">
        <v>151.21038799999999</v>
      </c>
      <c r="AC1536" s="42">
        <v>9.0892130000000009</v>
      </c>
      <c r="AD1536" s="42">
        <v>674.54825700000004</v>
      </c>
      <c r="AE1536" s="42">
        <v>1361.106628</v>
      </c>
      <c r="AF1536" s="42">
        <v>399.32069000000001</v>
      </c>
      <c r="AG1536" s="42">
        <v>2589.0244250000001</v>
      </c>
      <c r="AH1536" s="42">
        <v>459.19708000000003</v>
      </c>
      <c r="AI1536" s="42">
        <v>302.56417800000003</v>
      </c>
      <c r="AJ1536" s="42">
        <v>484.199297</v>
      </c>
      <c r="AK1536" s="42">
        <v>656.69073900000001</v>
      </c>
      <c r="AL1536" s="42">
        <v>466.98008099999998</v>
      </c>
      <c r="AM1536" s="42">
        <v>196.01691299999999</v>
      </c>
      <c r="AN1536" s="42">
        <v>23.376138000000001</v>
      </c>
      <c r="AO1536" s="42">
        <v>583.725101</v>
      </c>
      <c r="AP1536" s="42">
        <v>1524.2028519999999</v>
      </c>
      <c r="AQ1536" s="42">
        <v>481.09647100000001</v>
      </c>
      <c r="AR1536" s="42">
        <v>4058.016752</v>
      </c>
      <c r="AS1536" s="42">
        <v>15.566003</v>
      </c>
      <c r="AT1536" s="42">
        <v>128.419522</v>
      </c>
      <c r="AU1536" s="42">
        <v>365.801064</v>
      </c>
      <c r="AV1536" s="42">
        <v>731.602127</v>
      </c>
      <c r="AW1536" s="42">
        <v>731.602127</v>
      </c>
      <c r="AX1536" s="42">
        <v>337.39040999999997</v>
      </c>
      <c r="AY1536" s="42">
        <v>1183.3418079999999</v>
      </c>
      <c r="AZ1536" s="42">
        <v>564.29369199999996</v>
      </c>
      <c r="BA1536" s="42">
        <v>1944.714817</v>
      </c>
      <c r="BB1536" s="42">
        <v>7.7830009999999996</v>
      </c>
      <c r="BC1536" s="42">
        <v>105.07051800000001</v>
      </c>
      <c r="BD1536" s="42">
        <v>272.40504700000002</v>
      </c>
      <c r="BE1536" s="42">
        <v>358.01806199999999</v>
      </c>
      <c r="BF1536" s="42">
        <v>132.31102300000001</v>
      </c>
      <c r="BG1536" s="42">
        <v>279.0179</v>
      </c>
      <c r="BH1536" s="42">
        <v>560.48463100000004</v>
      </c>
      <c r="BI1536" s="42">
        <v>229.62463399999999</v>
      </c>
      <c r="BJ1536" s="42">
        <v>2113.301935</v>
      </c>
      <c r="BK1536" s="42">
        <v>7.7830009999999996</v>
      </c>
      <c r="BL1536" s="42">
        <v>23.349004000000001</v>
      </c>
      <c r="BM1536" s="42">
        <v>93.396016000000003</v>
      </c>
      <c r="BN1536" s="42">
        <v>373.58406500000001</v>
      </c>
      <c r="BO1536" s="42">
        <v>599.29110400000002</v>
      </c>
      <c r="BP1536" s="42">
        <v>58.372509999999998</v>
      </c>
      <c r="BQ1536" s="42">
        <v>622.85717599999998</v>
      </c>
      <c r="BR1536" s="42">
        <v>334.66905800000001</v>
      </c>
      <c r="BS1536" s="42">
        <v>485.29352999999998</v>
      </c>
      <c r="BT1536" s="42">
        <v>0</v>
      </c>
      <c r="BU1536" s="42">
        <v>3.8915009999999999</v>
      </c>
      <c r="BV1536" s="42">
        <v>0</v>
      </c>
      <c r="BW1536" s="42">
        <v>15.566003</v>
      </c>
      <c r="BX1536" s="42">
        <v>66.155511000000004</v>
      </c>
      <c r="BY1536" s="42">
        <v>37.744858000000001</v>
      </c>
      <c r="BZ1536" s="42">
        <v>0</v>
      </c>
      <c r="CA1536" s="42">
        <v>361.93565699999999</v>
      </c>
      <c r="CB1536" s="42">
        <v>1934.075836</v>
      </c>
      <c r="CC1536" s="42">
        <v>7.7830009999999996</v>
      </c>
      <c r="CD1536" s="42">
        <v>105.07051800000001</v>
      </c>
      <c r="CE1536" s="42">
        <v>276.29654799999997</v>
      </c>
      <c r="CF1536" s="42">
        <v>603.18260499999997</v>
      </c>
      <c r="CG1536" s="42">
        <v>564.26759800000002</v>
      </c>
      <c r="CH1536" s="42">
        <v>252.94754399999999</v>
      </c>
      <c r="CI1536" s="42">
        <v>11.674502</v>
      </c>
      <c r="CJ1536" s="42">
        <v>112.85352</v>
      </c>
      <c r="CK1536" s="42">
        <v>1638.647387</v>
      </c>
      <c r="CL1536" s="42">
        <v>7.7830009999999996</v>
      </c>
      <c r="CM1536" s="42">
        <v>19.457502999999999</v>
      </c>
      <c r="CN1536" s="42">
        <v>89.504515999999995</v>
      </c>
      <c r="CO1536" s="42">
        <v>112.85352</v>
      </c>
      <c r="CP1536" s="42">
        <v>101.179018</v>
      </c>
      <c r="CQ1536" s="42">
        <v>46.698008000000002</v>
      </c>
      <c r="CR1536" s="42">
        <v>1171.6673060000001</v>
      </c>
      <c r="CS1536" s="42">
        <v>89.504515999999995</v>
      </c>
    </row>
    <row r="1537" spans="1:97">
      <c r="A1537" s="40" t="s">
        <v>3739</v>
      </c>
      <c r="B1537" s="40" t="s">
        <v>289</v>
      </c>
      <c r="C1537" s="40" t="s">
        <v>3502</v>
      </c>
      <c r="D1537" s="40" t="s">
        <v>3507</v>
      </c>
      <c r="E1537" s="40" t="s">
        <v>3621</v>
      </c>
      <c r="F1537" s="40" t="s">
        <v>2094</v>
      </c>
      <c r="G1537" s="41" t="s">
        <v>294</v>
      </c>
      <c r="H1537" s="40" t="s">
        <v>3740</v>
      </c>
      <c r="I1537" s="42">
        <v>1238</v>
      </c>
      <c r="J1537" s="42">
        <v>205.84784300000001</v>
      </c>
      <c r="K1537" s="42">
        <v>146.61803900000001</v>
      </c>
      <c r="L1537" s="42">
        <v>221.38352900000001</v>
      </c>
      <c r="M1537" s="42">
        <v>292.26509800000002</v>
      </c>
      <c r="N1537" s="42">
        <v>231.093333</v>
      </c>
      <c r="O1537" s="42">
        <v>140.792157</v>
      </c>
      <c r="P1537" s="42">
        <v>197</v>
      </c>
      <c r="Q1537" s="42">
        <v>197</v>
      </c>
      <c r="R1537" s="42">
        <v>234</v>
      </c>
      <c r="S1537" s="42">
        <v>265</v>
      </c>
      <c r="T1537" s="42">
        <v>199</v>
      </c>
      <c r="U1537" s="42">
        <v>86</v>
      </c>
      <c r="V1537" s="42">
        <v>623.36941200000001</v>
      </c>
      <c r="W1537" s="42">
        <v>108.749804</v>
      </c>
      <c r="X1537" s="42">
        <v>72.823528999999994</v>
      </c>
      <c r="Y1537" s="42">
        <v>108.749804</v>
      </c>
      <c r="Z1537" s="42">
        <v>153.41490200000001</v>
      </c>
      <c r="AA1537" s="42">
        <v>109.72078399999999</v>
      </c>
      <c r="AB1537" s="42">
        <v>66.026667000000003</v>
      </c>
      <c r="AC1537" s="42">
        <v>3.8839220000000001</v>
      </c>
      <c r="AD1537" s="42">
        <v>139.82117600000001</v>
      </c>
      <c r="AE1537" s="42">
        <v>351.49490200000002</v>
      </c>
      <c r="AF1537" s="42">
        <v>132.05333300000001</v>
      </c>
      <c r="AG1537" s="42">
        <v>614.63058799999999</v>
      </c>
      <c r="AH1537" s="42">
        <v>97.098039</v>
      </c>
      <c r="AI1537" s="42">
        <v>73.794510000000002</v>
      </c>
      <c r="AJ1537" s="42">
        <v>112.633725</v>
      </c>
      <c r="AK1537" s="42">
        <v>138.85019600000001</v>
      </c>
      <c r="AL1537" s="42">
        <v>121.37254900000001</v>
      </c>
      <c r="AM1537" s="42">
        <v>63.113725000000002</v>
      </c>
      <c r="AN1537" s="42">
        <v>7.7678430000000001</v>
      </c>
      <c r="AO1537" s="42">
        <v>127.198431</v>
      </c>
      <c r="AP1537" s="42">
        <v>344.69803899999999</v>
      </c>
      <c r="AQ1537" s="42">
        <v>142.734118</v>
      </c>
      <c r="AR1537" s="42">
        <v>1052.542745</v>
      </c>
      <c r="AS1537" s="42">
        <v>19.419608</v>
      </c>
      <c r="AT1537" s="42">
        <v>54.374901999999999</v>
      </c>
      <c r="AU1537" s="42">
        <v>54.374901999999999</v>
      </c>
      <c r="AV1537" s="42">
        <v>147.58902</v>
      </c>
      <c r="AW1537" s="42">
        <v>182.54431400000001</v>
      </c>
      <c r="AX1537" s="42">
        <v>167.00862699999999</v>
      </c>
      <c r="AY1537" s="42">
        <v>310.71372500000001</v>
      </c>
      <c r="AZ1537" s="42">
        <v>116.517647</v>
      </c>
      <c r="BA1537" s="42">
        <v>520.44548999999995</v>
      </c>
      <c r="BB1537" s="42">
        <v>15.535686</v>
      </c>
      <c r="BC1537" s="42">
        <v>38.839216</v>
      </c>
      <c r="BD1537" s="42">
        <v>42.723137000000001</v>
      </c>
      <c r="BE1537" s="42">
        <v>62.142744999999998</v>
      </c>
      <c r="BF1537" s="42">
        <v>15.535686</v>
      </c>
      <c r="BG1537" s="42">
        <v>135.93725499999999</v>
      </c>
      <c r="BH1537" s="42">
        <v>159.24078399999999</v>
      </c>
      <c r="BI1537" s="42">
        <v>50.49098</v>
      </c>
      <c r="BJ1537" s="42">
        <v>532.09725500000002</v>
      </c>
      <c r="BK1537" s="42">
        <v>3.8839220000000001</v>
      </c>
      <c r="BL1537" s="42">
        <v>15.535686</v>
      </c>
      <c r="BM1537" s="42">
        <v>11.651764999999999</v>
      </c>
      <c r="BN1537" s="42">
        <v>85.446275</v>
      </c>
      <c r="BO1537" s="42">
        <v>167.00862699999999</v>
      </c>
      <c r="BP1537" s="42">
        <v>31.071373000000001</v>
      </c>
      <c r="BQ1537" s="42">
        <v>151.47294099999999</v>
      </c>
      <c r="BR1537" s="42">
        <v>66.026667000000003</v>
      </c>
      <c r="BS1537" s="42">
        <v>132.05333300000001</v>
      </c>
      <c r="BT1537" s="42">
        <v>0</v>
      </c>
      <c r="BU1537" s="42">
        <v>0</v>
      </c>
      <c r="BV1537" s="42">
        <v>3.8839220000000001</v>
      </c>
      <c r="BW1537" s="42">
        <v>7.7678430000000001</v>
      </c>
      <c r="BX1537" s="42">
        <v>7.7678430000000001</v>
      </c>
      <c r="BY1537" s="42">
        <v>42.723137000000001</v>
      </c>
      <c r="BZ1537" s="42">
        <v>0</v>
      </c>
      <c r="CA1537" s="42">
        <v>69.910588000000004</v>
      </c>
      <c r="CB1537" s="42">
        <v>497.14196099999998</v>
      </c>
      <c r="CC1537" s="42">
        <v>3.8839220000000001</v>
      </c>
      <c r="CD1537" s="42">
        <v>46.607059</v>
      </c>
      <c r="CE1537" s="42">
        <v>34.955294000000002</v>
      </c>
      <c r="CF1537" s="42">
        <v>124.28549</v>
      </c>
      <c r="CG1537" s="42">
        <v>151.47294099999999</v>
      </c>
      <c r="CH1537" s="42">
        <v>108.749804</v>
      </c>
      <c r="CI1537" s="42">
        <v>7.7678430000000001</v>
      </c>
      <c r="CJ1537" s="42">
        <v>19.419608</v>
      </c>
      <c r="CK1537" s="42">
        <v>423.34745099999998</v>
      </c>
      <c r="CL1537" s="42">
        <v>15.535686</v>
      </c>
      <c r="CM1537" s="42">
        <v>7.7678430000000001</v>
      </c>
      <c r="CN1537" s="42">
        <v>15.535686</v>
      </c>
      <c r="CO1537" s="42">
        <v>15.535686</v>
      </c>
      <c r="CP1537" s="42">
        <v>23.303529000000001</v>
      </c>
      <c r="CQ1537" s="42">
        <v>15.535686</v>
      </c>
      <c r="CR1537" s="42">
        <v>302.94588199999998</v>
      </c>
      <c r="CS1537" s="42">
        <v>27.187450999999999</v>
      </c>
    </row>
    <row r="1538" spans="1:97">
      <c r="A1538" s="40" t="s">
        <v>3741</v>
      </c>
      <c r="B1538" s="40" t="s">
        <v>289</v>
      </c>
      <c r="C1538" s="40" t="s">
        <v>3502</v>
      </c>
      <c r="D1538" s="40" t="s">
        <v>3523</v>
      </c>
      <c r="E1538" s="40" t="s">
        <v>3732</v>
      </c>
      <c r="F1538" s="40" t="s">
        <v>2849</v>
      </c>
      <c r="G1538" s="41" t="s">
        <v>294</v>
      </c>
      <c r="H1538" s="40" t="s">
        <v>3742</v>
      </c>
      <c r="I1538" s="42">
        <v>695</v>
      </c>
      <c r="J1538" s="42">
        <v>86.575958999999997</v>
      </c>
      <c r="K1538" s="42">
        <v>80.605203000000003</v>
      </c>
      <c r="L1538" s="42">
        <v>112.454323</v>
      </c>
      <c r="M1538" s="42">
        <v>144.30853300000001</v>
      </c>
      <c r="N1538" s="42">
        <v>130.42257599999999</v>
      </c>
      <c r="O1538" s="42">
        <v>140.63340600000001</v>
      </c>
      <c r="P1538" s="42">
        <v>112</v>
      </c>
      <c r="Q1538" s="42">
        <v>118</v>
      </c>
      <c r="R1538" s="42">
        <v>134</v>
      </c>
      <c r="S1538" s="42">
        <v>120</v>
      </c>
      <c r="T1538" s="42">
        <v>119</v>
      </c>
      <c r="U1538" s="42">
        <v>111</v>
      </c>
      <c r="V1538" s="42">
        <v>330.54468700000001</v>
      </c>
      <c r="W1538" s="42">
        <v>39.805038000000003</v>
      </c>
      <c r="X1538" s="42">
        <v>39.805038000000003</v>
      </c>
      <c r="Y1538" s="42">
        <v>53.736801999999997</v>
      </c>
      <c r="Z1538" s="42">
        <v>75.639752000000001</v>
      </c>
      <c r="AA1538" s="42">
        <v>68.709497999999996</v>
      </c>
      <c r="AB1538" s="42">
        <v>46.852353999999998</v>
      </c>
      <c r="AC1538" s="42">
        <v>5.9962039999999996</v>
      </c>
      <c r="AD1538" s="42">
        <v>53.736801999999997</v>
      </c>
      <c r="AE1538" s="42">
        <v>176.15765400000001</v>
      </c>
      <c r="AF1538" s="42">
        <v>100.65023100000001</v>
      </c>
      <c r="AG1538" s="42">
        <v>364.45531299999999</v>
      </c>
      <c r="AH1538" s="42">
        <v>46.770919999999997</v>
      </c>
      <c r="AI1538" s="42">
        <v>40.800164000000002</v>
      </c>
      <c r="AJ1538" s="42">
        <v>58.717520999999998</v>
      </c>
      <c r="AK1538" s="42">
        <v>68.668780999999996</v>
      </c>
      <c r="AL1538" s="42">
        <v>61.713078000000003</v>
      </c>
      <c r="AM1538" s="42">
        <v>76.787565999999998</v>
      </c>
      <c r="AN1538" s="42">
        <v>10.997282</v>
      </c>
      <c r="AO1538" s="42">
        <v>59.707557999999999</v>
      </c>
      <c r="AP1538" s="42">
        <v>180.12797800000001</v>
      </c>
      <c r="AQ1538" s="42">
        <v>124.619777</v>
      </c>
      <c r="AR1538" s="42">
        <v>637.28778399999999</v>
      </c>
      <c r="AS1538" s="42">
        <v>55.727054000000003</v>
      </c>
      <c r="AT1538" s="42">
        <v>35.824534999999997</v>
      </c>
      <c r="AU1538" s="42">
        <v>19.902519000000002</v>
      </c>
      <c r="AV1538" s="42">
        <v>39.805038000000003</v>
      </c>
      <c r="AW1538" s="42">
        <v>91.551587999999995</v>
      </c>
      <c r="AX1538" s="42">
        <v>71.669427999999996</v>
      </c>
      <c r="AY1538" s="42">
        <v>235.236537</v>
      </c>
      <c r="AZ1538" s="42">
        <v>87.571084999999997</v>
      </c>
      <c r="BA1538" s="42">
        <v>318.60317500000002</v>
      </c>
      <c r="BB1538" s="42">
        <v>31.844031000000001</v>
      </c>
      <c r="BC1538" s="42">
        <v>23.883023000000001</v>
      </c>
      <c r="BD1538" s="42">
        <v>11.941511999999999</v>
      </c>
      <c r="BE1538" s="42">
        <v>19.902519000000002</v>
      </c>
      <c r="BF1538" s="42">
        <v>23.883023000000001</v>
      </c>
      <c r="BG1538" s="42">
        <v>63.708419999999997</v>
      </c>
      <c r="BH1538" s="42">
        <v>103.635609</v>
      </c>
      <c r="BI1538" s="42">
        <v>39.805038000000003</v>
      </c>
      <c r="BJ1538" s="42">
        <v>318.68460900000002</v>
      </c>
      <c r="BK1538" s="42">
        <v>23.883023000000001</v>
      </c>
      <c r="BL1538" s="42">
        <v>11.941511999999999</v>
      </c>
      <c r="BM1538" s="42">
        <v>7.9610079999999996</v>
      </c>
      <c r="BN1538" s="42">
        <v>19.902519000000002</v>
      </c>
      <c r="BO1538" s="42">
        <v>67.668565000000001</v>
      </c>
      <c r="BP1538" s="42">
        <v>7.9610079999999996</v>
      </c>
      <c r="BQ1538" s="42">
        <v>131.60092800000001</v>
      </c>
      <c r="BR1538" s="42">
        <v>47.766046000000003</v>
      </c>
      <c r="BS1538" s="42">
        <v>63.688062000000002</v>
      </c>
      <c r="BT1538" s="42">
        <v>3.9805039999999998</v>
      </c>
      <c r="BU1538" s="42">
        <v>0</v>
      </c>
      <c r="BV1538" s="42">
        <v>0</v>
      </c>
      <c r="BW1538" s="42">
        <v>0</v>
      </c>
      <c r="BX1538" s="42">
        <v>3.9805039999999998</v>
      </c>
      <c r="BY1538" s="42">
        <v>11.941511999999999</v>
      </c>
      <c r="BZ1538" s="42">
        <v>0</v>
      </c>
      <c r="CA1538" s="42">
        <v>43.785542</v>
      </c>
      <c r="CB1538" s="42">
        <v>254.75224600000001</v>
      </c>
      <c r="CC1538" s="42">
        <v>35.824534999999997</v>
      </c>
      <c r="CD1538" s="42">
        <v>31.844031000000001</v>
      </c>
      <c r="CE1538" s="42">
        <v>19.902519000000002</v>
      </c>
      <c r="CF1538" s="42">
        <v>39.805038000000003</v>
      </c>
      <c r="CG1538" s="42">
        <v>67.668565000000001</v>
      </c>
      <c r="CH1538" s="42">
        <v>47.766046000000003</v>
      </c>
      <c r="CI1538" s="42">
        <v>0</v>
      </c>
      <c r="CJ1538" s="42">
        <v>11.941511999999999</v>
      </c>
      <c r="CK1538" s="42">
        <v>318.84747599999997</v>
      </c>
      <c r="CL1538" s="42">
        <v>15.922015</v>
      </c>
      <c r="CM1538" s="42">
        <v>3.9805039999999998</v>
      </c>
      <c r="CN1538" s="42">
        <v>0</v>
      </c>
      <c r="CO1538" s="42">
        <v>0</v>
      </c>
      <c r="CP1538" s="42">
        <v>19.902519000000002</v>
      </c>
      <c r="CQ1538" s="42">
        <v>11.961869999999999</v>
      </c>
      <c r="CR1538" s="42">
        <v>235.236537</v>
      </c>
      <c r="CS1538" s="42">
        <v>31.844031000000001</v>
      </c>
    </row>
    <row r="1539" spans="1:97">
      <c r="A1539" s="40" t="s">
        <v>3743</v>
      </c>
      <c r="B1539" s="40" t="s">
        <v>289</v>
      </c>
      <c r="C1539" s="40" t="s">
        <v>3502</v>
      </c>
      <c r="D1539" s="40" t="s">
        <v>3523</v>
      </c>
      <c r="E1539" s="40" t="s">
        <v>3530</v>
      </c>
      <c r="F1539" s="40" t="s">
        <v>2849</v>
      </c>
      <c r="G1539" s="41" t="s">
        <v>294</v>
      </c>
      <c r="H1539" s="40" t="s">
        <v>3744</v>
      </c>
      <c r="I1539" s="42">
        <v>207</v>
      </c>
      <c r="J1539" s="42">
        <v>31.729626</v>
      </c>
      <c r="K1539" s="42">
        <v>16.856363999999999</v>
      </c>
      <c r="L1539" s="42">
        <v>35.695830000000001</v>
      </c>
      <c r="M1539" s="42">
        <v>56.284274000000003</v>
      </c>
      <c r="N1539" s="42">
        <v>38.670482</v>
      </c>
      <c r="O1539" s="42">
        <v>27.763423</v>
      </c>
      <c r="P1539" s="42">
        <v>20</v>
      </c>
      <c r="Q1539" s="42">
        <v>43</v>
      </c>
      <c r="R1539" s="42">
        <v>60</v>
      </c>
      <c r="S1539" s="42">
        <v>42</v>
      </c>
      <c r="T1539" s="42">
        <v>50</v>
      </c>
      <c r="U1539" s="42">
        <v>34</v>
      </c>
      <c r="V1539" s="42">
        <v>94.197328999999996</v>
      </c>
      <c r="W1539" s="42">
        <v>15.864813</v>
      </c>
      <c r="X1539" s="42">
        <v>8.9239569999999997</v>
      </c>
      <c r="Y1539" s="42">
        <v>16.856363999999999</v>
      </c>
      <c r="Z1539" s="42">
        <v>22.805669000000002</v>
      </c>
      <c r="AA1539" s="42">
        <v>19.831016999999999</v>
      </c>
      <c r="AB1539" s="42">
        <v>8.9239569999999997</v>
      </c>
      <c r="AC1539" s="42">
        <v>0.99155099999999996</v>
      </c>
      <c r="AD1539" s="42">
        <v>18.839466000000002</v>
      </c>
      <c r="AE1539" s="42">
        <v>54.535294999999998</v>
      </c>
      <c r="AF1539" s="42">
        <v>20.822566999999999</v>
      </c>
      <c r="AG1539" s="42">
        <v>112.802671</v>
      </c>
      <c r="AH1539" s="42">
        <v>15.864813</v>
      </c>
      <c r="AI1539" s="42">
        <v>7.9324070000000004</v>
      </c>
      <c r="AJ1539" s="42">
        <v>18.839466000000002</v>
      </c>
      <c r="AK1539" s="42">
        <v>33.478605000000002</v>
      </c>
      <c r="AL1539" s="42">
        <v>18.839466000000002</v>
      </c>
      <c r="AM1539" s="42">
        <v>17.847915</v>
      </c>
      <c r="AN1539" s="42">
        <v>0</v>
      </c>
      <c r="AO1539" s="42">
        <v>17.847915</v>
      </c>
      <c r="AP1539" s="42">
        <v>67.191333</v>
      </c>
      <c r="AQ1539" s="42">
        <v>27.763423</v>
      </c>
      <c r="AR1539" s="42">
        <v>168.623471</v>
      </c>
      <c r="AS1539" s="42">
        <v>31.729626</v>
      </c>
      <c r="AT1539" s="42">
        <v>3.9662030000000001</v>
      </c>
      <c r="AU1539" s="42">
        <v>0</v>
      </c>
      <c r="AV1539" s="42">
        <v>19.831016999999999</v>
      </c>
      <c r="AW1539" s="42">
        <v>27.763423</v>
      </c>
      <c r="AX1539" s="42">
        <v>11.89861</v>
      </c>
      <c r="AY1539" s="42">
        <v>51.560642999999999</v>
      </c>
      <c r="AZ1539" s="42">
        <v>21.873949</v>
      </c>
      <c r="BA1539" s="42">
        <v>71.391660000000002</v>
      </c>
      <c r="BB1539" s="42">
        <v>15.864813</v>
      </c>
      <c r="BC1539" s="42">
        <v>3.9662030000000001</v>
      </c>
      <c r="BD1539" s="42">
        <v>0</v>
      </c>
      <c r="BE1539" s="42">
        <v>11.89861</v>
      </c>
      <c r="BF1539" s="42">
        <v>3.9662030000000001</v>
      </c>
      <c r="BG1539" s="42">
        <v>11.89861</v>
      </c>
      <c r="BH1539" s="42">
        <v>19.831016999999999</v>
      </c>
      <c r="BI1539" s="42">
        <v>3.9662030000000001</v>
      </c>
      <c r="BJ1539" s="42">
        <v>97.231812000000005</v>
      </c>
      <c r="BK1539" s="42">
        <v>15.864813</v>
      </c>
      <c r="BL1539" s="42">
        <v>0</v>
      </c>
      <c r="BM1539" s="42">
        <v>0</v>
      </c>
      <c r="BN1539" s="42">
        <v>7.9324070000000004</v>
      </c>
      <c r="BO1539" s="42">
        <v>23.797219999999999</v>
      </c>
      <c r="BP1539" s="42">
        <v>0</v>
      </c>
      <c r="BQ1539" s="42">
        <v>31.729626</v>
      </c>
      <c r="BR1539" s="42">
        <v>17.907745999999999</v>
      </c>
      <c r="BS1539" s="42">
        <v>11.89861</v>
      </c>
      <c r="BT1539" s="42">
        <v>0</v>
      </c>
      <c r="BU1539" s="42">
        <v>0</v>
      </c>
      <c r="BV1539" s="42">
        <v>0</v>
      </c>
      <c r="BW1539" s="42">
        <v>0</v>
      </c>
      <c r="BX1539" s="42">
        <v>3.9662030000000001</v>
      </c>
      <c r="BY1539" s="42">
        <v>7.9324070000000004</v>
      </c>
      <c r="BZ1539" s="42">
        <v>0</v>
      </c>
      <c r="CA1539" s="42">
        <v>0</v>
      </c>
      <c r="CB1539" s="42">
        <v>77.400795000000002</v>
      </c>
      <c r="CC1539" s="42">
        <v>19.831016999999999</v>
      </c>
      <c r="CD1539" s="42">
        <v>0</v>
      </c>
      <c r="CE1539" s="42">
        <v>0</v>
      </c>
      <c r="CF1539" s="42">
        <v>19.831016999999999</v>
      </c>
      <c r="CG1539" s="42">
        <v>19.831016999999999</v>
      </c>
      <c r="CH1539" s="42">
        <v>0</v>
      </c>
      <c r="CI1539" s="42">
        <v>0</v>
      </c>
      <c r="CJ1539" s="42">
        <v>17.907745999999999</v>
      </c>
      <c r="CK1539" s="42">
        <v>79.324066000000002</v>
      </c>
      <c r="CL1539" s="42">
        <v>11.89861</v>
      </c>
      <c r="CM1539" s="42">
        <v>3.9662030000000001</v>
      </c>
      <c r="CN1539" s="42">
        <v>0</v>
      </c>
      <c r="CO1539" s="42">
        <v>0</v>
      </c>
      <c r="CP1539" s="42">
        <v>3.9662030000000001</v>
      </c>
      <c r="CQ1539" s="42">
        <v>3.9662030000000001</v>
      </c>
      <c r="CR1539" s="42">
        <v>51.560642999999999</v>
      </c>
      <c r="CS1539" s="42">
        <v>3.9662030000000001</v>
      </c>
    </row>
    <row r="1540" spans="1:97">
      <c r="A1540" s="40" t="s">
        <v>3745</v>
      </c>
      <c r="B1540" s="40" t="s">
        <v>289</v>
      </c>
      <c r="C1540" s="40" t="s">
        <v>3502</v>
      </c>
      <c r="D1540" s="40" t="s">
        <v>3503</v>
      </c>
      <c r="E1540" s="40" t="s">
        <v>3514</v>
      </c>
      <c r="F1540" s="40" t="s">
        <v>2849</v>
      </c>
      <c r="G1540" s="41" t="s">
        <v>294</v>
      </c>
      <c r="H1540" s="40" t="s">
        <v>3746</v>
      </c>
      <c r="I1540" s="42">
        <v>270</v>
      </c>
      <c r="J1540" s="42">
        <v>55.359712000000002</v>
      </c>
      <c r="K1540" s="42">
        <v>35.935251999999998</v>
      </c>
      <c r="L1540" s="42">
        <v>56.330934999999997</v>
      </c>
      <c r="M1540" s="42">
        <v>44.676259000000002</v>
      </c>
      <c r="N1540" s="42">
        <v>49.532373999999997</v>
      </c>
      <c r="O1540" s="42">
        <v>28.165468000000001</v>
      </c>
      <c r="P1540" s="42">
        <v>26</v>
      </c>
      <c r="Q1540" s="42">
        <v>21</v>
      </c>
      <c r="R1540" s="42">
        <v>49</v>
      </c>
      <c r="S1540" s="42">
        <v>38</v>
      </c>
      <c r="T1540" s="42">
        <v>37</v>
      </c>
      <c r="U1540" s="42">
        <v>18</v>
      </c>
      <c r="V1540" s="42">
        <v>143.741007</v>
      </c>
      <c r="W1540" s="42">
        <v>30.107914000000001</v>
      </c>
      <c r="X1540" s="42">
        <v>22.338128999999999</v>
      </c>
      <c r="Y1540" s="42">
        <v>28.165468000000001</v>
      </c>
      <c r="Z1540" s="42">
        <v>23.309353000000002</v>
      </c>
      <c r="AA1540" s="42">
        <v>25.251798999999998</v>
      </c>
      <c r="AB1540" s="42">
        <v>14.568345000000001</v>
      </c>
      <c r="AC1540" s="42">
        <v>0</v>
      </c>
      <c r="AD1540" s="42">
        <v>38.848920999999997</v>
      </c>
      <c r="AE1540" s="42">
        <v>69.928057999999993</v>
      </c>
      <c r="AF1540" s="42">
        <v>34.964028999999996</v>
      </c>
      <c r="AG1540" s="42">
        <v>126.258993</v>
      </c>
      <c r="AH1540" s="42">
        <v>25.251798999999998</v>
      </c>
      <c r="AI1540" s="42">
        <v>13.597122000000001</v>
      </c>
      <c r="AJ1540" s="42">
        <v>28.165468000000001</v>
      </c>
      <c r="AK1540" s="42">
        <v>21.366906</v>
      </c>
      <c r="AL1540" s="42">
        <v>24.280576</v>
      </c>
      <c r="AM1540" s="42">
        <v>11.654676</v>
      </c>
      <c r="AN1540" s="42">
        <v>1.9424459999999999</v>
      </c>
      <c r="AO1540" s="42">
        <v>29.136690999999999</v>
      </c>
      <c r="AP1540" s="42">
        <v>67.985612000000003</v>
      </c>
      <c r="AQ1540" s="42">
        <v>29.136690999999999</v>
      </c>
      <c r="AR1540" s="42">
        <v>217.553957</v>
      </c>
      <c r="AS1540" s="42">
        <v>27.194244999999999</v>
      </c>
      <c r="AT1540" s="42">
        <v>0</v>
      </c>
      <c r="AU1540" s="42">
        <v>15.539567999999999</v>
      </c>
      <c r="AV1540" s="42">
        <v>11.654676</v>
      </c>
      <c r="AW1540" s="42">
        <v>19.42446</v>
      </c>
      <c r="AX1540" s="42">
        <v>42.733812999999998</v>
      </c>
      <c r="AY1540" s="42">
        <v>69.928057999999993</v>
      </c>
      <c r="AZ1540" s="42">
        <v>31.079136999999999</v>
      </c>
      <c r="BA1540" s="42">
        <v>116.546763</v>
      </c>
      <c r="BB1540" s="42">
        <v>19.42446</v>
      </c>
      <c r="BC1540" s="42">
        <v>0</v>
      </c>
      <c r="BD1540" s="42">
        <v>11.654676</v>
      </c>
      <c r="BE1540" s="42">
        <v>3.8848919999999998</v>
      </c>
      <c r="BF1540" s="42">
        <v>0</v>
      </c>
      <c r="BG1540" s="42">
        <v>34.964028999999996</v>
      </c>
      <c r="BH1540" s="42">
        <v>34.964028999999996</v>
      </c>
      <c r="BI1540" s="42">
        <v>11.654676</v>
      </c>
      <c r="BJ1540" s="42">
        <v>101.007194</v>
      </c>
      <c r="BK1540" s="42">
        <v>7.7697839999999996</v>
      </c>
      <c r="BL1540" s="42">
        <v>0</v>
      </c>
      <c r="BM1540" s="42">
        <v>3.8848919999999998</v>
      </c>
      <c r="BN1540" s="42">
        <v>7.7697839999999996</v>
      </c>
      <c r="BO1540" s="42">
        <v>19.42446</v>
      </c>
      <c r="BP1540" s="42">
        <v>7.7697839999999996</v>
      </c>
      <c r="BQ1540" s="42">
        <v>34.964028999999996</v>
      </c>
      <c r="BR1540" s="42">
        <v>19.42446</v>
      </c>
      <c r="BS1540" s="42">
        <v>19.42446</v>
      </c>
      <c r="BT1540" s="42">
        <v>0</v>
      </c>
      <c r="BU1540" s="42">
        <v>0</v>
      </c>
      <c r="BV1540" s="42">
        <v>0</v>
      </c>
      <c r="BW1540" s="42">
        <v>0</v>
      </c>
      <c r="BX1540" s="42">
        <v>0</v>
      </c>
      <c r="BY1540" s="42">
        <v>7.7697839999999996</v>
      </c>
      <c r="BZ1540" s="42">
        <v>0</v>
      </c>
      <c r="CA1540" s="42">
        <v>11.654676</v>
      </c>
      <c r="CB1540" s="42">
        <v>108.776978</v>
      </c>
      <c r="CC1540" s="42">
        <v>23.309353000000002</v>
      </c>
      <c r="CD1540" s="42">
        <v>0</v>
      </c>
      <c r="CE1540" s="42">
        <v>15.539567999999999</v>
      </c>
      <c r="CF1540" s="42">
        <v>11.654676</v>
      </c>
      <c r="CG1540" s="42">
        <v>15.539567999999999</v>
      </c>
      <c r="CH1540" s="42">
        <v>34.964028999999996</v>
      </c>
      <c r="CI1540" s="42">
        <v>0</v>
      </c>
      <c r="CJ1540" s="42">
        <v>7.7697839999999996</v>
      </c>
      <c r="CK1540" s="42">
        <v>89.352518000000003</v>
      </c>
      <c r="CL1540" s="42">
        <v>3.8848919999999998</v>
      </c>
      <c r="CM1540" s="42">
        <v>0</v>
      </c>
      <c r="CN1540" s="42">
        <v>0</v>
      </c>
      <c r="CO1540" s="42">
        <v>0</v>
      </c>
      <c r="CP1540" s="42">
        <v>3.8848919999999998</v>
      </c>
      <c r="CQ1540" s="42">
        <v>0</v>
      </c>
      <c r="CR1540" s="42">
        <v>69.928057999999993</v>
      </c>
      <c r="CS1540" s="42">
        <v>11.654676</v>
      </c>
    </row>
    <row r="1541" spans="1:97">
      <c r="A1541" s="40" t="s">
        <v>3747</v>
      </c>
      <c r="B1541" s="40" t="s">
        <v>289</v>
      </c>
      <c r="C1541" s="40" t="s">
        <v>3502</v>
      </c>
      <c r="D1541" s="40" t="s">
        <v>3519</v>
      </c>
      <c r="E1541" s="40" t="s">
        <v>3551</v>
      </c>
      <c r="F1541" s="40" t="s">
        <v>2849</v>
      </c>
      <c r="G1541" s="41" t="s">
        <v>294</v>
      </c>
      <c r="H1541" s="40" t="s">
        <v>3748</v>
      </c>
      <c r="I1541" s="42">
        <v>290</v>
      </c>
      <c r="J1541" s="42">
        <v>38.132688999999999</v>
      </c>
      <c r="K1541" s="42">
        <v>59.178415999999999</v>
      </c>
      <c r="L1541" s="42">
        <v>55.170043999999997</v>
      </c>
      <c r="M1541" s="42">
        <v>69.256041999999994</v>
      </c>
      <c r="N1541" s="42">
        <v>53.204835000000003</v>
      </c>
      <c r="O1541" s="42">
        <v>15.057971999999999</v>
      </c>
      <c r="P1541" s="42">
        <v>44</v>
      </c>
      <c r="Q1541" s="42">
        <v>49</v>
      </c>
      <c r="R1541" s="42">
        <v>61</v>
      </c>
      <c r="S1541" s="42">
        <v>64</v>
      </c>
      <c r="T1541" s="42">
        <v>37</v>
      </c>
      <c r="U1541" s="42">
        <v>16</v>
      </c>
      <c r="V1541" s="42">
        <v>139.466342</v>
      </c>
      <c r="W1541" s="42">
        <v>16.051207000000002</v>
      </c>
      <c r="X1541" s="42">
        <v>31.087918999999999</v>
      </c>
      <c r="Y1541" s="42">
        <v>32.098869999999998</v>
      </c>
      <c r="Z1541" s="42">
        <v>29.108536000000001</v>
      </c>
      <c r="AA1541" s="42">
        <v>26.100484999999999</v>
      </c>
      <c r="AB1541" s="42">
        <v>4.0154589999999999</v>
      </c>
      <c r="AC1541" s="42">
        <v>1.003865</v>
      </c>
      <c r="AD1541" s="42">
        <v>26.075680999999999</v>
      </c>
      <c r="AE1541" s="42">
        <v>92.309499000000002</v>
      </c>
      <c r="AF1541" s="42">
        <v>21.081161000000002</v>
      </c>
      <c r="AG1541" s="42">
        <v>150.533658</v>
      </c>
      <c r="AH1541" s="42">
        <v>22.081482999999999</v>
      </c>
      <c r="AI1541" s="42">
        <v>28.090498</v>
      </c>
      <c r="AJ1541" s="42">
        <v>23.071173999999999</v>
      </c>
      <c r="AK1541" s="42">
        <v>40.147506</v>
      </c>
      <c r="AL1541" s="42">
        <v>27.10435</v>
      </c>
      <c r="AM1541" s="42">
        <v>9.0347829999999991</v>
      </c>
      <c r="AN1541" s="42">
        <v>1.003865</v>
      </c>
      <c r="AO1541" s="42">
        <v>28.104672000000001</v>
      </c>
      <c r="AP1541" s="42">
        <v>96.328502</v>
      </c>
      <c r="AQ1541" s="42">
        <v>26.100484999999999</v>
      </c>
      <c r="AR1541" s="42">
        <v>264.92109699999997</v>
      </c>
      <c r="AS1541" s="42">
        <v>16.061837000000001</v>
      </c>
      <c r="AT1541" s="42">
        <v>8.0309190000000008</v>
      </c>
      <c r="AU1541" s="42">
        <v>16.061837000000001</v>
      </c>
      <c r="AV1541" s="42">
        <v>52.200971000000003</v>
      </c>
      <c r="AW1541" s="42">
        <v>28.108215000000001</v>
      </c>
      <c r="AX1541" s="42">
        <v>12.046378000000001</v>
      </c>
      <c r="AY1541" s="42">
        <v>72.278267</v>
      </c>
      <c r="AZ1541" s="42">
        <v>60.132672999999997</v>
      </c>
      <c r="BA1541" s="42">
        <v>128.42382799999999</v>
      </c>
      <c r="BB1541" s="42">
        <v>12.046378000000001</v>
      </c>
      <c r="BC1541" s="42">
        <v>8.0309190000000008</v>
      </c>
      <c r="BD1541" s="42">
        <v>8.0309190000000008</v>
      </c>
      <c r="BE1541" s="42">
        <v>32.123674000000001</v>
      </c>
      <c r="BF1541" s="42">
        <v>4.0154589999999999</v>
      </c>
      <c r="BG1541" s="42">
        <v>12.046378000000001</v>
      </c>
      <c r="BH1541" s="42">
        <v>28.108215000000001</v>
      </c>
      <c r="BI1541" s="42">
        <v>24.021887</v>
      </c>
      <c r="BJ1541" s="42">
        <v>136.49726799999999</v>
      </c>
      <c r="BK1541" s="42">
        <v>4.0154589999999999</v>
      </c>
      <c r="BL1541" s="42">
        <v>0</v>
      </c>
      <c r="BM1541" s="42">
        <v>8.0309190000000008</v>
      </c>
      <c r="BN1541" s="42">
        <v>20.077296</v>
      </c>
      <c r="BO1541" s="42">
        <v>24.092756000000001</v>
      </c>
      <c r="BP1541" s="42">
        <v>0</v>
      </c>
      <c r="BQ1541" s="42">
        <v>44.170051999999998</v>
      </c>
      <c r="BR1541" s="42">
        <v>36.110785999999997</v>
      </c>
      <c r="BS1541" s="42">
        <v>44.155878000000001</v>
      </c>
      <c r="BT1541" s="42">
        <v>4.0154589999999999</v>
      </c>
      <c r="BU1541" s="42">
        <v>0</v>
      </c>
      <c r="BV1541" s="42">
        <v>0</v>
      </c>
      <c r="BW1541" s="42">
        <v>16.061837000000001</v>
      </c>
      <c r="BX1541" s="42">
        <v>12.046378000000001</v>
      </c>
      <c r="BY1541" s="42">
        <v>0</v>
      </c>
      <c r="BZ1541" s="42">
        <v>0</v>
      </c>
      <c r="CA1541" s="42">
        <v>12.032204</v>
      </c>
      <c r="CB1541" s="42">
        <v>116.37745099999999</v>
      </c>
      <c r="CC1541" s="42">
        <v>8.0309190000000008</v>
      </c>
      <c r="CD1541" s="42">
        <v>4.0154589999999999</v>
      </c>
      <c r="CE1541" s="42">
        <v>12.046378000000001</v>
      </c>
      <c r="CF1541" s="42">
        <v>32.123674000000001</v>
      </c>
      <c r="CG1541" s="42">
        <v>12.046378000000001</v>
      </c>
      <c r="CH1541" s="42">
        <v>12.046378000000001</v>
      </c>
      <c r="CI1541" s="42">
        <v>0</v>
      </c>
      <c r="CJ1541" s="42">
        <v>36.068264999999997</v>
      </c>
      <c r="CK1541" s="42">
        <v>104.38776799999999</v>
      </c>
      <c r="CL1541" s="42">
        <v>4.0154589999999999</v>
      </c>
      <c r="CM1541" s="42">
        <v>4.0154589999999999</v>
      </c>
      <c r="CN1541" s="42">
        <v>4.0154589999999999</v>
      </c>
      <c r="CO1541" s="42">
        <v>4.0154589999999999</v>
      </c>
      <c r="CP1541" s="42">
        <v>4.0154589999999999</v>
      </c>
      <c r="CQ1541" s="42">
        <v>0</v>
      </c>
      <c r="CR1541" s="42">
        <v>72.278267</v>
      </c>
      <c r="CS1541" s="42">
        <v>12.032204</v>
      </c>
    </row>
    <row r="1542" spans="1:97">
      <c r="A1542" s="40" t="s">
        <v>3749</v>
      </c>
      <c r="B1542" s="40" t="s">
        <v>289</v>
      </c>
      <c r="C1542" s="40" t="s">
        <v>3502</v>
      </c>
      <c r="D1542" s="40" t="s">
        <v>3519</v>
      </c>
      <c r="E1542" s="40" t="s">
        <v>3582</v>
      </c>
      <c r="F1542" s="40" t="s">
        <v>397</v>
      </c>
      <c r="G1542" s="41" t="s">
        <v>294</v>
      </c>
      <c r="H1542" s="40" t="s">
        <v>3750</v>
      </c>
      <c r="I1542" s="42">
        <v>5162</v>
      </c>
      <c r="J1542" s="42">
        <v>759</v>
      </c>
      <c r="K1542" s="42">
        <v>697</v>
      </c>
      <c r="L1542" s="42">
        <v>773</v>
      </c>
      <c r="M1542" s="42">
        <v>1062</v>
      </c>
      <c r="N1542" s="42">
        <v>1077</v>
      </c>
      <c r="O1542" s="42">
        <v>794</v>
      </c>
      <c r="P1542" s="42">
        <v>844</v>
      </c>
      <c r="Q1542" s="42">
        <v>1000</v>
      </c>
      <c r="R1542" s="42">
        <v>919</v>
      </c>
      <c r="S1542" s="42">
        <v>1064</v>
      </c>
      <c r="T1542" s="42">
        <v>1061</v>
      </c>
      <c r="U1542" s="42">
        <v>525</v>
      </c>
      <c r="V1542" s="42">
        <v>2438</v>
      </c>
      <c r="W1542" s="42">
        <v>384</v>
      </c>
      <c r="X1542" s="42">
        <v>358</v>
      </c>
      <c r="Y1542" s="42">
        <v>377</v>
      </c>
      <c r="Z1542" s="42">
        <v>499</v>
      </c>
      <c r="AA1542" s="42">
        <v>517</v>
      </c>
      <c r="AB1542" s="42">
        <v>291</v>
      </c>
      <c r="AC1542" s="42">
        <v>12</v>
      </c>
      <c r="AD1542" s="42">
        <v>528</v>
      </c>
      <c r="AE1542" s="42">
        <v>1263</v>
      </c>
      <c r="AF1542" s="42">
        <v>647</v>
      </c>
      <c r="AG1542" s="42">
        <v>2724</v>
      </c>
      <c r="AH1542" s="42">
        <v>375</v>
      </c>
      <c r="AI1542" s="42">
        <v>339</v>
      </c>
      <c r="AJ1542" s="42">
        <v>396</v>
      </c>
      <c r="AK1542" s="42">
        <v>563</v>
      </c>
      <c r="AL1542" s="42">
        <v>560</v>
      </c>
      <c r="AM1542" s="42">
        <v>433</v>
      </c>
      <c r="AN1542" s="42">
        <v>58</v>
      </c>
      <c r="AO1542" s="42">
        <v>503</v>
      </c>
      <c r="AP1542" s="42">
        <v>1386</v>
      </c>
      <c r="AQ1542" s="42">
        <v>835</v>
      </c>
      <c r="AR1542" s="42">
        <v>4368</v>
      </c>
      <c r="AS1542" s="42">
        <v>8</v>
      </c>
      <c r="AT1542" s="42">
        <v>68</v>
      </c>
      <c r="AU1542" s="42">
        <v>100</v>
      </c>
      <c r="AV1542" s="42">
        <v>316</v>
      </c>
      <c r="AW1542" s="42">
        <v>600</v>
      </c>
      <c r="AX1542" s="42">
        <v>732</v>
      </c>
      <c r="AY1542" s="42">
        <v>1712</v>
      </c>
      <c r="AZ1542" s="42">
        <v>832</v>
      </c>
      <c r="BA1542" s="42">
        <v>2028</v>
      </c>
      <c r="BB1542" s="42">
        <v>0</v>
      </c>
      <c r="BC1542" s="42">
        <v>56</v>
      </c>
      <c r="BD1542" s="42">
        <v>52</v>
      </c>
      <c r="BE1542" s="42">
        <v>160</v>
      </c>
      <c r="BF1542" s="42">
        <v>84</v>
      </c>
      <c r="BG1542" s="42">
        <v>556</v>
      </c>
      <c r="BH1542" s="42">
        <v>872</v>
      </c>
      <c r="BI1542" s="42">
        <v>248</v>
      </c>
      <c r="BJ1542" s="42">
        <v>2340</v>
      </c>
      <c r="BK1542" s="42">
        <v>8</v>
      </c>
      <c r="BL1542" s="42">
        <v>12</v>
      </c>
      <c r="BM1542" s="42">
        <v>48</v>
      </c>
      <c r="BN1542" s="42">
        <v>156</v>
      </c>
      <c r="BO1542" s="42">
        <v>516</v>
      </c>
      <c r="BP1542" s="42">
        <v>176</v>
      </c>
      <c r="BQ1542" s="42">
        <v>840</v>
      </c>
      <c r="BR1542" s="42">
        <v>584</v>
      </c>
      <c r="BS1542" s="42">
        <v>492</v>
      </c>
      <c r="BT1542" s="42">
        <v>0</v>
      </c>
      <c r="BU1542" s="42">
        <v>4</v>
      </c>
      <c r="BV1542" s="42">
        <v>4</v>
      </c>
      <c r="BW1542" s="42">
        <v>16</v>
      </c>
      <c r="BX1542" s="42">
        <v>68</v>
      </c>
      <c r="BY1542" s="42">
        <v>116</v>
      </c>
      <c r="BZ1542" s="42">
        <v>0</v>
      </c>
      <c r="CA1542" s="42">
        <v>284</v>
      </c>
      <c r="CB1542" s="42">
        <v>1664</v>
      </c>
      <c r="CC1542" s="42">
        <v>4</v>
      </c>
      <c r="CD1542" s="42">
        <v>52</v>
      </c>
      <c r="CE1542" s="42">
        <v>76</v>
      </c>
      <c r="CF1542" s="42">
        <v>272</v>
      </c>
      <c r="CG1542" s="42">
        <v>448</v>
      </c>
      <c r="CH1542" s="42">
        <v>568</v>
      </c>
      <c r="CI1542" s="42">
        <v>16</v>
      </c>
      <c r="CJ1542" s="42">
        <v>228</v>
      </c>
      <c r="CK1542" s="42">
        <v>2212</v>
      </c>
      <c r="CL1542" s="42">
        <v>4</v>
      </c>
      <c r="CM1542" s="42">
        <v>12</v>
      </c>
      <c r="CN1542" s="42">
        <v>20</v>
      </c>
      <c r="CO1542" s="42">
        <v>28</v>
      </c>
      <c r="CP1542" s="42">
        <v>84</v>
      </c>
      <c r="CQ1542" s="42">
        <v>48</v>
      </c>
      <c r="CR1542" s="42">
        <v>1696</v>
      </c>
      <c r="CS1542" s="42">
        <v>320</v>
      </c>
    </row>
    <row r="1543" spans="1:97">
      <c r="A1543" s="40" t="s">
        <v>3751</v>
      </c>
      <c r="B1543" s="40" t="s">
        <v>289</v>
      </c>
      <c r="C1543" s="40" t="s">
        <v>3502</v>
      </c>
      <c r="D1543" s="40" t="s">
        <v>3503</v>
      </c>
      <c r="E1543" s="40" t="s">
        <v>3514</v>
      </c>
      <c r="F1543" s="40" t="s">
        <v>2849</v>
      </c>
      <c r="G1543" s="41" t="s">
        <v>294</v>
      </c>
      <c r="H1543" s="40" t="s">
        <v>3752</v>
      </c>
      <c r="I1543" s="42">
        <v>326</v>
      </c>
      <c r="J1543" s="42">
        <v>56.273809999999997</v>
      </c>
      <c r="K1543" s="42">
        <v>39.779761999999998</v>
      </c>
      <c r="L1543" s="42">
        <v>65.005951999999994</v>
      </c>
      <c r="M1543" s="42">
        <v>74.708332999999996</v>
      </c>
      <c r="N1543" s="42">
        <v>48.511904999999999</v>
      </c>
      <c r="O1543" s="42">
        <v>41.720238000000002</v>
      </c>
      <c r="P1543" s="42">
        <v>63</v>
      </c>
      <c r="Q1543" s="42">
        <v>42</v>
      </c>
      <c r="R1543" s="42">
        <v>61</v>
      </c>
      <c r="S1543" s="42">
        <v>50</v>
      </c>
      <c r="T1543" s="42">
        <v>47</v>
      </c>
      <c r="U1543" s="42">
        <v>22</v>
      </c>
      <c r="V1543" s="42">
        <v>174.64285699999999</v>
      </c>
      <c r="W1543" s="42">
        <v>33.958333000000003</v>
      </c>
      <c r="X1543" s="42">
        <v>23.285713999999999</v>
      </c>
      <c r="Y1543" s="42">
        <v>35.898809999999997</v>
      </c>
      <c r="Z1543" s="42">
        <v>37.839286000000001</v>
      </c>
      <c r="AA1543" s="42">
        <v>26.196428999999998</v>
      </c>
      <c r="AB1543" s="42">
        <v>17.464286000000001</v>
      </c>
      <c r="AC1543" s="42">
        <v>0</v>
      </c>
      <c r="AD1543" s="42">
        <v>46.571429000000002</v>
      </c>
      <c r="AE1543" s="42">
        <v>96.053571000000005</v>
      </c>
      <c r="AF1543" s="42">
        <v>32.017856999999999</v>
      </c>
      <c r="AG1543" s="42">
        <v>151.35714300000001</v>
      </c>
      <c r="AH1543" s="42">
        <v>22.315476</v>
      </c>
      <c r="AI1543" s="42">
        <v>16.494047999999999</v>
      </c>
      <c r="AJ1543" s="42">
        <v>29.107143000000001</v>
      </c>
      <c r="AK1543" s="42">
        <v>36.869047999999999</v>
      </c>
      <c r="AL1543" s="42">
        <v>22.315476</v>
      </c>
      <c r="AM1543" s="42">
        <v>22.315476</v>
      </c>
      <c r="AN1543" s="42">
        <v>1.9404760000000001</v>
      </c>
      <c r="AO1543" s="42">
        <v>27.166667</v>
      </c>
      <c r="AP1543" s="42">
        <v>85.380951999999994</v>
      </c>
      <c r="AQ1543" s="42">
        <v>38.809524000000003</v>
      </c>
      <c r="AR1543" s="42">
        <v>287.19047599999999</v>
      </c>
      <c r="AS1543" s="42">
        <v>15.523809999999999</v>
      </c>
      <c r="AT1543" s="42">
        <v>3.8809520000000002</v>
      </c>
      <c r="AU1543" s="42">
        <v>11.642856999999999</v>
      </c>
      <c r="AV1543" s="42">
        <v>65.976190000000003</v>
      </c>
      <c r="AW1543" s="42">
        <v>31.047619000000001</v>
      </c>
      <c r="AX1543" s="42">
        <v>15.523809999999999</v>
      </c>
      <c r="AY1543" s="42">
        <v>97.023809999999997</v>
      </c>
      <c r="AZ1543" s="42">
        <v>46.571429000000002</v>
      </c>
      <c r="BA1543" s="42">
        <v>163</v>
      </c>
      <c r="BB1543" s="42">
        <v>11.642856999999999</v>
      </c>
      <c r="BC1543" s="42">
        <v>3.8809520000000002</v>
      </c>
      <c r="BD1543" s="42">
        <v>7.7619049999999996</v>
      </c>
      <c r="BE1543" s="42">
        <v>38.809524000000003</v>
      </c>
      <c r="BF1543" s="42">
        <v>3.8809520000000002</v>
      </c>
      <c r="BG1543" s="42">
        <v>15.523809999999999</v>
      </c>
      <c r="BH1543" s="42">
        <v>54.333333000000003</v>
      </c>
      <c r="BI1543" s="42">
        <v>27.166667</v>
      </c>
      <c r="BJ1543" s="42">
        <v>124.190476</v>
      </c>
      <c r="BK1543" s="42">
        <v>3.8809520000000002</v>
      </c>
      <c r="BL1543" s="42">
        <v>0</v>
      </c>
      <c r="BM1543" s="42">
        <v>3.8809520000000002</v>
      </c>
      <c r="BN1543" s="42">
        <v>27.166667</v>
      </c>
      <c r="BO1543" s="42">
        <v>27.166667</v>
      </c>
      <c r="BP1543" s="42">
        <v>0</v>
      </c>
      <c r="BQ1543" s="42">
        <v>42.690475999999997</v>
      </c>
      <c r="BR1543" s="42">
        <v>19.404762000000002</v>
      </c>
      <c r="BS1543" s="42">
        <v>27.166667</v>
      </c>
      <c r="BT1543" s="42">
        <v>0</v>
      </c>
      <c r="BU1543" s="42">
        <v>0</v>
      </c>
      <c r="BV1543" s="42">
        <v>0</v>
      </c>
      <c r="BW1543" s="42">
        <v>0</v>
      </c>
      <c r="BX1543" s="42">
        <v>3.8809520000000002</v>
      </c>
      <c r="BY1543" s="42">
        <v>0</v>
      </c>
      <c r="BZ1543" s="42">
        <v>0</v>
      </c>
      <c r="CA1543" s="42">
        <v>23.285713999999999</v>
      </c>
      <c r="CB1543" s="42">
        <v>128.07142899999999</v>
      </c>
      <c r="CC1543" s="42">
        <v>11.642856999999999</v>
      </c>
      <c r="CD1543" s="42">
        <v>3.8809520000000002</v>
      </c>
      <c r="CE1543" s="42">
        <v>11.642856999999999</v>
      </c>
      <c r="CF1543" s="42">
        <v>46.571429000000002</v>
      </c>
      <c r="CG1543" s="42">
        <v>19.404762000000002</v>
      </c>
      <c r="CH1543" s="42">
        <v>15.523809999999999</v>
      </c>
      <c r="CI1543" s="42">
        <v>3.8809520000000002</v>
      </c>
      <c r="CJ1543" s="42">
        <v>15.523809999999999</v>
      </c>
      <c r="CK1543" s="42">
        <v>131.952381</v>
      </c>
      <c r="CL1543" s="42">
        <v>3.8809520000000002</v>
      </c>
      <c r="CM1543" s="42">
        <v>0</v>
      </c>
      <c r="CN1543" s="42">
        <v>0</v>
      </c>
      <c r="CO1543" s="42">
        <v>19.404762000000002</v>
      </c>
      <c r="CP1543" s="42">
        <v>7.7619049999999996</v>
      </c>
      <c r="CQ1543" s="42">
        <v>0</v>
      </c>
      <c r="CR1543" s="42">
        <v>93.142857000000006</v>
      </c>
      <c r="CS1543" s="42">
        <v>7.7619049999999996</v>
      </c>
    </row>
    <row r="1544" spans="1:97">
      <c r="A1544" s="40" t="s">
        <v>3753</v>
      </c>
      <c r="B1544" s="40" t="s">
        <v>289</v>
      </c>
      <c r="C1544" s="40" t="s">
        <v>3502</v>
      </c>
      <c r="D1544" s="40" t="s">
        <v>3507</v>
      </c>
      <c r="E1544" s="40" t="s">
        <v>3669</v>
      </c>
      <c r="F1544" s="40" t="s">
        <v>2094</v>
      </c>
      <c r="G1544" s="41" t="s">
        <v>294</v>
      </c>
      <c r="H1544" s="40" t="s">
        <v>3754</v>
      </c>
      <c r="I1544" s="42">
        <v>283</v>
      </c>
      <c r="J1544" s="42">
        <v>44.527971999999998</v>
      </c>
      <c r="K1544" s="42">
        <v>43.538462000000003</v>
      </c>
      <c r="L1544" s="42">
        <v>55.412587000000002</v>
      </c>
      <c r="M1544" s="42">
        <v>58.381118999999998</v>
      </c>
      <c r="N1544" s="42">
        <v>54.423076999999999</v>
      </c>
      <c r="O1544" s="42">
        <v>26.716783</v>
      </c>
      <c r="P1544" s="42">
        <v>46</v>
      </c>
      <c r="Q1544" s="42">
        <v>54</v>
      </c>
      <c r="R1544" s="42">
        <v>70</v>
      </c>
      <c r="S1544" s="42">
        <v>61</v>
      </c>
      <c r="T1544" s="42">
        <v>53</v>
      </c>
      <c r="U1544" s="42">
        <v>19</v>
      </c>
      <c r="V1544" s="42">
        <v>136.552448</v>
      </c>
      <c r="W1544" s="42">
        <v>18.800699000000002</v>
      </c>
      <c r="X1544" s="42">
        <v>19.790209999999998</v>
      </c>
      <c r="Y1544" s="42">
        <v>30.674824999999998</v>
      </c>
      <c r="Z1544" s="42">
        <v>27.706294</v>
      </c>
      <c r="AA1544" s="42">
        <v>26.716783</v>
      </c>
      <c r="AB1544" s="42">
        <v>12.863636</v>
      </c>
      <c r="AC1544" s="42">
        <v>0</v>
      </c>
      <c r="AD1544" s="42">
        <v>26.716783</v>
      </c>
      <c r="AE1544" s="42">
        <v>82.129371000000006</v>
      </c>
      <c r="AF1544" s="42">
        <v>27.706294</v>
      </c>
      <c r="AG1544" s="42">
        <v>146.447552</v>
      </c>
      <c r="AH1544" s="42">
        <v>25.727273</v>
      </c>
      <c r="AI1544" s="42">
        <v>23.748252000000001</v>
      </c>
      <c r="AJ1544" s="42">
        <v>24.737762</v>
      </c>
      <c r="AK1544" s="42">
        <v>30.674824999999998</v>
      </c>
      <c r="AL1544" s="42">
        <v>27.706294</v>
      </c>
      <c r="AM1544" s="42">
        <v>12.863636</v>
      </c>
      <c r="AN1544" s="42">
        <v>0.98951</v>
      </c>
      <c r="AO1544" s="42">
        <v>33.643357000000002</v>
      </c>
      <c r="AP1544" s="42">
        <v>83.118881000000002</v>
      </c>
      <c r="AQ1544" s="42">
        <v>29.685314999999999</v>
      </c>
      <c r="AR1544" s="42">
        <v>233.52447599999999</v>
      </c>
      <c r="AS1544" s="42">
        <v>11.874126</v>
      </c>
      <c r="AT1544" s="42">
        <v>11.874126</v>
      </c>
      <c r="AU1544" s="42">
        <v>0</v>
      </c>
      <c r="AV1544" s="42">
        <v>19.790209999999998</v>
      </c>
      <c r="AW1544" s="42">
        <v>51.454545000000003</v>
      </c>
      <c r="AX1544" s="42">
        <v>35.622377999999998</v>
      </c>
      <c r="AY1544" s="42">
        <v>75.202797000000004</v>
      </c>
      <c r="AZ1544" s="42">
        <v>27.706294</v>
      </c>
      <c r="BA1544" s="42">
        <v>118.741259</v>
      </c>
      <c r="BB1544" s="42">
        <v>11.874126</v>
      </c>
      <c r="BC1544" s="42">
        <v>3.9580419999999998</v>
      </c>
      <c r="BD1544" s="42">
        <v>0</v>
      </c>
      <c r="BE1544" s="42">
        <v>7.9160839999999997</v>
      </c>
      <c r="BF1544" s="42">
        <v>11.874126</v>
      </c>
      <c r="BG1544" s="42">
        <v>27.706294</v>
      </c>
      <c r="BH1544" s="42">
        <v>43.538462000000003</v>
      </c>
      <c r="BI1544" s="42">
        <v>11.874126</v>
      </c>
      <c r="BJ1544" s="42">
        <v>114.78321699999999</v>
      </c>
      <c r="BK1544" s="42">
        <v>0</v>
      </c>
      <c r="BL1544" s="42">
        <v>7.9160839999999997</v>
      </c>
      <c r="BM1544" s="42">
        <v>0</v>
      </c>
      <c r="BN1544" s="42">
        <v>11.874126</v>
      </c>
      <c r="BO1544" s="42">
        <v>39.580419999999997</v>
      </c>
      <c r="BP1544" s="42">
        <v>7.9160839999999997</v>
      </c>
      <c r="BQ1544" s="42">
        <v>31.664335999999999</v>
      </c>
      <c r="BR1544" s="42">
        <v>15.832167999999999</v>
      </c>
      <c r="BS1544" s="42">
        <v>19.790209999999998</v>
      </c>
      <c r="BT1544" s="42">
        <v>0</v>
      </c>
      <c r="BU1544" s="42">
        <v>0</v>
      </c>
      <c r="BV1544" s="42">
        <v>0</v>
      </c>
      <c r="BW1544" s="42">
        <v>0</v>
      </c>
      <c r="BX1544" s="42">
        <v>0</v>
      </c>
      <c r="BY1544" s="42">
        <v>0</v>
      </c>
      <c r="BZ1544" s="42">
        <v>0</v>
      </c>
      <c r="CA1544" s="42">
        <v>19.790209999999998</v>
      </c>
      <c r="CB1544" s="42">
        <v>118.741259</v>
      </c>
      <c r="CC1544" s="42">
        <v>7.9160839999999997</v>
      </c>
      <c r="CD1544" s="42">
        <v>7.9160839999999997</v>
      </c>
      <c r="CE1544" s="42">
        <v>0</v>
      </c>
      <c r="CF1544" s="42">
        <v>19.790209999999998</v>
      </c>
      <c r="CG1544" s="42">
        <v>39.580419999999997</v>
      </c>
      <c r="CH1544" s="42">
        <v>35.622377999999998</v>
      </c>
      <c r="CI1544" s="42">
        <v>0</v>
      </c>
      <c r="CJ1544" s="42">
        <v>7.9160839999999997</v>
      </c>
      <c r="CK1544" s="42">
        <v>94.993007000000006</v>
      </c>
      <c r="CL1544" s="42">
        <v>3.9580419999999998</v>
      </c>
      <c r="CM1544" s="42">
        <v>3.9580419999999998</v>
      </c>
      <c r="CN1544" s="42">
        <v>0</v>
      </c>
      <c r="CO1544" s="42">
        <v>0</v>
      </c>
      <c r="CP1544" s="42">
        <v>11.874126</v>
      </c>
      <c r="CQ1544" s="42">
        <v>0</v>
      </c>
      <c r="CR1544" s="42">
        <v>75.202797000000004</v>
      </c>
      <c r="CS1544" s="42">
        <v>0</v>
      </c>
    </row>
    <row r="1545" spans="1:97">
      <c r="A1545" s="40" t="s">
        <v>3755</v>
      </c>
      <c r="B1545" s="40" t="s">
        <v>289</v>
      </c>
      <c r="C1545" s="40" t="s">
        <v>3502</v>
      </c>
      <c r="D1545" s="40" t="s">
        <v>3519</v>
      </c>
      <c r="E1545" s="40" t="s">
        <v>3756</v>
      </c>
      <c r="F1545" s="40" t="s">
        <v>397</v>
      </c>
      <c r="G1545" s="41" t="s">
        <v>294</v>
      </c>
      <c r="H1545" s="40" t="s">
        <v>3757</v>
      </c>
      <c r="I1545" s="42">
        <v>305</v>
      </c>
      <c r="J1545" s="42">
        <v>41.365290999999999</v>
      </c>
      <c r="K1545" s="42">
        <v>37.159739000000002</v>
      </c>
      <c r="L1545" s="42">
        <v>53.774878999999999</v>
      </c>
      <c r="M1545" s="42">
        <v>81.696449999999999</v>
      </c>
      <c r="N1545" s="42">
        <v>61.013804999999998</v>
      </c>
      <c r="O1545" s="42">
        <v>29.989836</v>
      </c>
      <c r="P1545" s="42">
        <v>50</v>
      </c>
      <c r="Q1545" s="42">
        <v>50</v>
      </c>
      <c r="R1545" s="42">
        <v>66</v>
      </c>
      <c r="S1545" s="42">
        <v>69</v>
      </c>
      <c r="T1545" s="42">
        <v>51</v>
      </c>
      <c r="U1545" s="42">
        <v>30</v>
      </c>
      <c r="V1545" s="42">
        <v>156.08495099999999</v>
      </c>
      <c r="W1545" s="42">
        <v>23.785043000000002</v>
      </c>
      <c r="X1545" s="42">
        <v>19.57949</v>
      </c>
      <c r="Y1545" s="42">
        <v>25.853307000000001</v>
      </c>
      <c r="Z1545" s="42">
        <v>41.365290999999999</v>
      </c>
      <c r="AA1545" s="42">
        <v>29.989836</v>
      </c>
      <c r="AB1545" s="42">
        <v>13.443720000000001</v>
      </c>
      <c r="AC1545" s="42">
        <v>2.0682649999999998</v>
      </c>
      <c r="AD1545" s="42">
        <v>33.092233</v>
      </c>
      <c r="AE1545" s="42">
        <v>90.934617000000003</v>
      </c>
      <c r="AF1545" s="42">
        <v>32.058101000000001</v>
      </c>
      <c r="AG1545" s="42">
        <v>148.91504900000001</v>
      </c>
      <c r="AH1545" s="42">
        <v>17.580248999999998</v>
      </c>
      <c r="AI1545" s="42">
        <v>17.580248999999998</v>
      </c>
      <c r="AJ1545" s="42">
        <v>27.921572000000001</v>
      </c>
      <c r="AK1545" s="42">
        <v>40.331159</v>
      </c>
      <c r="AL1545" s="42">
        <v>31.023969000000001</v>
      </c>
      <c r="AM1545" s="42">
        <v>12.409587</v>
      </c>
      <c r="AN1545" s="42">
        <v>2.0682649999999998</v>
      </c>
      <c r="AO1545" s="42">
        <v>24.819175000000001</v>
      </c>
      <c r="AP1545" s="42">
        <v>92.037773000000001</v>
      </c>
      <c r="AQ1545" s="42">
        <v>32.058101000000001</v>
      </c>
      <c r="AR1545" s="42">
        <v>252.19023000000001</v>
      </c>
      <c r="AS1545" s="42">
        <v>12.409587</v>
      </c>
      <c r="AT1545" s="42">
        <v>16.546116999999999</v>
      </c>
      <c r="AU1545" s="42">
        <v>0</v>
      </c>
      <c r="AV1545" s="42">
        <v>20.682645999999998</v>
      </c>
      <c r="AW1545" s="42">
        <v>45.501820000000002</v>
      </c>
      <c r="AX1545" s="42">
        <v>41.227243999999999</v>
      </c>
      <c r="AY1545" s="42">
        <v>86.867112000000006</v>
      </c>
      <c r="AZ1545" s="42">
        <v>28.955704000000001</v>
      </c>
      <c r="BA1545" s="42">
        <v>132.230885</v>
      </c>
      <c r="BB1545" s="42">
        <v>12.409587</v>
      </c>
      <c r="BC1545" s="42">
        <v>12.409587</v>
      </c>
      <c r="BD1545" s="42">
        <v>0</v>
      </c>
      <c r="BE1545" s="42">
        <v>4.1365290000000003</v>
      </c>
      <c r="BF1545" s="42">
        <v>8.2730580000000007</v>
      </c>
      <c r="BG1545" s="42">
        <v>37.090715000000003</v>
      </c>
      <c r="BH1545" s="42">
        <v>49.638350000000003</v>
      </c>
      <c r="BI1545" s="42">
        <v>8.2730580000000007</v>
      </c>
      <c r="BJ1545" s="42">
        <v>119.959345</v>
      </c>
      <c r="BK1545" s="42">
        <v>0</v>
      </c>
      <c r="BL1545" s="42">
        <v>4.1365290000000003</v>
      </c>
      <c r="BM1545" s="42">
        <v>0</v>
      </c>
      <c r="BN1545" s="42">
        <v>16.546116999999999</v>
      </c>
      <c r="BO1545" s="42">
        <v>37.228762000000003</v>
      </c>
      <c r="BP1545" s="42">
        <v>4.1365290000000003</v>
      </c>
      <c r="BQ1545" s="42">
        <v>37.228762000000003</v>
      </c>
      <c r="BR1545" s="42">
        <v>20.682645999999998</v>
      </c>
      <c r="BS1545" s="42">
        <v>28.817657000000001</v>
      </c>
      <c r="BT1545" s="42">
        <v>0</v>
      </c>
      <c r="BU1545" s="42">
        <v>0</v>
      </c>
      <c r="BV1545" s="42">
        <v>0</v>
      </c>
      <c r="BW1545" s="42">
        <v>4.1365290000000003</v>
      </c>
      <c r="BX1545" s="42">
        <v>4.1365290000000003</v>
      </c>
      <c r="BY1545" s="42">
        <v>16.408069000000001</v>
      </c>
      <c r="BZ1545" s="42">
        <v>0</v>
      </c>
      <c r="CA1545" s="42">
        <v>4.1365290000000003</v>
      </c>
      <c r="CB1545" s="42">
        <v>128.23240300000001</v>
      </c>
      <c r="CC1545" s="42">
        <v>12.409587</v>
      </c>
      <c r="CD1545" s="42">
        <v>16.546116999999999</v>
      </c>
      <c r="CE1545" s="42">
        <v>0</v>
      </c>
      <c r="CF1545" s="42">
        <v>12.409587</v>
      </c>
      <c r="CG1545" s="42">
        <v>37.228762000000003</v>
      </c>
      <c r="CH1545" s="42">
        <v>24.819175000000001</v>
      </c>
      <c r="CI1545" s="42">
        <v>0</v>
      </c>
      <c r="CJ1545" s="42">
        <v>24.819175000000001</v>
      </c>
      <c r="CK1545" s="42">
        <v>95.140169999999998</v>
      </c>
      <c r="CL1545" s="42">
        <v>0</v>
      </c>
      <c r="CM1545" s="42">
        <v>0</v>
      </c>
      <c r="CN1545" s="42">
        <v>0</v>
      </c>
      <c r="CO1545" s="42">
        <v>4.1365290000000003</v>
      </c>
      <c r="CP1545" s="42">
        <v>4.1365290000000003</v>
      </c>
      <c r="CQ1545" s="42">
        <v>0</v>
      </c>
      <c r="CR1545" s="42">
        <v>86.867112000000006</v>
      </c>
      <c r="CS1545" s="42">
        <v>0</v>
      </c>
    </row>
    <row r="1546" spans="1:97">
      <c r="A1546" s="40" t="s">
        <v>3758</v>
      </c>
      <c r="B1546" s="40" t="s">
        <v>289</v>
      </c>
      <c r="C1546" s="40" t="s">
        <v>3502</v>
      </c>
      <c r="D1546" s="40" t="s">
        <v>3507</v>
      </c>
      <c r="E1546" s="40" t="s">
        <v>3508</v>
      </c>
      <c r="F1546" s="40" t="s">
        <v>2094</v>
      </c>
      <c r="G1546" s="41" t="s">
        <v>294</v>
      </c>
      <c r="H1546" s="40" t="s">
        <v>3759</v>
      </c>
      <c r="I1546" s="42">
        <v>1634</v>
      </c>
      <c r="J1546" s="42">
        <v>295</v>
      </c>
      <c r="K1546" s="42">
        <v>214</v>
      </c>
      <c r="L1546" s="42">
        <v>329</v>
      </c>
      <c r="M1546" s="42">
        <v>359</v>
      </c>
      <c r="N1546" s="42">
        <v>277</v>
      </c>
      <c r="O1546" s="42">
        <v>160</v>
      </c>
      <c r="P1546" s="42">
        <v>227</v>
      </c>
      <c r="Q1546" s="42">
        <v>271</v>
      </c>
      <c r="R1546" s="42">
        <v>327</v>
      </c>
      <c r="S1546" s="42">
        <v>312</v>
      </c>
      <c r="T1546" s="42">
        <v>250</v>
      </c>
      <c r="U1546" s="42">
        <v>150</v>
      </c>
      <c r="V1546" s="42">
        <v>813</v>
      </c>
      <c r="W1546" s="42">
        <v>155</v>
      </c>
      <c r="X1546" s="42">
        <v>106</v>
      </c>
      <c r="Y1546" s="42">
        <v>175</v>
      </c>
      <c r="Z1546" s="42">
        <v>168</v>
      </c>
      <c r="AA1546" s="42">
        <v>138</v>
      </c>
      <c r="AB1546" s="42">
        <v>66</v>
      </c>
      <c r="AC1546" s="42">
        <v>5</v>
      </c>
      <c r="AD1546" s="42">
        <v>196</v>
      </c>
      <c r="AE1546" s="42">
        <v>471</v>
      </c>
      <c r="AF1546" s="42">
        <v>146</v>
      </c>
      <c r="AG1546" s="42">
        <v>821</v>
      </c>
      <c r="AH1546" s="42">
        <v>140</v>
      </c>
      <c r="AI1546" s="42">
        <v>108</v>
      </c>
      <c r="AJ1546" s="42">
        <v>154</v>
      </c>
      <c r="AK1546" s="42">
        <v>191</v>
      </c>
      <c r="AL1546" s="42">
        <v>139</v>
      </c>
      <c r="AM1546" s="42">
        <v>81</v>
      </c>
      <c r="AN1546" s="42">
        <v>8</v>
      </c>
      <c r="AO1546" s="42">
        <v>173</v>
      </c>
      <c r="AP1546" s="42">
        <v>470</v>
      </c>
      <c r="AQ1546" s="42">
        <v>178</v>
      </c>
      <c r="AR1546" s="42">
        <v>1304</v>
      </c>
      <c r="AS1546" s="42">
        <v>56</v>
      </c>
      <c r="AT1546" s="42">
        <v>32</v>
      </c>
      <c r="AU1546" s="42">
        <v>48</v>
      </c>
      <c r="AV1546" s="42">
        <v>112</v>
      </c>
      <c r="AW1546" s="42">
        <v>200</v>
      </c>
      <c r="AX1546" s="42">
        <v>284</v>
      </c>
      <c r="AY1546" s="42">
        <v>396</v>
      </c>
      <c r="AZ1546" s="42">
        <v>176</v>
      </c>
      <c r="BA1546" s="42">
        <v>624</v>
      </c>
      <c r="BB1546" s="42">
        <v>36</v>
      </c>
      <c r="BC1546" s="42">
        <v>24</v>
      </c>
      <c r="BD1546" s="42">
        <v>32</v>
      </c>
      <c r="BE1546" s="42">
        <v>64</v>
      </c>
      <c r="BF1546" s="42">
        <v>12</v>
      </c>
      <c r="BG1546" s="42">
        <v>220</v>
      </c>
      <c r="BH1546" s="42">
        <v>188</v>
      </c>
      <c r="BI1546" s="42">
        <v>48</v>
      </c>
      <c r="BJ1546" s="42">
        <v>680</v>
      </c>
      <c r="BK1546" s="42">
        <v>20</v>
      </c>
      <c r="BL1546" s="42">
        <v>8</v>
      </c>
      <c r="BM1546" s="42">
        <v>16</v>
      </c>
      <c r="BN1546" s="42">
        <v>48</v>
      </c>
      <c r="BO1546" s="42">
        <v>188</v>
      </c>
      <c r="BP1546" s="42">
        <v>64</v>
      </c>
      <c r="BQ1546" s="42">
        <v>208</v>
      </c>
      <c r="BR1546" s="42">
        <v>128</v>
      </c>
      <c r="BS1546" s="42">
        <v>144</v>
      </c>
      <c r="BT1546" s="42">
        <v>0</v>
      </c>
      <c r="BU1546" s="42">
        <v>0</v>
      </c>
      <c r="BV1546" s="42">
        <v>0</v>
      </c>
      <c r="BW1546" s="42">
        <v>8</v>
      </c>
      <c r="BX1546" s="42">
        <v>24</v>
      </c>
      <c r="BY1546" s="42">
        <v>28</v>
      </c>
      <c r="BZ1546" s="42">
        <v>0</v>
      </c>
      <c r="CA1546" s="42">
        <v>84</v>
      </c>
      <c r="CB1546" s="42">
        <v>588</v>
      </c>
      <c r="CC1546" s="42">
        <v>32</v>
      </c>
      <c r="CD1546" s="42">
        <v>16</v>
      </c>
      <c r="CE1546" s="42">
        <v>32</v>
      </c>
      <c r="CF1546" s="42">
        <v>88</v>
      </c>
      <c r="CG1546" s="42">
        <v>140</v>
      </c>
      <c r="CH1546" s="42">
        <v>224</v>
      </c>
      <c r="CI1546" s="42">
        <v>4</v>
      </c>
      <c r="CJ1546" s="42">
        <v>52</v>
      </c>
      <c r="CK1546" s="42">
        <v>572</v>
      </c>
      <c r="CL1546" s="42">
        <v>24</v>
      </c>
      <c r="CM1546" s="42">
        <v>16</v>
      </c>
      <c r="CN1546" s="42">
        <v>16</v>
      </c>
      <c r="CO1546" s="42">
        <v>16</v>
      </c>
      <c r="CP1546" s="42">
        <v>36</v>
      </c>
      <c r="CQ1546" s="42">
        <v>32</v>
      </c>
      <c r="CR1546" s="42">
        <v>392</v>
      </c>
      <c r="CS1546" s="42">
        <v>40</v>
      </c>
    </row>
    <row r="1547" spans="1:97">
      <c r="A1547" s="40" t="s">
        <v>3760</v>
      </c>
      <c r="B1547" s="40" t="s">
        <v>289</v>
      </c>
      <c r="C1547" s="40" t="s">
        <v>3502</v>
      </c>
      <c r="D1547" s="40" t="s">
        <v>3503</v>
      </c>
      <c r="E1547" s="40" t="s">
        <v>3681</v>
      </c>
      <c r="F1547" s="40" t="s">
        <v>397</v>
      </c>
      <c r="G1547" s="41" t="s">
        <v>294</v>
      </c>
      <c r="H1547" s="40" t="s">
        <v>3761</v>
      </c>
      <c r="I1547" s="42">
        <v>580</v>
      </c>
      <c r="J1547" s="42">
        <v>102</v>
      </c>
      <c r="K1547" s="42">
        <v>88</v>
      </c>
      <c r="L1547" s="42">
        <v>100</v>
      </c>
      <c r="M1547" s="42">
        <v>112</v>
      </c>
      <c r="N1547" s="42">
        <v>104</v>
      </c>
      <c r="O1547" s="42">
        <v>74</v>
      </c>
      <c r="P1547" s="42">
        <v>109</v>
      </c>
      <c r="Q1547" s="42">
        <v>80</v>
      </c>
      <c r="R1547" s="42">
        <v>96</v>
      </c>
      <c r="S1547" s="42">
        <v>97</v>
      </c>
      <c r="T1547" s="42">
        <v>92</v>
      </c>
      <c r="U1547" s="42">
        <v>66</v>
      </c>
      <c r="V1547" s="42">
        <v>278</v>
      </c>
      <c r="W1547" s="42">
        <v>56</v>
      </c>
      <c r="X1547" s="42">
        <v>38</v>
      </c>
      <c r="Y1547" s="42">
        <v>56</v>
      </c>
      <c r="Z1547" s="42">
        <v>52</v>
      </c>
      <c r="AA1547" s="42">
        <v>48</v>
      </c>
      <c r="AB1547" s="42">
        <v>28</v>
      </c>
      <c r="AC1547" s="42">
        <v>0</v>
      </c>
      <c r="AD1547" s="42">
        <v>73</v>
      </c>
      <c r="AE1547" s="42">
        <v>144</v>
      </c>
      <c r="AF1547" s="42">
        <v>61</v>
      </c>
      <c r="AG1547" s="42">
        <v>302</v>
      </c>
      <c r="AH1547" s="42">
        <v>46</v>
      </c>
      <c r="AI1547" s="42">
        <v>50</v>
      </c>
      <c r="AJ1547" s="42">
        <v>44</v>
      </c>
      <c r="AK1547" s="42">
        <v>60</v>
      </c>
      <c r="AL1547" s="42">
        <v>56</v>
      </c>
      <c r="AM1547" s="42">
        <v>41</v>
      </c>
      <c r="AN1547" s="42">
        <v>5</v>
      </c>
      <c r="AO1547" s="42">
        <v>63</v>
      </c>
      <c r="AP1547" s="42">
        <v>163</v>
      </c>
      <c r="AQ1547" s="42">
        <v>76</v>
      </c>
      <c r="AR1547" s="42">
        <v>480</v>
      </c>
      <c r="AS1547" s="42">
        <v>12</v>
      </c>
      <c r="AT1547" s="42">
        <v>20</v>
      </c>
      <c r="AU1547" s="42">
        <v>8</v>
      </c>
      <c r="AV1547" s="42">
        <v>52</v>
      </c>
      <c r="AW1547" s="42">
        <v>64</v>
      </c>
      <c r="AX1547" s="42">
        <v>84</v>
      </c>
      <c r="AY1547" s="42">
        <v>152</v>
      </c>
      <c r="AZ1547" s="42">
        <v>88</v>
      </c>
      <c r="BA1547" s="42">
        <v>212</v>
      </c>
      <c r="BB1547" s="42">
        <v>8</v>
      </c>
      <c r="BC1547" s="42">
        <v>20</v>
      </c>
      <c r="BD1547" s="42">
        <v>4</v>
      </c>
      <c r="BE1547" s="42">
        <v>24</v>
      </c>
      <c r="BF1547" s="42">
        <v>12</v>
      </c>
      <c r="BG1547" s="42">
        <v>52</v>
      </c>
      <c r="BH1547" s="42">
        <v>68</v>
      </c>
      <c r="BI1547" s="42">
        <v>24</v>
      </c>
      <c r="BJ1547" s="42">
        <v>268</v>
      </c>
      <c r="BK1547" s="42">
        <v>4</v>
      </c>
      <c r="BL1547" s="42">
        <v>0</v>
      </c>
      <c r="BM1547" s="42">
        <v>4</v>
      </c>
      <c r="BN1547" s="42">
        <v>28</v>
      </c>
      <c r="BO1547" s="42">
        <v>52</v>
      </c>
      <c r="BP1547" s="42">
        <v>32</v>
      </c>
      <c r="BQ1547" s="42">
        <v>84</v>
      </c>
      <c r="BR1547" s="42">
        <v>64</v>
      </c>
      <c r="BS1547" s="42">
        <v>72</v>
      </c>
      <c r="BT1547" s="42">
        <v>0</v>
      </c>
      <c r="BU1547" s="42">
        <v>0</v>
      </c>
      <c r="BV1547" s="42">
        <v>0</v>
      </c>
      <c r="BW1547" s="42">
        <v>8</v>
      </c>
      <c r="BX1547" s="42">
        <v>8</v>
      </c>
      <c r="BY1547" s="42">
        <v>16</v>
      </c>
      <c r="BZ1547" s="42">
        <v>0</v>
      </c>
      <c r="CA1547" s="42">
        <v>40</v>
      </c>
      <c r="CB1547" s="42">
        <v>184</v>
      </c>
      <c r="CC1547" s="42">
        <v>8</v>
      </c>
      <c r="CD1547" s="42">
        <v>16</v>
      </c>
      <c r="CE1547" s="42">
        <v>8</v>
      </c>
      <c r="CF1547" s="42">
        <v>32</v>
      </c>
      <c r="CG1547" s="42">
        <v>40</v>
      </c>
      <c r="CH1547" s="42">
        <v>52</v>
      </c>
      <c r="CI1547" s="42">
        <v>0</v>
      </c>
      <c r="CJ1547" s="42">
        <v>28</v>
      </c>
      <c r="CK1547" s="42">
        <v>224</v>
      </c>
      <c r="CL1547" s="42">
        <v>4</v>
      </c>
      <c r="CM1547" s="42">
        <v>4</v>
      </c>
      <c r="CN1547" s="42">
        <v>0</v>
      </c>
      <c r="CO1547" s="42">
        <v>12</v>
      </c>
      <c r="CP1547" s="42">
        <v>16</v>
      </c>
      <c r="CQ1547" s="42">
        <v>16</v>
      </c>
      <c r="CR1547" s="42">
        <v>152</v>
      </c>
      <c r="CS1547" s="42">
        <v>20</v>
      </c>
    </row>
    <row r="1548" spans="1:97">
      <c r="A1548" s="40" t="s">
        <v>3762</v>
      </c>
      <c r="B1548" s="40" t="s">
        <v>289</v>
      </c>
      <c r="C1548" s="40" t="s">
        <v>3502</v>
      </c>
      <c r="D1548" s="40" t="s">
        <v>3507</v>
      </c>
      <c r="E1548" s="40" t="s">
        <v>3611</v>
      </c>
      <c r="F1548" s="40" t="s">
        <v>2094</v>
      </c>
      <c r="G1548" s="41" t="s">
        <v>294</v>
      </c>
      <c r="H1548" s="40" t="s">
        <v>3763</v>
      </c>
      <c r="I1548" s="42">
        <v>439</v>
      </c>
      <c r="J1548" s="42">
        <v>75.621924000000007</v>
      </c>
      <c r="K1548" s="42">
        <v>52.051454</v>
      </c>
      <c r="L1548" s="42">
        <v>71.693511999999998</v>
      </c>
      <c r="M1548" s="42">
        <v>123.74496600000001</v>
      </c>
      <c r="N1548" s="42">
        <v>77.586129999999997</v>
      </c>
      <c r="O1548" s="42">
        <v>38.302013000000002</v>
      </c>
      <c r="P1548" s="42">
        <v>70</v>
      </c>
      <c r="Q1548" s="42">
        <v>64</v>
      </c>
      <c r="R1548" s="42">
        <v>100</v>
      </c>
      <c r="S1548" s="42">
        <v>84</v>
      </c>
      <c r="T1548" s="42">
        <v>69</v>
      </c>
      <c r="U1548" s="42">
        <v>27</v>
      </c>
      <c r="V1548" s="42">
        <v>217.04474300000001</v>
      </c>
      <c r="W1548" s="42">
        <v>41.248322000000002</v>
      </c>
      <c r="X1548" s="42">
        <v>22.588367000000002</v>
      </c>
      <c r="Y1548" s="42">
        <v>34.373601999999998</v>
      </c>
      <c r="Z1548" s="42">
        <v>60.89038</v>
      </c>
      <c r="AA1548" s="42">
        <v>41.248322000000002</v>
      </c>
      <c r="AB1548" s="42">
        <v>14.731544</v>
      </c>
      <c r="AC1548" s="42">
        <v>1.9642059999999999</v>
      </c>
      <c r="AD1548" s="42">
        <v>47.140940000000001</v>
      </c>
      <c r="AE1548" s="42">
        <v>130.619687</v>
      </c>
      <c r="AF1548" s="42">
        <v>39.284115999999997</v>
      </c>
      <c r="AG1548" s="42">
        <v>221.95525699999999</v>
      </c>
      <c r="AH1548" s="42">
        <v>34.373601999999998</v>
      </c>
      <c r="AI1548" s="42">
        <v>29.463087000000002</v>
      </c>
      <c r="AJ1548" s="42">
        <v>37.319910999999998</v>
      </c>
      <c r="AK1548" s="42">
        <v>62.854585999999998</v>
      </c>
      <c r="AL1548" s="42">
        <v>36.337808000000003</v>
      </c>
      <c r="AM1548" s="42">
        <v>20.624161000000001</v>
      </c>
      <c r="AN1548" s="42">
        <v>0.98210299999999995</v>
      </c>
      <c r="AO1548" s="42">
        <v>54.015659999999997</v>
      </c>
      <c r="AP1548" s="42">
        <v>123.74496600000001</v>
      </c>
      <c r="AQ1548" s="42">
        <v>44.194631000000001</v>
      </c>
      <c r="AR1548" s="42">
        <v>365.34228200000001</v>
      </c>
      <c r="AS1548" s="42">
        <v>23.57047</v>
      </c>
      <c r="AT1548" s="42">
        <v>3.9284119999999998</v>
      </c>
      <c r="AU1548" s="42">
        <v>15.713647</v>
      </c>
      <c r="AV1548" s="42">
        <v>39.284115999999997</v>
      </c>
      <c r="AW1548" s="42">
        <v>43.212527999999999</v>
      </c>
      <c r="AX1548" s="42">
        <v>86.425055999999998</v>
      </c>
      <c r="AY1548" s="42">
        <v>106.067114</v>
      </c>
      <c r="AZ1548" s="42">
        <v>47.140940000000001</v>
      </c>
      <c r="BA1548" s="42">
        <v>176.77852300000001</v>
      </c>
      <c r="BB1548" s="42">
        <v>15.713647</v>
      </c>
      <c r="BC1548" s="42">
        <v>3.9284119999999998</v>
      </c>
      <c r="BD1548" s="42">
        <v>11.785235</v>
      </c>
      <c r="BE1548" s="42">
        <v>11.785235</v>
      </c>
      <c r="BF1548" s="42">
        <v>0</v>
      </c>
      <c r="BG1548" s="42">
        <v>62.854585999999998</v>
      </c>
      <c r="BH1548" s="42">
        <v>51.069350999999997</v>
      </c>
      <c r="BI1548" s="42">
        <v>19.642057999999999</v>
      </c>
      <c r="BJ1548" s="42">
        <v>188.56375800000001</v>
      </c>
      <c r="BK1548" s="42">
        <v>7.8568230000000003</v>
      </c>
      <c r="BL1548" s="42">
        <v>0</v>
      </c>
      <c r="BM1548" s="42">
        <v>3.9284119999999998</v>
      </c>
      <c r="BN1548" s="42">
        <v>27.498881000000001</v>
      </c>
      <c r="BO1548" s="42">
        <v>43.212527999999999</v>
      </c>
      <c r="BP1548" s="42">
        <v>23.57047</v>
      </c>
      <c r="BQ1548" s="42">
        <v>54.997762999999999</v>
      </c>
      <c r="BR1548" s="42">
        <v>27.498881000000001</v>
      </c>
      <c r="BS1548" s="42">
        <v>35.355705</v>
      </c>
      <c r="BT1548" s="42">
        <v>0</v>
      </c>
      <c r="BU1548" s="42">
        <v>0</v>
      </c>
      <c r="BV1548" s="42">
        <v>0</v>
      </c>
      <c r="BW1548" s="42">
        <v>0</v>
      </c>
      <c r="BX1548" s="42">
        <v>0</v>
      </c>
      <c r="BY1548" s="42">
        <v>7.8568230000000003</v>
      </c>
      <c r="BZ1548" s="42">
        <v>0</v>
      </c>
      <c r="CA1548" s="42">
        <v>27.498881000000001</v>
      </c>
      <c r="CB1548" s="42">
        <v>192.49216999999999</v>
      </c>
      <c r="CC1548" s="42">
        <v>23.57047</v>
      </c>
      <c r="CD1548" s="42">
        <v>3.9284119999999998</v>
      </c>
      <c r="CE1548" s="42">
        <v>15.713647</v>
      </c>
      <c r="CF1548" s="42">
        <v>27.498881000000001</v>
      </c>
      <c r="CG1548" s="42">
        <v>35.355705</v>
      </c>
      <c r="CH1548" s="42">
        <v>70.711409000000003</v>
      </c>
      <c r="CI1548" s="42">
        <v>3.9284119999999998</v>
      </c>
      <c r="CJ1548" s="42">
        <v>11.785235</v>
      </c>
      <c r="CK1548" s="42">
        <v>137.494407</v>
      </c>
      <c r="CL1548" s="42">
        <v>0</v>
      </c>
      <c r="CM1548" s="42">
        <v>0</v>
      </c>
      <c r="CN1548" s="42">
        <v>0</v>
      </c>
      <c r="CO1548" s="42">
        <v>11.785235</v>
      </c>
      <c r="CP1548" s="42">
        <v>7.8568230000000003</v>
      </c>
      <c r="CQ1548" s="42">
        <v>7.8568230000000003</v>
      </c>
      <c r="CR1548" s="42">
        <v>102.13870199999999</v>
      </c>
      <c r="CS1548" s="42">
        <v>7.8568230000000003</v>
      </c>
    </row>
    <row r="1549" spans="1:97">
      <c r="A1549" s="40" t="s">
        <v>3764</v>
      </c>
      <c r="B1549" s="40" t="s">
        <v>289</v>
      </c>
      <c r="C1549" s="40" t="s">
        <v>3502</v>
      </c>
      <c r="D1549" s="40" t="s">
        <v>3503</v>
      </c>
      <c r="E1549" s="40" t="s">
        <v>3633</v>
      </c>
      <c r="F1549" s="40" t="s">
        <v>2849</v>
      </c>
      <c r="G1549" s="41" t="s">
        <v>294</v>
      </c>
      <c r="H1549" s="40" t="s">
        <v>3765</v>
      </c>
      <c r="I1549" s="42">
        <v>127</v>
      </c>
      <c r="J1549" s="42">
        <v>15.751938000000001</v>
      </c>
      <c r="K1549" s="42">
        <v>14.767442000000001</v>
      </c>
      <c r="L1549" s="42">
        <v>21.658915</v>
      </c>
      <c r="M1549" s="42">
        <v>27.565891000000001</v>
      </c>
      <c r="N1549" s="42">
        <v>24.612403</v>
      </c>
      <c r="O1549" s="42">
        <v>22.643411</v>
      </c>
      <c r="P1549" s="42">
        <v>11</v>
      </c>
      <c r="Q1549" s="42">
        <v>17</v>
      </c>
      <c r="R1549" s="42">
        <v>21</v>
      </c>
      <c r="S1549" s="42">
        <v>25</v>
      </c>
      <c r="T1549" s="42">
        <v>33</v>
      </c>
      <c r="U1549" s="42">
        <v>11</v>
      </c>
      <c r="V1549" s="42">
        <v>63.992247999999996</v>
      </c>
      <c r="W1549" s="42">
        <v>5.9069770000000004</v>
      </c>
      <c r="X1549" s="42">
        <v>8.8604649999999996</v>
      </c>
      <c r="Y1549" s="42">
        <v>10.829457</v>
      </c>
      <c r="Z1549" s="42">
        <v>14.767442000000001</v>
      </c>
      <c r="AA1549" s="42">
        <v>14.767442000000001</v>
      </c>
      <c r="AB1549" s="42">
        <v>8.8604649999999996</v>
      </c>
      <c r="AC1549" s="42">
        <v>0</v>
      </c>
      <c r="AD1549" s="42">
        <v>9.8449609999999996</v>
      </c>
      <c r="AE1549" s="42">
        <v>38.395349000000003</v>
      </c>
      <c r="AF1549" s="42">
        <v>15.751938000000001</v>
      </c>
      <c r="AG1549" s="42">
        <v>63.007752000000004</v>
      </c>
      <c r="AH1549" s="42">
        <v>9.8449609999999996</v>
      </c>
      <c r="AI1549" s="42">
        <v>5.9069770000000004</v>
      </c>
      <c r="AJ1549" s="42">
        <v>10.829457</v>
      </c>
      <c r="AK1549" s="42">
        <v>12.798450000000001</v>
      </c>
      <c r="AL1549" s="42">
        <v>9.8449609999999996</v>
      </c>
      <c r="AM1549" s="42">
        <v>13.782946000000001</v>
      </c>
      <c r="AN1549" s="42">
        <v>0</v>
      </c>
      <c r="AO1549" s="42">
        <v>11.813953</v>
      </c>
      <c r="AP1549" s="42">
        <v>30.519380000000002</v>
      </c>
      <c r="AQ1549" s="42">
        <v>20.674419</v>
      </c>
      <c r="AR1549" s="42">
        <v>114.20155</v>
      </c>
      <c r="AS1549" s="42">
        <v>3.9379840000000002</v>
      </c>
      <c r="AT1549" s="42">
        <v>0</v>
      </c>
      <c r="AU1549" s="42">
        <v>3.9379840000000002</v>
      </c>
      <c r="AV1549" s="42">
        <v>11.813953</v>
      </c>
      <c r="AW1549" s="42">
        <v>19.689921999999999</v>
      </c>
      <c r="AX1549" s="42">
        <v>11.813953</v>
      </c>
      <c r="AY1549" s="42">
        <v>47.255814000000001</v>
      </c>
      <c r="AZ1549" s="42">
        <v>15.751938000000001</v>
      </c>
      <c r="BA1549" s="42">
        <v>63.007752000000004</v>
      </c>
      <c r="BB1549" s="42">
        <v>3.9379840000000002</v>
      </c>
      <c r="BC1549" s="42">
        <v>0</v>
      </c>
      <c r="BD1549" s="42">
        <v>0</v>
      </c>
      <c r="BE1549" s="42">
        <v>7.8759690000000004</v>
      </c>
      <c r="BF1549" s="42">
        <v>3.9379840000000002</v>
      </c>
      <c r="BG1549" s="42">
        <v>11.813953</v>
      </c>
      <c r="BH1549" s="42">
        <v>27.565891000000001</v>
      </c>
      <c r="BI1549" s="42">
        <v>7.8759690000000004</v>
      </c>
      <c r="BJ1549" s="42">
        <v>51.193798000000001</v>
      </c>
      <c r="BK1549" s="42">
        <v>0</v>
      </c>
      <c r="BL1549" s="42">
        <v>0</v>
      </c>
      <c r="BM1549" s="42">
        <v>3.9379840000000002</v>
      </c>
      <c r="BN1549" s="42">
        <v>3.9379840000000002</v>
      </c>
      <c r="BO1549" s="42">
        <v>15.751938000000001</v>
      </c>
      <c r="BP1549" s="42">
        <v>0</v>
      </c>
      <c r="BQ1549" s="42">
        <v>19.689921999999999</v>
      </c>
      <c r="BR1549" s="42">
        <v>7.8759690000000004</v>
      </c>
      <c r="BS1549" s="42">
        <v>7.8759690000000004</v>
      </c>
      <c r="BT1549" s="42">
        <v>0</v>
      </c>
      <c r="BU1549" s="42">
        <v>0</v>
      </c>
      <c r="BV1549" s="42">
        <v>0</v>
      </c>
      <c r="BW1549" s="42">
        <v>0</v>
      </c>
      <c r="BX1549" s="42">
        <v>0</v>
      </c>
      <c r="BY1549" s="42">
        <v>0</v>
      </c>
      <c r="BZ1549" s="42">
        <v>0</v>
      </c>
      <c r="CA1549" s="42">
        <v>7.8759690000000004</v>
      </c>
      <c r="CB1549" s="42">
        <v>55.131782999999999</v>
      </c>
      <c r="CC1549" s="42">
        <v>3.9379840000000002</v>
      </c>
      <c r="CD1549" s="42">
        <v>0</v>
      </c>
      <c r="CE1549" s="42">
        <v>3.9379840000000002</v>
      </c>
      <c r="CF1549" s="42">
        <v>7.8759690000000004</v>
      </c>
      <c r="CG1549" s="42">
        <v>19.689921999999999</v>
      </c>
      <c r="CH1549" s="42">
        <v>11.813953</v>
      </c>
      <c r="CI1549" s="42">
        <v>0</v>
      </c>
      <c r="CJ1549" s="42">
        <v>7.8759690000000004</v>
      </c>
      <c r="CK1549" s="42">
        <v>51.193798000000001</v>
      </c>
      <c r="CL1549" s="42">
        <v>0</v>
      </c>
      <c r="CM1549" s="42">
        <v>0</v>
      </c>
      <c r="CN1549" s="42">
        <v>0</v>
      </c>
      <c r="CO1549" s="42">
        <v>3.9379840000000002</v>
      </c>
      <c r="CP1549" s="42">
        <v>0</v>
      </c>
      <c r="CQ1549" s="42">
        <v>0</v>
      </c>
      <c r="CR1549" s="42">
        <v>47.255814000000001</v>
      </c>
      <c r="CS1549" s="42">
        <v>0</v>
      </c>
    </row>
    <row r="1550" spans="1:97">
      <c r="A1550" s="40" t="s">
        <v>3766</v>
      </c>
      <c r="B1550" s="40" t="s">
        <v>289</v>
      </c>
      <c r="C1550" s="40" t="s">
        <v>3502</v>
      </c>
      <c r="D1550" s="40" t="s">
        <v>3507</v>
      </c>
      <c r="E1550" s="40" t="s">
        <v>3533</v>
      </c>
      <c r="F1550" s="40" t="s">
        <v>2094</v>
      </c>
      <c r="G1550" s="41" t="s">
        <v>294</v>
      </c>
      <c r="H1550" s="40" t="s">
        <v>3767</v>
      </c>
      <c r="I1550" s="42">
        <v>352</v>
      </c>
      <c r="J1550" s="42">
        <v>66.188034000000002</v>
      </c>
      <c r="K1550" s="42">
        <v>34.096865999999999</v>
      </c>
      <c r="L1550" s="42">
        <v>84.239316000000002</v>
      </c>
      <c r="M1550" s="42">
        <v>65.185185000000004</v>
      </c>
      <c r="N1550" s="42">
        <v>65.185185000000004</v>
      </c>
      <c r="O1550" s="42">
        <v>37.105412999999999</v>
      </c>
      <c r="P1550" s="42">
        <v>36</v>
      </c>
      <c r="Q1550" s="42">
        <v>43</v>
      </c>
      <c r="R1550" s="42">
        <v>48</v>
      </c>
      <c r="S1550" s="42">
        <v>52</v>
      </c>
      <c r="T1550" s="42">
        <v>58</v>
      </c>
      <c r="U1550" s="42">
        <v>19</v>
      </c>
      <c r="V1550" s="42">
        <v>174.49572599999999</v>
      </c>
      <c r="W1550" s="42">
        <v>31.088318999999998</v>
      </c>
      <c r="X1550" s="42">
        <v>18.051282</v>
      </c>
      <c r="Y1550" s="42">
        <v>38.108262000000003</v>
      </c>
      <c r="Z1550" s="42">
        <v>34.096865999999999</v>
      </c>
      <c r="AA1550" s="42">
        <v>34.096865999999999</v>
      </c>
      <c r="AB1550" s="42">
        <v>19.054131000000002</v>
      </c>
      <c r="AC1550" s="42">
        <v>0</v>
      </c>
      <c r="AD1550" s="42">
        <v>37.105412999999999</v>
      </c>
      <c r="AE1550" s="42">
        <v>101.28774900000001</v>
      </c>
      <c r="AF1550" s="42">
        <v>36.102564000000001</v>
      </c>
      <c r="AG1550" s="42">
        <v>177.50427400000001</v>
      </c>
      <c r="AH1550" s="42">
        <v>35.099715000000003</v>
      </c>
      <c r="AI1550" s="42">
        <v>16.045584000000002</v>
      </c>
      <c r="AJ1550" s="42">
        <v>46.131053999999999</v>
      </c>
      <c r="AK1550" s="42">
        <v>31.088318999999998</v>
      </c>
      <c r="AL1550" s="42">
        <v>31.088318999999998</v>
      </c>
      <c r="AM1550" s="42">
        <v>18.051282</v>
      </c>
      <c r="AN1550" s="42">
        <v>0</v>
      </c>
      <c r="AO1550" s="42">
        <v>39.111111000000001</v>
      </c>
      <c r="AP1550" s="42">
        <v>103.293447</v>
      </c>
      <c r="AQ1550" s="42">
        <v>35.099715000000003</v>
      </c>
      <c r="AR1550" s="42">
        <v>256.72934500000002</v>
      </c>
      <c r="AS1550" s="42">
        <v>8.0227920000000008</v>
      </c>
      <c r="AT1550" s="42">
        <v>36.102564000000001</v>
      </c>
      <c r="AU1550" s="42">
        <v>0</v>
      </c>
      <c r="AV1550" s="42">
        <v>16.045584000000002</v>
      </c>
      <c r="AW1550" s="42">
        <v>16.045584000000002</v>
      </c>
      <c r="AX1550" s="42">
        <v>68.193731999999997</v>
      </c>
      <c r="AY1550" s="42">
        <v>64.182336000000006</v>
      </c>
      <c r="AZ1550" s="42">
        <v>48.136752000000001</v>
      </c>
      <c r="BA1550" s="42">
        <v>120.34188</v>
      </c>
      <c r="BB1550" s="42">
        <v>8.0227920000000008</v>
      </c>
      <c r="BC1550" s="42">
        <v>20.056979999999999</v>
      </c>
      <c r="BD1550" s="42">
        <v>0</v>
      </c>
      <c r="BE1550" s="42">
        <v>4.0113960000000004</v>
      </c>
      <c r="BF1550" s="42">
        <v>0</v>
      </c>
      <c r="BG1550" s="42">
        <v>36.102564000000001</v>
      </c>
      <c r="BH1550" s="42">
        <v>28.079771999999998</v>
      </c>
      <c r="BI1550" s="42">
        <v>24.068376000000001</v>
      </c>
      <c r="BJ1550" s="42">
        <v>136.38746399999999</v>
      </c>
      <c r="BK1550" s="42">
        <v>0</v>
      </c>
      <c r="BL1550" s="42">
        <v>16.045584000000002</v>
      </c>
      <c r="BM1550" s="42">
        <v>0</v>
      </c>
      <c r="BN1550" s="42">
        <v>12.034188</v>
      </c>
      <c r="BO1550" s="42">
        <v>16.045584000000002</v>
      </c>
      <c r="BP1550" s="42">
        <v>32.091168000000003</v>
      </c>
      <c r="BQ1550" s="42">
        <v>36.102564000000001</v>
      </c>
      <c r="BR1550" s="42">
        <v>24.068376000000001</v>
      </c>
      <c r="BS1550" s="42">
        <v>16.045584000000002</v>
      </c>
      <c r="BT1550" s="42">
        <v>0</v>
      </c>
      <c r="BU1550" s="42">
        <v>0</v>
      </c>
      <c r="BV1550" s="42">
        <v>0</v>
      </c>
      <c r="BW1550" s="42">
        <v>4.0113960000000004</v>
      </c>
      <c r="BX1550" s="42">
        <v>0</v>
      </c>
      <c r="BY1550" s="42">
        <v>4.0113960000000004</v>
      </c>
      <c r="BZ1550" s="42">
        <v>0</v>
      </c>
      <c r="CA1550" s="42">
        <v>8.0227920000000008</v>
      </c>
      <c r="CB1550" s="42">
        <v>136.38746399999999</v>
      </c>
      <c r="CC1550" s="42">
        <v>8.0227920000000008</v>
      </c>
      <c r="CD1550" s="42">
        <v>28.079771999999998</v>
      </c>
      <c r="CE1550" s="42">
        <v>0</v>
      </c>
      <c r="CF1550" s="42">
        <v>12.034188</v>
      </c>
      <c r="CG1550" s="42">
        <v>16.045584000000002</v>
      </c>
      <c r="CH1550" s="42">
        <v>48.136752000000001</v>
      </c>
      <c r="CI1550" s="42">
        <v>0</v>
      </c>
      <c r="CJ1550" s="42">
        <v>24.068376000000001</v>
      </c>
      <c r="CK1550" s="42">
        <v>104.296296</v>
      </c>
      <c r="CL1550" s="42">
        <v>0</v>
      </c>
      <c r="CM1550" s="42">
        <v>8.0227920000000008</v>
      </c>
      <c r="CN1550" s="42">
        <v>0</v>
      </c>
      <c r="CO1550" s="42">
        <v>0</v>
      </c>
      <c r="CP1550" s="42">
        <v>0</v>
      </c>
      <c r="CQ1550" s="42">
        <v>16.045584000000002</v>
      </c>
      <c r="CR1550" s="42">
        <v>64.182336000000006</v>
      </c>
      <c r="CS1550" s="42">
        <v>16.045584000000002</v>
      </c>
    </row>
    <row r="1551" spans="1:97">
      <c r="A1551" s="40" t="s">
        <v>3768</v>
      </c>
      <c r="B1551" s="40" t="s">
        <v>289</v>
      </c>
      <c r="C1551" s="40" t="s">
        <v>3502</v>
      </c>
      <c r="D1551" s="40" t="s">
        <v>3507</v>
      </c>
      <c r="E1551" s="40" t="s">
        <v>3533</v>
      </c>
      <c r="F1551" s="40" t="s">
        <v>2094</v>
      </c>
      <c r="G1551" s="41" t="s">
        <v>294</v>
      </c>
      <c r="H1551" s="40" t="s">
        <v>3769</v>
      </c>
      <c r="I1551" s="42">
        <v>246</v>
      </c>
      <c r="J1551" s="42">
        <v>43.295999999999999</v>
      </c>
      <c r="K1551" s="42">
        <v>28.536000000000001</v>
      </c>
      <c r="L1551" s="42">
        <v>41.328000000000003</v>
      </c>
      <c r="M1551" s="42">
        <v>66.912000000000006</v>
      </c>
      <c r="N1551" s="42">
        <v>42.311999999999998</v>
      </c>
      <c r="O1551" s="42">
        <v>23.616</v>
      </c>
      <c r="P1551" s="42">
        <v>42</v>
      </c>
      <c r="Q1551" s="42">
        <v>41</v>
      </c>
      <c r="R1551" s="42">
        <v>47</v>
      </c>
      <c r="S1551" s="42">
        <v>45</v>
      </c>
      <c r="T1551" s="42">
        <v>37</v>
      </c>
      <c r="U1551" s="42">
        <v>22</v>
      </c>
      <c r="V1551" s="42">
        <v>123</v>
      </c>
      <c r="W1551" s="42">
        <v>16.728000000000002</v>
      </c>
      <c r="X1551" s="42">
        <v>16.728000000000002</v>
      </c>
      <c r="Y1551" s="42">
        <v>21.648</v>
      </c>
      <c r="Z1551" s="42">
        <v>36.408000000000001</v>
      </c>
      <c r="AA1551" s="42">
        <v>23.616</v>
      </c>
      <c r="AB1551" s="42">
        <v>6.8879999999999999</v>
      </c>
      <c r="AC1551" s="42">
        <v>0.98399999999999999</v>
      </c>
      <c r="AD1551" s="42">
        <v>22.632000000000001</v>
      </c>
      <c r="AE1551" s="42">
        <v>78.72</v>
      </c>
      <c r="AF1551" s="42">
        <v>21.648</v>
      </c>
      <c r="AG1551" s="42">
        <v>123</v>
      </c>
      <c r="AH1551" s="42">
        <v>26.568000000000001</v>
      </c>
      <c r="AI1551" s="42">
        <v>11.808</v>
      </c>
      <c r="AJ1551" s="42">
        <v>19.68</v>
      </c>
      <c r="AK1551" s="42">
        <v>30.504000000000001</v>
      </c>
      <c r="AL1551" s="42">
        <v>18.696000000000002</v>
      </c>
      <c r="AM1551" s="42">
        <v>13.776</v>
      </c>
      <c r="AN1551" s="42">
        <v>1.968</v>
      </c>
      <c r="AO1551" s="42">
        <v>33.456000000000003</v>
      </c>
      <c r="AP1551" s="42">
        <v>62.975999999999999</v>
      </c>
      <c r="AQ1551" s="42">
        <v>26.568000000000001</v>
      </c>
      <c r="AR1551" s="42">
        <v>196.8</v>
      </c>
      <c r="AS1551" s="42">
        <v>7.8719999999999999</v>
      </c>
      <c r="AT1551" s="42">
        <v>3.9359999999999999</v>
      </c>
      <c r="AU1551" s="42">
        <v>7.8719999999999999</v>
      </c>
      <c r="AV1551" s="42">
        <v>23.616</v>
      </c>
      <c r="AW1551" s="42">
        <v>27.552</v>
      </c>
      <c r="AX1551" s="42">
        <v>27.552</v>
      </c>
      <c r="AY1551" s="42">
        <v>62.975999999999999</v>
      </c>
      <c r="AZ1551" s="42">
        <v>35.423999999999999</v>
      </c>
      <c r="BA1551" s="42">
        <v>102.336</v>
      </c>
      <c r="BB1551" s="42">
        <v>3.9359999999999999</v>
      </c>
      <c r="BC1551" s="42">
        <v>3.9359999999999999</v>
      </c>
      <c r="BD1551" s="42">
        <v>3.9359999999999999</v>
      </c>
      <c r="BE1551" s="42">
        <v>11.808</v>
      </c>
      <c r="BF1551" s="42">
        <v>11.808</v>
      </c>
      <c r="BG1551" s="42">
        <v>19.68</v>
      </c>
      <c r="BH1551" s="42">
        <v>35.423999999999999</v>
      </c>
      <c r="BI1551" s="42">
        <v>11.808</v>
      </c>
      <c r="BJ1551" s="42">
        <v>94.463999999999999</v>
      </c>
      <c r="BK1551" s="42">
        <v>3.9359999999999999</v>
      </c>
      <c r="BL1551" s="42">
        <v>0</v>
      </c>
      <c r="BM1551" s="42">
        <v>3.9359999999999999</v>
      </c>
      <c r="BN1551" s="42">
        <v>11.808</v>
      </c>
      <c r="BO1551" s="42">
        <v>15.744</v>
      </c>
      <c r="BP1551" s="42">
        <v>7.8719999999999999</v>
      </c>
      <c r="BQ1551" s="42">
        <v>27.552</v>
      </c>
      <c r="BR1551" s="42">
        <v>23.616</v>
      </c>
      <c r="BS1551" s="42">
        <v>15.744</v>
      </c>
      <c r="BT1551" s="42">
        <v>0</v>
      </c>
      <c r="BU1551" s="42">
        <v>0</v>
      </c>
      <c r="BV1551" s="42">
        <v>0</v>
      </c>
      <c r="BW1551" s="42">
        <v>0</v>
      </c>
      <c r="BX1551" s="42">
        <v>0</v>
      </c>
      <c r="BY1551" s="42">
        <v>3.9359999999999999</v>
      </c>
      <c r="BZ1551" s="42">
        <v>0</v>
      </c>
      <c r="CA1551" s="42">
        <v>11.808</v>
      </c>
      <c r="CB1551" s="42">
        <v>86.591999999999999</v>
      </c>
      <c r="CC1551" s="42">
        <v>3.9359999999999999</v>
      </c>
      <c r="CD1551" s="42">
        <v>0</v>
      </c>
      <c r="CE1551" s="42">
        <v>7.8719999999999999</v>
      </c>
      <c r="CF1551" s="42">
        <v>11.808</v>
      </c>
      <c r="CG1551" s="42">
        <v>27.552</v>
      </c>
      <c r="CH1551" s="42">
        <v>23.616</v>
      </c>
      <c r="CI1551" s="42">
        <v>0</v>
      </c>
      <c r="CJ1551" s="42">
        <v>11.808</v>
      </c>
      <c r="CK1551" s="42">
        <v>94.463999999999999</v>
      </c>
      <c r="CL1551" s="42">
        <v>3.9359999999999999</v>
      </c>
      <c r="CM1551" s="42">
        <v>3.9359999999999999</v>
      </c>
      <c r="CN1551" s="42">
        <v>0</v>
      </c>
      <c r="CO1551" s="42">
        <v>11.808</v>
      </c>
      <c r="CP1551" s="42">
        <v>0</v>
      </c>
      <c r="CQ1551" s="42">
        <v>0</v>
      </c>
      <c r="CR1551" s="42">
        <v>62.975999999999999</v>
      </c>
      <c r="CS1551" s="42">
        <v>11.808</v>
      </c>
    </row>
    <row r="1552" spans="1:97">
      <c r="A1552" s="40" t="s">
        <v>3770</v>
      </c>
      <c r="B1552" s="40" t="s">
        <v>289</v>
      </c>
      <c r="C1552" s="40" t="s">
        <v>3502</v>
      </c>
      <c r="D1552" s="40" t="s">
        <v>3519</v>
      </c>
      <c r="E1552" s="40" t="s">
        <v>3551</v>
      </c>
      <c r="F1552" s="40" t="s">
        <v>397</v>
      </c>
      <c r="G1552" s="41" t="s">
        <v>294</v>
      </c>
      <c r="H1552" s="40" t="s">
        <v>3771</v>
      </c>
      <c r="I1552" s="42">
        <v>812</v>
      </c>
      <c r="J1552" s="42">
        <v>166.356955</v>
      </c>
      <c r="K1552" s="42">
        <v>115.855737</v>
      </c>
      <c r="L1552" s="42">
        <v>192.122297</v>
      </c>
      <c r="M1552" s="42">
        <v>187.15157500000001</v>
      </c>
      <c r="N1552" s="42">
        <v>97.041556999999997</v>
      </c>
      <c r="O1552" s="42">
        <v>53.471879000000001</v>
      </c>
      <c r="P1552" s="42">
        <v>147</v>
      </c>
      <c r="Q1552" s="42">
        <v>97</v>
      </c>
      <c r="R1552" s="42">
        <v>175</v>
      </c>
      <c r="S1552" s="42">
        <v>100</v>
      </c>
      <c r="T1552" s="42">
        <v>82</v>
      </c>
      <c r="U1552" s="42">
        <v>54</v>
      </c>
      <c r="V1552" s="42">
        <v>407.990251</v>
      </c>
      <c r="W1552" s="42">
        <v>79.217597999999995</v>
      </c>
      <c r="X1552" s="42">
        <v>66.344738000000007</v>
      </c>
      <c r="Y1552" s="42">
        <v>95.080740000000006</v>
      </c>
      <c r="Z1552" s="42">
        <v>98.031777000000005</v>
      </c>
      <c r="AA1552" s="42">
        <v>48.520778999999997</v>
      </c>
      <c r="AB1552" s="42">
        <v>19.804399</v>
      </c>
      <c r="AC1552" s="42">
        <v>0.99021999999999999</v>
      </c>
      <c r="AD1552" s="42">
        <v>99.021996999999999</v>
      </c>
      <c r="AE1552" s="42">
        <v>264.40835499999997</v>
      </c>
      <c r="AF1552" s="42">
        <v>44.559899000000001</v>
      </c>
      <c r="AG1552" s="42">
        <v>404.009749</v>
      </c>
      <c r="AH1552" s="42">
        <v>87.139358000000001</v>
      </c>
      <c r="AI1552" s="42">
        <v>49.510998999999998</v>
      </c>
      <c r="AJ1552" s="42">
        <v>97.041556999999997</v>
      </c>
      <c r="AK1552" s="42">
        <v>89.119798000000003</v>
      </c>
      <c r="AL1552" s="42">
        <v>48.520778999999997</v>
      </c>
      <c r="AM1552" s="42">
        <v>28.716379</v>
      </c>
      <c r="AN1552" s="42">
        <v>3.96088</v>
      </c>
      <c r="AO1552" s="42">
        <v>108.92419700000001</v>
      </c>
      <c r="AP1552" s="42">
        <v>239.63323299999999</v>
      </c>
      <c r="AQ1552" s="42">
        <v>55.452317999999998</v>
      </c>
      <c r="AR1552" s="42">
        <v>637.70166200000006</v>
      </c>
      <c r="AS1552" s="42">
        <v>23.765279</v>
      </c>
      <c r="AT1552" s="42">
        <v>39.608798999999998</v>
      </c>
      <c r="AU1552" s="42">
        <v>43.569679000000001</v>
      </c>
      <c r="AV1552" s="42">
        <v>114.865517</v>
      </c>
      <c r="AW1552" s="42">
        <v>102.982877</v>
      </c>
      <c r="AX1552" s="42">
        <v>67.334958</v>
      </c>
      <c r="AY1552" s="42">
        <v>162.396075</v>
      </c>
      <c r="AZ1552" s="42">
        <v>83.178477999999998</v>
      </c>
      <c r="BA1552" s="42">
        <v>324.79215099999999</v>
      </c>
      <c r="BB1552" s="42">
        <v>15.84352</v>
      </c>
      <c r="BC1552" s="42">
        <v>19.804399</v>
      </c>
      <c r="BD1552" s="42">
        <v>35.647919000000002</v>
      </c>
      <c r="BE1552" s="42">
        <v>63.374077999999997</v>
      </c>
      <c r="BF1552" s="42">
        <v>19.804399</v>
      </c>
      <c r="BG1552" s="42">
        <v>63.374077999999997</v>
      </c>
      <c r="BH1552" s="42">
        <v>79.217597999999995</v>
      </c>
      <c r="BI1552" s="42">
        <v>27.726158999999999</v>
      </c>
      <c r="BJ1552" s="42">
        <v>312.90951100000001</v>
      </c>
      <c r="BK1552" s="42">
        <v>7.9217599999999999</v>
      </c>
      <c r="BL1552" s="42">
        <v>19.804399</v>
      </c>
      <c r="BM1552" s="42">
        <v>7.9217599999999999</v>
      </c>
      <c r="BN1552" s="42">
        <v>51.491439</v>
      </c>
      <c r="BO1552" s="42">
        <v>83.178477999999998</v>
      </c>
      <c r="BP1552" s="42">
        <v>3.96088</v>
      </c>
      <c r="BQ1552" s="42">
        <v>83.178477999999998</v>
      </c>
      <c r="BR1552" s="42">
        <v>55.452317999999998</v>
      </c>
      <c r="BS1552" s="42">
        <v>67.334958</v>
      </c>
      <c r="BT1552" s="42">
        <v>0</v>
      </c>
      <c r="BU1552" s="42">
        <v>0</v>
      </c>
      <c r="BV1552" s="42">
        <v>0</v>
      </c>
      <c r="BW1552" s="42">
        <v>7.9217599999999999</v>
      </c>
      <c r="BX1552" s="42">
        <v>0</v>
      </c>
      <c r="BY1552" s="42">
        <v>19.804399</v>
      </c>
      <c r="BZ1552" s="42">
        <v>0</v>
      </c>
      <c r="CA1552" s="42">
        <v>39.608798999999998</v>
      </c>
      <c r="CB1552" s="42">
        <v>352.51830999999999</v>
      </c>
      <c r="CC1552" s="42">
        <v>19.804399</v>
      </c>
      <c r="CD1552" s="42">
        <v>27.726158999999999</v>
      </c>
      <c r="CE1552" s="42">
        <v>39.608798999999998</v>
      </c>
      <c r="CF1552" s="42">
        <v>91.100237000000007</v>
      </c>
      <c r="CG1552" s="42">
        <v>99.021996999999999</v>
      </c>
      <c r="CH1552" s="42">
        <v>39.608798999999998</v>
      </c>
      <c r="CI1552" s="42">
        <v>11.88264</v>
      </c>
      <c r="CJ1552" s="42">
        <v>23.765279</v>
      </c>
      <c r="CK1552" s="42">
        <v>217.84839400000001</v>
      </c>
      <c r="CL1552" s="42">
        <v>3.96088</v>
      </c>
      <c r="CM1552" s="42">
        <v>11.88264</v>
      </c>
      <c r="CN1552" s="42">
        <v>3.96088</v>
      </c>
      <c r="CO1552" s="42">
        <v>15.84352</v>
      </c>
      <c r="CP1552" s="42">
        <v>3.96088</v>
      </c>
      <c r="CQ1552" s="42">
        <v>7.9217599999999999</v>
      </c>
      <c r="CR1552" s="42">
        <v>150.51343600000001</v>
      </c>
      <c r="CS1552" s="42">
        <v>19.804399</v>
      </c>
    </row>
    <row r="1553" spans="1:97">
      <c r="A1553" s="40" t="s">
        <v>3772</v>
      </c>
      <c r="B1553" s="40" t="s">
        <v>289</v>
      </c>
      <c r="C1553" s="40" t="s">
        <v>3502</v>
      </c>
      <c r="D1553" s="40" t="s">
        <v>3507</v>
      </c>
      <c r="E1553" s="40" t="s">
        <v>3508</v>
      </c>
      <c r="F1553" s="40" t="s">
        <v>2094</v>
      </c>
      <c r="G1553" s="41" t="s">
        <v>294</v>
      </c>
      <c r="H1553" s="40" t="s">
        <v>3773</v>
      </c>
      <c r="I1553" s="42">
        <v>163</v>
      </c>
      <c r="J1553" s="42">
        <v>38.712499999999999</v>
      </c>
      <c r="K1553" s="42">
        <v>15.28125</v>
      </c>
      <c r="L1553" s="42">
        <v>35.65625</v>
      </c>
      <c r="M1553" s="42">
        <v>32.6</v>
      </c>
      <c r="N1553" s="42">
        <v>26.487500000000001</v>
      </c>
      <c r="O1553" s="42">
        <v>14.262499999999999</v>
      </c>
      <c r="P1553" s="42">
        <v>23</v>
      </c>
      <c r="Q1553" s="42">
        <v>27</v>
      </c>
      <c r="R1553" s="42">
        <v>35</v>
      </c>
      <c r="S1553" s="42">
        <v>32</v>
      </c>
      <c r="T1553" s="42">
        <v>14</v>
      </c>
      <c r="U1553" s="42">
        <v>10</v>
      </c>
      <c r="V1553" s="42">
        <v>83.537499999999994</v>
      </c>
      <c r="W1553" s="42">
        <v>21.393750000000001</v>
      </c>
      <c r="X1553" s="42">
        <v>8.15</v>
      </c>
      <c r="Y1553" s="42">
        <v>15.28125</v>
      </c>
      <c r="Z1553" s="42">
        <v>17.318750000000001</v>
      </c>
      <c r="AA1553" s="42">
        <v>14.262499999999999</v>
      </c>
      <c r="AB1553" s="42">
        <v>7.1312499999999996</v>
      </c>
      <c r="AC1553" s="42">
        <v>0</v>
      </c>
      <c r="AD1553" s="42">
        <v>22.412500000000001</v>
      </c>
      <c r="AE1553" s="42">
        <v>43.806249999999999</v>
      </c>
      <c r="AF1553" s="42">
        <v>17.318750000000001</v>
      </c>
      <c r="AG1553" s="42">
        <v>79.462500000000006</v>
      </c>
      <c r="AH1553" s="42">
        <v>17.318750000000001</v>
      </c>
      <c r="AI1553" s="42">
        <v>7.1312499999999996</v>
      </c>
      <c r="AJ1553" s="42">
        <v>20.375</v>
      </c>
      <c r="AK1553" s="42">
        <v>15.28125</v>
      </c>
      <c r="AL1553" s="42">
        <v>12.225</v>
      </c>
      <c r="AM1553" s="42">
        <v>6.1124999999999998</v>
      </c>
      <c r="AN1553" s="42">
        <v>1.01875</v>
      </c>
      <c r="AO1553" s="42">
        <v>17.318750000000001</v>
      </c>
      <c r="AP1553" s="42">
        <v>47.881250000000001</v>
      </c>
      <c r="AQ1553" s="42">
        <v>14.262499999999999</v>
      </c>
      <c r="AR1553" s="42">
        <v>126.325</v>
      </c>
      <c r="AS1553" s="42">
        <v>8.15</v>
      </c>
      <c r="AT1553" s="42">
        <v>12.225</v>
      </c>
      <c r="AU1553" s="42">
        <v>0</v>
      </c>
      <c r="AV1553" s="42">
        <v>24.45</v>
      </c>
      <c r="AW1553" s="42">
        <v>16.3</v>
      </c>
      <c r="AX1553" s="42">
        <v>20.375</v>
      </c>
      <c r="AY1553" s="42">
        <v>36.674999999999997</v>
      </c>
      <c r="AZ1553" s="42">
        <v>8.15</v>
      </c>
      <c r="BA1553" s="42">
        <v>61.125</v>
      </c>
      <c r="BB1553" s="42">
        <v>4.0750000000000002</v>
      </c>
      <c r="BC1553" s="42">
        <v>8.15</v>
      </c>
      <c r="BD1553" s="42">
        <v>0</v>
      </c>
      <c r="BE1553" s="42">
        <v>8.15</v>
      </c>
      <c r="BF1553" s="42">
        <v>4.0750000000000002</v>
      </c>
      <c r="BG1553" s="42">
        <v>12.225</v>
      </c>
      <c r="BH1553" s="42">
        <v>24.45</v>
      </c>
      <c r="BI1553" s="42">
        <v>0</v>
      </c>
      <c r="BJ1553" s="42">
        <v>65.2</v>
      </c>
      <c r="BK1553" s="42">
        <v>4.0750000000000002</v>
      </c>
      <c r="BL1553" s="42">
        <v>4.0750000000000002</v>
      </c>
      <c r="BM1553" s="42">
        <v>0</v>
      </c>
      <c r="BN1553" s="42">
        <v>16.3</v>
      </c>
      <c r="BO1553" s="42">
        <v>12.225</v>
      </c>
      <c r="BP1553" s="42">
        <v>8.15</v>
      </c>
      <c r="BQ1553" s="42">
        <v>12.225</v>
      </c>
      <c r="BR1553" s="42">
        <v>8.15</v>
      </c>
      <c r="BS1553" s="42">
        <v>12.225</v>
      </c>
      <c r="BT1553" s="42">
        <v>0</v>
      </c>
      <c r="BU1553" s="42">
        <v>0</v>
      </c>
      <c r="BV1553" s="42">
        <v>0</v>
      </c>
      <c r="BW1553" s="42">
        <v>0</v>
      </c>
      <c r="BX1553" s="42">
        <v>4.0750000000000002</v>
      </c>
      <c r="BY1553" s="42">
        <v>4.0750000000000002</v>
      </c>
      <c r="BZ1553" s="42">
        <v>0</v>
      </c>
      <c r="CA1553" s="42">
        <v>4.0750000000000002</v>
      </c>
      <c r="CB1553" s="42">
        <v>57.05</v>
      </c>
      <c r="CC1553" s="42">
        <v>4.0750000000000002</v>
      </c>
      <c r="CD1553" s="42">
        <v>12.225</v>
      </c>
      <c r="CE1553" s="42">
        <v>0</v>
      </c>
      <c r="CF1553" s="42">
        <v>12.225</v>
      </c>
      <c r="CG1553" s="42">
        <v>12.225</v>
      </c>
      <c r="CH1553" s="42">
        <v>16.3</v>
      </c>
      <c r="CI1553" s="42">
        <v>0</v>
      </c>
      <c r="CJ1553" s="42">
        <v>0</v>
      </c>
      <c r="CK1553" s="42">
        <v>57.05</v>
      </c>
      <c r="CL1553" s="42">
        <v>4.0750000000000002</v>
      </c>
      <c r="CM1553" s="42">
        <v>0</v>
      </c>
      <c r="CN1553" s="42">
        <v>0</v>
      </c>
      <c r="CO1553" s="42">
        <v>12.225</v>
      </c>
      <c r="CP1553" s="42">
        <v>0</v>
      </c>
      <c r="CQ1553" s="42">
        <v>0</v>
      </c>
      <c r="CR1553" s="42">
        <v>36.674999999999997</v>
      </c>
      <c r="CS1553" s="42">
        <v>4.0750000000000002</v>
      </c>
    </row>
    <row r="1554" spans="1:97">
      <c r="A1554" s="40" t="s">
        <v>3774</v>
      </c>
      <c r="B1554" s="40" t="s">
        <v>289</v>
      </c>
      <c r="C1554" s="40" t="s">
        <v>3502</v>
      </c>
      <c r="D1554" s="40" t="s">
        <v>3523</v>
      </c>
      <c r="E1554" s="40" t="s">
        <v>3524</v>
      </c>
      <c r="F1554" s="40" t="s">
        <v>2094</v>
      </c>
      <c r="G1554" s="41" t="s">
        <v>294</v>
      </c>
      <c r="H1554" s="40" t="s">
        <v>3775</v>
      </c>
      <c r="I1554" s="42">
        <v>633</v>
      </c>
      <c r="J1554" s="42">
        <v>94.397332000000006</v>
      </c>
      <c r="K1554" s="42">
        <v>61.620362</v>
      </c>
      <c r="L1554" s="42">
        <v>99.365612999999996</v>
      </c>
      <c r="M1554" s="42">
        <v>138.13872499999999</v>
      </c>
      <c r="N1554" s="42">
        <v>123.21335999999999</v>
      </c>
      <c r="O1554" s="42">
        <v>116.264608</v>
      </c>
      <c r="P1554" s="42">
        <v>107</v>
      </c>
      <c r="Q1554" s="42">
        <v>68</v>
      </c>
      <c r="R1554" s="42">
        <v>136</v>
      </c>
      <c r="S1554" s="42">
        <v>104</v>
      </c>
      <c r="T1554" s="42">
        <v>141</v>
      </c>
      <c r="U1554" s="42">
        <v>87</v>
      </c>
      <c r="V1554" s="42">
        <v>299.111018</v>
      </c>
      <c r="W1554" s="42">
        <v>44.714525999999999</v>
      </c>
      <c r="X1554" s="42">
        <v>28.822869000000001</v>
      </c>
      <c r="Y1554" s="42">
        <v>51.670119</v>
      </c>
      <c r="Z1554" s="42">
        <v>69.56277</v>
      </c>
      <c r="AA1554" s="42">
        <v>59.619368000000001</v>
      </c>
      <c r="AB1554" s="42">
        <v>42.734054999999998</v>
      </c>
      <c r="AC1554" s="42">
        <v>1.987312</v>
      </c>
      <c r="AD1554" s="42">
        <v>60.613024000000003</v>
      </c>
      <c r="AE1554" s="42">
        <v>153.03672599999999</v>
      </c>
      <c r="AF1554" s="42">
        <v>85.461268000000004</v>
      </c>
      <c r="AG1554" s="42">
        <v>333.888982</v>
      </c>
      <c r="AH1554" s="42">
        <v>49.682805999999999</v>
      </c>
      <c r="AI1554" s="42">
        <v>32.797493000000003</v>
      </c>
      <c r="AJ1554" s="42">
        <v>47.695493999999997</v>
      </c>
      <c r="AK1554" s="42">
        <v>68.575954999999993</v>
      </c>
      <c r="AL1554" s="42">
        <v>63.593992</v>
      </c>
      <c r="AM1554" s="42">
        <v>64.587648000000002</v>
      </c>
      <c r="AN1554" s="42">
        <v>6.9555930000000004</v>
      </c>
      <c r="AO1554" s="42">
        <v>61.613520999999999</v>
      </c>
      <c r="AP1554" s="42">
        <v>152.04307</v>
      </c>
      <c r="AQ1554" s="42">
        <v>120.23239100000001</v>
      </c>
      <c r="AR1554" s="42">
        <v>532.59968400000002</v>
      </c>
      <c r="AS1554" s="42">
        <v>15.898498</v>
      </c>
      <c r="AT1554" s="42">
        <v>19.873123</v>
      </c>
      <c r="AU1554" s="42">
        <v>11.923874</v>
      </c>
      <c r="AV1554" s="42">
        <v>63.593992</v>
      </c>
      <c r="AW1554" s="42">
        <v>103.340237</v>
      </c>
      <c r="AX1554" s="42">
        <v>63.593992</v>
      </c>
      <c r="AY1554" s="42">
        <v>194.75660099999999</v>
      </c>
      <c r="AZ1554" s="42">
        <v>59.619368000000001</v>
      </c>
      <c r="BA1554" s="42">
        <v>270.27446600000002</v>
      </c>
      <c r="BB1554" s="42">
        <v>11.923874</v>
      </c>
      <c r="BC1554" s="42">
        <v>19.873123</v>
      </c>
      <c r="BD1554" s="42">
        <v>3.9746250000000001</v>
      </c>
      <c r="BE1554" s="42">
        <v>39.746245000000002</v>
      </c>
      <c r="BF1554" s="42">
        <v>23.847746999999998</v>
      </c>
      <c r="BG1554" s="42">
        <v>47.695493999999997</v>
      </c>
      <c r="BH1554" s="42">
        <v>95.390987999999993</v>
      </c>
      <c r="BI1554" s="42">
        <v>27.822372000000001</v>
      </c>
      <c r="BJ1554" s="42">
        <v>262.32521700000001</v>
      </c>
      <c r="BK1554" s="42">
        <v>3.9746250000000001</v>
      </c>
      <c r="BL1554" s="42">
        <v>0</v>
      </c>
      <c r="BM1554" s="42">
        <v>7.949249</v>
      </c>
      <c r="BN1554" s="42">
        <v>23.847746999999998</v>
      </c>
      <c r="BO1554" s="42">
        <v>79.492490000000004</v>
      </c>
      <c r="BP1554" s="42">
        <v>15.898498</v>
      </c>
      <c r="BQ1554" s="42">
        <v>99.365612999999996</v>
      </c>
      <c r="BR1554" s="42">
        <v>31.796996</v>
      </c>
      <c r="BS1554" s="42">
        <v>27.822372000000001</v>
      </c>
      <c r="BT1554" s="42">
        <v>0</v>
      </c>
      <c r="BU1554" s="42">
        <v>0</v>
      </c>
      <c r="BV1554" s="42">
        <v>0</v>
      </c>
      <c r="BW1554" s="42">
        <v>3.9746250000000001</v>
      </c>
      <c r="BX1554" s="42">
        <v>7.949249</v>
      </c>
      <c r="BY1554" s="42">
        <v>0</v>
      </c>
      <c r="BZ1554" s="42">
        <v>0</v>
      </c>
      <c r="CA1554" s="42">
        <v>15.898498</v>
      </c>
      <c r="CB1554" s="42">
        <v>230.528221</v>
      </c>
      <c r="CC1554" s="42">
        <v>7.949249</v>
      </c>
      <c r="CD1554" s="42">
        <v>19.873123</v>
      </c>
      <c r="CE1554" s="42">
        <v>7.949249</v>
      </c>
      <c r="CF1554" s="42">
        <v>43.720869999999998</v>
      </c>
      <c r="CG1554" s="42">
        <v>79.492490000000004</v>
      </c>
      <c r="CH1554" s="42">
        <v>51.670119</v>
      </c>
      <c r="CI1554" s="42">
        <v>0</v>
      </c>
      <c r="CJ1554" s="42">
        <v>19.873123</v>
      </c>
      <c r="CK1554" s="42">
        <v>274.24909100000002</v>
      </c>
      <c r="CL1554" s="42">
        <v>7.949249</v>
      </c>
      <c r="CM1554" s="42">
        <v>0</v>
      </c>
      <c r="CN1554" s="42">
        <v>3.9746250000000001</v>
      </c>
      <c r="CO1554" s="42">
        <v>15.898498</v>
      </c>
      <c r="CP1554" s="42">
        <v>15.898498</v>
      </c>
      <c r="CQ1554" s="42">
        <v>11.923874</v>
      </c>
      <c r="CR1554" s="42">
        <v>194.75660099999999</v>
      </c>
      <c r="CS1554" s="42">
        <v>23.847746999999998</v>
      </c>
    </row>
    <row r="1555" spans="1:97">
      <c r="A1555" s="40" t="s">
        <v>3776</v>
      </c>
      <c r="B1555" s="40" t="s">
        <v>289</v>
      </c>
      <c r="C1555" s="40" t="s">
        <v>3502</v>
      </c>
      <c r="D1555" s="40" t="s">
        <v>3507</v>
      </c>
      <c r="E1555" s="40" t="s">
        <v>3669</v>
      </c>
      <c r="F1555" s="40" t="s">
        <v>2094</v>
      </c>
      <c r="G1555" s="41" t="s">
        <v>294</v>
      </c>
      <c r="H1555" s="40" t="s">
        <v>3777</v>
      </c>
      <c r="I1555" s="42">
        <v>113</v>
      </c>
      <c r="J1555" s="42">
        <v>22.396395999999999</v>
      </c>
      <c r="K1555" s="42">
        <v>15.27027</v>
      </c>
      <c r="L1555" s="42">
        <v>22.396395999999999</v>
      </c>
      <c r="M1555" s="42">
        <v>22.396395999999999</v>
      </c>
      <c r="N1555" s="42">
        <v>17.306305999999999</v>
      </c>
      <c r="O1555" s="42">
        <v>13.234234000000001</v>
      </c>
      <c r="P1555" s="42">
        <v>21</v>
      </c>
      <c r="Q1555" s="42">
        <v>20</v>
      </c>
      <c r="R1555" s="42">
        <v>22</v>
      </c>
      <c r="S1555" s="42">
        <v>17</v>
      </c>
      <c r="T1555" s="42">
        <v>22</v>
      </c>
      <c r="U1555" s="42">
        <v>12</v>
      </c>
      <c r="V1555" s="42">
        <v>64.135135000000005</v>
      </c>
      <c r="W1555" s="42">
        <v>14.252252</v>
      </c>
      <c r="X1555" s="42">
        <v>7.1261260000000002</v>
      </c>
      <c r="Y1555" s="42">
        <v>15.27027</v>
      </c>
      <c r="Z1555" s="42">
        <v>12.216215999999999</v>
      </c>
      <c r="AA1555" s="42">
        <v>8.1441440000000007</v>
      </c>
      <c r="AB1555" s="42">
        <v>6.1081079999999996</v>
      </c>
      <c r="AC1555" s="42">
        <v>1.0180180000000001</v>
      </c>
      <c r="AD1555" s="42">
        <v>16.288288000000001</v>
      </c>
      <c r="AE1555" s="42">
        <v>35.630631000000001</v>
      </c>
      <c r="AF1555" s="42">
        <v>12.216215999999999</v>
      </c>
      <c r="AG1555" s="42">
        <v>48.864865000000002</v>
      </c>
      <c r="AH1555" s="42">
        <v>8.1441440000000007</v>
      </c>
      <c r="AI1555" s="42">
        <v>8.1441440000000007</v>
      </c>
      <c r="AJ1555" s="42">
        <v>7.1261260000000002</v>
      </c>
      <c r="AK1555" s="42">
        <v>10.18018</v>
      </c>
      <c r="AL1555" s="42">
        <v>9.1621620000000004</v>
      </c>
      <c r="AM1555" s="42">
        <v>6.1081079999999996</v>
      </c>
      <c r="AN1555" s="42">
        <v>0</v>
      </c>
      <c r="AO1555" s="42">
        <v>11.198198</v>
      </c>
      <c r="AP1555" s="42">
        <v>26.468468000000001</v>
      </c>
      <c r="AQ1555" s="42">
        <v>11.198198</v>
      </c>
      <c r="AR1555" s="42">
        <v>93.657657999999998</v>
      </c>
      <c r="AS1555" s="42">
        <v>16.288288000000001</v>
      </c>
      <c r="AT1555" s="42">
        <v>0</v>
      </c>
      <c r="AU1555" s="42">
        <v>4.0720720000000004</v>
      </c>
      <c r="AV1555" s="42">
        <v>12.216215999999999</v>
      </c>
      <c r="AW1555" s="42">
        <v>8.1441440000000007</v>
      </c>
      <c r="AX1555" s="42">
        <v>24.432431999999999</v>
      </c>
      <c r="AY1555" s="42">
        <v>20.36036</v>
      </c>
      <c r="AZ1555" s="42">
        <v>8.1441440000000007</v>
      </c>
      <c r="BA1555" s="42">
        <v>57.009008999999999</v>
      </c>
      <c r="BB1555" s="42">
        <v>12.216215999999999</v>
      </c>
      <c r="BC1555" s="42">
        <v>0</v>
      </c>
      <c r="BD1555" s="42">
        <v>0</v>
      </c>
      <c r="BE1555" s="42">
        <v>8.1441440000000007</v>
      </c>
      <c r="BF1555" s="42">
        <v>4.0720720000000004</v>
      </c>
      <c r="BG1555" s="42">
        <v>16.288288000000001</v>
      </c>
      <c r="BH1555" s="42">
        <v>12.216215999999999</v>
      </c>
      <c r="BI1555" s="42">
        <v>4.0720720000000004</v>
      </c>
      <c r="BJ1555" s="42">
        <v>36.648648999999999</v>
      </c>
      <c r="BK1555" s="42">
        <v>4.0720720000000004</v>
      </c>
      <c r="BL1555" s="42">
        <v>0</v>
      </c>
      <c r="BM1555" s="42">
        <v>4.0720720000000004</v>
      </c>
      <c r="BN1555" s="42">
        <v>4.0720720000000004</v>
      </c>
      <c r="BO1555" s="42">
        <v>4.0720720000000004</v>
      </c>
      <c r="BP1555" s="42">
        <v>8.1441440000000007</v>
      </c>
      <c r="BQ1555" s="42">
        <v>8.1441440000000007</v>
      </c>
      <c r="BR1555" s="42">
        <v>4.0720720000000004</v>
      </c>
      <c r="BS1555" s="42">
        <v>8.1441440000000007</v>
      </c>
      <c r="BT1555" s="42">
        <v>0</v>
      </c>
      <c r="BU1555" s="42">
        <v>0</v>
      </c>
      <c r="BV1555" s="42">
        <v>0</v>
      </c>
      <c r="BW1555" s="42">
        <v>4.0720720000000004</v>
      </c>
      <c r="BX1555" s="42">
        <v>0</v>
      </c>
      <c r="BY1555" s="42">
        <v>0</v>
      </c>
      <c r="BZ1555" s="42">
        <v>0</v>
      </c>
      <c r="CA1555" s="42">
        <v>4.0720720000000004</v>
      </c>
      <c r="CB1555" s="42">
        <v>65.153153000000003</v>
      </c>
      <c r="CC1555" s="42">
        <v>16.288288000000001</v>
      </c>
      <c r="CD1555" s="42">
        <v>0</v>
      </c>
      <c r="CE1555" s="42">
        <v>4.0720720000000004</v>
      </c>
      <c r="CF1555" s="42">
        <v>8.1441440000000007</v>
      </c>
      <c r="CG1555" s="42">
        <v>8.1441440000000007</v>
      </c>
      <c r="CH1555" s="42">
        <v>24.432431999999999</v>
      </c>
      <c r="CI1555" s="42">
        <v>0</v>
      </c>
      <c r="CJ1555" s="42">
        <v>4.0720720000000004</v>
      </c>
      <c r="CK1555" s="42">
        <v>20.36036</v>
      </c>
      <c r="CL1555" s="42">
        <v>0</v>
      </c>
      <c r="CM1555" s="42">
        <v>0</v>
      </c>
      <c r="CN1555" s="42">
        <v>0</v>
      </c>
      <c r="CO1555" s="42">
        <v>0</v>
      </c>
      <c r="CP1555" s="42">
        <v>0</v>
      </c>
      <c r="CQ1555" s="42">
        <v>0</v>
      </c>
      <c r="CR1555" s="42">
        <v>20.36036</v>
      </c>
      <c r="CS1555" s="42">
        <v>0</v>
      </c>
    </row>
    <row r="1556" spans="1:97">
      <c r="A1556" s="40" t="s">
        <v>3778</v>
      </c>
      <c r="B1556" s="40" t="s">
        <v>289</v>
      </c>
      <c r="C1556" s="40" t="s">
        <v>3502</v>
      </c>
      <c r="D1556" s="40" t="s">
        <v>3507</v>
      </c>
      <c r="E1556" s="40" t="s">
        <v>3533</v>
      </c>
      <c r="F1556" s="40" t="s">
        <v>2094</v>
      </c>
      <c r="G1556" s="41" t="s">
        <v>294</v>
      </c>
      <c r="H1556" s="40" t="s">
        <v>3779</v>
      </c>
      <c r="I1556" s="42">
        <v>321</v>
      </c>
      <c r="J1556" s="42">
        <v>52.326019000000002</v>
      </c>
      <c r="K1556" s="42">
        <v>30.188088</v>
      </c>
      <c r="L1556" s="42">
        <v>61.382444999999997</v>
      </c>
      <c r="M1556" s="42">
        <v>67.420062999999999</v>
      </c>
      <c r="N1556" s="42">
        <v>77.482759000000001</v>
      </c>
      <c r="O1556" s="42">
        <v>32.200626999999997</v>
      </c>
      <c r="P1556" s="42">
        <v>26</v>
      </c>
      <c r="Q1556" s="42">
        <v>53</v>
      </c>
      <c r="R1556" s="42">
        <v>38</v>
      </c>
      <c r="S1556" s="42">
        <v>85</v>
      </c>
      <c r="T1556" s="42">
        <v>69</v>
      </c>
      <c r="U1556" s="42">
        <v>20</v>
      </c>
      <c r="V1556" s="42">
        <v>153.959248</v>
      </c>
      <c r="W1556" s="42">
        <v>23.144200999999999</v>
      </c>
      <c r="X1556" s="42">
        <v>18.112853000000001</v>
      </c>
      <c r="Y1556" s="42">
        <v>29.181818</v>
      </c>
      <c r="Z1556" s="42">
        <v>30.188088</v>
      </c>
      <c r="AA1556" s="42">
        <v>41.257052999999999</v>
      </c>
      <c r="AB1556" s="42">
        <v>11.068966</v>
      </c>
      <c r="AC1556" s="42">
        <v>1.00627</v>
      </c>
      <c r="AD1556" s="42">
        <v>30.188088</v>
      </c>
      <c r="AE1556" s="42">
        <v>89.557993999999994</v>
      </c>
      <c r="AF1556" s="42">
        <v>34.213166000000001</v>
      </c>
      <c r="AG1556" s="42">
        <v>167.040752</v>
      </c>
      <c r="AH1556" s="42">
        <v>29.181818</v>
      </c>
      <c r="AI1556" s="42">
        <v>12.075234999999999</v>
      </c>
      <c r="AJ1556" s="42">
        <v>32.200626999999997</v>
      </c>
      <c r="AK1556" s="42">
        <v>37.231974999999998</v>
      </c>
      <c r="AL1556" s="42">
        <v>36.225704999999998</v>
      </c>
      <c r="AM1556" s="42">
        <v>19.119122000000001</v>
      </c>
      <c r="AN1556" s="42">
        <v>1.00627</v>
      </c>
      <c r="AO1556" s="42">
        <v>31.194357</v>
      </c>
      <c r="AP1556" s="42">
        <v>97.608149999999995</v>
      </c>
      <c r="AQ1556" s="42">
        <v>38.238244999999999</v>
      </c>
      <c r="AR1556" s="42">
        <v>273.70532900000001</v>
      </c>
      <c r="AS1556" s="42">
        <v>0</v>
      </c>
      <c r="AT1556" s="42">
        <v>0</v>
      </c>
      <c r="AU1556" s="42">
        <v>12.075234999999999</v>
      </c>
      <c r="AV1556" s="42">
        <v>28.175549</v>
      </c>
      <c r="AW1556" s="42">
        <v>40.250784000000003</v>
      </c>
      <c r="AX1556" s="42">
        <v>60.376176000000001</v>
      </c>
      <c r="AY1556" s="42">
        <v>104.652038</v>
      </c>
      <c r="AZ1556" s="42">
        <v>28.175549</v>
      </c>
      <c r="BA1556" s="42">
        <v>120.752351</v>
      </c>
      <c r="BB1556" s="42">
        <v>0</v>
      </c>
      <c r="BC1556" s="42">
        <v>0</v>
      </c>
      <c r="BD1556" s="42">
        <v>8.0501570000000005</v>
      </c>
      <c r="BE1556" s="42">
        <v>16.100313</v>
      </c>
      <c r="BF1556" s="42">
        <v>4.0250779999999997</v>
      </c>
      <c r="BG1556" s="42">
        <v>40.250784000000003</v>
      </c>
      <c r="BH1556" s="42">
        <v>48.300939999999997</v>
      </c>
      <c r="BI1556" s="42">
        <v>4.0250779999999997</v>
      </c>
      <c r="BJ1556" s="42">
        <v>152.952978</v>
      </c>
      <c r="BK1556" s="42">
        <v>0</v>
      </c>
      <c r="BL1556" s="42">
        <v>0</v>
      </c>
      <c r="BM1556" s="42">
        <v>4.0250779999999997</v>
      </c>
      <c r="BN1556" s="42">
        <v>12.075234999999999</v>
      </c>
      <c r="BO1556" s="42">
        <v>36.225704999999998</v>
      </c>
      <c r="BP1556" s="42">
        <v>20.125392000000002</v>
      </c>
      <c r="BQ1556" s="42">
        <v>56.351097000000003</v>
      </c>
      <c r="BR1556" s="42">
        <v>24.150469999999999</v>
      </c>
      <c r="BS1556" s="42">
        <v>28.175549</v>
      </c>
      <c r="BT1556" s="42">
        <v>0</v>
      </c>
      <c r="BU1556" s="42">
        <v>0</v>
      </c>
      <c r="BV1556" s="42">
        <v>0</v>
      </c>
      <c r="BW1556" s="42">
        <v>4.0250779999999997</v>
      </c>
      <c r="BX1556" s="42">
        <v>4.0250779999999997</v>
      </c>
      <c r="BY1556" s="42">
        <v>8.0501570000000005</v>
      </c>
      <c r="BZ1556" s="42">
        <v>0</v>
      </c>
      <c r="CA1556" s="42">
        <v>12.075234999999999</v>
      </c>
      <c r="CB1556" s="42">
        <v>116.727273</v>
      </c>
      <c r="CC1556" s="42">
        <v>0</v>
      </c>
      <c r="CD1556" s="42">
        <v>0</v>
      </c>
      <c r="CE1556" s="42">
        <v>8.0501570000000005</v>
      </c>
      <c r="CF1556" s="42">
        <v>24.150469999999999</v>
      </c>
      <c r="CG1556" s="42">
        <v>36.225704999999998</v>
      </c>
      <c r="CH1556" s="42">
        <v>44.275861999999996</v>
      </c>
      <c r="CI1556" s="42">
        <v>0</v>
      </c>
      <c r="CJ1556" s="42">
        <v>4.0250779999999997</v>
      </c>
      <c r="CK1556" s="42">
        <v>128.80250799999999</v>
      </c>
      <c r="CL1556" s="42">
        <v>0</v>
      </c>
      <c r="CM1556" s="42">
        <v>0</v>
      </c>
      <c r="CN1556" s="42">
        <v>4.0250779999999997</v>
      </c>
      <c r="CO1556" s="42">
        <v>0</v>
      </c>
      <c r="CP1556" s="42">
        <v>0</v>
      </c>
      <c r="CQ1556" s="42">
        <v>8.0501570000000005</v>
      </c>
      <c r="CR1556" s="42">
        <v>104.652038</v>
      </c>
      <c r="CS1556" s="42">
        <v>12.075234999999999</v>
      </c>
    </row>
    <row r="1557" spans="1:97">
      <c r="A1557" s="40" t="s">
        <v>3780</v>
      </c>
      <c r="B1557" s="40" t="s">
        <v>289</v>
      </c>
      <c r="C1557" s="40" t="s">
        <v>3502</v>
      </c>
      <c r="D1557" s="40" t="s">
        <v>3507</v>
      </c>
      <c r="E1557" s="40" t="s">
        <v>3611</v>
      </c>
      <c r="F1557" s="40" t="s">
        <v>2094</v>
      </c>
      <c r="G1557" s="41" t="s">
        <v>294</v>
      </c>
      <c r="H1557" s="40" t="s">
        <v>3781</v>
      </c>
      <c r="I1557" s="42">
        <v>175</v>
      </c>
      <c r="J1557" s="42">
        <v>29.494382000000002</v>
      </c>
      <c r="K1557" s="42">
        <v>23.595506</v>
      </c>
      <c r="L1557" s="42">
        <v>34.410111999999998</v>
      </c>
      <c r="M1557" s="42">
        <v>28.511236</v>
      </c>
      <c r="N1557" s="42">
        <v>44.241573000000002</v>
      </c>
      <c r="O1557" s="42">
        <v>14.747191000000001</v>
      </c>
      <c r="P1557" s="42">
        <v>28</v>
      </c>
      <c r="Q1557" s="42">
        <v>32</v>
      </c>
      <c r="R1557" s="42">
        <v>30</v>
      </c>
      <c r="S1557" s="42">
        <v>36</v>
      </c>
      <c r="T1557" s="42">
        <v>21</v>
      </c>
      <c r="U1557" s="42">
        <v>12</v>
      </c>
      <c r="V1557" s="42">
        <v>88.483146000000005</v>
      </c>
      <c r="W1557" s="42">
        <v>14.747191000000001</v>
      </c>
      <c r="X1557" s="42">
        <v>12.780899</v>
      </c>
      <c r="Y1557" s="42">
        <v>18.679774999999999</v>
      </c>
      <c r="Z1557" s="42">
        <v>14.747191000000001</v>
      </c>
      <c r="AA1557" s="42">
        <v>21.629213</v>
      </c>
      <c r="AB1557" s="42">
        <v>5.8988759999999996</v>
      </c>
      <c r="AC1557" s="42">
        <v>0</v>
      </c>
      <c r="AD1557" s="42">
        <v>20.646066999999999</v>
      </c>
      <c r="AE1557" s="42">
        <v>50.140448999999997</v>
      </c>
      <c r="AF1557" s="42">
        <v>17.696629000000001</v>
      </c>
      <c r="AG1557" s="42">
        <v>86.516853999999995</v>
      </c>
      <c r="AH1557" s="42">
        <v>14.747191000000001</v>
      </c>
      <c r="AI1557" s="42">
        <v>10.814607000000001</v>
      </c>
      <c r="AJ1557" s="42">
        <v>15.730337</v>
      </c>
      <c r="AK1557" s="42">
        <v>13.764044999999999</v>
      </c>
      <c r="AL1557" s="42">
        <v>22.612359999999999</v>
      </c>
      <c r="AM1557" s="42">
        <v>5.8988759999999996</v>
      </c>
      <c r="AN1557" s="42">
        <v>2.9494379999999998</v>
      </c>
      <c r="AO1557" s="42">
        <v>16.713483</v>
      </c>
      <c r="AP1557" s="42">
        <v>53.089888000000002</v>
      </c>
      <c r="AQ1557" s="42">
        <v>16.713483</v>
      </c>
      <c r="AR1557" s="42">
        <v>141.57303400000001</v>
      </c>
      <c r="AS1557" s="42">
        <v>15.730337</v>
      </c>
      <c r="AT1557" s="42">
        <v>3.9325839999999999</v>
      </c>
      <c r="AU1557" s="42">
        <v>7.8651689999999999</v>
      </c>
      <c r="AV1557" s="42">
        <v>11.797753</v>
      </c>
      <c r="AW1557" s="42">
        <v>19.662921000000001</v>
      </c>
      <c r="AX1557" s="42">
        <v>15.730337</v>
      </c>
      <c r="AY1557" s="42">
        <v>51.123595999999999</v>
      </c>
      <c r="AZ1557" s="42">
        <v>15.730337</v>
      </c>
      <c r="BA1557" s="42">
        <v>70.786517000000003</v>
      </c>
      <c r="BB1557" s="42">
        <v>7.8651689999999999</v>
      </c>
      <c r="BC1557" s="42">
        <v>3.9325839999999999</v>
      </c>
      <c r="BD1557" s="42">
        <v>3.9325839999999999</v>
      </c>
      <c r="BE1557" s="42">
        <v>3.9325839999999999</v>
      </c>
      <c r="BF1557" s="42">
        <v>7.8651689999999999</v>
      </c>
      <c r="BG1557" s="42">
        <v>11.797753</v>
      </c>
      <c r="BH1557" s="42">
        <v>15.730337</v>
      </c>
      <c r="BI1557" s="42">
        <v>15.730337</v>
      </c>
      <c r="BJ1557" s="42">
        <v>70.786517000000003</v>
      </c>
      <c r="BK1557" s="42">
        <v>7.8651689999999999</v>
      </c>
      <c r="BL1557" s="42">
        <v>0</v>
      </c>
      <c r="BM1557" s="42">
        <v>3.9325839999999999</v>
      </c>
      <c r="BN1557" s="42">
        <v>7.8651689999999999</v>
      </c>
      <c r="BO1557" s="42">
        <v>11.797753</v>
      </c>
      <c r="BP1557" s="42">
        <v>3.9325839999999999</v>
      </c>
      <c r="BQ1557" s="42">
        <v>35.393258000000003</v>
      </c>
      <c r="BR1557" s="42">
        <v>0</v>
      </c>
      <c r="BS1557" s="42">
        <v>11.797753</v>
      </c>
      <c r="BT1557" s="42">
        <v>0</v>
      </c>
      <c r="BU1557" s="42">
        <v>0</v>
      </c>
      <c r="BV1557" s="42">
        <v>0</v>
      </c>
      <c r="BW1557" s="42">
        <v>0</v>
      </c>
      <c r="BX1557" s="42">
        <v>0</v>
      </c>
      <c r="BY1557" s="42">
        <v>0</v>
      </c>
      <c r="BZ1557" s="42">
        <v>0</v>
      </c>
      <c r="CA1557" s="42">
        <v>11.797753</v>
      </c>
      <c r="CB1557" s="42">
        <v>66.853932999999998</v>
      </c>
      <c r="CC1557" s="42">
        <v>11.797753</v>
      </c>
      <c r="CD1557" s="42">
        <v>0</v>
      </c>
      <c r="CE1557" s="42">
        <v>7.8651689999999999</v>
      </c>
      <c r="CF1557" s="42">
        <v>11.797753</v>
      </c>
      <c r="CG1557" s="42">
        <v>19.662921000000001</v>
      </c>
      <c r="CH1557" s="42">
        <v>15.730337</v>
      </c>
      <c r="CI1557" s="42">
        <v>0</v>
      </c>
      <c r="CJ1557" s="42">
        <v>0</v>
      </c>
      <c r="CK1557" s="42">
        <v>62.921348000000002</v>
      </c>
      <c r="CL1557" s="42">
        <v>3.9325839999999999</v>
      </c>
      <c r="CM1557" s="42">
        <v>3.9325839999999999</v>
      </c>
      <c r="CN1557" s="42">
        <v>0</v>
      </c>
      <c r="CO1557" s="42">
        <v>0</v>
      </c>
      <c r="CP1557" s="42">
        <v>0</v>
      </c>
      <c r="CQ1557" s="42">
        <v>0</v>
      </c>
      <c r="CR1557" s="42">
        <v>51.123595999999999</v>
      </c>
      <c r="CS1557" s="42">
        <v>3.9325839999999999</v>
      </c>
    </row>
    <row r="1558" spans="1:97">
      <c r="A1558" s="40" t="s">
        <v>3782</v>
      </c>
      <c r="B1558" s="40" t="s">
        <v>289</v>
      </c>
      <c r="C1558" s="40" t="s">
        <v>3502</v>
      </c>
      <c r="D1558" s="40" t="s">
        <v>3519</v>
      </c>
      <c r="E1558" s="40" t="s">
        <v>3756</v>
      </c>
      <c r="F1558" s="40" t="s">
        <v>397</v>
      </c>
      <c r="G1558" s="41" t="s">
        <v>294</v>
      </c>
      <c r="H1558" s="40" t="s">
        <v>3783</v>
      </c>
      <c r="I1558" s="42">
        <v>457</v>
      </c>
      <c r="J1558" s="42">
        <v>75.329669999999993</v>
      </c>
      <c r="K1558" s="42">
        <v>60.263736000000002</v>
      </c>
      <c r="L1558" s="42">
        <v>71.312088000000003</v>
      </c>
      <c r="M1558" s="42">
        <v>112.49230799999999</v>
      </c>
      <c r="N1558" s="42">
        <v>87.382418000000001</v>
      </c>
      <c r="O1558" s="42">
        <v>50.21978</v>
      </c>
      <c r="P1558" s="42">
        <v>68</v>
      </c>
      <c r="Q1558" s="42">
        <v>52</v>
      </c>
      <c r="R1558" s="42">
        <v>93</v>
      </c>
      <c r="S1558" s="42">
        <v>87</v>
      </c>
      <c r="T1558" s="42">
        <v>73</v>
      </c>
      <c r="U1558" s="42">
        <v>56</v>
      </c>
      <c r="V1558" s="42">
        <v>230.00659300000001</v>
      </c>
      <c r="W1558" s="42">
        <v>41.180219999999998</v>
      </c>
      <c r="X1558" s="42">
        <v>31.136264000000001</v>
      </c>
      <c r="Y1558" s="42">
        <v>36.158242000000001</v>
      </c>
      <c r="Z1558" s="42">
        <v>58.254944999999999</v>
      </c>
      <c r="AA1558" s="42">
        <v>42.184615000000001</v>
      </c>
      <c r="AB1558" s="42">
        <v>18.079121000000001</v>
      </c>
      <c r="AC1558" s="42">
        <v>3.0131869999999998</v>
      </c>
      <c r="AD1558" s="42">
        <v>50.21978</v>
      </c>
      <c r="AE1558" s="42">
        <v>135.59340700000001</v>
      </c>
      <c r="AF1558" s="42">
        <v>44.193407000000001</v>
      </c>
      <c r="AG1558" s="42">
        <v>226.99340699999999</v>
      </c>
      <c r="AH1558" s="42">
        <v>34.149450999999999</v>
      </c>
      <c r="AI1558" s="42">
        <v>29.127472999999998</v>
      </c>
      <c r="AJ1558" s="42">
        <v>35.153846000000001</v>
      </c>
      <c r="AK1558" s="42">
        <v>54.237363000000002</v>
      </c>
      <c r="AL1558" s="42">
        <v>45.197802000000003</v>
      </c>
      <c r="AM1558" s="42">
        <v>25.10989</v>
      </c>
      <c r="AN1558" s="42">
        <v>4.017582</v>
      </c>
      <c r="AO1558" s="42">
        <v>44.193407000000001</v>
      </c>
      <c r="AP1558" s="42">
        <v>139.61098899999999</v>
      </c>
      <c r="AQ1558" s="42">
        <v>43.189011000000001</v>
      </c>
      <c r="AR1558" s="42">
        <v>417.82857100000001</v>
      </c>
      <c r="AS1558" s="42">
        <v>4.017582</v>
      </c>
      <c r="AT1558" s="42">
        <v>28.123076999999999</v>
      </c>
      <c r="AU1558" s="42">
        <v>16.070329999999998</v>
      </c>
      <c r="AV1558" s="42">
        <v>28.123076999999999</v>
      </c>
      <c r="AW1558" s="42">
        <v>64.281318999999996</v>
      </c>
      <c r="AX1558" s="42">
        <v>68.298901000000001</v>
      </c>
      <c r="AY1558" s="42">
        <v>152.66813200000001</v>
      </c>
      <c r="AZ1558" s="42">
        <v>56.246153999999997</v>
      </c>
      <c r="BA1558" s="42">
        <v>204.896703</v>
      </c>
      <c r="BB1558" s="42">
        <v>4.017582</v>
      </c>
      <c r="BC1558" s="42">
        <v>12.052747</v>
      </c>
      <c r="BD1558" s="42">
        <v>8.0351649999999992</v>
      </c>
      <c r="BE1558" s="42">
        <v>12.052747</v>
      </c>
      <c r="BF1558" s="42">
        <v>20.087911999999999</v>
      </c>
      <c r="BG1558" s="42">
        <v>52.228571000000002</v>
      </c>
      <c r="BH1558" s="42">
        <v>76.334066000000007</v>
      </c>
      <c r="BI1558" s="42">
        <v>20.087911999999999</v>
      </c>
      <c r="BJ1558" s="42">
        <v>212.93186800000001</v>
      </c>
      <c r="BK1558" s="42">
        <v>0</v>
      </c>
      <c r="BL1558" s="42">
        <v>16.070329999999998</v>
      </c>
      <c r="BM1558" s="42">
        <v>8.0351649999999992</v>
      </c>
      <c r="BN1558" s="42">
        <v>16.070329999999998</v>
      </c>
      <c r="BO1558" s="42">
        <v>44.193407000000001</v>
      </c>
      <c r="BP1558" s="42">
        <v>16.070329999999998</v>
      </c>
      <c r="BQ1558" s="42">
        <v>76.334066000000007</v>
      </c>
      <c r="BR1558" s="42">
        <v>36.158242000000001</v>
      </c>
      <c r="BS1558" s="42">
        <v>44.193407000000001</v>
      </c>
      <c r="BT1558" s="42">
        <v>0</v>
      </c>
      <c r="BU1558" s="42">
        <v>4.017582</v>
      </c>
      <c r="BV1558" s="42">
        <v>0</v>
      </c>
      <c r="BW1558" s="42">
        <v>4.017582</v>
      </c>
      <c r="BX1558" s="42">
        <v>8.0351649999999992</v>
      </c>
      <c r="BY1558" s="42">
        <v>8.0351649999999992</v>
      </c>
      <c r="BZ1558" s="42">
        <v>0</v>
      </c>
      <c r="CA1558" s="42">
        <v>20.087911999999999</v>
      </c>
      <c r="CB1558" s="42">
        <v>168.738462</v>
      </c>
      <c r="CC1558" s="42">
        <v>0</v>
      </c>
      <c r="CD1558" s="42">
        <v>20.087911999999999</v>
      </c>
      <c r="CE1558" s="42">
        <v>4.017582</v>
      </c>
      <c r="CF1558" s="42">
        <v>24.105495000000001</v>
      </c>
      <c r="CG1558" s="42">
        <v>36.158242000000001</v>
      </c>
      <c r="CH1558" s="42">
        <v>56.246153999999997</v>
      </c>
      <c r="CI1558" s="42">
        <v>0</v>
      </c>
      <c r="CJ1558" s="42">
        <v>28.123076999999999</v>
      </c>
      <c r="CK1558" s="42">
        <v>204.896703</v>
      </c>
      <c r="CL1558" s="42">
        <v>4.017582</v>
      </c>
      <c r="CM1558" s="42">
        <v>4.017582</v>
      </c>
      <c r="CN1558" s="42">
        <v>12.052747</v>
      </c>
      <c r="CO1558" s="42">
        <v>0</v>
      </c>
      <c r="CP1558" s="42">
        <v>20.087911999999999</v>
      </c>
      <c r="CQ1558" s="42">
        <v>4.017582</v>
      </c>
      <c r="CR1558" s="42">
        <v>152.66813200000001</v>
      </c>
      <c r="CS1558" s="42">
        <v>8.0351649999999992</v>
      </c>
    </row>
    <row r="1559" spans="1:97">
      <c r="A1559" s="40" t="s">
        <v>3784</v>
      </c>
      <c r="B1559" s="40" t="s">
        <v>289</v>
      </c>
      <c r="C1559" s="40" t="s">
        <v>3502</v>
      </c>
      <c r="D1559" s="40" t="s">
        <v>3519</v>
      </c>
      <c r="E1559" s="40" t="s">
        <v>3756</v>
      </c>
      <c r="F1559" s="40" t="s">
        <v>397</v>
      </c>
      <c r="G1559" s="41" t="s">
        <v>294</v>
      </c>
      <c r="H1559" s="40" t="s">
        <v>3785</v>
      </c>
      <c r="I1559" s="42">
        <v>211</v>
      </c>
      <c r="J1559" s="42">
        <v>43</v>
      </c>
      <c r="K1559" s="42">
        <v>32</v>
      </c>
      <c r="L1559" s="42">
        <v>44</v>
      </c>
      <c r="M1559" s="42">
        <v>53</v>
      </c>
      <c r="N1559" s="42">
        <v>23</v>
      </c>
      <c r="O1559" s="42">
        <v>16</v>
      </c>
      <c r="P1559" s="42">
        <v>33</v>
      </c>
      <c r="Q1559" s="42">
        <v>26</v>
      </c>
      <c r="R1559" s="42">
        <v>38</v>
      </c>
      <c r="S1559" s="42">
        <v>24</v>
      </c>
      <c r="T1559" s="42">
        <v>29</v>
      </c>
      <c r="U1559" s="42">
        <v>18</v>
      </c>
      <c r="V1559" s="42">
        <v>107</v>
      </c>
      <c r="W1559" s="42">
        <v>22</v>
      </c>
      <c r="X1559" s="42">
        <v>18</v>
      </c>
      <c r="Y1559" s="42">
        <v>22</v>
      </c>
      <c r="Z1559" s="42">
        <v>26</v>
      </c>
      <c r="AA1559" s="42">
        <v>10</v>
      </c>
      <c r="AB1559" s="42">
        <v>9</v>
      </c>
      <c r="AC1559" s="42">
        <v>0</v>
      </c>
      <c r="AD1559" s="42">
        <v>28</v>
      </c>
      <c r="AE1559" s="42">
        <v>61</v>
      </c>
      <c r="AF1559" s="42">
        <v>18</v>
      </c>
      <c r="AG1559" s="42">
        <v>104</v>
      </c>
      <c r="AH1559" s="42">
        <v>21</v>
      </c>
      <c r="AI1559" s="42">
        <v>14</v>
      </c>
      <c r="AJ1559" s="42">
        <v>22</v>
      </c>
      <c r="AK1559" s="42">
        <v>27</v>
      </c>
      <c r="AL1559" s="42">
        <v>13</v>
      </c>
      <c r="AM1559" s="42">
        <v>7</v>
      </c>
      <c r="AN1559" s="42">
        <v>0</v>
      </c>
      <c r="AO1559" s="42">
        <v>26</v>
      </c>
      <c r="AP1559" s="42">
        <v>60</v>
      </c>
      <c r="AQ1559" s="42">
        <v>18</v>
      </c>
      <c r="AR1559" s="42">
        <v>168</v>
      </c>
      <c r="AS1559" s="42">
        <v>20</v>
      </c>
      <c r="AT1559" s="42">
        <v>4</v>
      </c>
      <c r="AU1559" s="42">
        <v>4</v>
      </c>
      <c r="AV1559" s="42">
        <v>40</v>
      </c>
      <c r="AW1559" s="42">
        <v>20</v>
      </c>
      <c r="AX1559" s="42">
        <v>16</v>
      </c>
      <c r="AY1559" s="42">
        <v>48</v>
      </c>
      <c r="AZ1559" s="42">
        <v>16</v>
      </c>
      <c r="BA1559" s="42">
        <v>88</v>
      </c>
      <c r="BB1559" s="42">
        <v>12</v>
      </c>
      <c r="BC1559" s="42">
        <v>4</v>
      </c>
      <c r="BD1559" s="42">
        <v>4</v>
      </c>
      <c r="BE1559" s="42">
        <v>16</v>
      </c>
      <c r="BF1559" s="42">
        <v>8</v>
      </c>
      <c r="BG1559" s="42">
        <v>8</v>
      </c>
      <c r="BH1559" s="42">
        <v>24</v>
      </c>
      <c r="BI1559" s="42">
        <v>12</v>
      </c>
      <c r="BJ1559" s="42">
        <v>80</v>
      </c>
      <c r="BK1559" s="42">
        <v>8</v>
      </c>
      <c r="BL1559" s="42">
        <v>0</v>
      </c>
      <c r="BM1559" s="42">
        <v>0</v>
      </c>
      <c r="BN1559" s="42">
        <v>24</v>
      </c>
      <c r="BO1559" s="42">
        <v>12</v>
      </c>
      <c r="BP1559" s="42">
        <v>8</v>
      </c>
      <c r="BQ1559" s="42">
        <v>24</v>
      </c>
      <c r="BR1559" s="42">
        <v>4</v>
      </c>
      <c r="BS1559" s="42">
        <v>20</v>
      </c>
      <c r="BT1559" s="42">
        <v>0</v>
      </c>
      <c r="BU1559" s="42">
        <v>0</v>
      </c>
      <c r="BV1559" s="42">
        <v>0</v>
      </c>
      <c r="BW1559" s="42">
        <v>8</v>
      </c>
      <c r="BX1559" s="42">
        <v>0</v>
      </c>
      <c r="BY1559" s="42">
        <v>4</v>
      </c>
      <c r="BZ1559" s="42">
        <v>0</v>
      </c>
      <c r="CA1559" s="42">
        <v>8</v>
      </c>
      <c r="CB1559" s="42">
        <v>96</v>
      </c>
      <c r="CC1559" s="42">
        <v>20</v>
      </c>
      <c r="CD1559" s="42">
        <v>4</v>
      </c>
      <c r="CE1559" s="42">
        <v>4</v>
      </c>
      <c r="CF1559" s="42">
        <v>32</v>
      </c>
      <c r="CG1559" s="42">
        <v>20</v>
      </c>
      <c r="CH1559" s="42">
        <v>12</v>
      </c>
      <c r="CI1559" s="42">
        <v>0</v>
      </c>
      <c r="CJ1559" s="42">
        <v>4</v>
      </c>
      <c r="CK1559" s="42">
        <v>52</v>
      </c>
      <c r="CL1559" s="42">
        <v>0</v>
      </c>
      <c r="CM1559" s="42">
        <v>0</v>
      </c>
      <c r="CN1559" s="42">
        <v>0</v>
      </c>
      <c r="CO1559" s="42">
        <v>0</v>
      </c>
      <c r="CP1559" s="42">
        <v>0</v>
      </c>
      <c r="CQ1559" s="42">
        <v>0</v>
      </c>
      <c r="CR1559" s="42">
        <v>48</v>
      </c>
      <c r="CS1559" s="42">
        <v>4</v>
      </c>
    </row>
    <row r="1560" spans="1:97">
      <c r="A1560" s="40" t="s">
        <v>3786</v>
      </c>
      <c r="B1560" s="40" t="s">
        <v>289</v>
      </c>
      <c r="C1560" s="40" t="s">
        <v>3502</v>
      </c>
      <c r="D1560" s="40" t="s">
        <v>3503</v>
      </c>
      <c r="E1560" s="40" t="s">
        <v>3681</v>
      </c>
      <c r="F1560" s="40" t="s">
        <v>2849</v>
      </c>
      <c r="G1560" s="41" t="s">
        <v>294</v>
      </c>
      <c r="H1560" s="40" t="s">
        <v>3787</v>
      </c>
      <c r="I1560" s="42">
        <v>295</v>
      </c>
      <c r="J1560" s="42">
        <v>45.226481</v>
      </c>
      <c r="K1560" s="42">
        <v>40.087108000000001</v>
      </c>
      <c r="L1560" s="42">
        <v>47.282229999999998</v>
      </c>
      <c r="M1560" s="42">
        <v>67.839720999999997</v>
      </c>
      <c r="N1560" s="42">
        <v>62.700347999999998</v>
      </c>
      <c r="O1560" s="42">
        <v>31.864111000000001</v>
      </c>
      <c r="P1560" s="42">
        <v>35</v>
      </c>
      <c r="Q1560" s="42">
        <v>36</v>
      </c>
      <c r="R1560" s="42">
        <v>38</v>
      </c>
      <c r="S1560" s="42">
        <v>53</v>
      </c>
      <c r="T1560" s="42">
        <v>63</v>
      </c>
      <c r="U1560" s="42">
        <v>21</v>
      </c>
      <c r="V1560" s="42">
        <v>138.76306600000001</v>
      </c>
      <c r="W1560" s="42">
        <v>23.641114999999999</v>
      </c>
      <c r="X1560" s="42">
        <v>18.501742</v>
      </c>
      <c r="Y1560" s="42">
        <v>25.696864000000001</v>
      </c>
      <c r="Z1560" s="42">
        <v>28.780487999999998</v>
      </c>
      <c r="AA1560" s="42">
        <v>28.780487999999998</v>
      </c>
      <c r="AB1560" s="42">
        <v>11.306620000000001</v>
      </c>
      <c r="AC1560" s="42">
        <v>2.055749</v>
      </c>
      <c r="AD1560" s="42">
        <v>31.864111000000001</v>
      </c>
      <c r="AE1560" s="42">
        <v>79.146341000000007</v>
      </c>
      <c r="AF1560" s="42">
        <v>27.752613</v>
      </c>
      <c r="AG1560" s="42">
        <v>156.23693399999999</v>
      </c>
      <c r="AH1560" s="42">
        <v>21.585366</v>
      </c>
      <c r="AI1560" s="42">
        <v>21.585366</v>
      </c>
      <c r="AJ1560" s="42">
        <v>21.585366</v>
      </c>
      <c r="AK1560" s="42">
        <v>39.059232999999999</v>
      </c>
      <c r="AL1560" s="42">
        <v>33.919860999999997</v>
      </c>
      <c r="AM1560" s="42">
        <v>17.473868</v>
      </c>
      <c r="AN1560" s="42">
        <v>1.0278750000000001</v>
      </c>
      <c r="AO1560" s="42">
        <v>31.864111000000001</v>
      </c>
      <c r="AP1560" s="42">
        <v>84.285713999999999</v>
      </c>
      <c r="AQ1560" s="42">
        <v>40.087108000000001</v>
      </c>
      <c r="AR1560" s="42">
        <v>234.355401</v>
      </c>
      <c r="AS1560" s="42">
        <v>8.2229969999999994</v>
      </c>
      <c r="AT1560" s="42">
        <v>0</v>
      </c>
      <c r="AU1560" s="42">
        <v>16.445993000000001</v>
      </c>
      <c r="AV1560" s="42">
        <v>45.226481</v>
      </c>
      <c r="AW1560" s="42">
        <v>32.891986000000003</v>
      </c>
      <c r="AX1560" s="42">
        <v>12.334495</v>
      </c>
      <c r="AY1560" s="42">
        <v>94.564459999999997</v>
      </c>
      <c r="AZ1560" s="42">
        <v>24.668990000000001</v>
      </c>
      <c r="BA1560" s="42">
        <v>98.675957999999994</v>
      </c>
      <c r="BB1560" s="42">
        <v>4.1114980000000001</v>
      </c>
      <c r="BC1560" s="42">
        <v>0</v>
      </c>
      <c r="BD1560" s="42">
        <v>8.2229969999999994</v>
      </c>
      <c r="BE1560" s="42">
        <v>28.780487999999998</v>
      </c>
      <c r="BF1560" s="42">
        <v>0</v>
      </c>
      <c r="BG1560" s="42">
        <v>12.334495</v>
      </c>
      <c r="BH1560" s="42">
        <v>32.891986000000003</v>
      </c>
      <c r="BI1560" s="42">
        <v>12.334495</v>
      </c>
      <c r="BJ1560" s="42">
        <v>135.67944299999999</v>
      </c>
      <c r="BK1560" s="42">
        <v>4.1114980000000001</v>
      </c>
      <c r="BL1560" s="42">
        <v>0</v>
      </c>
      <c r="BM1560" s="42">
        <v>8.2229969999999994</v>
      </c>
      <c r="BN1560" s="42">
        <v>16.445993000000001</v>
      </c>
      <c r="BO1560" s="42">
        <v>32.891986000000003</v>
      </c>
      <c r="BP1560" s="42">
        <v>0</v>
      </c>
      <c r="BQ1560" s="42">
        <v>61.672474000000001</v>
      </c>
      <c r="BR1560" s="42">
        <v>12.334495</v>
      </c>
      <c r="BS1560" s="42">
        <v>16.445993000000001</v>
      </c>
      <c r="BT1560" s="42">
        <v>0</v>
      </c>
      <c r="BU1560" s="42">
        <v>0</v>
      </c>
      <c r="BV1560" s="42">
        <v>0</v>
      </c>
      <c r="BW1560" s="42">
        <v>0</v>
      </c>
      <c r="BX1560" s="42">
        <v>4.1114980000000001</v>
      </c>
      <c r="BY1560" s="42">
        <v>0</v>
      </c>
      <c r="BZ1560" s="42">
        <v>0</v>
      </c>
      <c r="CA1560" s="42">
        <v>12.334495</v>
      </c>
      <c r="CB1560" s="42">
        <v>102.78745600000001</v>
      </c>
      <c r="CC1560" s="42">
        <v>8.2229969999999994</v>
      </c>
      <c r="CD1560" s="42">
        <v>0</v>
      </c>
      <c r="CE1560" s="42">
        <v>8.2229969999999994</v>
      </c>
      <c r="CF1560" s="42">
        <v>41.114983000000002</v>
      </c>
      <c r="CG1560" s="42">
        <v>28.780487999999998</v>
      </c>
      <c r="CH1560" s="42">
        <v>12.334495</v>
      </c>
      <c r="CI1560" s="42">
        <v>0</v>
      </c>
      <c r="CJ1560" s="42">
        <v>4.1114980000000001</v>
      </c>
      <c r="CK1560" s="42">
        <v>115.121951</v>
      </c>
      <c r="CL1560" s="42">
        <v>0</v>
      </c>
      <c r="CM1560" s="42">
        <v>0</v>
      </c>
      <c r="CN1560" s="42">
        <v>8.2229969999999994</v>
      </c>
      <c r="CO1560" s="42">
        <v>4.1114980000000001</v>
      </c>
      <c r="CP1560" s="42">
        <v>0</v>
      </c>
      <c r="CQ1560" s="42">
        <v>0</v>
      </c>
      <c r="CR1560" s="42">
        <v>94.564459999999997</v>
      </c>
      <c r="CS1560" s="42">
        <v>8.2229969999999994</v>
      </c>
    </row>
    <row r="1561" spans="1:97">
      <c r="A1561" s="40" t="s">
        <v>3788</v>
      </c>
      <c r="B1561" s="40" t="s">
        <v>289</v>
      </c>
      <c r="C1561" s="40" t="s">
        <v>3502</v>
      </c>
      <c r="D1561" s="40" t="s">
        <v>3507</v>
      </c>
      <c r="E1561" s="40" t="s">
        <v>3624</v>
      </c>
      <c r="F1561" s="40" t="s">
        <v>2094</v>
      </c>
      <c r="G1561" s="41" t="s">
        <v>294</v>
      </c>
      <c r="H1561" s="40" t="s">
        <v>3789</v>
      </c>
      <c r="I1561" s="42">
        <v>87</v>
      </c>
      <c r="J1561" s="42">
        <v>14</v>
      </c>
      <c r="K1561" s="42">
        <v>16</v>
      </c>
      <c r="L1561" s="42">
        <v>17</v>
      </c>
      <c r="M1561" s="42">
        <v>17</v>
      </c>
      <c r="N1561" s="42">
        <v>14</v>
      </c>
      <c r="O1561" s="42">
        <v>9</v>
      </c>
      <c r="P1561" s="42">
        <v>18</v>
      </c>
      <c r="Q1561" s="42">
        <v>13</v>
      </c>
      <c r="R1561" s="42">
        <v>21</v>
      </c>
      <c r="S1561" s="42">
        <v>18</v>
      </c>
      <c r="T1561" s="42">
        <v>13</v>
      </c>
      <c r="U1561" s="42">
        <v>9</v>
      </c>
      <c r="V1561" s="42">
        <v>43</v>
      </c>
      <c r="W1561" s="42">
        <v>7</v>
      </c>
      <c r="X1561" s="42">
        <v>8</v>
      </c>
      <c r="Y1561" s="42">
        <v>11</v>
      </c>
      <c r="Z1561" s="42">
        <v>8</v>
      </c>
      <c r="AA1561" s="42">
        <v>6</v>
      </c>
      <c r="AB1561" s="42">
        <v>3</v>
      </c>
      <c r="AC1561" s="42">
        <v>0</v>
      </c>
      <c r="AD1561" s="42">
        <v>11</v>
      </c>
      <c r="AE1561" s="42">
        <v>27</v>
      </c>
      <c r="AF1561" s="42">
        <v>5</v>
      </c>
      <c r="AG1561" s="42">
        <v>44</v>
      </c>
      <c r="AH1561" s="42">
        <v>7</v>
      </c>
      <c r="AI1561" s="42">
        <v>8</v>
      </c>
      <c r="AJ1561" s="42">
        <v>6</v>
      </c>
      <c r="AK1561" s="42">
        <v>9</v>
      </c>
      <c r="AL1561" s="42">
        <v>8</v>
      </c>
      <c r="AM1561" s="42">
        <v>4</v>
      </c>
      <c r="AN1561" s="42">
        <v>2</v>
      </c>
      <c r="AO1561" s="42">
        <v>11</v>
      </c>
      <c r="AP1561" s="42">
        <v>22</v>
      </c>
      <c r="AQ1561" s="42">
        <v>11</v>
      </c>
      <c r="AR1561" s="42">
        <v>64</v>
      </c>
      <c r="AS1561" s="42">
        <v>4</v>
      </c>
      <c r="AT1561" s="42">
        <v>4</v>
      </c>
      <c r="AU1561" s="42">
        <v>0</v>
      </c>
      <c r="AV1561" s="42">
        <v>8</v>
      </c>
      <c r="AW1561" s="42">
        <v>12</v>
      </c>
      <c r="AX1561" s="42">
        <v>8</v>
      </c>
      <c r="AY1561" s="42">
        <v>20</v>
      </c>
      <c r="AZ1561" s="42">
        <v>8</v>
      </c>
      <c r="BA1561" s="42">
        <v>28</v>
      </c>
      <c r="BB1561" s="42">
        <v>4</v>
      </c>
      <c r="BC1561" s="42">
        <v>4</v>
      </c>
      <c r="BD1561" s="42">
        <v>0</v>
      </c>
      <c r="BE1561" s="42">
        <v>4</v>
      </c>
      <c r="BF1561" s="42">
        <v>0</v>
      </c>
      <c r="BG1561" s="42">
        <v>8</v>
      </c>
      <c r="BH1561" s="42">
        <v>4</v>
      </c>
      <c r="BI1561" s="42">
        <v>4</v>
      </c>
      <c r="BJ1561" s="42">
        <v>36</v>
      </c>
      <c r="BK1561" s="42">
        <v>0</v>
      </c>
      <c r="BL1561" s="42">
        <v>0</v>
      </c>
      <c r="BM1561" s="42">
        <v>0</v>
      </c>
      <c r="BN1561" s="42">
        <v>4</v>
      </c>
      <c r="BO1561" s="42">
        <v>12</v>
      </c>
      <c r="BP1561" s="42">
        <v>0</v>
      </c>
      <c r="BQ1561" s="42">
        <v>16</v>
      </c>
      <c r="BR1561" s="42">
        <v>4</v>
      </c>
      <c r="BS1561" s="42">
        <v>8</v>
      </c>
      <c r="BT1561" s="42">
        <v>0</v>
      </c>
      <c r="BU1561" s="42">
        <v>0</v>
      </c>
      <c r="BV1561" s="42">
        <v>0</v>
      </c>
      <c r="BW1561" s="42">
        <v>0</v>
      </c>
      <c r="BX1561" s="42">
        <v>4</v>
      </c>
      <c r="BY1561" s="42">
        <v>0</v>
      </c>
      <c r="BZ1561" s="42">
        <v>0</v>
      </c>
      <c r="CA1561" s="42">
        <v>4</v>
      </c>
      <c r="CB1561" s="42">
        <v>28</v>
      </c>
      <c r="CC1561" s="42">
        <v>0</v>
      </c>
      <c r="CD1561" s="42">
        <v>4</v>
      </c>
      <c r="CE1561" s="42">
        <v>0</v>
      </c>
      <c r="CF1561" s="42">
        <v>8</v>
      </c>
      <c r="CG1561" s="42">
        <v>8</v>
      </c>
      <c r="CH1561" s="42">
        <v>8</v>
      </c>
      <c r="CI1561" s="42">
        <v>0</v>
      </c>
      <c r="CJ1561" s="42">
        <v>0</v>
      </c>
      <c r="CK1561" s="42">
        <v>28</v>
      </c>
      <c r="CL1561" s="42">
        <v>4</v>
      </c>
      <c r="CM1561" s="42">
        <v>0</v>
      </c>
      <c r="CN1561" s="42">
        <v>0</v>
      </c>
      <c r="CO1561" s="42">
        <v>0</v>
      </c>
      <c r="CP1561" s="42">
        <v>0</v>
      </c>
      <c r="CQ1561" s="42">
        <v>0</v>
      </c>
      <c r="CR1561" s="42">
        <v>20</v>
      </c>
      <c r="CS1561" s="42">
        <v>4</v>
      </c>
    </row>
    <row r="1562" spans="1:97">
      <c r="A1562" s="40" t="s">
        <v>3790</v>
      </c>
      <c r="B1562" s="40" t="s">
        <v>289</v>
      </c>
      <c r="C1562" s="40" t="s">
        <v>3502</v>
      </c>
      <c r="D1562" s="40" t="s">
        <v>3507</v>
      </c>
      <c r="E1562" s="40" t="s">
        <v>3662</v>
      </c>
      <c r="F1562" s="40" t="s">
        <v>397</v>
      </c>
      <c r="G1562" s="41" t="s">
        <v>294</v>
      </c>
      <c r="H1562" s="40" t="s">
        <v>3791</v>
      </c>
      <c r="I1562" s="42">
        <v>791</v>
      </c>
      <c r="J1562" s="42">
        <v>150.676524</v>
      </c>
      <c r="K1562" s="42">
        <v>126.011447</v>
      </c>
      <c r="L1562" s="42">
        <v>152.71020100000001</v>
      </c>
      <c r="M1562" s="42">
        <v>181.83406199999999</v>
      </c>
      <c r="N1562" s="42">
        <v>110.546845</v>
      </c>
      <c r="O1562" s="42">
        <v>69.220921000000004</v>
      </c>
      <c r="P1562" s="42">
        <v>121</v>
      </c>
      <c r="Q1562" s="42">
        <v>111</v>
      </c>
      <c r="R1562" s="42">
        <v>151</v>
      </c>
      <c r="S1562" s="42">
        <v>146</v>
      </c>
      <c r="T1562" s="42">
        <v>109</v>
      </c>
      <c r="U1562" s="42">
        <v>56</v>
      </c>
      <c r="V1562" s="42">
        <v>394.49947100000003</v>
      </c>
      <c r="W1562" s="42">
        <v>85.718671999999998</v>
      </c>
      <c r="X1562" s="42">
        <v>59.889969999999998</v>
      </c>
      <c r="Y1562" s="42">
        <v>70.156211999999996</v>
      </c>
      <c r="Z1562" s="42">
        <v>97.115920000000003</v>
      </c>
      <c r="AA1562" s="42">
        <v>52.690551999999997</v>
      </c>
      <c r="AB1562" s="42">
        <v>27.894998000000001</v>
      </c>
      <c r="AC1562" s="42">
        <v>1.033148</v>
      </c>
      <c r="AD1562" s="42">
        <v>114.614199</v>
      </c>
      <c r="AE1562" s="42">
        <v>223.062128</v>
      </c>
      <c r="AF1562" s="42">
        <v>56.823143999999999</v>
      </c>
      <c r="AG1562" s="42">
        <v>396.50052899999997</v>
      </c>
      <c r="AH1562" s="42">
        <v>64.957853</v>
      </c>
      <c r="AI1562" s="42">
        <v>66.121476999999999</v>
      </c>
      <c r="AJ1562" s="42">
        <v>82.553989000000001</v>
      </c>
      <c r="AK1562" s="42">
        <v>84.718142999999998</v>
      </c>
      <c r="AL1562" s="42">
        <v>57.856293000000001</v>
      </c>
      <c r="AM1562" s="42">
        <v>39.259627000000002</v>
      </c>
      <c r="AN1562" s="42">
        <v>1.033148</v>
      </c>
      <c r="AO1562" s="42">
        <v>91.819703000000004</v>
      </c>
      <c r="AP1562" s="42">
        <v>227.19471999999999</v>
      </c>
      <c r="AQ1562" s="42">
        <v>77.486106000000007</v>
      </c>
      <c r="AR1562" s="42">
        <v>602.83657300000004</v>
      </c>
      <c r="AS1562" s="42">
        <v>24.795553999999999</v>
      </c>
      <c r="AT1562" s="42">
        <v>16.530369</v>
      </c>
      <c r="AU1562" s="42">
        <v>0</v>
      </c>
      <c r="AV1562" s="42">
        <v>53.723700000000001</v>
      </c>
      <c r="AW1562" s="42">
        <v>99.182215999999997</v>
      </c>
      <c r="AX1562" s="42">
        <v>132.11247800000001</v>
      </c>
      <c r="AY1562" s="42">
        <v>185.966655</v>
      </c>
      <c r="AZ1562" s="42">
        <v>90.525600999999995</v>
      </c>
      <c r="BA1562" s="42">
        <v>289.020509</v>
      </c>
      <c r="BB1562" s="42">
        <v>24.795553999999999</v>
      </c>
      <c r="BC1562" s="42">
        <v>12.397777</v>
      </c>
      <c r="BD1562" s="42">
        <v>0</v>
      </c>
      <c r="BE1562" s="42">
        <v>24.795553999999999</v>
      </c>
      <c r="BF1562" s="42">
        <v>20.662962</v>
      </c>
      <c r="BG1562" s="42">
        <v>90.786555000000007</v>
      </c>
      <c r="BH1562" s="42">
        <v>90.917030999999994</v>
      </c>
      <c r="BI1562" s="42">
        <v>24.665077</v>
      </c>
      <c r="BJ1562" s="42">
        <v>313.81606299999999</v>
      </c>
      <c r="BK1562" s="42">
        <v>0</v>
      </c>
      <c r="BL1562" s="42">
        <v>4.1325919999999998</v>
      </c>
      <c r="BM1562" s="42">
        <v>0</v>
      </c>
      <c r="BN1562" s="42">
        <v>28.928146000000002</v>
      </c>
      <c r="BO1562" s="42">
        <v>78.519254000000004</v>
      </c>
      <c r="BP1562" s="42">
        <v>41.325923000000003</v>
      </c>
      <c r="BQ1562" s="42">
        <v>95.049622999999997</v>
      </c>
      <c r="BR1562" s="42">
        <v>65.860523999999998</v>
      </c>
      <c r="BS1562" s="42">
        <v>90.786555000000007</v>
      </c>
      <c r="BT1562" s="42">
        <v>0</v>
      </c>
      <c r="BU1562" s="42">
        <v>0</v>
      </c>
      <c r="BV1562" s="42">
        <v>0</v>
      </c>
      <c r="BW1562" s="42">
        <v>0</v>
      </c>
      <c r="BX1562" s="42">
        <v>16.530369</v>
      </c>
      <c r="BY1562" s="42">
        <v>33.060738999999998</v>
      </c>
      <c r="BZ1562" s="42">
        <v>0</v>
      </c>
      <c r="CA1562" s="42">
        <v>41.195447000000001</v>
      </c>
      <c r="CB1562" s="42">
        <v>280.62484799999999</v>
      </c>
      <c r="CC1562" s="42">
        <v>24.795553999999999</v>
      </c>
      <c r="CD1562" s="42">
        <v>16.530369</v>
      </c>
      <c r="CE1562" s="42">
        <v>0</v>
      </c>
      <c r="CF1562" s="42">
        <v>45.458516000000003</v>
      </c>
      <c r="CG1562" s="42">
        <v>78.519254000000004</v>
      </c>
      <c r="CH1562" s="42">
        <v>90.786555000000007</v>
      </c>
      <c r="CI1562" s="42">
        <v>0</v>
      </c>
      <c r="CJ1562" s="42">
        <v>24.534600999999999</v>
      </c>
      <c r="CK1562" s="42">
        <v>231.42517000000001</v>
      </c>
      <c r="CL1562" s="42">
        <v>0</v>
      </c>
      <c r="CM1562" s="42">
        <v>0</v>
      </c>
      <c r="CN1562" s="42">
        <v>0</v>
      </c>
      <c r="CO1562" s="42">
        <v>8.2651850000000007</v>
      </c>
      <c r="CP1562" s="42">
        <v>4.1325919999999998</v>
      </c>
      <c r="CQ1562" s="42">
        <v>8.2651850000000007</v>
      </c>
      <c r="CR1562" s="42">
        <v>185.966655</v>
      </c>
      <c r="CS1562" s="42">
        <v>24.795553999999999</v>
      </c>
    </row>
    <row r="1563" spans="1:97">
      <c r="A1563" s="40" t="s">
        <v>3792</v>
      </c>
      <c r="B1563" s="40" t="s">
        <v>289</v>
      </c>
      <c r="C1563" s="40" t="s">
        <v>3502</v>
      </c>
      <c r="D1563" s="40" t="s">
        <v>3503</v>
      </c>
      <c r="E1563" s="40" t="s">
        <v>3633</v>
      </c>
      <c r="F1563" s="40" t="s">
        <v>2849</v>
      </c>
      <c r="G1563" s="41" t="s">
        <v>294</v>
      </c>
      <c r="H1563" s="40" t="s">
        <v>3793</v>
      </c>
      <c r="I1563" s="42">
        <v>1163</v>
      </c>
      <c r="J1563" s="42">
        <v>257.22116999999997</v>
      </c>
      <c r="K1563" s="42">
        <v>218.18760800000001</v>
      </c>
      <c r="L1563" s="42">
        <v>252.21686700000001</v>
      </c>
      <c r="M1563" s="42">
        <v>252.21686700000001</v>
      </c>
      <c r="N1563" s="42">
        <v>109.09380400000001</v>
      </c>
      <c r="O1563" s="42">
        <v>74.063682999999997</v>
      </c>
      <c r="P1563" s="42">
        <v>176</v>
      </c>
      <c r="Q1563" s="42">
        <v>135</v>
      </c>
      <c r="R1563" s="42">
        <v>203</v>
      </c>
      <c r="S1563" s="42">
        <v>154</v>
      </c>
      <c r="T1563" s="42">
        <v>111</v>
      </c>
      <c r="U1563" s="42">
        <v>38</v>
      </c>
      <c r="V1563" s="42">
        <v>570.49053400000003</v>
      </c>
      <c r="W1563" s="42">
        <v>126.108434</v>
      </c>
      <c r="X1563" s="42">
        <v>111.09552499999999</v>
      </c>
      <c r="Y1563" s="42">
        <v>116.099828</v>
      </c>
      <c r="Z1563" s="42">
        <v>135.11617899999999</v>
      </c>
      <c r="AA1563" s="42">
        <v>52.044750000000001</v>
      </c>
      <c r="AB1563" s="42">
        <v>29.024957000000001</v>
      </c>
      <c r="AC1563" s="42">
        <v>1.000861</v>
      </c>
      <c r="AD1563" s="42">
        <v>168.144578</v>
      </c>
      <c r="AE1563" s="42">
        <v>347.29862300000002</v>
      </c>
      <c r="AF1563" s="42">
        <v>55.047331999999997</v>
      </c>
      <c r="AG1563" s="42">
        <v>592.50946599999997</v>
      </c>
      <c r="AH1563" s="42">
        <v>131.11273700000001</v>
      </c>
      <c r="AI1563" s="42">
        <v>107.092083</v>
      </c>
      <c r="AJ1563" s="42">
        <v>136.11704</v>
      </c>
      <c r="AK1563" s="42">
        <v>117.10068800000001</v>
      </c>
      <c r="AL1563" s="42">
        <v>57.049053000000001</v>
      </c>
      <c r="AM1563" s="42">
        <v>42.036144999999998</v>
      </c>
      <c r="AN1563" s="42">
        <v>2.0017209999999999</v>
      </c>
      <c r="AO1563" s="42">
        <v>166.14285699999999</v>
      </c>
      <c r="AP1563" s="42">
        <v>353.303787</v>
      </c>
      <c r="AQ1563" s="42">
        <v>73.062822999999995</v>
      </c>
      <c r="AR1563" s="42">
        <v>892.76764200000002</v>
      </c>
      <c r="AS1563" s="42">
        <v>8.0068850000000005</v>
      </c>
      <c r="AT1563" s="42">
        <v>52.044750000000001</v>
      </c>
      <c r="AU1563" s="42">
        <v>52.044750000000001</v>
      </c>
      <c r="AV1563" s="42">
        <v>124.106713</v>
      </c>
      <c r="AW1563" s="42">
        <v>196.16867500000001</v>
      </c>
      <c r="AX1563" s="42">
        <v>164.14113599999999</v>
      </c>
      <c r="AY1563" s="42">
        <v>164.14113599999999</v>
      </c>
      <c r="AZ1563" s="42">
        <v>132.113597</v>
      </c>
      <c r="BA1563" s="42">
        <v>452.38898499999999</v>
      </c>
      <c r="BB1563" s="42">
        <v>8.0068850000000005</v>
      </c>
      <c r="BC1563" s="42">
        <v>40.034422999999997</v>
      </c>
      <c r="BD1563" s="42">
        <v>32.027538999999997</v>
      </c>
      <c r="BE1563" s="42">
        <v>64.055076999999997</v>
      </c>
      <c r="BF1563" s="42">
        <v>36.030980999999997</v>
      </c>
      <c r="BG1563" s="42">
        <v>140.12048200000001</v>
      </c>
      <c r="BH1563" s="42">
        <v>72.061961999999994</v>
      </c>
      <c r="BI1563" s="42">
        <v>60.051634999999997</v>
      </c>
      <c r="BJ1563" s="42">
        <v>440.37865699999998</v>
      </c>
      <c r="BK1563" s="42">
        <v>0</v>
      </c>
      <c r="BL1563" s="42">
        <v>12.010327</v>
      </c>
      <c r="BM1563" s="42">
        <v>20.017212000000001</v>
      </c>
      <c r="BN1563" s="42">
        <v>60.051634999999997</v>
      </c>
      <c r="BO1563" s="42">
        <v>160.13769400000001</v>
      </c>
      <c r="BP1563" s="42">
        <v>24.020654</v>
      </c>
      <c r="BQ1563" s="42">
        <v>92.079173999999995</v>
      </c>
      <c r="BR1563" s="42">
        <v>72.061961999999994</v>
      </c>
      <c r="BS1563" s="42">
        <v>120.10326999999999</v>
      </c>
      <c r="BT1563" s="42">
        <v>0</v>
      </c>
      <c r="BU1563" s="42">
        <v>0</v>
      </c>
      <c r="BV1563" s="42">
        <v>0</v>
      </c>
      <c r="BW1563" s="42">
        <v>4.0034419999999997</v>
      </c>
      <c r="BX1563" s="42">
        <v>20.017212000000001</v>
      </c>
      <c r="BY1563" s="42">
        <v>16.013769</v>
      </c>
      <c r="BZ1563" s="42">
        <v>0</v>
      </c>
      <c r="CA1563" s="42">
        <v>80.068847000000005</v>
      </c>
      <c r="CB1563" s="42">
        <v>536.461274</v>
      </c>
      <c r="CC1563" s="42">
        <v>8.0068850000000005</v>
      </c>
      <c r="CD1563" s="42">
        <v>48.041308000000001</v>
      </c>
      <c r="CE1563" s="42">
        <v>32.027538999999997</v>
      </c>
      <c r="CF1563" s="42">
        <v>116.099828</v>
      </c>
      <c r="CG1563" s="42">
        <v>164.14113599999999</v>
      </c>
      <c r="CH1563" s="42">
        <v>116.099828</v>
      </c>
      <c r="CI1563" s="42">
        <v>4.0034419999999997</v>
      </c>
      <c r="CJ1563" s="42">
        <v>48.041308000000001</v>
      </c>
      <c r="CK1563" s="42">
        <v>236.20309800000001</v>
      </c>
      <c r="CL1563" s="42">
        <v>0</v>
      </c>
      <c r="CM1563" s="42">
        <v>4.0034419999999997</v>
      </c>
      <c r="CN1563" s="42">
        <v>20.017212000000001</v>
      </c>
      <c r="CO1563" s="42">
        <v>4.0034419999999997</v>
      </c>
      <c r="CP1563" s="42">
        <v>12.010327</v>
      </c>
      <c r="CQ1563" s="42">
        <v>32.027538999999997</v>
      </c>
      <c r="CR1563" s="42">
        <v>160.13769400000001</v>
      </c>
      <c r="CS1563" s="42">
        <v>4.0034419999999997</v>
      </c>
    </row>
    <row r="1564" spans="1:97">
      <c r="A1564" s="40" t="s">
        <v>3794</v>
      </c>
      <c r="B1564" s="40" t="s">
        <v>289</v>
      </c>
      <c r="C1564" s="40" t="s">
        <v>3502</v>
      </c>
      <c r="D1564" s="40" t="s">
        <v>3503</v>
      </c>
      <c r="E1564" s="40" t="s">
        <v>3514</v>
      </c>
      <c r="F1564" s="40" t="s">
        <v>2849</v>
      </c>
      <c r="G1564" s="41" t="s">
        <v>294</v>
      </c>
      <c r="H1564" s="40" t="s">
        <v>3795</v>
      </c>
      <c r="I1564" s="42">
        <v>282</v>
      </c>
      <c r="J1564" s="42">
        <v>59.937282000000003</v>
      </c>
      <c r="K1564" s="42">
        <v>40.285713999999999</v>
      </c>
      <c r="L1564" s="42">
        <v>51.094076999999999</v>
      </c>
      <c r="M1564" s="42">
        <v>85.484320999999994</v>
      </c>
      <c r="N1564" s="42">
        <v>32.425086999999998</v>
      </c>
      <c r="O1564" s="42">
        <v>12.773519</v>
      </c>
      <c r="P1564" s="42">
        <v>53</v>
      </c>
      <c r="Q1564" s="42">
        <v>51</v>
      </c>
      <c r="R1564" s="42">
        <v>66</v>
      </c>
      <c r="S1564" s="42">
        <v>51</v>
      </c>
      <c r="T1564" s="42">
        <v>33</v>
      </c>
      <c r="U1564" s="42">
        <v>15</v>
      </c>
      <c r="V1564" s="42">
        <v>138.543554</v>
      </c>
      <c r="W1564" s="42">
        <v>29.477352</v>
      </c>
      <c r="X1564" s="42">
        <v>14.738676</v>
      </c>
      <c r="Y1564" s="42">
        <v>24.56446</v>
      </c>
      <c r="Z1564" s="42">
        <v>47.163763000000003</v>
      </c>
      <c r="AA1564" s="42">
        <v>17.686411</v>
      </c>
      <c r="AB1564" s="42">
        <v>4.9128920000000003</v>
      </c>
      <c r="AC1564" s="42">
        <v>0</v>
      </c>
      <c r="AD1564" s="42">
        <v>34.390244000000003</v>
      </c>
      <c r="AE1564" s="42">
        <v>89.414634000000007</v>
      </c>
      <c r="AF1564" s="42">
        <v>14.738676</v>
      </c>
      <c r="AG1564" s="42">
        <v>143.456446</v>
      </c>
      <c r="AH1564" s="42">
        <v>30.45993</v>
      </c>
      <c r="AI1564" s="42">
        <v>25.547038000000001</v>
      </c>
      <c r="AJ1564" s="42">
        <v>26.529616999999998</v>
      </c>
      <c r="AK1564" s="42">
        <v>38.320557000000001</v>
      </c>
      <c r="AL1564" s="42">
        <v>14.738676</v>
      </c>
      <c r="AM1564" s="42">
        <v>6.8780489999999999</v>
      </c>
      <c r="AN1564" s="42">
        <v>0.98257799999999995</v>
      </c>
      <c r="AO1564" s="42">
        <v>38.320557000000001</v>
      </c>
      <c r="AP1564" s="42">
        <v>90.397212999999994</v>
      </c>
      <c r="AQ1564" s="42">
        <v>14.738676</v>
      </c>
      <c r="AR1564" s="42">
        <v>231.88850199999999</v>
      </c>
      <c r="AS1564" s="42">
        <v>3.9303140000000001</v>
      </c>
      <c r="AT1564" s="42">
        <v>31.442509000000001</v>
      </c>
      <c r="AU1564" s="42">
        <v>15.721254</v>
      </c>
      <c r="AV1564" s="42">
        <v>62.885016999999998</v>
      </c>
      <c r="AW1564" s="42">
        <v>51.094076999999999</v>
      </c>
      <c r="AX1564" s="42">
        <v>27.512194999999998</v>
      </c>
      <c r="AY1564" s="42">
        <v>19.651568000000001</v>
      </c>
      <c r="AZ1564" s="42">
        <v>19.651568000000001</v>
      </c>
      <c r="BA1564" s="42">
        <v>113.979094</v>
      </c>
      <c r="BB1564" s="42">
        <v>3.9303140000000001</v>
      </c>
      <c r="BC1564" s="42">
        <v>19.651568000000001</v>
      </c>
      <c r="BD1564" s="42">
        <v>11.790941</v>
      </c>
      <c r="BE1564" s="42">
        <v>27.512194999999998</v>
      </c>
      <c r="BF1564" s="42">
        <v>11.790941</v>
      </c>
      <c r="BG1564" s="42">
        <v>23.581882</v>
      </c>
      <c r="BH1564" s="42">
        <v>11.790941</v>
      </c>
      <c r="BI1564" s="42">
        <v>3.9303140000000001</v>
      </c>
      <c r="BJ1564" s="42">
        <v>117.909408</v>
      </c>
      <c r="BK1564" s="42">
        <v>0</v>
      </c>
      <c r="BL1564" s="42">
        <v>11.790941</v>
      </c>
      <c r="BM1564" s="42">
        <v>3.9303140000000001</v>
      </c>
      <c r="BN1564" s="42">
        <v>35.372821999999999</v>
      </c>
      <c r="BO1564" s="42">
        <v>39.303136000000002</v>
      </c>
      <c r="BP1564" s="42">
        <v>3.9303140000000001</v>
      </c>
      <c r="BQ1564" s="42">
        <v>7.860627</v>
      </c>
      <c r="BR1564" s="42">
        <v>15.721254</v>
      </c>
      <c r="BS1564" s="42">
        <v>35.372821999999999</v>
      </c>
      <c r="BT1564" s="42">
        <v>0</v>
      </c>
      <c r="BU1564" s="42">
        <v>0</v>
      </c>
      <c r="BV1564" s="42">
        <v>3.9303140000000001</v>
      </c>
      <c r="BW1564" s="42">
        <v>3.9303140000000001</v>
      </c>
      <c r="BX1564" s="42">
        <v>7.860627</v>
      </c>
      <c r="BY1564" s="42">
        <v>3.9303140000000001</v>
      </c>
      <c r="BZ1564" s="42">
        <v>0</v>
      </c>
      <c r="CA1564" s="42">
        <v>15.721254</v>
      </c>
      <c r="CB1564" s="42">
        <v>137.56097600000001</v>
      </c>
      <c r="CC1564" s="42">
        <v>3.9303140000000001</v>
      </c>
      <c r="CD1564" s="42">
        <v>15.721254</v>
      </c>
      <c r="CE1564" s="42">
        <v>7.860627</v>
      </c>
      <c r="CF1564" s="42">
        <v>51.094076999999999</v>
      </c>
      <c r="CG1564" s="42">
        <v>35.372821999999999</v>
      </c>
      <c r="CH1564" s="42">
        <v>19.651568000000001</v>
      </c>
      <c r="CI1564" s="42">
        <v>0</v>
      </c>
      <c r="CJ1564" s="42">
        <v>3.9303140000000001</v>
      </c>
      <c r="CK1564" s="42">
        <v>58.954704</v>
      </c>
      <c r="CL1564" s="42">
        <v>0</v>
      </c>
      <c r="CM1564" s="42">
        <v>15.721254</v>
      </c>
      <c r="CN1564" s="42">
        <v>3.9303140000000001</v>
      </c>
      <c r="CO1564" s="42">
        <v>7.860627</v>
      </c>
      <c r="CP1564" s="42">
        <v>7.860627</v>
      </c>
      <c r="CQ1564" s="42">
        <v>3.9303140000000001</v>
      </c>
      <c r="CR1564" s="42">
        <v>19.651568000000001</v>
      </c>
      <c r="CS1564" s="42">
        <v>0</v>
      </c>
    </row>
    <row r="1565" spans="1:97">
      <c r="A1565" s="40" t="s">
        <v>3796</v>
      </c>
      <c r="B1565" s="40" t="s">
        <v>289</v>
      </c>
      <c r="C1565" s="40" t="s">
        <v>3502</v>
      </c>
      <c r="D1565" s="40" t="s">
        <v>3507</v>
      </c>
      <c r="E1565" s="40" t="s">
        <v>3621</v>
      </c>
      <c r="F1565" s="40" t="s">
        <v>2094</v>
      </c>
      <c r="G1565" s="41" t="s">
        <v>294</v>
      </c>
      <c r="H1565" s="40" t="s">
        <v>3797</v>
      </c>
      <c r="I1565" s="42">
        <v>341</v>
      </c>
      <c r="J1565" s="42">
        <v>62</v>
      </c>
      <c r="K1565" s="42">
        <v>56.529412000000001</v>
      </c>
      <c r="L1565" s="42">
        <v>54.705882000000003</v>
      </c>
      <c r="M1565" s="42">
        <v>84.794117999999997</v>
      </c>
      <c r="N1565" s="42">
        <v>50.147058999999999</v>
      </c>
      <c r="O1565" s="42">
        <v>32.823529000000001</v>
      </c>
      <c r="P1565" s="42">
        <v>58</v>
      </c>
      <c r="Q1565" s="42">
        <v>45</v>
      </c>
      <c r="R1565" s="42">
        <v>80</v>
      </c>
      <c r="S1565" s="42">
        <v>50</v>
      </c>
      <c r="T1565" s="42">
        <v>56</v>
      </c>
      <c r="U1565" s="42">
        <v>30</v>
      </c>
      <c r="V1565" s="42">
        <v>176.88235299999999</v>
      </c>
      <c r="W1565" s="42">
        <v>36.470587999999999</v>
      </c>
      <c r="X1565" s="42">
        <v>30.088235000000001</v>
      </c>
      <c r="Y1565" s="42">
        <v>29.176470999999999</v>
      </c>
      <c r="Z1565" s="42">
        <v>37.382353000000002</v>
      </c>
      <c r="AA1565" s="42">
        <v>25.529412000000001</v>
      </c>
      <c r="AB1565" s="42">
        <v>17.323529000000001</v>
      </c>
      <c r="AC1565" s="42">
        <v>0.91176500000000005</v>
      </c>
      <c r="AD1565" s="42">
        <v>47.411765000000003</v>
      </c>
      <c r="AE1565" s="42">
        <v>93.911765000000003</v>
      </c>
      <c r="AF1565" s="42">
        <v>35.558824000000001</v>
      </c>
      <c r="AG1565" s="42">
        <v>164.11764700000001</v>
      </c>
      <c r="AH1565" s="42">
        <v>25.529412000000001</v>
      </c>
      <c r="AI1565" s="42">
        <v>26.441175999999999</v>
      </c>
      <c r="AJ1565" s="42">
        <v>25.529412000000001</v>
      </c>
      <c r="AK1565" s="42">
        <v>47.411765000000003</v>
      </c>
      <c r="AL1565" s="42">
        <v>24.617647000000002</v>
      </c>
      <c r="AM1565" s="42">
        <v>10.941176</v>
      </c>
      <c r="AN1565" s="42">
        <v>3.6470590000000001</v>
      </c>
      <c r="AO1565" s="42">
        <v>32.823529000000001</v>
      </c>
      <c r="AP1565" s="42">
        <v>98.470588000000006</v>
      </c>
      <c r="AQ1565" s="42">
        <v>32.823529000000001</v>
      </c>
      <c r="AR1565" s="42">
        <v>288.11764699999998</v>
      </c>
      <c r="AS1565" s="42">
        <v>21.882352999999998</v>
      </c>
      <c r="AT1565" s="42">
        <v>14.588234999999999</v>
      </c>
      <c r="AU1565" s="42">
        <v>18.235294</v>
      </c>
      <c r="AV1565" s="42">
        <v>29.176470999999999</v>
      </c>
      <c r="AW1565" s="42">
        <v>32.823529000000001</v>
      </c>
      <c r="AX1565" s="42">
        <v>54.705882000000003</v>
      </c>
      <c r="AY1565" s="42">
        <v>91.176471000000006</v>
      </c>
      <c r="AZ1565" s="42">
        <v>25.529412000000001</v>
      </c>
      <c r="BA1565" s="42">
        <v>160.47058799999999</v>
      </c>
      <c r="BB1565" s="42">
        <v>18.235294</v>
      </c>
      <c r="BC1565" s="42">
        <v>10.941176</v>
      </c>
      <c r="BD1565" s="42">
        <v>14.588234999999999</v>
      </c>
      <c r="BE1565" s="42">
        <v>14.588234999999999</v>
      </c>
      <c r="BF1565" s="42">
        <v>7.2941180000000001</v>
      </c>
      <c r="BG1565" s="42">
        <v>43.764705999999997</v>
      </c>
      <c r="BH1565" s="42">
        <v>47.411765000000003</v>
      </c>
      <c r="BI1565" s="42">
        <v>3.6470590000000001</v>
      </c>
      <c r="BJ1565" s="42">
        <v>127.647059</v>
      </c>
      <c r="BK1565" s="42">
        <v>3.6470590000000001</v>
      </c>
      <c r="BL1565" s="42">
        <v>3.6470590000000001</v>
      </c>
      <c r="BM1565" s="42">
        <v>3.6470590000000001</v>
      </c>
      <c r="BN1565" s="42">
        <v>14.588234999999999</v>
      </c>
      <c r="BO1565" s="42">
        <v>25.529412000000001</v>
      </c>
      <c r="BP1565" s="42">
        <v>10.941176</v>
      </c>
      <c r="BQ1565" s="42">
        <v>43.764705999999997</v>
      </c>
      <c r="BR1565" s="42">
        <v>21.882352999999998</v>
      </c>
      <c r="BS1565" s="42">
        <v>32.823529000000001</v>
      </c>
      <c r="BT1565" s="42">
        <v>3.6470590000000001</v>
      </c>
      <c r="BU1565" s="42">
        <v>0</v>
      </c>
      <c r="BV1565" s="42">
        <v>0</v>
      </c>
      <c r="BW1565" s="42">
        <v>0</v>
      </c>
      <c r="BX1565" s="42">
        <v>3.6470590000000001</v>
      </c>
      <c r="BY1565" s="42">
        <v>18.235294</v>
      </c>
      <c r="BZ1565" s="42">
        <v>0</v>
      </c>
      <c r="CA1565" s="42">
        <v>7.2941180000000001</v>
      </c>
      <c r="CB1565" s="42">
        <v>124</v>
      </c>
      <c r="CC1565" s="42">
        <v>10.941176</v>
      </c>
      <c r="CD1565" s="42">
        <v>10.941176</v>
      </c>
      <c r="CE1565" s="42">
        <v>7.2941180000000001</v>
      </c>
      <c r="CF1565" s="42">
        <v>18.235294</v>
      </c>
      <c r="CG1565" s="42">
        <v>25.529412000000001</v>
      </c>
      <c r="CH1565" s="42">
        <v>32.823529000000001</v>
      </c>
      <c r="CI1565" s="42">
        <v>0</v>
      </c>
      <c r="CJ1565" s="42">
        <v>18.235294</v>
      </c>
      <c r="CK1565" s="42">
        <v>131.294118</v>
      </c>
      <c r="CL1565" s="42">
        <v>7.2941180000000001</v>
      </c>
      <c r="CM1565" s="42">
        <v>3.6470590000000001</v>
      </c>
      <c r="CN1565" s="42">
        <v>10.941176</v>
      </c>
      <c r="CO1565" s="42">
        <v>10.941176</v>
      </c>
      <c r="CP1565" s="42">
        <v>3.6470590000000001</v>
      </c>
      <c r="CQ1565" s="42">
        <v>3.6470590000000001</v>
      </c>
      <c r="CR1565" s="42">
        <v>91.176471000000006</v>
      </c>
      <c r="CS1565" s="42">
        <v>0</v>
      </c>
    </row>
    <row r="1566" spans="1:97">
      <c r="A1566" s="40" t="s">
        <v>3798</v>
      </c>
      <c r="B1566" s="40" t="s">
        <v>289</v>
      </c>
      <c r="C1566" s="40" t="s">
        <v>3502</v>
      </c>
      <c r="D1566" s="40" t="s">
        <v>3507</v>
      </c>
      <c r="E1566" s="40" t="s">
        <v>3624</v>
      </c>
      <c r="F1566" s="40" t="s">
        <v>2094</v>
      </c>
      <c r="G1566" s="41" t="s">
        <v>294</v>
      </c>
      <c r="H1566" s="40" t="s">
        <v>3799</v>
      </c>
      <c r="I1566" s="42">
        <v>655</v>
      </c>
      <c r="J1566" s="42">
        <v>138.67509999999999</v>
      </c>
      <c r="K1566" s="42">
        <v>67.157123999999996</v>
      </c>
      <c r="L1566" s="42">
        <v>163.09587200000001</v>
      </c>
      <c r="M1566" s="42">
        <v>136.93075899999999</v>
      </c>
      <c r="N1566" s="42">
        <v>107.27696400000001</v>
      </c>
      <c r="O1566" s="42">
        <v>41.864181000000002</v>
      </c>
      <c r="P1566" s="42">
        <v>82</v>
      </c>
      <c r="Q1566" s="42">
        <v>91</v>
      </c>
      <c r="R1566" s="42">
        <v>103</v>
      </c>
      <c r="S1566" s="42">
        <v>120</v>
      </c>
      <c r="T1566" s="42">
        <v>61</v>
      </c>
      <c r="U1566" s="42">
        <v>32</v>
      </c>
      <c r="V1566" s="42">
        <v>317.47003999999998</v>
      </c>
      <c r="W1566" s="42">
        <v>70.645805999999993</v>
      </c>
      <c r="X1566" s="42">
        <v>28.781624999999998</v>
      </c>
      <c r="Y1566" s="42">
        <v>84.600532999999999</v>
      </c>
      <c r="Z1566" s="42">
        <v>68.029293999999993</v>
      </c>
      <c r="AA1566" s="42">
        <v>51.458055999999999</v>
      </c>
      <c r="AB1566" s="42">
        <v>13.954727</v>
      </c>
      <c r="AC1566" s="42">
        <v>0</v>
      </c>
      <c r="AD1566" s="42">
        <v>81.111851000000001</v>
      </c>
      <c r="AE1566" s="42">
        <v>191.005326</v>
      </c>
      <c r="AF1566" s="42">
        <v>45.352862999999999</v>
      </c>
      <c r="AG1566" s="42">
        <v>337.52996000000002</v>
      </c>
      <c r="AH1566" s="42">
        <v>68.029293999999993</v>
      </c>
      <c r="AI1566" s="42">
        <v>38.375498999999998</v>
      </c>
      <c r="AJ1566" s="42">
        <v>78.495339999999999</v>
      </c>
      <c r="AK1566" s="42">
        <v>68.901465000000002</v>
      </c>
      <c r="AL1566" s="42">
        <v>55.818908</v>
      </c>
      <c r="AM1566" s="42">
        <v>21.804261</v>
      </c>
      <c r="AN1566" s="42">
        <v>6.1051929999999999</v>
      </c>
      <c r="AO1566" s="42">
        <v>86.344874000000004</v>
      </c>
      <c r="AP1566" s="42">
        <v>190.13315600000001</v>
      </c>
      <c r="AQ1566" s="42">
        <v>61.051931000000003</v>
      </c>
      <c r="AR1566" s="42">
        <v>530.279627</v>
      </c>
      <c r="AS1566" s="42">
        <v>6.9773639999999997</v>
      </c>
      <c r="AT1566" s="42">
        <v>24.420771999999999</v>
      </c>
      <c r="AU1566" s="42">
        <v>24.420771999999999</v>
      </c>
      <c r="AV1566" s="42">
        <v>80.239680000000007</v>
      </c>
      <c r="AW1566" s="42">
        <v>80.239680000000007</v>
      </c>
      <c r="AX1566" s="42">
        <v>101.17177100000001</v>
      </c>
      <c r="AY1566" s="42">
        <v>150.013316</v>
      </c>
      <c r="AZ1566" s="42">
        <v>62.796272000000002</v>
      </c>
      <c r="BA1566" s="42">
        <v>251.18508700000001</v>
      </c>
      <c r="BB1566" s="42">
        <v>6.9773639999999997</v>
      </c>
      <c r="BC1566" s="42">
        <v>10.466044999999999</v>
      </c>
      <c r="BD1566" s="42">
        <v>17.443408999999999</v>
      </c>
      <c r="BE1566" s="42">
        <v>24.420771999999999</v>
      </c>
      <c r="BF1566" s="42">
        <v>13.954727</v>
      </c>
      <c r="BG1566" s="42">
        <v>87.217044000000001</v>
      </c>
      <c r="BH1566" s="42">
        <v>73.262316999999996</v>
      </c>
      <c r="BI1566" s="42">
        <v>17.443408999999999</v>
      </c>
      <c r="BJ1566" s="42">
        <v>279.09454099999999</v>
      </c>
      <c r="BK1566" s="42">
        <v>0</v>
      </c>
      <c r="BL1566" s="42">
        <v>13.954727</v>
      </c>
      <c r="BM1566" s="42">
        <v>6.9773639999999997</v>
      </c>
      <c r="BN1566" s="42">
        <v>55.818908</v>
      </c>
      <c r="BO1566" s="42">
        <v>66.284953000000002</v>
      </c>
      <c r="BP1566" s="42">
        <v>13.954727</v>
      </c>
      <c r="BQ1566" s="42">
        <v>76.750998999999993</v>
      </c>
      <c r="BR1566" s="42">
        <v>45.352862999999999</v>
      </c>
      <c r="BS1566" s="42">
        <v>48.841545000000004</v>
      </c>
      <c r="BT1566" s="42">
        <v>0</v>
      </c>
      <c r="BU1566" s="42">
        <v>0</v>
      </c>
      <c r="BV1566" s="42">
        <v>0</v>
      </c>
      <c r="BW1566" s="42">
        <v>6.9773639999999997</v>
      </c>
      <c r="BX1566" s="42">
        <v>0</v>
      </c>
      <c r="BY1566" s="42">
        <v>3.4886819999999998</v>
      </c>
      <c r="BZ1566" s="42">
        <v>0</v>
      </c>
      <c r="CA1566" s="42">
        <v>38.375498999999998</v>
      </c>
      <c r="CB1566" s="42">
        <v>268.62849499999999</v>
      </c>
      <c r="CC1566" s="42">
        <v>0</v>
      </c>
      <c r="CD1566" s="42">
        <v>20.932091</v>
      </c>
      <c r="CE1566" s="42">
        <v>17.443408999999999</v>
      </c>
      <c r="CF1566" s="42">
        <v>59.307589999999998</v>
      </c>
      <c r="CG1566" s="42">
        <v>62.796272000000002</v>
      </c>
      <c r="CH1566" s="42">
        <v>83.728362000000004</v>
      </c>
      <c r="CI1566" s="42">
        <v>3.4886819999999998</v>
      </c>
      <c r="CJ1566" s="42">
        <v>20.932091</v>
      </c>
      <c r="CK1566" s="42">
        <v>212.80958699999999</v>
      </c>
      <c r="CL1566" s="42">
        <v>6.9773639999999997</v>
      </c>
      <c r="CM1566" s="42">
        <v>3.4886819999999998</v>
      </c>
      <c r="CN1566" s="42">
        <v>6.9773639999999997</v>
      </c>
      <c r="CO1566" s="42">
        <v>13.954727</v>
      </c>
      <c r="CP1566" s="42">
        <v>17.443408999999999</v>
      </c>
      <c r="CQ1566" s="42">
        <v>13.954727</v>
      </c>
      <c r="CR1566" s="42">
        <v>146.52463399999999</v>
      </c>
      <c r="CS1566" s="42">
        <v>3.4886819999999998</v>
      </c>
    </row>
    <row r="1567" spans="1:97">
      <c r="A1567" s="40" t="s">
        <v>3800</v>
      </c>
      <c r="B1567" s="40" t="s">
        <v>289</v>
      </c>
      <c r="C1567" s="40" t="s">
        <v>3502</v>
      </c>
      <c r="D1567" s="40" t="s">
        <v>3519</v>
      </c>
      <c r="E1567" s="40" t="s">
        <v>3616</v>
      </c>
      <c r="F1567" s="40" t="s">
        <v>397</v>
      </c>
      <c r="G1567" s="41" t="s">
        <v>294</v>
      </c>
      <c r="H1567" s="40" t="s">
        <v>3801</v>
      </c>
      <c r="I1567" s="42">
        <v>197</v>
      </c>
      <c r="J1567" s="42">
        <v>36.822429999999997</v>
      </c>
      <c r="K1567" s="42">
        <v>11.96729</v>
      </c>
      <c r="L1567" s="42">
        <v>34.981307999999999</v>
      </c>
      <c r="M1567" s="42">
        <v>43.266354999999997</v>
      </c>
      <c r="N1567" s="42">
        <v>45.107477000000003</v>
      </c>
      <c r="O1567" s="42">
        <v>24.855139999999999</v>
      </c>
      <c r="P1567" s="42">
        <v>30</v>
      </c>
      <c r="Q1567" s="42">
        <v>27</v>
      </c>
      <c r="R1567" s="42">
        <v>35</v>
      </c>
      <c r="S1567" s="42">
        <v>34</v>
      </c>
      <c r="T1567" s="42">
        <v>47</v>
      </c>
      <c r="U1567" s="42">
        <v>11</v>
      </c>
      <c r="V1567" s="42">
        <v>95.738318000000007</v>
      </c>
      <c r="W1567" s="42">
        <v>21.172896999999999</v>
      </c>
      <c r="X1567" s="42">
        <v>4.6028039999999999</v>
      </c>
      <c r="Y1567" s="42">
        <v>15.649533</v>
      </c>
      <c r="Z1567" s="42">
        <v>23.014019000000001</v>
      </c>
      <c r="AA1567" s="42">
        <v>23.014019000000001</v>
      </c>
      <c r="AB1567" s="42">
        <v>6.4439250000000001</v>
      </c>
      <c r="AC1567" s="42">
        <v>1.841121</v>
      </c>
      <c r="AD1567" s="42">
        <v>23.014019000000001</v>
      </c>
      <c r="AE1567" s="42">
        <v>49.710279999999997</v>
      </c>
      <c r="AF1567" s="42">
        <v>23.014019000000001</v>
      </c>
      <c r="AG1567" s="42">
        <v>101.26168199999999</v>
      </c>
      <c r="AH1567" s="42">
        <v>15.649533</v>
      </c>
      <c r="AI1567" s="42">
        <v>7.3644860000000003</v>
      </c>
      <c r="AJ1567" s="42">
        <v>19.331776000000001</v>
      </c>
      <c r="AK1567" s="42">
        <v>20.252336</v>
      </c>
      <c r="AL1567" s="42">
        <v>22.093457999999998</v>
      </c>
      <c r="AM1567" s="42">
        <v>15.649533</v>
      </c>
      <c r="AN1567" s="42">
        <v>0.92056099999999996</v>
      </c>
      <c r="AO1567" s="42">
        <v>18.411214999999999</v>
      </c>
      <c r="AP1567" s="42">
        <v>53.392522999999997</v>
      </c>
      <c r="AQ1567" s="42">
        <v>29.457944000000001</v>
      </c>
      <c r="AR1567" s="42">
        <v>150.97196299999999</v>
      </c>
      <c r="AS1567" s="42">
        <v>11.046728999999999</v>
      </c>
      <c r="AT1567" s="42">
        <v>7.3644860000000003</v>
      </c>
      <c r="AU1567" s="42">
        <v>18.411214999999999</v>
      </c>
      <c r="AV1567" s="42">
        <v>18.411214999999999</v>
      </c>
      <c r="AW1567" s="42">
        <v>14.728972000000001</v>
      </c>
      <c r="AX1567" s="42">
        <v>33.140186999999997</v>
      </c>
      <c r="AY1567" s="42">
        <v>29.457944000000001</v>
      </c>
      <c r="AZ1567" s="42">
        <v>18.411214999999999</v>
      </c>
      <c r="BA1567" s="42">
        <v>73.644859999999994</v>
      </c>
      <c r="BB1567" s="42">
        <v>3.6822430000000002</v>
      </c>
      <c r="BC1567" s="42">
        <v>0</v>
      </c>
      <c r="BD1567" s="42">
        <v>14.728972000000001</v>
      </c>
      <c r="BE1567" s="42">
        <v>7.3644860000000003</v>
      </c>
      <c r="BF1567" s="42">
        <v>3.6822430000000002</v>
      </c>
      <c r="BG1567" s="42">
        <v>25.775701000000002</v>
      </c>
      <c r="BH1567" s="42">
        <v>11.046728999999999</v>
      </c>
      <c r="BI1567" s="42">
        <v>7.3644860000000003</v>
      </c>
      <c r="BJ1567" s="42">
        <v>77.327102999999994</v>
      </c>
      <c r="BK1567" s="42">
        <v>7.3644860000000003</v>
      </c>
      <c r="BL1567" s="42">
        <v>7.3644860000000003</v>
      </c>
      <c r="BM1567" s="42">
        <v>3.6822430000000002</v>
      </c>
      <c r="BN1567" s="42">
        <v>11.046728999999999</v>
      </c>
      <c r="BO1567" s="42">
        <v>11.046728999999999</v>
      </c>
      <c r="BP1567" s="42">
        <v>7.3644860000000003</v>
      </c>
      <c r="BQ1567" s="42">
        <v>18.411214999999999</v>
      </c>
      <c r="BR1567" s="42">
        <v>11.046728999999999</v>
      </c>
      <c r="BS1567" s="42">
        <v>11.046728999999999</v>
      </c>
      <c r="BT1567" s="42">
        <v>0</v>
      </c>
      <c r="BU1567" s="42">
        <v>0</v>
      </c>
      <c r="BV1567" s="42">
        <v>0</v>
      </c>
      <c r="BW1567" s="42">
        <v>0</v>
      </c>
      <c r="BX1567" s="42">
        <v>0</v>
      </c>
      <c r="BY1567" s="42">
        <v>3.6822430000000002</v>
      </c>
      <c r="BZ1567" s="42">
        <v>0</v>
      </c>
      <c r="CA1567" s="42">
        <v>7.3644860000000003</v>
      </c>
      <c r="CB1567" s="42">
        <v>81.009345999999994</v>
      </c>
      <c r="CC1567" s="42">
        <v>7.3644860000000003</v>
      </c>
      <c r="CD1567" s="42">
        <v>7.3644860000000003</v>
      </c>
      <c r="CE1567" s="42">
        <v>14.728972000000001</v>
      </c>
      <c r="CF1567" s="42">
        <v>14.728972000000001</v>
      </c>
      <c r="CG1567" s="42">
        <v>11.046728999999999</v>
      </c>
      <c r="CH1567" s="42">
        <v>25.775701000000002</v>
      </c>
      <c r="CI1567" s="42">
        <v>0</v>
      </c>
      <c r="CJ1567" s="42">
        <v>0</v>
      </c>
      <c r="CK1567" s="42">
        <v>58.915888000000002</v>
      </c>
      <c r="CL1567" s="42">
        <v>3.6822430000000002</v>
      </c>
      <c r="CM1567" s="42">
        <v>0</v>
      </c>
      <c r="CN1567" s="42">
        <v>3.6822430000000002</v>
      </c>
      <c r="CO1567" s="42">
        <v>3.6822430000000002</v>
      </c>
      <c r="CP1567" s="42">
        <v>3.6822430000000002</v>
      </c>
      <c r="CQ1567" s="42">
        <v>3.6822430000000002</v>
      </c>
      <c r="CR1567" s="42">
        <v>29.457944000000001</v>
      </c>
      <c r="CS1567" s="42">
        <v>11.046728999999999</v>
      </c>
    </row>
    <row r="1568" spans="1:97">
      <c r="A1568" s="40" t="s">
        <v>3802</v>
      </c>
      <c r="B1568" s="40" t="s">
        <v>289</v>
      </c>
      <c r="C1568" s="40" t="s">
        <v>3502</v>
      </c>
      <c r="D1568" s="40" t="s">
        <v>3523</v>
      </c>
      <c r="E1568" s="40" t="s">
        <v>3732</v>
      </c>
      <c r="F1568" s="40" t="s">
        <v>2849</v>
      </c>
      <c r="G1568" s="41" t="s">
        <v>294</v>
      </c>
      <c r="H1568" s="40" t="s">
        <v>3803</v>
      </c>
      <c r="I1568" s="42">
        <v>501</v>
      </c>
      <c r="J1568" s="42">
        <v>83.669489999999996</v>
      </c>
      <c r="K1568" s="42">
        <v>75.604961000000003</v>
      </c>
      <c r="L1568" s="42">
        <v>93.741275999999999</v>
      </c>
      <c r="M1568" s="42">
        <v>104.83888</v>
      </c>
      <c r="N1568" s="42">
        <v>84.677556999999993</v>
      </c>
      <c r="O1568" s="42">
        <v>58.467837000000003</v>
      </c>
      <c r="P1568" s="42">
        <v>83</v>
      </c>
      <c r="Q1568" s="42">
        <v>79</v>
      </c>
      <c r="R1568" s="42">
        <v>100</v>
      </c>
      <c r="S1568" s="42">
        <v>76</v>
      </c>
      <c r="T1568" s="42">
        <v>84</v>
      </c>
      <c r="U1568" s="42">
        <v>34</v>
      </c>
      <c r="V1568" s="42">
        <v>241.92699999999999</v>
      </c>
      <c r="W1568" s="42">
        <v>41.330711999999998</v>
      </c>
      <c r="X1568" s="42">
        <v>40.322645999999999</v>
      </c>
      <c r="Y1568" s="42">
        <v>46.362166999999999</v>
      </c>
      <c r="Z1568" s="42">
        <v>51.411374000000002</v>
      </c>
      <c r="AA1568" s="42">
        <v>39.314579999999999</v>
      </c>
      <c r="AB1568" s="42">
        <v>21.169388999999999</v>
      </c>
      <c r="AC1568" s="42">
        <v>2.0161319999999998</v>
      </c>
      <c r="AD1568" s="42">
        <v>56.451703999999999</v>
      </c>
      <c r="AE1568" s="42">
        <v>141.120385</v>
      </c>
      <c r="AF1568" s="42">
        <v>44.354911000000001</v>
      </c>
      <c r="AG1568" s="42">
        <v>259.07299999999998</v>
      </c>
      <c r="AH1568" s="42">
        <v>42.338777999999998</v>
      </c>
      <c r="AI1568" s="42">
        <v>35.282314999999997</v>
      </c>
      <c r="AJ1568" s="42">
        <v>47.379109</v>
      </c>
      <c r="AK1568" s="42">
        <v>53.427506000000001</v>
      </c>
      <c r="AL1568" s="42">
        <v>45.362977000000001</v>
      </c>
      <c r="AM1568" s="42">
        <v>32.258116999999999</v>
      </c>
      <c r="AN1568" s="42">
        <v>3.0241980000000002</v>
      </c>
      <c r="AO1568" s="42">
        <v>54.435572000000001</v>
      </c>
      <c r="AP1568" s="42">
        <v>144.153459</v>
      </c>
      <c r="AQ1568" s="42">
        <v>60.483969000000002</v>
      </c>
      <c r="AR1568" s="42">
        <v>411.29098900000002</v>
      </c>
      <c r="AS1568" s="42">
        <v>16.129058000000001</v>
      </c>
      <c r="AT1568" s="42">
        <v>16.129058000000001</v>
      </c>
      <c r="AU1568" s="42">
        <v>16.129058000000001</v>
      </c>
      <c r="AV1568" s="42">
        <v>44.354911000000001</v>
      </c>
      <c r="AW1568" s="42">
        <v>64.516233999999997</v>
      </c>
      <c r="AX1568" s="42">
        <v>60.483969000000002</v>
      </c>
      <c r="AY1568" s="42">
        <v>153.226055</v>
      </c>
      <c r="AZ1568" s="42">
        <v>40.322645999999999</v>
      </c>
      <c r="BA1568" s="42">
        <v>189.516436</v>
      </c>
      <c r="BB1568" s="42">
        <v>8.0645290000000003</v>
      </c>
      <c r="BC1568" s="42">
        <v>8.0645290000000003</v>
      </c>
      <c r="BD1568" s="42">
        <v>16.129058000000001</v>
      </c>
      <c r="BE1568" s="42">
        <v>16.129058000000001</v>
      </c>
      <c r="BF1568" s="42">
        <v>8.0645290000000003</v>
      </c>
      <c r="BG1568" s="42">
        <v>48.387174999999999</v>
      </c>
      <c r="BH1568" s="42">
        <v>68.548497999999995</v>
      </c>
      <c r="BI1568" s="42">
        <v>16.129058000000001</v>
      </c>
      <c r="BJ1568" s="42">
        <v>221.774553</v>
      </c>
      <c r="BK1568" s="42">
        <v>8.0645290000000003</v>
      </c>
      <c r="BL1568" s="42">
        <v>8.0645290000000003</v>
      </c>
      <c r="BM1568" s="42">
        <v>0</v>
      </c>
      <c r="BN1568" s="42">
        <v>28.225852</v>
      </c>
      <c r="BO1568" s="42">
        <v>56.451703999999999</v>
      </c>
      <c r="BP1568" s="42">
        <v>12.096793999999999</v>
      </c>
      <c r="BQ1568" s="42">
        <v>84.677556999999993</v>
      </c>
      <c r="BR1568" s="42">
        <v>24.193587999999998</v>
      </c>
      <c r="BS1568" s="42">
        <v>28.225852</v>
      </c>
      <c r="BT1568" s="42">
        <v>0</v>
      </c>
      <c r="BU1568" s="42">
        <v>0</v>
      </c>
      <c r="BV1568" s="42">
        <v>0</v>
      </c>
      <c r="BW1568" s="42">
        <v>0</v>
      </c>
      <c r="BX1568" s="42">
        <v>8.0645290000000003</v>
      </c>
      <c r="BY1568" s="42">
        <v>4.0322649999999998</v>
      </c>
      <c r="BZ1568" s="42">
        <v>0</v>
      </c>
      <c r="CA1568" s="42">
        <v>16.129058000000001</v>
      </c>
      <c r="CB1568" s="42">
        <v>185.484172</v>
      </c>
      <c r="CC1568" s="42">
        <v>12.096793999999999</v>
      </c>
      <c r="CD1568" s="42">
        <v>16.129058000000001</v>
      </c>
      <c r="CE1568" s="42">
        <v>16.129058000000001</v>
      </c>
      <c r="CF1568" s="42">
        <v>32.258116999999999</v>
      </c>
      <c r="CG1568" s="42">
        <v>48.387174999999999</v>
      </c>
      <c r="CH1568" s="42">
        <v>44.354911000000001</v>
      </c>
      <c r="CI1568" s="42">
        <v>0</v>
      </c>
      <c r="CJ1568" s="42">
        <v>16.129058000000001</v>
      </c>
      <c r="CK1568" s="42">
        <v>197.58096499999999</v>
      </c>
      <c r="CL1568" s="42">
        <v>4.0322649999999998</v>
      </c>
      <c r="CM1568" s="42">
        <v>0</v>
      </c>
      <c r="CN1568" s="42">
        <v>0</v>
      </c>
      <c r="CO1568" s="42">
        <v>12.096793999999999</v>
      </c>
      <c r="CP1568" s="42">
        <v>8.0645290000000003</v>
      </c>
      <c r="CQ1568" s="42">
        <v>12.096793999999999</v>
      </c>
      <c r="CR1568" s="42">
        <v>153.226055</v>
      </c>
      <c r="CS1568" s="42">
        <v>8.0645290000000003</v>
      </c>
    </row>
    <row r="1569" spans="1:97">
      <c r="A1569" s="40" t="s">
        <v>3804</v>
      </c>
      <c r="B1569" s="40" t="s">
        <v>289</v>
      </c>
      <c r="C1569" s="40" t="s">
        <v>3502</v>
      </c>
      <c r="D1569" s="40" t="s">
        <v>3523</v>
      </c>
      <c r="E1569" s="40" t="s">
        <v>3805</v>
      </c>
      <c r="F1569" s="40" t="s">
        <v>2849</v>
      </c>
      <c r="G1569" s="41" t="s">
        <v>294</v>
      </c>
      <c r="H1569" s="40" t="s">
        <v>3806</v>
      </c>
      <c r="I1569" s="42">
        <v>409</v>
      </c>
      <c r="J1569" s="42">
        <v>61.402036000000003</v>
      </c>
      <c r="K1569" s="42">
        <v>46.832061000000003</v>
      </c>
      <c r="L1569" s="42">
        <v>58.279898000000003</v>
      </c>
      <c r="M1569" s="42">
        <v>93.664122000000006</v>
      </c>
      <c r="N1569" s="42">
        <v>89.501272</v>
      </c>
      <c r="O1569" s="42">
        <v>59.320611</v>
      </c>
      <c r="P1569" s="42">
        <v>62</v>
      </c>
      <c r="Q1569" s="42">
        <v>46</v>
      </c>
      <c r="R1569" s="42">
        <v>98</v>
      </c>
      <c r="S1569" s="42">
        <v>87</v>
      </c>
      <c r="T1569" s="42">
        <v>82</v>
      </c>
      <c r="U1569" s="42">
        <v>53</v>
      </c>
      <c r="V1569" s="42">
        <v>217.508906</v>
      </c>
      <c r="W1569" s="42">
        <v>37.465648999999999</v>
      </c>
      <c r="X1569" s="42">
        <v>26.017811999999999</v>
      </c>
      <c r="Y1569" s="42">
        <v>32.262087000000001</v>
      </c>
      <c r="Z1569" s="42">
        <v>45.791348999999997</v>
      </c>
      <c r="AA1569" s="42">
        <v>50.994911000000002</v>
      </c>
      <c r="AB1569" s="42">
        <v>22.895674</v>
      </c>
      <c r="AC1569" s="42">
        <v>2.0814249999999999</v>
      </c>
      <c r="AD1569" s="42">
        <v>44.750636</v>
      </c>
      <c r="AE1569" s="42">
        <v>116.55979600000001</v>
      </c>
      <c r="AF1569" s="42">
        <v>56.198473</v>
      </c>
      <c r="AG1569" s="42">
        <v>191.491094</v>
      </c>
      <c r="AH1569" s="42">
        <v>23.936387</v>
      </c>
      <c r="AI1569" s="42">
        <v>20.814249</v>
      </c>
      <c r="AJ1569" s="42">
        <v>26.017811999999999</v>
      </c>
      <c r="AK1569" s="42">
        <v>47.872774</v>
      </c>
      <c r="AL1569" s="42">
        <v>38.506360999999998</v>
      </c>
      <c r="AM1569" s="42">
        <v>31.221374000000001</v>
      </c>
      <c r="AN1569" s="42">
        <v>3.1221369999999999</v>
      </c>
      <c r="AO1569" s="42">
        <v>32.262087000000001</v>
      </c>
      <c r="AP1569" s="42">
        <v>103.030534</v>
      </c>
      <c r="AQ1569" s="42">
        <v>56.198473</v>
      </c>
      <c r="AR1569" s="42">
        <v>349.67938900000001</v>
      </c>
      <c r="AS1569" s="42">
        <v>41.628498999999998</v>
      </c>
      <c r="AT1569" s="42">
        <v>12.48855</v>
      </c>
      <c r="AU1569" s="42">
        <v>4.1628499999999997</v>
      </c>
      <c r="AV1569" s="42">
        <v>33.302799</v>
      </c>
      <c r="AW1569" s="42">
        <v>58.279898000000003</v>
      </c>
      <c r="AX1569" s="42">
        <v>54.117047999999997</v>
      </c>
      <c r="AY1569" s="42">
        <v>124.885496</v>
      </c>
      <c r="AZ1569" s="42">
        <v>20.814249</v>
      </c>
      <c r="BA1569" s="42">
        <v>187.32824400000001</v>
      </c>
      <c r="BB1569" s="42">
        <v>33.302799</v>
      </c>
      <c r="BC1569" s="42">
        <v>8.3256999999999994</v>
      </c>
      <c r="BD1569" s="42">
        <v>0</v>
      </c>
      <c r="BE1569" s="42">
        <v>16.651399000000001</v>
      </c>
      <c r="BF1569" s="42">
        <v>12.48855</v>
      </c>
      <c r="BG1569" s="42">
        <v>41.628498999999998</v>
      </c>
      <c r="BH1569" s="42">
        <v>70.768448000000006</v>
      </c>
      <c r="BI1569" s="42">
        <v>4.1628499999999997</v>
      </c>
      <c r="BJ1569" s="42">
        <v>162.351145</v>
      </c>
      <c r="BK1569" s="42">
        <v>8.3256999999999994</v>
      </c>
      <c r="BL1569" s="42">
        <v>4.1628499999999997</v>
      </c>
      <c r="BM1569" s="42">
        <v>4.1628499999999997</v>
      </c>
      <c r="BN1569" s="42">
        <v>16.651399000000001</v>
      </c>
      <c r="BO1569" s="42">
        <v>45.791348999999997</v>
      </c>
      <c r="BP1569" s="42">
        <v>12.48855</v>
      </c>
      <c r="BQ1569" s="42">
        <v>54.117047999999997</v>
      </c>
      <c r="BR1569" s="42">
        <v>16.651399000000001</v>
      </c>
      <c r="BS1569" s="42">
        <v>29.139949000000001</v>
      </c>
      <c r="BT1569" s="42">
        <v>0</v>
      </c>
      <c r="BU1569" s="42">
        <v>0</v>
      </c>
      <c r="BV1569" s="42">
        <v>0</v>
      </c>
      <c r="BW1569" s="42">
        <v>0</v>
      </c>
      <c r="BX1569" s="42">
        <v>4.1628499999999997</v>
      </c>
      <c r="BY1569" s="42">
        <v>16.651399000000001</v>
      </c>
      <c r="BZ1569" s="42">
        <v>0</v>
      </c>
      <c r="CA1569" s="42">
        <v>8.3256999999999994</v>
      </c>
      <c r="CB1569" s="42">
        <v>158.18829500000001</v>
      </c>
      <c r="CC1569" s="42">
        <v>37.465648999999999</v>
      </c>
      <c r="CD1569" s="42">
        <v>4.1628499999999997</v>
      </c>
      <c r="CE1569" s="42">
        <v>4.1628499999999997</v>
      </c>
      <c r="CF1569" s="42">
        <v>29.139949000000001</v>
      </c>
      <c r="CG1569" s="42">
        <v>41.628498999999998</v>
      </c>
      <c r="CH1569" s="42">
        <v>37.465648999999999</v>
      </c>
      <c r="CI1569" s="42">
        <v>0</v>
      </c>
      <c r="CJ1569" s="42">
        <v>4.1628499999999997</v>
      </c>
      <c r="CK1569" s="42">
        <v>162.351145</v>
      </c>
      <c r="CL1569" s="42">
        <v>4.1628499999999997</v>
      </c>
      <c r="CM1569" s="42">
        <v>8.3256999999999994</v>
      </c>
      <c r="CN1569" s="42">
        <v>0</v>
      </c>
      <c r="CO1569" s="42">
        <v>4.1628499999999997</v>
      </c>
      <c r="CP1569" s="42">
        <v>12.48855</v>
      </c>
      <c r="CQ1569" s="42">
        <v>0</v>
      </c>
      <c r="CR1569" s="42">
        <v>124.885496</v>
      </c>
      <c r="CS1569" s="42">
        <v>8.3256999999999994</v>
      </c>
    </row>
    <row r="1570" spans="1:97">
      <c r="A1570" s="40" t="s">
        <v>3807</v>
      </c>
      <c r="B1570" s="40" t="s">
        <v>289</v>
      </c>
      <c r="C1570" s="40" t="s">
        <v>3502</v>
      </c>
      <c r="D1570" s="40" t="s">
        <v>3507</v>
      </c>
      <c r="E1570" s="40" t="s">
        <v>3611</v>
      </c>
      <c r="F1570" s="40" t="s">
        <v>397</v>
      </c>
      <c r="G1570" s="41" t="s">
        <v>294</v>
      </c>
      <c r="H1570" s="40" t="s">
        <v>3808</v>
      </c>
      <c r="I1570" s="42">
        <v>445</v>
      </c>
      <c r="J1570" s="42">
        <v>109</v>
      </c>
      <c r="K1570" s="42">
        <v>57</v>
      </c>
      <c r="L1570" s="42">
        <v>90</v>
      </c>
      <c r="M1570" s="42">
        <v>95</v>
      </c>
      <c r="N1570" s="42">
        <v>58</v>
      </c>
      <c r="O1570" s="42">
        <v>36</v>
      </c>
      <c r="P1570" s="42">
        <v>82</v>
      </c>
      <c r="Q1570" s="42">
        <v>94</v>
      </c>
      <c r="R1570" s="42">
        <v>81</v>
      </c>
      <c r="S1570" s="42">
        <v>73</v>
      </c>
      <c r="T1570" s="42">
        <v>47</v>
      </c>
      <c r="U1570" s="42">
        <v>31</v>
      </c>
      <c r="V1570" s="42">
        <v>220</v>
      </c>
      <c r="W1570" s="42">
        <v>59</v>
      </c>
      <c r="X1570" s="42">
        <v>27</v>
      </c>
      <c r="Y1570" s="42">
        <v>44</v>
      </c>
      <c r="Z1570" s="42">
        <v>44</v>
      </c>
      <c r="AA1570" s="42">
        <v>30</v>
      </c>
      <c r="AB1570" s="42">
        <v>16</v>
      </c>
      <c r="AC1570" s="42">
        <v>0</v>
      </c>
      <c r="AD1570" s="42">
        <v>70</v>
      </c>
      <c r="AE1570" s="42">
        <v>123</v>
      </c>
      <c r="AF1570" s="42">
        <v>27</v>
      </c>
      <c r="AG1570" s="42">
        <v>225</v>
      </c>
      <c r="AH1570" s="42">
        <v>50</v>
      </c>
      <c r="AI1570" s="42">
        <v>30</v>
      </c>
      <c r="AJ1570" s="42">
        <v>46</v>
      </c>
      <c r="AK1570" s="42">
        <v>51</v>
      </c>
      <c r="AL1570" s="42">
        <v>28</v>
      </c>
      <c r="AM1570" s="42">
        <v>17</v>
      </c>
      <c r="AN1570" s="42">
        <v>3</v>
      </c>
      <c r="AO1570" s="42">
        <v>59</v>
      </c>
      <c r="AP1570" s="42">
        <v>136</v>
      </c>
      <c r="AQ1570" s="42">
        <v>30</v>
      </c>
      <c r="AR1570" s="42">
        <v>344</v>
      </c>
      <c r="AS1570" s="42">
        <v>20</v>
      </c>
      <c r="AT1570" s="42">
        <v>4</v>
      </c>
      <c r="AU1570" s="42">
        <v>0</v>
      </c>
      <c r="AV1570" s="42">
        <v>28</v>
      </c>
      <c r="AW1570" s="42">
        <v>52</v>
      </c>
      <c r="AX1570" s="42">
        <v>84</v>
      </c>
      <c r="AY1570" s="42">
        <v>108</v>
      </c>
      <c r="AZ1570" s="42">
        <v>48</v>
      </c>
      <c r="BA1570" s="42">
        <v>152</v>
      </c>
      <c r="BB1570" s="42">
        <v>8</v>
      </c>
      <c r="BC1570" s="42">
        <v>4</v>
      </c>
      <c r="BD1570" s="42">
        <v>0</v>
      </c>
      <c r="BE1570" s="42">
        <v>12</v>
      </c>
      <c r="BF1570" s="42">
        <v>4</v>
      </c>
      <c r="BG1570" s="42">
        <v>64</v>
      </c>
      <c r="BH1570" s="42">
        <v>48</v>
      </c>
      <c r="BI1570" s="42">
        <v>12</v>
      </c>
      <c r="BJ1570" s="42">
        <v>192</v>
      </c>
      <c r="BK1570" s="42">
        <v>12</v>
      </c>
      <c r="BL1570" s="42">
        <v>0</v>
      </c>
      <c r="BM1570" s="42">
        <v>0</v>
      </c>
      <c r="BN1570" s="42">
        <v>16</v>
      </c>
      <c r="BO1570" s="42">
        <v>48</v>
      </c>
      <c r="BP1570" s="42">
        <v>20</v>
      </c>
      <c r="BQ1570" s="42">
        <v>60</v>
      </c>
      <c r="BR1570" s="42">
        <v>36</v>
      </c>
      <c r="BS1570" s="42">
        <v>36</v>
      </c>
      <c r="BT1570" s="42">
        <v>0</v>
      </c>
      <c r="BU1570" s="42">
        <v>0</v>
      </c>
      <c r="BV1570" s="42">
        <v>0</v>
      </c>
      <c r="BW1570" s="42">
        <v>0</v>
      </c>
      <c r="BX1570" s="42">
        <v>8</v>
      </c>
      <c r="BY1570" s="42">
        <v>8</v>
      </c>
      <c r="BZ1570" s="42">
        <v>0</v>
      </c>
      <c r="CA1570" s="42">
        <v>20</v>
      </c>
      <c r="CB1570" s="42">
        <v>164</v>
      </c>
      <c r="CC1570" s="42">
        <v>16</v>
      </c>
      <c r="CD1570" s="42">
        <v>0</v>
      </c>
      <c r="CE1570" s="42">
        <v>0</v>
      </c>
      <c r="CF1570" s="42">
        <v>28</v>
      </c>
      <c r="CG1570" s="42">
        <v>44</v>
      </c>
      <c r="CH1570" s="42">
        <v>60</v>
      </c>
      <c r="CI1570" s="42">
        <v>0</v>
      </c>
      <c r="CJ1570" s="42">
        <v>16</v>
      </c>
      <c r="CK1570" s="42">
        <v>144</v>
      </c>
      <c r="CL1570" s="42">
        <v>4</v>
      </c>
      <c r="CM1570" s="42">
        <v>4</v>
      </c>
      <c r="CN1570" s="42">
        <v>0</v>
      </c>
      <c r="CO1570" s="42">
        <v>0</v>
      </c>
      <c r="CP1570" s="42">
        <v>0</v>
      </c>
      <c r="CQ1570" s="42">
        <v>16</v>
      </c>
      <c r="CR1570" s="42">
        <v>108</v>
      </c>
      <c r="CS1570" s="42">
        <v>12</v>
      </c>
    </row>
    <row r="1571" spans="1:97">
      <c r="A1571" s="40" t="s">
        <v>3809</v>
      </c>
      <c r="B1571" s="40" t="s">
        <v>289</v>
      </c>
      <c r="C1571" s="40" t="s">
        <v>3502</v>
      </c>
      <c r="D1571" s="40" t="s">
        <v>3507</v>
      </c>
      <c r="E1571" s="40" t="s">
        <v>3511</v>
      </c>
      <c r="F1571" s="40" t="s">
        <v>2094</v>
      </c>
      <c r="G1571" s="41" t="s">
        <v>294</v>
      </c>
      <c r="H1571" s="40" t="s">
        <v>3810</v>
      </c>
      <c r="I1571" s="42">
        <v>133</v>
      </c>
      <c r="J1571" s="42">
        <v>9</v>
      </c>
      <c r="K1571" s="42">
        <v>23</v>
      </c>
      <c r="L1571" s="42">
        <v>17</v>
      </c>
      <c r="M1571" s="42">
        <v>35</v>
      </c>
      <c r="N1571" s="42">
        <v>32</v>
      </c>
      <c r="O1571" s="42">
        <v>17</v>
      </c>
      <c r="P1571" s="42">
        <v>20</v>
      </c>
      <c r="Q1571" s="42">
        <v>12</v>
      </c>
      <c r="R1571" s="42">
        <v>26</v>
      </c>
      <c r="S1571" s="42">
        <v>32</v>
      </c>
      <c r="T1571" s="42">
        <v>29</v>
      </c>
      <c r="U1571" s="42">
        <v>6</v>
      </c>
      <c r="V1571" s="42">
        <v>68</v>
      </c>
      <c r="W1571" s="42">
        <v>4</v>
      </c>
      <c r="X1571" s="42">
        <v>13</v>
      </c>
      <c r="Y1571" s="42">
        <v>9</v>
      </c>
      <c r="Z1571" s="42">
        <v>18</v>
      </c>
      <c r="AA1571" s="42">
        <v>17</v>
      </c>
      <c r="AB1571" s="42">
        <v>7</v>
      </c>
      <c r="AC1571" s="42">
        <v>0</v>
      </c>
      <c r="AD1571" s="42">
        <v>6</v>
      </c>
      <c r="AE1571" s="42">
        <v>47</v>
      </c>
      <c r="AF1571" s="42">
        <v>15</v>
      </c>
      <c r="AG1571" s="42">
        <v>65</v>
      </c>
      <c r="AH1571" s="42">
        <v>5</v>
      </c>
      <c r="AI1571" s="42">
        <v>10</v>
      </c>
      <c r="AJ1571" s="42">
        <v>8</v>
      </c>
      <c r="AK1571" s="42">
        <v>17</v>
      </c>
      <c r="AL1571" s="42">
        <v>15</v>
      </c>
      <c r="AM1571" s="42">
        <v>10</v>
      </c>
      <c r="AN1571" s="42">
        <v>0</v>
      </c>
      <c r="AO1571" s="42">
        <v>8</v>
      </c>
      <c r="AP1571" s="42">
        <v>38</v>
      </c>
      <c r="AQ1571" s="42">
        <v>19</v>
      </c>
      <c r="AR1571" s="42">
        <v>124</v>
      </c>
      <c r="AS1571" s="42">
        <v>0</v>
      </c>
      <c r="AT1571" s="42">
        <v>0</v>
      </c>
      <c r="AU1571" s="42">
        <v>4</v>
      </c>
      <c r="AV1571" s="42">
        <v>24</v>
      </c>
      <c r="AW1571" s="42">
        <v>16</v>
      </c>
      <c r="AX1571" s="42">
        <v>20</v>
      </c>
      <c r="AY1571" s="42">
        <v>52</v>
      </c>
      <c r="AZ1571" s="42">
        <v>8</v>
      </c>
      <c r="BA1571" s="42">
        <v>60</v>
      </c>
      <c r="BB1571" s="42">
        <v>0</v>
      </c>
      <c r="BC1571" s="42">
        <v>0</v>
      </c>
      <c r="BD1571" s="42">
        <v>4</v>
      </c>
      <c r="BE1571" s="42">
        <v>16</v>
      </c>
      <c r="BF1571" s="42">
        <v>0</v>
      </c>
      <c r="BG1571" s="42">
        <v>16</v>
      </c>
      <c r="BH1571" s="42">
        <v>20</v>
      </c>
      <c r="BI1571" s="42">
        <v>4</v>
      </c>
      <c r="BJ1571" s="42">
        <v>64</v>
      </c>
      <c r="BK1571" s="42">
        <v>0</v>
      </c>
      <c r="BL1571" s="42">
        <v>0</v>
      </c>
      <c r="BM1571" s="42">
        <v>0</v>
      </c>
      <c r="BN1571" s="42">
        <v>8</v>
      </c>
      <c r="BO1571" s="42">
        <v>16</v>
      </c>
      <c r="BP1571" s="42">
        <v>4</v>
      </c>
      <c r="BQ1571" s="42">
        <v>32</v>
      </c>
      <c r="BR1571" s="42">
        <v>4</v>
      </c>
      <c r="BS1571" s="42">
        <v>20</v>
      </c>
      <c r="BT1571" s="42">
        <v>0</v>
      </c>
      <c r="BU1571" s="42">
        <v>0</v>
      </c>
      <c r="BV1571" s="42">
        <v>4</v>
      </c>
      <c r="BW1571" s="42">
        <v>0</v>
      </c>
      <c r="BX1571" s="42">
        <v>0</v>
      </c>
      <c r="BY1571" s="42">
        <v>8</v>
      </c>
      <c r="BZ1571" s="42">
        <v>0</v>
      </c>
      <c r="CA1571" s="42">
        <v>8</v>
      </c>
      <c r="CB1571" s="42">
        <v>48</v>
      </c>
      <c r="CC1571" s="42">
        <v>0</v>
      </c>
      <c r="CD1571" s="42">
        <v>0</v>
      </c>
      <c r="CE1571" s="42">
        <v>0</v>
      </c>
      <c r="CF1571" s="42">
        <v>20</v>
      </c>
      <c r="CG1571" s="42">
        <v>16</v>
      </c>
      <c r="CH1571" s="42">
        <v>12</v>
      </c>
      <c r="CI1571" s="42">
        <v>0</v>
      </c>
      <c r="CJ1571" s="42">
        <v>0</v>
      </c>
      <c r="CK1571" s="42">
        <v>56</v>
      </c>
      <c r="CL1571" s="42">
        <v>0</v>
      </c>
      <c r="CM1571" s="42">
        <v>0</v>
      </c>
      <c r="CN1571" s="42">
        <v>0</v>
      </c>
      <c r="CO1571" s="42">
        <v>4</v>
      </c>
      <c r="CP1571" s="42">
        <v>0</v>
      </c>
      <c r="CQ1571" s="42">
        <v>0</v>
      </c>
      <c r="CR1571" s="42">
        <v>52</v>
      </c>
      <c r="CS1571" s="42">
        <v>0</v>
      </c>
    </row>
    <row r="1572" spans="1:97">
      <c r="A1572" s="40" t="s">
        <v>3811</v>
      </c>
      <c r="B1572" s="40" t="s">
        <v>289</v>
      </c>
      <c r="C1572" s="40" t="s">
        <v>3502</v>
      </c>
      <c r="D1572" s="40" t="s">
        <v>3503</v>
      </c>
      <c r="E1572" s="40" t="s">
        <v>3549</v>
      </c>
      <c r="F1572" s="40" t="s">
        <v>2849</v>
      </c>
      <c r="G1572" s="41" t="s">
        <v>294</v>
      </c>
      <c r="H1572" s="40" t="s">
        <v>3812</v>
      </c>
      <c r="I1572" s="42">
        <v>1402</v>
      </c>
      <c r="J1572" s="42">
        <v>286.16446400000001</v>
      </c>
      <c r="K1572" s="42">
        <v>178.08076399999999</v>
      </c>
      <c r="L1572" s="42">
        <v>332.48604999999998</v>
      </c>
      <c r="M1572" s="42">
        <v>276.900147</v>
      </c>
      <c r="N1572" s="42">
        <v>206.90308400000001</v>
      </c>
      <c r="O1572" s="42">
        <v>121.465492</v>
      </c>
      <c r="P1572" s="42">
        <v>216</v>
      </c>
      <c r="Q1572" s="42">
        <v>194</v>
      </c>
      <c r="R1572" s="42">
        <v>285</v>
      </c>
      <c r="S1572" s="42">
        <v>210</v>
      </c>
      <c r="T1572" s="42">
        <v>205</v>
      </c>
      <c r="U1572" s="42">
        <v>94</v>
      </c>
      <c r="V1572" s="42">
        <v>708.20558000000005</v>
      </c>
      <c r="W1572" s="42">
        <v>147.19970599999999</v>
      </c>
      <c r="X1572" s="42">
        <v>95.731278000000003</v>
      </c>
      <c r="Y1572" s="42">
        <v>159.55212900000001</v>
      </c>
      <c r="Z1572" s="42">
        <v>144.11160100000001</v>
      </c>
      <c r="AA1572" s="42">
        <v>108.08369999999999</v>
      </c>
      <c r="AB1572" s="42">
        <v>50.439059999999998</v>
      </c>
      <c r="AC1572" s="42">
        <v>3.0881059999999998</v>
      </c>
      <c r="AD1572" s="42">
        <v>185.28634400000001</v>
      </c>
      <c r="AE1572" s="42">
        <v>394.24816399999997</v>
      </c>
      <c r="AF1572" s="42">
        <v>128.67107200000001</v>
      </c>
      <c r="AG1572" s="42">
        <v>693.79441999999995</v>
      </c>
      <c r="AH1572" s="42">
        <v>138.96475799999999</v>
      </c>
      <c r="AI1572" s="42">
        <v>82.349485999999999</v>
      </c>
      <c r="AJ1572" s="42">
        <v>172.933921</v>
      </c>
      <c r="AK1572" s="42">
        <v>132.788546</v>
      </c>
      <c r="AL1572" s="42">
        <v>98.819383000000002</v>
      </c>
      <c r="AM1572" s="42">
        <v>59.703377000000003</v>
      </c>
      <c r="AN1572" s="42">
        <v>8.2349490000000003</v>
      </c>
      <c r="AO1572" s="42">
        <v>156.464023</v>
      </c>
      <c r="AP1572" s="42">
        <v>404.54185000000001</v>
      </c>
      <c r="AQ1572" s="42">
        <v>132.788546</v>
      </c>
      <c r="AR1572" s="42">
        <v>1087.0132160000001</v>
      </c>
      <c r="AS1572" s="42">
        <v>53.527166000000001</v>
      </c>
      <c r="AT1572" s="42">
        <v>53.527166000000001</v>
      </c>
      <c r="AU1572" s="42">
        <v>24.704846</v>
      </c>
      <c r="AV1572" s="42">
        <v>181.168869</v>
      </c>
      <c r="AW1572" s="42">
        <v>222.34361200000001</v>
      </c>
      <c r="AX1572" s="42">
        <v>139.99412599999999</v>
      </c>
      <c r="AY1572" s="42">
        <v>345.867841</v>
      </c>
      <c r="AZ1572" s="42">
        <v>65.879588999999996</v>
      </c>
      <c r="BA1572" s="42">
        <v>522.91923599999996</v>
      </c>
      <c r="BB1572" s="42">
        <v>41.174742999999999</v>
      </c>
      <c r="BC1572" s="42">
        <v>28.822320000000001</v>
      </c>
      <c r="BD1572" s="42">
        <v>8.2349490000000003</v>
      </c>
      <c r="BE1572" s="42">
        <v>90.584434999999999</v>
      </c>
      <c r="BF1572" s="42">
        <v>37.057268999999998</v>
      </c>
      <c r="BG1572" s="42">
        <v>115.28928000000001</v>
      </c>
      <c r="BH1572" s="42">
        <v>181.168869</v>
      </c>
      <c r="BI1572" s="42">
        <v>20.587371999999998</v>
      </c>
      <c r="BJ1572" s="42">
        <v>564.09397899999999</v>
      </c>
      <c r="BK1572" s="42">
        <v>12.352423</v>
      </c>
      <c r="BL1572" s="42">
        <v>24.704846</v>
      </c>
      <c r="BM1572" s="42">
        <v>16.469897</v>
      </c>
      <c r="BN1572" s="42">
        <v>90.584434999999999</v>
      </c>
      <c r="BO1572" s="42">
        <v>185.28634400000001</v>
      </c>
      <c r="BP1572" s="42">
        <v>24.704846</v>
      </c>
      <c r="BQ1572" s="42">
        <v>164.698972</v>
      </c>
      <c r="BR1572" s="42">
        <v>45.292217000000001</v>
      </c>
      <c r="BS1572" s="42">
        <v>86.46696</v>
      </c>
      <c r="BT1572" s="42">
        <v>4.1174739999999996</v>
      </c>
      <c r="BU1572" s="42">
        <v>0</v>
      </c>
      <c r="BV1572" s="42">
        <v>0</v>
      </c>
      <c r="BW1572" s="42">
        <v>12.352423</v>
      </c>
      <c r="BX1572" s="42">
        <v>12.352423</v>
      </c>
      <c r="BY1572" s="42">
        <v>8.2349490000000003</v>
      </c>
      <c r="BZ1572" s="42">
        <v>0</v>
      </c>
      <c r="CA1572" s="42">
        <v>49.409692</v>
      </c>
      <c r="CB1572" s="42">
        <v>601.15124800000001</v>
      </c>
      <c r="CC1572" s="42">
        <v>37.057268999999998</v>
      </c>
      <c r="CD1572" s="42">
        <v>53.527166000000001</v>
      </c>
      <c r="CE1572" s="42">
        <v>20.587371999999998</v>
      </c>
      <c r="CF1572" s="42">
        <v>160.58149800000001</v>
      </c>
      <c r="CG1572" s="42">
        <v>181.168869</v>
      </c>
      <c r="CH1572" s="42">
        <v>119.406755</v>
      </c>
      <c r="CI1572" s="42">
        <v>16.469897</v>
      </c>
      <c r="CJ1572" s="42">
        <v>12.352423</v>
      </c>
      <c r="CK1572" s="42">
        <v>399.39500700000002</v>
      </c>
      <c r="CL1572" s="42">
        <v>12.352423</v>
      </c>
      <c r="CM1572" s="42">
        <v>0</v>
      </c>
      <c r="CN1572" s="42">
        <v>4.1174739999999996</v>
      </c>
      <c r="CO1572" s="42">
        <v>8.2349490000000003</v>
      </c>
      <c r="CP1572" s="42">
        <v>28.822320000000001</v>
      </c>
      <c r="CQ1572" s="42">
        <v>12.352423</v>
      </c>
      <c r="CR1572" s="42">
        <v>329.397944</v>
      </c>
      <c r="CS1572" s="42">
        <v>4.1174739999999996</v>
      </c>
    </row>
    <row r="1573" spans="1:97">
      <c r="A1573" s="40" t="s">
        <v>3813</v>
      </c>
      <c r="B1573" s="40" t="s">
        <v>289</v>
      </c>
      <c r="C1573" s="40" t="s">
        <v>3502</v>
      </c>
      <c r="D1573" s="40" t="s">
        <v>3503</v>
      </c>
      <c r="E1573" s="40" t="s">
        <v>3630</v>
      </c>
      <c r="F1573" s="40" t="s">
        <v>2849</v>
      </c>
      <c r="G1573" s="41" t="s">
        <v>294</v>
      </c>
      <c r="H1573" s="40" t="s">
        <v>3814</v>
      </c>
      <c r="I1573" s="42">
        <v>1516</v>
      </c>
      <c r="J1573" s="42">
        <v>282</v>
      </c>
      <c r="K1573" s="42">
        <v>209</v>
      </c>
      <c r="L1573" s="42">
        <v>301</v>
      </c>
      <c r="M1573" s="42">
        <v>340</v>
      </c>
      <c r="N1573" s="42">
        <v>228</v>
      </c>
      <c r="O1573" s="42">
        <v>156</v>
      </c>
      <c r="P1573" s="42">
        <v>234</v>
      </c>
      <c r="Q1573" s="42">
        <v>203</v>
      </c>
      <c r="R1573" s="42">
        <v>323</v>
      </c>
      <c r="S1573" s="42">
        <v>252</v>
      </c>
      <c r="T1573" s="42">
        <v>223</v>
      </c>
      <c r="U1573" s="42">
        <v>87</v>
      </c>
      <c r="V1573" s="42">
        <v>755</v>
      </c>
      <c r="W1573" s="42">
        <v>136</v>
      </c>
      <c r="X1573" s="42">
        <v>98</v>
      </c>
      <c r="Y1573" s="42">
        <v>154</v>
      </c>
      <c r="Z1573" s="42">
        <v>186</v>
      </c>
      <c r="AA1573" s="42">
        <v>107</v>
      </c>
      <c r="AB1573" s="42">
        <v>70</v>
      </c>
      <c r="AC1573" s="42">
        <v>4</v>
      </c>
      <c r="AD1573" s="42">
        <v>172</v>
      </c>
      <c r="AE1573" s="42">
        <v>444</v>
      </c>
      <c r="AF1573" s="42">
        <v>139</v>
      </c>
      <c r="AG1573" s="42">
        <v>761</v>
      </c>
      <c r="AH1573" s="42">
        <v>146</v>
      </c>
      <c r="AI1573" s="42">
        <v>111</v>
      </c>
      <c r="AJ1573" s="42">
        <v>147</v>
      </c>
      <c r="AK1573" s="42">
        <v>154</v>
      </c>
      <c r="AL1573" s="42">
        <v>121</v>
      </c>
      <c r="AM1573" s="42">
        <v>80</v>
      </c>
      <c r="AN1573" s="42">
        <v>2</v>
      </c>
      <c r="AO1573" s="42">
        <v>186</v>
      </c>
      <c r="AP1573" s="42">
        <v>426</v>
      </c>
      <c r="AQ1573" s="42">
        <v>149</v>
      </c>
      <c r="AR1573" s="42">
        <v>1248</v>
      </c>
      <c r="AS1573" s="42">
        <v>20</v>
      </c>
      <c r="AT1573" s="42">
        <v>76</v>
      </c>
      <c r="AU1573" s="42">
        <v>60</v>
      </c>
      <c r="AV1573" s="42">
        <v>196</v>
      </c>
      <c r="AW1573" s="42">
        <v>228</v>
      </c>
      <c r="AX1573" s="42">
        <v>196</v>
      </c>
      <c r="AY1573" s="42">
        <v>308</v>
      </c>
      <c r="AZ1573" s="42">
        <v>164</v>
      </c>
      <c r="BA1573" s="42">
        <v>656</v>
      </c>
      <c r="BB1573" s="42">
        <v>16</v>
      </c>
      <c r="BC1573" s="42">
        <v>52</v>
      </c>
      <c r="BD1573" s="42">
        <v>32</v>
      </c>
      <c r="BE1573" s="42">
        <v>100</v>
      </c>
      <c r="BF1573" s="42">
        <v>72</v>
      </c>
      <c r="BG1573" s="42">
        <v>168</v>
      </c>
      <c r="BH1573" s="42">
        <v>152</v>
      </c>
      <c r="BI1573" s="42">
        <v>64</v>
      </c>
      <c r="BJ1573" s="42">
        <v>592</v>
      </c>
      <c r="BK1573" s="42">
        <v>4</v>
      </c>
      <c r="BL1573" s="42">
        <v>24</v>
      </c>
      <c r="BM1573" s="42">
        <v>28</v>
      </c>
      <c r="BN1573" s="42">
        <v>96</v>
      </c>
      <c r="BO1573" s="42">
        <v>156</v>
      </c>
      <c r="BP1573" s="42">
        <v>28</v>
      </c>
      <c r="BQ1573" s="42">
        <v>156</v>
      </c>
      <c r="BR1573" s="42">
        <v>100</v>
      </c>
      <c r="BS1573" s="42">
        <v>136</v>
      </c>
      <c r="BT1573" s="42">
        <v>0</v>
      </c>
      <c r="BU1573" s="42">
        <v>0</v>
      </c>
      <c r="BV1573" s="42">
        <v>4</v>
      </c>
      <c r="BW1573" s="42">
        <v>8</v>
      </c>
      <c r="BX1573" s="42">
        <v>12</v>
      </c>
      <c r="BY1573" s="42">
        <v>40</v>
      </c>
      <c r="BZ1573" s="42">
        <v>0</v>
      </c>
      <c r="CA1573" s="42">
        <v>72</v>
      </c>
      <c r="CB1573" s="42">
        <v>684</v>
      </c>
      <c r="CC1573" s="42">
        <v>20</v>
      </c>
      <c r="CD1573" s="42">
        <v>68</v>
      </c>
      <c r="CE1573" s="42">
        <v>44</v>
      </c>
      <c r="CF1573" s="42">
        <v>168</v>
      </c>
      <c r="CG1573" s="42">
        <v>176</v>
      </c>
      <c r="CH1573" s="42">
        <v>132</v>
      </c>
      <c r="CI1573" s="42">
        <v>4</v>
      </c>
      <c r="CJ1573" s="42">
        <v>72</v>
      </c>
      <c r="CK1573" s="42">
        <v>428</v>
      </c>
      <c r="CL1573" s="42">
        <v>0</v>
      </c>
      <c r="CM1573" s="42">
        <v>8</v>
      </c>
      <c r="CN1573" s="42">
        <v>12</v>
      </c>
      <c r="CO1573" s="42">
        <v>20</v>
      </c>
      <c r="CP1573" s="42">
        <v>40</v>
      </c>
      <c r="CQ1573" s="42">
        <v>24</v>
      </c>
      <c r="CR1573" s="42">
        <v>304</v>
      </c>
      <c r="CS1573" s="42">
        <v>20</v>
      </c>
    </row>
    <row r="1574" spans="1:97">
      <c r="A1574" s="40" t="s">
        <v>3815</v>
      </c>
      <c r="B1574" s="40" t="s">
        <v>289</v>
      </c>
      <c r="C1574" s="40" t="s">
        <v>3502</v>
      </c>
      <c r="D1574" s="40" t="s">
        <v>3523</v>
      </c>
      <c r="E1574" s="40" t="s">
        <v>3732</v>
      </c>
      <c r="F1574" s="40" t="s">
        <v>2849</v>
      </c>
      <c r="G1574" s="41" t="s">
        <v>294</v>
      </c>
      <c r="H1574" s="40" t="s">
        <v>3816</v>
      </c>
      <c r="I1574" s="42">
        <v>77</v>
      </c>
      <c r="J1574" s="42">
        <v>10</v>
      </c>
      <c r="K1574" s="42">
        <v>6</v>
      </c>
      <c r="L1574" s="42">
        <v>13</v>
      </c>
      <c r="M1574" s="42">
        <v>22</v>
      </c>
      <c r="N1574" s="42">
        <v>20</v>
      </c>
      <c r="O1574" s="42">
        <v>6</v>
      </c>
      <c r="P1574" s="42">
        <v>16</v>
      </c>
      <c r="Q1574" s="42">
        <v>12</v>
      </c>
      <c r="R1574" s="42">
        <v>19</v>
      </c>
      <c r="S1574" s="42">
        <v>16</v>
      </c>
      <c r="T1574" s="42">
        <v>15</v>
      </c>
      <c r="U1574" s="42">
        <v>4</v>
      </c>
      <c r="V1574" s="42">
        <v>40</v>
      </c>
      <c r="W1574" s="42">
        <v>4</v>
      </c>
      <c r="X1574" s="42">
        <v>4</v>
      </c>
      <c r="Y1574" s="42">
        <v>7</v>
      </c>
      <c r="Z1574" s="42">
        <v>12</v>
      </c>
      <c r="AA1574" s="42">
        <v>9</v>
      </c>
      <c r="AB1574" s="42">
        <v>4</v>
      </c>
      <c r="AC1574" s="42">
        <v>0</v>
      </c>
      <c r="AD1574" s="42">
        <v>6</v>
      </c>
      <c r="AE1574" s="42">
        <v>23</v>
      </c>
      <c r="AF1574" s="42">
        <v>11</v>
      </c>
      <c r="AG1574" s="42">
        <v>37</v>
      </c>
      <c r="AH1574" s="42">
        <v>6</v>
      </c>
      <c r="AI1574" s="42">
        <v>2</v>
      </c>
      <c r="AJ1574" s="42">
        <v>6</v>
      </c>
      <c r="AK1574" s="42">
        <v>10</v>
      </c>
      <c r="AL1574" s="42">
        <v>11</v>
      </c>
      <c r="AM1574" s="42">
        <v>2</v>
      </c>
      <c r="AN1574" s="42">
        <v>0</v>
      </c>
      <c r="AO1574" s="42">
        <v>7</v>
      </c>
      <c r="AP1574" s="42">
        <v>24</v>
      </c>
      <c r="AQ1574" s="42">
        <v>6</v>
      </c>
      <c r="AR1574" s="42">
        <v>68</v>
      </c>
      <c r="AS1574" s="42">
        <v>0</v>
      </c>
      <c r="AT1574" s="42">
        <v>0</v>
      </c>
      <c r="AU1574" s="42">
        <v>8</v>
      </c>
      <c r="AV1574" s="42">
        <v>16</v>
      </c>
      <c r="AW1574" s="42">
        <v>4</v>
      </c>
      <c r="AX1574" s="42">
        <v>0</v>
      </c>
      <c r="AY1574" s="42">
        <v>32</v>
      </c>
      <c r="AZ1574" s="42">
        <v>8</v>
      </c>
      <c r="BA1574" s="42">
        <v>36</v>
      </c>
      <c r="BB1574" s="42">
        <v>0</v>
      </c>
      <c r="BC1574" s="42">
        <v>0</v>
      </c>
      <c r="BD1574" s="42">
        <v>4</v>
      </c>
      <c r="BE1574" s="42">
        <v>4</v>
      </c>
      <c r="BF1574" s="42">
        <v>0</v>
      </c>
      <c r="BG1574" s="42">
        <v>0</v>
      </c>
      <c r="BH1574" s="42">
        <v>20</v>
      </c>
      <c r="BI1574" s="42">
        <v>8</v>
      </c>
      <c r="BJ1574" s="42">
        <v>32</v>
      </c>
      <c r="BK1574" s="42">
        <v>0</v>
      </c>
      <c r="BL1574" s="42">
        <v>0</v>
      </c>
      <c r="BM1574" s="42">
        <v>4</v>
      </c>
      <c r="BN1574" s="42">
        <v>12</v>
      </c>
      <c r="BO1574" s="42">
        <v>4</v>
      </c>
      <c r="BP1574" s="42">
        <v>0</v>
      </c>
      <c r="BQ1574" s="42">
        <v>12</v>
      </c>
      <c r="BR1574" s="42">
        <v>0</v>
      </c>
      <c r="BS1574" s="42">
        <v>8</v>
      </c>
      <c r="BT1574" s="42">
        <v>0</v>
      </c>
      <c r="BU1574" s="42">
        <v>0</v>
      </c>
      <c r="BV1574" s="42">
        <v>0</v>
      </c>
      <c r="BW1574" s="42">
        <v>0</v>
      </c>
      <c r="BX1574" s="42">
        <v>0</v>
      </c>
      <c r="BY1574" s="42">
        <v>0</v>
      </c>
      <c r="BZ1574" s="42">
        <v>0</v>
      </c>
      <c r="CA1574" s="42">
        <v>8</v>
      </c>
      <c r="CB1574" s="42">
        <v>20</v>
      </c>
      <c r="CC1574" s="42">
        <v>0</v>
      </c>
      <c r="CD1574" s="42">
        <v>0</v>
      </c>
      <c r="CE1574" s="42">
        <v>8</v>
      </c>
      <c r="CF1574" s="42">
        <v>12</v>
      </c>
      <c r="CG1574" s="42">
        <v>0</v>
      </c>
      <c r="CH1574" s="42">
        <v>0</v>
      </c>
      <c r="CI1574" s="42">
        <v>0</v>
      </c>
      <c r="CJ1574" s="42">
        <v>0</v>
      </c>
      <c r="CK1574" s="42">
        <v>40</v>
      </c>
      <c r="CL1574" s="42">
        <v>0</v>
      </c>
      <c r="CM1574" s="42">
        <v>0</v>
      </c>
      <c r="CN1574" s="42">
        <v>0</v>
      </c>
      <c r="CO1574" s="42">
        <v>4</v>
      </c>
      <c r="CP1574" s="42">
        <v>4</v>
      </c>
      <c r="CQ1574" s="42">
        <v>0</v>
      </c>
      <c r="CR1574" s="42">
        <v>32</v>
      </c>
      <c r="CS1574" s="42">
        <v>0</v>
      </c>
    </row>
    <row r="1575" spans="1:97">
      <c r="A1575" s="40" t="s">
        <v>3817</v>
      </c>
      <c r="B1575" s="40" t="s">
        <v>289</v>
      </c>
      <c r="C1575" s="40" t="s">
        <v>3502</v>
      </c>
      <c r="D1575" s="40" t="s">
        <v>3503</v>
      </c>
      <c r="E1575" s="40" t="s">
        <v>3681</v>
      </c>
      <c r="F1575" s="40" t="s">
        <v>2849</v>
      </c>
      <c r="G1575" s="41" t="s">
        <v>294</v>
      </c>
      <c r="H1575" s="40" t="s">
        <v>3818</v>
      </c>
      <c r="I1575" s="42">
        <v>633</v>
      </c>
      <c r="J1575" s="42">
        <v>115.644231</v>
      </c>
      <c r="K1575" s="42">
        <v>72.024038000000004</v>
      </c>
      <c r="L1575" s="42">
        <v>150.134615</v>
      </c>
      <c r="M1575" s="42">
        <v>125.788462</v>
      </c>
      <c r="N1575" s="42">
        <v>90.283653999999999</v>
      </c>
      <c r="O1575" s="42">
        <v>79.125</v>
      </c>
      <c r="P1575" s="42">
        <v>72</v>
      </c>
      <c r="Q1575" s="42">
        <v>83</v>
      </c>
      <c r="R1575" s="42">
        <v>108</v>
      </c>
      <c r="S1575" s="42">
        <v>110</v>
      </c>
      <c r="T1575" s="42">
        <v>113</v>
      </c>
      <c r="U1575" s="42">
        <v>59</v>
      </c>
      <c r="V1575" s="42">
        <v>316.5</v>
      </c>
      <c r="W1575" s="42">
        <v>64.923077000000006</v>
      </c>
      <c r="X1575" s="42">
        <v>32.461537999999997</v>
      </c>
      <c r="Y1575" s="42">
        <v>74.052885000000003</v>
      </c>
      <c r="Z1575" s="42">
        <v>63.908653999999999</v>
      </c>
      <c r="AA1575" s="42">
        <v>48.692307999999997</v>
      </c>
      <c r="AB1575" s="42">
        <v>31.447115</v>
      </c>
      <c r="AC1575" s="42">
        <v>1.0144230000000001</v>
      </c>
      <c r="AD1575" s="42">
        <v>76.081731000000005</v>
      </c>
      <c r="AE1575" s="42">
        <v>177.52403799999999</v>
      </c>
      <c r="AF1575" s="42">
        <v>62.894230999999998</v>
      </c>
      <c r="AG1575" s="42">
        <v>316.5</v>
      </c>
      <c r="AH1575" s="42">
        <v>50.721153999999999</v>
      </c>
      <c r="AI1575" s="42">
        <v>39.5625</v>
      </c>
      <c r="AJ1575" s="42">
        <v>76.081731000000005</v>
      </c>
      <c r="AK1575" s="42">
        <v>61.879807999999997</v>
      </c>
      <c r="AL1575" s="42">
        <v>41.591346000000001</v>
      </c>
      <c r="AM1575" s="42">
        <v>43.620192000000003</v>
      </c>
      <c r="AN1575" s="42">
        <v>3.043269</v>
      </c>
      <c r="AO1575" s="42">
        <v>58.836537999999997</v>
      </c>
      <c r="AP1575" s="42">
        <v>190.71153799999999</v>
      </c>
      <c r="AQ1575" s="42">
        <v>66.951922999999994</v>
      </c>
      <c r="AR1575" s="42">
        <v>519.38461500000005</v>
      </c>
      <c r="AS1575" s="42">
        <v>32.461537999999997</v>
      </c>
      <c r="AT1575" s="42">
        <v>20.288461999999999</v>
      </c>
      <c r="AU1575" s="42">
        <v>32.461537999999997</v>
      </c>
      <c r="AV1575" s="42">
        <v>60.865385000000003</v>
      </c>
      <c r="AW1575" s="42">
        <v>93.326922999999994</v>
      </c>
      <c r="AX1575" s="42">
        <v>60.865385000000003</v>
      </c>
      <c r="AY1575" s="42">
        <v>178.53846200000001</v>
      </c>
      <c r="AZ1575" s="42">
        <v>40.576923000000001</v>
      </c>
      <c r="BA1575" s="42">
        <v>239.40384599999999</v>
      </c>
      <c r="BB1575" s="42">
        <v>16.230768999999999</v>
      </c>
      <c r="BC1575" s="42">
        <v>16.230768999999999</v>
      </c>
      <c r="BD1575" s="42">
        <v>20.288461999999999</v>
      </c>
      <c r="BE1575" s="42">
        <v>28.403846000000001</v>
      </c>
      <c r="BF1575" s="42">
        <v>12.173076999999999</v>
      </c>
      <c r="BG1575" s="42">
        <v>56.807692000000003</v>
      </c>
      <c r="BH1575" s="42">
        <v>81.153846000000001</v>
      </c>
      <c r="BI1575" s="42">
        <v>8.1153849999999998</v>
      </c>
      <c r="BJ1575" s="42">
        <v>279.98076900000001</v>
      </c>
      <c r="BK1575" s="42">
        <v>16.230768999999999</v>
      </c>
      <c r="BL1575" s="42">
        <v>4.0576920000000003</v>
      </c>
      <c r="BM1575" s="42">
        <v>12.173076999999999</v>
      </c>
      <c r="BN1575" s="42">
        <v>32.461537999999997</v>
      </c>
      <c r="BO1575" s="42">
        <v>81.153846000000001</v>
      </c>
      <c r="BP1575" s="42">
        <v>4.0576920000000003</v>
      </c>
      <c r="BQ1575" s="42">
        <v>97.384614999999997</v>
      </c>
      <c r="BR1575" s="42">
        <v>32.461537999999997</v>
      </c>
      <c r="BS1575" s="42">
        <v>48.692307999999997</v>
      </c>
      <c r="BT1575" s="42">
        <v>0</v>
      </c>
      <c r="BU1575" s="42">
        <v>0</v>
      </c>
      <c r="BV1575" s="42">
        <v>0</v>
      </c>
      <c r="BW1575" s="42">
        <v>8.1153849999999998</v>
      </c>
      <c r="BX1575" s="42">
        <v>4.0576920000000003</v>
      </c>
      <c r="BY1575" s="42">
        <v>12.173076999999999</v>
      </c>
      <c r="BZ1575" s="42">
        <v>0</v>
      </c>
      <c r="CA1575" s="42">
        <v>24.346153999999999</v>
      </c>
      <c r="CB1575" s="42">
        <v>263.75</v>
      </c>
      <c r="CC1575" s="42">
        <v>32.461537999999997</v>
      </c>
      <c r="CD1575" s="42">
        <v>20.288461999999999</v>
      </c>
      <c r="CE1575" s="42">
        <v>24.346153999999999</v>
      </c>
      <c r="CF1575" s="42">
        <v>48.692307999999997</v>
      </c>
      <c r="CG1575" s="42">
        <v>85.211538000000004</v>
      </c>
      <c r="CH1575" s="42">
        <v>48.692307999999997</v>
      </c>
      <c r="CI1575" s="42">
        <v>0</v>
      </c>
      <c r="CJ1575" s="42">
        <v>4.0576920000000003</v>
      </c>
      <c r="CK1575" s="42">
        <v>206.942308</v>
      </c>
      <c r="CL1575" s="42">
        <v>0</v>
      </c>
      <c r="CM1575" s="42">
        <v>0</v>
      </c>
      <c r="CN1575" s="42">
        <v>8.1153849999999998</v>
      </c>
      <c r="CO1575" s="42">
        <v>4.0576920000000003</v>
      </c>
      <c r="CP1575" s="42">
        <v>4.0576920000000003</v>
      </c>
      <c r="CQ1575" s="42">
        <v>0</v>
      </c>
      <c r="CR1575" s="42">
        <v>178.53846200000001</v>
      </c>
      <c r="CS1575" s="42">
        <v>12.173076999999999</v>
      </c>
    </row>
    <row r="1576" spans="1:97">
      <c r="A1576" s="40" t="s">
        <v>3819</v>
      </c>
      <c r="B1576" s="40" t="s">
        <v>289</v>
      </c>
      <c r="C1576" s="40" t="s">
        <v>3502</v>
      </c>
      <c r="D1576" s="40" t="s">
        <v>3519</v>
      </c>
      <c r="E1576" s="40" t="s">
        <v>3756</v>
      </c>
      <c r="F1576" s="40" t="s">
        <v>397</v>
      </c>
      <c r="G1576" s="41" t="s">
        <v>294</v>
      </c>
      <c r="H1576" s="40" t="s">
        <v>3820</v>
      </c>
      <c r="I1576" s="42">
        <v>278</v>
      </c>
      <c r="J1576" s="42">
        <v>28.431818</v>
      </c>
      <c r="K1576" s="42">
        <v>35.80303</v>
      </c>
      <c r="L1576" s="42">
        <v>46.333333000000003</v>
      </c>
      <c r="M1576" s="42">
        <v>72.659091000000004</v>
      </c>
      <c r="N1576" s="42">
        <v>56.863636</v>
      </c>
      <c r="O1576" s="42">
        <v>37.909090999999997</v>
      </c>
      <c r="P1576" s="42">
        <v>36</v>
      </c>
      <c r="Q1576" s="42">
        <v>35</v>
      </c>
      <c r="R1576" s="42">
        <v>44</v>
      </c>
      <c r="S1576" s="42">
        <v>39</v>
      </c>
      <c r="T1576" s="42">
        <v>54</v>
      </c>
      <c r="U1576" s="42">
        <v>26</v>
      </c>
      <c r="V1576" s="42">
        <v>134.787879</v>
      </c>
      <c r="W1576" s="42">
        <v>9.4772730000000003</v>
      </c>
      <c r="X1576" s="42">
        <v>18.954545</v>
      </c>
      <c r="Y1576" s="42">
        <v>25.272727</v>
      </c>
      <c r="Z1576" s="42">
        <v>36.856060999999997</v>
      </c>
      <c r="AA1576" s="42">
        <v>23.166667</v>
      </c>
      <c r="AB1576" s="42">
        <v>21.060606</v>
      </c>
      <c r="AC1576" s="42">
        <v>0</v>
      </c>
      <c r="AD1576" s="42">
        <v>14.742424</v>
      </c>
      <c r="AE1576" s="42">
        <v>86.348484999999997</v>
      </c>
      <c r="AF1576" s="42">
        <v>33.69697</v>
      </c>
      <c r="AG1576" s="42">
        <v>143.212121</v>
      </c>
      <c r="AH1576" s="42">
        <v>18.954545</v>
      </c>
      <c r="AI1576" s="42">
        <v>16.848485</v>
      </c>
      <c r="AJ1576" s="42">
        <v>21.060606</v>
      </c>
      <c r="AK1576" s="42">
        <v>35.80303</v>
      </c>
      <c r="AL1576" s="42">
        <v>33.69697</v>
      </c>
      <c r="AM1576" s="42">
        <v>14.742424</v>
      </c>
      <c r="AN1576" s="42">
        <v>2.106061</v>
      </c>
      <c r="AO1576" s="42">
        <v>26.325758</v>
      </c>
      <c r="AP1576" s="42">
        <v>78.977272999999997</v>
      </c>
      <c r="AQ1576" s="42">
        <v>37.909090999999997</v>
      </c>
      <c r="AR1576" s="42">
        <v>256.93939399999999</v>
      </c>
      <c r="AS1576" s="42">
        <v>29.484848</v>
      </c>
      <c r="AT1576" s="42">
        <v>16.848485</v>
      </c>
      <c r="AU1576" s="42">
        <v>12.636364</v>
      </c>
      <c r="AV1576" s="42">
        <v>29.484848</v>
      </c>
      <c r="AW1576" s="42">
        <v>16.848485</v>
      </c>
      <c r="AX1576" s="42">
        <v>25.272727</v>
      </c>
      <c r="AY1576" s="42">
        <v>96.878788</v>
      </c>
      <c r="AZ1576" s="42">
        <v>29.484848</v>
      </c>
      <c r="BA1576" s="42">
        <v>126.363636</v>
      </c>
      <c r="BB1576" s="42">
        <v>16.848485</v>
      </c>
      <c r="BC1576" s="42">
        <v>8.4242419999999996</v>
      </c>
      <c r="BD1576" s="42">
        <v>8.4242419999999996</v>
      </c>
      <c r="BE1576" s="42">
        <v>16.848485</v>
      </c>
      <c r="BF1576" s="42">
        <v>4.2121209999999998</v>
      </c>
      <c r="BG1576" s="42">
        <v>16.848485</v>
      </c>
      <c r="BH1576" s="42">
        <v>50.545454999999997</v>
      </c>
      <c r="BI1576" s="42">
        <v>4.2121209999999998</v>
      </c>
      <c r="BJ1576" s="42">
        <v>130.57575800000001</v>
      </c>
      <c r="BK1576" s="42">
        <v>12.636364</v>
      </c>
      <c r="BL1576" s="42">
        <v>8.4242419999999996</v>
      </c>
      <c r="BM1576" s="42">
        <v>4.2121209999999998</v>
      </c>
      <c r="BN1576" s="42">
        <v>12.636364</v>
      </c>
      <c r="BO1576" s="42">
        <v>12.636364</v>
      </c>
      <c r="BP1576" s="42">
        <v>8.4242419999999996</v>
      </c>
      <c r="BQ1576" s="42">
        <v>46.333333000000003</v>
      </c>
      <c r="BR1576" s="42">
        <v>25.272727</v>
      </c>
      <c r="BS1576" s="42">
        <v>21.060606</v>
      </c>
      <c r="BT1576" s="42">
        <v>0</v>
      </c>
      <c r="BU1576" s="42">
        <v>4.2121209999999998</v>
      </c>
      <c r="BV1576" s="42">
        <v>0</v>
      </c>
      <c r="BW1576" s="42">
        <v>0</v>
      </c>
      <c r="BX1576" s="42">
        <v>0</v>
      </c>
      <c r="BY1576" s="42">
        <v>0</v>
      </c>
      <c r="BZ1576" s="42">
        <v>0</v>
      </c>
      <c r="CA1576" s="42">
        <v>16.848485</v>
      </c>
      <c r="CB1576" s="42">
        <v>122.151515</v>
      </c>
      <c r="CC1576" s="42">
        <v>25.272727</v>
      </c>
      <c r="CD1576" s="42">
        <v>8.4242419999999996</v>
      </c>
      <c r="CE1576" s="42">
        <v>8.4242419999999996</v>
      </c>
      <c r="CF1576" s="42">
        <v>25.272727</v>
      </c>
      <c r="CG1576" s="42">
        <v>16.848485</v>
      </c>
      <c r="CH1576" s="42">
        <v>25.272727</v>
      </c>
      <c r="CI1576" s="42">
        <v>0</v>
      </c>
      <c r="CJ1576" s="42">
        <v>12.636364</v>
      </c>
      <c r="CK1576" s="42">
        <v>113.727273</v>
      </c>
      <c r="CL1576" s="42">
        <v>4.2121209999999998</v>
      </c>
      <c r="CM1576" s="42">
        <v>4.2121209999999998</v>
      </c>
      <c r="CN1576" s="42">
        <v>4.2121209999999998</v>
      </c>
      <c r="CO1576" s="42">
        <v>4.2121209999999998</v>
      </c>
      <c r="CP1576" s="42">
        <v>0</v>
      </c>
      <c r="CQ1576" s="42">
        <v>0</v>
      </c>
      <c r="CR1576" s="42">
        <v>96.878788</v>
      </c>
      <c r="CS1576" s="42">
        <v>0</v>
      </c>
    </row>
    <row r="1577" spans="1:97">
      <c r="A1577" s="40" t="s">
        <v>3821</v>
      </c>
      <c r="B1577" s="40" t="s">
        <v>289</v>
      </c>
      <c r="C1577" s="40" t="s">
        <v>3502</v>
      </c>
      <c r="D1577" s="40" t="s">
        <v>3507</v>
      </c>
      <c r="E1577" s="40" t="s">
        <v>3511</v>
      </c>
      <c r="F1577" s="40" t="s">
        <v>2094</v>
      </c>
      <c r="G1577" s="41" t="s">
        <v>294</v>
      </c>
      <c r="H1577" s="40" t="s">
        <v>3822</v>
      </c>
      <c r="I1577" s="42">
        <v>729</v>
      </c>
      <c r="J1577" s="42">
        <v>94.556227000000007</v>
      </c>
      <c r="K1577" s="42">
        <v>55.214790999999998</v>
      </c>
      <c r="L1577" s="42">
        <v>88.356658999999993</v>
      </c>
      <c r="M1577" s="42">
        <v>172.657782</v>
      </c>
      <c r="N1577" s="42">
        <v>198.43482900000001</v>
      </c>
      <c r="O1577" s="42">
        <v>119.779712</v>
      </c>
      <c r="P1577" s="42">
        <v>106</v>
      </c>
      <c r="Q1577" s="42">
        <v>97</v>
      </c>
      <c r="R1577" s="42">
        <v>135</v>
      </c>
      <c r="S1577" s="42">
        <v>138</v>
      </c>
      <c r="T1577" s="42">
        <v>184</v>
      </c>
      <c r="U1577" s="42">
        <v>118</v>
      </c>
      <c r="V1577" s="42">
        <v>347.26462700000002</v>
      </c>
      <c r="W1577" s="42">
        <v>50.363363999999997</v>
      </c>
      <c r="X1577" s="42">
        <v>30.649048000000001</v>
      </c>
      <c r="Y1577" s="42">
        <v>47.307178999999998</v>
      </c>
      <c r="Z1577" s="42">
        <v>78.072490000000002</v>
      </c>
      <c r="AA1577" s="42">
        <v>103.345615</v>
      </c>
      <c r="AB1577" s="42">
        <v>33.937759</v>
      </c>
      <c r="AC1577" s="42">
        <v>3.589172</v>
      </c>
      <c r="AD1577" s="42">
        <v>63.703718000000002</v>
      </c>
      <c r="AE1577" s="42">
        <v>187.41421199999999</v>
      </c>
      <c r="AF1577" s="42">
        <v>96.146697000000003</v>
      </c>
      <c r="AG1577" s="42">
        <v>381.73537299999998</v>
      </c>
      <c r="AH1577" s="42">
        <v>44.192861999999998</v>
      </c>
      <c r="AI1577" s="42">
        <v>24.565743000000001</v>
      </c>
      <c r="AJ1577" s="42">
        <v>41.049480000000003</v>
      </c>
      <c r="AK1577" s="42">
        <v>94.585291999999995</v>
      </c>
      <c r="AL1577" s="42">
        <v>95.089213999999998</v>
      </c>
      <c r="AM1577" s="42">
        <v>71.464690000000004</v>
      </c>
      <c r="AN1577" s="42">
        <v>10.788091</v>
      </c>
      <c r="AO1577" s="42">
        <v>54.389834</v>
      </c>
      <c r="AP1577" s="42">
        <v>192.16863799999999</v>
      </c>
      <c r="AQ1577" s="42">
        <v>135.17689999999999</v>
      </c>
      <c r="AR1577" s="42">
        <v>627.06065699999999</v>
      </c>
      <c r="AS1577" s="42">
        <v>20.568339000000002</v>
      </c>
      <c r="AT1577" s="42">
        <v>61.705016000000001</v>
      </c>
      <c r="AU1577" s="42">
        <v>16.454671000000001</v>
      </c>
      <c r="AV1577" s="42">
        <v>41.136676999999999</v>
      </c>
      <c r="AW1577" s="42">
        <v>41.136676999999999</v>
      </c>
      <c r="AX1577" s="42">
        <v>57.591348000000004</v>
      </c>
      <c r="AY1577" s="42">
        <v>310.42450400000001</v>
      </c>
      <c r="AZ1577" s="42">
        <v>78.043424000000002</v>
      </c>
      <c r="BA1577" s="42">
        <v>287.95674200000002</v>
      </c>
      <c r="BB1577" s="42">
        <v>12.341003000000001</v>
      </c>
      <c r="BC1577" s="42">
        <v>49.364013</v>
      </c>
      <c r="BD1577" s="42">
        <v>8.2273350000000001</v>
      </c>
      <c r="BE1577" s="42">
        <v>16.454671000000001</v>
      </c>
      <c r="BF1577" s="42">
        <v>12.341003000000001</v>
      </c>
      <c r="BG1577" s="42">
        <v>45.250345000000003</v>
      </c>
      <c r="BH1577" s="42">
        <v>131.63736800000001</v>
      </c>
      <c r="BI1577" s="42">
        <v>12.341003000000001</v>
      </c>
      <c r="BJ1577" s="42">
        <v>339.10391499999997</v>
      </c>
      <c r="BK1577" s="42">
        <v>8.2273350000000001</v>
      </c>
      <c r="BL1577" s="42">
        <v>12.341003000000001</v>
      </c>
      <c r="BM1577" s="42">
        <v>8.2273350000000001</v>
      </c>
      <c r="BN1577" s="42">
        <v>24.682006000000001</v>
      </c>
      <c r="BO1577" s="42">
        <v>28.795674000000002</v>
      </c>
      <c r="BP1577" s="42">
        <v>12.341003000000001</v>
      </c>
      <c r="BQ1577" s="42">
        <v>178.787136</v>
      </c>
      <c r="BR1577" s="42">
        <v>65.702421000000001</v>
      </c>
      <c r="BS1577" s="42">
        <v>37.023009999999999</v>
      </c>
      <c r="BT1577" s="42">
        <v>0</v>
      </c>
      <c r="BU1577" s="42">
        <v>0</v>
      </c>
      <c r="BV1577" s="42">
        <v>0</v>
      </c>
      <c r="BW1577" s="42">
        <v>0</v>
      </c>
      <c r="BX1577" s="42">
        <v>0</v>
      </c>
      <c r="BY1577" s="42">
        <v>8.2273350000000001</v>
      </c>
      <c r="BZ1577" s="42">
        <v>0</v>
      </c>
      <c r="CA1577" s="42">
        <v>28.795674000000002</v>
      </c>
      <c r="CB1577" s="42">
        <v>193.22612100000001</v>
      </c>
      <c r="CC1577" s="42">
        <v>16.454671000000001</v>
      </c>
      <c r="CD1577" s="42">
        <v>37.023009999999999</v>
      </c>
      <c r="CE1577" s="42">
        <v>16.454671000000001</v>
      </c>
      <c r="CF1577" s="42">
        <v>28.795674000000002</v>
      </c>
      <c r="CG1577" s="42">
        <v>24.682006000000001</v>
      </c>
      <c r="CH1577" s="42">
        <v>41.136676999999999</v>
      </c>
      <c r="CI1577" s="42">
        <v>0</v>
      </c>
      <c r="CJ1577" s="42">
        <v>28.679411000000002</v>
      </c>
      <c r="CK1577" s="42">
        <v>396.81152600000001</v>
      </c>
      <c r="CL1577" s="42">
        <v>4.1136679999999997</v>
      </c>
      <c r="CM1577" s="42">
        <v>24.682006000000001</v>
      </c>
      <c r="CN1577" s="42">
        <v>0</v>
      </c>
      <c r="CO1577" s="42">
        <v>12.341003000000001</v>
      </c>
      <c r="CP1577" s="42">
        <v>16.454671000000001</v>
      </c>
      <c r="CQ1577" s="42">
        <v>8.2273350000000001</v>
      </c>
      <c r="CR1577" s="42">
        <v>310.42450400000001</v>
      </c>
      <c r="CS1577" s="42">
        <v>20.568339000000002</v>
      </c>
    </row>
    <row r="1578" spans="1:97">
      <c r="A1578" s="40" t="s">
        <v>3823</v>
      </c>
      <c r="B1578" s="40" t="s">
        <v>289</v>
      </c>
      <c r="C1578" s="40" t="s">
        <v>3502</v>
      </c>
      <c r="D1578" s="40" t="s">
        <v>3523</v>
      </c>
      <c r="E1578" s="40" t="s">
        <v>3562</v>
      </c>
      <c r="F1578" s="40" t="s">
        <v>2849</v>
      </c>
      <c r="G1578" s="41" t="s">
        <v>294</v>
      </c>
      <c r="H1578" s="40" t="s">
        <v>3824</v>
      </c>
      <c r="I1578" s="42">
        <v>2285</v>
      </c>
      <c r="J1578" s="42">
        <v>343.36868199999998</v>
      </c>
      <c r="K1578" s="42">
        <v>293.87409700000001</v>
      </c>
      <c r="L1578" s="42">
        <v>327.90162500000002</v>
      </c>
      <c r="M1578" s="42">
        <v>490.82130000000001</v>
      </c>
      <c r="N1578" s="42">
        <v>444.42012599999998</v>
      </c>
      <c r="O1578" s="42">
        <v>384.61417</v>
      </c>
      <c r="P1578" s="42">
        <v>394</v>
      </c>
      <c r="Q1578" s="42">
        <v>344</v>
      </c>
      <c r="R1578" s="42">
        <v>430</v>
      </c>
      <c r="S1578" s="42">
        <v>415</v>
      </c>
      <c r="T1578" s="42">
        <v>440</v>
      </c>
      <c r="U1578" s="42">
        <v>242</v>
      </c>
      <c r="V1578" s="42">
        <v>1070.320397</v>
      </c>
      <c r="W1578" s="42">
        <v>162.91967500000001</v>
      </c>
      <c r="X1578" s="42">
        <v>156.73285200000001</v>
      </c>
      <c r="Y1578" s="42">
        <v>158.79512600000001</v>
      </c>
      <c r="Z1578" s="42">
        <v>233.037004</v>
      </c>
      <c r="AA1578" s="42">
        <v>209.32084800000001</v>
      </c>
      <c r="AB1578" s="42">
        <v>143.328069</v>
      </c>
      <c r="AC1578" s="42">
        <v>6.1868230000000004</v>
      </c>
      <c r="AD1578" s="42">
        <v>221.69449499999999</v>
      </c>
      <c r="AE1578" s="42">
        <v>581.56137200000001</v>
      </c>
      <c r="AF1578" s="42">
        <v>267.06453099999999</v>
      </c>
      <c r="AG1578" s="42">
        <v>1214.679603</v>
      </c>
      <c r="AH1578" s="42">
        <v>180.44900699999999</v>
      </c>
      <c r="AI1578" s="42">
        <v>137.141245</v>
      </c>
      <c r="AJ1578" s="42">
        <v>169.10649799999999</v>
      </c>
      <c r="AK1578" s="42">
        <v>257.78429599999998</v>
      </c>
      <c r="AL1578" s="42">
        <v>235.099278</v>
      </c>
      <c r="AM1578" s="42">
        <v>213.44539700000001</v>
      </c>
      <c r="AN1578" s="42">
        <v>21.653880999999998</v>
      </c>
      <c r="AO1578" s="42">
        <v>239.223827</v>
      </c>
      <c r="AP1578" s="42">
        <v>601.15297799999996</v>
      </c>
      <c r="AQ1578" s="42">
        <v>374.302798</v>
      </c>
      <c r="AR1578" s="42">
        <v>1922.0397109999999</v>
      </c>
      <c r="AS1578" s="42">
        <v>20.622744000000001</v>
      </c>
      <c r="AT1578" s="42">
        <v>65.992779999999996</v>
      </c>
      <c r="AU1578" s="42">
        <v>86.615522999999996</v>
      </c>
      <c r="AV1578" s="42">
        <v>177.35559599999999</v>
      </c>
      <c r="AW1578" s="42">
        <v>276.344765</v>
      </c>
      <c r="AX1578" s="42">
        <v>268.09566799999999</v>
      </c>
      <c r="AY1578" s="42">
        <v>763.041516</v>
      </c>
      <c r="AZ1578" s="42">
        <v>263.97111899999999</v>
      </c>
      <c r="BA1578" s="42">
        <v>911.52527099999998</v>
      </c>
      <c r="BB1578" s="42">
        <v>12.373646000000001</v>
      </c>
      <c r="BC1578" s="42">
        <v>49.494585000000001</v>
      </c>
      <c r="BD1578" s="42">
        <v>45.370035999999999</v>
      </c>
      <c r="BE1578" s="42">
        <v>70.117328999999998</v>
      </c>
      <c r="BF1578" s="42">
        <v>41.245486999999997</v>
      </c>
      <c r="BG1578" s="42">
        <v>230.974729</v>
      </c>
      <c r="BH1578" s="42">
        <v>358.83573999999999</v>
      </c>
      <c r="BI1578" s="42">
        <v>103.11371800000001</v>
      </c>
      <c r="BJ1578" s="42">
        <v>1010.51444</v>
      </c>
      <c r="BK1578" s="42">
        <v>8.2490970000000008</v>
      </c>
      <c r="BL1578" s="42">
        <v>16.498194999999999</v>
      </c>
      <c r="BM1578" s="42">
        <v>41.245486999999997</v>
      </c>
      <c r="BN1578" s="42">
        <v>107.23826699999999</v>
      </c>
      <c r="BO1578" s="42">
        <v>235.099278</v>
      </c>
      <c r="BP1578" s="42">
        <v>37.120939</v>
      </c>
      <c r="BQ1578" s="42">
        <v>404.20577600000001</v>
      </c>
      <c r="BR1578" s="42">
        <v>160.85740100000001</v>
      </c>
      <c r="BS1578" s="42">
        <v>181.480144</v>
      </c>
      <c r="BT1578" s="42">
        <v>0</v>
      </c>
      <c r="BU1578" s="42">
        <v>4.124549</v>
      </c>
      <c r="BV1578" s="42">
        <v>0</v>
      </c>
      <c r="BW1578" s="42">
        <v>12.373646000000001</v>
      </c>
      <c r="BX1578" s="42">
        <v>12.373646000000001</v>
      </c>
      <c r="BY1578" s="42">
        <v>28.871841</v>
      </c>
      <c r="BZ1578" s="42">
        <v>0</v>
      </c>
      <c r="CA1578" s="42">
        <v>123.736462</v>
      </c>
      <c r="CB1578" s="42">
        <v>775.41516200000001</v>
      </c>
      <c r="CC1578" s="42">
        <v>16.498194999999999</v>
      </c>
      <c r="CD1578" s="42">
        <v>45.370035999999999</v>
      </c>
      <c r="CE1578" s="42">
        <v>74.241877000000002</v>
      </c>
      <c r="CF1578" s="42">
        <v>152.60830300000001</v>
      </c>
      <c r="CG1578" s="42">
        <v>206.22743700000001</v>
      </c>
      <c r="CH1578" s="42">
        <v>193.853791</v>
      </c>
      <c r="CI1578" s="42">
        <v>4.124549</v>
      </c>
      <c r="CJ1578" s="42">
        <v>82.490975000000006</v>
      </c>
      <c r="CK1578" s="42">
        <v>965.14440400000001</v>
      </c>
      <c r="CL1578" s="42">
        <v>4.124549</v>
      </c>
      <c r="CM1578" s="42">
        <v>16.498194999999999</v>
      </c>
      <c r="CN1578" s="42">
        <v>12.373646000000001</v>
      </c>
      <c r="CO1578" s="42">
        <v>12.373646000000001</v>
      </c>
      <c r="CP1578" s="42">
        <v>57.743682</v>
      </c>
      <c r="CQ1578" s="42">
        <v>45.370035999999999</v>
      </c>
      <c r="CR1578" s="42">
        <v>758.916968</v>
      </c>
      <c r="CS1578" s="42">
        <v>57.743682</v>
      </c>
    </row>
    <row r="1579" spans="1:97">
      <c r="A1579" s="40" t="s">
        <v>3825</v>
      </c>
      <c r="B1579" s="40" t="s">
        <v>289</v>
      </c>
      <c r="C1579" s="40" t="s">
        <v>3502</v>
      </c>
      <c r="D1579" s="40" t="s">
        <v>3507</v>
      </c>
      <c r="E1579" s="40" t="s">
        <v>3511</v>
      </c>
      <c r="F1579" s="40" t="s">
        <v>2094</v>
      </c>
      <c r="G1579" s="41" t="s">
        <v>294</v>
      </c>
      <c r="H1579" s="40" t="s">
        <v>3826</v>
      </c>
      <c r="I1579" s="42">
        <v>603</v>
      </c>
      <c r="J1579" s="42">
        <v>109</v>
      </c>
      <c r="K1579" s="42">
        <v>59</v>
      </c>
      <c r="L1579" s="42">
        <v>108</v>
      </c>
      <c r="M1579" s="42">
        <v>131</v>
      </c>
      <c r="N1579" s="42">
        <v>122</v>
      </c>
      <c r="O1579" s="42">
        <v>74</v>
      </c>
      <c r="P1579" s="42">
        <v>86</v>
      </c>
      <c r="Q1579" s="42">
        <v>93</v>
      </c>
      <c r="R1579" s="42">
        <v>107</v>
      </c>
      <c r="S1579" s="42">
        <v>110</v>
      </c>
      <c r="T1579" s="42">
        <v>105</v>
      </c>
      <c r="U1579" s="42">
        <v>44</v>
      </c>
      <c r="V1579" s="42">
        <v>294</v>
      </c>
      <c r="W1579" s="42">
        <v>52</v>
      </c>
      <c r="X1579" s="42">
        <v>27</v>
      </c>
      <c r="Y1579" s="42">
        <v>54</v>
      </c>
      <c r="Z1579" s="42">
        <v>64</v>
      </c>
      <c r="AA1579" s="42">
        <v>63</v>
      </c>
      <c r="AB1579" s="42">
        <v>30</v>
      </c>
      <c r="AC1579" s="42">
        <v>4</v>
      </c>
      <c r="AD1579" s="42">
        <v>58</v>
      </c>
      <c r="AE1579" s="42">
        <v>169</v>
      </c>
      <c r="AF1579" s="42">
        <v>67</v>
      </c>
      <c r="AG1579" s="42">
        <v>309</v>
      </c>
      <c r="AH1579" s="42">
        <v>57</v>
      </c>
      <c r="AI1579" s="42">
        <v>32</v>
      </c>
      <c r="AJ1579" s="42">
        <v>54</v>
      </c>
      <c r="AK1579" s="42">
        <v>67</v>
      </c>
      <c r="AL1579" s="42">
        <v>59</v>
      </c>
      <c r="AM1579" s="42">
        <v>39</v>
      </c>
      <c r="AN1579" s="42">
        <v>1</v>
      </c>
      <c r="AO1579" s="42">
        <v>70</v>
      </c>
      <c r="AP1579" s="42">
        <v>163</v>
      </c>
      <c r="AQ1579" s="42">
        <v>76</v>
      </c>
      <c r="AR1579" s="42">
        <v>504</v>
      </c>
      <c r="AS1579" s="42">
        <v>40</v>
      </c>
      <c r="AT1579" s="42">
        <v>12</v>
      </c>
      <c r="AU1579" s="42">
        <v>20</v>
      </c>
      <c r="AV1579" s="42">
        <v>20</v>
      </c>
      <c r="AW1579" s="42">
        <v>80</v>
      </c>
      <c r="AX1579" s="42">
        <v>96</v>
      </c>
      <c r="AY1579" s="42">
        <v>180</v>
      </c>
      <c r="AZ1579" s="42">
        <v>56</v>
      </c>
      <c r="BA1579" s="42">
        <v>256</v>
      </c>
      <c r="BB1579" s="42">
        <v>28</v>
      </c>
      <c r="BC1579" s="42">
        <v>12</v>
      </c>
      <c r="BD1579" s="42">
        <v>16</v>
      </c>
      <c r="BE1579" s="42">
        <v>12</v>
      </c>
      <c r="BF1579" s="42">
        <v>12</v>
      </c>
      <c r="BG1579" s="42">
        <v>56</v>
      </c>
      <c r="BH1579" s="42">
        <v>100</v>
      </c>
      <c r="BI1579" s="42">
        <v>20</v>
      </c>
      <c r="BJ1579" s="42">
        <v>248</v>
      </c>
      <c r="BK1579" s="42">
        <v>12</v>
      </c>
      <c r="BL1579" s="42">
        <v>0</v>
      </c>
      <c r="BM1579" s="42">
        <v>4</v>
      </c>
      <c r="BN1579" s="42">
        <v>8</v>
      </c>
      <c r="BO1579" s="42">
        <v>68</v>
      </c>
      <c r="BP1579" s="42">
        <v>40</v>
      </c>
      <c r="BQ1579" s="42">
        <v>80</v>
      </c>
      <c r="BR1579" s="42">
        <v>36</v>
      </c>
      <c r="BS1579" s="42">
        <v>36</v>
      </c>
      <c r="BT1579" s="42">
        <v>0</v>
      </c>
      <c r="BU1579" s="42">
        <v>0</v>
      </c>
      <c r="BV1579" s="42">
        <v>0</v>
      </c>
      <c r="BW1579" s="42">
        <v>0</v>
      </c>
      <c r="BX1579" s="42">
        <v>16</v>
      </c>
      <c r="BY1579" s="42">
        <v>0</v>
      </c>
      <c r="BZ1579" s="42">
        <v>0</v>
      </c>
      <c r="CA1579" s="42">
        <v>20</v>
      </c>
      <c r="CB1579" s="42">
        <v>220</v>
      </c>
      <c r="CC1579" s="42">
        <v>20</v>
      </c>
      <c r="CD1579" s="42">
        <v>12</v>
      </c>
      <c r="CE1579" s="42">
        <v>16</v>
      </c>
      <c r="CF1579" s="42">
        <v>16</v>
      </c>
      <c r="CG1579" s="42">
        <v>56</v>
      </c>
      <c r="CH1579" s="42">
        <v>80</v>
      </c>
      <c r="CI1579" s="42">
        <v>4</v>
      </c>
      <c r="CJ1579" s="42">
        <v>16</v>
      </c>
      <c r="CK1579" s="42">
        <v>248</v>
      </c>
      <c r="CL1579" s="42">
        <v>20</v>
      </c>
      <c r="CM1579" s="42">
        <v>0</v>
      </c>
      <c r="CN1579" s="42">
        <v>4</v>
      </c>
      <c r="CO1579" s="42">
        <v>4</v>
      </c>
      <c r="CP1579" s="42">
        <v>8</v>
      </c>
      <c r="CQ1579" s="42">
        <v>16</v>
      </c>
      <c r="CR1579" s="42">
        <v>176</v>
      </c>
      <c r="CS1579" s="42">
        <v>20</v>
      </c>
    </row>
    <row r="1580" spans="1:97">
      <c r="A1580" s="40" t="s">
        <v>3827</v>
      </c>
      <c r="B1580" s="40" t="s">
        <v>289</v>
      </c>
      <c r="C1580" s="40" t="s">
        <v>3502</v>
      </c>
      <c r="D1580" s="40" t="s">
        <v>3503</v>
      </c>
      <c r="E1580" s="40" t="s">
        <v>3546</v>
      </c>
      <c r="F1580" s="40" t="s">
        <v>2849</v>
      </c>
      <c r="G1580" s="41" t="s">
        <v>294</v>
      </c>
      <c r="H1580" s="40" t="s">
        <v>3828</v>
      </c>
      <c r="I1580" s="42">
        <v>3552</v>
      </c>
      <c r="J1580" s="42">
        <v>585.53865900000005</v>
      </c>
      <c r="K1580" s="42">
        <v>535.36823000000004</v>
      </c>
      <c r="L1580" s="42">
        <v>671.24400100000003</v>
      </c>
      <c r="M1580" s="42">
        <v>828.95673299999999</v>
      </c>
      <c r="N1580" s="42">
        <v>582.40922499999999</v>
      </c>
      <c r="O1580" s="42">
        <v>348.48315100000002</v>
      </c>
      <c r="P1580" s="42">
        <v>570</v>
      </c>
      <c r="Q1580" s="42">
        <v>496</v>
      </c>
      <c r="R1580" s="42">
        <v>712</v>
      </c>
      <c r="S1580" s="42">
        <v>623</v>
      </c>
      <c r="T1580" s="42">
        <v>477</v>
      </c>
      <c r="U1580" s="42">
        <v>268</v>
      </c>
      <c r="V1580" s="42">
        <v>1743.429713</v>
      </c>
      <c r="W1580" s="42">
        <v>311.34988700000002</v>
      </c>
      <c r="X1580" s="42">
        <v>269.29469899999998</v>
      </c>
      <c r="Y1580" s="42">
        <v>332.616918</v>
      </c>
      <c r="Z1580" s="42">
        <v>392.73028299999999</v>
      </c>
      <c r="AA1580" s="42">
        <v>277.43156099999999</v>
      </c>
      <c r="AB1580" s="42">
        <v>139.97078999999999</v>
      </c>
      <c r="AC1580" s="42">
        <v>20.035574</v>
      </c>
      <c r="AD1580" s="42">
        <v>398.72872699999999</v>
      </c>
      <c r="AE1580" s="42">
        <v>1043.85527</v>
      </c>
      <c r="AF1580" s="42">
        <v>300.84571599999998</v>
      </c>
      <c r="AG1580" s="42">
        <v>1808.570287</v>
      </c>
      <c r="AH1580" s="42">
        <v>274.18877199999997</v>
      </c>
      <c r="AI1580" s="42">
        <v>266.073531</v>
      </c>
      <c r="AJ1580" s="42">
        <v>338.62708300000003</v>
      </c>
      <c r="AK1580" s="42">
        <v>436.22645</v>
      </c>
      <c r="AL1580" s="42">
        <v>304.977664</v>
      </c>
      <c r="AM1580" s="42">
        <v>169.06068099999999</v>
      </c>
      <c r="AN1580" s="42">
        <v>19.416105999999999</v>
      </c>
      <c r="AO1580" s="42">
        <v>366.49301600000001</v>
      </c>
      <c r="AP1580" s="42">
        <v>1078.1803050000001</v>
      </c>
      <c r="AQ1580" s="42">
        <v>363.89696600000002</v>
      </c>
      <c r="AR1580" s="42">
        <v>3012.433137</v>
      </c>
      <c r="AS1580" s="42">
        <v>20.08709</v>
      </c>
      <c r="AT1580" s="42">
        <v>112.487701</v>
      </c>
      <c r="AU1580" s="42">
        <v>208.905731</v>
      </c>
      <c r="AV1580" s="42">
        <v>514.22949200000005</v>
      </c>
      <c r="AW1580" s="42">
        <v>566.45592399999998</v>
      </c>
      <c r="AX1580" s="42">
        <v>421.82888000000003</v>
      </c>
      <c r="AY1580" s="42">
        <v>844.00692300000003</v>
      </c>
      <c r="AZ1580" s="42">
        <v>324.43139600000001</v>
      </c>
      <c r="BA1580" s="42">
        <v>1500.6434409999999</v>
      </c>
      <c r="BB1580" s="42">
        <v>16.069672000000001</v>
      </c>
      <c r="BC1580" s="42">
        <v>84.365775999999997</v>
      </c>
      <c r="BD1580" s="42">
        <v>144.62704400000001</v>
      </c>
      <c r="BE1580" s="42">
        <v>297.28892500000001</v>
      </c>
      <c r="BF1580" s="42">
        <v>120.522537</v>
      </c>
      <c r="BG1580" s="42">
        <v>317.376014</v>
      </c>
      <c r="BH1580" s="42">
        <v>395.40656899999999</v>
      </c>
      <c r="BI1580" s="42">
        <v>124.986903</v>
      </c>
      <c r="BJ1580" s="42">
        <v>1511.789696</v>
      </c>
      <c r="BK1580" s="42">
        <v>4.0174180000000002</v>
      </c>
      <c r="BL1580" s="42">
        <v>28.121925000000001</v>
      </c>
      <c r="BM1580" s="42">
        <v>64.278685999999993</v>
      </c>
      <c r="BN1580" s="42">
        <v>216.94056699999999</v>
      </c>
      <c r="BO1580" s="42">
        <v>445.93338699999998</v>
      </c>
      <c r="BP1580" s="42">
        <v>104.452865</v>
      </c>
      <c r="BQ1580" s="42">
        <v>448.60035399999998</v>
      </c>
      <c r="BR1580" s="42">
        <v>199.44449299999999</v>
      </c>
      <c r="BS1580" s="42">
        <v>386.946618</v>
      </c>
      <c r="BT1580" s="42">
        <v>0</v>
      </c>
      <c r="BU1580" s="42">
        <v>4.0174180000000002</v>
      </c>
      <c r="BV1580" s="42">
        <v>8.0348360000000003</v>
      </c>
      <c r="BW1580" s="42">
        <v>48.209015000000001</v>
      </c>
      <c r="BX1580" s="42">
        <v>120.522537</v>
      </c>
      <c r="BY1580" s="42">
        <v>76.330939999999998</v>
      </c>
      <c r="BZ1580" s="42">
        <v>0</v>
      </c>
      <c r="CA1580" s="42">
        <v>129.831872</v>
      </c>
      <c r="CB1580" s="42">
        <v>1401.175346</v>
      </c>
      <c r="CC1580" s="42">
        <v>12.052254</v>
      </c>
      <c r="CD1580" s="42">
        <v>68.296104</v>
      </c>
      <c r="CE1580" s="42">
        <v>160.69671600000001</v>
      </c>
      <c r="CF1580" s="42">
        <v>393.706954</v>
      </c>
      <c r="CG1580" s="42">
        <v>373.619865</v>
      </c>
      <c r="CH1580" s="42">
        <v>301.30634300000003</v>
      </c>
      <c r="CI1580" s="42">
        <v>0</v>
      </c>
      <c r="CJ1580" s="42">
        <v>91.497108999999995</v>
      </c>
      <c r="CK1580" s="42">
        <v>1224.3111730000001</v>
      </c>
      <c r="CL1580" s="42">
        <v>8.0348360000000003</v>
      </c>
      <c r="CM1580" s="42">
        <v>40.174179000000002</v>
      </c>
      <c r="CN1580" s="42">
        <v>40.174179000000002</v>
      </c>
      <c r="CO1580" s="42">
        <v>72.313522000000006</v>
      </c>
      <c r="CP1580" s="42">
        <v>72.313522000000006</v>
      </c>
      <c r="CQ1580" s="42">
        <v>44.191597000000002</v>
      </c>
      <c r="CR1580" s="42">
        <v>844.00692300000003</v>
      </c>
      <c r="CS1580" s="42">
        <v>103.10241499999999</v>
      </c>
    </row>
    <row r="1581" spans="1:97">
      <c r="A1581" s="40" t="s">
        <v>3829</v>
      </c>
      <c r="B1581" s="40" t="s">
        <v>289</v>
      </c>
      <c r="C1581" s="40" t="s">
        <v>3502</v>
      </c>
      <c r="D1581" s="40" t="s">
        <v>3519</v>
      </c>
      <c r="E1581" s="40" t="s">
        <v>3830</v>
      </c>
      <c r="F1581" s="40" t="s">
        <v>397</v>
      </c>
      <c r="G1581" s="41" t="s">
        <v>294</v>
      </c>
      <c r="H1581" s="40" t="s">
        <v>3831</v>
      </c>
      <c r="I1581" s="42">
        <v>1260</v>
      </c>
      <c r="J1581" s="42">
        <v>278</v>
      </c>
      <c r="K1581" s="42">
        <v>151</v>
      </c>
      <c r="L1581" s="42">
        <v>285</v>
      </c>
      <c r="M1581" s="42">
        <v>260</v>
      </c>
      <c r="N1581" s="42">
        <v>214</v>
      </c>
      <c r="O1581" s="42">
        <v>72</v>
      </c>
      <c r="P1581" s="42">
        <v>188</v>
      </c>
      <c r="Q1581" s="42">
        <v>122</v>
      </c>
      <c r="R1581" s="42">
        <v>207</v>
      </c>
      <c r="S1581" s="42">
        <v>174</v>
      </c>
      <c r="T1581" s="42">
        <v>154</v>
      </c>
      <c r="U1581" s="42">
        <v>50</v>
      </c>
      <c r="V1581" s="42">
        <v>648</v>
      </c>
      <c r="W1581" s="42">
        <v>155</v>
      </c>
      <c r="X1581" s="42">
        <v>77</v>
      </c>
      <c r="Y1581" s="42">
        <v>137</v>
      </c>
      <c r="Z1581" s="42">
        <v>134</v>
      </c>
      <c r="AA1581" s="42">
        <v>113</v>
      </c>
      <c r="AB1581" s="42">
        <v>31</v>
      </c>
      <c r="AC1581" s="42">
        <v>1</v>
      </c>
      <c r="AD1581" s="42">
        <v>192</v>
      </c>
      <c r="AE1581" s="42">
        <v>357</v>
      </c>
      <c r="AF1581" s="42">
        <v>99</v>
      </c>
      <c r="AG1581" s="42">
        <v>612</v>
      </c>
      <c r="AH1581" s="42">
        <v>123</v>
      </c>
      <c r="AI1581" s="42">
        <v>74</v>
      </c>
      <c r="AJ1581" s="42">
        <v>148</v>
      </c>
      <c r="AK1581" s="42">
        <v>126</v>
      </c>
      <c r="AL1581" s="42">
        <v>101</v>
      </c>
      <c r="AM1581" s="42">
        <v>39</v>
      </c>
      <c r="AN1581" s="42">
        <v>1</v>
      </c>
      <c r="AO1581" s="42">
        <v>159</v>
      </c>
      <c r="AP1581" s="42">
        <v>357</v>
      </c>
      <c r="AQ1581" s="42">
        <v>96</v>
      </c>
      <c r="AR1581" s="42">
        <v>1008</v>
      </c>
      <c r="AS1581" s="42">
        <v>16</v>
      </c>
      <c r="AT1581" s="42">
        <v>52</v>
      </c>
      <c r="AU1581" s="42">
        <v>64</v>
      </c>
      <c r="AV1581" s="42">
        <v>148</v>
      </c>
      <c r="AW1581" s="42">
        <v>188</v>
      </c>
      <c r="AX1581" s="42">
        <v>136</v>
      </c>
      <c r="AY1581" s="42">
        <v>272</v>
      </c>
      <c r="AZ1581" s="42">
        <v>132</v>
      </c>
      <c r="BA1581" s="42">
        <v>508</v>
      </c>
      <c r="BB1581" s="42">
        <v>12</v>
      </c>
      <c r="BC1581" s="42">
        <v>32</v>
      </c>
      <c r="BD1581" s="42">
        <v>44</v>
      </c>
      <c r="BE1581" s="42">
        <v>68</v>
      </c>
      <c r="BF1581" s="42">
        <v>56</v>
      </c>
      <c r="BG1581" s="42">
        <v>112</v>
      </c>
      <c r="BH1581" s="42">
        <v>128</v>
      </c>
      <c r="BI1581" s="42">
        <v>56</v>
      </c>
      <c r="BJ1581" s="42">
        <v>500</v>
      </c>
      <c r="BK1581" s="42">
        <v>4</v>
      </c>
      <c r="BL1581" s="42">
        <v>20</v>
      </c>
      <c r="BM1581" s="42">
        <v>20</v>
      </c>
      <c r="BN1581" s="42">
        <v>80</v>
      </c>
      <c r="BO1581" s="42">
        <v>132</v>
      </c>
      <c r="BP1581" s="42">
        <v>24</v>
      </c>
      <c r="BQ1581" s="42">
        <v>144</v>
      </c>
      <c r="BR1581" s="42">
        <v>76</v>
      </c>
      <c r="BS1581" s="42">
        <v>124</v>
      </c>
      <c r="BT1581" s="42">
        <v>0</v>
      </c>
      <c r="BU1581" s="42">
        <v>0</v>
      </c>
      <c r="BV1581" s="42">
        <v>0</v>
      </c>
      <c r="BW1581" s="42">
        <v>12</v>
      </c>
      <c r="BX1581" s="42">
        <v>16</v>
      </c>
      <c r="BY1581" s="42">
        <v>20</v>
      </c>
      <c r="BZ1581" s="42">
        <v>0</v>
      </c>
      <c r="CA1581" s="42">
        <v>76</v>
      </c>
      <c r="CB1581" s="42">
        <v>508</v>
      </c>
      <c r="CC1581" s="42">
        <v>8</v>
      </c>
      <c r="CD1581" s="42">
        <v>32</v>
      </c>
      <c r="CE1581" s="42">
        <v>48</v>
      </c>
      <c r="CF1581" s="42">
        <v>128</v>
      </c>
      <c r="CG1581" s="42">
        <v>160</v>
      </c>
      <c r="CH1581" s="42">
        <v>104</v>
      </c>
      <c r="CI1581" s="42">
        <v>4</v>
      </c>
      <c r="CJ1581" s="42">
        <v>24</v>
      </c>
      <c r="CK1581" s="42">
        <v>376</v>
      </c>
      <c r="CL1581" s="42">
        <v>8</v>
      </c>
      <c r="CM1581" s="42">
        <v>20</v>
      </c>
      <c r="CN1581" s="42">
        <v>16</v>
      </c>
      <c r="CO1581" s="42">
        <v>8</v>
      </c>
      <c r="CP1581" s="42">
        <v>12</v>
      </c>
      <c r="CQ1581" s="42">
        <v>12</v>
      </c>
      <c r="CR1581" s="42">
        <v>268</v>
      </c>
      <c r="CS1581" s="42">
        <v>32</v>
      </c>
    </row>
    <row r="1582" spans="1:97">
      <c r="A1582" s="40" t="s">
        <v>3832</v>
      </c>
      <c r="B1582" s="40" t="s">
        <v>289</v>
      </c>
      <c r="C1582" s="40" t="s">
        <v>3502</v>
      </c>
      <c r="D1582" s="40" t="s">
        <v>3507</v>
      </c>
      <c r="E1582" s="40" t="s">
        <v>3624</v>
      </c>
      <c r="F1582" s="40" t="s">
        <v>2094</v>
      </c>
      <c r="G1582" s="41" t="s">
        <v>294</v>
      </c>
      <c r="H1582" s="40" t="s">
        <v>3833</v>
      </c>
      <c r="I1582" s="42">
        <v>609</v>
      </c>
      <c r="J1582" s="42">
        <v>68</v>
      </c>
      <c r="K1582" s="42">
        <v>60</v>
      </c>
      <c r="L1582" s="42">
        <v>95</v>
      </c>
      <c r="M1582" s="42">
        <v>155</v>
      </c>
      <c r="N1582" s="42">
        <v>149</v>
      </c>
      <c r="O1582" s="42">
        <v>82</v>
      </c>
      <c r="P1582" s="42">
        <v>102</v>
      </c>
      <c r="Q1582" s="42">
        <v>81</v>
      </c>
      <c r="R1582" s="42">
        <v>138</v>
      </c>
      <c r="S1582" s="42">
        <v>141</v>
      </c>
      <c r="T1582" s="42">
        <v>133</v>
      </c>
      <c r="U1582" s="42">
        <v>55</v>
      </c>
      <c r="V1582" s="42">
        <v>305</v>
      </c>
      <c r="W1582" s="42">
        <v>35</v>
      </c>
      <c r="X1582" s="42">
        <v>36</v>
      </c>
      <c r="Y1582" s="42">
        <v>51</v>
      </c>
      <c r="Z1582" s="42">
        <v>74</v>
      </c>
      <c r="AA1582" s="42">
        <v>73</v>
      </c>
      <c r="AB1582" s="42">
        <v>35</v>
      </c>
      <c r="AC1582" s="42">
        <v>1</v>
      </c>
      <c r="AD1582" s="42">
        <v>53</v>
      </c>
      <c r="AE1582" s="42">
        <v>172</v>
      </c>
      <c r="AF1582" s="42">
        <v>80</v>
      </c>
      <c r="AG1582" s="42">
        <v>304</v>
      </c>
      <c r="AH1582" s="42">
        <v>33</v>
      </c>
      <c r="AI1582" s="42">
        <v>24</v>
      </c>
      <c r="AJ1582" s="42">
        <v>44</v>
      </c>
      <c r="AK1582" s="42">
        <v>81</v>
      </c>
      <c r="AL1582" s="42">
        <v>76</v>
      </c>
      <c r="AM1582" s="42">
        <v>41</v>
      </c>
      <c r="AN1582" s="42">
        <v>5</v>
      </c>
      <c r="AO1582" s="42">
        <v>40</v>
      </c>
      <c r="AP1582" s="42">
        <v>173</v>
      </c>
      <c r="AQ1582" s="42">
        <v>91</v>
      </c>
      <c r="AR1582" s="42">
        <v>536</v>
      </c>
      <c r="AS1582" s="42">
        <v>24</v>
      </c>
      <c r="AT1582" s="42">
        <v>44</v>
      </c>
      <c r="AU1582" s="42">
        <v>28</v>
      </c>
      <c r="AV1582" s="42">
        <v>44</v>
      </c>
      <c r="AW1582" s="42">
        <v>72</v>
      </c>
      <c r="AX1582" s="42">
        <v>84</v>
      </c>
      <c r="AY1582" s="42">
        <v>196</v>
      </c>
      <c r="AZ1582" s="42">
        <v>44</v>
      </c>
      <c r="BA1582" s="42">
        <v>264</v>
      </c>
      <c r="BB1582" s="42">
        <v>12</v>
      </c>
      <c r="BC1582" s="42">
        <v>32</v>
      </c>
      <c r="BD1582" s="42">
        <v>16</v>
      </c>
      <c r="BE1582" s="42">
        <v>16</v>
      </c>
      <c r="BF1582" s="42">
        <v>4</v>
      </c>
      <c r="BG1582" s="42">
        <v>56</v>
      </c>
      <c r="BH1582" s="42">
        <v>104</v>
      </c>
      <c r="BI1582" s="42">
        <v>24</v>
      </c>
      <c r="BJ1582" s="42">
        <v>272</v>
      </c>
      <c r="BK1582" s="42">
        <v>12</v>
      </c>
      <c r="BL1582" s="42">
        <v>12</v>
      </c>
      <c r="BM1582" s="42">
        <v>12</v>
      </c>
      <c r="BN1582" s="42">
        <v>28</v>
      </c>
      <c r="BO1582" s="42">
        <v>68</v>
      </c>
      <c r="BP1582" s="42">
        <v>28</v>
      </c>
      <c r="BQ1582" s="42">
        <v>92</v>
      </c>
      <c r="BR1582" s="42">
        <v>20</v>
      </c>
      <c r="BS1582" s="42">
        <v>36</v>
      </c>
      <c r="BT1582" s="42">
        <v>0</v>
      </c>
      <c r="BU1582" s="42">
        <v>0</v>
      </c>
      <c r="BV1582" s="42">
        <v>0</v>
      </c>
      <c r="BW1582" s="42">
        <v>0</v>
      </c>
      <c r="BX1582" s="42">
        <v>4</v>
      </c>
      <c r="BY1582" s="42">
        <v>12</v>
      </c>
      <c r="BZ1582" s="42">
        <v>0</v>
      </c>
      <c r="CA1582" s="42">
        <v>20</v>
      </c>
      <c r="CB1582" s="42">
        <v>244</v>
      </c>
      <c r="CC1582" s="42">
        <v>8</v>
      </c>
      <c r="CD1582" s="42">
        <v>32</v>
      </c>
      <c r="CE1582" s="42">
        <v>24</v>
      </c>
      <c r="CF1582" s="42">
        <v>32</v>
      </c>
      <c r="CG1582" s="42">
        <v>56</v>
      </c>
      <c r="CH1582" s="42">
        <v>68</v>
      </c>
      <c r="CI1582" s="42">
        <v>0</v>
      </c>
      <c r="CJ1582" s="42">
        <v>24</v>
      </c>
      <c r="CK1582" s="42">
        <v>256</v>
      </c>
      <c r="CL1582" s="42">
        <v>16</v>
      </c>
      <c r="CM1582" s="42">
        <v>12</v>
      </c>
      <c r="CN1582" s="42">
        <v>4</v>
      </c>
      <c r="CO1582" s="42">
        <v>12</v>
      </c>
      <c r="CP1582" s="42">
        <v>12</v>
      </c>
      <c r="CQ1582" s="42">
        <v>4</v>
      </c>
      <c r="CR1582" s="42">
        <v>196</v>
      </c>
      <c r="CS1582" s="42">
        <v>0</v>
      </c>
    </row>
    <row r="1583" spans="1:97">
      <c r="A1583" s="40" t="s">
        <v>3834</v>
      </c>
      <c r="B1583" s="40" t="s">
        <v>289</v>
      </c>
      <c r="C1583" s="40" t="s">
        <v>3502</v>
      </c>
      <c r="D1583" s="40" t="s">
        <v>3523</v>
      </c>
      <c r="E1583" s="40" t="s">
        <v>3539</v>
      </c>
      <c r="F1583" s="40" t="s">
        <v>2094</v>
      </c>
      <c r="G1583" s="41" t="s">
        <v>294</v>
      </c>
      <c r="H1583" s="40" t="s">
        <v>3835</v>
      </c>
      <c r="I1583" s="42">
        <v>217</v>
      </c>
      <c r="J1583" s="42">
        <v>33.234234000000001</v>
      </c>
      <c r="K1583" s="42">
        <v>30.301801999999999</v>
      </c>
      <c r="L1583" s="42">
        <v>34.211711999999999</v>
      </c>
      <c r="M1583" s="42">
        <v>43.986485999999999</v>
      </c>
      <c r="N1583" s="42">
        <v>47.896396000000003</v>
      </c>
      <c r="O1583" s="42">
        <v>27.369368999999999</v>
      </c>
      <c r="P1583" s="42">
        <v>40</v>
      </c>
      <c r="Q1583" s="42">
        <v>30</v>
      </c>
      <c r="R1583" s="42">
        <v>44</v>
      </c>
      <c r="S1583" s="42">
        <v>46</v>
      </c>
      <c r="T1583" s="42">
        <v>35</v>
      </c>
      <c r="U1583" s="42">
        <v>23</v>
      </c>
      <c r="V1583" s="42">
        <v>115.342342</v>
      </c>
      <c r="W1583" s="42">
        <v>22.481981999999999</v>
      </c>
      <c r="X1583" s="42">
        <v>13.684685</v>
      </c>
      <c r="Y1583" s="42">
        <v>17.594595000000002</v>
      </c>
      <c r="Z1583" s="42">
        <v>23.459458999999999</v>
      </c>
      <c r="AA1583" s="42">
        <v>22.481981999999999</v>
      </c>
      <c r="AB1583" s="42">
        <v>14.662162</v>
      </c>
      <c r="AC1583" s="42">
        <v>0.97747700000000004</v>
      </c>
      <c r="AD1583" s="42">
        <v>31.279278999999999</v>
      </c>
      <c r="AE1583" s="42">
        <v>59.626125999999999</v>
      </c>
      <c r="AF1583" s="42">
        <v>24.436937</v>
      </c>
      <c r="AG1583" s="42">
        <v>101.657658</v>
      </c>
      <c r="AH1583" s="42">
        <v>10.752252</v>
      </c>
      <c r="AI1583" s="42">
        <v>16.617117</v>
      </c>
      <c r="AJ1583" s="42">
        <v>16.617117</v>
      </c>
      <c r="AK1583" s="42">
        <v>20.527027</v>
      </c>
      <c r="AL1583" s="42">
        <v>25.414414000000001</v>
      </c>
      <c r="AM1583" s="42">
        <v>9.774775</v>
      </c>
      <c r="AN1583" s="42">
        <v>1.954955</v>
      </c>
      <c r="AO1583" s="42">
        <v>14.662162</v>
      </c>
      <c r="AP1583" s="42">
        <v>66.468468000000001</v>
      </c>
      <c r="AQ1583" s="42">
        <v>20.527027</v>
      </c>
      <c r="AR1583" s="42">
        <v>164.216216</v>
      </c>
      <c r="AS1583" s="42">
        <v>11.72973</v>
      </c>
      <c r="AT1583" s="42">
        <v>7.81982</v>
      </c>
      <c r="AU1583" s="42">
        <v>0</v>
      </c>
      <c r="AV1583" s="42">
        <v>39.099099000000002</v>
      </c>
      <c r="AW1583" s="42">
        <v>11.72973</v>
      </c>
      <c r="AX1583" s="42">
        <v>23.459458999999999</v>
      </c>
      <c r="AY1583" s="42">
        <v>46.918919000000002</v>
      </c>
      <c r="AZ1583" s="42">
        <v>23.459458999999999</v>
      </c>
      <c r="BA1583" s="42">
        <v>78.198198000000005</v>
      </c>
      <c r="BB1583" s="42">
        <v>3.90991</v>
      </c>
      <c r="BC1583" s="42">
        <v>3.90991</v>
      </c>
      <c r="BD1583" s="42">
        <v>0</v>
      </c>
      <c r="BE1583" s="42">
        <v>15.63964</v>
      </c>
      <c r="BF1583" s="42">
        <v>3.90991</v>
      </c>
      <c r="BG1583" s="42">
        <v>11.72973</v>
      </c>
      <c r="BH1583" s="42">
        <v>27.369368999999999</v>
      </c>
      <c r="BI1583" s="42">
        <v>11.72973</v>
      </c>
      <c r="BJ1583" s="42">
        <v>86.018017999999998</v>
      </c>
      <c r="BK1583" s="42">
        <v>7.81982</v>
      </c>
      <c r="BL1583" s="42">
        <v>3.90991</v>
      </c>
      <c r="BM1583" s="42">
        <v>0</v>
      </c>
      <c r="BN1583" s="42">
        <v>23.459458999999999</v>
      </c>
      <c r="BO1583" s="42">
        <v>7.81982</v>
      </c>
      <c r="BP1583" s="42">
        <v>11.72973</v>
      </c>
      <c r="BQ1583" s="42">
        <v>19.54955</v>
      </c>
      <c r="BR1583" s="42">
        <v>11.72973</v>
      </c>
      <c r="BS1583" s="42">
        <v>19.54955</v>
      </c>
      <c r="BT1583" s="42">
        <v>0</v>
      </c>
      <c r="BU1583" s="42">
        <v>0</v>
      </c>
      <c r="BV1583" s="42">
        <v>0</v>
      </c>
      <c r="BW1583" s="42">
        <v>0</v>
      </c>
      <c r="BX1583" s="42">
        <v>0</v>
      </c>
      <c r="BY1583" s="42">
        <v>0</v>
      </c>
      <c r="BZ1583" s="42">
        <v>0</v>
      </c>
      <c r="CA1583" s="42">
        <v>19.54955</v>
      </c>
      <c r="CB1583" s="42">
        <v>86.018017999999998</v>
      </c>
      <c r="CC1583" s="42">
        <v>3.90991</v>
      </c>
      <c r="CD1583" s="42">
        <v>7.81982</v>
      </c>
      <c r="CE1583" s="42">
        <v>0</v>
      </c>
      <c r="CF1583" s="42">
        <v>35.189188999999999</v>
      </c>
      <c r="CG1583" s="42">
        <v>11.72973</v>
      </c>
      <c r="CH1583" s="42">
        <v>23.459458999999999</v>
      </c>
      <c r="CI1583" s="42">
        <v>0</v>
      </c>
      <c r="CJ1583" s="42">
        <v>3.90991</v>
      </c>
      <c r="CK1583" s="42">
        <v>58.648648999999999</v>
      </c>
      <c r="CL1583" s="42">
        <v>7.81982</v>
      </c>
      <c r="CM1583" s="42">
        <v>0</v>
      </c>
      <c r="CN1583" s="42">
        <v>0</v>
      </c>
      <c r="CO1583" s="42">
        <v>3.90991</v>
      </c>
      <c r="CP1583" s="42">
        <v>0</v>
      </c>
      <c r="CQ1583" s="42">
        <v>0</v>
      </c>
      <c r="CR1583" s="42">
        <v>46.918919000000002</v>
      </c>
      <c r="CS1583" s="42">
        <v>0</v>
      </c>
    </row>
    <row r="1584" spans="1:97">
      <c r="A1584" s="40" t="s">
        <v>3836</v>
      </c>
      <c r="B1584" s="40" t="s">
        <v>289</v>
      </c>
      <c r="C1584" s="40" t="s">
        <v>3502</v>
      </c>
      <c r="D1584" s="40" t="s">
        <v>3507</v>
      </c>
      <c r="E1584" s="40" t="s">
        <v>3508</v>
      </c>
      <c r="F1584" s="40" t="s">
        <v>2094</v>
      </c>
      <c r="G1584" s="41" t="s">
        <v>294</v>
      </c>
      <c r="H1584" s="40" t="s">
        <v>3837</v>
      </c>
      <c r="I1584" s="42">
        <v>351</v>
      </c>
      <c r="J1584" s="42">
        <v>68</v>
      </c>
      <c r="K1584" s="42">
        <v>51</v>
      </c>
      <c r="L1584" s="42">
        <v>79</v>
      </c>
      <c r="M1584" s="42">
        <v>73</v>
      </c>
      <c r="N1584" s="42">
        <v>52</v>
      </c>
      <c r="O1584" s="42">
        <v>28</v>
      </c>
      <c r="P1584" s="42">
        <v>45</v>
      </c>
      <c r="Q1584" s="42">
        <v>50</v>
      </c>
      <c r="R1584" s="42">
        <v>58</v>
      </c>
      <c r="S1584" s="42">
        <v>44</v>
      </c>
      <c r="T1584" s="42">
        <v>41</v>
      </c>
      <c r="U1584" s="42">
        <v>22</v>
      </c>
      <c r="V1584" s="42">
        <v>177</v>
      </c>
      <c r="W1584" s="42">
        <v>35</v>
      </c>
      <c r="X1584" s="42">
        <v>30</v>
      </c>
      <c r="Y1584" s="42">
        <v>39</v>
      </c>
      <c r="Z1584" s="42">
        <v>36</v>
      </c>
      <c r="AA1584" s="42">
        <v>28</v>
      </c>
      <c r="AB1584" s="42">
        <v>8</v>
      </c>
      <c r="AC1584" s="42">
        <v>1</v>
      </c>
      <c r="AD1584" s="42">
        <v>49</v>
      </c>
      <c r="AE1584" s="42">
        <v>100</v>
      </c>
      <c r="AF1584" s="42">
        <v>28</v>
      </c>
      <c r="AG1584" s="42">
        <v>174</v>
      </c>
      <c r="AH1584" s="42">
        <v>33</v>
      </c>
      <c r="AI1584" s="42">
        <v>21</v>
      </c>
      <c r="AJ1584" s="42">
        <v>40</v>
      </c>
      <c r="AK1584" s="42">
        <v>37</v>
      </c>
      <c r="AL1584" s="42">
        <v>24</v>
      </c>
      <c r="AM1584" s="42">
        <v>19</v>
      </c>
      <c r="AN1584" s="42">
        <v>0</v>
      </c>
      <c r="AO1584" s="42">
        <v>40</v>
      </c>
      <c r="AP1584" s="42">
        <v>98</v>
      </c>
      <c r="AQ1584" s="42">
        <v>36</v>
      </c>
      <c r="AR1584" s="42">
        <v>276</v>
      </c>
      <c r="AS1584" s="42">
        <v>8</v>
      </c>
      <c r="AT1584" s="42">
        <v>4</v>
      </c>
      <c r="AU1584" s="42">
        <v>4</v>
      </c>
      <c r="AV1584" s="42">
        <v>52</v>
      </c>
      <c r="AW1584" s="42">
        <v>56</v>
      </c>
      <c r="AX1584" s="42">
        <v>64</v>
      </c>
      <c r="AY1584" s="42">
        <v>60</v>
      </c>
      <c r="AZ1584" s="42">
        <v>28</v>
      </c>
      <c r="BA1584" s="42">
        <v>140</v>
      </c>
      <c r="BB1584" s="42">
        <v>8</v>
      </c>
      <c r="BC1584" s="42">
        <v>4</v>
      </c>
      <c r="BD1584" s="42">
        <v>4</v>
      </c>
      <c r="BE1584" s="42">
        <v>12</v>
      </c>
      <c r="BF1584" s="42">
        <v>12</v>
      </c>
      <c r="BG1584" s="42">
        <v>52</v>
      </c>
      <c r="BH1584" s="42">
        <v>28</v>
      </c>
      <c r="BI1584" s="42">
        <v>20</v>
      </c>
      <c r="BJ1584" s="42">
        <v>136</v>
      </c>
      <c r="BK1584" s="42">
        <v>0</v>
      </c>
      <c r="BL1584" s="42">
        <v>0</v>
      </c>
      <c r="BM1584" s="42">
        <v>0</v>
      </c>
      <c r="BN1584" s="42">
        <v>40</v>
      </c>
      <c r="BO1584" s="42">
        <v>44</v>
      </c>
      <c r="BP1584" s="42">
        <v>12</v>
      </c>
      <c r="BQ1584" s="42">
        <v>32</v>
      </c>
      <c r="BR1584" s="42">
        <v>8</v>
      </c>
      <c r="BS1584" s="42">
        <v>36</v>
      </c>
      <c r="BT1584" s="42">
        <v>0</v>
      </c>
      <c r="BU1584" s="42">
        <v>0</v>
      </c>
      <c r="BV1584" s="42">
        <v>0</v>
      </c>
      <c r="BW1584" s="42">
        <v>0</v>
      </c>
      <c r="BX1584" s="42">
        <v>12</v>
      </c>
      <c r="BY1584" s="42">
        <v>4</v>
      </c>
      <c r="BZ1584" s="42">
        <v>0</v>
      </c>
      <c r="CA1584" s="42">
        <v>20</v>
      </c>
      <c r="CB1584" s="42">
        <v>144</v>
      </c>
      <c r="CC1584" s="42">
        <v>4</v>
      </c>
      <c r="CD1584" s="42">
        <v>4</v>
      </c>
      <c r="CE1584" s="42">
        <v>4</v>
      </c>
      <c r="CF1584" s="42">
        <v>48</v>
      </c>
      <c r="CG1584" s="42">
        <v>28</v>
      </c>
      <c r="CH1584" s="42">
        <v>56</v>
      </c>
      <c r="CI1584" s="42">
        <v>0</v>
      </c>
      <c r="CJ1584" s="42">
        <v>0</v>
      </c>
      <c r="CK1584" s="42">
        <v>96</v>
      </c>
      <c r="CL1584" s="42">
        <v>4</v>
      </c>
      <c r="CM1584" s="42">
        <v>0</v>
      </c>
      <c r="CN1584" s="42">
        <v>0</v>
      </c>
      <c r="CO1584" s="42">
        <v>4</v>
      </c>
      <c r="CP1584" s="42">
        <v>16</v>
      </c>
      <c r="CQ1584" s="42">
        <v>4</v>
      </c>
      <c r="CR1584" s="42">
        <v>60</v>
      </c>
      <c r="CS1584" s="42">
        <v>8</v>
      </c>
    </row>
    <row r="1585" spans="1:97">
      <c r="A1585" s="40" t="s">
        <v>3838</v>
      </c>
      <c r="B1585" s="40" t="s">
        <v>289</v>
      </c>
      <c r="C1585" s="40" t="s">
        <v>3502</v>
      </c>
      <c r="D1585" s="40" t="s">
        <v>3507</v>
      </c>
      <c r="E1585" s="40" t="s">
        <v>3554</v>
      </c>
      <c r="F1585" s="40" t="s">
        <v>351</v>
      </c>
      <c r="G1585" s="41" t="s">
        <v>294</v>
      </c>
      <c r="H1585" s="40" t="s">
        <v>3839</v>
      </c>
      <c r="I1585" s="42">
        <v>369</v>
      </c>
      <c r="J1585" s="42">
        <v>35.983249999999998</v>
      </c>
      <c r="K1585" s="42">
        <v>39.018765999999999</v>
      </c>
      <c r="L1585" s="42">
        <v>65.422736999999998</v>
      </c>
      <c r="M1585" s="42">
        <v>76.078871000000007</v>
      </c>
      <c r="N1585" s="42">
        <v>115.485034</v>
      </c>
      <c r="O1585" s="42">
        <v>37.011342999999997</v>
      </c>
      <c r="P1585" s="42">
        <v>42</v>
      </c>
      <c r="Q1585" s="42">
        <v>38</v>
      </c>
      <c r="R1585" s="42">
        <v>60</v>
      </c>
      <c r="S1585" s="42">
        <v>75</v>
      </c>
      <c r="T1585" s="42">
        <v>70</v>
      </c>
      <c r="U1585" s="42">
        <v>25</v>
      </c>
      <c r="V1585" s="42">
        <v>178.19869800000001</v>
      </c>
      <c r="W1585" s="42">
        <v>20.561857</v>
      </c>
      <c r="X1585" s="42">
        <v>14.3933</v>
      </c>
      <c r="Y1585" s="42">
        <v>26.730414</v>
      </c>
      <c r="Z1585" s="42">
        <v>41.123714</v>
      </c>
      <c r="AA1585" s="42">
        <v>54.827554999999997</v>
      </c>
      <c r="AB1585" s="42">
        <v>19.533764000000001</v>
      </c>
      <c r="AC1585" s="42">
        <v>1.0280929999999999</v>
      </c>
      <c r="AD1585" s="42">
        <v>27.758507000000002</v>
      </c>
      <c r="AE1585" s="42">
        <v>92.528357</v>
      </c>
      <c r="AF1585" s="42">
        <v>57.911833999999999</v>
      </c>
      <c r="AG1585" s="42">
        <v>190.80130199999999</v>
      </c>
      <c r="AH1585" s="42">
        <v>15.421393</v>
      </c>
      <c r="AI1585" s="42">
        <v>24.625465999999999</v>
      </c>
      <c r="AJ1585" s="42">
        <v>38.692321999999997</v>
      </c>
      <c r="AK1585" s="42">
        <v>34.955157</v>
      </c>
      <c r="AL1585" s="42">
        <v>60.657477999999998</v>
      </c>
      <c r="AM1585" s="42">
        <v>14.3933</v>
      </c>
      <c r="AN1585" s="42">
        <v>2.0561859999999998</v>
      </c>
      <c r="AO1585" s="42">
        <v>19.533764000000001</v>
      </c>
      <c r="AP1585" s="42">
        <v>121.91908100000001</v>
      </c>
      <c r="AQ1585" s="42">
        <v>49.348457000000003</v>
      </c>
      <c r="AR1585" s="42">
        <v>331.65002299999998</v>
      </c>
      <c r="AS1585" s="42">
        <v>32.898971000000003</v>
      </c>
      <c r="AT1585" s="42">
        <v>20.561857</v>
      </c>
      <c r="AU1585" s="42">
        <v>16.449486</v>
      </c>
      <c r="AV1585" s="42">
        <v>49.299694000000002</v>
      </c>
      <c r="AW1585" s="42">
        <v>24.674229</v>
      </c>
      <c r="AX1585" s="42">
        <v>24.674229</v>
      </c>
      <c r="AY1585" s="42">
        <v>119.258771</v>
      </c>
      <c r="AZ1585" s="42">
        <v>43.832787000000003</v>
      </c>
      <c r="BA1585" s="42">
        <v>152.15774300000001</v>
      </c>
      <c r="BB1585" s="42">
        <v>20.561857</v>
      </c>
      <c r="BC1585" s="42">
        <v>16.449486</v>
      </c>
      <c r="BD1585" s="42">
        <v>8.2247430000000001</v>
      </c>
      <c r="BE1585" s="42">
        <v>20.561857</v>
      </c>
      <c r="BF1585" s="42">
        <v>0</v>
      </c>
      <c r="BG1585" s="42">
        <v>20.561857</v>
      </c>
      <c r="BH1585" s="42">
        <v>57.5732</v>
      </c>
      <c r="BI1585" s="42">
        <v>8.2247430000000001</v>
      </c>
      <c r="BJ1585" s="42">
        <v>179.49228099999999</v>
      </c>
      <c r="BK1585" s="42">
        <v>12.337114</v>
      </c>
      <c r="BL1585" s="42">
        <v>4.1123710000000004</v>
      </c>
      <c r="BM1585" s="42">
        <v>8.2247430000000001</v>
      </c>
      <c r="BN1585" s="42">
        <v>28.737836999999999</v>
      </c>
      <c r="BO1585" s="42">
        <v>24.674229</v>
      </c>
      <c r="BP1585" s="42">
        <v>4.1123710000000004</v>
      </c>
      <c r="BQ1585" s="42">
        <v>61.685571000000003</v>
      </c>
      <c r="BR1585" s="42">
        <v>35.608044</v>
      </c>
      <c r="BS1585" s="42">
        <v>21.916392999999999</v>
      </c>
      <c r="BT1585" s="42">
        <v>0</v>
      </c>
      <c r="BU1585" s="42">
        <v>0</v>
      </c>
      <c r="BV1585" s="42">
        <v>0</v>
      </c>
      <c r="BW1585" s="42">
        <v>4.1123710000000004</v>
      </c>
      <c r="BX1585" s="42">
        <v>4.1123710000000004</v>
      </c>
      <c r="BY1585" s="42">
        <v>4.1123710000000004</v>
      </c>
      <c r="BZ1585" s="42">
        <v>0</v>
      </c>
      <c r="CA1585" s="42">
        <v>9.5792789999999997</v>
      </c>
      <c r="CB1585" s="42">
        <v>153.463516</v>
      </c>
      <c r="CC1585" s="42">
        <v>32.898971000000003</v>
      </c>
      <c r="CD1585" s="42">
        <v>8.2247430000000001</v>
      </c>
      <c r="CE1585" s="42">
        <v>16.449486</v>
      </c>
      <c r="CF1585" s="42">
        <v>32.850209</v>
      </c>
      <c r="CG1585" s="42">
        <v>16.449486</v>
      </c>
      <c r="CH1585" s="42">
        <v>20.561857</v>
      </c>
      <c r="CI1585" s="42">
        <v>0</v>
      </c>
      <c r="CJ1585" s="42">
        <v>26.028765</v>
      </c>
      <c r="CK1585" s="42">
        <v>156.27011400000001</v>
      </c>
      <c r="CL1585" s="42">
        <v>0</v>
      </c>
      <c r="CM1585" s="42">
        <v>12.337114</v>
      </c>
      <c r="CN1585" s="42">
        <v>0</v>
      </c>
      <c r="CO1585" s="42">
        <v>12.337114</v>
      </c>
      <c r="CP1585" s="42">
        <v>4.1123710000000004</v>
      </c>
      <c r="CQ1585" s="42">
        <v>0</v>
      </c>
      <c r="CR1585" s="42">
        <v>119.258771</v>
      </c>
      <c r="CS1585" s="42">
        <v>8.2247430000000001</v>
      </c>
    </row>
    <row r="1586" spans="1:97">
      <c r="A1586" s="40" t="s">
        <v>3840</v>
      </c>
      <c r="B1586" s="40" t="s">
        <v>289</v>
      </c>
      <c r="C1586" s="40" t="s">
        <v>3502</v>
      </c>
      <c r="D1586" s="40" t="s">
        <v>3519</v>
      </c>
      <c r="E1586" s="40" t="s">
        <v>3616</v>
      </c>
      <c r="F1586" s="40" t="s">
        <v>397</v>
      </c>
      <c r="G1586" s="41" t="s">
        <v>294</v>
      </c>
      <c r="H1586" s="40" t="s">
        <v>3841</v>
      </c>
      <c r="I1586" s="42">
        <v>449</v>
      </c>
      <c r="J1586" s="42">
        <v>67.450672999999995</v>
      </c>
      <c r="K1586" s="42">
        <v>53.356501999999999</v>
      </c>
      <c r="L1586" s="42">
        <v>75.504484000000005</v>
      </c>
      <c r="M1586" s="42">
        <v>83.558295999999999</v>
      </c>
      <c r="N1586" s="42">
        <v>118.793722</v>
      </c>
      <c r="O1586" s="42">
        <v>50.336323</v>
      </c>
      <c r="P1586" s="42">
        <v>47</v>
      </c>
      <c r="Q1586" s="42">
        <v>55</v>
      </c>
      <c r="R1586" s="42">
        <v>75</v>
      </c>
      <c r="S1586" s="42">
        <v>82</v>
      </c>
      <c r="T1586" s="42">
        <v>86</v>
      </c>
      <c r="U1586" s="42">
        <v>48</v>
      </c>
      <c r="V1586" s="42">
        <v>219.46636799999999</v>
      </c>
      <c r="W1586" s="42">
        <v>29.195067000000002</v>
      </c>
      <c r="X1586" s="42">
        <v>29.195067000000002</v>
      </c>
      <c r="Y1586" s="42">
        <v>35.235425999999997</v>
      </c>
      <c r="Z1586" s="42">
        <v>42.282511</v>
      </c>
      <c r="AA1586" s="42">
        <v>59.396861000000001</v>
      </c>
      <c r="AB1586" s="42">
        <v>23.154709</v>
      </c>
      <c r="AC1586" s="42">
        <v>1.006726</v>
      </c>
      <c r="AD1586" s="42">
        <v>40.269058000000001</v>
      </c>
      <c r="AE1586" s="42">
        <v>113.76009000000001</v>
      </c>
      <c r="AF1586" s="42">
        <v>65.437219999999996</v>
      </c>
      <c r="AG1586" s="42">
        <v>229.53363200000001</v>
      </c>
      <c r="AH1586" s="42">
        <v>38.255605000000003</v>
      </c>
      <c r="AI1586" s="42">
        <v>24.161435000000001</v>
      </c>
      <c r="AJ1586" s="42">
        <v>40.269058000000001</v>
      </c>
      <c r="AK1586" s="42">
        <v>41.275784999999999</v>
      </c>
      <c r="AL1586" s="42">
        <v>59.396861000000001</v>
      </c>
      <c r="AM1586" s="42">
        <v>25.168161000000001</v>
      </c>
      <c r="AN1586" s="42">
        <v>1.006726</v>
      </c>
      <c r="AO1586" s="42">
        <v>47.316142999999997</v>
      </c>
      <c r="AP1586" s="42">
        <v>117.786996</v>
      </c>
      <c r="AQ1586" s="42">
        <v>64.430492999999998</v>
      </c>
      <c r="AR1586" s="42">
        <v>378.52914800000002</v>
      </c>
      <c r="AS1586" s="42">
        <v>36.242151999999997</v>
      </c>
      <c r="AT1586" s="42">
        <v>32.215246999999998</v>
      </c>
      <c r="AU1586" s="42">
        <v>4.0269060000000003</v>
      </c>
      <c r="AV1586" s="42">
        <v>28.188341000000001</v>
      </c>
      <c r="AW1586" s="42">
        <v>28.188341000000001</v>
      </c>
      <c r="AX1586" s="42">
        <v>24.161435000000001</v>
      </c>
      <c r="AY1586" s="42">
        <v>177.18385699999999</v>
      </c>
      <c r="AZ1586" s="42">
        <v>48.322870000000002</v>
      </c>
      <c r="BA1586" s="42">
        <v>189.26457400000001</v>
      </c>
      <c r="BB1586" s="42">
        <v>28.188341000000001</v>
      </c>
      <c r="BC1586" s="42">
        <v>12.080717</v>
      </c>
      <c r="BD1586" s="42">
        <v>4.0269060000000003</v>
      </c>
      <c r="BE1586" s="42">
        <v>16.107623</v>
      </c>
      <c r="BF1586" s="42">
        <v>4.0269060000000003</v>
      </c>
      <c r="BG1586" s="42">
        <v>16.107623</v>
      </c>
      <c r="BH1586" s="42">
        <v>88.591927999999996</v>
      </c>
      <c r="BI1586" s="42">
        <v>20.134529000000001</v>
      </c>
      <c r="BJ1586" s="42">
        <v>189.26457400000001</v>
      </c>
      <c r="BK1586" s="42">
        <v>8.0538120000000006</v>
      </c>
      <c r="BL1586" s="42">
        <v>20.134529000000001</v>
      </c>
      <c r="BM1586" s="42">
        <v>0</v>
      </c>
      <c r="BN1586" s="42">
        <v>12.080717</v>
      </c>
      <c r="BO1586" s="42">
        <v>24.161435000000001</v>
      </c>
      <c r="BP1586" s="42">
        <v>8.0538120000000006</v>
      </c>
      <c r="BQ1586" s="42">
        <v>88.591927999999996</v>
      </c>
      <c r="BR1586" s="42">
        <v>28.188341000000001</v>
      </c>
      <c r="BS1586" s="42">
        <v>24.161435000000001</v>
      </c>
      <c r="BT1586" s="42">
        <v>4.0269060000000003</v>
      </c>
      <c r="BU1586" s="42">
        <v>0</v>
      </c>
      <c r="BV1586" s="42">
        <v>0</v>
      </c>
      <c r="BW1586" s="42">
        <v>4.0269060000000003</v>
      </c>
      <c r="BX1586" s="42">
        <v>0</v>
      </c>
      <c r="BY1586" s="42">
        <v>0</v>
      </c>
      <c r="BZ1586" s="42">
        <v>0</v>
      </c>
      <c r="CA1586" s="42">
        <v>16.107623</v>
      </c>
      <c r="CB1586" s="42">
        <v>148.99551600000001</v>
      </c>
      <c r="CC1586" s="42">
        <v>24.161435000000001</v>
      </c>
      <c r="CD1586" s="42">
        <v>24.161435000000001</v>
      </c>
      <c r="CE1586" s="42">
        <v>0</v>
      </c>
      <c r="CF1586" s="42">
        <v>24.161435000000001</v>
      </c>
      <c r="CG1586" s="42">
        <v>24.161435000000001</v>
      </c>
      <c r="CH1586" s="42">
        <v>24.161435000000001</v>
      </c>
      <c r="CI1586" s="42">
        <v>4.0269060000000003</v>
      </c>
      <c r="CJ1586" s="42">
        <v>24.161435000000001</v>
      </c>
      <c r="CK1586" s="42">
        <v>205.372197</v>
      </c>
      <c r="CL1586" s="42">
        <v>8.0538120000000006</v>
      </c>
      <c r="CM1586" s="42">
        <v>8.0538120000000006</v>
      </c>
      <c r="CN1586" s="42">
        <v>4.0269060000000003</v>
      </c>
      <c r="CO1586" s="42">
        <v>0</v>
      </c>
      <c r="CP1586" s="42">
        <v>4.0269060000000003</v>
      </c>
      <c r="CQ1586" s="42">
        <v>0</v>
      </c>
      <c r="CR1586" s="42">
        <v>173.15695099999999</v>
      </c>
      <c r="CS1586" s="42">
        <v>8.0538120000000006</v>
      </c>
    </row>
    <row r="1587" spans="1:97">
      <c r="A1587" s="40" t="s">
        <v>3842</v>
      </c>
      <c r="B1587" s="40" t="s">
        <v>289</v>
      </c>
      <c r="C1587" s="40" t="s">
        <v>3502</v>
      </c>
      <c r="D1587" s="40" t="s">
        <v>3503</v>
      </c>
      <c r="E1587" s="40" t="s">
        <v>3681</v>
      </c>
      <c r="F1587" s="40" t="s">
        <v>2849</v>
      </c>
      <c r="G1587" s="41" t="s">
        <v>294</v>
      </c>
      <c r="H1587" s="40" t="s">
        <v>3843</v>
      </c>
      <c r="I1587" s="42">
        <v>370</v>
      </c>
      <c r="J1587" s="42">
        <v>83.488926000000006</v>
      </c>
      <c r="K1587" s="42">
        <v>56.690010999999998</v>
      </c>
      <c r="L1587" s="42">
        <v>73.150486999999998</v>
      </c>
      <c r="M1587" s="42">
        <v>85.550381000000002</v>
      </c>
      <c r="N1587" s="42">
        <v>50.505645999999999</v>
      </c>
      <c r="O1587" s="42">
        <v>20.614550000000001</v>
      </c>
      <c r="P1587" s="42">
        <v>45</v>
      </c>
      <c r="Q1587" s="42">
        <v>41</v>
      </c>
      <c r="R1587" s="42">
        <v>60</v>
      </c>
      <c r="S1587" s="42">
        <v>68</v>
      </c>
      <c r="T1587" s="42">
        <v>39</v>
      </c>
      <c r="U1587" s="42">
        <v>20</v>
      </c>
      <c r="V1587" s="42">
        <v>182.407599</v>
      </c>
      <c r="W1587" s="42">
        <v>39.167644000000003</v>
      </c>
      <c r="X1587" s="42">
        <v>27.829642</v>
      </c>
      <c r="Y1587" s="42">
        <v>36.044297</v>
      </c>
      <c r="Z1587" s="42">
        <v>42.259827000000001</v>
      </c>
      <c r="AA1587" s="42">
        <v>26.798914</v>
      </c>
      <c r="AB1587" s="42">
        <v>9.2765470000000008</v>
      </c>
      <c r="AC1587" s="42">
        <v>1.0307269999999999</v>
      </c>
      <c r="AD1587" s="42">
        <v>51.536374000000002</v>
      </c>
      <c r="AE1587" s="42">
        <v>106.13376599999999</v>
      </c>
      <c r="AF1587" s="42">
        <v>24.737459000000001</v>
      </c>
      <c r="AG1587" s="42">
        <v>187.592401</v>
      </c>
      <c r="AH1587" s="42">
        <v>44.321281999999997</v>
      </c>
      <c r="AI1587" s="42">
        <v>28.860368999999999</v>
      </c>
      <c r="AJ1587" s="42">
        <v>37.106189000000001</v>
      </c>
      <c r="AK1587" s="42">
        <v>43.290554</v>
      </c>
      <c r="AL1587" s="42">
        <v>23.706731999999999</v>
      </c>
      <c r="AM1587" s="42">
        <v>10.307275000000001</v>
      </c>
      <c r="AN1587" s="42">
        <v>0</v>
      </c>
      <c r="AO1587" s="42">
        <v>55.659284</v>
      </c>
      <c r="AP1587" s="42">
        <v>107.19565799999999</v>
      </c>
      <c r="AQ1587" s="42">
        <v>24.737459000000001</v>
      </c>
      <c r="AR1587" s="42">
        <v>296.849513</v>
      </c>
      <c r="AS1587" s="42">
        <v>4.1229100000000001</v>
      </c>
      <c r="AT1587" s="42">
        <v>8.2458200000000001</v>
      </c>
      <c r="AU1587" s="42">
        <v>41.229098999999998</v>
      </c>
      <c r="AV1587" s="42">
        <v>49.474919</v>
      </c>
      <c r="AW1587" s="42">
        <v>28.860368999999999</v>
      </c>
      <c r="AX1587" s="42">
        <v>16.49164</v>
      </c>
      <c r="AY1587" s="42">
        <v>86.581108</v>
      </c>
      <c r="AZ1587" s="42">
        <v>61.843648999999999</v>
      </c>
      <c r="BA1587" s="42">
        <v>152.54766699999999</v>
      </c>
      <c r="BB1587" s="42">
        <v>0</v>
      </c>
      <c r="BC1587" s="42">
        <v>4.1229100000000001</v>
      </c>
      <c r="BD1587" s="42">
        <v>32.983279000000003</v>
      </c>
      <c r="BE1587" s="42">
        <v>24.737459000000001</v>
      </c>
      <c r="BF1587" s="42">
        <v>0</v>
      </c>
      <c r="BG1587" s="42">
        <v>12.368729999999999</v>
      </c>
      <c r="BH1587" s="42">
        <v>49.474919</v>
      </c>
      <c r="BI1587" s="42">
        <v>28.860368999999999</v>
      </c>
      <c r="BJ1587" s="42">
        <v>144.30184700000001</v>
      </c>
      <c r="BK1587" s="42">
        <v>4.1229100000000001</v>
      </c>
      <c r="BL1587" s="42">
        <v>4.1229100000000001</v>
      </c>
      <c r="BM1587" s="42">
        <v>8.2458200000000001</v>
      </c>
      <c r="BN1587" s="42">
        <v>24.737459000000001</v>
      </c>
      <c r="BO1587" s="42">
        <v>28.860368999999999</v>
      </c>
      <c r="BP1587" s="42">
        <v>4.1229100000000001</v>
      </c>
      <c r="BQ1587" s="42">
        <v>37.106189000000001</v>
      </c>
      <c r="BR1587" s="42">
        <v>32.983279000000003</v>
      </c>
      <c r="BS1587" s="42">
        <v>61.843648999999999</v>
      </c>
      <c r="BT1587" s="42">
        <v>0</v>
      </c>
      <c r="BU1587" s="42">
        <v>0</v>
      </c>
      <c r="BV1587" s="42">
        <v>0</v>
      </c>
      <c r="BW1587" s="42">
        <v>4.1229100000000001</v>
      </c>
      <c r="BX1587" s="42">
        <v>4.1229100000000001</v>
      </c>
      <c r="BY1587" s="42">
        <v>8.2458200000000001</v>
      </c>
      <c r="BZ1587" s="42">
        <v>0</v>
      </c>
      <c r="CA1587" s="42">
        <v>45.352009000000002</v>
      </c>
      <c r="CB1587" s="42">
        <v>123.687297</v>
      </c>
      <c r="CC1587" s="42">
        <v>0</v>
      </c>
      <c r="CD1587" s="42">
        <v>8.2458200000000001</v>
      </c>
      <c r="CE1587" s="42">
        <v>37.106189000000001</v>
      </c>
      <c r="CF1587" s="42">
        <v>41.229098999999998</v>
      </c>
      <c r="CG1587" s="42">
        <v>20.614550000000001</v>
      </c>
      <c r="CH1587" s="42">
        <v>8.2458200000000001</v>
      </c>
      <c r="CI1587" s="42">
        <v>0</v>
      </c>
      <c r="CJ1587" s="42">
        <v>8.2458200000000001</v>
      </c>
      <c r="CK1587" s="42">
        <v>111.318568</v>
      </c>
      <c r="CL1587" s="42">
        <v>4.1229100000000001</v>
      </c>
      <c r="CM1587" s="42">
        <v>0</v>
      </c>
      <c r="CN1587" s="42">
        <v>4.1229100000000001</v>
      </c>
      <c r="CO1587" s="42">
        <v>4.1229100000000001</v>
      </c>
      <c r="CP1587" s="42">
        <v>4.1229100000000001</v>
      </c>
      <c r="CQ1587" s="42">
        <v>0</v>
      </c>
      <c r="CR1587" s="42">
        <v>86.581108</v>
      </c>
      <c r="CS1587" s="42">
        <v>8.2458200000000001</v>
      </c>
    </row>
    <row r="1588" spans="1:97">
      <c r="A1588" s="40" t="s">
        <v>3844</v>
      </c>
      <c r="B1588" s="40" t="s">
        <v>289</v>
      </c>
      <c r="C1588" s="40" t="s">
        <v>3502</v>
      </c>
      <c r="D1588" s="40" t="s">
        <v>3503</v>
      </c>
      <c r="E1588" s="40" t="s">
        <v>3681</v>
      </c>
      <c r="F1588" s="40" t="s">
        <v>2849</v>
      </c>
      <c r="G1588" s="41" t="s">
        <v>294</v>
      </c>
      <c r="H1588" s="40" t="s">
        <v>3845</v>
      </c>
      <c r="I1588" s="42">
        <v>614</v>
      </c>
      <c r="J1588" s="42">
        <v>117</v>
      </c>
      <c r="K1588" s="42">
        <v>65</v>
      </c>
      <c r="L1588" s="42">
        <v>149</v>
      </c>
      <c r="M1588" s="42">
        <v>142</v>
      </c>
      <c r="N1588" s="42">
        <v>87</v>
      </c>
      <c r="O1588" s="42">
        <v>54</v>
      </c>
      <c r="P1588" s="42">
        <v>90</v>
      </c>
      <c r="Q1588" s="42">
        <v>65</v>
      </c>
      <c r="R1588" s="42">
        <v>125</v>
      </c>
      <c r="S1588" s="42">
        <v>104</v>
      </c>
      <c r="T1588" s="42">
        <v>86</v>
      </c>
      <c r="U1588" s="42">
        <v>31</v>
      </c>
      <c r="V1588" s="42">
        <v>318</v>
      </c>
      <c r="W1588" s="42">
        <v>59</v>
      </c>
      <c r="X1588" s="42">
        <v>37</v>
      </c>
      <c r="Y1588" s="42">
        <v>78</v>
      </c>
      <c r="Z1588" s="42">
        <v>67</v>
      </c>
      <c r="AA1588" s="42">
        <v>50</v>
      </c>
      <c r="AB1588" s="42">
        <v>27</v>
      </c>
      <c r="AC1588" s="42">
        <v>0</v>
      </c>
      <c r="AD1588" s="42">
        <v>72</v>
      </c>
      <c r="AE1588" s="42">
        <v>189</v>
      </c>
      <c r="AF1588" s="42">
        <v>57</v>
      </c>
      <c r="AG1588" s="42">
        <v>296</v>
      </c>
      <c r="AH1588" s="42">
        <v>58</v>
      </c>
      <c r="AI1588" s="42">
        <v>28</v>
      </c>
      <c r="AJ1588" s="42">
        <v>71</v>
      </c>
      <c r="AK1588" s="42">
        <v>75</v>
      </c>
      <c r="AL1588" s="42">
        <v>37</v>
      </c>
      <c r="AM1588" s="42">
        <v>25</v>
      </c>
      <c r="AN1588" s="42">
        <v>2</v>
      </c>
      <c r="AO1588" s="42">
        <v>66</v>
      </c>
      <c r="AP1588" s="42">
        <v>184</v>
      </c>
      <c r="AQ1588" s="42">
        <v>46</v>
      </c>
      <c r="AR1588" s="42">
        <v>480</v>
      </c>
      <c r="AS1588" s="42">
        <v>16</v>
      </c>
      <c r="AT1588" s="42">
        <v>24</v>
      </c>
      <c r="AU1588" s="42">
        <v>24</v>
      </c>
      <c r="AV1588" s="42">
        <v>92</v>
      </c>
      <c r="AW1588" s="42">
        <v>84</v>
      </c>
      <c r="AX1588" s="42">
        <v>60</v>
      </c>
      <c r="AY1588" s="42">
        <v>148</v>
      </c>
      <c r="AZ1588" s="42">
        <v>32</v>
      </c>
      <c r="BA1588" s="42">
        <v>260</v>
      </c>
      <c r="BB1588" s="42">
        <v>16</v>
      </c>
      <c r="BC1588" s="42">
        <v>24</v>
      </c>
      <c r="BD1588" s="42">
        <v>16</v>
      </c>
      <c r="BE1588" s="42">
        <v>48</v>
      </c>
      <c r="BF1588" s="42">
        <v>8</v>
      </c>
      <c r="BG1588" s="42">
        <v>48</v>
      </c>
      <c r="BH1588" s="42">
        <v>84</v>
      </c>
      <c r="BI1588" s="42">
        <v>16</v>
      </c>
      <c r="BJ1588" s="42">
        <v>220</v>
      </c>
      <c r="BK1588" s="42">
        <v>0</v>
      </c>
      <c r="BL1588" s="42">
        <v>0</v>
      </c>
      <c r="BM1588" s="42">
        <v>8</v>
      </c>
      <c r="BN1588" s="42">
        <v>44</v>
      </c>
      <c r="BO1588" s="42">
        <v>76</v>
      </c>
      <c r="BP1588" s="42">
        <v>12</v>
      </c>
      <c r="BQ1588" s="42">
        <v>64</v>
      </c>
      <c r="BR1588" s="42">
        <v>16</v>
      </c>
      <c r="BS1588" s="42">
        <v>28</v>
      </c>
      <c r="BT1588" s="42">
        <v>0</v>
      </c>
      <c r="BU1588" s="42">
        <v>0</v>
      </c>
      <c r="BV1588" s="42">
        <v>0</v>
      </c>
      <c r="BW1588" s="42">
        <v>4</v>
      </c>
      <c r="BX1588" s="42">
        <v>12</v>
      </c>
      <c r="BY1588" s="42">
        <v>4</v>
      </c>
      <c r="BZ1588" s="42">
        <v>0</v>
      </c>
      <c r="CA1588" s="42">
        <v>8</v>
      </c>
      <c r="CB1588" s="42">
        <v>268</v>
      </c>
      <c r="CC1588" s="42">
        <v>12</v>
      </c>
      <c r="CD1588" s="42">
        <v>20</v>
      </c>
      <c r="CE1588" s="42">
        <v>20</v>
      </c>
      <c r="CF1588" s="42">
        <v>88</v>
      </c>
      <c r="CG1588" s="42">
        <v>60</v>
      </c>
      <c r="CH1588" s="42">
        <v>52</v>
      </c>
      <c r="CI1588" s="42">
        <v>0</v>
      </c>
      <c r="CJ1588" s="42">
        <v>16</v>
      </c>
      <c r="CK1588" s="42">
        <v>184</v>
      </c>
      <c r="CL1588" s="42">
        <v>4</v>
      </c>
      <c r="CM1588" s="42">
        <v>4</v>
      </c>
      <c r="CN1588" s="42">
        <v>4</v>
      </c>
      <c r="CO1588" s="42">
        <v>0</v>
      </c>
      <c r="CP1588" s="42">
        <v>12</v>
      </c>
      <c r="CQ1588" s="42">
        <v>4</v>
      </c>
      <c r="CR1588" s="42">
        <v>148</v>
      </c>
      <c r="CS1588" s="42">
        <v>8</v>
      </c>
    </row>
    <row r="1589" spans="1:97">
      <c r="A1589" s="40" t="s">
        <v>3846</v>
      </c>
      <c r="B1589" s="40" t="s">
        <v>289</v>
      </c>
      <c r="C1589" s="40" t="s">
        <v>3502</v>
      </c>
      <c r="D1589" s="40" t="s">
        <v>3507</v>
      </c>
      <c r="E1589" s="40" t="s">
        <v>3669</v>
      </c>
      <c r="F1589" s="40" t="s">
        <v>2094</v>
      </c>
      <c r="G1589" s="41" t="s">
        <v>294</v>
      </c>
      <c r="H1589" s="40" t="s">
        <v>3847</v>
      </c>
      <c r="I1589" s="42">
        <v>802</v>
      </c>
      <c r="J1589" s="42">
        <v>144.36000000000001</v>
      </c>
      <c r="K1589" s="42">
        <v>126.315</v>
      </c>
      <c r="L1589" s="42">
        <v>155.38749999999999</v>
      </c>
      <c r="M1589" s="42">
        <v>185.46250000000001</v>
      </c>
      <c r="N1589" s="42">
        <v>110.27500000000001</v>
      </c>
      <c r="O1589" s="42">
        <v>80.2</v>
      </c>
      <c r="P1589" s="42">
        <v>133</v>
      </c>
      <c r="Q1589" s="42">
        <v>104</v>
      </c>
      <c r="R1589" s="42">
        <v>166</v>
      </c>
      <c r="S1589" s="42">
        <v>122</v>
      </c>
      <c r="T1589" s="42">
        <v>123</v>
      </c>
      <c r="U1589" s="42">
        <v>51</v>
      </c>
      <c r="V1589" s="42">
        <v>424.0575</v>
      </c>
      <c r="W1589" s="42">
        <v>78.194999999999993</v>
      </c>
      <c r="X1589" s="42">
        <v>75.1875</v>
      </c>
      <c r="Y1589" s="42">
        <v>78.194999999999993</v>
      </c>
      <c r="Z1589" s="42">
        <v>95.237499999999997</v>
      </c>
      <c r="AA1589" s="42">
        <v>58.145000000000003</v>
      </c>
      <c r="AB1589" s="42">
        <v>37.092500000000001</v>
      </c>
      <c r="AC1589" s="42">
        <v>2.0049999999999999</v>
      </c>
      <c r="AD1589" s="42">
        <v>105.2625</v>
      </c>
      <c r="AE1589" s="42">
        <v>251.6275</v>
      </c>
      <c r="AF1589" s="42">
        <v>67.167500000000004</v>
      </c>
      <c r="AG1589" s="42">
        <v>377.9425</v>
      </c>
      <c r="AH1589" s="42">
        <v>66.165000000000006</v>
      </c>
      <c r="AI1589" s="42">
        <v>51.127499999999998</v>
      </c>
      <c r="AJ1589" s="42">
        <v>77.192499999999995</v>
      </c>
      <c r="AK1589" s="42">
        <v>90.224999999999994</v>
      </c>
      <c r="AL1589" s="42">
        <v>52.13</v>
      </c>
      <c r="AM1589" s="42">
        <v>39.097499999999997</v>
      </c>
      <c r="AN1589" s="42">
        <v>2.0049999999999999</v>
      </c>
      <c r="AO1589" s="42">
        <v>75.1875</v>
      </c>
      <c r="AP1589" s="42">
        <v>240.6</v>
      </c>
      <c r="AQ1589" s="42">
        <v>62.155000000000001</v>
      </c>
      <c r="AR1589" s="42">
        <v>645.61</v>
      </c>
      <c r="AS1589" s="42">
        <v>16.04</v>
      </c>
      <c r="AT1589" s="42">
        <v>28.07</v>
      </c>
      <c r="AU1589" s="42">
        <v>12.03</v>
      </c>
      <c r="AV1589" s="42">
        <v>72.180000000000007</v>
      </c>
      <c r="AW1589" s="42">
        <v>104.26</v>
      </c>
      <c r="AX1589" s="42">
        <v>144.36000000000001</v>
      </c>
      <c r="AY1589" s="42">
        <v>192.48</v>
      </c>
      <c r="AZ1589" s="42">
        <v>76.19</v>
      </c>
      <c r="BA1589" s="42">
        <v>336.84</v>
      </c>
      <c r="BB1589" s="42">
        <v>16.04</v>
      </c>
      <c r="BC1589" s="42">
        <v>24.06</v>
      </c>
      <c r="BD1589" s="42">
        <v>12.03</v>
      </c>
      <c r="BE1589" s="42">
        <v>32.08</v>
      </c>
      <c r="BF1589" s="42">
        <v>8.02</v>
      </c>
      <c r="BG1589" s="42">
        <v>112.28</v>
      </c>
      <c r="BH1589" s="42">
        <v>104.26</v>
      </c>
      <c r="BI1589" s="42">
        <v>28.07</v>
      </c>
      <c r="BJ1589" s="42">
        <v>308.77</v>
      </c>
      <c r="BK1589" s="42">
        <v>0</v>
      </c>
      <c r="BL1589" s="42">
        <v>4.01</v>
      </c>
      <c r="BM1589" s="42">
        <v>0</v>
      </c>
      <c r="BN1589" s="42">
        <v>40.1</v>
      </c>
      <c r="BO1589" s="42">
        <v>96.24</v>
      </c>
      <c r="BP1589" s="42">
        <v>32.08</v>
      </c>
      <c r="BQ1589" s="42">
        <v>88.22</v>
      </c>
      <c r="BR1589" s="42">
        <v>48.12</v>
      </c>
      <c r="BS1589" s="42">
        <v>88.22</v>
      </c>
      <c r="BT1589" s="42">
        <v>0</v>
      </c>
      <c r="BU1589" s="42">
        <v>0</v>
      </c>
      <c r="BV1589" s="42">
        <v>8.02</v>
      </c>
      <c r="BW1589" s="42">
        <v>4.01</v>
      </c>
      <c r="BX1589" s="42">
        <v>12.03</v>
      </c>
      <c r="BY1589" s="42">
        <v>32.08</v>
      </c>
      <c r="BZ1589" s="42">
        <v>0</v>
      </c>
      <c r="CA1589" s="42">
        <v>32.08</v>
      </c>
      <c r="CB1589" s="42">
        <v>308.77</v>
      </c>
      <c r="CC1589" s="42">
        <v>12.03</v>
      </c>
      <c r="CD1589" s="42">
        <v>24.06</v>
      </c>
      <c r="CE1589" s="42">
        <v>4.01</v>
      </c>
      <c r="CF1589" s="42">
        <v>60.15</v>
      </c>
      <c r="CG1589" s="42">
        <v>88.22</v>
      </c>
      <c r="CH1589" s="42">
        <v>100.25</v>
      </c>
      <c r="CI1589" s="42">
        <v>0</v>
      </c>
      <c r="CJ1589" s="42">
        <v>20.05</v>
      </c>
      <c r="CK1589" s="42">
        <v>248.62</v>
      </c>
      <c r="CL1589" s="42">
        <v>4.01</v>
      </c>
      <c r="CM1589" s="42">
        <v>4.01</v>
      </c>
      <c r="CN1589" s="42">
        <v>0</v>
      </c>
      <c r="CO1589" s="42">
        <v>8.02</v>
      </c>
      <c r="CP1589" s="42">
        <v>4.01</v>
      </c>
      <c r="CQ1589" s="42">
        <v>12.03</v>
      </c>
      <c r="CR1589" s="42">
        <v>192.48</v>
      </c>
      <c r="CS1589" s="42">
        <v>24.06</v>
      </c>
    </row>
    <row r="1590" spans="1:97">
      <c r="A1590" s="40" t="s">
        <v>3848</v>
      </c>
      <c r="B1590" s="40" t="s">
        <v>289</v>
      </c>
      <c r="C1590" s="40" t="s">
        <v>3502</v>
      </c>
      <c r="D1590" s="40" t="s">
        <v>3507</v>
      </c>
      <c r="E1590" s="40" t="s">
        <v>3849</v>
      </c>
      <c r="F1590" s="40" t="s">
        <v>2094</v>
      </c>
      <c r="G1590" s="41" t="s">
        <v>294</v>
      </c>
      <c r="H1590" s="40" t="s">
        <v>3850</v>
      </c>
      <c r="I1590" s="42">
        <v>18400</v>
      </c>
      <c r="J1590" s="42">
        <v>2755.5794329999999</v>
      </c>
      <c r="K1590" s="42">
        <v>3107.3999749999998</v>
      </c>
      <c r="L1590" s="42">
        <v>3040.9257259999999</v>
      </c>
      <c r="M1590" s="42">
        <v>3570.7403439999998</v>
      </c>
      <c r="N1590" s="42">
        <v>3379.4217229999999</v>
      </c>
      <c r="O1590" s="42">
        <v>2545.9328</v>
      </c>
      <c r="P1590" s="42">
        <v>2705</v>
      </c>
      <c r="Q1590" s="42">
        <v>3202</v>
      </c>
      <c r="R1590" s="42">
        <v>3308</v>
      </c>
      <c r="S1590" s="42">
        <v>3175</v>
      </c>
      <c r="T1590" s="42">
        <v>2876</v>
      </c>
      <c r="U1590" s="42">
        <v>1928</v>
      </c>
      <c r="V1590" s="42">
        <v>8570.9381890000004</v>
      </c>
      <c r="W1590" s="42">
        <v>1524.9937199999999</v>
      </c>
      <c r="X1590" s="42">
        <v>1446.5631189999999</v>
      </c>
      <c r="Y1590" s="42">
        <v>1466.889275</v>
      </c>
      <c r="Z1590" s="42">
        <v>1701.4559859999999</v>
      </c>
      <c r="AA1590" s="42">
        <v>1542.7813140000001</v>
      </c>
      <c r="AB1590" s="42">
        <v>831.078126</v>
      </c>
      <c r="AC1590" s="42">
        <v>57.176648999999998</v>
      </c>
      <c r="AD1590" s="42">
        <v>1978.2428</v>
      </c>
      <c r="AE1590" s="42">
        <v>4788.0474969999996</v>
      </c>
      <c r="AF1590" s="42">
        <v>1804.647892</v>
      </c>
      <c r="AG1590" s="42">
        <v>9829.0618109999996</v>
      </c>
      <c r="AH1590" s="42">
        <v>1230.5857140000001</v>
      </c>
      <c r="AI1590" s="42">
        <v>1660.8368559999999</v>
      </c>
      <c r="AJ1590" s="42">
        <v>1574.0364509999999</v>
      </c>
      <c r="AK1590" s="42">
        <v>1869.2843580000001</v>
      </c>
      <c r="AL1590" s="42">
        <v>1836.6404090000001</v>
      </c>
      <c r="AM1590" s="42">
        <v>1446.3373770000001</v>
      </c>
      <c r="AN1590" s="42">
        <v>211.34064699999999</v>
      </c>
      <c r="AO1590" s="42">
        <v>1818.4826190000001</v>
      </c>
      <c r="AP1590" s="42">
        <v>5257.3477869999997</v>
      </c>
      <c r="AQ1590" s="42">
        <v>2753.231405</v>
      </c>
      <c r="AR1590" s="42">
        <v>15640.288515</v>
      </c>
      <c r="AS1590" s="42">
        <v>104.600234</v>
      </c>
      <c r="AT1590" s="42">
        <v>513.54681700000003</v>
      </c>
      <c r="AU1590" s="42">
        <v>685.27936699999998</v>
      </c>
      <c r="AV1590" s="42">
        <v>1631.10671</v>
      </c>
      <c r="AW1590" s="42">
        <v>2374.6152710000001</v>
      </c>
      <c r="AX1590" s="42">
        <v>2195.3525629999999</v>
      </c>
      <c r="AY1590" s="42">
        <v>5725.6381680000004</v>
      </c>
      <c r="AZ1590" s="42">
        <v>2410.1493850000002</v>
      </c>
      <c r="BA1590" s="42">
        <v>7051.9318059999996</v>
      </c>
      <c r="BB1590" s="42">
        <v>71.681351000000006</v>
      </c>
      <c r="BC1590" s="42">
        <v>344.10779400000001</v>
      </c>
      <c r="BD1590" s="42">
        <v>382.38200499999999</v>
      </c>
      <c r="BE1590" s="42">
        <v>808.85916099999997</v>
      </c>
      <c r="BF1590" s="42">
        <v>554.46284700000001</v>
      </c>
      <c r="BG1590" s="42">
        <v>1667.7554050000001</v>
      </c>
      <c r="BH1590" s="42">
        <v>2430.1799879999999</v>
      </c>
      <c r="BI1590" s="42">
        <v>792.50325499999997</v>
      </c>
      <c r="BJ1590" s="42">
        <v>8588.3567079999993</v>
      </c>
      <c r="BK1590" s="42">
        <v>32.918883000000001</v>
      </c>
      <c r="BL1590" s="42">
        <v>169.43902299999999</v>
      </c>
      <c r="BM1590" s="42">
        <v>302.89736099999999</v>
      </c>
      <c r="BN1590" s="42">
        <v>822.24755000000005</v>
      </c>
      <c r="BO1590" s="42">
        <v>1820.1524240000001</v>
      </c>
      <c r="BP1590" s="42">
        <v>527.59715800000004</v>
      </c>
      <c r="BQ1590" s="42">
        <v>3295.4581800000001</v>
      </c>
      <c r="BR1590" s="42">
        <v>1617.6461300000001</v>
      </c>
      <c r="BS1590" s="42">
        <v>2063.3467470000001</v>
      </c>
      <c r="BT1590" s="42">
        <v>2.314543</v>
      </c>
      <c r="BU1590" s="42">
        <v>11.755311000000001</v>
      </c>
      <c r="BV1590" s="42">
        <v>31.76313</v>
      </c>
      <c r="BW1590" s="42">
        <v>211.10203899999999</v>
      </c>
      <c r="BX1590" s="42">
        <v>339.57643400000001</v>
      </c>
      <c r="BY1590" s="42">
        <v>347.41277000000002</v>
      </c>
      <c r="BZ1590" s="42">
        <v>0</v>
      </c>
      <c r="CA1590" s="42">
        <v>1119.4225200000001</v>
      </c>
      <c r="CB1590" s="42">
        <v>6372.9494180000002</v>
      </c>
      <c r="CC1590" s="42">
        <v>76.706248000000002</v>
      </c>
      <c r="CD1590" s="42">
        <v>340.36733400000003</v>
      </c>
      <c r="CE1590" s="42">
        <v>505.37616800000001</v>
      </c>
      <c r="CF1590" s="42">
        <v>1242.816253</v>
      </c>
      <c r="CG1590" s="42">
        <v>1722.9133589999999</v>
      </c>
      <c r="CH1590" s="42">
        <v>1617.7526539999999</v>
      </c>
      <c r="CI1590" s="42">
        <v>35.521706000000002</v>
      </c>
      <c r="CJ1590" s="42">
        <v>831.49569799999995</v>
      </c>
      <c r="CK1590" s="42">
        <v>7203.9923500000004</v>
      </c>
      <c r="CL1590" s="42">
        <v>25.579443000000001</v>
      </c>
      <c r="CM1590" s="42">
        <v>161.424173</v>
      </c>
      <c r="CN1590" s="42">
        <v>148.14006900000001</v>
      </c>
      <c r="CO1590" s="42">
        <v>177.18841900000001</v>
      </c>
      <c r="CP1590" s="42">
        <v>312.12547799999999</v>
      </c>
      <c r="CQ1590" s="42">
        <v>230.187139</v>
      </c>
      <c r="CR1590" s="42">
        <v>5690.116462</v>
      </c>
      <c r="CS1590" s="42">
        <v>459.23116700000003</v>
      </c>
    </row>
    <row r="1591" spans="1:97">
      <c r="A1591" s="40" t="s">
        <v>3851</v>
      </c>
      <c r="B1591" s="40" t="s">
        <v>289</v>
      </c>
      <c r="C1591" s="40" t="s">
        <v>3502</v>
      </c>
      <c r="D1591" s="40" t="s">
        <v>3503</v>
      </c>
      <c r="E1591" s="40" t="s">
        <v>3549</v>
      </c>
      <c r="F1591" s="40" t="s">
        <v>2849</v>
      </c>
      <c r="G1591" s="41" t="s">
        <v>294</v>
      </c>
      <c r="H1591" s="40" t="s">
        <v>3852</v>
      </c>
      <c r="I1591" s="42">
        <v>130</v>
      </c>
      <c r="J1591" s="42">
        <v>29.129199</v>
      </c>
      <c r="K1591" s="42">
        <v>17.685585</v>
      </c>
      <c r="L1591" s="42">
        <v>40.531745000000001</v>
      </c>
      <c r="M1591" s="42">
        <v>28.088871000000001</v>
      </c>
      <c r="N1591" s="42">
        <v>11.443614</v>
      </c>
      <c r="O1591" s="42">
        <v>3.1209859999999998</v>
      </c>
      <c r="P1591" s="42">
        <v>22</v>
      </c>
      <c r="Q1591" s="42">
        <v>12</v>
      </c>
      <c r="R1591" s="42">
        <v>22</v>
      </c>
      <c r="S1591" s="42">
        <v>17</v>
      </c>
      <c r="T1591" s="42">
        <v>9</v>
      </c>
      <c r="U1591" s="42">
        <v>9</v>
      </c>
      <c r="V1591" s="42">
        <v>71.741601000000003</v>
      </c>
      <c r="W1591" s="42">
        <v>14.5646</v>
      </c>
      <c r="X1591" s="42">
        <v>11.443614</v>
      </c>
      <c r="Y1591" s="42">
        <v>23.886488</v>
      </c>
      <c r="Z1591" s="42">
        <v>15.604927999999999</v>
      </c>
      <c r="AA1591" s="42">
        <v>4.161314</v>
      </c>
      <c r="AB1591" s="42">
        <v>2.080657</v>
      </c>
      <c r="AC1591" s="42">
        <v>0</v>
      </c>
      <c r="AD1591" s="42">
        <v>19.766241999999998</v>
      </c>
      <c r="AE1591" s="42">
        <v>48.854373000000002</v>
      </c>
      <c r="AF1591" s="42">
        <v>3.1209859999999998</v>
      </c>
      <c r="AG1591" s="42">
        <v>58.258398999999997</v>
      </c>
      <c r="AH1591" s="42">
        <v>14.5646</v>
      </c>
      <c r="AI1591" s="42">
        <v>6.2419710000000004</v>
      </c>
      <c r="AJ1591" s="42">
        <v>16.645257000000001</v>
      </c>
      <c r="AK1591" s="42">
        <v>12.483943</v>
      </c>
      <c r="AL1591" s="42">
        <v>7.2823000000000002</v>
      </c>
      <c r="AM1591" s="42">
        <v>1.0403290000000001</v>
      </c>
      <c r="AN1591" s="42">
        <v>0</v>
      </c>
      <c r="AO1591" s="42">
        <v>17.685585</v>
      </c>
      <c r="AP1591" s="42">
        <v>36.411498999999999</v>
      </c>
      <c r="AQ1591" s="42">
        <v>4.161314</v>
      </c>
      <c r="AR1591" s="42">
        <v>91.548912000000001</v>
      </c>
      <c r="AS1591" s="42">
        <v>16.645257000000001</v>
      </c>
      <c r="AT1591" s="42">
        <v>4.161314</v>
      </c>
      <c r="AU1591" s="42">
        <v>4.161314</v>
      </c>
      <c r="AV1591" s="42">
        <v>8.3226279999999999</v>
      </c>
      <c r="AW1591" s="42">
        <v>24.967884999999999</v>
      </c>
      <c r="AX1591" s="42">
        <v>12.483943</v>
      </c>
      <c r="AY1591" s="42">
        <v>16.645257000000001</v>
      </c>
      <c r="AZ1591" s="42">
        <v>4.161314</v>
      </c>
      <c r="BA1591" s="42">
        <v>45.774456000000001</v>
      </c>
      <c r="BB1591" s="42">
        <v>8.3226279999999999</v>
      </c>
      <c r="BC1591" s="42">
        <v>0</v>
      </c>
      <c r="BD1591" s="42">
        <v>0</v>
      </c>
      <c r="BE1591" s="42">
        <v>4.161314</v>
      </c>
      <c r="BF1591" s="42">
        <v>8.3226279999999999</v>
      </c>
      <c r="BG1591" s="42">
        <v>12.483943</v>
      </c>
      <c r="BH1591" s="42">
        <v>8.3226279999999999</v>
      </c>
      <c r="BI1591" s="42">
        <v>4.161314</v>
      </c>
      <c r="BJ1591" s="42">
        <v>45.774456000000001</v>
      </c>
      <c r="BK1591" s="42">
        <v>8.3226279999999999</v>
      </c>
      <c r="BL1591" s="42">
        <v>4.161314</v>
      </c>
      <c r="BM1591" s="42">
        <v>4.161314</v>
      </c>
      <c r="BN1591" s="42">
        <v>4.161314</v>
      </c>
      <c r="BO1591" s="42">
        <v>16.645257000000001</v>
      </c>
      <c r="BP1591" s="42">
        <v>0</v>
      </c>
      <c r="BQ1591" s="42">
        <v>8.3226279999999999</v>
      </c>
      <c r="BR1591" s="42">
        <v>0</v>
      </c>
      <c r="BS1591" s="42">
        <v>8.3226279999999999</v>
      </c>
      <c r="BT1591" s="42">
        <v>4.161314</v>
      </c>
      <c r="BU1591" s="42">
        <v>0</v>
      </c>
      <c r="BV1591" s="42">
        <v>0</v>
      </c>
      <c r="BW1591" s="42">
        <v>0</v>
      </c>
      <c r="BX1591" s="42">
        <v>0</v>
      </c>
      <c r="BY1591" s="42">
        <v>0</v>
      </c>
      <c r="BZ1591" s="42">
        <v>0</v>
      </c>
      <c r="CA1591" s="42">
        <v>4.161314</v>
      </c>
      <c r="CB1591" s="42">
        <v>54.097084000000002</v>
      </c>
      <c r="CC1591" s="42">
        <v>8.3226279999999999</v>
      </c>
      <c r="CD1591" s="42">
        <v>4.161314</v>
      </c>
      <c r="CE1591" s="42">
        <v>0</v>
      </c>
      <c r="CF1591" s="42">
        <v>8.3226279999999999</v>
      </c>
      <c r="CG1591" s="42">
        <v>20.806571000000002</v>
      </c>
      <c r="CH1591" s="42">
        <v>12.483943</v>
      </c>
      <c r="CI1591" s="42">
        <v>0</v>
      </c>
      <c r="CJ1591" s="42">
        <v>0</v>
      </c>
      <c r="CK1591" s="42">
        <v>29.129199</v>
      </c>
      <c r="CL1591" s="42">
        <v>4.161314</v>
      </c>
      <c r="CM1591" s="42">
        <v>0</v>
      </c>
      <c r="CN1591" s="42">
        <v>4.161314</v>
      </c>
      <c r="CO1591" s="42">
        <v>0</v>
      </c>
      <c r="CP1591" s="42">
        <v>4.161314</v>
      </c>
      <c r="CQ1591" s="42">
        <v>0</v>
      </c>
      <c r="CR1591" s="42">
        <v>16.645257000000001</v>
      </c>
      <c r="CS1591" s="42">
        <v>0</v>
      </c>
    </row>
    <row r="1592" spans="1:97">
      <c r="A1592" s="40" t="s">
        <v>3853</v>
      </c>
      <c r="B1592" s="40" t="s">
        <v>289</v>
      </c>
      <c r="C1592" s="40" t="s">
        <v>3502</v>
      </c>
      <c r="D1592" s="40" t="s">
        <v>3507</v>
      </c>
      <c r="E1592" s="40" t="s">
        <v>3621</v>
      </c>
      <c r="F1592" s="40" t="s">
        <v>2094</v>
      </c>
      <c r="G1592" s="41" t="s">
        <v>294</v>
      </c>
      <c r="H1592" s="40" t="s">
        <v>3854</v>
      </c>
      <c r="I1592" s="42">
        <v>1427</v>
      </c>
      <c r="J1592" s="42">
        <v>228.32928699999999</v>
      </c>
      <c r="K1592" s="42">
        <v>213.37322</v>
      </c>
      <c r="L1592" s="42">
        <v>270.20627400000001</v>
      </c>
      <c r="M1592" s="42">
        <v>290.15680200000003</v>
      </c>
      <c r="N1592" s="42">
        <v>214.38850299999999</v>
      </c>
      <c r="O1592" s="42">
        <v>210.54591400000001</v>
      </c>
      <c r="P1592" s="42">
        <v>217</v>
      </c>
      <c r="Q1592" s="42">
        <v>214</v>
      </c>
      <c r="R1592" s="42">
        <v>270</v>
      </c>
      <c r="S1592" s="42">
        <v>231</v>
      </c>
      <c r="T1592" s="42">
        <v>225</v>
      </c>
      <c r="U1592" s="42">
        <v>173</v>
      </c>
      <c r="V1592" s="42">
        <v>701.98967000000005</v>
      </c>
      <c r="W1592" s="42">
        <v>121.64267700000001</v>
      </c>
      <c r="X1592" s="42">
        <v>122.639748</v>
      </c>
      <c r="Y1592" s="42">
        <v>129.619246</v>
      </c>
      <c r="Z1592" s="42">
        <v>148.56966800000001</v>
      </c>
      <c r="AA1592" s="42">
        <v>104.70157399999999</v>
      </c>
      <c r="AB1592" s="42">
        <v>72.819580000000002</v>
      </c>
      <c r="AC1592" s="42">
        <v>1.9971779999999999</v>
      </c>
      <c r="AD1592" s="42">
        <v>173.490375</v>
      </c>
      <c r="AE1592" s="42">
        <v>390.85795000000002</v>
      </c>
      <c r="AF1592" s="42">
        <v>137.641345</v>
      </c>
      <c r="AG1592" s="42">
        <v>725.01032999999995</v>
      </c>
      <c r="AH1592" s="42">
        <v>106.68661</v>
      </c>
      <c r="AI1592" s="42">
        <v>90.733472000000006</v>
      </c>
      <c r="AJ1592" s="42">
        <v>140.587028</v>
      </c>
      <c r="AK1592" s="42">
        <v>141.58713499999999</v>
      </c>
      <c r="AL1592" s="42">
        <v>109.68692900000001</v>
      </c>
      <c r="AM1592" s="42">
        <v>113.741991</v>
      </c>
      <c r="AN1592" s="42">
        <v>21.987165000000001</v>
      </c>
      <c r="AO1592" s="42">
        <v>134.604601</v>
      </c>
      <c r="AP1592" s="42">
        <v>389.857844</v>
      </c>
      <c r="AQ1592" s="42">
        <v>200.54788500000001</v>
      </c>
      <c r="AR1592" s="42">
        <v>1184.702612</v>
      </c>
      <c r="AS1592" s="42">
        <v>19.941421999999999</v>
      </c>
      <c r="AT1592" s="42">
        <v>51.847698000000001</v>
      </c>
      <c r="AU1592" s="42">
        <v>51.847698000000001</v>
      </c>
      <c r="AV1592" s="42">
        <v>111.671966</v>
      </c>
      <c r="AW1592" s="42">
        <v>191.43765500000001</v>
      </c>
      <c r="AX1592" s="42">
        <v>199.41422399999999</v>
      </c>
      <c r="AY1592" s="42">
        <v>402.98671100000001</v>
      </c>
      <c r="AZ1592" s="42">
        <v>155.55523600000001</v>
      </c>
      <c r="BA1592" s="42">
        <v>602.27952300000004</v>
      </c>
      <c r="BB1592" s="42">
        <v>7.9765689999999996</v>
      </c>
      <c r="BC1592" s="42">
        <v>31.906275999999998</v>
      </c>
      <c r="BD1592" s="42">
        <v>39.882845000000003</v>
      </c>
      <c r="BE1592" s="42">
        <v>51.847698000000001</v>
      </c>
      <c r="BF1592" s="42">
        <v>35.894559999999998</v>
      </c>
      <c r="BG1592" s="42">
        <v>167.507948</v>
      </c>
      <c r="BH1592" s="42">
        <v>179.50922600000001</v>
      </c>
      <c r="BI1592" s="42">
        <v>87.754400000000004</v>
      </c>
      <c r="BJ1592" s="42">
        <v>582.423089</v>
      </c>
      <c r="BK1592" s="42">
        <v>11.964853</v>
      </c>
      <c r="BL1592" s="42">
        <v>19.941421999999999</v>
      </c>
      <c r="BM1592" s="42">
        <v>11.964853</v>
      </c>
      <c r="BN1592" s="42">
        <v>59.824266999999999</v>
      </c>
      <c r="BO1592" s="42">
        <v>155.54309499999999</v>
      </c>
      <c r="BP1592" s="42">
        <v>31.906275999999998</v>
      </c>
      <c r="BQ1592" s="42">
        <v>223.477485</v>
      </c>
      <c r="BR1592" s="42">
        <v>67.800836000000004</v>
      </c>
      <c r="BS1592" s="42">
        <v>103.695397</v>
      </c>
      <c r="BT1592" s="42">
        <v>0</v>
      </c>
      <c r="BU1592" s="42">
        <v>0</v>
      </c>
      <c r="BV1592" s="42">
        <v>0</v>
      </c>
      <c r="BW1592" s="42">
        <v>7.9765689999999996</v>
      </c>
      <c r="BX1592" s="42">
        <v>7.9765689999999996</v>
      </c>
      <c r="BY1592" s="42">
        <v>19.941421999999999</v>
      </c>
      <c r="BZ1592" s="42">
        <v>0</v>
      </c>
      <c r="CA1592" s="42">
        <v>67.800836000000004</v>
      </c>
      <c r="CB1592" s="42">
        <v>562.36025400000005</v>
      </c>
      <c r="CC1592" s="42">
        <v>11.964853</v>
      </c>
      <c r="CD1592" s="42">
        <v>35.894559999999998</v>
      </c>
      <c r="CE1592" s="42">
        <v>39.882845000000003</v>
      </c>
      <c r="CF1592" s="42">
        <v>91.730542999999997</v>
      </c>
      <c r="CG1592" s="42">
        <v>163.51966400000001</v>
      </c>
      <c r="CH1592" s="42">
        <v>163.51966400000001</v>
      </c>
      <c r="CI1592" s="42">
        <v>11.964853</v>
      </c>
      <c r="CJ1592" s="42">
        <v>43.883271000000001</v>
      </c>
      <c r="CK1592" s="42">
        <v>518.64696100000003</v>
      </c>
      <c r="CL1592" s="42">
        <v>7.9765689999999996</v>
      </c>
      <c r="CM1592" s="42">
        <v>15.953137999999999</v>
      </c>
      <c r="CN1592" s="42">
        <v>11.964853</v>
      </c>
      <c r="CO1592" s="42">
        <v>11.964853</v>
      </c>
      <c r="CP1592" s="42">
        <v>19.941421999999999</v>
      </c>
      <c r="CQ1592" s="42">
        <v>15.953137999999999</v>
      </c>
      <c r="CR1592" s="42">
        <v>391.02185700000001</v>
      </c>
      <c r="CS1592" s="42">
        <v>43.871129000000003</v>
      </c>
    </row>
    <row r="1593" spans="1:97">
      <c r="A1593" s="40" t="s">
        <v>3855</v>
      </c>
      <c r="B1593" s="40" t="s">
        <v>289</v>
      </c>
      <c r="C1593" s="40" t="s">
        <v>3502</v>
      </c>
      <c r="D1593" s="40" t="s">
        <v>3519</v>
      </c>
      <c r="E1593" s="40" t="s">
        <v>3536</v>
      </c>
      <c r="F1593" s="40" t="s">
        <v>397</v>
      </c>
      <c r="G1593" s="41" t="s">
        <v>294</v>
      </c>
      <c r="H1593" s="40" t="s">
        <v>3856</v>
      </c>
      <c r="I1593" s="42">
        <v>185</v>
      </c>
      <c r="J1593" s="42">
        <v>24.922280000000001</v>
      </c>
      <c r="K1593" s="42">
        <v>36.424869999999999</v>
      </c>
      <c r="L1593" s="42">
        <v>31.632124000000001</v>
      </c>
      <c r="M1593" s="42">
        <v>42.176166000000002</v>
      </c>
      <c r="N1593" s="42">
        <v>22.046631999999999</v>
      </c>
      <c r="O1593" s="42">
        <v>27.797927000000001</v>
      </c>
      <c r="P1593" s="42">
        <v>13</v>
      </c>
      <c r="Q1593" s="42">
        <v>14</v>
      </c>
      <c r="R1593" s="42">
        <v>29</v>
      </c>
      <c r="S1593" s="42">
        <v>19</v>
      </c>
      <c r="T1593" s="42">
        <v>37</v>
      </c>
      <c r="U1593" s="42">
        <v>14</v>
      </c>
      <c r="V1593" s="42">
        <v>93.937824000000006</v>
      </c>
      <c r="W1593" s="42">
        <v>13.419689</v>
      </c>
      <c r="X1593" s="42">
        <v>16.295337</v>
      </c>
      <c r="Y1593" s="42">
        <v>15.336788</v>
      </c>
      <c r="Z1593" s="42">
        <v>23.005181</v>
      </c>
      <c r="AA1593" s="42">
        <v>9.5854920000000003</v>
      </c>
      <c r="AB1593" s="42">
        <v>15.336788</v>
      </c>
      <c r="AC1593" s="42">
        <v>0.95854899999999998</v>
      </c>
      <c r="AD1593" s="42">
        <v>19.170984000000001</v>
      </c>
      <c r="AE1593" s="42">
        <v>54.637306000000002</v>
      </c>
      <c r="AF1593" s="42">
        <v>20.129534</v>
      </c>
      <c r="AG1593" s="42">
        <v>91.062175999999994</v>
      </c>
      <c r="AH1593" s="42">
        <v>11.502591000000001</v>
      </c>
      <c r="AI1593" s="42">
        <v>20.129534</v>
      </c>
      <c r="AJ1593" s="42">
        <v>16.295337</v>
      </c>
      <c r="AK1593" s="42">
        <v>19.170984000000001</v>
      </c>
      <c r="AL1593" s="42">
        <v>12.46114</v>
      </c>
      <c r="AM1593" s="42">
        <v>11.502591000000001</v>
      </c>
      <c r="AN1593" s="42">
        <v>0</v>
      </c>
      <c r="AO1593" s="42">
        <v>20.129534</v>
      </c>
      <c r="AP1593" s="42">
        <v>53.678756</v>
      </c>
      <c r="AQ1593" s="42">
        <v>17.253886000000001</v>
      </c>
      <c r="AR1593" s="42">
        <v>157.20207300000001</v>
      </c>
      <c r="AS1593" s="42">
        <v>3.8341970000000001</v>
      </c>
      <c r="AT1593" s="42">
        <v>7.6683940000000002</v>
      </c>
      <c r="AU1593" s="42">
        <v>7.6683940000000002</v>
      </c>
      <c r="AV1593" s="42">
        <v>11.502591000000001</v>
      </c>
      <c r="AW1593" s="42">
        <v>23.005181</v>
      </c>
      <c r="AX1593" s="42">
        <v>23.005181</v>
      </c>
      <c r="AY1593" s="42">
        <v>65.181347000000002</v>
      </c>
      <c r="AZ1593" s="42">
        <v>15.336788</v>
      </c>
      <c r="BA1593" s="42">
        <v>80.518135000000001</v>
      </c>
      <c r="BB1593" s="42">
        <v>0</v>
      </c>
      <c r="BC1593" s="42">
        <v>3.8341970000000001</v>
      </c>
      <c r="BD1593" s="42">
        <v>3.8341970000000001</v>
      </c>
      <c r="BE1593" s="42">
        <v>7.6683940000000002</v>
      </c>
      <c r="BF1593" s="42">
        <v>0</v>
      </c>
      <c r="BG1593" s="42">
        <v>15.336788</v>
      </c>
      <c r="BH1593" s="42">
        <v>34.507772000000003</v>
      </c>
      <c r="BI1593" s="42">
        <v>15.336788</v>
      </c>
      <c r="BJ1593" s="42">
        <v>76.683937999999998</v>
      </c>
      <c r="BK1593" s="42">
        <v>3.8341970000000001</v>
      </c>
      <c r="BL1593" s="42">
        <v>3.8341970000000001</v>
      </c>
      <c r="BM1593" s="42">
        <v>3.8341970000000001</v>
      </c>
      <c r="BN1593" s="42">
        <v>3.8341970000000001</v>
      </c>
      <c r="BO1593" s="42">
        <v>23.005181</v>
      </c>
      <c r="BP1593" s="42">
        <v>7.6683940000000002</v>
      </c>
      <c r="BQ1593" s="42">
        <v>30.673575</v>
      </c>
      <c r="BR1593" s="42">
        <v>0</v>
      </c>
      <c r="BS1593" s="42">
        <v>11.502591000000001</v>
      </c>
      <c r="BT1593" s="42">
        <v>0</v>
      </c>
      <c r="BU1593" s="42">
        <v>0</v>
      </c>
      <c r="BV1593" s="42">
        <v>0</v>
      </c>
      <c r="BW1593" s="42">
        <v>0</v>
      </c>
      <c r="BX1593" s="42">
        <v>0</v>
      </c>
      <c r="BY1593" s="42">
        <v>0</v>
      </c>
      <c r="BZ1593" s="42">
        <v>0</v>
      </c>
      <c r="CA1593" s="42">
        <v>11.502591000000001</v>
      </c>
      <c r="CB1593" s="42">
        <v>76.683937999999998</v>
      </c>
      <c r="CC1593" s="42">
        <v>3.8341970000000001</v>
      </c>
      <c r="CD1593" s="42">
        <v>7.6683940000000002</v>
      </c>
      <c r="CE1593" s="42">
        <v>7.6683940000000002</v>
      </c>
      <c r="CF1593" s="42">
        <v>11.502591000000001</v>
      </c>
      <c r="CG1593" s="42">
        <v>19.170984000000001</v>
      </c>
      <c r="CH1593" s="42">
        <v>19.170984000000001</v>
      </c>
      <c r="CI1593" s="42">
        <v>3.8341970000000001</v>
      </c>
      <c r="CJ1593" s="42">
        <v>3.8341970000000001</v>
      </c>
      <c r="CK1593" s="42">
        <v>69.015544000000006</v>
      </c>
      <c r="CL1593" s="42">
        <v>0</v>
      </c>
      <c r="CM1593" s="42">
        <v>0</v>
      </c>
      <c r="CN1593" s="42">
        <v>0</v>
      </c>
      <c r="CO1593" s="42">
        <v>0</v>
      </c>
      <c r="CP1593" s="42">
        <v>3.8341970000000001</v>
      </c>
      <c r="CQ1593" s="42">
        <v>3.8341970000000001</v>
      </c>
      <c r="CR1593" s="42">
        <v>61.347149999999999</v>
      </c>
      <c r="CS1593" s="42">
        <v>0</v>
      </c>
    </row>
    <row r="1594" spans="1:97">
      <c r="A1594" s="40" t="s">
        <v>3857</v>
      </c>
      <c r="B1594" s="40" t="s">
        <v>289</v>
      </c>
      <c r="C1594" s="40" t="s">
        <v>3502</v>
      </c>
      <c r="D1594" s="40" t="s">
        <v>3519</v>
      </c>
      <c r="E1594" s="40" t="s">
        <v>3551</v>
      </c>
      <c r="F1594" s="40" t="s">
        <v>2849</v>
      </c>
      <c r="G1594" s="41" t="s">
        <v>294</v>
      </c>
      <c r="H1594" s="40" t="s">
        <v>3858</v>
      </c>
      <c r="I1594" s="42">
        <v>112</v>
      </c>
      <c r="J1594" s="42">
        <v>12</v>
      </c>
      <c r="K1594" s="42">
        <v>19</v>
      </c>
      <c r="L1594" s="42">
        <v>10</v>
      </c>
      <c r="M1594" s="42">
        <v>40</v>
      </c>
      <c r="N1594" s="42">
        <v>21</v>
      </c>
      <c r="O1594" s="42">
        <v>10</v>
      </c>
      <c r="P1594" s="42">
        <v>13</v>
      </c>
      <c r="Q1594" s="42">
        <v>10</v>
      </c>
      <c r="R1594" s="42">
        <v>24</v>
      </c>
      <c r="S1594" s="42">
        <v>15</v>
      </c>
      <c r="T1594" s="42">
        <v>21</v>
      </c>
      <c r="U1594" s="42">
        <v>8</v>
      </c>
      <c r="V1594" s="42">
        <v>61</v>
      </c>
      <c r="W1594" s="42">
        <v>7</v>
      </c>
      <c r="X1594" s="42">
        <v>12</v>
      </c>
      <c r="Y1594" s="42">
        <v>4</v>
      </c>
      <c r="Z1594" s="42">
        <v>21</v>
      </c>
      <c r="AA1594" s="42">
        <v>11</v>
      </c>
      <c r="AB1594" s="42">
        <v>6</v>
      </c>
      <c r="AC1594" s="42">
        <v>0</v>
      </c>
      <c r="AD1594" s="42">
        <v>8</v>
      </c>
      <c r="AE1594" s="42">
        <v>37</v>
      </c>
      <c r="AF1594" s="42">
        <v>16</v>
      </c>
      <c r="AG1594" s="42">
        <v>51</v>
      </c>
      <c r="AH1594" s="42">
        <v>5</v>
      </c>
      <c r="AI1594" s="42">
        <v>7</v>
      </c>
      <c r="AJ1594" s="42">
        <v>6</v>
      </c>
      <c r="AK1594" s="42">
        <v>19</v>
      </c>
      <c r="AL1594" s="42">
        <v>10</v>
      </c>
      <c r="AM1594" s="42">
        <v>4</v>
      </c>
      <c r="AN1594" s="42">
        <v>0</v>
      </c>
      <c r="AO1594" s="42">
        <v>6</v>
      </c>
      <c r="AP1594" s="42">
        <v>35</v>
      </c>
      <c r="AQ1594" s="42">
        <v>10</v>
      </c>
      <c r="AR1594" s="42">
        <v>100</v>
      </c>
      <c r="AS1594" s="42">
        <v>8</v>
      </c>
      <c r="AT1594" s="42">
        <v>0</v>
      </c>
      <c r="AU1594" s="42">
        <v>4</v>
      </c>
      <c r="AV1594" s="42">
        <v>4</v>
      </c>
      <c r="AW1594" s="42">
        <v>28</v>
      </c>
      <c r="AX1594" s="42">
        <v>32</v>
      </c>
      <c r="AY1594" s="42">
        <v>20</v>
      </c>
      <c r="AZ1594" s="42">
        <v>4</v>
      </c>
      <c r="BA1594" s="42">
        <v>48</v>
      </c>
      <c r="BB1594" s="42">
        <v>4</v>
      </c>
      <c r="BC1594" s="42">
        <v>0</v>
      </c>
      <c r="BD1594" s="42">
        <v>4</v>
      </c>
      <c r="BE1594" s="42">
        <v>0</v>
      </c>
      <c r="BF1594" s="42">
        <v>4</v>
      </c>
      <c r="BG1594" s="42">
        <v>20</v>
      </c>
      <c r="BH1594" s="42">
        <v>16</v>
      </c>
      <c r="BI1594" s="42">
        <v>0</v>
      </c>
      <c r="BJ1594" s="42">
        <v>52</v>
      </c>
      <c r="BK1594" s="42">
        <v>4</v>
      </c>
      <c r="BL1594" s="42">
        <v>0</v>
      </c>
      <c r="BM1594" s="42">
        <v>0</v>
      </c>
      <c r="BN1594" s="42">
        <v>4</v>
      </c>
      <c r="BO1594" s="42">
        <v>24</v>
      </c>
      <c r="BP1594" s="42">
        <v>12</v>
      </c>
      <c r="BQ1594" s="42">
        <v>4</v>
      </c>
      <c r="BR1594" s="42">
        <v>4</v>
      </c>
      <c r="BS1594" s="42">
        <v>12</v>
      </c>
      <c r="BT1594" s="42">
        <v>0</v>
      </c>
      <c r="BU1594" s="42">
        <v>0</v>
      </c>
      <c r="BV1594" s="42">
        <v>0</v>
      </c>
      <c r="BW1594" s="42">
        <v>0</v>
      </c>
      <c r="BX1594" s="42">
        <v>4</v>
      </c>
      <c r="BY1594" s="42">
        <v>8</v>
      </c>
      <c r="BZ1594" s="42">
        <v>0</v>
      </c>
      <c r="CA1594" s="42">
        <v>0</v>
      </c>
      <c r="CB1594" s="42">
        <v>48</v>
      </c>
      <c r="CC1594" s="42">
        <v>4</v>
      </c>
      <c r="CD1594" s="42">
        <v>0</v>
      </c>
      <c r="CE1594" s="42">
        <v>0</v>
      </c>
      <c r="CF1594" s="42">
        <v>4</v>
      </c>
      <c r="CG1594" s="42">
        <v>16</v>
      </c>
      <c r="CH1594" s="42">
        <v>20</v>
      </c>
      <c r="CI1594" s="42">
        <v>0</v>
      </c>
      <c r="CJ1594" s="42">
        <v>4</v>
      </c>
      <c r="CK1594" s="42">
        <v>40</v>
      </c>
      <c r="CL1594" s="42">
        <v>4</v>
      </c>
      <c r="CM1594" s="42">
        <v>0</v>
      </c>
      <c r="CN1594" s="42">
        <v>4</v>
      </c>
      <c r="CO1594" s="42">
        <v>0</v>
      </c>
      <c r="CP1594" s="42">
        <v>8</v>
      </c>
      <c r="CQ1594" s="42">
        <v>4</v>
      </c>
      <c r="CR1594" s="42">
        <v>20</v>
      </c>
      <c r="CS1594" s="42">
        <v>0</v>
      </c>
    </row>
    <row r="1595" spans="1:97">
      <c r="A1595" s="40" t="s">
        <v>3859</v>
      </c>
      <c r="B1595" s="40" t="s">
        <v>289</v>
      </c>
      <c r="C1595" s="40" t="s">
        <v>3502</v>
      </c>
      <c r="D1595" s="40" t="s">
        <v>3519</v>
      </c>
      <c r="E1595" s="40" t="s">
        <v>3551</v>
      </c>
      <c r="F1595" s="40" t="s">
        <v>397</v>
      </c>
      <c r="G1595" s="41" t="s">
        <v>294</v>
      </c>
      <c r="H1595" s="40" t="s">
        <v>3860</v>
      </c>
      <c r="I1595" s="42">
        <v>208</v>
      </c>
      <c r="J1595" s="42">
        <v>40.121827000000003</v>
      </c>
      <c r="K1595" s="42">
        <v>26.395938999999998</v>
      </c>
      <c r="L1595" s="42">
        <v>40.121827000000003</v>
      </c>
      <c r="M1595" s="42">
        <v>46.456853000000002</v>
      </c>
      <c r="N1595" s="42">
        <v>32.730964</v>
      </c>
      <c r="O1595" s="42">
        <v>22.172588999999999</v>
      </c>
      <c r="P1595" s="42">
        <v>35</v>
      </c>
      <c r="Q1595" s="42">
        <v>27</v>
      </c>
      <c r="R1595" s="42">
        <v>39</v>
      </c>
      <c r="S1595" s="42">
        <v>34</v>
      </c>
      <c r="T1595" s="42">
        <v>29</v>
      </c>
      <c r="U1595" s="42">
        <v>13</v>
      </c>
      <c r="V1595" s="42">
        <v>107.695431</v>
      </c>
      <c r="W1595" s="42">
        <v>22.172588999999999</v>
      </c>
      <c r="X1595" s="42">
        <v>14.781726000000001</v>
      </c>
      <c r="Y1595" s="42">
        <v>20.060914</v>
      </c>
      <c r="Z1595" s="42">
        <v>27.451777</v>
      </c>
      <c r="AA1595" s="42">
        <v>12.670051000000001</v>
      </c>
      <c r="AB1595" s="42">
        <v>10.558376000000001</v>
      </c>
      <c r="AC1595" s="42">
        <v>0</v>
      </c>
      <c r="AD1595" s="42">
        <v>25.340102000000002</v>
      </c>
      <c r="AE1595" s="42">
        <v>63.350254</v>
      </c>
      <c r="AF1595" s="42">
        <v>19.005075999999999</v>
      </c>
      <c r="AG1595" s="42">
        <v>100.304569</v>
      </c>
      <c r="AH1595" s="42">
        <v>17.949238999999999</v>
      </c>
      <c r="AI1595" s="42">
        <v>11.614212999999999</v>
      </c>
      <c r="AJ1595" s="42">
        <v>20.060914</v>
      </c>
      <c r="AK1595" s="42">
        <v>19.005075999999999</v>
      </c>
      <c r="AL1595" s="42">
        <v>20.060914</v>
      </c>
      <c r="AM1595" s="42">
        <v>10.558376000000001</v>
      </c>
      <c r="AN1595" s="42">
        <v>1.0558380000000001</v>
      </c>
      <c r="AO1595" s="42">
        <v>21.116751000000001</v>
      </c>
      <c r="AP1595" s="42">
        <v>54.903553000000002</v>
      </c>
      <c r="AQ1595" s="42">
        <v>24.284264</v>
      </c>
      <c r="AR1595" s="42">
        <v>160.48731000000001</v>
      </c>
      <c r="AS1595" s="42">
        <v>8.4467009999999991</v>
      </c>
      <c r="AT1595" s="42">
        <v>4.2233499999999999</v>
      </c>
      <c r="AU1595" s="42">
        <v>4.2233499999999999</v>
      </c>
      <c r="AV1595" s="42">
        <v>33.786802000000002</v>
      </c>
      <c r="AW1595" s="42">
        <v>16.893401000000001</v>
      </c>
      <c r="AX1595" s="42">
        <v>12.670051000000001</v>
      </c>
      <c r="AY1595" s="42">
        <v>80.243655000000004</v>
      </c>
      <c r="AZ1595" s="42">
        <v>0</v>
      </c>
      <c r="BA1595" s="42">
        <v>80.243655000000004</v>
      </c>
      <c r="BB1595" s="42">
        <v>8.4467009999999991</v>
      </c>
      <c r="BC1595" s="42">
        <v>4.2233499999999999</v>
      </c>
      <c r="BD1595" s="42">
        <v>0</v>
      </c>
      <c r="BE1595" s="42">
        <v>8.4467009999999991</v>
      </c>
      <c r="BF1595" s="42">
        <v>8.4467009999999991</v>
      </c>
      <c r="BG1595" s="42">
        <v>8.4467009999999991</v>
      </c>
      <c r="BH1595" s="42">
        <v>42.233502999999999</v>
      </c>
      <c r="BI1595" s="42">
        <v>0</v>
      </c>
      <c r="BJ1595" s="42">
        <v>80.243655000000004</v>
      </c>
      <c r="BK1595" s="42">
        <v>0</v>
      </c>
      <c r="BL1595" s="42">
        <v>0</v>
      </c>
      <c r="BM1595" s="42">
        <v>4.2233499999999999</v>
      </c>
      <c r="BN1595" s="42">
        <v>25.340102000000002</v>
      </c>
      <c r="BO1595" s="42">
        <v>8.4467009999999991</v>
      </c>
      <c r="BP1595" s="42">
        <v>4.2233499999999999</v>
      </c>
      <c r="BQ1595" s="42">
        <v>38.010151999999998</v>
      </c>
      <c r="BR1595" s="42">
        <v>0</v>
      </c>
      <c r="BS1595" s="42">
        <v>0</v>
      </c>
      <c r="BT1595" s="42">
        <v>0</v>
      </c>
      <c r="BU1595" s="42">
        <v>0</v>
      </c>
      <c r="BV1595" s="42">
        <v>0</v>
      </c>
      <c r="BW1595" s="42">
        <v>0</v>
      </c>
      <c r="BX1595" s="42">
        <v>0</v>
      </c>
      <c r="BY1595" s="42">
        <v>0</v>
      </c>
      <c r="BZ1595" s="42">
        <v>0</v>
      </c>
      <c r="CA1595" s="42">
        <v>0</v>
      </c>
      <c r="CB1595" s="42">
        <v>67.573604000000003</v>
      </c>
      <c r="CC1595" s="42">
        <v>4.2233499999999999</v>
      </c>
      <c r="CD1595" s="42">
        <v>4.2233499999999999</v>
      </c>
      <c r="CE1595" s="42">
        <v>4.2233499999999999</v>
      </c>
      <c r="CF1595" s="42">
        <v>29.563452000000002</v>
      </c>
      <c r="CG1595" s="42">
        <v>12.670051000000001</v>
      </c>
      <c r="CH1595" s="42">
        <v>12.670051000000001</v>
      </c>
      <c r="CI1595" s="42">
        <v>0</v>
      </c>
      <c r="CJ1595" s="42">
        <v>0</v>
      </c>
      <c r="CK1595" s="42">
        <v>92.913706000000005</v>
      </c>
      <c r="CL1595" s="42">
        <v>4.2233499999999999</v>
      </c>
      <c r="CM1595" s="42">
        <v>0</v>
      </c>
      <c r="CN1595" s="42">
        <v>0</v>
      </c>
      <c r="CO1595" s="42">
        <v>4.2233499999999999</v>
      </c>
      <c r="CP1595" s="42">
        <v>4.2233499999999999</v>
      </c>
      <c r="CQ1595" s="42">
        <v>0</v>
      </c>
      <c r="CR1595" s="42">
        <v>80.243655000000004</v>
      </c>
      <c r="CS1595" s="42">
        <v>0</v>
      </c>
    </row>
    <row r="1596" spans="1:97">
      <c r="A1596" s="40" t="s">
        <v>3861</v>
      </c>
      <c r="B1596" s="40" t="s">
        <v>289</v>
      </c>
      <c r="C1596" s="40" t="s">
        <v>3502</v>
      </c>
      <c r="D1596" s="40" t="s">
        <v>3507</v>
      </c>
      <c r="E1596" s="40" t="s">
        <v>3570</v>
      </c>
      <c r="F1596" s="40" t="s">
        <v>2094</v>
      </c>
      <c r="G1596" s="41" t="s">
        <v>294</v>
      </c>
      <c r="H1596" s="40" t="s">
        <v>3862</v>
      </c>
      <c r="I1596" s="42">
        <v>504</v>
      </c>
      <c r="J1596" s="42">
        <v>85.263158000000004</v>
      </c>
      <c r="K1596" s="42">
        <v>57.789473999999998</v>
      </c>
      <c r="L1596" s="42">
        <v>90</v>
      </c>
      <c r="M1596" s="42">
        <v>140.21052599999999</v>
      </c>
      <c r="N1596" s="42">
        <v>84.315788999999995</v>
      </c>
      <c r="O1596" s="42">
        <v>46.421053000000001</v>
      </c>
      <c r="P1596" s="42" t="s">
        <v>3863</v>
      </c>
      <c r="Q1596" s="42" t="s">
        <v>3863</v>
      </c>
      <c r="R1596" s="42" t="s">
        <v>3863</v>
      </c>
      <c r="S1596" s="42" t="s">
        <v>3863</v>
      </c>
      <c r="T1596" s="42" t="s">
        <v>3863</v>
      </c>
      <c r="U1596" s="42" t="s">
        <v>3863</v>
      </c>
      <c r="V1596" s="42">
        <v>254.842105</v>
      </c>
      <c r="W1596" s="42">
        <v>43.578946999999999</v>
      </c>
      <c r="X1596" s="42">
        <v>31.263158000000001</v>
      </c>
      <c r="Y1596" s="42">
        <v>40.736842000000003</v>
      </c>
      <c r="Z1596" s="42">
        <v>72.947367999999997</v>
      </c>
      <c r="AA1596" s="42">
        <v>41.684210999999998</v>
      </c>
      <c r="AB1596" s="42">
        <v>24.631578999999999</v>
      </c>
      <c r="AC1596" s="42">
        <v>0</v>
      </c>
      <c r="AD1596" s="42">
        <v>54</v>
      </c>
      <c r="AE1596" s="42">
        <v>159.157895</v>
      </c>
      <c r="AF1596" s="42">
        <v>41.684210999999998</v>
      </c>
      <c r="AG1596" s="42">
        <v>249.157895</v>
      </c>
      <c r="AH1596" s="42">
        <v>41.684210999999998</v>
      </c>
      <c r="AI1596" s="42">
        <v>26.526316000000001</v>
      </c>
      <c r="AJ1596" s="42">
        <v>49.263157999999997</v>
      </c>
      <c r="AK1596" s="42">
        <v>67.263158000000004</v>
      </c>
      <c r="AL1596" s="42">
        <v>42.631579000000002</v>
      </c>
      <c r="AM1596" s="42">
        <v>18.947368000000001</v>
      </c>
      <c r="AN1596" s="42">
        <v>2.8421050000000001</v>
      </c>
      <c r="AO1596" s="42">
        <v>52.105263000000001</v>
      </c>
      <c r="AP1596" s="42">
        <v>154.421053</v>
      </c>
      <c r="AQ1596" s="42">
        <v>42.631579000000002</v>
      </c>
      <c r="AR1596" s="42">
        <v>458.52631600000001</v>
      </c>
      <c r="AS1596" s="42">
        <v>41.684210999999998</v>
      </c>
      <c r="AT1596" s="42">
        <v>18.947368000000001</v>
      </c>
      <c r="AU1596" s="42">
        <v>3.7894739999999998</v>
      </c>
      <c r="AV1596" s="42">
        <v>49.263157999999997</v>
      </c>
      <c r="AW1596" s="42">
        <v>79.578946999999999</v>
      </c>
      <c r="AX1596" s="42">
        <v>56.842104999999997</v>
      </c>
      <c r="AY1596" s="42">
        <v>136.421053</v>
      </c>
      <c r="AZ1596" s="42">
        <v>72</v>
      </c>
      <c r="BA1596" s="42">
        <v>231.157895</v>
      </c>
      <c r="BB1596" s="42">
        <v>26.526316000000001</v>
      </c>
      <c r="BC1596" s="42">
        <v>18.947368000000001</v>
      </c>
      <c r="BD1596" s="42">
        <v>3.7894739999999998</v>
      </c>
      <c r="BE1596" s="42">
        <v>22.736841999999999</v>
      </c>
      <c r="BF1596" s="42">
        <v>7.5789470000000003</v>
      </c>
      <c r="BG1596" s="42">
        <v>53.052632000000003</v>
      </c>
      <c r="BH1596" s="42">
        <v>72</v>
      </c>
      <c r="BI1596" s="42">
        <v>26.526316000000001</v>
      </c>
      <c r="BJ1596" s="42">
        <v>227.36842100000001</v>
      </c>
      <c r="BK1596" s="42">
        <v>15.157895</v>
      </c>
      <c r="BL1596" s="42">
        <v>0</v>
      </c>
      <c r="BM1596" s="42">
        <v>0</v>
      </c>
      <c r="BN1596" s="42">
        <v>26.526316000000001</v>
      </c>
      <c r="BO1596" s="42">
        <v>72</v>
      </c>
      <c r="BP1596" s="42">
        <v>3.7894739999999998</v>
      </c>
      <c r="BQ1596" s="42">
        <v>64.421053000000001</v>
      </c>
      <c r="BR1596" s="42">
        <v>45.473683999999999</v>
      </c>
      <c r="BS1596" s="42">
        <v>64.421053000000001</v>
      </c>
      <c r="BT1596" s="42">
        <v>7.5789470000000003</v>
      </c>
      <c r="BU1596" s="42">
        <v>0</v>
      </c>
      <c r="BV1596" s="42">
        <v>0</v>
      </c>
      <c r="BW1596" s="42">
        <v>7.5789470000000003</v>
      </c>
      <c r="BX1596" s="42">
        <v>11.368421</v>
      </c>
      <c r="BY1596" s="42">
        <v>11.368421</v>
      </c>
      <c r="BZ1596" s="42">
        <v>0</v>
      </c>
      <c r="CA1596" s="42">
        <v>26.526316000000001</v>
      </c>
      <c r="CB1596" s="42">
        <v>216</v>
      </c>
      <c r="CC1596" s="42">
        <v>18.947368000000001</v>
      </c>
      <c r="CD1596" s="42">
        <v>15.157895</v>
      </c>
      <c r="CE1596" s="42">
        <v>3.7894739999999998</v>
      </c>
      <c r="CF1596" s="42">
        <v>41.684210999999998</v>
      </c>
      <c r="CG1596" s="42">
        <v>60.631579000000002</v>
      </c>
      <c r="CH1596" s="42">
        <v>41.684210999999998</v>
      </c>
      <c r="CI1596" s="42">
        <v>3.7894739999999998</v>
      </c>
      <c r="CJ1596" s="42">
        <v>30.315788999999999</v>
      </c>
      <c r="CK1596" s="42">
        <v>178.10526300000001</v>
      </c>
      <c r="CL1596" s="42">
        <v>15.157895</v>
      </c>
      <c r="CM1596" s="42">
        <v>3.7894739999999998</v>
      </c>
      <c r="CN1596" s="42">
        <v>0</v>
      </c>
      <c r="CO1596" s="42">
        <v>0</v>
      </c>
      <c r="CP1596" s="42">
        <v>7.5789470000000003</v>
      </c>
      <c r="CQ1596" s="42">
        <v>3.7894739999999998</v>
      </c>
      <c r="CR1596" s="42">
        <v>132.63157899999999</v>
      </c>
      <c r="CS1596" s="42">
        <v>15.157895</v>
      </c>
    </row>
    <row r="1597" spans="1:97">
      <c r="A1597" s="40" t="s">
        <v>3864</v>
      </c>
      <c r="B1597" s="40" t="s">
        <v>289</v>
      </c>
      <c r="C1597" s="40" t="s">
        <v>3502</v>
      </c>
      <c r="D1597" s="40" t="s">
        <v>3519</v>
      </c>
      <c r="E1597" s="40" t="s">
        <v>3600</v>
      </c>
      <c r="F1597" s="40" t="s">
        <v>397</v>
      </c>
      <c r="G1597" s="41" t="s">
        <v>294</v>
      </c>
      <c r="H1597" s="40" t="s">
        <v>3865</v>
      </c>
      <c r="I1597" s="42">
        <v>133</v>
      </c>
      <c r="J1597" s="42">
        <v>13</v>
      </c>
      <c r="K1597" s="42">
        <v>12</v>
      </c>
      <c r="L1597" s="42">
        <v>19</v>
      </c>
      <c r="M1597" s="42">
        <v>38</v>
      </c>
      <c r="N1597" s="42">
        <v>31</v>
      </c>
      <c r="O1597" s="42">
        <v>20</v>
      </c>
      <c r="P1597" s="42">
        <v>14</v>
      </c>
      <c r="Q1597" s="42">
        <v>21</v>
      </c>
      <c r="R1597" s="42">
        <v>17</v>
      </c>
      <c r="S1597" s="42">
        <v>30</v>
      </c>
      <c r="T1597" s="42">
        <v>43</v>
      </c>
      <c r="U1597" s="42">
        <v>12</v>
      </c>
      <c r="V1597" s="42">
        <v>68</v>
      </c>
      <c r="W1597" s="42">
        <v>5</v>
      </c>
      <c r="X1597" s="42">
        <v>9</v>
      </c>
      <c r="Y1597" s="42">
        <v>10</v>
      </c>
      <c r="Z1597" s="42">
        <v>16</v>
      </c>
      <c r="AA1597" s="42">
        <v>18</v>
      </c>
      <c r="AB1597" s="42">
        <v>10</v>
      </c>
      <c r="AC1597" s="42">
        <v>0</v>
      </c>
      <c r="AD1597" s="42">
        <v>9</v>
      </c>
      <c r="AE1597" s="42">
        <v>40</v>
      </c>
      <c r="AF1597" s="42">
        <v>19</v>
      </c>
      <c r="AG1597" s="42">
        <v>65</v>
      </c>
      <c r="AH1597" s="42">
        <v>8</v>
      </c>
      <c r="AI1597" s="42">
        <v>3</v>
      </c>
      <c r="AJ1597" s="42">
        <v>9</v>
      </c>
      <c r="AK1597" s="42">
        <v>22</v>
      </c>
      <c r="AL1597" s="42">
        <v>13</v>
      </c>
      <c r="AM1597" s="42">
        <v>9</v>
      </c>
      <c r="AN1597" s="42">
        <v>1</v>
      </c>
      <c r="AO1597" s="42">
        <v>8</v>
      </c>
      <c r="AP1597" s="42">
        <v>39</v>
      </c>
      <c r="AQ1597" s="42">
        <v>18</v>
      </c>
      <c r="AR1597" s="42">
        <v>112</v>
      </c>
      <c r="AS1597" s="42">
        <v>8</v>
      </c>
      <c r="AT1597" s="42">
        <v>12</v>
      </c>
      <c r="AU1597" s="42">
        <v>0</v>
      </c>
      <c r="AV1597" s="42">
        <v>20</v>
      </c>
      <c r="AW1597" s="42">
        <v>8</v>
      </c>
      <c r="AX1597" s="42">
        <v>20</v>
      </c>
      <c r="AY1597" s="42">
        <v>44</v>
      </c>
      <c r="AZ1597" s="42">
        <v>0</v>
      </c>
      <c r="BA1597" s="42">
        <v>60</v>
      </c>
      <c r="BB1597" s="42">
        <v>8</v>
      </c>
      <c r="BC1597" s="42">
        <v>8</v>
      </c>
      <c r="BD1597" s="42">
        <v>0</v>
      </c>
      <c r="BE1597" s="42">
        <v>4</v>
      </c>
      <c r="BF1597" s="42">
        <v>4</v>
      </c>
      <c r="BG1597" s="42">
        <v>20</v>
      </c>
      <c r="BH1597" s="42">
        <v>16</v>
      </c>
      <c r="BI1597" s="42">
        <v>0</v>
      </c>
      <c r="BJ1597" s="42">
        <v>52</v>
      </c>
      <c r="BK1597" s="42">
        <v>0</v>
      </c>
      <c r="BL1597" s="42">
        <v>4</v>
      </c>
      <c r="BM1597" s="42">
        <v>0</v>
      </c>
      <c r="BN1597" s="42">
        <v>16</v>
      </c>
      <c r="BO1597" s="42">
        <v>4</v>
      </c>
      <c r="BP1597" s="42">
        <v>0</v>
      </c>
      <c r="BQ1597" s="42">
        <v>28</v>
      </c>
      <c r="BR1597" s="42">
        <v>0</v>
      </c>
      <c r="BS1597" s="42">
        <v>16</v>
      </c>
      <c r="BT1597" s="42">
        <v>0</v>
      </c>
      <c r="BU1597" s="42">
        <v>0</v>
      </c>
      <c r="BV1597" s="42">
        <v>0</v>
      </c>
      <c r="BW1597" s="42">
        <v>0</v>
      </c>
      <c r="BX1597" s="42">
        <v>4</v>
      </c>
      <c r="BY1597" s="42">
        <v>12</v>
      </c>
      <c r="BZ1597" s="42">
        <v>0</v>
      </c>
      <c r="CA1597" s="42">
        <v>0</v>
      </c>
      <c r="CB1597" s="42">
        <v>36</v>
      </c>
      <c r="CC1597" s="42">
        <v>8</v>
      </c>
      <c r="CD1597" s="42">
        <v>0</v>
      </c>
      <c r="CE1597" s="42">
        <v>0</v>
      </c>
      <c r="CF1597" s="42">
        <v>20</v>
      </c>
      <c r="CG1597" s="42">
        <v>4</v>
      </c>
      <c r="CH1597" s="42">
        <v>4</v>
      </c>
      <c r="CI1597" s="42">
        <v>0</v>
      </c>
      <c r="CJ1597" s="42">
        <v>0</v>
      </c>
      <c r="CK1597" s="42">
        <v>60</v>
      </c>
      <c r="CL1597" s="42">
        <v>0</v>
      </c>
      <c r="CM1597" s="42">
        <v>12</v>
      </c>
      <c r="CN1597" s="42">
        <v>0</v>
      </c>
      <c r="CO1597" s="42">
        <v>0</v>
      </c>
      <c r="CP1597" s="42">
        <v>0</v>
      </c>
      <c r="CQ1597" s="42">
        <v>4</v>
      </c>
      <c r="CR1597" s="42">
        <v>44</v>
      </c>
      <c r="CS1597" s="42">
        <v>0</v>
      </c>
    </row>
    <row r="1598" spans="1:97">
      <c r="A1598" s="40" t="s">
        <v>3866</v>
      </c>
      <c r="B1598" s="40" t="s">
        <v>289</v>
      </c>
      <c r="C1598" s="40" t="s">
        <v>3502</v>
      </c>
      <c r="D1598" s="40" t="s">
        <v>3507</v>
      </c>
      <c r="E1598" s="40" t="s">
        <v>3669</v>
      </c>
      <c r="F1598" s="40" t="s">
        <v>2094</v>
      </c>
      <c r="G1598" s="41" t="s">
        <v>294</v>
      </c>
      <c r="H1598" s="40" t="s">
        <v>3867</v>
      </c>
      <c r="I1598" s="42">
        <v>1327</v>
      </c>
      <c r="J1598" s="42">
        <v>228.209619</v>
      </c>
      <c r="K1598" s="42">
        <v>157.83095800000001</v>
      </c>
      <c r="L1598" s="42">
        <v>265.40678100000002</v>
      </c>
      <c r="M1598" s="42">
        <v>290.52869700000002</v>
      </c>
      <c r="N1598" s="42">
        <v>235.22996699999999</v>
      </c>
      <c r="O1598" s="42">
        <v>149.79397900000001</v>
      </c>
      <c r="P1598" s="42">
        <v>194</v>
      </c>
      <c r="Q1598" s="42">
        <v>232</v>
      </c>
      <c r="R1598" s="42">
        <v>271</v>
      </c>
      <c r="S1598" s="42">
        <v>213</v>
      </c>
      <c r="T1598" s="42">
        <v>222</v>
      </c>
      <c r="U1598" s="42">
        <v>121</v>
      </c>
      <c r="V1598" s="42">
        <v>661.48934299999996</v>
      </c>
      <c r="W1598" s="42">
        <v>119.634117</v>
      </c>
      <c r="X1598" s="42">
        <v>92.490241999999995</v>
      </c>
      <c r="Y1598" s="42">
        <v>130.692733</v>
      </c>
      <c r="Z1598" s="42">
        <v>141.745698</v>
      </c>
      <c r="AA1598" s="42">
        <v>119.622815</v>
      </c>
      <c r="AB1598" s="42">
        <v>56.298408000000002</v>
      </c>
      <c r="AC1598" s="42">
        <v>1.0053289999999999</v>
      </c>
      <c r="AD1598" s="42">
        <v>148.78864999999999</v>
      </c>
      <c r="AE1598" s="42">
        <v>377.98664500000001</v>
      </c>
      <c r="AF1598" s="42">
        <v>134.71404799999999</v>
      </c>
      <c r="AG1598" s="42">
        <v>665.51065700000004</v>
      </c>
      <c r="AH1598" s="42">
        <v>108.575501</v>
      </c>
      <c r="AI1598" s="42">
        <v>65.340716</v>
      </c>
      <c r="AJ1598" s="42">
        <v>134.71404799999999</v>
      </c>
      <c r="AK1598" s="42">
        <v>148.78299899999999</v>
      </c>
      <c r="AL1598" s="42">
        <v>115.607151</v>
      </c>
      <c r="AM1598" s="42">
        <v>82.436954999999998</v>
      </c>
      <c r="AN1598" s="42">
        <v>10.053286999999999</v>
      </c>
      <c r="AO1598" s="42">
        <v>133.703068</v>
      </c>
      <c r="AP1598" s="42">
        <v>365.92835100000002</v>
      </c>
      <c r="AQ1598" s="42">
        <v>165.87923799999999</v>
      </c>
      <c r="AR1598" s="42">
        <v>1174.223941</v>
      </c>
      <c r="AS1598" s="42">
        <v>64.341037999999998</v>
      </c>
      <c r="AT1598" s="42">
        <v>36.191834</v>
      </c>
      <c r="AU1598" s="42">
        <v>52.277093000000001</v>
      </c>
      <c r="AV1598" s="42">
        <v>96.511556999999996</v>
      </c>
      <c r="AW1598" s="42">
        <v>148.78864999999999</v>
      </c>
      <c r="AX1598" s="42">
        <v>209.108373</v>
      </c>
      <c r="AY1598" s="42">
        <v>438.32332000000002</v>
      </c>
      <c r="AZ1598" s="42">
        <v>128.682076</v>
      </c>
      <c r="BA1598" s="42">
        <v>562.98408099999995</v>
      </c>
      <c r="BB1598" s="42">
        <v>40.213149000000001</v>
      </c>
      <c r="BC1598" s="42">
        <v>24.127889</v>
      </c>
      <c r="BD1598" s="42">
        <v>36.191834</v>
      </c>
      <c r="BE1598" s="42">
        <v>56.298408000000002</v>
      </c>
      <c r="BF1598" s="42">
        <v>20.106573999999998</v>
      </c>
      <c r="BG1598" s="42">
        <v>140.74601999999999</v>
      </c>
      <c r="BH1598" s="42">
        <v>205.08705800000001</v>
      </c>
      <c r="BI1598" s="42">
        <v>40.213149000000001</v>
      </c>
      <c r="BJ1598" s="42">
        <v>611.23986000000002</v>
      </c>
      <c r="BK1598" s="42">
        <v>24.127889</v>
      </c>
      <c r="BL1598" s="42">
        <v>12.063945</v>
      </c>
      <c r="BM1598" s="42">
        <v>16.085259000000001</v>
      </c>
      <c r="BN1598" s="42">
        <v>40.213149000000001</v>
      </c>
      <c r="BO1598" s="42">
        <v>128.682076</v>
      </c>
      <c r="BP1598" s="42">
        <v>68.362352999999999</v>
      </c>
      <c r="BQ1598" s="42">
        <v>233.23626200000001</v>
      </c>
      <c r="BR1598" s="42">
        <v>88.468926999999994</v>
      </c>
      <c r="BS1598" s="42">
        <v>108.575501</v>
      </c>
      <c r="BT1598" s="42">
        <v>0</v>
      </c>
      <c r="BU1598" s="42">
        <v>0</v>
      </c>
      <c r="BV1598" s="42">
        <v>0</v>
      </c>
      <c r="BW1598" s="42">
        <v>12.063945</v>
      </c>
      <c r="BX1598" s="42">
        <v>20.106573999999998</v>
      </c>
      <c r="BY1598" s="42">
        <v>28.149204000000001</v>
      </c>
      <c r="BZ1598" s="42">
        <v>0</v>
      </c>
      <c r="CA1598" s="42">
        <v>48.255777999999999</v>
      </c>
      <c r="CB1598" s="42">
        <v>526.79224699999997</v>
      </c>
      <c r="CC1598" s="42">
        <v>28.149204000000001</v>
      </c>
      <c r="CD1598" s="42">
        <v>32.170518999999999</v>
      </c>
      <c r="CE1598" s="42">
        <v>36.191834</v>
      </c>
      <c r="CF1598" s="42">
        <v>80.426297000000005</v>
      </c>
      <c r="CG1598" s="42">
        <v>116.61813100000001</v>
      </c>
      <c r="CH1598" s="42">
        <v>176.93785399999999</v>
      </c>
      <c r="CI1598" s="42">
        <v>4.0213150000000004</v>
      </c>
      <c r="CJ1598" s="42">
        <v>52.277093000000001</v>
      </c>
      <c r="CK1598" s="42">
        <v>538.85619199999996</v>
      </c>
      <c r="CL1598" s="42">
        <v>36.191834</v>
      </c>
      <c r="CM1598" s="42">
        <v>4.0213150000000004</v>
      </c>
      <c r="CN1598" s="42">
        <v>16.085259000000001</v>
      </c>
      <c r="CO1598" s="42">
        <v>4.0213150000000004</v>
      </c>
      <c r="CP1598" s="42">
        <v>12.063945</v>
      </c>
      <c r="CQ1598" s="42">
        <v>4.0213150000000004</v>
      </c>
      <c r="CR1598" s="42">
        <v>434.30200600000001</v>
      </c>
      <c r="CS1598" s="42">
        <v>28.149204000000001</v>
      </c>
    </row>
    <row r="1599" spans="1:97">
      <c r="A1599" s="40" t="s">
        <v>3868</v>
      </c>
      <c r="B1599" s="40" t="s">
        <v>289</v>
      </c>
      <c r="C1599" s="40" t="s">
        <v>3502</v>
      </c>
      <c r="D1599" s="40" t="s">
        <v>3523</v>
      </c>
      <c r="E1599" s="40" t="s">
        <v>3805</v>
      </c>
      <c r="F1599" s="40" t="s">
        <v>2849</v>
      </c>
      <c r="G1599" s="41" t="s">
        <v>294</v>
      </c>
      <c r="H1599" s="40" t="s">
        <v>3869</v>
      </c>
      <c r="I1599" s="42">
        <v>1504</v>
      </c>
      <c r="J1599" s="42">
        <v>208.658466</v>
      </c>
      <c r="K1599" s="42">
        <v>153.016209</v>
      </c>
      <c r="L1599" s="42">
        <v>268.28182500000003</v>
      </c>
      <c r="M1599" s="42">
        <v>292.12850700000001</v>
      </c>
      <c r="N1599" s="42">
        <v>297.24296099999998</v>
      </c>
      <c r="O1599" s="42">
        <v>284.672032</v>
      </c>
      <c r="P1599" s="42">
        <v>193</v>
      </c>
      <c r="Q1599" s="42">
        <v>216</v>
      </c>
      <c r="R1599" s="42">
        <v>272</v>
      </c>
      <c r="S1599" s="42">
        <v>246</v>
      </c>
      <c r="T1599" s="42">
        <v>313</v>
      </c>
      <c r="U1599" s="42">
        <v>224</v>
      </c>
      <c r="V1599" s="42">
        <v>695.75446699999998</v>
      </c>
      <c r="W1599" s="42">
        <v>104.329233</v>
      </c>
      <c r="X1599" s="42">
        <v>74.520881000000003</v>
      </c>
      <c r="Y1599" s="42">
        <v>135.13785100000001</v>
      </c>
      <c r="Z1599" s="42">
        <v>141.09952200000001</v>
      </c>
      <c r="AA1599" s="42">
        <v>137.17830900000001</v>
      </c>
      <c r="AB1599" s="42">
        <v>95.499851000000007</v>
      </c>
      <c r="AC1599" s="42">
        <v>7.9888199999999996</v>
      </c>
      <c r="AD1599" s="42">
        <v>138.112032</v>
      </c>
      <c r="AE1599" s="42">
        <v>370.63714299999998</v>
      </c>
      <c r="AF1599" s="42">
        <v>187.005292</v>
      </c>
      <c r="AG1599" s="42">
        <v>808.24553300000002</v>
      </c>
      <c r="AH1599" s="42">
        <v>104.329233</v>
      </c>
      <c r="AI1599" s="42">
        <v>78.495328000000001</v>
      </c>
      <c r="AJ1599" s="42">
        <v>133.14397399999999</v>
      </c>
      <c r="AK1599" s="42">
        <v>151.02898500000001</v>
      </c>
      <c r="AL1599" s="42">
        <v>160.064651</v>
      </c>
      <c r="AM1599" s="42">
        <v>151.24857700000001</v>
      </c>
      <c r="AN1599" s="42">
        <v>29.934784000000001</v>
      </c>
      <c r="AO1599" s="42">
        <v>143.08009100000001</v>
      </c>
      <c r="AP1599" s="42">
        <v>377.57246300000003</v>
      </c>
      <c r="AQ1599" s="42">
        <v>287.59297900000001</v>
      </c>
      <c r="AR1599" s="42">
        <v>1268.540634</v>
      </c>
      <c r="AS1599" s="42">
        <v>31.795576000000001</v>
      </c>
      <c r="AT1599" s="42">
        <v>15.897788</v>
      </c>
      <c r="AU1599" s="42">
        <v>51.667811</v>
      </c>
      <c r="AV1599" s="42">
        <v>111.284515</v>
      </c>
      <c r="AW1599" s="42">
        <v>127.182303</v>
      </c>
      <c r="AX1599" s="42">
        <v>242.574352</v>
      </c>
      <c r="AY1599" s="42">
        <v>568.90488000000005</v>
      </c>
      <c r="AZ1599" s="42">
        <v>119.23340899999999</v>
      </c>
      <c r="BA1599" s="42">
        <v>600.40766599999995</v>
      </c>
      <c r="BB1599" s="42">
        <v>23.846682000000001</v>
      </c>
      <c r="BC1599" s="42">
        <v>15.897788</v>
      </c>
      <c r="BD1599" s="42">
        <v>35.770023000000002</v>
      </c>
      <c r="BE1599" s="42">
        <v>47.693364000000003</v>
      </c>
      <c r="BF1599" s="42">
        <v>19.872235</v>
      </c>
      <c r="BG1599" s="42">
        <v>178.98320000000001</v>
      </c>
      <c r="BH1599" s="42">
        <v>238.59990500000001</v>
      </c>
      <c r="BI1599" s="42">
        <v>39.74447</v>
      </c>
      <c r="BJ1599" s="42">
        <v>668.13296800000001</v>
      </c>
      <c r="BK1599" s="42">
        <v>7.9488940000000001</v>
      </c>
      <c r="BL1599" s="42">
        <v>0</v>
      </c>
      <c r="BM1599" s="42">
        <v>15.897788</v>
      </c>
      <c r="BN1599" s="42">
        <v>63.591152000000001</v>
      </c>
      <c r="BO1599" s="42">
        <v>107.310068</v>
      </c>
      <c r="BP1599" s="42">
        <v>63.591152000000001</v>
      </c>
      <c r="BQ1599" s="42">
        <v>330.30497500000001</v>
      </c>
      <c r="BR1599" s="42">
        <v>79.488939999999999</v>
      </c>
      <c r="BS1599" s="42">
        <v>87.437832999999998</v>
      </c>
      <c r="BT1599" s="42">
        <v>0</v>
      </c>
      <c r="BU1599" s="42">
        <v>0</v>
      </c>
      <c r="BV1599" s="42">
        <v>0</v>
      </c>
      <c r="BW1599" s="42">
        <v>0</v>
      </c>
      <c r="BX1599" s="42">
        <v>19.872235</v>
      </c>
      <c r="BY1599" s="42">
        <v>23.846682000000001</v>
      </c>
      <c r="BZ1599" s="42">
        <v>0</v>
      </c>
      <c r="CA1599" s="42">
        <v>43.718916999999998</v>
      </c>
      <c r="CB1599" s="42">
        <v>492.83142500000002</v>
      </c>
      <c r="CC1599" s="42">
        <v>19.872235</v>
      </c>
      <c r="CD1599" s="42">
        <v>11.923341000000001</v>
      </c>
      <c r="CE1599" s="42">
        <v>47.693364000000003</v>
      </c>
      <c r="CF1599" s="42">
        <v>99.361174000000005</v>
      </c>
      <c r="CG1599" s="42">
        <v>91.412279999999996</v>
      </c>
      <c r="CH1599" s="42">
        <v>170.90122</v>
      </c>
      <c r="CI1599" s="42">
        <v>7.9488940000000001</v>
      </c>
      <c r="CJ1599" s="42">
        <v>43.718916999999998</v>
      </c>
      <c r="CK1599" s="42">
        <v>688.27137600000003</v>
      </c>
      <c r="CL1599" s="42">
        <v>11.923341000000001</v>
      </c>
      <c r="CM1599" s="42">
        <v>3.9744470000000001</v>
      </c>
      <c r="CN1599" s="42">
        <v>3.9744470000000001</v>
      </c>
      <c r="CO1599" s="42">
        <v>11.923341000000001</v>
      </c>
      <c r="CP1599" s="42">
        <v>15.897788</v>
      </c>
      <c r="CQ1599" s="42">
        <v>47.826450000000001</v>
      </c>
      <c r="CR1599" s="42">
        <v>560.95598600000005</v>
      </c>
      <c r="CS1599" s="42">
        <v>31.795576000000001</v>
      </c>
    </row>
    <row r="1600" spans="1:97">
      <c r="A1600" s="40" t="s">
        <v>3870</v>
      </c>
      <c r="B1600" s="40" t="s">
        <v>289</v>
      </c>
      <c r="C1600" s="40" t="s">
        <v>3502</v>
      </c>
      <c r="D1600" s="40" t="s">
        <v>3507</v>
      </c>
      <c r="E1600" s="40" t="s">
        <v>3511</v>
      </c>
      <c r="F1600" s="40" t="s">
        <v>2094</v>
      </c>
      <c r="G1600" s="41" t="s">
        <v>294</v>
      </c>
      <c r="H1600" s="40" t="s">
        <v>3871</v>
      </c>
      <c r="I1600" s="42">
        <v>3276</v>
      </c>
      <c r="J1600" s="42">
        <v>416.09286100000003</v>
      </c>
      <c r="K1600" s="42">
        <v>467.24533000000002</v>
      </c>
      <c r="L1600" s="42">
        <v>423.84389700000003</v>
      </c>
      <c r="M1600" s="42">
        <v>662.61528699999997</v>
      </c>
      <c r="N1600" s="42">
        <v>705.82294200000001</v>
      </c>
      <c r="O1600" s="42">
        <v>600.379684</v>
      </c>
      <c r="P1600" s="42">
        <v>490</v>
      </c>
      <c r="Q1600" s="42">
        <v>539</v>
      </c>
      <c r="R1600" s="42">
        <v>599</v>
      </c>
      <c r="S1600" s="42">
        <v>609</v>
      </c>
      <c r="T1600" s="42">
        <v>694</v>
      </c>
      <c r="U1600" s="42">
        <v>426</v>
      </c>
      <c r="V1600" s="42">
        <v>1495.2527</v>
      </c>
      <c r="W1600" s="42">
        <v>207.473375</v>
      </c>
      <c r="X1600" s="42">
        <v>251.81947</v>
      </c>
      <c r="Y1600" s="42">
        <v>199.43144699999999</v>
      </c>
      <c r="Z1600" s="42">
        <v>316.22302500000001</v>
      </c>
      <c r="AA1600" s="42">
        <v>306.45429000000001</v>
      </c>
      <c r="AB1600" s="42">
        <v>205.70586800000001</v>
      </c>
      <c r="AC1600" s="42">
        <v>8.1452240000000007</v>
      </c>
      <c r="AD1600" s="42">
        <v>314.978767</v>
      </c>
      <c r="AE1600" s="42">
        <v>765.72938299999998</v>
      </c>
      <c r="AF1600" s="42">
        <v>414.54455000000002</v>
      </c>
      <c r="AG1600" s="42">
        <v>1780.7473</v>
      </c>
      <c r="AH1600" s="42">
        <v>208.61948599999999</v>
      </c>
      <c r="AI1600" s="42">
        <v>215.42586</v>
      </c>
      <c r="AJ1600" s="42">
        <v>224.41245000000001</v>
      </c>
      <c r="AK1600" s="42">
        <v>346.39226200000002</v>
      </c>
      <c r="AL1600" s="42">
        <v>399.368651</v>
      </c>
      <c r="AM1600" s="42">
        <v>325.66961500000002</v>
      </c>
      <c r="AN1600" s="42">
        <v>60.858975999999998</v>
      </c>
      <c r="AO1600" s="42">
        <v>299.79159199999998</v>
      </c>
      <c r="AP1600" s="42">
        <v>851.75183700000002</v>
      </c>
      <c r="AQ1600" s="42">
        <v>629.20387100000005</v>
      </c>
      <c r="AR1600" s="42">
        <v>2885.870692</v>
      </c>
      <c r="AS1600" s="42">
        <v>20.522233</v>
      </c>
      <c r="AT1600" s="42">
        <v>68.888668999999993</v>
      </c>
      <c r="AU1600" s="42">
        <v>40.817996000000001</v>
      </c>
      <c r="AV1600" s="42">
        <v>147.09716</v>
      </c>
      <c r="AW1600" s="42">
        <v>411.95061099999998</v>
      </c>
      <c r="AX1600" s="42">
        <v>466.37409300000002</v>
      </c>
      <c r="AY1600" s="42">
        <v>1269.188764</v>
      </c>
      <c r="AZ1600" s="42">
        <v>461.03116499999999</v>
      </c>
      <c r="BA1600" s="42">
        <v>1338.697471</v>
      </c>
      <c r="BB1600" s="42">
        <v>16.406219</v>
      </c>
      <c r="BC1600" s="42">
        <v>44.759678999999998</v>
      </c>
      <c r="BD1600" s="42">
        <v>32.758673000000002</v>
      </c>
      <c r="BE1600" s="42">
        <v>89.811830999999998</v>
      </c>
      <c r="BF1600" s="42">
        <v>53.170940000000002</v>
      </c>
      <c r="BG1600" s="42">
        <v>364.37953800000003</v>
      </c>
      <c r="BH1600" s="42">
        <v>551.09752000000003</v>
      </c>
      <c r="BI1600" s="42">
        <v>186.31307100000001</v>
      </c>
      <c r="BJ1600" s="42">
        <v>1547.173221</v>
      </c>
      <c r="BK1600" s="42">
        <v>4.116015</v>
      </c>
      <c r="BL1600" s="42">
        <v>24.128990000000002</v>
      </c>
      <c r="BM1600" s="42">
        <v>8.0593229999999991</v>
      </c>
      <c r="BN1600" s="42">
        <v>57.285328999999997</v>
      </c>
      <c r="BO1600" s="42">
        <v>358.77967100000001</v>
      </c>
      <c r="BP1600" s="42">
        <v>101.99455500000001</v>
      </c>
      <c r="BQ1600" s="42">
        <v>718.09124399999996</v>
      </c>
      <c r="BR1600" s="42">
        <v>274.71809400000001</v>
      </c>
      <c r="BS1600" s="42">
        <v>345.85249800000003</v>
      </c>
      <c r="BT1600" s="42">
        <v>0</v>
      </c>
      <c r="BU1600" s="42">
        <v>0</v>
      </c>
      <c r="BV1600" s="42">
        <v>0</v>
      </c>
      <c r="BW1600" s="42">
        <v>16.178122999999999</v>
      </c>
      <c r="BX1600" s="42">
        <v>45.052953000000002</v>
      </c>
      <c r="BY1600" s="42">
        <v>108.55293899999999</v>
      </c>
      <c r="BZ1600" s="42">
        <v>0</v>
      </c>
      <c r="CA1600" s="42">
        <v>176.06848299999999</v>
      </c>
      <c r="CB1600" s="42">
        <v>1011.911795</v>
      </c>
      <c r="CC1600" s="42">
        <v>16.406219</v>
      </c>
      <c r="CD1600" s="42">
        <v>52.365946999999998</v>
      </c>
      <c r="CE1600" s="42">
        <v>36.701982000000001</v>
      </c>
      <c r="CF1600" s="42">
        <v>98.102524000000003</v>
      </c>
      <c r="CG1600" s="42">
        <v>321.386841</v>
      </c>
      <c r="CH1600" s="42">
        <v>312.42437999999999</v>
      </c>
      <c r="CI1600" s="42">
        <v>4.1746790000000003</v>
      </c>
      <c r="CJ1600" s="42">
        <v>170.34922399999999</v>
      </c>
      <c r="CK1600" s="42">
        <v>1528.106399</v>
      </c>
      <c r="CL1600" s="42">
        <v>4.116015</v>
      </c>
      <c r="CM1600" s="42">
        <v>16.522722000000002</v>
      </c>
      <c r="CN1600" s="42">
        <v>4.116015</v>
      </c>
      <c r="CO1600" s="42">
        <v>32.816513</v>
      </c>
      <c r="CP1600" s="42">
        <v>45.510817000000003</v>
      </c>
      <c r="CQ1600" s="42">
        <v>45.396774000000001</v>
      </c>
      <c r="CR1600" s="42">
        <v>1265.0140859999999</v>
      </c>
      <c r="CS1600" s="42">
        <v>114.61345799999999</v>
      </c>
    </row>
    <row r="1601" spans="1:97">
      <c r="A1601" s="40" t="s">
        <v>3872</v>
      </c>
      <c r="B1601" s="40" t="s">
        <v>289</v>
      </c>
      <c r="C1601" s="40" t="s">
        <v>3502</v>
      </c>
      <c r="D1601" s="40" t="s">
        <v>3503</v>
      </c>
      <c r="E1601" s="40" t="s">
        <v>3549</v>
      </c>
      <c r="F1601" s="40" t="s">
        <v>2849</v>
      </c>
      <c r="G1601" s="41" t="s">
        <v>294</v>
      </c>
      <c r="H1601" s="40" t="s">
        <v>3873</v>
      </c>
      <c r="I1601" s="42">
        <v>1147</v>
      </c>
      <c r="J1601" s="42">
        <v>233</v>
      </c>
      <c r="K1601" s="42">
        <v>158</v>
      </c>
      <c r="L1601" s="42">
        <v>235</v>
      </c>
      <c r="M1601" s="42">
        <v>302</v>
      </c>
      <c r="N1601" s="42">
        <v>149</v>
      </c>
      <c r="O1601" s="42">
        <v>70</v>
      </c>
      <c r="P1601" s="42">
        <v>206</v>
      </c>
      <c r="Q1601" s="42">
        <v>152</v>
      </c>
      <c r="R1601" s="42">
        <v>268</v>
      </c>
      <c r="S1601" s="42">
        <v>222</v>
      </c>
      <c r="T1601" s="42">
        <v>109</v>
      </c>
      <c r="U1601" s="42">
        <v>42</v>
      </c>
      <c r="V1601" s="42">
        <v>570</v>
      </c>
      <c r="W1601" s="42">
        <v>128</v>
      </c>
      <c r="X1601" s="42">
        <v>74</v>
      </c>
      <c r="Y1601" s="42">
        <v>112</v>
      </c>
      <c r="Z1601" s="42">
        <v>149</v>
      </c>
      <c r="AA1601" s="42">
        <v>73</v>
      </c>
      <c r="AB1601" s="42">
        <v>31</v>
      </c>
      <c r="AC1601" s="42">
        <v>3</v>
      </c>
      <c r="AD1601" s="42">
        <v>159</v>
      </c>
      <c r="AE1601" s="42">
        <v>342</v>
      </c>
      <c r="AF1601" s="42">
        <v>69</v>
      </c>
      <c r="AG1601" s="42">
        <v>577</v>
      </c>
      <c r="AH1601" s="42">
        <v>105</v>
      </c>
      <c r="AI1601" s="42">
        <v>84</v>
      </c>
      <c r="AJ1601" s="42">
        <v>123</v>
      </c>
      <c r="AK1601" s="42">
        <v>153</v>
      </c>
      <c r="AL1601" s="42">
        <v>76</v>
      </c>
      <c r="AM1601" s="42">
        <v>34</v>
      </c>
      <c r="AN1601" s="42">
        <v>2</v>
      </c>
      <c r="AO1601" s="42">
        <v>141</v>
      </c>
      <c r="AP1601" s="42">
        <v>364</v>
      </c>
      <c r="AQ1601" s="42">
        <v>72</v>
      </c>
      <c r="AR1601" s="42">
        <v>912</v>
      </c>
      <c r="AS1601" s="42">
        <v>16</v>
      </c>
      <c r="AT1601" s="42">
        <v>64</v>
      </c>
      <c r="AU1601" s="42">
        <v>80</v>
      </c>
      <c r="AV1601" s="42">
        <v>160</v>
      </c>
      <c r="AW1601" s="42">
        <v>124</v>
      </c>
      <c r="AX1601" s="42">
        <v>116</v>
      </c>
      <c r="AY1601" s="42">
        <v>232</v>
      </c>
      <c r="AZ1601" s="42">
        <v>120</v>
      </c>
      <c r="BA1601" s="42">
        <v>432</v>
      </c>
      <c r="BB1601" s="42">
        <v>8</v>
      </c>
      <c r="BC1601" s="42">
        <v>48</v>
      </c>
      <c r="BD1601" s="42">
        <v>48</v>
      </c>
      <c r="BE1601" s="42">
        <v>48</v>
      </c>
      <c r="BF1601" s="42">
        <v>16</v>
      </c>
      <c r="BG1601" s="42">
        <v>92</v>
      </c>
      <c r="BH1601" s="42">
        <v>124</v>
      </c>
      <c r="BI1601" s="42">
        <v>48</v>
      </c>
      <c r="BJ1601" s="42">
        <v>480</v>
      </c>
      <c r="BK1601" s="42">
        <v>8</v>
      </c>
      <c r="BL1601" s="42">
        <v>16</v>
      </c>
      <c r="BM1601" s="42">
        <v>32</v>
      </c>
      <c r="BN1601" s="42">
        <v>112</v>
      </c>
      <c r="BO1601" s="42">
        <v>108</v>
      </c>
      <c r="BP1601" s="42">
        <v>24</v>
      </c>
      <c r="BQ1601" s="42">
        <v>108</v>
      </c>
      <c r="BR1601" s="42">
        <v>72</v>
      </c>
      <c r="BS1601" s="42">
        <v>92</v>
      </c>
      <c r="BT1601" s="42">
        <v>0</v>
      </c>
      <c r="BU1601" s="42">
        <v>0</v>
      </c>
      <c r="BV1601" s="42">
        <v>0</v>
      </c>
      <c r="BW1601" s="42">
        <v>8</v>
      </c>
      <c r="BX1601" s="42">
        <v>12</v>
      </c>
      <c r="BY1601" s="42">
        <v>16</v>
      </c>
      <c r="BZ1601" s="42">
        <v>0</v>
      </c>
      <c r="CA1601" s="42">
        <v>56</v>
      </c>
      <c r="CB1601" s="42">
        <v>492</v>
      </c>
      <c r="CC1601" s="42">
        <v>8</v>
      </c>
      <c r="CD1601" s="42">
        <v>56</v>
      </c>
      <c r="CE1601" s="42">
        <v>76</v>
      </c>
      <c r="CF1601" s="42">
        <v>136</v>
      </c>
      <c r="CG1601" s="42">
        <v>92</v>
      </c>
      <c r="CH1601" s="42">
        <v>88</v>
      </c>
      <c r="CI1601" s="42">
        <v>0</v>
      </c>
      <c r="CJ1601" s="42">
        <v>36</v>
      </c>
      <c r="CK1601" s="42">
        <v>328</v>
      </c>
      <c r="CL1601" s="42">
        <v>8</v>
      </c>
      <c r="CM1601" s="42">
        <v>8</v>
      </c>
      <c r="CN1601" s="42">
        <v>4</v>
      </c>
      <c r="CO1601" s="42">
        <v>16</v>
      </c>
      <c r="CP1601" s="42">
        <v>20</v>
      </c>
      <c r="CQ1601" s="42">
        <v>12</v>
      </c>
      <c r="CR1601" s="42">
        <v>232</v>
      </c>
      <c r="CS1601" s="42">
        <v>28</v>
      </c>
    </row>
    <row r="1602" spans="1:97">
      <c r="A1602" s="40" t="s">
        <v>3874</v>
      </c>
      <c r="B1602" s="40" t="s">
        <v>289</v>
      </c>
      <c r="C1602" s="40" t="s">
        <v>3502</v>
      </c>
      <c r="D1602" s="40" t="s">
        <v>3519</v>
      </c>
      <c r="E1602" s="40" t="s">
        <v>3567</v>
      </c>
      <c r="F1602" s="40" t="s">
        <v>397</v>
      </c>
      <c r="G1602" s="41" t="s">
        <v>294</v>
      </c>
      <c r="H1602" s="40" t="s">
        <v>3875</v>
      </c>
      <c r="I1602" s="42">
        <v>629</v>
      </c>
      <c r="J1602" s="42">
        <v>98</v>
      </c>
      <c r="K1602" s="42">
        <v>80</v>
      </c>
      <c r="L1602" s="42">
        <v>102</v>
      </c>
      <c r="M1602" s="42">
        <v>149</v>
      </c>
      <c r="N1602" s="42">
        <v>110</v>
      </c>
      <c r="O1602" s="42">
        <v>90</v>
      </c>
      <c r="P1602" s="42">
        <v>117</v>
      </c>
      <c r="Q1602" s="42">
        <v>90</v>
      </c>
      <c r="R1602" s="42">
        <v>121</v>
      </c>
      <c r="S1602" s="42">
        <v>116</v>
      </c>
      <c r="T1602" s="42">
        <v>115</v>
      </c>
      <c r="U1602" s="42">
        <v>83</v>
      </c>
      <c r="V1602" s="42">
        <v>322</v>
      </c>
      <c r="W1602" s="42">
        <v>51</v>
      </c>
      <c r="X1602" s="42">
        <v>45</v>
      </c>
      <c r="Y1602" s="42">
        <v>49</v>
      </c>
      <c r="Z1602" s="42">
        <v>76</v>
      </c>
      <c r="AA1602" s="42">
        <v>59</v>
      </c>
      <c r="AB1602" s="42">
        <v>35</v>
      </c>
      <c r="AC1602" s="42">
        <v>7</v>
      </c>
      <c r="AD1602" s="42">
        <v>70</v>
      </c>
      <c r="AE1602" s="42">
        <v>184</v>
      </c>
      <c r="AF1602" s="42">
        <v>68</v>
      </c>
      <c r="AG1602" s="42">
        <v>307</v>
      </c>
      <c r="AH1602" s="42">
        <v>47</v>
      </c>
      <c r="AI1602" s="42">
        <v>35</v>
      </c>
      <c r="AJ1602" s="42">
        <v>53</v>
      </c>
      <c r="AK1602" s="42">
        <v>73</v>
      </c>
      <c r="AL1602" s="42">
        <v>51</v>
      </c>
      <c r="AM1602" s="42">
        <v>44</v>
      </c>
      <c r="AN1602" s="42">
        <v>4</v>
      </c>
      <c r="AO1602" s="42">
        <v>59</v>
      </c>
      <c r="AP1602" s="42">
        <v>165</v>
      </c>
      <c r="AQ1602" s="42">
        <v>83</v>
      </c>
      <c r="AR1602" s="42">
        <v>512</v>
      </c>
      <c r="AS1602" s="42">
        <v>24</v>
      </c>
      <c r="AT1602" s="42">
        <v>32</v>
      </c>
      <c r="AU1602" s="42">
        <v>0</v>
      </c>
      <c r="AV1602" s="42">
        <v>56</v>
      </c>
      <c r="AW1602" s="42">
        <v>40</v>
      </c>
      <c r="AX1602" s="42">
        <v>60</v>
      </c>
      <c r="AY1602" s="42">
        <v>236</v>
      </c>
      <c r="AZ1602" s="42">
        <v>64</v>
      </c>
      <c r="BA1602" s="42">
        <v>260</v>
      </c>
      <c r="BB1602" s="42">
        <v>24</v>
      </c>
      <c r="BC1602" s="42">
        <v>24</v>
      </c>
      <c r="BD1602" s="42">
        <v>0</v>
      </c>
      <c r="BE1602" s="42">
        <v>24</v>
      </c>
      <c r="BF1602" s="42">
        <v>4</v>
      </c>
      <c r="BG1602" s="42">
        <v>36</v>
      </c>
      <c r="BH1602" s="42">
        <v>124</v>
      </c>
      <c r="BI1602" s="42">
        <v>24</v>
      </c>
      <c r="BJ1602" s="42">
        <v>252</v>
      </c>
      <c r="BK1602" s="42">
        <v>0</v>
      </c>
      <c r="BL1602" s="42">
        <v>8</v>
      </c>
      <c r="BM1602" s="42">
        <v>0</v>
      </c>
      <c r="BN1602" s="42">
        <v>32</v>
      </c>
      <c r="BO1602" s="42">
        <v>36</v>
      </c>
      <c r="BP1602" s="42">
        <v>24</v>
      </c>
      <c r="BQ1602" s="42">
        <v>112</v>
      </c>
      <c r="BR1602" s="42">
        <v>40</v>
      </c>
      <c r="BS1602" s="42">
        <v>52</v>
      </c>
      <c r="BT1602" s="42">
        <v>0</v>
      </c>
      <c r="BU1602" s="42">
        <v>0</v>
      </c>
      <c r="BV1602" s="42">
        <v>0</v>
      </c>
      <c r="BW1602" s="42">
        <v>4</v>
      </c>
      <c r="BX1602" s="42">
        <v>4</v>
      </c>
      <c r="BY1602" s="42">
        <v>20</v>
      </c>
      <c r="BZ1602" s="42">
        <v>0</v>
      </c>
      <c r="CA1602" s="42">
        <v>24</v>
      </c>
      <c r="CB1602" s="42">
        <v>164</v>
      </c>
      <c r="CC1602" s="42">
        <v>20</v>
      </c>
      <c r="CD1602" s="42">
        <v>12</v>
      </c>
      <c r="CE1602" s="42">
        <v>0</v>
      </c>
      <c r="CF1602" s="42">
        <v>24</v>
      </c>
      <c r="CG1602" s="42">
        <v>36</v>
      </c>
      <c r="CH1602" s="42">
        <v>40</v>
      </c>
      <c r="CI1602" s="42">
        <v>4</v>
      </c>
      <c r="CJ1602" s="42">
        <v>28</v>
      </c>
      <c r="CK1602" s="42">
        <v>296</v>
      </c>
      <c r="CL1602" s="42">
        <v>4</v>
      </c>
      <c r="CM1602" s="42">
        <v>20</v>
      </c>
      <c r="CN1602" s="42">
        <v>0</v>
      </c>
      <c r="CO1602" s="42">
        <v>28</v>
      </c>
      <c r="CP1602" s="42">
        <v>0</v>
      </c>
      <c r="CQ1602" s="42">
        <v>0</v>
      </c>
      <c r="CR1602" s="42">
        <v>232</v>
      </c>
      <c r="CS1602" s="42">
        <v>12</v>
      </c>
    </row>
    <row r="1603" spans="1:97">
      <c r="A1603" s="40" t="s">
        <v>3876</v>
      </c>
      <c r="B1603" s="40" t="s">
        <v>289</v>
      </c>
      <c r="C1603" s="40" t="s">
        <v>3502</v>
      </c>
      <c r="D1603" s="40" t="s">
        <v>3503</v>
      </c>
      <c r="E1603" s="40" t="s">
        <v>3630</v>
      </c>
      <c r="F1603" s="40" t="s">
        <v>2849</v>
      </c>
      <c r="G1603" s="41" t="s">
        <v>294</v>
      </c>
      <c r="H1603" s="40" t="s">
        <v>3877</v>
      </c>
      <c r="I1603" s="42">
        <v>412</v>
      </c>
      <c r="J1603" s="42">
        <v>81</v>
      </c>
      <c r="K1603" s="42">
        <v>59</v>
      </c>
      <c r="L1603" s="42">
        <v>81</v>
      </c>
      <c r="M1603" s="42">
        <v>99</v>
      </c>
      <c r="N1603" s="42">
        <v>59</v>
      </c>
      <c r="O1603" s="42">
        <v>33</v>
      </c>
      <c r="P1603" s="42">
        <v>72</v>
      </c>
      <c r="Q1603" s="42">
        <v>57</v>
      </c>
      <c r="R1603" s="42">
        <v>74</v>
      </c>
      <c r="S1603" s="42">
        <v>63</v>
      </c>
      <c r="T1603" s="42">
        <v>51</v>
      </c>
      <c r="U1603" s="42">
        <v>29</v>
      </c>
      <c r="V1603" s="42">
        <v>220</v>
      </c>
      <c r="W1603" s="42">
        <v>52</v>
      </c>
      <c r="X1603" s="42">
        <v>30</v>
      </c>
      <c r="Y1603" s="42">
        <v>41</v>
      </c>
      <c r="Z1603" s="42">
        <v>48</v>
      </c>
      <c r="AA1603" s="42">
        <v>35</v>
      </c>
      <c r="AB1603" s="42">
        <v>14</v>
      </c>
      <c r="AC1603" s="42">
        <v>0</v>
      </c>
      <c r="AD1603" s="42">
        <v>69</v>
      </c>
      <c r="AE1603" s="42">
        <v>122</v>
      </c>
      <c r="AF1603" s="42">
        <v>29</v>
      </c>
      <c r="AG1603" s="42">
        <v>192</v>
      </c>
      <c r="AH1603" s="42">
        <v>29</v>
      </c>
      <c r="AI1603" s="42">
        <v>29</v>
      </c>
      <c r="AJ1603" s="42">
        <v>40</v>
      </c>
      <c r="AK1603" s="42">
        <v>51</v>
      </c>
      <c r="AL1603" s="42">
        <v>24</v>
      </c>
      <c r="AM1603" s="42">
        <v>18</v>
      </c>
      <c r="AN1603" s="42">
        <v>1</v>
      </c>
      <c r="AO1603" s="42">
        <v>45</v>
      </c>
      <c r="AP1603" s="42">
        <v>114</v>
      </c>
      <c r="AQ1603" s="42">
        <v>33</v>
      </c>
      <c r="AR1603" s="42">
        <v>328</v>
      </c>
      <c r="AS1603" s="42">
        <v>0</v>
      </c>
      <c r="AT1603" s="42">
        <v>16</v>
      </c>
      <c r="AU1603" s="42">
        <v>12</v>
      </c>
      <c r="AV1603" s="42">
        <v>64</v>
      </c>
      <c r="AW1603" s="42">
        <v>52</v>
      </c>
      <c r="AX1603" s="42">
        <v>24</v>
      </c>
      <c r="AY1603" s="42">
        <v>116</v>
      </c>
      <c r="AZ1603" s="42">
        <v>44</v>
      </c>
      <c r="BA1603" s="42">
        <v>172</v>
      </c>
      <c r="BB1603" s="42">
        <v>0</v>
      </c>
      <c r="BC1603" s="42">
        <v>16</v>
      </c>
      <c r="BD1603" s="42">
        <v>8</v>
      </c>
      <c r="BE1603" s="42">
        <v>32</v>
      </c>
      <c r="BF1603" s="42">
        <v>12</v>
      </c>
      <c r="BG1603" s="42">
        <v>24</v>
      </c>
      <c r="BH1603" s="42">
        <v>60</v>
      </c>
      <c r="BI1603" s="42">
        <v>20</v>
      </c>
      <c r="BJ1603" s="42">
        <v>156</v>
      </c>
      <c r="BK1603" s="42">
        <v>0</v>
      </c>
      <c r="BL1603" s="42">
        <v>0</v>
      </c>
      <c r="BM1603" s="42">
        <v>4</v>
      </c>
      <c r="BN1603" s="42">
        <v>32</v>
      </c>
      <c r="BO1603" s="42">
        <v>40</v>
      </c>
      <c r="BP1603" s="42">
        <v>0</v>
      </c>
      <c r="BQ1603" s="42">
        <v>56</v>
      </c>
      <c r="BR1603" s="42">
        <v>24</v>
      </c>
      <c r="BS1603" s="42">
        <v>32</v>
      </c>
      <c r="BT1603" s="42">
        <v>0</v>
      </c>
      <c r="BU1603" s="42">
        <v>0</v>
      </c>
      <c r="BV1603" s="42">
        <v>0</v>
      </c>
      <c r="BW1603" s="42">
        <v>0</v>
      </c>
      <c r="BX1603" s="42">
        <v>4</v>
      </c>
      <c r="BY1603" s="42">
        <v>4</v>
      </c>
      <c r="BZ1603" s="42">
        <v>0</v>
      </c>
      <c r="CA1603" s="42">
        <v>24</v>
      </c>
      <c r="CB1603" s="42">
        <v>148</v>
      </c>
      <c r="CC1603" s="42">
        <v>0</v>
      </c>
      <c r="CD1603" s="42">
        <v>16</v>
      </c>
      <c r="CE1603" s="42">
        <v>4</v>
      </c>
      <c r="CF1603" s="42">
        <v>44</v>
      </c>
      <c r="CG1603" s="42">
        <v>48</v>
      </c>
      <c r="CH1603" s="42">
        <v>20</v>
      </c>
      <c r="CI1603" s="42">
        <v>8</v>
      </c>
      <c r="CJ1603" s="42">
        <v>8</v>
      </c>
      <c r="CK1603" s="42">
        <v>148</v>
      </c>
      <c r="CL1603" s="42">
        <v>0</v>
      </c>
      <c r="CM1603" s="42">
        <v>0</v>
      </c>
      <c r="CN1603" s="42">
        <v>8</v>
      </c>
      <c r="CO1603" s="42">
        <v>20</v>
      </c>
      <c r="CP1603" s="42">
        <v>0</v>
      </c>
      <c r="CQ1603" s="42">
        <v>0</v>
      </c>
      <c r="CR1603" s="42">
        <v>108</v>
      </c>
      <c r="CS1603" s="42">
        <v>12</v>
      </c>
    </row>
    <row r="1604" spans="1:97">
      <c r="A1604" s="40" t="s">
        <v>3878</v>
      </c>
      <c r="B1604" s="40" t="s">
        <v>289</v>
      </c>
      <c r="C1604" s="40" t="s">
        <v>3502</v>
      </c>
      <c r="D1604" s="40" t="s">
        <v>3523</v>
      </c>
      <c r="E1604" s="40" t="s">
        <v>3530</v>
      </c>
      <c r="F1604" s="40" t="s">
        <v>2849</v>
      </c>
      <c r="G1604" s="41" t="s">
        <v>294</v>
      </c>
      <c r="H1604" s="40" t="s">
        <v>3879</v>
      </c>
      <c r="I1604" s="42">
        <v>558</v>
      </c>
      <c r="J1604" s="42">
        <v>124.592243</v>
      </c>
      <c r="K1604" s="42">
        <v>87.947464999999994</v>
      </c>
      <c r="L1604" s="42">
        <v>110.981325</v>
      </c>
      <c r="M1604" s="42">
        <v>111.980711</v>
      </c>
      <c r="N1604" s="42">
        <v>78.524523000000002</v>
      </c>
      <c r="O1604" s="42">
        <v>43.973733000000003</v>
      </c>
      <c r="P1604" s="42">
        <v>72</v>
      </c>
      <c r="Q1604" s="42">
        <v>74</v>
      </c>
      <c r="R1604" s="42">
        <v>103</v>
      </c>
      <c r="S1604" s="42">
        <v>81</v>
      </c>
      <c r="T1604" s="42">
        <v>62</v>
      </c>
      <c r="U1604" s="42">
        <v>30</v>
      </c>
      <c r="V1604" s="42">
        <v>287.87564200000003</v>
      </c>
      <c r="W1604" s="42">
        <v>71.195566999999997</v>
      </c>
      <c r="X1604" s="42">
        <v>50.255693999999998</v>
      </c>
      <c r="Y1604" s="42">
        <v>52.349682000000001</v>
      </c>
      <c r="Z1604" s="42">
        <v>57.537042</v>
      </c>
      <c r="AA1604" s="42">
        <v>40.832751999999999</v>
      </c>
      <c r="AB1604" s="42">
        <v>15.704905</v>
      </c>
      <c r="AC1604" s="42">
        <v>0</v>
      </c>
      <c r="AD1604" s="42">
        <v>88.994459000000006</v>
      </c>
      <c r="AE1604" s="42">
        <v>154.90745000000001</v>
      </c>
      <c r="AF1604" s="42">
        <v>43.973733000000003</v>
      </c>
      <c r="AG1604" s="42">
        <v>270.12435799999997</v>
      </c>
      <c r="AH1604" s="42">
        <v>53.396675000000002</v>
      </c>
      <c r="AI1604" s="42">
        <v>37.691771000000003</v>
      </c>
      <c r="AJ1604" s="42">
        <v>58.631644000000001</v>
      </c>
      <c r="AK1604" s="42">
        <v>54.443669</v>
      </c>
      <c r="AL1604" s="42">
        <v>37.691771000000003</v>
      </c>
      <c r="AM1604" s="42">
        <v>27.221834999999999</v>
      </c>
      <c r="AN1604" s="42">
        <v>1.046994</v>
      </c>
      <c r="AO1604" s="42">
        <v>68.054586</v>
      </c>
      <c r="AP1604" s="42">
        <v>154.95505800000001</v>
      </c>
      <c r="AQ1604" s="42">
        <v>47.114713999999999</v>
      </c>
      <c r="AR1604" s="42">
        <v>448.11327599999998</v>
      </c>
      <c r="AS1604" s="42">
        <v>8.3759490000000003</v>
      </c>
      <c r="AT1604" s="42">
        <v>12.563924</v>
      </c>
      <c r="AU1604" s="42">
        <v>46.067720000000001</v>
      </c>
      <c r="AV1604" s="42">
        <v>75.383542000000006</v>
      </c>
      <c r="AW1604" s="42">
        <v>58.631644000000001</v>
      </c>
      <c r="AX1604" s="42">
        <v>71.195566999999997</v>
      </c>
      <c r="AY1604" s="42">
        <v>125.639236</v>
      </c>
      <c r="AZ1604" s="42">
        <v>50.255693999999998</v>
      </c>
      <c r="BA1604" s="42">
        <v>226.15062499999999</v>
      </c>
      <c r="BB1604" s="42">
        <v>8.3759490000000003</v>
      </c>
      <c r="BC1604" s="42">
        <v>12.563924</v>
      </c>
      <c r="BD1604" s="42">
        <v>41.879745</v>
      </c>
      <c r="BE1604" s="42">
        <v>20.939872999999999</v>
      </c>
      <c r="BF1604" s="42">
        <v>8.3759490000000003</v>
      </c>
      <c r="BG1604" s="42">
        <v>50.255693999999998</v>
      </c>
      <c r="BH1604" s="42">
        <v>54.443669</v>
      </c>
      <c r="BI1604" s="42">
        <v>29.315822000000001</v>
      </c>
      <c r="BJ1604" s="42">
        <v>221.96265099999999</v>
      </c>
      <c r="BK1604" s="42">
        <v>0</v>
      </c>
      <c r="BL1604" s="42">
        <v>0</v>
      </c>
      <c r="BM1604" s="42">
        <v>4.1879749999999998</v>
      </c>
      <c r="BN1604" s="42">
        <v>54.443669</v>
      </c>
      <c r="BO1604" s="42">
        <v>50.255693999999998</v>
      </c>
      <c r="BP1604" s="42">
        <v>20.939872999999999</v>
      </c>
      <c r="BQ1604" s="42">
        <v>71.195566999999997</v>
      </c>
      <c r="BR1604" s="42">
        <v>20.939872999999999</v>
      </c>
      <c r="BS1604" s="42">
        <v>58.631644000000001</v>
      </c>
      <c r="BT1604" s="42">
        <v>0</v>
      </c>
      <c r="BU1604" s="42">
        <v>0</v>
      </c>
      <c r="BV1604" s="42">
        <v>0</v>
      </c>
      <c r="BW1604" s="42">
        <v>0</v>
      </c>
      <c r="BX1604" s="42">
        <v>4.1879749999999998</v>
      </c>
      <c r="BY1604" s="42">
        <v>8.3759490000000003</v>
      </c>
      <c r="BZ1604" s="42">
        <v>0</v>
      </c>
      <c r="CA1604" s="42">
        <v>46.067720000000001</v>
      </c>
      <c r="CB1604" s="42">
        <v>221.96265099999999</v>
      </c>
      <c r="CC1604" s="42">
        <v>4.1879749999999998</v>
      </c>
      <c r="CD1604" s="42">
        <v>12.563924</v>
      </c>
      <c r="CE1604" s="42">
        <v>33.503796000000001</v>
      </c>
      <c r="CF1604" s="42">
        <v>67.007593</v>
      </c>
      <c r="CG1604" s="42">
        <v>50.255693999999998</v>
      </c>
      <c r="CH1604" s="42">
        <v>54.443669</v>
      </c>
      <c r="CI1604" s="42">
        <v>0</v>
      </c>
      <c r="CJ1604" s="42">
        <v>0</v>
      </c>
      <c r="CK1604" s="42">
        <v>167.51898199999999</v>
      </c>
      <c r="CL1604" s="42">
        <v>4.1879749999999998</v>
      </c>
      <c r="CM1604" s="42">
        <v>0</v>
      </c>
      <c r="CN1604" s="42">
        <v>12.563924</v>
      </c>
      <c r="CO1604" s="42">
        <v>8.3759490000000003</v>
      </c>
      <c r="CP1604" s="42">
        <v>4.1879749999999998</v>
      </c>
      <c r="CQ1604" s="42">
        <v>8.3759490000000003</v>
      </c>
      <c r="CR1604" s="42">
        <v>125.639236</v>
      </c>
      <c r="CS1604" s="42">
        <v>4.1879749999999998</v>
      </c>
    </row>
    <row r="1605" spans="1:97">
      <c r="A1605" s="40" t="s">
        <v>3880</v>
      </c>
      <c r="B1605" s="40" t="s">
        <v>289</v>
      </c>
      <c r="C1605" s="40" t="s">
        <v>3502</v>
      </c>
      <c r="D1605" s="40" t="s">
        <v>3519</v>
      </c>
      <c r="E1605" s="40" t="s">
        <v>3735</v>
      </c>
      <c r="F1605" s="40" t="s">
        <v>397</v>
      </c>
      <c r="G1605" s="41" t="s">
        <v>294</v>
      </c>
      <c r="H1605" s="40" t="s">
        <v>3881</v>
      </c>
      <c r="I1605" s="42">
        <v>838</v>
      </c>
      <c r="J1605" s="42">
        <v>106.452945</v>
      </c>
      <c r="K1605" s="42">
        <v>109.46711000000001</v>
      </c>
      <c r="L1605" s="42">
        <v>151.404809</v>
      </c>
      <c r="M1605" s="42">
        <v>192.10668200000001</v>
      </c>
      <c r="N1605" s="42">
        <v>151.22287499999999</v>
      </c>
      <c r="O1605" s="42">
        <v>127.345579</v>
      </c>
      <c r="P1605" s="42">
        <v>121</v>
      </c>
      <c r="Q1605" s="42">
        <v>146</v>
      </c>
      <c r="R1605" s="42">
        <v>166</v>
      </c>
      <c r="S1605" s="42">
        <v>168</v>
      </c>
      <c r="T1605" s="42">
        <v>181</v>
      </c>
      <c r="U1605" s="42">
        <v>78</v>
      </c>
      <c r="V1605" s="42">
        <v>423.009052</v>
      </c>
      <c r="W1605" s="42">
        <v>50.739254000000003</v>
      </c>
      <c r="X1605" s="42">
        <v>58.722938999999997</v>
      </c>
      <c r="Y1605" s="42">
        <v>80.708802000000006</v>
      </c>
      <c r="Z1605" s="42">
        <v>98.528266000000002</v>
      </c>
      <c r="AA1605" s="42">
        <v>77.601212000000004</v>
      </c>
      <c r="AB1605" s="42">
        <v>53.723916000000003</v>
      </c>
      <c r="AC1605" s="42">
        <v>2.9846620000000001</v>
      </c>
      <c r="AD1605" s="42">
        <v>68.647226000000003</v>
      </c>
      <c r="AE1605" s="42">
        <v>244.92421899999999</v>
      </c>
      <c r="AF1605" s="42">
        <v>109.437607</v>
      </c>
      <c r="AG1605" s="42">
        <v>414.990948</v>
      </c>
      <c r="AH1605" s="42">
        <v>55.713690999999997</v>
      </c>
      <c r="AI1605" s="42">
        <v>50.744171000000001</v>
      </c>
      <c r="AJ1605" s="42">
        <v>70.696005999999997</v>
      </c>
      <c r="AK1605" s="42">
        <v>93.578415000000007</v>
      </c>
      <c r="AL1605" s="42">
        <v>73.621662999999998</v>
      </c>
      <c r="AM1605" s="42">
        <v>66.657452000000006</v>
      </c>
      <c r="AN1605" s="42">
        <v>3.979549</v>
      </c>
      <c r="AO1605" s="42">
        <v>63.672789999999999</v>
      </c>
      <c r="AP1605" s="42">
        <v>236.906114</v>
      </c>
      <c r="AQ1605" s="42">
        <v>114.41204399999999</v>
      </c>
      <c r="AR1605" s="42">
        <v>696.71616400000005</v>
      </c>
      <c r="AS1605" s="42">
        <v>39.795493999999998</v>
      </c>
      <c r="AT1605" s="42">
        <v>7.9590990000000001</v>
      </c>
      <c r="AU1605" s="42">
        <v>31.836395</v>
      </c>
      <c r="AV1605" s="42">
        <v>79.590986999999998</v>
      </c>
      <c r="AW1605" s="42">
        <v>75.611438000000007</v>
      </c>
      <c r="AX1605" s="42">
        <v>79.590986999999998</v>
      </c>
      <c r="AY1605" s="42">
        <v>254.691158</v>
      </c>
      <c r="AZ1605" s="42">
        <v>127.640607</v>
      </c>
      <c r="BA1605" s="42">
        <v>362.31600700000001</v>
      </c>
      <c r="BB1605" s="42">
        <v>23.877296000000001</v>
      </c>
      <c r="BC1605" s="42">
        <v>7.9590990000000001</v>
      </c>
      <c r="BD1605" s="42">
        <v>15.918196999999999</v>
      </c>
      <c r="BE1605" s="42">
        <v>31.836395</v>
      </c>
      <c r="BF1605" s="42">
        <v>7.9590990000000001</v>
      </c>
      <c r="BG1605" s="42">
        <v>67.652338999999998</v>
      </c>
      <c r="BH1605" s="42">
        <v>143.263777</v>
      </c>
      <c r="BI1605" s="42">
        <v>63.849806000000001</v>
      </c>
      <c r="BJ1605" s="42">
        <v>334.40015599999998</v>
      </c>
      <c r="BK1605" s="42">
        <v>15.918196999999999</v>
      </c>
      <c r="BL1605" s="42">
        <v>0</v>
      </c>
      <c r="BM1605" s="42">
        <v>15.918196999999999</v>
      </c>
      <c r="BN1605" s="42">
        <v>47.754592000000002</v>
      </c>
      <c r="BO1605" s="42">
        <v>67.652338999999998</v>
      </c>
      <c r="BP1605" s="42">
        <v>11.938648000000001</v>
      </c>
      <c r="BQ1605" s="42">
        <v>111.42738199999999</v>
      </c>
      <c r="BR1605" s="42">
        <v>63.790801000000002</v>
      </c>
      <c r="BS1605" s="42">
        <v>47.754592000000002</v>
      </c>
      <c r="BT1605" s="42">
        <v>0</v>
      </c>
      <c r="BU1605" s="42">
        <v>0</v>
      </c>
      <c r="BV1605" s="42">
        <v>0</v>
      </c>
      <c r="BW1605" s="42">
        <v>0</v>
      </c>
      <c r="BX1605" s="42">
        <v>15.918196999999999</v>
      </c>
      <c r="BY1605" s="42">
        <v>15.918196999999999</v>
      </c>
      <c r="BZ1605" s="42">
        <v>0</v>
      </c>
      <c r="CA1605" s="42">
        <v>15.918196999999999</v>
      </c>
      <c r="CB1605" s="42">
        <v>310.69987700000001</v>
      </c>
      <c r="CC1605" s="42">
        <v>11.938648000000001</v>
      </c>
      <c r="CD1605" s="42">
        <v>3.979549</v>
      </c>
      <c r="CE1605" s="42">
        <v>31.836395</v>
      </c>
      <c r="CF1605" s="42">
        <v>75.611438000000007</v>
      </c>
      <c r="CG1605" s="42">
        <v>43.775042999999997</v>
      </c>
      <c r="CH1605" s="42">
        <v>55.713690999999997</v>
      </c>
      <c r="CI1605" s="42">
        <v>3.979549</v>
      </c>
      <c r="CJ1605" s="42">
        <v>83.865564000000006</v>
      </c>
      <c r="CK1605" s="42">
        <v>338.26169499999997</v>
      </c>
      <c r="CL1605" s="42">
        <v>27.856845</v>
      </c>
      <c r="CM1605" s="42">
        <v>3.979549</v>
      </c>
      <c r="CN1605" s="42">
        <v>0</v>
      </c>
      <c r="CO1605" s="42">
        <v>3.979549</v>
      </c>
      <c r="CP1605" s="42">
        <v>15.918196999999999</v>
      </c>
      <c r="CQ1605" s="42">
        <v>7.9590990000000001</v>
      </c>
      <c r="CR1605" s="42">
        <v>250.71160900000001</v>
      </c>
      <c r="CS1605" s="42">
        <v>27.856845</v>
      </c>
    </row>
    <row r="1606" spans="1:97">
      <c r="A1606" s="40" t="s">
        <v>3882</v>
      </c>
      <c r="B1606" s="40" t="s">
        <v>289</v>
      </c>
      <c r="C1606" s="40" t="s">
        <v>3502</v>
      </c>
      <c r="D1606" s="40" t="s">
        <v>3523</v>
      </c>
      <c r="E1606" s="40" t="s">
        <v>3732</v>
      </c>
      <c r="F1606" s="40" t="s">
        <v>2849</v>
      </c>
      <c r="G1606" s="41" t="s">
        <v>294</v>
      </c>
      <c r="H1606" s="40" t="s">
        <v>3883</v>
      </c>
      <c r="I1606" s="42">
        <v>825</v>
      </c>
      <c r="J1606" s="42">
        <v>140.18948700000001</v>
      </c>
      <c r="K1606" s="42">
        <v>93.795844000000002</v>
      </c>
      <c r="L1606" s="42">
        <v>152.29217600000001</v>
      </c>
      <c r="M1606" s="42">
        <v>163.38630800000001</v>
      </c>
      <c r="N1606" s="42">
        <v>144.223716</v>
      </c>
      <c r="O1606" s="42">
        <v>131.112469</v>
      </c>
      <c r="P1606" s="42">
        <v>121</v>
      </c>
      <c r="Q1606" s="42">
        <v>112</v>
      </c>
      <c r="R1606" s="42">
        <v>160</v>
      </c>
      <c r="S1606" s="42">
        <v>123</v>
      </c>
      <c r="T1606" s="42">
        <v>181</v>
      </c>
      <c r="U1606" s="42">
        <v>83</v>
      </c>
      <c r="V1606" s="42">
        <v>420.56846000000002</v>
      </c>
      <c r="W1606" s="42">
        <v>72.616136999999995</v>
      </c>
      <c r="X1606" s="42">
        <v>48.410758000000001</v>
      </c>
      <c r="Y1606" s="42">
        <v>74.633251999999999</v>
      </c>
      <c r="Z1606" s="42">
        <v>83.710268999999997</v>
      </c>
      <c r="AA1606" s="42">
        <v>80.684596999999997</v>
      </c>
      <c r="AB1606" s="42">
        <v>57.487774999999999</v>
      </c>
      <c r="AC1606" s="42">
        <v>3.0256720000000001</v>
      </c>
      <c r="AD1606" s="42">
        <v>93.795844000000002</v>
      </c>
      <c r="AE1606" s="42">
        <v>218.85696799999999</v>
      </c>
      <c r="AF1606" s="42">
        <v>107.915648</v>
      </c>
      <c r="AG1606" s="42">
        <v>404.43153999999998</v>
      </c>
      <c r="AH1606" s="42">
        <v>67.573350000000005</v>
      </c>
      <c r="AI1606" s="42">
        <v>45.385086000000001</v>
      </c>
      <c r="AJ1606" s="42">
        <v>77.658923999999999</v>
      </c>
      <c r="AK1606" s="42">
        <v>79.676039000000003</v>
      </c>
      <c r="AL1606" s="42">
        <v>63.539119999999997</v>
      </c>
      <c r="AM1606" s="42">
        <v>68.581907000000001</v>
      </c>
      <c r="AN1606" s="42">
        <v>2.017115</v>
      </c>
      <c r="AO1606" s="42">
        <v>89.761613999999994</v>
      </c>
      <c r="AP1606" s="42">
        <v>206.754279</v>
      </c>
      <c r="AQ1606" s="42">
        <v>107.915648</v>
      </c>
      <c r="AR1606" s="42">
        <v>677.75061100000005</v>
      </c>
      <c r="AS1606" s="42">
        <v>48.410758000000001</v>
      </c>
      <c r="AT1606" s="42">
        <v>24.205379000000001</v>
      </c>
      <c r="AU1606" s="42">
        <v>24.205379000000001</v>
      </c>
      <c r="AV1606" s="42">
        <v>44.376528</v>
      </c>
      <c r="AW1606" s="42">
        <v>60.513446999999999</v>
      </c>
      <c r="AX1606" s="42">
        <v>112.95843499999999</v>
      </c>
      <c r="AY1606" s="42">
        <v>274.327628</v>
      </c>
      <c r="AZ1606" s="42">
        <v>88.753056000000001</v>
      </c>
      <c r="BA1606" s="42">
        <v>338.87530600000002</v>
      </c>
      <c r="BB1606" s="42">
        <v>36.308067999999999</v>
      </c>
      <c r="BC1606" s="42">
        <v>20.171149</v>
      </c>
      <c r="BD1606" s="42">
        <v>12.102689</v>
      </c>
      <c r="BE1606" s="42">
        <v>16.136918999999999</v>
      </c>
      <c r="BF1606" s="42">
        <v>8.06846</v>
      </c>
      <c r="BG1606" s="42">
        <v>76.650367000000003</v>
      </c>
      <c r="BH1606" s="42">
        <v>137.163814</v>
      </c>
      <c r="BI1606" s="42">
        <v>32.273839000000002</v>
      </c>
      <c r="BJ1606" s="42">
        <v>338.87530600000002</v>
      </c>
      <c r="BK1606" s="42">
        <v>12.102689</v>
      </c>
      <c r="BL1606" s="42">
        <v>4.03423</v>
      </c>
      <c r="BM1606" s="42">
        <v>12.102689</v>
      </c>
      <c r="BN1606" s="42">
        <v>28.239609000000002</v>
      </c>
      <c r="BO1606" s="42">
        <v>52.444988000000002</v>
      </c>
      <c r="BP1606" s="42">
        <v>36.308067999999999</v>
      </c>
      <c r="BQ1606" s="42">
        <v>137.163814</v>
      </c>
      <c r="BR1606" s="42">
        <v>56.479218000000003</v>
      </c>
      <c r="BS1606" s="42">
        <v>76.650367000000003</v>
      </c>
      <c r="BT1606" s="42">
        <v>0</v>
      </c>
      <c r="BU1606" s="42">
        <v>0</v>
      </c>
      <c r="BV1606" s="42">
        <v>0</v>
      </c>
      <c r="BW1606" s="42">
        <v>4.03423</v>
      </c>
      <c r="BX1606" s="42">
        <v>12.102689</v>
      </c>
      <c r="BY1606" s="42">
        <v>20.171149</v>
      </c>
      <c r="BZ1606" s="42">
        <v>0</v>
      </c>
      <c r="CA1606" s="42">
        <v>40.342298</v>
      </c>
      <c r="CB1606" s="42">
        <v>282.39608800000002</v>
      </c>
      <c r="CC1606" s="42">
        <v>44.376528</v>
      </c>
      <c r="CD1606" s="42">
        <v>16.136918999999999</v>
      </c>
      <c r="CE1606" s="42">
        <v>24.205379000000001</v>
      </c>
      <c r="CF1606" s="42">
        <v>40.342298</v>
      </c>
      <c r="CG1606" s="42">
        <v>28.239609000000002</v>
      </c>
      <c r="CH1606" s="42">
        <v>88.753056000000001</v>
      </c>
      <c r="CI1606" s="42">
        <v>0</v>
      </c>
      <c r="CJ1606" s="42">
        <v>40.342298</v>
      </c>
      <c r="CK1606" s="42">
        <v>318.70415600000001</v>
      </c>
      <c r="CL1606" s="42">
        <v>4.03423</v>
      </c>
      <c r="CM1606" s="42">
        <v>8.06846</v>
      </c>
      <c r="CN1606" s="42">
        <v>0</v>
      </c>
      <c r="CO1606" s="42">
        <v>0</v>
      </c>
      <c r="CP1606" s="42">
        <v>20.171149</v>
      </c>
      <c r="CQ1606" s="42">
        <v>4.03423</v>
      </c>
      <c r="CR1606" s="42">
        <v>274.327628</v>
      </c>
      <c r="CS1606" s="42">
        <v>8.06846</v>
      </c>
    </row>
    <row r="1607" spans="1:97">
      <c r="A1607" s="40" t="s">
        <v>3884</v>
      </c>
      <c r="B1607" s="40" t="s">
        <v>289</v>
      </c>
      <c r="C1607" s="40" t="s">
        <v>3502</v>
      </c>
      <c r="D1607" s="40" t="s">
        <v>3519</v>
      </c>
      <c r="E1607" s="40" t="s">
        <v>3756</v>
      </c>
      <c r="F1607" s="40" t="s">
        <v>397</v>
      </c>
      <c r="G1607" s="41" t="s">
        <v>294</v>
      </c>
      <c r="H1607" s="40" t="s">
        <v>3885</v>
      </c>
      <c r="I1607" s="42">
        <v>2373</v>
      </c>
      <c r="J1607" s="42">
        <v>335.73235</v>
      </c>
      <c r="K1607" s="42">
        <v>292.18860799999999</v>
      </c>
      <c r="L1607" s="42">
        <v>389.70600000000002</v>
      </c>
      <c r="M1607" s="42">
        <v>480.96288800000002</v>
      </c>
      <c r="N1607" s="42">
        <v>479.74017600000002</v>
      </c>
      <c r="O1607" s="42">
        <v>394.66997900000001</v>
      </c>
      <c r="P1607" s="42">
        <v>361</v>
      </c>
      <c r="Q1607" s="42">
        <v>276</v>
      </c>
      <c r="R1607" s="42">
        <v>446</v>
      </c>
      <c r="S1607" s="42">
        <v>417</v>
      </c>
      <c r="T1607" s="42">
        <v>457</v>
      </c>
      <c r="U1607" s="42">
        <v>302</v>
      </c>
      <c r="V1607" s="42">
        <v>1144.5601819999999</v>
      </c>
      <c r="W1607" s="42">
        <v>178.287274</v>
      </c>
      <c r="X1607" s="42">
        <v>151.31661299999999</v>
      </c>
      <c r="Y1607" s="42">
        <v>182.89535100000001</v>
      </c>
      <c r="Z1607" s="42">
        <v>232.23241200000001</v>
      </c>
      <c r="AA1607" s="42">
        <v>242.84239299999999</v>
      </c>
      <c r="AB1607" s="42">
        <v>145.74790400000001</v>
      </c>
      <c r="AC1607" s="42">
        <v>11.238237</v>
      </c>
      <c r="AD1607" s="42">
        <v>238.391628</v>
      </c>
      <c r="AE1607" s="42">
        <v>603.16015500000003</v>
      </c>
      <c r="AF1607" s="42">
        <v>303.008399</v>
      </c>
      <c r="AG1607" s="42">
        <v>1228.4398180000001</v>
      </c>
      <c r="AH1607" s="42">
        <v>157.445076</v>
      </c>
      <c r="AI1607" s="42">
        <v>140.871996</v>
      </c>
      <c r="AJ1607" s="42">
        <v>206.81064900000001</v>
      </c>
      <c r="AK1607" s="42">
        <v>248.73047600000001</v>
      </c>
      <c r="AL1607" s="42">
        <v>236.897783</v>
      </c>
      <c r="AM1607" s="42">
        <v>206.572059</v>
      </c>
      <c r="AN1607" s="42">
        <v>31.111778999999999</v>
      </c>
      <c r="AO1607" s="42">
        <v>211.386967</v>
      </c>
      <c r="AP1607" s="42">
        <v>635.283953</v>
      </c>
      <c r="AQ1607" s="42">
        <v>381.76889699999998</v>
      </c>
      <c r="AR1607" s="42">
        <v>2036.766711</v>
      </c>
      <c r="AS1607" s="42">
        <v>68.505898999999999</v>
      </c>
      <c r="AT1607" s="42">
        <v>133.42311699999999</v>
      </c>
      <c r="AU1607" s="42">
        <v>109.01057</v>
      </c>
      <c r="AV1607" s="42">
        <v>182.143553</v>
      </c>
      <c r="AW1607" s="42">
        <v>291.00573900000001</v>
      </c>
      <c r="AX1607" s="42">
        <v>189.22732500000001</v>
      </c>
      <c r="AY1607" s="42">
        <v>846.04499999999996</v>
      </c>
      <c r="AZ1607" s="42">
        <v>217.405508</v>
      </c>
      <c r="BA1607" s="42">
        <v>981.70494399999995</v>
      </c>
      <c r="BB1607" s="42">
        <v>52.265355</v>
      </c>
      <c r="BC1607" s="42">
        <v>89.230571999999995</v>
      </c>
      <c r="BD1607" s="42">
        <v>48.327491999999999</v>
      </c>
      <c r="BE1607" s="42">
        <v>105.220518</v>
      </c>
      <c r="BF1607" s="42">
        <v>81.157747000000001</v>
      </c>
      <c r="BG1607" s="42">
        <v>152.959193</v>
      </c>
      <c r="BH1607" s="42">
        <v>371.911204</v>
      </c>
      <c r="BI1607" s="42">
        <v>80.632863</v>
      </c>
      <c r="BJ1607" s="42">
        <v>1055.061766</v>
      </c>
      <c r="BK1607" s="42">
        <v>16.240544</v>
      </c>
      <c r="BL1607" s="42">
        <v>44.192545000000003</v>
      </c>
      <c r="BM1607" s="42">
        <v>60.683076999999997</v>
      </c>
      <c r="BN1607" s="42">
        <v>76.923034999999999</v>
      </c>
      <c r="BO1607" s="42">
        <v>209.847993</v>
      </c>
      <c r="BP1607" s="42">
        <v>36.268132000000001</v>
      </c>
      <c r="BQ1607" s="42">
        <v>474.13379600000002</v>
      </c>
      <c r="BR1607" s="42">
        <v>136.77264500000001</v>
      </c>
      <c r="BS1607" s="42">
        <v>209.161179</v>
      </c>
      <c r="BT1607" s="42">
        <v>0</v>
      </c>
      <c r="BU1607" s="42">
        <v>0</v>
      </c>
      <c r="BV1607" s="42">
        <v>0</v>
      </c>
      <c r="BW1607" s="42">
        <v>3.9859330000000002</v>
      </c>
      <c r="BX1607" s="42">
        <v>68.702389999999994</v>
      </c>
      <c r="BY1607" s="42">
        <v>44.540486000000001</v>
      </c>
      <c r="BZ1607" s="42">
        <v>0</v>
      </c>
      <c r="CA1607" s="42">
        <v>91.932371000000003</v>
      </c>
      <c r="CB1607" s="42">
        <v>786.00726899999995</v>
      </c>
      <c r="CC1607" s="42">
        <v>48.130408000000003</v>
      </c>
      <c r="CD1607" s="42">
        <v>109.01181699999999</v>
      </c>
      <c r="CE1607" s="42">
        <v>80.514805999999993</v>
      </c>
      <c r="CF1607" s="42">
        <v>141.439986</v>
      </c>
      <c r="CG1607" s="42">
        <v>201.92785799999999</v>
      </c>
      <c r="CH1607" s="42">
        <v>120.32602300000001</v>
      </c>
      <c r="CI1607" s="42">
        <v>16.340909</v>
      </c>
      <c r="CJ1607" s="42">
        <v>68.315460999999999</v>
      </c>
      <c r="CK1607" s="42">
        <v>1041.598262</v>
      </c>
      <c r="CL1607" s="42">
        <v>20.375492000000001</v>
      </c>
      <c r="CM1607" s="42">
        <v>24.411299</v>
      </c>
      <c r="CN1607" s="42">
        <v>28.495764000000001</v>
      </c>
      <c r="CO1607" s="42">
        <v>36.717633999999997</v>
      </c>
      <c r="CP1607" s="42">
        <v>20.375492000000001</v>
      </c>
      <c r="CQ1607" s="42">
        <v>24.360816</v>
      </c>
      <c r="CR1607" s="42">
        <v>829.70408999999995</v>
      </c>
      <c r="CS1607" s="42">
        <v>57.157676000000002</v>
      </c>
    </row>
    <row r="1608" spans="1:97">
      <c r="A1608" s="40" t="s">
        <v>3886</v>
      </c>
      <c r="B1608" s="40" t="s">
        <v>289</v>
      </c>
      <c r="C1608" s="40" t="s">
        <v>3502</v>
      </c>
      <c r="D1608" s="40" t="s">
        <v>3523</v>
      </c>
      <c r="E1608" s="40" t="s">
        <v>3562</v>
      </c>
      <c r="F1608" s="40" t="s">
        <v>2849</v>
      </c>
      <c r="G1608" s="41" t="s">
        <v>294</v>
      </c>
      <c r="H1608" s="40" t="s">
        <v>3887</v>
      </c>
      <c r="I1608" s="42">
        <v>187</v>
      </c>
      <c r="J1608" s="42">
        <v>36</v>
      </c>
      <c r="K1608" s="42">
        <v>21</v>
      </c>
      <c r="L1608" s="42">
        <v>30</v>
      </c>
      <c r="M1608" s="42">
        <v>43</v>
      </c>
      <c r="N1608" s="42">
        <v>33</v>
      </c>
      <c r="O1608" s="42">
        <v>24</v>
      </c>
      <c r="P1608" s="42">
        <v>25</v>
      </c>
      <c r="Q1608" s="42">
        <v>30</v>
      </c>
      <c r="R1608" s="42">
        <v>42</v>
      </c>
      <c r="S1608" s="42">
        <v>31</v>
      </c>
      <c r="T1608" s="42">
        <v>31</v>
      </c>
      <c r="U1608" s="42">
        <v>12</v>
      </c>
      <c r="V1608" s="42">
        <v>99</v>
      </c>
      <c r="W1608" s="42">
        <v>19</v>
      </c>
      <c r="X1608" s="42">
        <v>14</v>
      </c>
      <c r="Y1608" s="42">
        <v>17</v>
      </c>
      <c r="Z1608" s="42">
        <v>22</v>
      </c>
      <c r="AA1608" s="42">
        <v>13</v>
      </c>
      <c r="AB1608" s="42">
        <v>14</v>
      </c>
      <c r="AC1608" s="42">
        <v>0</v>
      </c>
      <c r="AD1608" s="42">
        <v>24</v>
      </c>
      <c r="AE1608" s="42">
        <v>52</v>
      </c>
      <c r="AF1608" s="42">
        <v>23</v>
      </c>
      <c r="AG1608" s="42">
        <v>88</v>
      </c>
      <c r="AH1608" s="42">
        <v>17</v>
      </c>
      <c r="AI1608" s="42">
        <v>7</v>
      </c>
      <c r="AJ1608" s="42">
        <v>13</v>
      </c>
      <c r="AK1608" s="42">
        <v>21</v>
      </c>
      <c r="AL1608" s="42">
        <v>20</v>
      </c>
      <c r="AM1608" s="42">
        <v>8</v>
      </c>
      <c r="AN1608" s="42">
        <v>2</v>
      </c>
      <c r="AO1608" s="42">
        <v>19</v>
      </c>
      <c r="AP1608" s="42">
        <v>44</v>
      </c>
      <c r="AQ1608" s="42">
        <v>25</v>
      </c>
      <c r="AR1608" s="42">
        <v>148</v>
      </c>
      <c r="AS1608" s="42">
        <v>8</v>
      </c>
      <c r="AT1608" s="42">
        <v>0</v>
      </c>
      <c r="AU1608" s="42">
        <v>8</v>
      </c>
      <c r="AV1608" s="42">
        <v>28</v>
      </c>
      <c r="AW1608" s="42">
        <v>4</v>
      </c>
      <c r="AX1608" s="42">
        <v>20</v>
      </c>
      <c r="AY1608" s="42">
        <v>48</v>
      </c>
      <c r="AZ1608" s="42">
        <v>32</v>
      </c>
      <c r="BA1608" s="42">
        <v>76</v>
      </c>
      <c r="BB1608" s="42">
        <v>4</v>
      </c>
      <c r="BC1608" s="42">
        <v>0</v>
      </c>
      <c r="BD1608" s="42">
        <v>8</v>
      </c>
      <c r="BE1608" s="42">
        <v>4</v>
      </c>
      <c r="BF1608" s="42">
        <v>0</v>
      </c>
      <c r="BG1608" s="42">
        <v>16</v>
      </c>
      <c r="BH1608" s="42">
        <v>28</v>
      </c>
      <c r="BI1608" s="42">
        <v>16</v>
      </c>
      <c r="BJ1608" s="42">
        <v>72</v>
      </c>
      <c r="BK1608" s="42">
        <v>4</v>
      </c>
      <c r="BL1608" s="42">
        <v>0</v>
      </c>
      <c r="BM1608" s="42">
        <v>0</v>
      </c>
      <c r="BN1608" s="42">
        <v>24</v>
      </c>
      <c r="BO1608" s="42">
        <v>4</v>
      </c>
      <c r="BP1608" s="42">
        <v>4</v>
      </c>
      <c r="BQ1608" s="42">
        <v>20</v>
      </c>
      <c r="BR1608" s="42">
        <v>16</v>
      </c>
      <c r="BS1608" s="42">
        <v>12</v>
      </c>
      <c r="BT1608" s="42">
        <v>0</v>
      </c>
      <c r="BU1608" s="42">
        <v>0</v>
      </c>
      <c r="BV1608" s="42">
        <v>0</v>
      </c>
      <c r="BW1608" s="42">
        <v>4</v>
      </c>
      <c r="BX1608" s="42">
        <v>0</v>
      </c>
      <c r="BY1608" s="42">
        <v>0</v>
      </c>
      <c r="BZ1608" s="42">
        <v>0</v>
      </c>
      <c r="CA1608" s="42">
        <v>8</v>
      </c>
      <c r="CB1608" s="42">
        <v>64</v>
      </c>
      <c r="CC1608" s="42">
        <v>8</v>
      </c>
      <c r="CD1608" s="42">
        <v>0</v>
      </c>
      <c r="CE1608" s="42">
        <v>4</v>
      </c>
      <c r="CF1608" s="42">
        <v>20</v>
      </c>
      <c r="CG1608" s="42">
        <v>4</v>
      </c>
      <c r="CH1608" s="42">
        <v>12</v>
      </c>
      <c r="CI1608" s="42">
        <v>0</v>
      </c>
      <c r="CJ1608" s="42">
        <v>16</v>
      </c>
      <c r="CK1608" s="42">
        <v>72</v>
      </c>
      <c r="CL1608" s="42">
        <v>0</v>
      </c>
      <c r="CM1608" s="42">
        <v>0</v>
      </c>
      <c r="CN1608" s="42">
        <v>4</v>
      </c>
      <c r="CO1608" s="42">
        <v>4</v>
      </c>
      <c r="CP1608" s="42">
        <v>0</v>
      </c>
      <c r="CQ1608" s="42">
        <v>8</v>
      </c>
      <c r="CR1608" s="42">
        <v>48</v>
      </c>
      <c r="CS1608" s="42">
        <v>8</v>
      </c>
    </row>
    <row r="1609" spans="1:97">
      <c r="A1609" s="40" t="s">
        <v>3888</v>
      </c>
      <c r="B1609" s="40" t="s">
        <v>289</v>
      </c>
      <c r="C1609" s="40" t="s">
        <v>3502</v>
      </c>
      <c r="D1609" s="40" t="s">
        <v>3523</v>
      </c>
      <c r="E1609" s="40" t="s">
        <v>3527</v>
      </c>
      <c r="F1609" s="40" t="s">
        <v>2849</v>
      </c>
      <c r="G1609" s="41" t="s">
        <v>294</v>
      </c>
      <c r="H1609" s="40" t="s">
        <v>3889</v>
      </c>
      <c r="I1609" s="42">
        <v>223</v>
      </c>
      <c r="J1609" s="42">
        <v>31</v>
      </c>
      <c r="K1609" s="42">
        <v>41</v>
      </c>
      <c r="L1609" s="42">
        <v>33</v>
      </c>
      <c r="M1609" s="42">
        <v>51</v>
      </c>
      <c r="N1609" s="42">
        <v>39</v>
      </c>
      <c r="O1609" s="42">
        <v>28</v>
      </c>
      <c r="P1609" s="42">
        <v>50</v>
      </c>
      <c r="Q1609" s="42">
        <v>45</v>
      </c>
      <c r="R1609" s="42">
        <v>45</v>
      </c>
      <c r="S1609" s="42">
        <v>44</v>
      </c>
      <c r="T1609" s="42">
        <v>45</v>
      </c>
      <c r="U1609" s="42">
        <v>22</v>
      </c>
      <c r="V1609" s="42">
        <v>113</v>
      </c>
      <c r="W1609" s="42">
        <v>17</v>
      </c>
      <c r="X1609" s="42">
        <v>25</v>
      </c>
      <c r="Y1609" s="42">
        <v>13</v>
      </c>
      <c r="Z1609" s="42">
        <v>25</v>
      </c>
      <c r="AA1609" s="42">
        <v>21</v>
      </c>
      <c r="AB1609" s="42">
        <v>12</v>
      </c>
      <c r="AC1609" s="42">
        <v>0</v>
      </c>
      <c r="AD1609" s="42">
        <v>26</v>
      </c>
      <c r="AE1609" s="42">
        <v>62</v>
      </c>
      <c r="AF1609" s="42">
        <v>25</v>
      </c>
      <c r="AG1609" s="42">
        <v>110</v>
      </c>
      <c r="AH1609" s="42">
        <v>14</v>
      </c>
      <c r="AI1609" s="42">
        <v>16</v>
      </c>
      <c r="AJ1609" s="42">
        <v>20</v>
      </c>
      <c r="AK1609" s="42">
        <v>26</v>
      </c>
      <c r="AL1609" s="42">
        <v>18</v>
      </c>
      <c r="AM1609" s="42">
        <v>16</v>
      </c>
      <c r="AN1609" s="42">
        <v>0</v>
      </c>
      <c r="AO1609" s="42">
        <v>18</v>
      </c>
      <c r="AP1609" s="42">
        <v>63</v>
      </c>
      <c r="AQ1609" s="42">
        <v>29</v>
      </c>
      <c r="AR1609" s="42">
        <v>188</v>
      </c>
      <c r="AS1609" s="42">
        <v>16</v>
      </c>
      <c r="AT1609" s="42">
        <v>4</v>
      </c>
      <c r="AU1609" s="42">
        <v>4</v>
      </c>
      <c r="AV1609" s="42">
        <v>12</v>
      </c>
      <c r="AW1609" s="42">
        <v>8</v>
      </c>
      <c r="AX1609" s="42">
        <v>60</v>
      </c>
      <c r="AY1609" s="42">
        <v>52</v>
      </c>
      <c r="AZ1609" s="42">
        <v>32</v>
      </c>
      <c r="BA1609" s="42">
        <v>88</v>
      </c>
      <c r="BB1609" s="42">
        <v>4</v>
      </c>
      <c r="BC1609" s="42">
        <v>4</v>
      </c>
      <c r="BD1609" s="42">
        <v>4</v>
      </c>
      <c r="BE1609" s="42">
        <v>4</v>
      </c>
      <c r="BF1609" s="42">
        <v>0</v>
      </c>
      <c r="BG1609" s="42">
        <v>32</v>
      </c>
      <c r="BH1609" s="42">
        <v>24</v>
      </c>
      <c r="BI1609" s="42">
        <v>16</v>
      </c>
      <c r="BJ1609" s="42">
        <v>100</v>
      </c>
      <c r="BK1609" s="42">
        <v>12</v>
      </c>
      <c r="BL1609" s="42">
        <v>0</v>
      </c>
      <c r="BM1609" s="42">
        <v>0</v>
      </c>
      <c r="BN1609" s="42">
        <v>8</v>
      </c>
      <c r="BO1609" s="42">
        <v>8</v>
      </c>
      <c r="BP1609" s="42">
        <v>28</v>
      </c>
      <c r="BQ1609" s="42">
        <v>28</v>
      </c>
      <c r="BR1609" s="42">
        <v>16</v>
      </c>
      <c r="BS1609" s="42">
        <v>16</v>
      </c>
      <c r="BT1609" s="42">
        <v>0</v>
      </c>
      <c r="BU1609" s="42">
        <v>0</v>
      </c>
      <c r="BV1609" s="42">
        <v>0</v>
      </c>
      <c r="BW1609" s="42">
        <v>0</v>
      </c>
      <c r="BX1609" s="42">
        <v>0</v>
      </c>
      <c r="BY1609" s="42">
        <v>12</v>
      </c>
      <c r="BZ1609" s="42">
        <v>0</v>
      </c>
      <c r="CA1609" s="42">
        <v>4</v>
      </c>
      <c r="CB1609" s="42">
        <v>80</v>
      </c>
      <c r="CC1609" s="42">
        <v>8</v>
      </c>
      <c r="CD1609" s="42">
        <v>0</v>
      </c>
      <c r="CE1609" s="42">
        <v>0</v>
      </c>
      <c r="CF1609" s="42">
        <v>12</v>
      </c>
      <c r="CG1609" s="42">
        <v>4</v>
      </c>
      <c r="CH1609" s="42">
        <v>40</v>
      </c>
      <c r="CI1609" s="42">
        <v>0</v>
      </c>
      <c r="CJ1609" s="42">
        <v>16</v>
      </c>
      <c r="CK1609" s="42">
        <v>92</v>
      </c>
      <c r="CL1609" s="42">
        <v>8</v>
      </c>
      <c r="CM1609" s="42">
        <v>4</v>
      </c>
      <c r="CN1609" s="42">
        <v>4</v>
      </c>
      <c r="CO1609" s="42">
        <v>0</v>
      </c>
      <c r="CP1609" s="42">
        <v>4</v>
      </c>
      <c r="CQ1609" s="42">
        <v>8</v>
      </c>
      <c r="CR1609" s="42">
        <v>52</v>
      </c>
      <c r="CS1609" s="42">
        <v>12</v>
      </c>
    </row>
    <row r="1610" spans="1:97">
      <c r="A1610" s="40" t="s">
        <v>3890</v>
      </c>
      <c r="B1610" s="40" t="s">
        <v>289</v>
      </c>
      <c r="C1610" s="40" t="s">
        <v>3502</v>
      </c>
      <c r="D1610" s="40" t="s">
        <v>3519</v>
      </c>
      <c r="E1610" s="40" t="s">
        <v>3756</v>
      </c>
      <c r="F1610" s="40" t="s">
        <v>397</v>
      </c>
      <c r="G1610" s="41" t="s">
        <v>294</v>
      </c>
      <c r="H1610" s="40" t="s">
        <v>2290</v>
      </c>
      <c r="I1610" s="42">
        <v>379</v>
      </c>
      <c r="J1610" s="42">
        <v>59.370128000000001</v>
      </c>
      <c r="K1610" s="42">
        <v>50.464609000000003</v>
      </c>
      <c r="L1610" s="42">
        <v>65.307141000000001</v>
      </c>
      <c r="M1610" s="42">
        <v>92.044380000000004</v>
      </c>
      <c r="N1610" s="42">
        <v>77.181167000000002</v>
      </c>
      <c r="O1610" s="42">
        <v>34.632575000000003</v>
      </c>
      <c r="P1610" s="42">
        <v>66</v>
      </c>
      <c r="Q1610" s="42">
        <v>73</v>
      </c>
      <c r="R1610" s="42">
        <v>85</v>
      </c>
      <c r="S1610" s="42">
        <v>76</v>
      </c>
      <c r="T1610" s="42">
        <v>60</v>
      </c>
      <c r="U1610" s="42">
        <v>17</v>
      </c>
      <c r="V1610" s="42">
        <v>194.942262</v>
      </c>
      <c r="W1610" s="42">
        <v>36.611578999999999</v>
      </c>
      <c r="X1610" s="42">
        <v>27.706060000000001</v>
      </c>
      <c r="Y1610" s="42">
        <v>31.664068</v>
      </c>
      <c r="Z1610" s="42">
        <v>46.516941000000003</v>
      </c>
      <c r="AA1610" s="42">
        <v>34.632575000000003</v>
      </c>
      <c r="AB1610" s="42">
        <v>17.811038</v>
      </c>
      <c r="AC1610" s="42">
        <v>0</v>
      </c>
      <c r="AD1610" s="42">
        <v>42.548591999999999</v>
      </c>
      <c r="AE1610" s="42">
        <v>115.78209099999999</v>
      </c>
      <c r="AF1610" s="42">
        <v>36.611578999999999</v>
      </c>
      <c r="AG1610" s="42">
        <v>184.057738</v>
      </c>
      <c r="AH1610" s="42">
        <v>22.758548999999999</v>
      </c>
      <c r="AI1610" s="42">
        <v>22.758548999999999</v>
      </c>
      <c r="AJ1610" s="42">
        <v>33.643073000000001</v>
      </c>
      <c r="AK1610" s="42">
        <v>45.527439000000001</v>
      </c>
      <c r="AL1610" s="42">
        <v>42.548591999999999</v>
      </c>
      <c r="AM1610" s="42">
        <v>15.832034</v>
      </c>
      <c r="AN1610" s="42">
        <v>0.98950199999999999</v>
      </c>
      <c r="AO1610" s="42">
        <v>27.706060000000001</v>
      </c>
      <c r="AP1610" s="42">
        <v>115.78209099999999</v>
      </c>
      <c r="AQ1610" s="42">
        <v>40.569588000000003</v>
      </c>
      <c r="AR1610" s="42">
        <v>300.80865</v>
      </c>
      <c r="AS1610" s="42">
        <v>15.832034</v>
      </c>
      <c r="AT1610" s="42">
        <v>23.748051</v>
      </c>
      <c r="AU1610" s="42">
        <v>11.874026000000001</v>
      </c>
      <c r="AV1610" s="42">
        <v>31.664068</v>
      </c>
      <c r="AW1610" s="42">
        <v>47.496102999999998</v>
      </c>
      <c r="AX1610" s="42">
        <v>31.664068</v>
      </c>
      <c r="AY1610" s="42">
        <v>94.992204999999998</v>
      </c>
      <c r="AZ1610" s="42">
        <v>43.538094000000001</v>
      </c>
      <c r="BA1610" s="42">
        <v>154.36233300000001</v>
      </c>
      <c r="BB1610" s="42">
        <v>7.9160170000000001</v>
      </c>
      <c r="BC1610" s="42">
        <v>19.790043000000001</v>
      </c>
      <c r="BD1610" s="42">
        <v>0</v>
      </c>
      <c r="BE1610" s="42">
        <v>15.832034</v>
      </c>
      <c r="BF1610" s="42">
        <v>11.874026000000001</v>
      </c>
      <c r="BG1610" s="42">
        <v>23.748051</v>
      </c>
      <c r="BH1610" s="42">
        <v>51.454110999999997</v>
      </c>
      <c r="BI1610" s="42">
        <v>23.748051</v>
      </c>
      <c r="BJ1610" s="42">
        <v>146.446316</v>
      </c>
      <c r="BK1610" s="42">
        <v>7.9160170000000001</v>
      </c>
      <c r="BL1610" s="42">
        <v>3.9580090000000001</v>
      </c>
      <c r="BM1610" s="42">
        <v>11.874026000000001</v>
      </c>
      <c r="BN1610" s="42">
        <v>15.832034</v>
      </c>
      <c r="BO1610" s="42">
        <v>35.622076999999997</v>
      </c>
      <c r="BP1610" s="42">
        <v>7.9160170000000001</v>
      </c>
      <c r="BQ1610" s="42">
        <v>43.538094000000001</v>
      </c>
      <c r="BR1610" s="42">
        <v>19.790043000000001</v>
      </c>
      <c r="BS1610" s="42">
        <v>27.706060000000001</v>
      </c>
      <c r="BT1610" s="42">
        <v>0</v>
      </c>
      <c r="BU1610" s="42">
        <v>0</v>
      </c>
      <c r="BV1610" s="42">
        <v>0</v>
      </c>
      <c r="BW1610" s="42">
        <v>0</v>
      </c>
      <c r="BX1610" s="42">
        <v>3.9580090000000001</v>
      </c>
      <c r="BY1610" s="42">
        <v>3.9580090000000001</v>
      </c>
      <c r="BZ1610" s="42">
        <v>0</v>
      </c>
      <c r="CA1610" s="42">
        <v>19.790043000000001</v>
      </c>
      <c r="CB1610" s="42">
        <v>126.656274</v>
      </c>
      <c r="CC1610" s="42">
        <v>7.9160170000000001</v>
      </c>
      <c r="CD1610" s="42">
        <v>19.790043000000001</v>
      </c>
      <c r="CE1610" s="42">
        <v>3.9580090000000001</v>
      </c>
      <c r="CF1610" s="42">
        <v>23.748051</v>
      </c>
      <c r="CG1610" s="42">
        <v>39.580084999999997</v>
      </c>
      <c r="CH1610" s="42">
        <v>27.706060000000001</v>
      </c>
      <c r="CI1610" s="42">
        <v>0</v>
      </c>
      <c r="CJ1610" s="42">
        <v>3.9580090000000001</v>
      </c>
      <c r="CK1610" s="42">
        <v>146.446316</v>
      </c>
      <c r="CL1610" s="42">
        <v>7.9160170000000001</v>
      </c>
      <c r="CM1610" s="42">
        <v>3.9580090000000001</v>
      </c>
      <c r="CN1610" s="42">
        <v>7.9160170000000001</v>
      </c>
      <c r="CO1610" s="42">
        <v>7.9160170000000001</v>
      </c>
      <c r="CP1610" s="42">
        <v>3.9580090000000001</v>
      </c>
      <c r="CQ1610" s="42">
        <v>0</v>
      </c>
      <c r="CR1610" s="42">
        <v>94.992204999999998</v>
      </c>
      <c r="CS1610" s="42">
        <v>19.790043000000001</v>
      </c>
    </row>
    <row r="1611" spans="1:97">
      <c r="A1611" s="40" t="s">
        <v>3891</v>
      </c>
      <c r="B1611" s="40" t="s">
        <v>289</v>
      </c>
      <c r="C1611" s="40" t="s">
        <v>3502</v>
      </c>
      <c r="D1611" s="40" t="s">
        <v>3519</v>
      </c>
      <c r="E1611" s="40" t="s">
        <v>3582</v>
      </c>
      <c r="F1611" s="40" t="s">
        <v>397</v>
      </c>
      <c r="G1611" s="41" t="s">
        <v>294</v>
      </c>
      <c r="H1611" s="40" t="s">
        <v>3892</v>
      </c>
      <c r="I1611" s="42">
        <v>2051</v>
      </c>
      <c r="J1611" s="42">
        <v>311.91246899999999</v>
      </c>
      <c r="K1611" s="42">
        <v>267.78337399999998</v>
      </c>
      <c r="L1611" s="42">
        <v>308.90366699999998</v>
      </c>
      <c r="M1611" s="42">
        <v>359.05036699999999</v>
      </c>
      <c r="N1611" s="42">
        <v>444.299756</v>
      </c>
      <c r="O1611" s="42">
        <v>359.05036699999999</v>
      </c>
      <c r="P1611" s="42">
        <v>342</v>
      </c>
      <c r="Q1611" s="42">
        <v>312</v>
      </c>
      <c r="R1611" s="42">
        <v>376</v>
      </c>
      <c r="S1611" s="42">
        <v>391</v>
      </c>
      <c r="T1611" s="42">
        <v>463</v>
      </c>
      <c r="U1611" s="42">
        <v>251</v>
      </c>
      <c r="V1611" s="42">
        <v>940.75207799999998</v>
      </c>
      <c r="W1611" s="42">
        <v>147.431296</v>
      </c>
      <c r="X1611" s="42">
        <v>131.38435200000001</v>
      </c>
      <c r="Y1611" s="42">
        <v>140.41075799999999</v>
      </c>
      <c r="Z1611" s="42">
        <v>163.47824</v>
      </c>
      <c r="AA1611" s="42">
        <v>211.61907099999999</v>
      </c>
      <c r="AB1611" s="42">
        <v>138.40488999999999</v>
      </c>
      <c r="AC1611" s="42">
        <v>8.0234719999999999</v>
      </c>
      <c r="AD1611" s="42">
        <v>193.566259</v>
      </c>
      <c r="AE1611" s="42">
        <v>477.39657699999998</v>
      </c>
      <c r="AF1611" s="42">
        <v>269.789242</v>
      </c>
      <c r="AG1611" s="42">
        <v>1110.247922</v>
      </c>
      <c r="AH1611" s="42">
        <v>164.48117400000001</v>
      </c>
      <c r="AI1611" s="42">
        <v>136.399022</v>
      </c>
      <c r="AJ1611" s="42">
        <v>168.49290999999999</v>
      </c>
      <c r="AK1611" s="42">
        <v>195.57212699999999</v>
      </c>
      <c r="AL1611" s="42">
        <v>232.68068500000001</v>
      </c>
      <c r="AM1611" s="42">
        <v>198.580929</v>
      </c>
      <c r="AN1611" s="42">
        <v>14.041076</v>
      </c>
      <c r="AO1611" s="42">
        <v>215.630807</v>
      </c>
      <c r="AP1611" s="42">
        <v>531.55501200000003</v>
      </c>
      <c r="AQ1611" s="42">
        <v>363.06210299999998</v>
      </c>
      <c r="AR1611" s="42">
        <v>1781.2107579999999</v>
      </c>
      <c r="AS1611" s="42">
        <v>12.035208000000001</v>
      </c>
      <c r="AT1611" s="42">
        <v>72.211247</v>
      </c>
      <c r="AU1611" s="42">
        <v>48.140830999999999</v>
      </c>
      <c r="AV1611" s="42">
        <v>148.43423000000001</v>
      </c>
      <c r="AW1611" s="42">
        <v>248.72762800000001</v>
      </c>
      <c r="AX1611" s="42">
        <v>236.692421</v>
      </c>
      <c r="AY1611" s="42">
        <v>742.17114900000001</v>
      </c>
      <c r="AZ1611" s="42">
        <v>272.798044</v>
      </c>
      <c r="BA1611" s="42">
        <v>802.34718799999996</v>
      </c>
      <c r="BB1611" s="42">
        <v>8.0234719999999999</v>
      </c>
      <c r="BC1611" s="42">
        <v>28.082152000000001</v>
      </c>
      <c r="BD1611" s="42">
        <v>12.035208000000001</v>
      </c>
      <c r="BE1611" s="42">
        <v>80.234718999999998</v>
      </c>
      <c r="BF1611" s="42">
        <v>40.117359</v>
      </c>
      <c r="BG1611" s="42">
        <v>192.56332499999999</v>
      </c>
      <c r="BH1611" s="42">
        <v>353.03276299999999</v>
      </c>
      <c r="BI1611" s="42">
        <v>88.258190999999997</v>
      </c>
      <c r="BJ1611" s="42">
        <v>978.86356999999998</v>
      </c>
      <c r="BK1611" s="42">
        <v>4.011736</v>
      </c>
      <c r="BL1611" s="42">
        <v>44.129095</v>
      </c>
      <c r="BM1611" s="42">
        <v>36.105623000000001</v>
      </c>
      <c r="BN1611" s="42">
        <v>68.199511000000001</v>
      </c>
      <c r="BO1611" s="42">
        <v>208.61026899999999</v>
      </c>
      <c r="BP1611" s="42">
        <v>44.129095</v>
      </c>
      <c r="BQ1611" s="42">
        <v>389.13838600000003</v>
      </c>
      <c r="BR1611" s="42">
        <v>184.53985299999999</v>
      </c>
      <c r="BS1611" s="42">
        <v>224.65721300000001</v>
      </c>
      <c r="BT1611" s="42">
        <v>0</v>
      </c>
      <c r="BU1611" s="42">
        <v>0</v>
      </c>
      <c r="BV1611" s="42">
        <v>0</v>
      </c>
      <c r="BW1611" s="42">
        <v>20.058679999999999</v>
      </c>
      <c r="BX1611" s="42">
        <v>36.105623000000001</v>
      </c>
      <c r="BY1611" s="42">
        <v>36.105623000000001</v>
      </c>
      <c r="BZ1611" s="42">
        <v>0</v>
      </c>
      <c r="CA1611" s="42">
        <v>132.38728599999999</v>
      </c>
      <c r="CB1611" s="42">
        <v>605.77212699999995</v>
      </c>
      <c r="CC1611" s="42">
        <v>8.0234719999999999</v>
      </c>
      <c r="CD1611" s="42">
        <v>60.176039000000003</v>
      </c>
      <c r="CE1611" s="42">
        <v>24.070416000000002</v>
      </c>
      <c r="CF1611" s="42">
        <v>112.32860599999999</v>
      </c>
      <c r="CG1611" s="42">
        <v>176.516381</v>
      </c>
      <c r="CH1611" s="42">
        <v>168.49290999999999</v>
      </c>
      <c r="CI1611" s="42">
        <v>0</v>
      </c>
      <c r="CJ1611" s="42">
        <v>56.164302999999997</v>
      </c>
      <c r="CK1611" s="42">
        <v>950.78141800000003</v>
      </c>
      <c r="CL1611" s="42">
        <v>4.011736</v>
      </c>
      <c r="CM1611" s="42">
        <v>12.035208000000001</v>
      </c>
      <c r="CN1611" s="42">
        <v>24.070416000000002</v>
      </c>
      <c r="CO1611" s="42">
        <v>16.046944</v>
      </c>
      <c r="CP1611" s="42">
        <v>36.105623000000001</v>
      </c>
      <c r="CQ1611" s="42">
        <v>32.093888</v>
      </c>
      <c r="CR1611" s="42">
        <v>742.17114900000001</v>
      </c>
      <c r="CS1611" s="42">
        <v>84.246454999999997</v>
      </c>
    </row>
    <row r="1612" spans="1:97">
      <c r="A1612" s="40" t="s">
        <v>3893</v>
      </c>
      <c r="B1612" s="40" t="s">
        <v>289</v>
      </c>
      <c r="C1612" s="40" t="s">
        <v>3502</v>
      </c>
      <c r="D1612" s="40" t="s">
        <v>3523</v>
      </c>
      <c r="E1612" s="40" t="s">
        <v>3530</v>
      </c>
      <c r="F1612" s="40" t="s">
        <v>2849</v>
      </c>
      <c r="G1612" s="41" t="s">
        <v>294</v>
      </c>
      <c r="H1612" s="40" t="s">
        <v>3894</v>
      </c>
      <c r="I1612" s="42">
        <v>599</v>
      </c>
      <c r="J1612" s="42">
        <v>110.16092</v>
      </c>
      <c r="K1612" s="42">
        <v>70.817734000000002</v>
      </c>
      <c r="L1612" s="42">
        <v>114.09523799999999</v>
      </c>
      <c r="M1612" s="42">
        <v>154.42200299999999</v>
      </c>
      <c r="N1612" s="42">
        <v>91.472905999999995</v>
      </c>
      <c r="O1612" s="42">
        <v>58.031199000000001</v>
      </c>
      <c r="P1612" s="42">
        <v>93</v>
      </c>
      <c r="Q1612" s="42">
        <v>70</v>
      </c>
      <c r="R1612" s="42">
        <v>124</v>
      </c>
      <c r="S1612" s="42">
        <v>82</v>
      </c>
      <c r="T1612" s="42">
        <v>80</v>
      </c>
      <c r="U1612" s="42">
        <v>49</v>
      </c>
      <c r="V1612" s="42">
        <v>299.99178999999998</v>
      </c>
      <c r="W1612" s="42">
        <v>57.047618999999997</v>
      </c>
      <c r="X1612" s="42">
        <v>35.408867000000001</v>
      </c>
      <c r="Y1612" s="42">
        <v>58.031199000000001</v>
      </c>
      <c r="Z1612" s="42">
        <v>77.702791000000005</v>
      </c>
      <c r="AA1612" s="42">
        <v>41.310344999999998</v>
      </c>
      <c r="AB1612" s="42">
        <v>28.523810000000001</v>
      </c>
      <c r="AC1612" s="42">
        <v>1.9671590000000001</v>
      </c>
      <c r="AD1612" s="42">
        <v>70.817734000000002</v>
      </c>
      <c r="AE1612" s="42">
        <v>174.09359599999999</v>
      </c>
      <c r="AF1612" s="42">
        <v>55.080460000000002</v>
      </c>
      <c r="AG1612" s="42">
        <v>299.00821000000002</v>
      </c>
      <c r="AH1612" s="42">
        <v>53.113300000000002</v>
      </c>
      <c r="AI1612" s="42">
        <v>35.408867000000001</v>
      </c>
      <c r="AJ1612" s="42">
        <v>56.064039000000001</v>
      </c>
      <c r="AK1612" s="42">
        <v>76.719211999999999</v>
      </c>
      <c r="AL1612" s="42">
        <v>50.162562000000001</v>
      </c>
      <c r="AM1612" s="42">
        <v>24.589490999999999</v>
      </c>
      <c r="AN1612" s="42">
        <v>2.950739</v>
      </c>
      <c r="AO1612" s="42">
        <v>64.916256000000004</v>
      </c>
      <c r="AP1612" s="42">
        <v>174.09359599999999</v>
      </c>
      <c r="AQ1612" s="42">
        <v>59.998358000000003</v>
      </c>
      <c r="AR1612" s="42">
        <v>511.461412</v>
      </c>
      <c r="AS1612" s="42">
        <v>23.605910999999999</v>
      </c>
      <c r="AT1612" s="42">
        <v>35.408867000000001</v>
      </c>
      <c r="AU1612" s="42">
        <v>31.474547999999999</v>
      </c>
      <c r="AV1612" s="42">
        <v>106.226601</v>
      </c>
      <c r="AW1612" s="42">
        <v>59.014778</v>
      </c>
      <c r="AX1612" s="42">
        <v>74.752053000000004</v>
      </c>
      <c r="AY1612" s="42">
        <v>137.70114899999999</v>
      </c>
      <c r="AZ1612" s="42">
        <v>43.277504</v>
      </c>
      <c r="BA1612" s="42">
        <v>232.12479500000001</v>
      </c>
      <c r="BB1612" s="42">
        <v>7.8686369999999997</v>
      </c>
      <c r="BC1612" s="42">
        <v>15.737273999999999</v>
      </c>
      <c r="BD1612" s="42">
        <v>11.802956</v>
      </c>
      <c r="BE1612" s="42">
        <v>35.408867000000001</v>
      </c>
      <c r="BF1612" s="42">
        <v>23.605910999999999</v>
      </c>
      <c r="BG1612" s="42">
        <v>66.883414999999999</v>
      </c>
      <c r="BH1612" s="42">
        <v>59.014778</v>
      </c>
      <c r="BI1612" s="42">
        <v>11.802956</v>
      </c>
      <c r="BJ1612" s="42">
        <v>279.33661699999999</v>
      </c>
      <c r="BK1612" s="42">
        <v>15.737273999999999</v>
      </c>
      <c r="BL1612" s="42">
        <v>19.671593000000001</v>
      </c>
      <c r="BM1612" s="42">
        <v>19.671593000000001</v>
      </c>
      <c r="BN1612" s="42">
        <v>70.817734000000002</v>
      </c>
      <c r="BO1612" s="42">
        <v>35.408867000000001</v>
      </c>
      <c r="BP1612" s="42">
        <v>7.8686369999999997</v>
      </c>
      <c r="BQ1612" s="42">
        <v>78.686370999999994</v>
      </c>
      <c r="BR1612" s="42">
        <v>31.474547999999999</v>
      </c>
      <c r="BS1612" s="42">
        <v>55.080460000000002</v>
      </c>
      <c r="BT1612" s="42">
        <v>0</v>
      </c>
      <c r="BU1612" s="42">
        <v>7.8686369999999997</v>
      </c>
      <c r="BV1612" s="42">
        <v>0</v>
      </c>
      <c r="BW1612" s="42">
        <v>7.8686369999999997</v>
      </c>
      <c r="BX1612" s="42">
        <v>3.9343189999999999</v>
      </c>
      <c r="BY1612" s="42">
        <v>11.802956</v>
      </c>
      <c r="BZ1612" s="42">
        <v>0</v>
      </c>
      <c r="CA1612" s="42">
        <v>23.605910999999999</v>
      </c>
      <c r="CB1612" s="42">
        <v>259.66502500000001</v>
      </c>
      <c r="CC1612" s="42">
        <v>11.802956</v>
      </c>
      <c r="CD1612" s="42">
        <v>27.540230000000001</v>
      </c>
      <c r="CE1612" s="42">
        <v>31.474547999999999</v>
      </c>
      <c r="CF1612" s="42">
        <v>82.620689999999996</v>
      </c>
      <c r="CG1612" s="42">
        <v>51.146141</v>
      </c>
      <c r="CH1612" s="42">
        <v>55.080460000000002</v>
      </c>
      <c r="CI1612" s="42">
        <v>0</v>
      </c>
      <c r="CJ1612" s="42">
        <v>0</v>
      </c>
      <c r="CK1612" s="42">
        <v>196.71592799999999</v>
      </c>
      <c r="CL1612" s="42">
        <v>11.802956</v>
      </c>
      <c r="CM1612" s="42">
        <v>0</v>
      </c>
      <c r="CN1612" s="42">
        <v>0</v>
      </c>
      <c r="CO1612" s="42">
        <v>15.737273999999999</v>
      </c>
      <c r="CP1612" s="42">
        <v>3.9343189999999999</v>
      </c>
      <c r="CQ1612" s="42">
        <v>7.8686369999999997</v>
      </c>
      <c r="CR1612" s="42">
        <v>137.70114899999999</v>
      </c>
      <c r="CS1612" s="42">
        <v>19.671593000000001</v>
      </c>
    </row>
    <row r="1613" spans="1:97">
      <c r="A1613" s="40" t="s">
        <v>3895</v>
      </c>
      <c r="B1613" s="40" t="s">
        <v>289</v>
      </c>
      <c r="C1613" s="40" t="s">
        <v>3502</v>
      </c>
      <c r="D1613" s="40" t="s">
        <v>3519</v>
      </c>
      <c r="E1613" s="40" t="s">
        <v>3756</v>
      </c>
      <c r="F1613" s="40" t="s">
        <v>397</v>
      </c>
      <c r="G1613" s="41" t="s">
        <v>294</v>
      </c>
      <c r="H1613" s="40" t="s">
        <v>3896</v>
      </c>
      <c r="I1613" s="42">
        <v>252</v>
      </c>
      <c r="J1613" s="42">
        <v>31.756098000000001</v>
      </c>
      <c r="K1613" s="42">
        <v>31.756098000000001</v>
      </c>
      <c r="L1613" s="42">
        <v>45.073171000000002</v>
      </c>
      <c r="M1613" s="42">
        <v>46.097560999999999</v>
      </c>
      <c r="N1613" s="42">
        <v>62.487805000000002</v>
      </c>
      <c r="O1613" s="42">
        <v>34.829267999999999</v>
      </c>
      <c r="P1613" s="42">
        <v>41</v>
      </c>
      <c r="Q1613" s="42">
        <v>43</v>
      </c>
      <c r="R1613" s="42">
        <v>39</v>
      </c>
      <c r="S1613" s="42">
        <v>60</v>
      </c>
      <c r="T1613" s="42">
        <v>47</v>
      </c>
      <c r="U1613" s="42">
        <v>37</v>
      </c>
      <c r="V1613" s="42">
        <v>135.21951200000001</v>
      </c>
      <c r="W1613" s="42">
        <v>16.390243999999999</v>
      </c>
      <c r="X1613" s="42">
        <v>24.585366</v>
      </c>
      <c r="Y1613" s="42">
        <v>22.536584999999999</v>
      </c>
      <c r="Z1613" s="42">
        <v>22.536584999999999</v>
      </c>
      <c r="AA1613" s="42">
        <v>31.756098000000001</v>
      </c>
      <c r="AB1613" s="42">
        <v>15.365854000000001</v>
      </c>
      <c r="AC1613" s="42">
        <v>2.0487799999999998</v>
      </c>
      <c r="AD1613" s="42">
        <v>26.634146000000001</v>
      </c>
      <c r="AE1613" s="42">
        <v>72.731707</v>
      </c>
      <c r="AF1613" s="42">
        <v>35.853659</v>
      </c>
      <c r="AG1613" s="42">
        <v>116.78048800000001</v>
      </c>
      <c r="AH1613" s="42">
        <v>15.365854000000001</v>
      </c>
      <c r="AI1613" s="42">
        <v>7.1707320000000001</v>
      </c>
      <c r="AJ1613" s="42">
        <v>22.536584999999999</v>
      </c>
      <c r="AK1613" s="42">
        <v>23.560976</v>
      </c>
      <c r="AL1613" s="42">
        <v>30.731707</v>
      </c>
      <c r="AM1613" s="42">
        <v>15.365854000000001</v>
      </c>
      <c r="AN1613" s="42">
        <v>2.0487799999999998</v>
      </c>
      <c r="AO1613" s="42">
        <v>17.414634</v>
      </c>
      <c r="AP1613" s="42">
        <v>63.512194999999998</v>
      </c>
      <c r="AQ1613" s="42">
        <v>35.853659</v>
      </c>
      <c r="AR1613" s="42">
        <v>225.36585400000001</v>
      </c>
      <c r="AS1613" s="42">
        <v>8.1951219999999996</v>
      </c>
      <c r="AT1613" s="42">
        <v>8.1951219999999996</v>
      </c>
      <c r="AU1613" s="42">
        <v>4.0975609999999998</v>
      </c>
      <c r="AV1613" s="42">
        <v>16.390243999999999</v>
      </c>
      <c r="AW1613" s="42">
        <v>24.585366</v>
      </c>
      <c r="AX1613" s="42">
        <v>28.682926999999999</v>
      </c>
      <c r="AY1613" s="42">
        <v>106.536585</v>
      </c>
      <c r="AZ1613" s="42">
        <v>28.682926999999999</v>
      </c>
      <c r="BA1613" s="42">
        <v>122.926829</v>
      </c>
      <c r="BB1613" s="42">
        <v>8.1951219999999996</v>
      </c>
      <c r="BC1613" s="42">
        <v>8.1951219999999996</v>
      </c>
      <c r="BD1613" s="42">
        <v>4.0975609999999998</v>
      </c>
      <c r="BE1613" s="42">
        <v>16.390243999999999</v>
      </c>
      <c r="BF1613" s="42">
        <v>0</v>
      </c>
      <c r="BG1613" s="42">
        <v>24.585366</v>
      </c>
      <c r="BH1613" s="42">
        <v>53.268293</v>
      </c>
      <c r="BI1613" s="42">
        <v>8.1951219999999996</v>
      </c>
      <c r="BJ1613" s="42">
        <v>102.439024</v>
      </c>
      <c r="BK1613" s="42">
        <v>0</v>
      </c>
      <c r="BL1613" s="42">
        <v>0</v>
      </c>
      <c r="BM1613" s="42">
        <v>0</v>
      </c>
      <c r="BN1613" s="42">
        <v>0</v>
      </c>
      <c r="BO1613" s="42">
        <v>24.585366</v>
      </c>
      <c r="BP1613" s="42">
        <v>4.0975609999999998</v>
      </c>
      <c r="BQ1613" s="42">
        <v>53.268293</v>
      </c>
      <c r="BR1613" s="42">
        <v>20.487805000000002</v>
      </c>
      <c r="BS1613" s="42">
        <v>20.487805000000002</v>
      </c>
      <c r="BT1613" s="42">
        <v>0</v>
      </c>
      <c r="BU1613" s="42">
        <v>0</v>
      </c>
      <c r="BV1613" s="42">
        <v>0</v>
      </c>
      <c r="BW1613" s="42">
        <v>0</v>
      </c>
      <c r="BX1613" s="42">
        <v>8.1951219999999996</v>
      </c>
      <c r="BY1613" s="42">
        <v>8.1951219999999996</v>
      </c>
      <c r="BZ1613" s="42">
        <v>0</v>
      </c>
      <c r="CA1613" s="42">
        <v>4.0975609999999998</v>
      </c>
      <c r="CB1613" s="42">
        <v>73.756097999999994</v>
      </c>
      <c r="CC1613" s="42">
        <v>8.1951219999999996</v>
      </c>
      <c r="CD1613" s="42">
        <v>8.1951219999999996</v>
      </c>
      <c r="CE1613" s="42">
        <v>0</v>
      </c>
      <c r="CF1613" s="42">
        <v>8.1951219999999996</v>
      </c>
      <c r="CG1613" s="42">
        <v>16.390243999999999</v>
      </c>
      <c r="CH1613" s="42">
        <v>20.487805000000002</v>
      </c>
      <c r="CI1613" s="42">
        <v>0</v>
      </c>
      <c r="CJ1613" s="42">
        <v>12.292683</v>
      </c>
      <c r="CK1613" s="42">
        <v>131.121951</v>
      </c>
      <c r="CL1613" s="42">
        <v>0</v>
      </c>
      <c r="CM1613" s="42">
        <v>0</v>
      </c>
      <c r="CN1613" s="42">
        <v>4.0975609999999998</v>
      </c>
      <c r="CO1613" s="42">
        <v>8.1951219999999996</v>
      </c>
      <c r="CP1613" s="42">
        <v>0</v>
      </c>
      <c r="CQ1613" s="42">
        <v>0</v>
      </c>
      <c r="CR1613" s="42">
        <v>106.536585</v>
      </c>
      <c r="CS1613" s="42">
        <v>12.292683</v>
      </c>
    </row>
    <row r="1614" spans="1:97">
      <c r="A1614" s="40" t="s">
        <v>3897</v>
      </c>
      <c r="B1614" s="40" t="s">
        <v>289</v>
      </c>
      <c r="C1614" s="40" t="s">
        <v>3502</v>
      </c>
      <c r="D1614" s="40" t="s">
        <v>3519</v>
      </c>
      <c r="E1614" s="40" t="s">
        <v>3735</v>
      </c>
      <c r="F1614" s="40" t="s">
        <v>397</v>
      </c>
      <c r="G1614" s="41" t="s">
        <v>294</v>
      </c>
      <c r="H1614" s="40" t="s">
        <v>3898</v>
      </c>
      <c r="I1614" s="42">
        <v>277</v>
      </c>
      <c r="J1614" s="42">
        <v>46.661651999999997</v>
      </c>
      <c r="K1614" s="42">
        <v>25.812829000000001</v>
      </c>
      <c r="L1614" s="42">
        <v>53.611260000000001</v>
      </c>
      <c r="M1614" s="42">
        <v>53.611260000000001</v>
      </c>
      <c r="N1614" s="42">
        <v>64.540561999999994</v>
      </c>
      <c r="O1614" s="42">
        <v>32.762436999999998</v>
      </c>
      <c r="P1614" s="42">
        <v>40</v>
      </c>
      <c r="Q1614" s="42">
        <v>35</v>
      </c>
      <c r="R1614" s="42">
        <v>55</v>
      </c>
      <c r="S1614" s="42">
        <v>59</v>
      </c>
      <c r="T1614" s="42">
        <v>60</v>
      </c>
      <c r="U1614" s="42">
        <v>27</v>
      </c>
      <c r="V1614" s="42">
        <v>147.935855</v>
      </c>
      <c r="W1614" s="42">
        <v>28.791232000000001</v>
      </c>
      <c r="X1614" s="42">
        <v>10.920812</v>
      </c>
      <c r="Y1614" s="42">
        <v>33.755237999999999</v>
      </c>
      <c r="Z1614" s="42">
        <v>25.812829000000001</v>
      </c>
      <c r="AA1614" s="42">
        <v>32.770926000000003</v>
      </c>
      <c r="AB1614" s="42">
        <v>15.884817999999999</v>
      </c>
      <c r="AC1614" s="42">
        <v>0</v>
      </c>
      <c r="AD1614" s="42">
        <v>33.755237999999999</v>
      </c>
      <c r="AE1614" s="42">
        <v>78.431287999999995</v>
      </c>
      <c r="AF1614" s="42">
        <v>35.74933</v>
      </c>
      <c r="AG1614" s="42">
        <v>129.064145</v>
      </c>
      <c r="AH1614" s="42">
        <v>17.870419999999999</v>
      </c>
      <c r="AI1614" s="42">
        <v>14.892016999999999</v>
      </c>
      <c r="AJ1614" s="42">
        <v>19.856021999999999</v>
      </c>
      <c r="AK1614" s="42">
        <v>27.798431000000001</v>
      </c>
      <c r="AL1614" s="42">
        <v>31.769635999999998</v>
      </c>
      <c r="AM1614" s="42">
        <v>15.884817999999999</v>
      </c>
      <c r="AN1614" s="42">
        <v>0.99280100000000004</v>
      </c>
      <c r="AO1614" s="42">
        <v>22.834426000000001</v>
      </c>
      <c r="AP1614" s="42">
        <v>65.524872999999999</v>
      </c>
      <c r="AQ1614" s="42">
        <v>40.704846000000003</v>
      </c>
      <c r="AR1614" s="42">
        <v>222.387449</v>
      </c>
      <c r="AS1614" s="42">
        <v>35.740839999999999</v>
      </c>
      <c r="AT1614" s="42">
        <v>3.9712040000000002</v>
      </c>
      <c r="AU1614" s="42">
        <v>7.9424089999999996</v>
      </c>
      <c r="AV1614" s="42">
        <v>3.9712040000000002</v>
      </c>
      <c r="AW1614" s="42">
        <v>23.827227000000001</v>
      </c>
      <c r="AX1614" s="42">
        <v>39.712045000000003</v>
      </c>
      <c r="AY1614" s="42">
        <v>95.308907000000005</v>
      </c>
      <c r="AZ1614" s="42">
        <v>11.913613</v>
      </c>
      <c r="BA1614" s="42">
        <v>119.136134</v>
      </c>
      <c r="BB1614" s="42">
        <v>23.827227000000001</v>
      </c>
      <c r="BC1614" s="42">
        <v>3.9712040000000002</v>
      </c>
      <c r="BD1614" s="42">
        <v>3.9712040000000002</v>
      </c>
      <c r="BE1614" s="42">
        <v>3.9712040000000002</v>
      </c>
      <c r="BF1614" s="42">
        <v>7.9424089999999996</v>
      </c>
      <c r="BG1614" s="42">
        <v>27.798431000000001</v>
      </c>
      <c r="BH1614" s="42">
        <v>47.654452999999997</v>
      </c>
      <c r="BI1614" s="42">
        <v>0</v>
      </c>
      <c r="BJ1614" s="42">
        <v>103.251316</v>
      </c>
      <c r="BK1614" s="42">
        <v>11.913613</v>
      </c>
      <c r="BL1614" s="42">
        <v>0</v>
      </c>
      <c r="BM1614" s="42">
        <v>3.9712040000000002</v>
      </c>
      <c r="BN1614" s="42">
        <v>0</v>
      </c>
      <c r="BO1614" s="42">
        <v>15.884817999999999</v>
      </c>
      <c r="BP1614" s="42">
        <v>11.913613</v>
      </c>
      <c r="BQ1614" s="42">
        <v>47.654452999999997</v>
      </c>
      <c r="BR1614" s="42">
        <v>11.913613</v>
      </c>
      <c r="BS1614" s="42">
        <v>11.913613</v>
      </c>
      <c r="BT1614" s="42">
        <v>0</v>
      </c>
      <c r="BU1614" s="42">
        <v>0</v>
      </c>
      <c r="BV1614" s="42">
        <v>0</v>
      </c>
      <c r="BW1614" s="42">
        <v>0</v>
      </c>
      <c r="BX1614" s="42">
        <v>0</v>
      </c>
      <c r="BY1614" s="42">
        <v>7.9424089999999996</v>
      </c>
      <c r="BZ1614" s="42">
        <v>0</v>
      </c>
      <c r="CA1614" s="42">
        <v>3.9712040000000002</v>
      </c>
      <c r="CB1614" s="42">
        <v>107.22252</v>
      </c>
      <c r="CC1614" s="42">
        <v>31.769635999999998</v>
      </c>
      <c r="CD1614" s="42">
        <v>3.9712040000000002</v>
      </c>
      <c r="CE1614" s="42">
        <v>7.9424089999999996</v>
      </c>
      <c r="CF1614" s="42">
        <v>3.9712040000000002</v>
      </c>
      <c r="CG1614" s="42">
        <v>23.827227000000001</v>
      </c>
      <c r="CH1614" s="42">
        <v>31.769635999999998</v>
      </c>
      <c r="CI1614" s="42">
        <v>0</v>
      </c>
      <c r="CJ1614" s="42">
        <v>3.9712040000000002</v>
      </c>
      <c r="CK1614" s="42">
        <v>103.251316</v>
      </c>
      <c r="CL1614" s="42">
        <v>3.9712040000000002</v>
      </c>
      <c r="CM1614" s="42">
        <v>0</v>
      </c>
      <c r="CN1614" s="42">
        <v>0</v>
      </c>
      <c r="CO1614" s="42">
        <v>0</v>
      </c>
      <c r="CP1614" s="42">
        <v>0</v>
      </c>
      <c r="CQ1614" s="42">
        <v>0</v>
      </c>
      <c r="CR1614" s="42">
        <v>95.308907000000005</v>
      </c>
      <c r="CS1614" s="42">
        <v>3.9712040000000002</v>
      </c>
    </row>
    <row r="1615" spans="1:97">
      <c r="A1615" s="40" t="s">
        <v>3899</v>
      </c>
      <c r="B1615" s="40" t="s">
        <v>289</v>
      </c>
      <c r="C1615" s="40" t="s">
        <v>3502</v>
      </c>
      <c r="D1615" s="40" t="s">
        <v>3519</v>
      </c>
      <c r="E1615" s="40" t="s">
        <v>3616</v>
      </c>
      <c r="F1615" s="40" t="s">
        <v>397</v>
      </c>
      <c r="G1615" s="41" t="s">
        <v>294</v>
      </c>
      <c r="H1615" s="40" t="s">
        <v>3900</v>
      </c>
      <c r="I1615" s="42">
        <v>202</v>
      </c>
      <c r="J1615" s="42">
        <v>15.947368000000001</v>
      </c>
      <c r="K1615" s="42">
        <v>32.957895000000001</v>
      </c>
      <c r="L1615" s="42">
        <v>21.263158000000001</v>
      </c>
      <c r="M1615" s="42">
        <v>52.094737000000002</v>
      </c>
      <c r="N1615" s="42">
        <v>42.526316000000001</v>
      </c>
      <c r="O1615" s="42">
        <v>37.210526000000002</v>
      </c>
      <c r="P1615" s="42">
        <v>40</v>
      </c>
      <c r="Q1615" s="42">
        <v>14</v>
      </c>
      <c r="R1615" s="42">
        <v>45</v>
      </c>
      <c r="S1615" s="42">
        <v>48</v>
      </c>
      <c r="T1615" s="42">
        <v>59</v>
      </c>
      <c r="U1615" s="42">
        <v>17</v>
      </c>
      <c r="V1615" s="42">
        <v>109.505263</v>
      </c>
      <c r="W1615" s="42">
        <v>7.4421049999999997</v>
      </c>
      <c r="X1615" s="42">
        <v>23.389474</v>
      </c>
      <c r="Y1615" s="42">
        <v>10.631579</v>
      </c>
      <c r="Z1615" s="42">
        <v>23.389474</v>
      </c>
      <c r="AA1615" s="42">
        <v>25.515789000000002</v>
      </c>
      <c r="AB1615" s="42">
        <v>18.073684</v>
      </c>
      <c r="AC1615" s="42">
        <v>1.063158</v>
      </c>
      <c r="AD1615" s="42">
        <v>17.010525999999999</v>
      </c>
      <c r="AE1615" s="42">
        <v>60.6</v>
      </c>
      <c r="AF1615" s="42">
        <v>31.894736999999999</v>
      </c>
      <c r="AG1615" s="42">
        <v>92.494737000000001</v>
      </c>
      <c r="AH1615" s="42">
        <v>8.5052629999999994</v>
      </c>
      <c r="AI1615" s="42">
        <v>9.5684210000000007</v>
      </c>
      <c r="AJ1615" s="42">
        <v>10.631579</v>
      </c>
      <c r="AK1615" s="42">
        <v>28.705262999999999</v>
      </c>
      <c r="AL1615" s="42">
        <v>17.010525999999999</v>
      </c>
      <c r="AM1615" s="42">
        <v>17.010525999999999</v>
      </c>
      <c r="AN1615" s="42">
        <v>1.063158</v>
      </c>
      <c r="AO1615" s="42">
        <v>11.694737</v>
      </c>
      <c r="AP1615" s="42">
        <v>51.031579000000001</v>
      </c>
      <c r="AQ1615" s="42">
        <v>29.768421</v>
      </c>
      <c r="AR1615" s="42">
        <v>178.61052599999999</v>
      </c>
      <c r="AS1615" s="42">
        <v>4.2526320000000002</v>
      </c>
      <c r="AT1615" s="42">
        <v>4.2526320000000002</v>
      </c>
      <c r="AU1615" s="42">
        <v>4.2526320000000002</v>
      </c>
      <c r="AV1615" s="42">
        <v>17.010525999999999</v>
      </c>
      <c r="AW1615" s="42">
        <v>17.010525999999999</v>
      </c>
      <c r="AX1615" s="42">
        <v>25.515789000000002</v>
      </c>
      <c r="AY1615" s="42">
        <v>85.052632000000003</v>
      </c>
      <c r="AZ1615" s="42">
        <v>21.263158000000001</v>
      </c>
      <c r="BA1615" s="42">
        <v>93.557895000000002</v>
      </c>
      <c r="BB1615" s="42">
        <v>4.2526320000000002</v>
      </c>
      <c r="BC1615" s="42">
        <v>4.2526320000000002</v>
      </c>
      <c r="BD1615" s="42">
        <v>4.2526320000000002</v>
      </c>
      <c r="BE1615" s="42">
        <v>4.2526320000000002</v>
      </c>
      <c r="BF1615" s="42">
        <v>0</v>
      </c>
      <c r="BG1615" s="42">
        <v>17.010525999999999</v>
      </c>
      <c r="BH1615" s="42">
        <v>55.284210999999999</v>
      </c>
      <c r="BI1615" s="42">
        <v>4.2526320000000002</v>
      </c>
      <c r="BJ1615" s="42">
        <v>85.052632000000003</v>
      </c>
      <c r="BK1615" s="42">
        <v>0</v>
      </c>
      <c r="BL1615" s="42">
        <v>0</v>
      </c>
      <c r="BM1615" s="42">
        <v>0</v>
      </c>
      <c r="BN1615" s="42">
        <v>12.757895</v>
      </c>
      <c r="BO1615" s="42">
        <v>17.010525999999999</v>
      </c>
      <c r="BP1615" s="42">
        <v>8.5052629999999994</v>
      </c>
      <c r="BQ1615" s="42">
        <v>29.768421</v>
      </c>
      <c r="BR1615" s="42">
        <v>17.010525999999999</v>
      </c>
      <c r="BS1615" s="42">
        <v>17.010525999999999</v>
      </c>
      <c r="BT1615" s="42">
        <v>0</v>
      </c>
      <c r="BU1615" s="42">
        <v>0</v>
      </c>
      <c r="BV1615" s="42">
        <v>0</v>
      </c>
      <c r="BW1615" s="42">
        <v>0</v>
      </c>
      <c r="BX1615" s="42">
        <v>8.5052629999999994</v>
      </c>
      <c r="BY1615" s="42">
        <v>4.2526320000000002</v>
      </c>
      <c r="BZ1615" s="42">
        <v>0</v>
      </c>
      <c r="CA1615" s="42">
        <v>4.2526320000000002</v>
      </c>
      <c r="CB1615" s="42">
        <v>55.284210999999999</v>
      </c>
      <c r="CC1615" s="42">
        <v>4.2526320000000002</v>
      </c>
      <c r="CD1615" s="42">
        <v>0</v>
      </c>
      <c r="CE1615" s="42">
        <v>4.2526320000000002</v>
      </c>
      <c r="CF1615" s="42">
        <v>12.757895</v>
      </c>
      <c r="CG1615" s="42">
        <v>8.5052629999999994</v>
      </c>
      <c r="CH1615" s="42">
        <v>17.010525999999999</v>
      </c>
      <c r="CI1615" s="42">
        <v>0</v>
      </c>
      <c r="CJ1615" s="42">
        <v>8.5052629999999994</v>
      </c>
      <c r="CK1615" s="42">
        <v>106.315789</v>
      </c>
      <c r="CL1615" s="42">
        <v>0</v>
      </c>
      <c r="CM1615" s="42">
        <v>4.2526320000000002</v>
      </c>
      <c r="CN1615" s="42">
        <v>0</v>
      </c>
      <c r="CO1615" s="42">
        <v>4.2526320000000002</v>
      </c>
      <c r="CP1615" s="42">
        <v>0</v>
      </c>
      <c r="CQ1615" s="42">
        <v>4.2526320000000002</v>
      </c>
      <c r="CR1615" s="42">
        <v>85.052632000000003</v>
      </c>
      <c r="CS1615" s="42">
        <v>8.5052629999999994</v>
      </c>
    </row>
    <row r="1616" spans="1:97">
      <c r="A1616" s="40" t="s">
        <v>3901</v>
      </c>
      <c r="B1616" s="40" t="s">
        <v>289</v>
      </c>
      <c r="C1616" s="40" t="s">
        <v>3502</v>
      </c>
      <c r="D1616" s="40" t="s">
        <v>3519</v>
      </c>
      <c r="E1616" s="40" t="s">
        <v>3600</v>
      </c>
      <c r="F1616" s="40" t="s">
        <v>397</v>
      </c>
      <c r="G1616" s="41" t="s">
        <v>294</v>
      </c>
      <c r="H1616" s="40" t="s">
        <v>890</v>
      </c>
      <c r="I1616" s="42">
        <v>237</v>
      </c>
      <c r="J1616" s="42">
        <v>32.135593</v>
      </c>
      <c r="K1616" s="42">
        <v>17.072033999999999</v>
      </c>
      <c r="L1616" s="42">
        <v>34.144067999999997</v>
      </c>
      <c r="M1616" s="42">
        <v>51.216101999999999</v>
      </c>
      <c r="N1616" s="42">
        <v>74.313558999999998</v>
      </c>
      <c r="O1616" s="42">
        <v>28.118644</v>
      </c>
      <c r="P1616" s="42">
        <v>27</v>
      </c>
      <c r="Q1616" s="42">
        <v>32</v>
      </c>
      <c r="R1616" s="42">
        <v>34</v>
      </c>
      <c r="S1616" s="42">
        <v>50</v>
      </c>
      <c r="T1616" s="42">
        <v>46</v>
      </c>
      <c r="U1616" s="42">
        <v>18</v>
      </c>
      <c r="V1616" s="42">
        <v>126.53389799999999</v>
      </c>
      <c r="W1616" s="42">
        <v>19.080507999999998</v>
      </c>
      <c r="X1616" s="42">
        <v>10.042373</v>
      </c>
      <c r="Y1616" s="42">
        <v>18.076270999999998</v>
      </c>
      <c r="Z1616" s="42">
        <v>25.105931999999999</v>
      </c>
      <c r="AA1616" s="42">
        <v>42.177965999999998</v>
      </c>
      <c r="AB1616" s="42">
        <v>12.050846999999999</v>
      </c>
      <c r="AC1616" s="42">
        <v>0</v>
      </c>
      <c r="AD1616" s="42">
        <v>19.080507999999998</v>
      </c>
      <c r="AE1616" s="42">
        <v>75.317796999999999</v>
      </c>
      <c r="AF1616" s="42">
        <v>32.135593</v>
      </c>
      <c r="AG1616" s="42">
        <v>110.46610200000001</v>
      </c>
      <c r="AH1616" s="42">
        <v>13.055085</v>
      </c>
      <c r="AI1616" s="42">
        <v>7.0296609999999999</v>
      </c>
      <c r="AJ1616" s="42">
        <v>16.067796999999999</v>
      </c>
      <c r="AK1616" s="42">
        <v>26.110168999999999</v>
      </c>
      <c r="AL1616" s="42">
        <v>32.135593</v>
      </c>
      <c r="AM1616" s="42">
        <v>16.067796999999999</v>
      </c>
      <c r="AN1616" s="42">
        <v>0</v>
      </c>
      <c r="AO1616" s="42">
        <v>15.063559</v>
      </c>
      <c r="AP1616" s="42">
        <v>65.275424000000001</v>
      </c>
      <c r="AQ1616" s="42">
        <v>30.127119</v>
      </c>
      <c r="AR1616" s="42">
        <v>208.88135600000001</v>
      </c>
      <c r="AS1616" s="42">
        <v>8.0338980000000006</v>
      </c>
      <c r="AT1616" s="42">
        <v>4.0169490000000003</v>
      </c>
      <c r="AU1616" s="42">
        <v>12.050846999999999</v>
      </c>
      <c r="AV1616" s="42">
        <v>8.0338980000000006</v>
      </c>
      <c r="AW1616" s="42">
        <v>16.067796999999999</v>
      </c>
      <c r="AX1616" s="42">
        <v>20.084745999999999</v>
      </c>
      <c r="AY1616" s="42">
        <v>132.55932200000001</v>
      </c>
      <c r="AZ1616" s="42">
        <v>8.0338980000000006</v>
      </c>
      <c r="BA1616" s="42">
        <v>112.474576</v>
      </c>
      <c r="BB1616" s="42">
        <v>4.0169490000000003</v>
      </c>
      <c r="BC1616" s="42">
        <v>4.0169490000000003</v>
      </c>
      <c r="BD1616" s="42">
        <v>12.050846999999999</v>
      </c>
      <c r="BE1616" s="42">
        <v>0</v>
      </c>
      <c r="BF1616" s="42">
        <v>0</v>
      </c>
      <c r="BG1616" s="42">
        <v>16.067796999999999</v>
      </c>
      <c r="BH1616" s="42">
        <v>72.305085000000005</v>
      </c>
      <c r="BI1616" s="42">
        <v>4.0169490000000003</v>
      </c>
      <c r="BJ1616" s="42">
        <v>96.406779999999998</v>
      </c>
      <c r="BK1616" s="42">
        <v>4.0169490000000003</v>
      </c>
      <c r="BL1616" s="42">
        <v>0</v>
      </c>
      <c r="BM1616" s="42">
        <v>0</v>
      </c>
      <c r="BN1616" s="42">
        <v>8.0338980000000006</v>
      </c>
      <c r="BO1616" s="42">
        <v>16.067796999999999</v>
      </c>
      <c r="BP1616" s="42">
        <v>4.0169490000000003</v>
      </c>
      <c r="BQ1616" s="42">
        <v>60.254237000000003</v>
      </c>
      <c r="BR1616" s="42">
        <v>4.0169490000000003</v>
      </c>
      <c r="BS1616" s="42">
        <v>0</v>
      </c>
      <c r="BT1616" s="42">
        <v>0</v>
      </c>
      <c r="BU1616" s="42">
        <v>0</v>
      </c>
      <c r="BV1616" s="42">
        <v>0</v>
      </c>
      <c r="BW1616" s="42">
        <v>0</v>
      </c>
      <c r="BX1616" s="42">
        <v>0</v>
      </c>
      <c r="BY1616" s="42">
        <v>0</v>
      </c>
      <c r="BZ1616" s="42">
        <v>0</v>
      </c>
      <c r="CA1616" s="42">
        <v>0</v>
      </c>
      <c r="CB1616" s="42">
        <v>44.186441000000002</v>
      </c>
      <c r="CC1616" s="42">
        <v>8.0338980000000006</v>
      </c>
      <c r="CD1616" s="42">
        <v>4.0169490000000003</v>
      </c>
      <c r="CE1616" s="42">
        <v>0</v>
      </c>
      <c r="CF1616" s="42">
        <v>4.0169490000000003</v>
      </c>
      <c r="CG1616" s="42">
        <v>8.0338980000000006</v>
      </c>
      <c r="CH1616" s="42">
        <v>16.067796999999999</v>
      </c>
      <c r="CI1616" s="42">
        <v>0</v>
      </c>
      <c r="CJ1616" s="42">
        <v>4.0169490000000003</v>
      </c>
      <c r="CK1616" s="42">
        <v>164.69491500000001</v>
      </c>
      <c r="CL1616" s="42">
        <v>0</v>
      </c>
      <c r="CM1616" s="42">
        <v>0</v>
      </c>
      <c r="CN1616" s="42">
        <v>12.050846999999999</v>
      </c>
      <c r="CO1616" s="42">
        <v>4.0169490000000003</v>
      </c>
      <c r="CP1616" s="42">
        <v>8.0338980000000006</v>
      </c>
      <c r="CQ1616" s="42">
        <v>4.0169490000000003</v>
      </c>
      <c r="CR1616" s="42">
        <v>132.55932200000001</v>
      </c>
      <c r="CS1616" s="42">
        <v>4.0169490000000003</v>
      </c>
    </row>
    <row r="1617" spans="1:97">
      <c r="A1617" s="40" t="s">
        <v>3902</v>
      </c>
      <c r="B1617" s="40" t="s">
        <v>289</v>
      </c>
      <c r="C1617" s="40" t="s">
        <v>3502</v>
      </c>
      <c r="D1617" s="40" t="s">
        <v>3519</v>
      </c>
      <c r="E1617" s="40" t="s">
        <v>3536</v>
      </c>
      <c r="F1617" s="40" t="s">
        <v>397</v>
      </c>
      <c r="G1617" s="41" t="s">
        <v>294</v>
      </c>
      <c r="H1617" s="40" t="s">
        <v>3903</v>
      </c>
      <c r="I1617" s="42">
        <v>2876</v>
      </c>
      <c r="J1617" s="42">
        <v>417.48283300000003</v>
      </c>
      <c r="K1617" s="42">
        <v>311.24606599999998</v>
      </c>
      <c r="L1617" s="42">
        <v>456.41130199999998</v>
      </c>
      <c r="M1617" s="42">
        <v>575.83798300000001</v>
      </c>
      <c r="N1617" s="42">
        <v>680.05364799999995</v>
      </c>
      <c r="O1617" s="42">
        <v>434.96816899999999</v>
      </c>
      <c r="P1617" s="42">
        <v>458</v>
      </c>
      <c r="Q1617" s="42">
        <v>432</v>
      </c>
      <c r="R1617" s="42">
        <v>552</v>
      </c>
      <c r="S1617" s="42">
        <v>606</v>
      </c>
      <c r="T1617" s="42">
        <v>631</v>
      </c>
      <c r="U1617" s="42">
        <v>256</v>
      </c>
      <c r="V1617" s="42">
        <v>1393.5504289999999</v>
      </c>
      <c r="W1617" s="42">
        <v>213.304721</v>
      </c>
      <c r="X1617" s="42">
        <v>155.10193100000001</v>
      </c>
      <c r="Y1617" s="42">
        <v>235.853362</v>
      </c>
      <c r="Z1617" s="42">
        <v>284.86623700000001</v>
      </c>
      <c r="AA1617" s="42">
        <v>327.77360499999998</v>
      </c>
      <c r="AB1617" s="42">
        <v>170.52396300000001</v>
      </c>
      <c r="AC1617" s="42">
        <v>6.1266090000000002</v>
      </c>
      <c r="AD1617" s="42">
        <v>272.50751100000002</v>
      </c>
      <c r="AE1617" s="42">
        <v>756.50965699999995</v>
      </c>
      <c r="AF1617" s="42">
        <v>364.53326199999998</v>
      </c>
      <c r="AG1617" s="42">
        <v>1482.4495710000001</v>
      </c>
      <c r="AH1617" s="42">
        <v>204.178112</v>
      </c>
      <c r="AI1617" s="42">
        <v>156.14413400000001</v>
      </c>
      <c r="AJ1617" s="42">
        <v>220.55794</v>
      </c>
      <c r="AK1617" s="42">
        <v>290.971745</v>
      </c>
      <c r="AL1617" s="42">
        <v>352.28004299999998</v>
      </c>
      <c r="AM1617" s="42">
        <v>239.93776800000001</v>
      </c>
      <c r="AN1617" s="42">
        <v>18.379828</v>
      </c>
      <c r="AO1617" s="42">
        <v>260.33869800000002</v>
      </c>
      <c r="AP1617" s="42">
        <v>752.42525000000001</v>
      </c>
      <c r="AQ1617" s="42">
        <v>469.68562200000002</v>
      </c>
      <c r="AR1617" s="42">
        <v>2470.8125890000001</v>
      </c>
      <c r="AS1617" s="42">
        <v>8.1688130000000001</v>
      </c>
      <c r="AT1617" s="42">
        <v>89.856938</v>
      </c>
      <c r="AU1617" s="42">
        <v>40.844062999999998</v>
      </c>
      <c r="AV1617" s="42">
        <v>175.629471</v>
      </c>
      <c r="AW1617" s="42">
        <v>396.187411</v>
      </c>
      <c r="AX1617" s="42">
        <v>371.59656699999999</v>
      </c>
      <c r="AY1617" s="42">
        <v>1070.030043</v>
      </c>
      <c r="AZ1617" s="42">
        <v>318.49928499999999</v>
      </c>
      <c r="BA1617" s="42">
        <v>1196.6466379999999</v>
      </c>
      <c r="BB1617" s="42">
        <v>8.1688130000000001</v>
      </c>
      <c r="BC1617" s="42">
        <v>53.097282</v>
      </c>
      <c r="BD1617" s="42">
        <v>28.590844000000001</v>
      </c>
      <c r="BE1617" s="42">
        <v>98.025751</v>
      </c>
      <c r="BF1617" s="42">
        <v>65.350500999999994</v>
      </c>
      <c r="BG1617" s="42">
        <v>310.33047199999999</v>
      </c>
      <c r="BH1617" s="42">
        <v>514.63519299999996</v>
      </c>
      <c r="BI1617" s="42">
        <v>118.447783</v>
      </c>
      <c r="BJ1617" s="42">
        <v>1274.1659509999999</v>
      </c>
      <c r="BK1617" s="42">
        <v>0</v>
      </c>
      <c r="BL1617" s="42">
        <v>36.759656999999997</v>
      </c>
      <c r="BM1617" s="42">
        <v>12.253219</v>
      </c>
      <c r="BN1617" s="42">
        <v>77.603719999999996</v>
      </c>
      <c r="BO1617" s="42">
        <v>330.83690999999999</v>
      </c>
      <c r="BP1617" s="42">
        <v>61.266094000000002</v>
      </c>
      <c r="BQ1617" s="42">
        <v>555.39485000000002</v>
      </c>
      <c r="BR1617" s="42">
        <v>200.051502</v>
      </c>
      <c r="BS1617" s="42">
        <v>253.14878400000001</v>
      </c>
      <c r="BT1617" s="42">
        <v>0</v>
      </c>
      <c r="BU1617" s="42">
        <v>4.0844060000000004</v>
      </c>
      <c r="BV1617" s="42">
        <v>0</v>
      </c>
      <c r="BW1617" s="42">
        <v>8.1688130000000001</v>
      </c>
      <c r="BX1617" s="42">
        <v>40.844062999999998</v>
      </c>
      <c r="BY1617" s="42">
        <v>57.181688000000001</v>
      </c>
      <c r="BZ1617" s="42">
        <v>0</v>
      </c>
      <c r="CA1617" s="42">
        <v>142.86981399999999</v>
      </c>
      <c r="CB1617" s="42">
        <v>943.41344800000002</v>
      </c>
      <c r="CC1617" s="42">
        <v>4.0844060000000004</v>
      </c>
      <c r="CD1617" s="42">
        <v>85.772531999999998</v>
      </c>
      <c r="CE1617" s="42">
        <v>28.590844000000001</v>
      </c>
      <c r="CF1617" s="42">
        <v>138.86981399999999</v>
      </c>
      <c r="CG1617" s="42">
        <v>281.82403399999998</v>
      </c>
      <c r="CH1617" s="42">
        <v>289.90844099999998</v>
      </c>
      <c r="CI1617" s="42">
        <v>16.337624999999999</v>
      </c>
      <c r="CJ1617" s="42">
        <v>98.025751</v>
      </c>
      <c r="CK1617" s="42">
        <v>1274.250358</v>
      </c>
      <c r="CL1617" s="42">
        <v>4.0844060000000004</v>
      </c>
      <c r="CM1617" s="42">
        <v>0</v>
      </c>
      <c r="CN1617" s="42">
        <v>12.253219</v>
      </c>
      <c r="CO1617" s="42">
        <v>28.590844000000001</v>
      </c>
      <c r="CP1617" s="42">
        <v>73.519312999999997</v>
      </c>
      <c r="CQ1617" s="42">
        <v>24.506437999999999</v>
      </c>
      <c r="CR1617" s="42">
        <v>1053.6924180000001</v>
      </c>
      <c r="CS1617" s="42">
        <v>77.603719999999996</v>
      </c>
    </row>
    <row r="1618" spans="1:97">
      <c r="A1618" s="40" t="s">
        <v>3904</v>
      </c>
      <c r="B1618" s="40" t="s">
        <v>289</v>
      </c>
      <c r="C1618" s="40" t="s">
        <v>3502</v>
      </c>
      <c r="D1618" s="40" t="s">
        <v>3523</v>
      </c>
      <c r="E1618" s="40" t="s">
        <v>3562</v>
      </c>
      <c r="F1618" s="40" t="s">
        <v>2849</v>
      </c>
      <c r="G1618" s="41" t="s">
        <v>294</v>
      </c>
      <c r="H1618" s="40" t="s">
        <v>3905</v>
      </c>
      <c r="I1618" s="42">
        <v>780</v>
      </c>
      <c r="J1618" s="42">
        <v>144.901186</v>
      </c>
      <c r="K1618" s="42">
        <v>97.628457999999995</v>
      </c>
      <c r="L1618" s="42">
        <v>157.23320200000001</v>
      </c>
      <c r="M1618" s="42">
        <v>173.67588900000001</v>
      </c>
      <c r="N1618" s="42">
        <v>119.209486</v>
      </c>
      <c r="O1618" s="42">
        <v>87.351778999999993</v>
      </c>
      <c r="P1618" s="42">
        <v>148</v>
      </c>
      <c r="Q1618" s="42">
        <v>116</v>
      </c>
      <c r="R1618" s="42">
        <v>166</v>
      </c>
      <c r="S1618" s="42">
        <v>135</v>
      </c>
      <c r="T1618" s="42">
        <v>105</v>
      </c>
      <c r="U1618" s="42">
        <v>43</v>
      </c>
      <c r="V1618" s="42">
        <v>385.375494</v>
      </c>
      <c r="W1618" s="42">
        <v>75.019762999999998</v>
      </c>
      <c r="X1618" s="42">
        <v>43.162055000000002</v>
      </c>
      <c r="Y1618" s="42">
        <v>81.185771000000003</v>
      </c>
      <c r="Z1618" s="42">
        <v>90.434782999999996</v>
      </c>
      <c r="AA1618" s="42">
        <v>53.438735000000001</v>
      </c>
      <c r="AB1618" s="42">
        <v>39.051383000000001</v>
      </c>
      <c r="AC1618" s="42">
        <v>3.0830039999999999</v>
      </c>
      <c r="AD1618" s="42">
        <v>83.241107</v>
      </c>
      <c r="AE1618" s="42">
        <v>223.003953</v>
      </c>
      <c r="AF1618" s="42">
        <v>79.130435000000006</v>
      </c>
      <c r="AG1618" s="42">
        <v>394.624506</v>
      </c>
      <c r="AH1618" s="42">
        <v>69.881422999999998</v>
      </c>
      <c r="AI1618" s="42">
        <v>54.466403</v>
      </c>
      <c r="AJ1618" s="42">
        <v>76.047431000000003</v>
      </c>
      <c r="AK1618" s="42">
        <v>83.241107</v>
      </c>
      <c r="AL1618" s="42">
        <v>65.770751000000004</v>
      </c>
      <c r="AM1618" s="42">
        <v>43.162055000000002</v>
      </c>
      <c r="AN1618" s="42">
        <v>2.0553360000000001</v>
      </c>
      <c r="AO1618" s="42">
        <v>86.324111000000002</v>
      </c>
      <c r="AP1618" s="42">
        <v>229.16996</v>
      </c>
      <c r="AQ1618" s="42">
        <v>79.130435000000006</v>
      </c>
      <c r="AR1618" s="42">
        <v>612.49011900000005</v>
      </c>
      <c r="AS1618" s="42">
        <v>41.106718999999998</v>
      </c>
      <c r="AT1618" s="42">
        <v>36.996046999999997</v>
      </c>
      <c r="AU1618" s="42">
        <v>32.885375000000003</v>
      </c>
      <c r="AV1618" s="42">
        <v>94.545455000000004</v>
      </c>
      <c r="AW1618" s="42">
        <v>90.434782999999996</v>
      </c>
      <c r="AX1618" s="42">
        <v>82.213438999999994</v>
      </c>
      <c r="AY1618" s="42">
        <v>193.201581</v>
      </c>
      <c r="AZ1618" s="42">
        <v>41.106718999999998</v>
      </c>
      <c r="BA1618" s="42">
        <v>291.857708</v>
      </c>
      <c r="BB1618" s="42">
        <v>28.774704</v>
      </c>
      <c r="BC1618" s="42">
        <v>28.774704</v>
      </c>
      <c r="BD1618" s="42">
        <v>20.553360000000001</v>
      </c>
      <c r="BE1618" s="42">
        <v>45.217390999999999</v>
      </c>
      <c r="BF1618" s="42">
        <v>16.442688</v>
      </c>
      <c r="BG1618" s="42">
        <v>61.660079000000003</v>
      </c>
      <c r="BH1618" s="42">
        <v>90.434782999999996</v>
      </c>
      <c r="BI1618" s="42">
        <v>0</v>
      </c>
      <c r="BJ1618" s="42">
        <v>320.63241099999999</v>
      </c>
      <c r="BK1618" s="42">
        <v>12.332015999999999</v>
      </c>
      <c r="BL1618" s="42">
        <v>8.2213440000000002</v>
      </c>
      <c r="BM1618" s="42">
        <v>12.332015999999999</v>
      </c>
      <c r="BN1618" s="42">
        <v>49.328063</v>
      </c>
      <c r="BO1618" s="42">
        <v>73.992095000000006</v>
      </c>
      <c r="BP1618" s="42">
        <v>20.553360000000001</v>
      </c>
      <c r="BQ1618" s="42">
        <v>102.76679799999999</v>
      </c>
      <c r="BR1618" s="42">
        <v>41.106718999999998</v>
      </c>
      <c r="BS1618" s="42">
        <v>45.217390999999999</v>
      </c>
      <c r="BT1618" s="42">
        <v>0</v>
      </c>
      <c r="BU1618" s="42">
        <v>0</v>
      </c>
      <c r="BV1618" s="42">
        <v>0</v>
      </c>
      <c r="BW1618" s="42">
        <v>0</v>
      </c>
      <c r="BX1618" s="42">
        <v>16.442688</v>
      </c>
      <c r="BY1618" s="42">
        <v>8.2213440000000002</v>
      </c>
      <c r="BZ1618" s="42">
        <v>0</v>
      </c>
      <c r="CA1618" s="42">
        <v>20.553360000000001</v>
      </c>
      <c r="CB1618" s="42">
        <v>320.63241099999999</v>
      </c>
      <c r="CC1618" s="42">
        <v>32.885375000000003</v>
      </c>
      <c r="CD1618" s="42">
        <v>24.664031999999999</v>
      </c>
      <c r="CE1618" s="42">
        <v>28.774704</v>
      </c>
      <c r="CF1618" s="42">
        <v>82.213438999999994</v>
      </c>
      <c r="CG1618" s="42">
        <v>69.881422999999998</v>
      </c>
      <c r="CH1618" s="42">
        <v>69.881422999999998</v>
      </c>
      <c r="CI1618" s="42">
        <v>0</v>
      </c>
      <c r="CJ1618" s="42">
        <v>12.332015999999999</v>
      </c>
      <c r="CK1618" s="42">
        <v>246.64031600000001</v>
      </c>
      <c r="CL1618" s="42">
        <v>8.2213440000000002</v>
      </c>
      <c r="CM1618" s="42">
        <v>12.332015999999999</v>
      </c>
      <c r="CN1618" s="42">
        <v>4.1106720000000001</v>
      </c>
      <c r="CO1618" s="42">
        <v>12.332015999999999</v>
      </c>
      <c r="CP1618" s="42">
        <v>4.1106720000000001</v>
      </c>
      <c r="CQ1618" s="42">
        <v>4.1106720000000001</v>
      </c>
      <c r="CR1618" s="42">
        <v>193.201581</v>
      </c>
      <c r="CS1618" s="42">
        <v>8.2213440000000002</v>
      </c>
    </row>
    <row r="1619" spans="1:97">
      <c r="A1619" s="40" t="s">
        <v>3906</v>
      </c>
      <c r="B1619" s="40" t="s">
        <v>289</v>
      </c>
      <c r="C1619" s="40" t="s">
        <v>3502</v>
      </c>
      <c r="D1619" s="40" t="s">
        <v>3507</v>
      </c>
      <c r="E1619" s="40" t="s">
        <v>3624</v>
      </c>
      <c r="F1619" s="40" t="s">
        <v>2094</v>
      </c>
      <c r="G1619" s="41" t="s">
        <v>294</v>
      </c>
      <c r="H1619" s="40" t="s">
        <v>3907</v>
      </c>
      <c r="I1619" s="42">
        <v>277</v>
      </c>
      <c r="J1619" s="42">
        <v>47.170290000000001</v>
      </c>
      <c r="K1619" s="42">
        <v>51.184783000000003</v>
      </c>
      <c r="L1619" s="42">
        <v>42.152174000000002</v>
      </c>
      <c r="M1619" s="42">
        <v>64.231883999999994</v>
      </c>
      <c r="N1619" s="42">
        <v>37.134058000000003</v>
      </c>
      <c r="O1619" s="42">
        <v>35.126812000000001</v>
      </c>
      <c r="P1619" s="42">
        <v>40</v>
      </c>
      <c r="Q1619" s="42">
        <v>44</v>
      </c>
      <c r="R1619" s="42">
        <v>37</v>
      </c>
      <c r="S1619" s="42">
        <v>54</v>
      </c>
      <c r="T1619" s="42">
        <v>43</v>
      </c>
      <c r="U1619" s="42">
        <v>20</v>
      </c>
      <c r="V1619" s="42">
        <v>146.528986</v>
      </c>
      <c r="W1619" s="42">
        <v>29.105072</v>
      </c>
      <c r="X1619" s="42">
        <v>27.097826000000001</v>
      </c>
      <c r="Y1619" s="42">
        <v>23.083333</v>
      </c>
      <c r="Z1619" s="42">
        <v>35.126812000000001</v>
      </c>
      <c r="AA1619" s="42">
        <v>18.065217000000001</v>
      </c>
      <c r="AB1619" s="42">
        <v>13.047101</v>
      </c>
      <c r="AC1619" s="42">
        <v>1.0036229999999999</v>
      </c>
      <c r="AD1619" s="42">
        <v>37.134058000000003</v>
      </c>
      <c r="AE1619" s="42">
        <v>86.311593999999999</v>
      </c>
      <c r="AF1619" s="42">
        <v>23.083333</v>
      </c>
      <c r="AG1619" s="42">
        <v>130.471014</v>
      </c>
      <c r="AH1619" s="42">
        <v>18.065217000000001</v>
      </c>
      <c r="AI1619" s="42">
        <v>24.086957000000002</v>
      </c>
      <c r="AJ1619" s="42">
        <v>19.068840999999999</v>
      </c>
      <c r="AK1619" s="42">
        <v>29.105072</v>
      </c>
      <c r="AL1619" s="42">
        <v>19.068840999999999</v>
      </c>
      <c r="AM1619" s="42">
        <v>17.061593999999999</v>
      </c>
      <c r="AN1619" s="42">
        <v>4.0144929999999999</v>
      </c>
      <c r="AO1619" s="42">
        <v>25.090579999999999</v>
      </c>
      <c r="AP1619" s="42">
        <v>76.275362000000001</v>
      </c>
      <c r="AQ1619" s="42">
        <v>29.105072</v>
      </c>
      <c r="AR1619" s="42">
        <v>244.88405800000001</v>
      </c>
      <c r="AS1619" s="42">
        <v>8.0289859999999997</v>
      </c>
      <c r="AT1619" s="42">
        <v>12.043478</v>
      </c>
      <c r="AU1619" s="42">
        <v>4.0144929999999999</v>
      </c>
      <c r="AV1619" s="42">
        <v>28.101448999999999</v>
      </c>
      <c r="AW1619" s="42">
        <v>28.101448999999999</v>
      </c>
      <c r="AX1619" s="42">
        <v>52.188406000000001</v>
      </c>
      <c r="AY1619" s="42">
        <v>68.246376999999995</v>
      </c>
      <c r="AZ1619" s="42">
        <v>44.159419999999997</v>
      </c>
      <c r="BA1619" s="42">
        <v>124.449275</v>
      </c>
      <c r="BB1619" s="42">
        <v>4.0144929999999999</v>
      </c>
      <c r="BC1619" s="42">
        <v>12.043478</v>
      </c>
      <c r="BD1619" s="42">
        <v>4.0144929999999999</v>
      </c>
      <c r="BE1619" s="42">
        <v>16.057970999999998</v>
      </c>
      <c r="BF1619" s="42">
        <v>4.0144929999999999</v>
      </c>
      <c r="BG1619" s="42">
        <v>40.144928</v>
      </c>
      <c r="BH1619" s="42">
        <v>28.101448999999999</v>
      </c>
      <c r="BI1619" s="42">
        <v>16.057970999999998</v>
      </c>
      <c r="BJ1619" s="42">
        <v>120.434783</v>
      </c>
      <c r="BK1619" s="42">
        <v>4.0144929999999999</v>
      </c>
      <c r="BL1619" s="42">
        <v>0</v>
      </c>
      <c r="BM1619" s="42">
        <v>0</v>
      </c>
      <c r="BN1619" s="42">
        <v>12.043478</v>
      </c>
      <c r="BO1619" s="42">
        <v>24.086957000000002</v>
      </c>
      <c r="BP1619" s="42">
        <v>12.043478</v>
      </c>
      <c r="BQ1619" s="42">
        <v>40.144928</v>
      </c>
      <c r="BR1619" s="42">
        <v>28.101448999999999</v>
      </c>
      <c r="BS1619" s="42">
        <v>48.173912999999999</v>
      </c>
      <c r="BT1619" s="42">
        <v>0</v>
      </c>
      <c r="BU1619" s="42">
        <v>0</v>
      </c>
      <c r="BV1619" s="42">
        <v>0</v>
      </c>
      <c r="BW1619" s="42">
        <v>4.0144929999999999</v>
      </c>
      <c r="BX1619" s="42">
        <v>4.0144929999999999</v>
      </c>
      <c r="BY1619" s="42">
        <v>16.057970999999998</v>
      </c>
      <c r="BZ1619" s="42">
        <v>0</v>
      </c>
      <c r="CA1619" s="42">
        <v>24.086957000000002</v>
      </c>
      <c r="CB1619" s="42">
        <v>96.347825999999998</v>
      </c>
      <c r="CC1619" s="42">
        <v>4.0144929999999999</v>
      </c>
      <c r="CD1619" s="42">
        <v>4.0144929999999999</v>
      </c>
      <c r="CE1619" s="42">
        <v>4.0144929999999999</v>
      </c>
      <c r="CF1619" s="42">
        <v>16.057970999999998</v>
      </c>
      <c r="CG1619" s="42">
        <v>24.086957000000002</v>
      </c>
      <c r="CH1619" s="42">
        <v>36.130434999999999</v>
      </c>
      <c r="CI1619" s="42">
        <v>0</v>
      </c>
      <c r="CJ1619" s="42">
        <v>8.0289859999999997</v>
      </c>
      <c r="CK1619" s="42">
        <v>100.362319</v>
      </c>
      <c r="CL1619" s="42">
        <v>4.0144929999999999</v>
      </c>
      <c r="CM1619" s="42">
        <v>8.0289859999999997</v>
      </c>
      <c r="CN1619" s="42">
        <v>0</v>
      </c>
      <c r="CO1619" s="42">
        <v>8.0289859999999997</v>
      </c>
      <c r="CP1619" s="42">
        <v>0</v>
      </c>
      <c r="CQ1619" s="42">
        <v>0</v>
      </c>
      <c r="CR1619" s="42">
        <v>68.246376999999995</v>
      </c>
      <c r="CS1619" s="42">
        <v>12.043478</v>
      </c>
    </row>
    <row r="1620" spans="1:97">
      <c r="A1620" s="40" t="s">
        <v>3908</v>
      </c>
      <c r="B1620" s="40" t="s">
        <v>289</v>
      </c>
      <c r="C1620" s="40" t="s">
        <v>3502</v>
      </c>
      <c r="D1620" s="40" t="s">
        <v>3507</v>
      </c>
      <c r="E1620" s="40" t="s">
        <v>3511</v>
      </c>
      <c r="F1620" s="40" t="s">
        <v>2094</v>
      </c>
      <c r="G1620" s="41" t="s">
        <v>294</v>
      </c>
      <c r="H1620" s="40" t="s">
        <v>3909</v>
      </c>
      <c r="I1620" s="42">
        <v>281</v>
      </c>
      <c r="J1620" s="42">
        <v>50.996296000000001</v>
      </c>
      <c r="K1620" s="42">
        <v>22.896296</v>
      </c>
      <c r="L1620" s="42">
        <v>44.751852</v>
      </c>
      <c r="M1620" s="42">
        <v>50.996296000000001</v>
      </c>
      <c r="N1620" s="42">
        <v>69.72963</v>
      </c>
      <c r="O1620" s="42">
        <v>41.629629999999999</v>
      </c>
      <c r="P1620" s="42">
        <v>37</v>
      </c>
      <c r="Q1620" s="42">
        <v>41</v>
      </c>
      <c r="R1620" s="42">
        <v>49</v>
      </c>
      <c r="S1620" s="42">
        <v>61</v>
      </c>
      <c r="T1620" s="42">
        <v>62</v>
      </c>
      <c r="U1620" s="42">
        <v>32</v>
      </c>
      <c r="V1620" s="42">
        <v>146.74444399999999</v>
      </c>
      <c r="W1620" s="42">
        <v>32.262962999999999</v>
      </c>
      <c r="X1620" s="42">
        <v>14.57037</v>
      </c>
      <c r="Y1620" s="42">
        <v>22.896296</v>
      </c>
      <c r="Z1620" s="42">
        <v>27.059259000000001</v>
      </c>
      <c r="AA1620" s="42">
        <v>32.262962999999999</v>
      </c>
      <c r="AB1620" s="42">
        <v>17.692592999999999</v>
      </c>
      <c r="AC1620" s="42">
        <v>0</v>
      </c>
      <c r="AD1620" s="42">
        <v>40.588889000000002</v>
      </c>
      <c r="AE1620" s="42">
        <v>66.607406999999995</v>
      </c>
      <c r="AF1620" s="42">
        <v>39.548147999999998</v>
      </c>
      <c r="AG1620" s="42">
        <v>134.25555600000001</v>
      </c>
      <c r="AH1620" s="42">
        <v>18.733332999999998</v>
      </c>
      <c r="AI1620" s="42">
        <v>8.3259260000000008</v>
      </c>
      <c r="AJ1620" s="42">
        <v>21.855556</v>
      </c>
      <c r="AK1620" s="42">
        <v>23.937037</v>
      </c>
      <c r="AL1620" s="42">
        <v>37.466667000000001</v>
      </c>
      <c r="AM1620" s="42">
        <v>21.855556</v>
      </c>
      <c r="AN1620" s="42">
        <v>2.0814810000000001</v>
      </c>
      <c r="AO1620" s="42">
        <v>21.855556</v>
      </c>
      <c r="AP1620" s="42">
        <v>64.525925999999998</v>
      </c>
      <c r="AQ1620" s="42">
        <v>47.874074</v>
      </c>
      <c r="AR1620" s="42">
        <v>241.451852</v>
      </c>
      <c r="AS1620" s="42">
        <v>16.651852000000002</v>
      </c>
      <c r="AT1620" s="42">
        <v>8.3259260000000008</v>
      </c>
      <c r="AU1620" s="42">
        <v>0</v>
      </c>
      <c r="AV1620" s="42">
        <v>12.488889</v>
      </c>
      <c r="AW1620" s="42">
        <v>33.303704000000003</v>
      </c>
      <c r="AX1620" s="42">
        <v>45.792592999999997</v>
      </c>
      <c r="AY1620" s="42">
        <v>108.237037</v>
      </c>
      <c r="AZ1620" s="42">
        <v>16.651852000000002</v>
      </c>
      <c r="BA1620" s="42">
        <v>129.051852</v>
      </c>
      <c r="BB1620" s="42">
        <v>16.651852000000002</v>
      </c>
      <c r="BC1620" s="42">
        <v>4.1629630000000004</v>
      </c>
      <c r="BD1620" s="42">
        <v>0</v>
      </c>
      <c r="BE1620" s="42">
        <v>8.3259260000000008</v>
      </c>
      <c r="BF1620" s="42">
        <v>4.1629630000000004</v>
      </c>
      <c r="BG1620" s="42">
        <v>37.466667000000001</v>
      </c>
      <c r="BH1620" s="42">
        <v>49.955556000000001</v>
      </c>
      <c r="BI1620" s="42">
        <v>8.3259260000000008</v>
      </c>
      <c r="BJ1620" s="42">
        <v>112.4</v>
      </c>
      <c r="BK1620" s="42">
        <v>0</v>
      </c>
      <c r="BL1620" s="42">
        <v>4.1629630000000004</v>
      </c>
      <c r="BM1620" s="42">
        <v>0</v>
      </c>
      <c r="BN1620" s="42">
        <v>4.1629630000000004</v>
      </c>
      <c r="BO1620" s="42">
        <v>29.140740999999998</v>
      </c>
      <c r="BP1620" s="42">
        <v>8.3259260000000008</v>
      </c>
      <c r="BQ1620" s="42">
        <v>58.281480999999999</v>
      </c>
      <c r="BR1620" s="42">
        <v>8.3259260000000008</v>
      </c>
      <c r="BS1620" s="42">
        <v>20.814814999999999</v>
      </c>
      <c r="BT1620" s="42">
        <v>0</v>
      </c>
      <c r="BU1620" s="42">
        <v>0</v>
      </c>
      <c r="BV1620" s="42">
        <v>0</v>
      </c>
      <c r="BW1620" s="42">
        <v>4.1629630000000004</v>
      </c>
      <c r="BX1620" s="42">
        <v>4.1629630000000004</v>
      </c>
      <c r="BY1620" s="42">
        <v>4.1629630000000004</v>
      </c>
      <c r="BZ1620" s="42">
        <v>0</v>
      </c>
      <c r="CA1620" s="42">
        <v>8.3259260000000008</v>
      </c>
      <c r="CB1620" s="42">
        <v>104.074074</v>
      </c>
      <c r="CC1620" s="42">
        <v>16.651852000000002</v>
      </c>
      <c r="CD1620" s="42">
        <v>4.1629630000000004</v>
      </c>
      <c r="CE1620" s="42">
        <v>0</v>
      </c>
      <c r="CF1620" s="42">
        <v>8.3259260000000008</v>
      </c>
      <c r="CG1620" s="42">
        <v>29.140740999999998</v>
      </c>
      <c r="CH1620" s="42">
        <v>41.629629999999999</v>
      </c>
      <c r="CI1620" s="42">
        <v>0</v>
      </c>
      <c r="CJ1620" s="42">
        <v>4.1629630000000004</v>
      </c>
      <c r="CK1620" s="42">
        <v>116.562963</v>
      </c>
      <c r="CL1620" s="42">
        <v>0</v>
      </c>
      <c r="CM1620" s="42">
        <v>4.1629630000000004</v>
      </c>
      <c r="CN1620" s="42">
        <v>0</v>
      </c>
      <c r="CO1620" s="42">
        <v>0</v>
      </c>
      <c r="CP1620" s="42">
        <v>0</v>
      </c>
      <c r="CQ1620" s="42">
        <v>0</v>
      </c>
      <c r="CR1620" s="42">
        <v>108.237037</v>
      </c>
      <c r="CS1620" s="42">
        <v>4.1629630000000004</v>
      </c>
    </row>
    <row r="1621" spans="1:97">
      <c r="A1621" s="40" t="s">
        <v>3910</v>
      </c>
      <c r="B1621" s="40" t="s">
        <v>289</v>
      </c>
      <c r="C1621" s="40" t="s">
        <v>3502</v>
      </c>
      <c r="D1621" s="40" t="s">
        <v>3507</v>
      </c>
      <c r="E1621" s="40" t="s">
        <v>3624</v>
      </c>
      <c r="F1621" s="40" t="s">
        <v>2094</v>
      </c>
      <c r="G1621" s="41" t="s">
        <v>294</v>
      </c>
      <c r="H1621" s="40" t="s">
        <v>3911</v>
      </c>
      <c r="I1621" s="42">
        <v>138</v>
      </c>
      <c r="J1621" s="42">
        <v>18.595745000000001</v>
      </c>
      <c r="K1621" s="42">
        <v>13.702128</v>
      </c>
      <c r="L1621" s="42">
        <v>23.489362</v>
      </c>
      <c r="M1621" s="42">
        <v>31.319148999999999</v>
      </c>
      <c r="N1621" s="42">
        <v>35.234043</v>
      </c>
      <c r="O1621" s="42">
        <v>15.659573999999999</v>
      </c>
      <c r="P1621" s="42">
        <v>14</v>
      </c>
      <c r="Q1621" s="42">
        <v>15</v>
      </c>
      <c r="R1621" s="42">
        <v>20</v>
      </c>
      <c r="S1621" s="42">
        <v>33</v>
      </c>
      <c r="T1621" s="42">
        <v>23</v>
      </c>
      <c r="U1621" s="42">
        <v>6</v>
      </c>
      <c r="V1621" s="42">
        <v>70.468085000000002</v>
      </c>
      <c r="W1621" s="42">
        <v>9.7872339999999998</v>
      </c>
      <c r="X1621" s="42">
        <v>8.8085109999999993</v>
      </c>
      <c r="Y1621" s="42">
        <v>12.723404</v>
      </c>
      <c r="Z1621" s="42">
        <v>14.680851000000001</v>
      </c>
      <c r="AA1621" s="42">
        <v>17.617021000000001</v>
      </c>
      <c r="AB1621" s="42">
        <v>6.851064</v>
      </c>
      <c r="AC1621" s="42">
        <v>0</v>
      </c>
      <c r="AD1621" s="42">
        <v>13.702128</v>
      </c>
      <c r="AE1621" s="42">
        <v>42.085106000000003</v>
      </c>
      <c r="AF1621" s="42">
        <v>14.680851000000001</v>
      </c>
      <c r="AG1621" s="42">
        <v>67.531914999999998</v>
      </c>
      <c r="AH1621" s="42">
        <v>8.8085109999999993</v>
      </c>
      <c r="AI1621" s="42">
        <v>4.8936169999999999</v>
      </c>
      <c r="AJ1621" s="42">
        <v>10.765957</v>
      </c>
      <c r="AK1621" s="42">
        <v>16.638297999999999</v>
      </c>
      <c r="AL1621" s="42">
        <v>17.617021000000001</v>
      </c>
      <c r="AM1621" s="42">
        <v>8.8085109999999993</v>
      </c>
      <c r="AN1621" s="42">
        <v>0</v>
      </c>
      <c r="AO1621" s="42">
        <v>8.8085109999999993</v>
      </c>
      <c r="AP1621" s="42">
        <v>37.191488999999997</v>
      </c>
      <c r="AQ1621" s="42">
        <v>21.531915000000001</v>
      </c>
      <c r="AR1621" s="42">
        <v>113.531915</v>
      </c>
      <c r="AS1621" s="42">
        <v>7.8297869999999996</v>
      </c>
      <c r="AT1621" s="42">
        <v>19.574468</v>
      </c>
      <c r="AU1621" s="42">
        <v>3.9148939999999999</v>
      </c>
      <c r="AV1621" s="42">
        <v>11.744681</v>
      </c>
      <c r="AW1621" s="42">
        <v>27.404254999999999</v>
      </c>
      <c r="AX1621" s="42">
        <v>3.9148939999999999</v>
      </c>
      <c r="AY1621" s="42">
        <v>39.148935999999999</v>
      </c>
      <c r="AZ1621" s="42">
        <v>0</v>
      </c>
      <c r="BA1621" s="42">
        <v>62.638297999999999</v>
      </c>
      <c r="BB1621" s="42">
        <v>3.9148939999999999</v>
      </c>
      <c r="BC1621" s="42">
        <v>11.744681</v>
      </c>
      <c r="BD1621" s="42">
        <v>3.9148939999999999</v>
      </c>
      <c r="BE1621" s="42">
        <v>7.8297869999999996</v>
      </c>
      <c r="BF1621" s="42">
        <v>11.744681</v>
      </c>
      <c r="BG1621" s="42">
        <v>3.9148939999999999</v>
      </c>
      <c r="BH1621" s="42">
        <v>19.574468</v>
      </c>
      <c r="BI1621" s="42">
        <v>0</v>
      </c>
      <c r="BJ1621" s="42">
        <v>50.893616999999999</v>
      </c>
      <c r="BK1621" s="42">
        <v>3.9148939999999999</v>
      </c>
      <c r="BL1621" s="42">
        <v>7.8297869999999996</v>
      </c>
      <c r="BM1621" s="42">
        <v>0</v>
      </c>
      <c r="BN1621" s="42">
        <v>3.9148939999999999</v>
      </c>
      <c r="BO1621" s="42">
        <v>15.659573999999999</v>
      </c>
      <c r="BP1621" s="42">
        <v>0</v>
      </c>
      <c r="BQ1621" s="42">
        <v>19.574468</v>
      </c>
      <c r="BR1621" s="42">
        <v>0</v>
      </c>
      <c r="BS1621" s="42">
        <v>0</v>
      </c>
      <c r="BT1621" s="42">
        <v>0</v>
      </c>
      <c r="BU1621" s="42">
        <v>0</v>
      </c>
      <c r="BV1621" s="42">
        <v>0</v>
      </c>
      <c r="BW1621" s="42">
        <v>0</v>
      </c>
      <c r="BX1621" s="42">
        <v>0</v>
      </c>
      <c r="BY1621" s="42">
        <v>0</v>
      </c>
      <c r="BZ1621" s="42">
        <v>0</v>
      </c>
      <c r="CA1621" s="42">
        <v>0</v>
      </c>
      <c r="CB1621" s="42">
        <v>62.638297999999999</v>
      </c>
      <c r="CC1621" s="42">
        <v>3.9148939999999999</v>
      </c>
      <c r="CD1621" s="42">
        <v>15.659573999999999</v>
      </c>
      <c r="CE1621" s="42">
        <v>3.9148939999999999</v>
      </c>
      <c r="CF1621" s="42">
        <v>11.744681</v>
      </c>
      <c r="CG1621" s="42">
        <v>23.489362</v>
      </c>
      <c r="CH1621" s="42">
        <v>3.9148939999999999</v>
      </c>
      <c r="CI1621" s="42">
        <v>0</v>
      </c>
      <c r="CJ1621" s="42">
        <v>0</v>
      </c>
      <c r="CK1621" s="42">
        <v>50.893616999999999</v>
      </c>
      <c r="CL1621" s="42">
        <v>3.9148939999999999</v>
      </c>
      <c r="CM1621" s="42">
        <v>3.9148939999999999</v>
      </c>
      <c r="CN1621" s="42">
        <v>0</v>
      </c>
      <c r="CO1621" s="42">
        <v>0</v>
      </c>
      <c r="CP1621" s="42">
        <v>3.9148939999999999</v>
      </c>
      <c r="CQ1621" s="42">
        <v>0</v>
      </c>
      <c r="CR1621" s="42">
        <v>39.148935999999999</v>
      </c>
      <c r="CS1621" s="42">
        <v>0</v>
      </c>
    </row>
    <row r="1622" spans="1:97">
      <c r="A1622" s="40" t="s">
        <v>3912</v>
      </c>
      <c r="B1622" s="40" t="s">
        <v>289</v>
      </c>
      <c r="C1622" s="40" t="s">
        <v>3502</v>
      </c>
      <c r="D1622" s="40" t="s">
        <v>3503</v>
      </c>
      <c r="E1622" s="40" t="s">
        <v>3681</v>
      </c>
      <c r="F1622" s="40" t="s">
        <v>397</v>
      </c>
      <c r="G1622" s="41" t="s">
        <v>294</v>
      </c>
      <c r="H1622" s="40" t="s">
        <v>3913</v>
      </c>
      <c r="I1622" s="42">
        <v>582</v>
      </c>
      <c r="J1622" s="42">
        <v>96.697686000000004</v>
      </c>
      <c r="K1622" s="42">
        <v>76.420873</v>
      </c>
      <c r="L1622" s="42">
        <v>99.677975000000004</v>
      </c>
      <c r="M1622" s="42">
        <v>147.033388</v>
      </c>
      <c r="N1622" s="42">
        <v>90.654081000000005</v>
      </c>
      <c r="O1622" s="42">
        <v>71.515996999999999</v>
      </c>
      <c r="P1622" s="42">
        <v>99</v>
      </c>
      <c r="Q1622" s="42">
        <v>87</v>
      </c>
      <c r="R1622" s="42">
        <v>139</v>
      </c>
      <c r="S1622" s="42">
        <v>116</v>
      </c>
      <c r="T1622" s="42">
        <v>102</v>
      </c>
      <c r="U1622" s="42">
        <v>51</v>
      </c>
      <c r="V1622" s="42">
        <v>286.00171699999999</v>
      </c>
      <c r="W1622" s="42">
        <v>46.334308</v>
      </c>
      <c r="X1622" s="42">
        <v>35.226689</v>
      </c>
      <c r="Y1622" s="42">
        <v>52.350237</v>
      </c>
      <c r="Z1622" s="42">
        <v>76.545416000000003</v>
      </c>
      <c r="AA1622" s="42">
        <v>38.276167000000001</v>
      </c>
      <c r="AB1622" s="42">
        <v>36.261631999999999</v>
      </c>
      <c r="AC1622" s="42">
        <v>1.0072680000000001</v>
      </c>
      <c r="AD1622" s="42">
        <v>59.428786000000002</v>
      </c>
      <c r="AE1622" s="42">
        <v>167.14414400000001</v>
      </c>
      <c r="AF1622" s="42">
        <v>59.428786000000002</v>
      </c>
      <c r="AG1622" s="42">
        <v>295.99828300000001</v>
      </c>
      <c r="AH1622" s="42">
        <v>50.363377999999997</v>
      </c>
      <c r="AI1622" s="42">
        <v>41.194184</v>
      </c>
      <c r="AJ1622" s="42">
        <v>47.327736999999999</v>
      </c>
      <c r="AK1622" s="42">
        <v>70.487971999999999</v>
      </c>
      <c r="AL1622" s="42">
        <v>52.377912999999999</v>
      </c>
      <c r="AM1622" s="42">
        <v>31.225294999999999</v>
      </c>
      <c r="AN1622" s="42">
        <v>3.0218029999999998</v>
      </c>
      <c r="AO1622" s="42">
        <v>70.43262</v>
      </c>
      <c r="AP1622" s="42">
        <v>160.09327099999999</v>
      </c>
      <c r="AQ1622" s="42">
        <v>65.472391999999999</v>
      </c>
      <c r="AR1622" s="42">
        <v>491.32516199999998</v>
      </c>
      <c r="AS1622" s="42">
        <v>52.377912999999999</v>
      </c>
      <c r="AT1622" s="42">
        <v>8.0581410000000009</v>
      </c>
      <c r="AU1622" s="42">
        <v>8.0581410000000009</v>
      </c>
      <c r="AV1622" s="42">
        <v>68.494193999999993</v>
      </c>
      <c r="AW1622" s="42">
        <v>36.261631999999999</v>
      </c>
      <c r="AX1622" s="42">
        <v>80.443023999999994</v>
      </c>
      <c r="AY1622" s="42">
        <v>185.337232</v>
      </c>
      <c r="AZ1622" s="42">
        <v>52.294885000000001</v>
      </c>
      <c r="BA1622" s="42">
        <v>241.688863</v>
      </c>
      <c r="BB1622" s="42">
        <v>44.319772999999998</v>
      </c>
      <c r="BC1622" s="42">
        <v>8.0581410000000009</v>
      </c>
      <c r="BD1622" s="42">
        <v>8.0581410000000009</v>
      </c>
      <c r="BE1622" s="42">
        <v>24.174422</v>
      </c>
      <c r="BF1622" s="42">
        <v>4.0290699999999999</v>
      </c>
      <c r="BG1622" s="42">
        <v>52.322561</v>
      </c>
      <c r="BH1622" s="42">
        <v>84.610474999999994</v>
      </c>
      <c r="BI1622" s="42">
        <v>16.116281000000001</v>
      </c>
      <c r="BJ1622" s="42">
        <v>249.63629900000001</v>
      </c>
      <c r="BK1622" s="42">
        <v>8.0581410000000009</v>
      </c>
      <c r="BL1622" s="42">
        <v>0</v>
      </c>
      <c r="BM1622" s="42">
        <v>0</v>
      </c>
      <c r="BN1622" s="42">
        <v>44.319772999999998</v>
      </c>
      <c r="BO1622" s="42">
        <v>32.232562000000001</v>
      </c>
      <c r="BP1622" s="42">
        <v>28.120463000000001</v>
      </c>
      <c r="BQ1622" s="42">
        <v>100.72675599999999</v>
      </c>
      <c r="BR1622" s="42">
        <v>36.178604</v>
      </c>
      <c r="BS1622" s="42">
        <v>52.239531999999997</v>
      </c>
      <c r="BT1622" s="42">
        <v>0</v>
      </c>
      <c r="BU1622" s="42">
        <v>0</v>
      </c>
      <c r="BV1622" s="42">
        <v>0</v>
      </c>
      <c r="BW1622" s="42">
        <v>0</v>
      </c>
      <c r="BX1622" s="42">
        <v>4.0290699999999999</v>
      </c>
      <c r="BY1622" s="42">
        <v>16.060929000000002</v>
      </c>
      <c r="BZ1622" s="42">
        <v>0</v>
      </c>
      <c r="CA1622" s="42">
        <v>32.149534000000003</v>
      </c>
      <c r="CB1622" s="42">
        <v>229.57397599999999</v>
      </c>
      <c r="CC1622" s="42">
        <v>48.348843000000002</v>
      </c>
      <c r="CD1622" s="42">
        <v>8.0581410000000009</v>
      </c>
      <c r="CE1622" s="42">
        <v>8.0581410000000009</v>
      </c>
      <c r="CF1622" s="42">
        <v>60.436053999999999</v>
      </c>
      <c r="CG1622" s="42">
        <v>28.203492000000001</v>
      </c>
      <c r="CH1622" s="42">
        <v>60.353025000000002</v>
      </c>
      <c r="CI1622" s="42">
        <v>0</v>
      </c>
      <c r="CJ1622" s="42">
        <v>16.116281000000001</v>
      </c>
      <c r="CK1622" s="42">
        <v>209.511653</v>
      </c>
      <c r="CL1622" s="42">
        <v>4.0290699999999999</v>
      </c>
      <c r="CM1622" s="42">
        <v>0</v>
      </c>
      <c r="CN1622" s="42">
        <v>0</v>
      </c>
      <c r="CO1622" s="42">
        <v>8.0581410000000009</v>
      </c>
      <c r="CP1622" s="42">
        <v>4.0290699999999999</v>
      </c>
      <c r="CQ1622" s="42">
        <v>4.0290699999999999</v>
      </c>
      <c r="CR1622" s="42">
        <v>185.337232</v>
      </c>
      <c r="CS1622" s="42">
        <v>4.0290699999999999</v>
      </c>
    </row>
    <row r="1623" spans="1:97">
      <c r="A1623" s="40" t="s">
        <v>3914</v>
      </c>
      <c r="B1623" s="40" t="s">
        <v>289</v>
      </c>
      <c r="C1623" s="40" t="s">
        <v>3502</v>
      </c>
      <c r="D1623" s="40" t="s">
        <v>3507</v>
      </c>
      <c r="E1623" s="40" t="s">
        <v>3669</v>
      </c>
      <c r="F1623" s="40" t="s">
        <v>2094</v>
      </c>
      <c r="G1623" s="41" t="s">
        <v>294</v>
      </c>
      <c r="H1623" s="40" t="s">
        <v>3915</v>
      </c>
      <c r="I1623" s="42">
        <v>672</v>
      </c>
      <c r="J1623" s="42">
        <v>108.104348</v>
      </c>
      <c r="K1623" s="42">
        <v>85.704347999999996</v>
      </c>
      <c r="L1623" s="42">
        <v>149.982609</v>
      </c>
      <c r="M1623" s="42">
        <v>147.06086999999999</v>
      </c>
      <c r="N1623" s="42">
        <v>116.86956499999999</v>
      </c>
      <c r="O1623" s="42">
        <v>64.278261000000001</v>
      </c>
      <c r="P1623" s="42">
        <v>92</v>
      </c>
      <c r="Q1623" s="42">
        <v>97</v>
      </c>
      <c r="R1623" s="42">
        <v>119</v>
      </c>
      <c r="S1623" s="42">
        <v>133</v>
      </c>
      <c r="T1623" s="42">
        <v>82</v>
      </c>
      <c r="U1623" s="42">
        <v>34</v>
      </c>
      <c r="V1623" s="42">
        <v>351.58260899999999</v>
      </c>
      <c r="W1623" s="42">
        <v>58.434783000000003</v>
      </c>
      <c r="X1623" s="42">
        <v>45.773913</v>
      </c>
      <c r="Y1623" s="42">
        <v>82.782608999999994</v>
      </c>
      <c r="Z1623" s="42">
        <v>75.965216999999996</v>
      </c>
      <c r="AA1623" s="42">
        <v>59.408695999999999</v>
      </c>
      <c r="AB1623" s="42">
        <v>27.269565</v>
      </c>
      <c r="AC1623" s="42">
        <v>1.9478260000000001</v>
      </c>
      <c r="AD1623" s="42">
        <v>72.069564999999997</v>
      </c>
      <c r="AE1623" s="42">
        <v>224</v>
      </c>
      <c r="AF1623" s="42">
        <v>55.513043000000003</v>
      </c>
      <c r="AG1623" s="42">
        <v>320.41739100000001</v>
      </c>
      <c r="AH1623" s="42">
        <v>49.669564999999999</v>
      </c>
      <c r="AI1623" s="42">
        <v>39.930435000000003</v>
      </c>
      <c r="AJ1623" s="42">
        <v>67.2</v>
      </c>
      <c r="AK1623" s="42">
        <v>71.095652000000001</v>
      </c>
      <c r="AL1623" s="42">
        <v>57.46087</v>
      </c>
      <c r="AM1623" s="42">
        <v>28.243478</v>
      </c>
      <c r="AN1623" s="42">
        <v>6.8173909999999998</v>
      </c>
      <c r="AO1623" s="42">
        <v>62.330435000000001</v>
      </c>
      <c r="AP1623" s="42">
        <v>198.67826099999999</v>
      </c>
      <c r="AQ1623" s="42">
        <v>59.408695999999999</v>
      </c>
      <c r="AR1623" s="42">
        <v>537.6</v>
      </c>
      <c r="AS1623" s="42">
        <v>23.373913000000002</v>
      </c>
      <c r="AT1623" s="42">
        <v>19.478261</v>
      </c>
      <c r="AU1623" s="42">
        <v>31.165216999999998</v>
      </c>
      <c r="AV1623" s="42">
        <v>74.017391000000003</v>
      </c>
      <c r="AW1623" s="42">
        <v>89.6</v>
      </c>
      <c r="AX1623" s="42">
        <v>89.6</v>
      </c>
      <c r="AY1623" s="42">
        <v>151.93043499999999</v>
      </c>
      <c r="AZ1623" s="42">
        <v>58.434783000000003</v>
      </c>
      <c r="BA1623" s="42">
        <v>272.695652</v>
      </c>
      <c r="BB1623" s="42">
        <v>15.582609</v>
      </c>
      <c r="BC1623" s="42">
        <v>19.478261</v>
      </c>
      <c r="BD1623" s="42">
        <v>7.7913040000000002</v>
      </c>
      <c r="BE1623" s="42">
        <v>42.852173999999998</v>
      </c>
      <c r="BF1623" s="42">
        <v>3.8956520000000001</v>
      </c>
      <c r="BG1623" s="42">
        <v>81.808695999999998</v>
      </c>
      <c r="BH1623" s="42">
        <v>77.913043000000002</v>
      </c>
      <c r="BI1623" s="42">
        <v>23.373913000000002</v>
      </c>
      <c r="BJ1623" s="42">
        <v>264.90434800000003</v>
      </c>
      <c r="BK1623" s="42">
        <v>7.7913040000000002</v>
      </c>
      <c r="BL1623" s="42">
        <v>0</v>
      </c>
      <c r="BM1623" s="42">
        <v>23.373913000000002</v>
      </c>
      <c r="BN1623" s="42">
        <v>31.165216999999998</v>
      </c>
      <c r="BO1623" s="42">
        <v>85.704347999999996</v>
      </c>
      <c r="BP1623" s="42">
        <v>7.7913040000000002</v>
      </c>
      <c r="BQ1623" s="42">
        <v>74.017391000000003</v>
      </c>
      <c r="BR1623" s="42">
        <v>35.060870000000001</v>
      </c>
      <c r="BS1623" s="42">
        <v>38.956522</v>
      </c>
      <c r="BT1623" s="42">
        <v>0</v>
      </c>
      <c r="BU1623" s="42">
        <v>0</v>
      </c>
      <c r="BV1623" s="42">
        <v>0</v>
      </c>
      <c r="BW1623" s="42">
        <v>0</v>
      </c>
      <c r="BX1623" s="42">
        <v>11.686957</v>
      </c>
      <c r="BY1623" s="42">
        <v>7.7913040000000002</v>
      </c>
      <c r="BZ1623" s="42">
        <v>0</v>
      </c>
      <c r="CA1623" s="42">
        <v>19.478261</v>
      </c>
      <c r="CB1623" s="42">
        <v>288.27826099999999</v>
      </c>
      <c r="CC1623" s="42">
        <v>7.7913040000000002</v>
      </c>
      <c r="CD1623" s="42">
        <v>19.478261</v>
      </c>
      <c r="CE1623" s="42">
        <v>27.269565</v>
      </c>
      <c r="CF1623" s="42">
        <v>66.226087000000007</v>
      </c>
      <c r="CG1623" s="42">
        <v>66.226087000000007</v>
      </c>
      <c r="CH1623" s="42">
        <v>74.017391000000003</v>
      </c>
      <c r="CI1623" s="42">
        <v>0</v>
      </c>
      <c r="CJ1623" s="42">
        <v>27.269565</v>
      </c>
      <c r="CK1623" s="42">
        <v>210.365217</v>
      </c>
      <c r="CL1623" s="42">
        <v>15.582609</v>
      </c>
      <c r="CM1623" s="42">
        <v>0</v>
      </c>
      <c r="CN1623" s="42">
        <v>3.8956520000000001</v>
      </c>
      <c r="CO1623" s="42">
        <v>7.7913040000000002</v>
      </c>
      <c r="CP1623" s="42">
        <v>11.686957</v>
      </c>
      <c r="CQ1623" s="42">
        <v>7.7913040000000002</v>
      </c>
      <c r="CR1623" s="42">
        <v>151.93043499999999</v>
      </c>
      <c r="CS1623" s="42">
        <v>11.686957</v>
      </c>
    </row>
    <row r="1624" spans="1:97">
      <c r="A1624" s="40" t="s">
        <v>3916</v>
      </c>
      <c r="B1624" s="40" t="s">
        <v>289</v>
      </c>
      <c r="C1624" s="40" t="s">
        <v>3502</v>
      </c>
      <c r="D1624" s="40" t="s">
        <v>3519</v>
      </c>
      <c r="E1624" s="40" t="s">
        <v>3567</v>
      </c>
      <c r="F1624" s="40" t="s">
        <v>397</v>
      </c>
      <c r="G1624" s="41" t="s">
        <v>294</v>
      </c>
      <c r="H1624" s="40" t="s">
        <v>3917</v>
      </c>
      <c r="I1624" s="42">
        <v>85</v>
      </c>
      <c r="J1624" s="42">
        <v>16.235955000000001</v>
      </c>
      <c r="K1624" s="42">
        <v>13.370787</v>
      </c>
      <c r="L1624" s="42">
        <v>13.370787</v>
      </c>
      <c r="M1624" s="42">
        <v>16.235955000000001</v>
      </c>
      <c r="N1624" s="42">
        <v>15.280899</v>
      </c>
      <c r="O1624" s="42">
        <v>10.505618</v>
      </c>
      <c r="P1624" s="42">
        <v>14</v>
      </c>
      <c r="Q1624" s="42">
        <v>10</v>
      </c>
      <c r="R1624" s="42">
        <v>16</v>
      </c>
      <c r="S1624" s="42">
        <v>19</v>
      </c>
      <c r="T1624" s="42">
        <v>12</v>
      </c>
      <c r="U1624" s="42">
        <v>6</v>
      </c>
      <c r="V1624" s="42">
        <v>43.932583999999999</v>
      </c>
      <c r="W1624" s="42">
        <v>5.7303369999999996</v>
      </c>
      <c r="X1624" s="42">
        <v>8.5955060000000003</v>
      </c>
      <c r="Y1624" s="42">
        <v>7.6404490000000003</v>
      </c>
      <c r="Z1624" s="42">
        <v>9.5505619999999993</v>
      </c>
      <c r="AA1624" s="42">
        <v>6.6853930000000004</v>
      </c>
      <c r="AB1624" s="42">
        <v>5.7303369999999996</v>
      </c>
      <c r="AC1624" s="42">
        <v>0</v>
      </c>
      <c r="AD1624" s="42">
        <v>9.5505619999999993</v>
      </c>
      <c r="AE1624" s="42">
        <v>25.786517</v>
      </c>
      <c r="AF1624" s="42">
        <v>8.5955060000000003</v>
      </c>
      <c r="AG1624" s="42">
        <v>41.067416000000001</v>
      </c>
      <c r="AH1624" s="42">
        <v>10.505618</v>
      </c>
      <c r="AI1624" s="42">
        <v>4.7752809999999997</v>
      </c>
      <c r="AJ1624" s="42">
        <v>5.7303369999999996</v>
      </c>
      <c r="AK1624" s="42">
        <v>6.6853930000000004</v>
      </c>
      <c r="AL1624" s="42">
        <v>8.5955060000000003</v>
      </c>
      <c r="AM1624" s="42">
        <v>2.8651689999999999</v>
      </c>
      <c r="AN1624" s="42">
        <v>1.910112</v>
      </c>
      <c r="AO1624" s="42">
        <v>11.460673999999999</v>
      </c>
      <c r="AP1624" s="42">
        <v>19.101123999999999</v>
      </c>
      <c r="AQ1624" s="42">
        <v>10.505618</v>
      </c>
      <c r="AR1624" s="42">
        <v>72.584270000000004</v>
      </c>
      <c r="AS1624" s="42">
        <v>11.460673999999999</v>
      </c>
      <c r="AT1624" s="42">
        <v>3.8202250000000002</v>
      </c>
      <c r="AU1624" s="42">
        <v>0</v>
      </c>
      <c r="AV1624" s="42">
        <v>15.280899</v>
      </c>
      <c r="AW1624" s="42">
        <v>7.6404490000000003</v>
      </c>
      <c r="AX1624" s="42">
        <v>19.101123999999999</v>
      </c>
      <c r="AY1624" s="42">
        <v>7.6404490000000003</v>
      </c>
      <c r="AZ1624" s="42">
        <v>7.6404490000000003</v>
      </c>
      <c r="BA1624" s="42">
        <v>42.022472</v>
      </c>
      <c r="BB1624" s="42">
        <v>11.460673999999999</v>
      </c>
      <c r="BC1624" s="42">
        <v>3.8202250000000002</v>
      </c>
      <c r="BD1624" s="42">
        <v>0</v>
      </c>
      <c r="BE1624" s="42">
        <v>0</v>
      </c>
      <c r="BF1624" s="42">
        <v>3.8202250000000002</v>
      </c>
      <c r="BG1624" s="42">
        <v>15.280899</v>
      </c>
      <c r="BH1624" s="42">
        <v>3.8202250000000002</v>
      </c>
      <c r="BI1624" s="42">
        <v>3.8202250000000002</v>
      </c>
      <c r="BJ1624" s="42">
        <v>30.561798</v>
      </c>
      <c r="BK1624" s="42">
        <v>0</v>
      </c>
      <c r="BL1624" s="42">
        <v>0</v>
      </c>
      <c r="BM1624" s="42">
        <v>0</v>
      </c>
      <c r="BN1624" s="42">
        <v>15.280899</v>
      </c>
      <c r="BO1624" s="42">
        <v>3.8202250000000002</v>
      </c>
      <c r="BP1624" s="42">
        <v>3.8202250000000002</v>
      </c>
      <c r="BQ1624" s="42">
        <v>3.8202250000000002</v>
      </c>
      <c r="BR1624" s="42">
        <v>3.8202250000000002</v>
      </c>
      <c r="BS1624" s="42">
        <v>11.460673999999999</v>
      </c>
      <c r="BT1624" s="42">
        <v>0</v>
      </c>
      <c r="BU1624" s="42">
        <v>0</v>
      </c>
      <c r="BV1624" s="42">
        <v>0</v>
      </c>
      <c r="BW1624" s="42">
        <v>0</v>
      </c>
      <c r="BX1624" s="42">
        <v>3.8202250000000002</v>
      </c>
      <c r="BY1624" s="42">
        <v>3.8202250000000002</v>
      </c>
      <c r="BZ1624" s="42">
        <v>0</v>
      </c>
      <c r="CA1624" s="42">
        <v>3.8202250000000002</v>
      </c>
      <c r="CB1624" s="42">
        <v>42.022472</v>
      </c>
      <c r="CC1624" s="42">
        <v>11.460673999999999</v>
      </c>
      <c r="CD1624" s="42">
        <v>0</v>
      </c>
      <c r="CE1624" s="42">
        <v>0</v>
      </c>
      <c r="CF1624" s="42">
        <v>11.460673999999999</v>
      </c>
      <c r="CG1624" s="42">
        <v>3.8202250000000002</v>
      </c>
      <c r="CH1624" s="42">
        <v>11.460673999999999</v>
      </c>
      <c r="CI1624" s="42">
        <v>0</v>
      </c>
      <c r="CJ1624" s="42">
        <v>3.8202250000000002</v>
      </c>
      <c r="CK1624" s="42">
        <v>19.101123999999999</v>
      </c>
      <c r="CL1624" s="42">
        <v>0</v>
      </c>
      <c r="CM1624" s="42">
        <v>3.8202250000000002</v>
      </c>
      <c r="CN1624" s="42">
        <v>0</v>
      </c>
      <c r="CO1624" s="42">
        <v>3.8202250000000002</v>
      </c>
      <c r="CP1624" s="42">
        <v>0</v>
      </c>
      <c r="CQ1624" s="42">
        <v>3.8202250000000002</v>
      </c>
      <c r="CR1624" s="42">
        <v>7.6404490000000003</v>
      </c>
      <c r="CS1624" s="42">
        <v>0</v>
      </c>
    </row>
    <row r="1625" spans="1:97">
      <c r="A1625" s="40" t="s">
        <v>3918</v>
      </c>
      <c r="B1625" s="40" t="s">
        <v>289</v>
      </c>
      <c r="C1625" s="40" t="s">
        <v>3502</v>
      </c>
      <c r="D1625" s="40" t="s">
        <v>3519</v>
      </c>
      <c r="E1625" s="40" t="s">
        <v>3567</v>
      </c>
      <c r="F1625" s="40" t="s">
        <v>397</v>
      </c>
      <c r="G1625" s="41" t="s">
        <v>294</v>
      </c>
      <c r="H1625" s="40" t="s">
        <v>3919</v>
      </c>
      <c r="I1625" s="42">
        <v>195</v>
      </c>
      <c r="J1625" s="42">
        <v>27.857143000000001</v>
      </c>
      <c r="K1625" s="42">
        <v>23.877551</v>
      </c>
      <c r="L1625" s="42">
        <v>32.831632999999997</v>
      </c>
      <c r="M1625" s="42">
        <v>55.714286000000001</v>
      </c>
      <c r="N1625" s="42">
        <v>32.831632999999997</v>
      </c>
      <c r="O1625" s="42">
        <v>21.887754999999999</v>
      </c>
      <c r="P1625" s="42">
        <v>40</v>
      </c>
      <c r="Q1625" s="42">
        <v>38</v>
      </c>
      <c r="R1625" s="42">
        <v>46</v>
      </c>
      <c r="S1625" s="42">
        <v>42</v>
      </c>
      <c r="T1625" s="42">
        <v>35</v>
      </c>
      <c r="U1625" s="42">
        <v>15</v>
      </c>
      <c r="V1625" s="42">
        <v>95.510204000000002</v>
      </c>
      <c r="W1625" s="42">
        <v>11.938776000000001</v>
      </c>
      <c r="X1625" s="42">
        <v>11.938776000000001</v>
      </c>
      <c r="Y1625" s="42">
        <v>16.913264999999999</v>
      </c>
      <c r="Z1625" s="42">
        <v>29.846938999999999</v>
      </c>
      <c r="AA1625" s="42">
        <v>16.913264999999999</v>
      </c>
      <c r="AB1625" s="42">
        <v>7.9591839999999996</v>
      </c>
      <c r="AC1625" s="42">
        <v>0</v>
      </c>
      <c r="AD1625" s="42">
        <v>18.903061000000001</v>
      </c>
      <c r="AE1625" s="42">
        <v>60.688775999999997</v>
      </c>
      <c r="AF1625" s="42">
        <v>15.918367</v>
      </c>
      <c r="AG1625" s="42">
        <v>99.489795999999998</v>
      </c>
      <c r="AH1625" s="42">
        <v>15.918367</v>
      </c>
      <c r="AI1625" s="42">
        <v>11.938776000000001</v>
      </c>
      <c r="AJ1625" s="42">
        <v>15.918367</v>
      </c>
      <c r="AK1625" s="42">
        <v>25.867346999999999</v>
      </c>
      <c r="AL1625" s="42">
        <v>15.918367</v>
      </c>
      <c r="AM1625" s="42">
        <v>12.933673000000001</v>
      </c>
      <c r="AN1625" s="42">
        <v>0.99489799999999995</v>
      </c>
      <c r="AO1625" s="42">
        <v>21.887754999999999</v>
      </c>
      <c r="AP1625" s="42">
        <v>54.719388000000002</v>
      </c>
      <c r="AQ1625" s="42">
        <v>22.882653000000001</v>
      </c>
      <c r="AR1625" s="42">
        <v>155.204082</v>
      </c>
      <c r="AS1625" s="42">
        <v>15.918367</v>
      </c>
      <c r="AT1625" s="42">
        <v>0</v>
      </c>
      <c r="AU1625" s="42">
        <v>15.918367</v>
      </c>
      <c r="AV1625" s="42">
        <v>3.9795919999999998</v>
      </c>
      <c r="AW1625" s="42">
        <v>35.816327000000001</v>
      </c>
      <c r="AX1625" s="42">
        <v>19.897959</v>
      </c>
      <c r="AY1625" s="42">
        <v>43.775509999999997</v>
      </c>
      <c r="AZ1625" s="42">
        <v>19.897959</v>
      </c>
      <c r="BA1625" s="42">
        <v>71.632653000000005</v>
      </c>
      <c r="BB1625" s="42">
        <v>7.9591839999999996</v>
      </c>
      <c r="BC1625" s="42">
        <v>0</v>
      </c>
      <c r="BD1625" s="42">
        <v>11.938776000000001</v>
      </c>
      <c r="BE1625" s="42">
        <v>0</v>
      </c>
      <c r="BF1625" s="42">
        <v>0</v>
      </c>
      <c r="BG1625" s="42">
        <v>19.897959</v>
      </c>
      <c r="BH1625" s="42">
        <v>19.897959</v>
      </c>
      <c r="BI1625" s="42">
        <v>11.938776000000001</v>
      </c>
      <c r="BJ1625" s="42">
        <v>83.571428999999995</v>
      </c>
      <c r="BK1625" s="42">
        <v>7.9591839999999996</v>
      </c>
      <c r="BL1625" s="42">
        <v>0</v>
      </c>
      <c r="BM1625" s="42">
        <v>3.9795919999999998</v>
      </c>
      <c r="BN1625" s="42">
        <v>3.9795919999999998</v>
      </c>
      <c r="BO1625" s="42">
        <v>35.816327000000001</v>
      </c>
      <c r="BP1625" s="42">
        <v>0</v>
      </c>
      <c r="BQ1625" s="42">
        <v>23.877551</v>
      </c>
      <c r="BR1625" s="42">
        <v>7.9591839999999996</v>
      </c>
      <c r="BS1625" s="42">
        <v>7.9591839999999996</v>
      </c>
      <c r="BT1625" s="42">
        <v>0</v>
      </c>
      <c r="BU1625" s="42">
        <v>0</v>
      </c>
      <c r="BV1625" s="42">
        <v>0</v>
      </c>
      <c r="BW1625" s="42">
        <v>0</v>
      </c>
      <c r="BX1625" s="42">
        <v>0</v>
      </c>
      <c r="BY1625" s="42">
        <v>7.9591839999999996</v>
      </c>
      <c r="BZ1625" s="42">
        <v>0</v>
      </c>
      <c r="CA1625" s="42">
        <v>0</v>
      </c>
      <c r="CB1625" s="42">
        <v>71.632653000000005</v>
      </c>
      <c r="CC1625" s="42">
        <v>7.9591839999999996</v>
      </c>
      <c r="CD1625" s="42">
        <v>0</v>
      </c>
      <c r="CE1625" s="42">
        <v>11.938776000000001</v>
      </c>
      <c r="CF1625" s="42">
        <v>0</v>
      </c>
      <c r="CG1625" s="42">
        <v>27.857143000000001</v>
      </c>
      <c r="CH1625" s="42">
        <v>11.938776000000001</v>
      </c>
      <c r="CI1625" s="42">
        <v>0</v>
      </c>
      <c r="CJ1625" s="42">
        <v>11.938776000000001</v>
      </c>
      <c r="CK1625" s="42">
        <v>75.612245000000001</v>
      </c>
      <c r="CL1625" s="42">
        <v>7.9591839999999996</v>
      </c>
      <c r="CM1625" s="42">
        <v>0</v>
      </c>
      <c r="CN1625" s="42">
        <v>3.9795919999999998</v>
      </c>
      <c r="CO1625" s="42">
        <v>3.9795919999999998</v>
      </c>
      <c r="CP1625" s="42">
        <v>7.9591839999999996</v>
      </c>
      <c r="CQ1625" s="42">
        <v>0</v>
      </c>
      <c r="CR1625" s="42">
        <v>43.775509999999997</v>
      </c>
      <c r="CS1625" s="42">
        <v>7.9591839999999996</v>
      </c>
    </row>
    <row r="1626" spans="1:97">
      <c r="A1626" s="40" t="s">
        <v>3920</v>
      </c>
      <c r="B1626" s="40" t="s">
        <v>289</v>
      </c>
      <c r="C1626" s="40" t="s">
        <v>3502</v>
      </c>
      <c r="D1626" s="40" t="s">
        <v>3507</v>
      </c>
      <c r="E1626" s="40" t="s">
        <v>3554</v>
      </c>
      <c r="F1626" s="40" t="s">
        <v>2094</v>
      </c>
      <c r="G1626" s="41" t="s">
        <v>294</v>
      </c>
      <c r="H1626" s="40" t="s">
        <v>3921</v>
      </c>
      <c r="I1626" s="42">
        <v>336</v>
      </c>
      <c r="J1626" s="42">
        <v>58.991996</v>
      </c>
      <c r="K1626" s="42">
        <v>46.996690000000001</v>
      </c>
      <c r="L1626" s="42">
        <v>47.998182999999997</v>
      </c>
      <c r="M1626" s="42">
        <v>74.004499999999993</v>
      </c>
      <c r="N1626" s="42">
        <v>54.004314999999998</v>
      </c>
      <c r="O1626" s="42">
        <v>54.004314999999998</v>
      </c>
      <c r="P1626" s="42">
        <v>48</v>
      </c>
      <c r="Q1626" s="42">
        <v>38</v>
      </c>
      <c r="R1626" s="42">
        <v>55</v>
      </c>
      <c r="S1626" s="42">
        <v>54</v>
      </c>
      <c r="T1626" s="42">
        <v>76</v>
      </c>
      <c r="U1626" s="42">
        <v>31</v>
      </c>
      <c r="V1626" s="42">
        <v>166.99780000000001</v>
      </c>
      <c r="W1626" s="42">
        <v>32.994157999999999</v>
      </c>
      <c r="X1626" s="42">
        <v>23.999092000000001</v>
      </c>
      <c r="Y1626" s="42">
        <v>22.999012</v>
      </c>
      <c r="Z1626" s="42">
        <v>34.001303999999998</v>
      </c>
      <c r="AA1626" s="42">
        <v>29.002317000000001</v>
      </c>
      <c r="AB1626" s="42">
        <v>24.001918</v>
      </c>
      <c r="AC1626" s="42">
        <v>0</v>
      </c>
      <c r="AD1626" s="42">
        <v>38.991810999999998</v>
      </c>
      <c r="AE1626" s="42">
        <v>85.002553000000006</v>
      </c>
      <c r="AF1626" s="42">
        <v>43.003436000000001</v>
      </c>
      <c r="AG1626" s="42">
        <v>169.00219999999999</v>
      </c>
      <c r="AH1626" s="42">
        <v>25.997838000000002</v>
      </c>
      <c r="AI1626" s="42">
        <v>22.997598</v>
      </c>
      <c r="AJ1626" s="42">
        <v>24.999171</v>
      </c>
      <c r="AK1626" s="42">
        <v>40.003196000000003</v>
      </c>
      <c r="AL1626" s="42">
        <v>25.001998</v>
      </c>
      <c r="AM1626" s="42">
        <v>25.001998</v>
      </c>
      <c r="AN1626" s="42">
        <v>5.0004</v>
      </c>
      <c r="AO1626" s="42">
        <v>31.998318000000001</v>
      </c>
      <c r="AP1626" s="42">
        <v>92.000286000000003</v>
      </c>
      <c r="AQ1626" s="42">
        <v>45.003596000000002</v>
      </c>
      <c r="AR1626" s="42">
        <v>280.02237500000001</v>
      </c>
      <c r="AS1626" s="42">
        <v>16.001279</v>
      </c>
      <c r="AT1626" s="42">
        <v>28.002237000000001</v>
      </c>
      <c r="AU1626" s="42">
        <v>24.001918</v>
      </c>
      <c r="AV1626" s="42">
        <v>16.001279</v>
      </c>
      <c r="AW1626" s="42">
        <v>36.002876999999998</v>
      </c>
      <c r="AX1626" s="42">
        <v>32.002557000000003</v>
      </c>
      <c r="AY1626" s="42">
        <v>88.007031999999995</v>
      </c>
      <c r="AZ1626" s="42">
        <v>40.003196000000003</v>
      </c>
      <c r="BA1626" s="42">
        <v>136.01086799999999</v>
      </c>
      <c r="BB1626" s="42">
        <v>16.001279</v>
      </c>
      <c r="BC1626" s="42">
        <v>20.001598000000001</v>
      </c>
      <c r="BD1626" s="42">
        <v>16.001279</v>
      </c>
      <c r="BE1626" s="42">
        <v>0</v>
      </c>
      <c r="BF1626" s="42">
        <v>16.001279</v>
      </c>
      <c r="BG1626" s="42">
        <v>24.001918</v>
      </c>
      <c r="BH1626" s="42">
        <v>36.002876999999998</v>
      </c>
      <c r="BI1626" s="42">
        <v>8.0006389999999996</v>
      </c>
      <c r="BJ1626" s="42">
        <v>144.01150699999999</v>
      </c>
      <c r="BK1626" s="42">
        <v>0</v>
      </c>
      <c r="BL1626" s="42">
        <v>8.0006389999999996</v>
      </c>
      <c r="BM1626" s="42">
        <v>8.0006389999999996</v>
      </c>
      <c r="BN1626" s="42">
        <v>16.001279</v>
      </c>
      <c r="BO1626" s="42">
        <v>20.001598000000001</v>
      </c>
      <c r="BP1626" s="42">
        <v>8.0006389999999996</v>
      </c>
      <c r="BQ1626" s="42">
        <v>52.004154999999997</v>
      </c>
      <c r="BR1626" s="42">
        <v>32.002557000000003</v>
      </c>
      <c r="BS1626" s="42">
        <v>28.002237000000001</v>
      </c>
      <c r="BT1626" s="42">
        <v>0</v>
      </c>
      <c r="BU1626" s="42">
        <v>0</v>
      </c>
      <c r="BV1626" s="42">
        <v>0</v>
      </c>
      <c r="BW1626" s="42">
        <v>8.0006389999999996</v>
      </c>
      <c r="BX1626" s="42">
        <v>4.0003200000000003</v>
      </c>
      <c r="BY1626" s="42">
        <v>4.0003200000000003</v>
      </c>
      <c r="BZ1626" s="42">
        <v>0</v>
      </c>
      <c r="CA1626" s="42">
        <v>12.000959</v>
      </c>
      <c r="CB1626" s="42">
        <v>116.00927</v>
      </c>
      <c r="CC1626" s="42">
        <v>8.0006389999999996</v>
      </c>
      <c r="CD1626" s="42">
        <v>20.001598000000001</v>
      </c>
      <c r="CE1626" s="42">
        <v>16.001279</v>
      </c>
      <c r="CF1626" s="42">
        <v>4.0003200000000003</v>
      </c>
      <c r="CG1626" s="42">
        <v>28.002237000000001</v>
      </c>
      <c r="CH1626" s="42">
        <v>28.002237000000001</v>
      </c>
      <c r="CI1626" s="42">
        <v>0</v>
      </c>
      <c r="CJ1626" s="42">
        <v>12.000959</v>
      </c>
      <c r="CK1626" s="42">
        <v>136.01086799999999</v>
      </c>
      <c r="CL1626" s="42">
        <v>8.0006389999999996</v>
      </c>
      <c r="CM1626" s="42">
        <v>8.0006389999999996</v>
      </c>
      <c r="CN1626" s="42">
        <v>8.0006389999999996</v>
      </c>
      <c r="CO1626" s="42">
        <v>4.0003200000000003</v>
      </c>
      <c r="CP1626" s="42">
        <v>4.0003200000000003</v>
      </c>
      <c r="CQ1626" s="42">
        <v>0</v>
      </c>
      <c r="CR1626" s="42">
        <v>88.007031999999995</v>
      </c>
      <c r="CS1626" s="42">
        <v>16.001279</v>
      </c>
    </row>
    <row r="1627" spans="1:97">
      <c r="A1627" s="40" t="s">
        <v>3922</v>
      </c>
      <c r="B1627" s="40" t="s">
        <v>289</v>
      </c>
      <c r="C1627" s="40" t="s">
        <v>3502</v>
      </c>
      <c r="D1627" s="40" t="s">
        <v>3523</v>
      </c>
      <c r="E1627" s="40" t="s">
        <v>3530</v>
      </c>
      <c r="F1627" s="40" t="s">
        <v>2849</v>
      </c>
      <c r="G1627" s="41" t="s">
        <v>294</v>
      </c>
      <c r="H1627" s="40" t="s">
        <v>3923</v>
      </c>
      <c r="I1627" s="42">
        <v>7125</v>
      </c>
      <c r="J1627" s="42">
        <v>1032.006468</v>
      </c>
      <c r="K1627" s="42">
        <v>1066.5625050000001</v>
      </c>
      <c r="L1627" s="42">
        <v>1024.7028660000001</v>
      </c>
      <c r="M1627" s="42">
        <v>1492.0989529999999</v>
      </c>
      <c r="N1627" s="42">
        <v>1302.175342</v>
      </c>
      <c r="O1627" s="42">
        <v>1207.4538669999999</v>
      </c>
      <c r="P1627" s="42">
        <v>1012</v>
      </c>
      <c r="Q1627" s="42">
        <v>1039</v>
      </c>
      <c r="R1627" s="42">
        <v>1259</v>
      </c>
      <c r="S1627" s="42">
        <v>1268</v>
      </c>
      <c r="T1627" s="42">
        <v>1254</v>
      </c>
      <c r="U1627" s="42">
        <v>954</v>
      </c>
      <c r="V1627" s="42">
        <v>3309.8744259999999</v>
      </c>
      <c r="W1627" s="42">
        <v>543.921695</v>
      </c>
      <c r="X1627" s="42">
        <v>514.36426700000004</v>
      </c>
      <c r="Y1627" s="42">
        <v>466.15101199999998</v>
      </c>
      <c r="Z1627" s="42">
        <v>723.72510799999998</v>
      </c>
      <c r="AA1627" s="42">
        <v>598.34438599999999</v>
      </c>
      <c r="AB1627" s="42">
        <v>420.358857</v>
      </c>
      <c r="AC1627" s="42">
        <v>43.009101000000001</v>
      </c>
      <c r="AD1627" s="42">
        <v>759.372974</v>
      </c>
      <c r="AE1627" s="42">
        <v>1750.410439</v>
      </c>
      <c r="AF1627" s="42">
        <v>800.09101199999998</v>
      </c>
      <c r="AG1627" s="42">
        <v>3815.1255740000001</v>
      </c>
      <c r="AH1627" s="42">
        <v>488.08477299999998</v>
      </c>
      <c r="AI1627" s="42">
        <v>552.19823799999995</v>
      </c>
      <c r="AJ1627" s="42">
        <v>558.55185300000005</v>
      </c>
      <c r="AK1627" s="42">
        <v>768.37384499999996</v>
      </c>
      <c r="AL1627" s="42">
        <v>703.83095600000001</v>
      </c>
      <c r="AM1627" s="42">
        <v>626.28428599999995</v>
      </c>
      <c r="AN1627" s="42">
        <v>117.80162300000001</v>
      </c>
      <c r="AO1627" s="42">
        <v>717.102214</v>
      </c>
      <c r="AP1627" s="42">
        <v>1924.888295</v>
      </c>
      <c r="AQ1627" s="42">
        <v>1173.1350640000001</v>
      </c>
      <c r="AR1627" s="42">
        <v>6046.9778820000001</v>
      </c>
      <c r="AS1627" s="42">
        <v>121.060081</v>
      </c>
      <c r="AT1627" s="42">
        <v>246.15549799999999</v>
      </c>
      <c r="AU1627" s="42">
        <v>298.614867</v>
      </c>
      <c r="AV1627" s="42">
        <v>633.77895899999999</v>
      </c>
      <c r="AW1627" s="42">
        <v>832.03569000000005</v>
      </c>
      <c r="AX1627" s="42">
        <v>666.98851500000001</v>
      </c>
      <c r="AY1627" s="42">
        <v>2429.0272500000001</v>
      </c>
      <c r="AZ1627" s="42">
        <v>819.31702199999995</v>
      </c>
      <c r="BA1627" s="42">
        <v>2818.808164</v>
      </c>
      <c r="BB1627" s="42">
        <v>84.742057000000003</v>
      </c>
      <c r="BC1627" s="42">
        <v>145.272097</v>
      </c>
      <c r="BD1627" s="42">
        <v>169.48411400000001</v>
      </c>
      <c r="BE1627" s="42">
        <v>327.09341999999998</v>
      </c>
      <c r="BF1627" s="42">
        <v>108.95407299999999</v>
      </c>
      <c r="BG1627" s="42">
        <v>497.50440200000003</v>
      </c>
      <c r="BH1627" s="42">
        <v>1164.5401220000001</v>
      </c>
      <c r="BI1627" s="42">
        <v>321.21787899999998</v>
      </c>
      <c r="BJ1627" s="42">
        <v>3228.1697180000001</v>
      </c>
      <c r="BK1627" s="42">
        <v>36.318024000000001</v>
      </c>
      <c r="BL1627" s="42">
        <v>100.88340100000001</v>
      </c>
      <c r="BM1627" s="42">
        <v>129.130753</v>
      </c>
      <c r="BN1627" s="42">
        <v>306.68553900000001</v>
      </c>
      <c r="BO1627" s="42">
        <v>723.08161700000005</v>
      </c>
      <c r="BP1627" s="42">
        <v>169.48411400000001</v>
      </c>
      <c r="BQ1627" s="42">
        <v>1264.487128</v>
      </c>
      <c r="BR1627" s="42">
        <v>498.09914199999997</v>
      </c>
      <c r="BS1627" s="42">
        <v>711.77392399999997</v>
      </c>
      <c r="BT1627" s="42">
        <v>0</v>
      </c>
      <c r="BU1627" s="42">
        <v>12.106007999999999</v>
      </c>
      <c r="BV1627" s="42">
        <v>16.141344</v>
      </c>
      <c r="BW1627" s="42">
        <v>36.318024000000001</v>
      </c>
      <c r="BX1627" s="42">
        <v>133.92255599999999</v>
      </c>
      <c r="BY1627" s="42">
        <v>109.88094100000001</v>
      </c>
      <c r="BZ1627" s="42">
        <v>0</v>
      </c>
      <c r="CA1627" s="42">
        <v>403.40505000000002</v>
      </c>
      <c r="CB1627" s="42">
        <v>2297.6220050000002</v>
      </c>
      <c r="CC1627" s="42">
        <v>60.530040999999997</v>
      </c>
      <c r="CD1627" s="42">
        <v>193.69613000000001</v>
      </c>
      <c r="CE1627" s="42">
        <v>221.94348199999999</v>
      </c>
      <c r="CF1627" s="42">
        <v>545.00156600000003</v>
      </c>
      <c r="CG1627" s="42">
        <v>568.98238100000003</v>
      </c>
      <c r="CH1627" s="42">
        <v>472.36551700000001</v>
      </c>
      <c r="CI1627" s="42">
        <v>20.176680000000001</v>
      </c>
      <c r="CJ1627" s="42">
        <v>214.926208</v>
      </c>
      <c r="CK1627" s="42">
        <v>3037.5819540000002</v>
      </c>
      <c r="CL1627" s="42">
        <v>60.530040999999997</v>
      </c>
      <c r="CM1627" s="42">
        <v>40.353360000000002</v>
      </c>
      <c r="CN1627" s="42">
        <v>60.530040999999997</v>
      </c>
      <c r="CO1627" s="42">
        <v>52.459367999999998</v>
      </c>
      <c r="CP1627" s="42">
        <v>129.130753</v>
      </c>
      <c r="CQ1627" s="42">
        <v>84.742057000000003</v>
      </c>
      <c r="CR1627" s="42">
        <v>2408.8505700000001</v>
      </c>
      <c r="CS1627" s="42">
        <v>200.98576399999999</v>
      </c>
    </row>
    <row r="1628" spans="1:97">
      <c r="A1628" s="40" t="s">
        <v>3924</v>
      </c>
      <c r="B1628" s="40" t="s">
        <v>289</v>
      </c>
      <c r="C1628" s="40" t="s">
        <v>3502</v>
      </c>
      <c r="D1628" s="40" t="s">
        <v>3503</v>
      </c>
      <c r="E1628" s="40" t="s">
        <v>3514</v>
      </c>
      <c r="F1628" s="40" t="s">
        <v>2849</v>
      </c>
      <c r="G1628" s="41" t="s">
        <v>294</v>
      </c>
      <c r="H1628" s="40" t="s">
        <v>3925</v>
      </c>
      <c r="I1628" s="42">
        <v>273</v>
      </c>
      <c r="J1628" s="42">
        <v>61.326087000000001</v>
      </c>
      <c r="K1628" s="42">
        <v>40.554347999999997</v>
      </c>
      <c r="L1628" s="42">
        <v>47.478261000000003</v>
      </c>
      <c r="M1628" s="42">
        <v>56.380434999999999</v>
      </c>
      <c r="N1628" s="42">
        <v>49.456522</v>
      </c>
      <c r="O1628" s="42">
        <v>17.804348000000001</v>
      </c>
      <c r="P1628" s="42">
        <v>66</v>
      </c>
      <c r="Q1628" s="42">
        <v>56</v>
      </c>
      <c r="R1628" s="42">
        <v>55</v>
      </c>
      <c r="S1628" s="42">
        <v>56</v>
      </c>
      <c r="T1628" s="42">
        <v>40</v>
      </c>
      <c r="U1628" s="42">
        <v>22</v>
      </c>
      <c r="V1628" s="42">
        <v>140.45652200000001</v>
      </c>
      <c r="W1628" s="42">
        <v>38.576087000000001</v>
      </c>
      <c r="X1628" s="42">
        <v>20.771739</v>
      </c>
      <c r="Y1628" s="42">
        <v>22.75</v>
      </c>
      <c r="Z1628" s="42">
        <v>28.684782999999999</v>
      </c>
      <c r="AA1628" s="42">
        <v>23.739129999999999</v>
      </c>
      <c r="AB1628" s="42">
        <v>4.9456519999999999</v>
      </c>
      <c r="AC1628" s="42">
        <v>0.98912999999999995</v>
      </c>
      <c r="AD1628" s="42">
        <v>43.521738999999997</v>
      </c>
      <c r="AE1628" s="42">
        <v>75.173912999999999</v>
      </c>
      <c r="AF1628" s="42">
        <v>21.760870000000001</v>
      </c>
      <c r="AG1628" s="42">
        <v>132.54347799999999</v>
      </c>
      <c r="AH1628" s="42">
        <v>22.75</v>
      </c>
      <c r="AI1628" s="42">
        <v>19.782609000000001</v>
      </c>
      <c r="AJ1628" s="42">
        <v>24.728261</v>
      </c>
      <c r="AK1628" s="42">
        <v>27.695651999999999</v>
      </c>
      <c r="AL1628" s="42">
        <v>25.717390999999999</v>
      </c>
      <c r="AM1628" s="42">
        <v>10.880435</v>
      </c>
      <c r="AN1628" s="42">
        <v>0.98912999999999995</v>
      </c>
      <c r="AO1628" s="42">
        <v>31.652173999999999</v>
      </c>
      <c r="AP1628" s="42">
        <v>75.173912999999999</v>
      </c>
      <c r="AQ1628" s="42">
        <v>25.717390999999999</v>
      </c>
      <c r="AR1628" s="42">
        <v>209.695652</v>
      </c>
      <c r="AS1628" s="42">
        <v>3.9565220000000001</v>
      </c>
      <c r="AT1628" s="42">
        <v>19.782609000000001</v>
      </c>
      <c r="AU1628" s="42">
        <v>0</v>
      </c>
      <c r="AV1628" s="42">
        <v>11.869565</v>
      </c>
      <c r="AW1628" s="42">
        <v>15.826086999999999</v>
      </c>
      <c r="AX1628" s="42">
        <v>43.521738999999997</v>
      </c>
      <c r="AY1628" s="42">
        <v>79.130435000000006</v>
      </c>
      <c r="AZ1628" s="42">
        <v>35.608696000000002</v>
      </c>
      <c r="BA1628" s="42">
        <v>94.956522000000007</v>
      </c>
      <c r="BB1628" s="42">
        <v>3.9565220000000001</v>
      </c>
      <c r="BC1628" s="42">
        <v>11.869565</v>
      </c>
      <c r="BD1628" s="42">
        <v>0</v>
      </c>
      <c r="BE1628" s="42">
        <v>0</v>
      </c>
      <c r="BF1628" s="42">
        <v>0</v>
      </c>
      <c r="BG1628" s="42">
        <v>23.739129999999999</v>
      </c>
      <c r="BH1628" s="42">
        <v>43.521738999999997</v>
      </c>
      <c r="BI1628" s="42">
        <v>11.869565</v>
      </c>
      <c r="BJ1628" s="42">
        <v>114.73913</v>
      </c>
      <c r="BK1628" s="42">
        <v>0</v>
      </c>
      <c r="BL1628" s="42">
        <v>7.913043</v>
      </c>
      <c r="BM1628" s="42">
        <v>0</v>
      </c>
      <c r="BN1628" s="42">
        <v>11.869565</v>
      </c>
      <c r="BO1628" s="42">
        <v>15.826086999999999</v>
      </c>
      <c r="BP1628" s="42">
        <v>19.782609000000001</v>
      </c>
      <c r="BQ1628" s="42">
        <v>35.608696000000002</v>
      </c>
      <c r="BR1628" s="42">
        <v>23.739129999999999</v>
      </c>
      <c r="BS1628" s="42">
        <v>39.565216999999997</v>
      </c>
      <c r="BT1628" s="42">
        <v>0</v>
      </c>
      <c r="BU1628" s="42">
        <v>0</v>
      </c>
      <c r="BV1628" s="42">
        <v>0</v>
      </c>
      <c r="BW1628" s="42">
        <v>3.9565220000000001</v>
      </c>
      <c r="BX1628" s="42">
        <v>0</v>
      </c>
      <c r="BY1628" s="42">
        <v>19.782609000000001</v>
      </c>
      <c r="BZ1628" s="42">
        <v>0</v>
      </c>
      <c r="CA1628" s="42">
        <v>15.826086999999999</v>
      </c>
      <c r="CB1628" s="42">
        <v>67.260869999999997</v>
      </c>
      <c r="CC1628" s="42">
        <v>3.9565220000000001</v>
      </c>
      <c r="CD1628" s="42">
        <v>7.913043</v>
      </c>
      <c r="CE1628" s="42">
        <v>0</v>
      </c>
      <c r="CF1628" s="42">
        <v>7.913043</v>
      </c>
      <c r="CG1628" s="42">
        <v>15.826086999999999</v>
      </c>
      <c r="CH1628" s="42">
        <v>19.782609000000001</v>
      </c>
      <c r="CI1628" s="42">
        <v>0</v>
      </c>
      <c r="CJ1628" s="42">
        <v>11.869565</v>
      </c>
      <c r="CK1628" s="42">
        <v>102.86956499999999</v>
      </c>
      <c r="CL1628" s="42">
        <v>0</v>
      </c>
      <c r="CM1628" s="42">
        <v>11.869565</v>
      </c>
      <c r="CN1628" s="42">
        <v>0</v>
      </c>
      <c r="CO1628" s="42">
        <v>0</v>
      </c>
      <c r="CP1628" s="42">
        <v>0</v>
      </c>
      <c r="CQ1628" s="42">
        <v>3.9565220000000001</v>
      </c>
      <c r="CR1628" s="42">
        <v>79.130435000000006</v>
      </c>
      <c r="CS1628" s="42">
        <v>7.913043</v>
      </c>
    </row>
    <row r="1629" spans="1:97">
      <c r="A1629" s="40" t="s">
        <v>3926</v>
      </c>
      <c r="B1629" s="40" t="s">
        <v>289</v>
      </c>
      <c r="C1629" s="40" t="s">
        <v>3502</v>
      </c>
      <c r="D1629" s="40" t="s">
        <v>3523</v>
      </c>
      <c r="E1629" s="40" t="s">
        <v>3732</v>
      </c>
      <c r="F1629" s="40" t="s">
        <v>2849</v>
      </c>
      <c r="G1629" s="41" t="s">
        <v>294</v>
      </c>
      <c r="H1629" s="40" t="s">
        <v>3927</v>
      </c>
      <c r="I1629" s="42">
        <v>221</v>
      </c>
      <c r="J1629" s="42">
        <v>39</v>
      </c>
      <c r="K1629" s="42">
        <v>32</v>
      </c>
      <c r="L1629" s="42">
        <v>44</v>
      </c>
      <c r="M1629" s="42">
        <v>58</v>
      </c>
      <c r="N1629" s="42">
        <v>28</v>
      </c>
      <c r="O1629" s="42">
        <v>20</v>
      </c>
      <c r="P1629" s="42">
        <v>39</v>
      </c>
      <c r="Q1629" s="42">
        <v>25</v>
      </c>
      <c r="R1629" s="42">
        <v>56</v>
      </c>
      <c r="S1629" s="42">
        <v>29</v>
      </c>
      <c r="T1629" s="42">
        <v>32</v>
      </c>
      <c r="U1629" s="42">
        <v>19</v>
      </c>
      <c r="V1629" s="42">
        <v>114</v>
      </c>
      <c r="W1629" s="42">
        <v>21</v>
      </c>
      <c r="X1629" s="42">
        <v>18</v>
      </c>
      <c r="Y1629" s="42">
        <v>22</v>
      </c>
      <c r="Z1629" s="42">
        <v>31</v>
      </c>
      <c r="AA1629" s="42">
        <v>13</v>
      </c>
      <c r="AB1629" s="42">
        <v>8</v>
      </c>
      <c r="AC1629" s="42">
        <v>1</v>
      </c>
      <c r="AD1629" s="42">
        <v>27</v>
      </c>
      <c r="AE1629" s="42">
        <v>70</v>
      </c>
      <c r="AF1629" s="42">
        <v>17</v>
      </c>
      <c r="AG1629" s="42">
        <v>107</v>
      </c>
      <c r="AH1629" s="42">
        <v>18</v>
      </c>
      <c r="AI1629" s="42">
        <v>14</v>
      </c>
      <c r="AJ1629" s="42">
        <v>22</v>
      </c>
      <c r="AK1629" s="42">
        <v>27</v>
      </c>
      <c r="AL1629" s="42">
        <v>15</v>
      </c>
      <c r="AM1629" s="42">
        <v>11</v>
      </c>
      <c r="AN1629" s="42">
        <v>0</v>
      </c>
      <c r="AO1629" s="42">
        <v>23</v>
      </c>
      <c r="AP1629" s="42">
        <v>63</v>
      </c>
      <c r="AQ1629" s="42">
        <v>21</v>
      </c>
      <c r="AR1629" s="42">
        <v>196</v>
      </c>
      <c r="AS1629" s="42">
        <v>32</v>
      </c>
      <c r="AT1629" s="42">
        <v>0</v>
      </c>
      <c r="AU1629" s="42">
        <v>8</v>
      </c>
      <c r="AV1629" s="42">
        <v>16</v>
      </c>
      <c r="AW1629" s="42">
        <v>32</v>
      </c>
      <c r="AX1629" s="42">
        <v>44</v>
      </c>
      <c r="AY1629" s="42">
        <v>44</v>
      </c>
      <c r="AZ1629" s="42">
        <v>20</v>
      </c>
      <c r="BA1629" s="42">
        <v>100</v>
      </c>
      <c r="BB1629" s="42">
        <v>24</v>
      </c>
      <c r="BC1629" s="42">
        <v>0</v>
      </c>
      <c r="BD1629" s="42">
        <v>8</v>
      </c>
      <c r="BE1629" s="42">
        <v>4</v>
      </c>
      <c r="BF1629" s="42">
        <v>4</v>
      </c>
      <c r="BG1629" s="42">
        <v>32</v>
      </c>
      <c r="BH1629" s="42">
        <v>20</v>
      </c>
      <c r="BI1629" s="42">
        <v>8</v>
      </c>
      <c r="BJ1629" s="42">
        <v>96</v>
      </c>
      <c r="BK1629" s="42">
        <v>8</v>
      </c>
      <c r="BL1629" s="42">
        <v>0</v>
      </c>
      <c r="BM1629" s="42">
        <v>0</v>
      </c>
      <c r="BN1629" s="42">
        <v>12</v>
      </c>
      <c r="BO1629" s="42">
        <v>28</v>
      </c>
      <c r="BP1629" s="42">
        <v>12</v>
      </c>
      <c r="BQ1629" s="42">
        <v>24</v>
      </c>
      <c r="BR1629" s="42">
        <v>12</v>
      </c>
      <c r="BS1629" s="42">
        <v>20</v>
      </c>
      <c r="BT1629" s="42">
        <v>0</v>
      </c>
      <c r="BU1629" s="42">
        <v>0</v>
      </c>
      <c r="BV1629" s="42">
        <v>0</v>
      </c>
      <c r="BW1629" s="42">
        <v>4</v>
      </c>
      <c r="BX1629" s="42">
        <v>4</v>
      </c>
      <c r="BY1629" s="42">
        <v>0</v>
      </c>
      <c r="BZ1629" s="42">
        <v>0</v>
      </c>
      <c r="CA1629" s="42">
        <v>12</v>
      </c>
      <c r="CB1629" s="42">
        <v>120</v>
      </c>
      <c r="CC1629" s="42">
        <v>24</v>
      </c>
      <c r="CD1629" s="42">
        <v>0</v>
      </c>
      <c r="CE1629" s="42">
        <v>8</v>
      </c>
      <c r="CF1629" s="42">
        <v>12</v>
      </c>
      <c r="CG1629" s="42">
        <v>28</v>
      </c>
      <c r="CH1629" s="42">
        <v>40</v>
      </c>
      <c r="CI1629" s="42">
        <v>0</v>
      </c>
      <c r="CJ1629" s="42">
        <v>8</v>
      </c>
      <c r="CK1629" s="42">
        <v>56</v>
      </c>
      <c r="CL1629" s="42">
        <v>8</v>
      </c>
      <c r="CM1629" s="42">
        <v>0</v>
      </c>
      <c r="CN1629" s="42">
        <v>0</v>
      </c>
      <c r="CO1629" s="42">
        <v>0</v>
      </c>
      <c r="CP1629" s="42">
        <v>0</v>
      </c>
      <c r="CQ1629" s="42">
        <v>4</v>
      </c>
      <c r="CR1629" s="42">
        <v>44</v>
      </c>
      <c r="CS1629" s="42">
        <v>0</v>
      </c>
    </row>
    <row r="1630" spans="1:97">
      <c r="A1630" s="40" t="s">
        <v>3928</v>
      </c>
      <c r="B1630" s="40" t="s">
        <v>289</v>
      </c>
      <c r="C1630" s="40" t="s">
        <v>3502</v>
      </c>
      <c r="D1630" s="40" t="s">
        <v>3519</v>
      </c>
      <c r="E1630" s="40" t="s">
        <v>3567</v>
      </c>
      <c r="F1630" s="40" t="s">
        <v>397</v>
      </c>
      <c r="G1630" s="41" t="s">
        <v>294</v>
      </c>
      <c r="H1630" s="40" t="s">
        <v>3929</v>
      </c>
      <c r="I1630" s="42">
        <v>338</v>
      </c>
      <c r="J1630" s="42">
        <v>63.632762</v>
      </c>
      <c r="K1630" s="42">
        <v>47.723199999999999</v>
      </c>
      <c r="L1630" s="42">
        <v>58.657251000000002</v>
      </c>
      <c r="M1630" s="42">
        <v>69.580325999999999</v>
      </c>
      <c r="N1630" s="42">
        <v>76.538359</v>
      </c>
      <c r="O1630" s="42">
        <v>21.868103000000001</v>
      </c>
      <c r="P1630" s="42">
        <v>68</v>
      </c>
      <c r="Q1630" s="42">
        <v>34</v>
      </c>
      <c r="R1630" s="42">
        <v>64</v>
      </c>
      <c r="S1630" s="42">
        <v>59</v>
      </c>
      <c r="T1630" s="42">
        <v>31</v>
      </c>
      <c r="U1630" s="42">
        <v>25</v>
      </c>
      <c r="V1630" s="42">
        <v>168.00325100000001</v>
      </c>
      <c r="W1630" s="42">
        <v>31.813637</v>
      </c>
      <c r="X1630" s="42">
        <v>25.849609000000001</v>
      </c>
      <c r="Y1630" s="42">
        <v>26.843613999999999</v>
      </c>
      <c r="Z1630" s="42">
        <v>33.796157999999998</v>
      </c>
      <c r="AA1630" s="42">
        <v>38.766182000000001</v>
      </c>
      <c r="AB1630" s="42">
        <v>10.934051</v>
      </c>
      <c r="AC1630" s="42">
        <v>0</v>
      </c>
      <c r="AD1630" s="42">
        <v>45.735190000000003</v>
      </c>
      <c r="AE1630" s="42">
        <v>87.477897999999996</v>
      </c>
      <c r="AF1630" s="42">
        <v>34.790163</v>
      </c>
      <c r="AG1630" s="42">
        <v>169.99674899999999</v>
      </c>
      <c r="AH1630" s="42">
        <v>31.819125</v>
      </c>
      <c r="AI1630" s="42">
        <v>21.87359</v>
      </c>
      <c r="AJ1630" s="42">
        <v>31.813637</v>
      </c>
      <c r="AK1630" s="42">
        <v>35.784168000000001</v>
      </c>
      <c r="AL1630" s="42">
        <v>37.772176999999999</v>
      </c>
      <c r="AM1630" s="42">
        <v>10.934051</v>
      </c>
      <c r="AN1630" s="42">
        <v>0</v>
      </c>
      <c r="AO1630" s="42">
        <v>47.728687000000001</v>
      </c>
      <c r="AP1630" s="42">
        <v>91.453917000000004</v>
      </c>
      <c r="AQ1630" s="42">
        <v>30.814143999999999</v>
      </c>
      <c r="AR1630" s="42">
        <v>286.27334200000001</v>
      </c>
      <c r="AS1630" s="42">
        <v>3.976019</v>
      </c>
      <c r="AT1630" s="42">
        <v>7.9520369999999998</v>
      </c>
      <c r="AU1630" s="42">
        <v>7.9520369999999998</v>
      </c>
      <c r="AV1630" s="42">
        <v>47.712223999999999</v>
      </c>
      <c r="AW1630" s="42">
        <v>23.856112</v>
      </c>
      <c r="AX1630" s="42">
        <v>35.784168000000001</v>
      </c>
      <c r="AY1630" s="42">
        <v>115.304541</v>
      </c>
      <c r="AZ1630" s="42">
        <v>43.736204999999998</v>
      </c>
      <c r="BA1630" s="42">
        <v>143.13667100000001</v>
      </c>
      <c r="BB1630" s="42">
        <v>3.976019</v>
      </c>
      <c r="BC1630" s="42">
        <v>7.9520369999999998</v>
      </c>
      <c r="BD1630" s="42">
        <v>3.976019</v>
      </c>
      <c r="BE1630" s="42">
        <v>19.880092999999999</v>
      </c>
      <c r="BF1630" s="42">
        <v>0</v>
      </c>
      <c r="BG1630" s="42">
        <v>27.832129999999999</v>
      </c>
      <c r="BH1630" s="42">
        <v>59.640279999999997</v>
      </c>
      <c r="BI1630" s="42">
        <v>19.880092999999999</v>
      </c>
      <c r="BJ1630" s="42">
        <v>143.13667100000001</v>
      </c>
      <c r="BK1630" s="42">
        <v>0</v>
      </c>
      <c r="BL1630" s="42">
        <v>0</v>
      </c>
      <c r="BM1630" s="42">
        <v>3.976019</v>
      </c>
      <c r="BN1630" s="42">
        <v>27.832129999999999</v>
      </c>
      <c r="BO1630" s="42">
        <v>23.856112</v>
      </c>
      <c r="BP1630" s="42">
        <v>7.9520369999999998</v>
      </c>
      <c r="BQ1630" s="42">
        <v>55.664261000000003</v>
      </c>
      <c r="BR1630" s="42">
        <v>23.856112</v>
      </c>
      <c r="BS1630" s="42">
        <v>47.712223999999999</v>
      </c>
      <c r="BT1630" s="42">
        <v>0</v>
      </c>
      <c r="BU1630" s="42">
        <v>0</v>
      </c>
      <c r="BV1630" s="42">
        <v>0</v>
      </c>
      <c r="BW1630" s="42">
        <v>0</v>
      </c>
      <c r="BX1630" s="42">
        <v>3.976019</v>
      </c>
      <c r="BY1630" s="42">
        <v>0</v>
      </c>
      <c r="BZ1630" s="42">
        <v>0</v>
      </c>
      <c r="CA1630" s="42">
        <v>43.736204999999998</v>
      </c>
      <c r="CB1630" s="42">
        <v>107.352503</v>
      </c>
      <c r="CC1630" s="42">
        <v>3.976019</v>
      </c>
      <c r="CD1630" s="42">
        <v>7.9520369999999998</v>
      </c>
      <c r="CE1630" s="42">
        <v>0</v>
      </c>
      <c r="CF1630" s="42">
        <v>43.736204999999998</v>
      </c>
      <c r="CG1630" s="42">
        <v>15.904075000000001</v>
      </c>
      <c r="CH1630" s="42">
        <v>35.784168000000001</v>
      </c>
      <c r="CI1630" s="42">
        <v>0</v>
      </c>
      <c r="CJ1630" s="42">
        <v>0</v>
      </c>
      <c r="CK1630" s="42">
        <v>131.20861500000001</v>
      </c>
      <c r="CL1630" s="42">
        <v>0</v>
      </c>
      <c r="CM1630" s="42">
        <v>0</v>
      </c>
      <c r="CN1630" s="42">
        <v>7.9520369999999998</v>
      </c>
      <c r="CO1630" s="42">
        <v>3.976019</v>
      </c>
      <c r="CP1630" s="42">
        <v>3.976019</v>
      </c>
      <c r="CQ1630" s="42">
        <v>0</v>
      </c>
      <c r="CR1630" s="42">
        <v>115.304541</v>
      </c>
      <c r="CS1630" s="42">
        <v>0</v>
      </c>
    </row>
    <row r="1631" spans="1:97">
      <c r="A1631" s="40" t="s">
        <v>3930</v>
      </c>
      <c r="B1631" s="40" t="s">
        <v>289</v>
      </c>
      <c r="C1631" s="40" t="s">
        <v>3502</v>
      </c>
      <c r="D1631" s="40" t="s">
        <v>3507</v>
      </c>
      <c r="E1631" s="40" t="s">
        <v>3554</v>
      </c>
      <c r="F1631" s="40" t="s">
        <v>2094</v>
      </c>
      <c r="G1631" s="41" t="s">
        <v>294</v>
      </c>
      <c r="H1631" s="40" t="s">
        <v>3931</v>
      </c>
      <c r="I1631" s="42">
        <v>331</v>
      </c>
      <c r="J1631" s="42">
        <v>53.672507000000003</v>
      </c>
      <c r="K1631" s="42">
        <v>29.818059000000002</v>
      </c>
      <c r="L1631" s="42">
        <v>57.648248000000002</v>
      </c>
      <c r="M1631" s="42">
        <v>63.618374000000003</v>
      </c>
      <c r="N1631" s="42">
        <v>75.539083000000005</v>
      </c>
      <c r="O1631" s="42">
        <v>50.703729000000003</v>
      </c>
      <c r="P1631" s="42">
        <v>50</v>
      </c>
      <c r="Q1631" s="42">
        <v>39</v>
      </c>
      <c r="R1631" s="42">
        <v>59</v>
      </c>
      <c r="S1631" s="42">
        <v>61</v>
      </c>
      <c r="T1631" s="42">
        <v>64</v>
      </c>
      <c r="U1631" s="42">
        <v>39</v>
      </c>
      <c r="V1631" s="42">
        <v>161.03054800000001</v>
      </c>
      <c r="W1631" s="42">
        <v>23.854447</v>
      </c>
      <c r="X1631" s="42">
        <v>9.9393530000000005</v>
      </c>
      <c r="Y1631" s="42">
        <v>30.811995</v>
      </c>
      <c r="Z1631" s="42">
        <v>31.812443999999999</v>
      </c>
      <c r="AA1631" s="42">
        <v>40.751348</v>
      </c>
      <c r="AB1631" s="42">
        <v>20.879155999999998</v>
      </c>
      <c r="AC1631" s="42">
        <v>2.9818060000000002</v>
      </c>
      <c r="AD1631" s="42">
        <v>29.818059000000002</v>
      </c>
      <c r="AE1631" s="42">
        <v>87.472820999999996</v>
      </c>
      <c r="AF1631" s="42">
        <v>43.739668000000002</v>
      </c>
      <c r="AG1631" s="42">
        <v>169.96945199999999</v>
      </c>
      <c r="AH1631" s="42">
        <v>29.818059000000002</v>
      </c>
      <c r="AI1631" s="42">
        <v>19.878706000000001</v>
      </c>
      <c r="AJ1631" s="42">
        <v>26.836252999999999</v>
      </c>
      <c r="AK1631" s="42">
        <v>31.80593</v>
      </c>
      <c r="AL1631" s="42">
        <v>34.787736000000002</v>
      </c>
      <c r="AM1631" s="42">
        <v>24.854897000000001</v>
      </c>
      <c r="AN1631" s="42">
        <v>1.9878709999999999</v>
      </c>
      <c r="AO1631" s="42">
        <v>39.757412000000002</v>
      </c>
      <c r="AP1631" s="42">
        <v>88.460241999999994</v>
      </c>
      <c r="AQ1631" s="42">
        <v>41.751797000000003</v>
      </c>
      <c r="AR1631" s="42">
        <v>270.35040400000003</v>
      </c>
      <c r="AS1631" s="42">
        <v>23.854447</v>
      </c>
      <c r="AT1631" s="42">
        <v>23.854447</v>
      </c>
      <c r="AU1631" s="42">
        <v>15.902965</v>
      </c>
      <c r="AV1631" s="42">
        <v>19.878706000000001</v>
      </c>
      <c r="AW1631" s="42">
        <v>27.830189000000001</v>
      </c>
      <c r="AX1631" s="42">
        <v>15.902965</v>
      </c>
      <c r="AY1631" s="42">
        <v>119.272237</v>
      </c>
      <c r="AZ1631" s="42">
        <v>23.854447</v>
      </c>
      <c r="BA1631" s="42">
        <v>135.17520200000001</v>
      </c>
      <c r="BB1631" s="42">
        <v>15.902965</v>
      </c>
      <c r="BC1631" s="42">
        <v>15.902965</v>
      </c>
      <c r="BD1631" s="42">
        <v>11.927224000000001</v>
      </c>
      <c r="BE1631" s="42">
        <v>7.9514820000000004</v>
      </c>
      <c r="BF1631" s="42">
        <v>3.9757410000000002</v>
      </c>
      <c r="BG1631" s="42">
        <v>15.902965</v>
      </c>
      <c r="BH1631" s="42">
        <v>59.636119000000001</v>
      </c>
      <c r="BI1631" s="42">
        <v>3.9757410000000002</v>
      </c>
      <c r="BJ1631" s="42">
        <v>135.17520200000001</v>
      </c>
      <c r="BK1631" s="42">
        <v>7.9514820000000004</v>
      </c>
      <c r="BL1631" s="42">
        <v>7.9514820000000004</v>
      </c>
      <c r="BM1631" s="42">
        <v>3.9757410000000002</v>
      </c>
      <c r="BN1631" s="42">
        <v>11.927224000000001</v>
      </c>
      <c r="BO1631" s="42">
        <v>23.854447</v>
      </c>
      <c r="BP1631" s="42">
        <v>0</v>
      </c>
      <c r="BQ1631" s="42">
        <v>59.636119000000001</v>
      </c>
      <c r="BR1631" s="42">
        <v>19.878706000000001</v>
      </c>
      <c r="BS1631" s="42">
        <v>27.830189000000001</v>
      </c>
      <c r="BT1631" s="42">
        <v>0</v>
      </c>
      <c r="BU1631" s="42">
        <v>0</v>
      </c>
      <c r="BV1631" s="42">
        <v>0</v>
      </c>
      <c r="BW1631" s="42">
        <v>0</v>
      </c>
      <c r="BX1631" s="42">
        <v>0</v>
      </c>
      <c r="BY1631" s="42">
        <v>7.9514820000000004</v>
      </c>
      <c r="BZ1631" s="42">
        <v>0</v>
      </c>
      <c r="CA1631" s="42">
        <v>19.878706000000001</v>
      </c>
      <c r="CB1631" s="42">
        <v>99.393530999999996</v>
      </c>
      <c r="CC1631" s="42">
        <v>19.878706000000001</v>
      </c>
      <c r="CD1631" s="42">
        <v>15.902965</v>
      </c>
      <c r="CE1631" s="42">
        <v>7.9514820000000004</v>
      </c>
      <c r="CF1631" s="42">
        <v>19.878706000000001</v>
      </c>
      <c r="CG1631" s="42">
        <v>23.854447</v>
      </c>
      <c r="CH1631" s="42">
        <v>7.9514820000000004</v>
      </c>
      <c r="CI1631" s="42">
        <v>0</v>
      </c>
      <c r="CJ1631" s="42">
        <v>3.9757410000000002</v>
      </c>
      <c r="CK1631" s="42">
        <v>143.12668400000001</v>
      </c>
      <c r="CL1631" s="42">
        <v>3.9757410000000002</v>
      </c>
      <c r="CM1631" s="42">
        <v>7.9514820000000004</v>
      </c>
      <c r="CN1631" s="42">
        <v>7.9514820000000004</v>
      </c>
      <c r="CO1631" s="42">
        <v>0</v>
      </c>
      <c r="CP1631" s="42">
        <v>3.9757410000000002</v>
      </c>
      <c r="CQ1631" s="42">
        <v>0</v>
      </c>
      <c r="CR1631" s="42">
        <v>119.272237</v>
      </c>
      <c r="CS1631" s="42">
        <v>0</v>
      </c>
    </row>
    <row r="1632" spans="1:97">
      <c r="A1632" s="40" t="s">
        <v>3932</v>
      </c>
      <c r="B1632" s="40" t="s">
        <v>289</v>
      </c>
      <c r="C1632" s="40" t="s">
        <v>3502</v>
      </c>
      <c r="D1632" s="40" t="s">
        <v>3519</v>
      </c>
      <c r="E1632" s="40" t="s">
        <v>3600</v>
      </c>
      <c r="F1632" s="40" t="s">
        <v>397</v>
      </c>
      <c r="G1632" s="41" t="s">
        <v>294</v>
      </c>
      <c r="H1632" s="40" t="s">
        <v>3933</v>
      </c>
      <c r="I1632" s="42">
        <v>123</v>
      </c>
      <c r="J1632" s="42">
        <v>11.903226</v>
      </c>
      <c r="K1632" s="42">
        <v>7.9354839999999998</v>
      </c>
      <c r="L1632" s="42">
        <v>13.887097000000001</v>
      </c>
      <c r="M1632" s="42">
        <v>31.741935000000002</v>
      </c>
      <c r="N1632" s="42">
        <v>40.669355000000003</v>
      </c>
      <c r="O1632" s="42">
        <v>16.862902999999999</v>
      </c>
      <c r="P1632" s="42">
        <v>21</v>
      </c>
      <c r="Q1632" s="42">
        <v>8</v>
      </c>
      <c r="R1632" s="42">
        <v>28</v>
      </c>
      <c r="S1632" s="42">
        <v>19</v>
      </c>
      <c r="T1632" s="42">
        <v>36</v>
      </c>
      <c r="U1632" s="42">
        <v>9</v>
      </c>
      <c r="V1632" s="42">
        <v>61.5</v>
      </c>
      <c r="W1632" s="42">
        <v>5.951613</v>
      </c>
      <c r="X1632" s="42">
        <v>5.951613</v>
      </c>
      <c r="Y1632" s="42">
        <v>7.9354839999999998</v>
      </c>
      <c r="Z1632" s="42">
        <v>14.879032</v>
      </c>
      <c r="AA1632" s="42">
        <v>18.846774</v>
      </c>
      <c r="AB1632" s="42">
        <v>7.9354839999999998</v>
      </c>
      <c r="AC1632" s="42">
        <v>0</v>
      </c>
      <c r="AD1632" s="42">
        <v>9.9193549999999995</v>
      </c>
      <c r="AE1632" s="42">
        <v>32.733871000000001</v>
      </c>
      <c r="AF1632" s="42">
        <v>18.846774</v>
      </c>
      <c r="AG1632" s="42">
        <v>61.5</v>
      </c>
      <c r="AH1632" s="42">
        <v>5.951613</v>
      </c>
      <c r="AI1632" s="42">
        <v>1.9838709999999999</v>
      </c>
      <c r="AJ1632" s="42">
        <v>5.951613</v>
      </c>
      <c r="AK1632" s="42">
        <v>16.862902999999999</v>
      </c>
      <c r="AL1632" s="42">
        <v>21.822581</v>
      </c>
      <c r="AM1632" s="42">
        <v>8.9274190000000004</v>
      </c>
      <c r="AN1632" s="42">
        <v>0</v>
      </c>
      <c r="AO1632" s="42">
        <v>5.951613</v>
      </c>
      <c r="AP1632" s="42">
        <v>34.717742000000001</v>
      </c>
      <c r="AQ1632" s="42">
        <v>20.830645000000001</v>
      </c>
      <c r="AR1632" s="42">
        <v>111.096774</v>
      </c>
      <c r="AS1632" s="42">
        <v>15.870968</v>
      </c>
      <c r="AT1632" s="42">
        <v>3.9677419999999999</v>
      </c>
      <c r="AU1632" s="42">
        <v>0</v>
      </c>
      <c r="AV1632" s="42">
        <v>3.9677419999999999</v>
      </c>
      <c r="AW1632" s="42">
        <v>3.9677419999999999</v>
      </c>
      <c r="AX1632" s="42">
        <v>7.9354839999999998</v>
      </c>
      <c r="AY1632" s="42">
        <v>67.451612999999995</v>
      </c>
      <c r="AZ1632" s="42">
        <v>7.9354839999999998</v>
      </c>
      <c r="BA1632" s="42">
        <v>47.612903000000003</v>
      </c>
      <c r="BB1632" s="42">
        <v>11.903226</v>
      </c>
      <c r="BC1632" s="42">
        <v>3.9677419999999999</v>
      </c>
      <c r="BD1632" s="42">
        <v>0</v>
      </c>
      <c r="BE1632" s="42">
        <v>0</v>
      </c>
      <c r="BF1632" s="42">
        <v>0</v>
      </c>
      <c r="BG1632" s="42">
        <v>7.9354839999999998</v>
      </c>
      <c r="BH1632" s="42">
        <v>23.806452</v>
      </c>
      <c r="BI1632" s="42">
        <v>0</v>
      </c>
      <c r="BJ1632" s="42">
        <v>63.483871000000001</v>
      </c>
      <c r="BK1632" s="42">
        <v>3.9677419999999999</v>
      </c>
      <c r="BL1632" s="42">
        <v>0</v>
      </c>
      <c r="BM1632" s="42">
        <v>0</v>
      </c>
      <c r="BN1632" s="42">
        <v>3.9677419999999999</v>
      </c>
      <c r="BO1632" s="42">
        <v>3.9677419999999999</v>
      </c>
      <c r="BP1632" s="42">
        <v>0</v>
      </c>
      <c r="BQ1632" s="42">
        <v>43.645161000000002</v>
      </c>
      <c r="BR1632" s="42">
        <v>7.9354839999999998</v>
      </c>
      <c r="BS1632" s="42">
        <v>0</v>
      </c>
      <c r="BT1632" s="42">
        <v>0</v>
      </c>
      <c r="BU1632" s="42">
        <v>0</v>
      </c>
      <c r="BV1632" s="42">
        <v>0</v>
      </c>
      <c r="BW1632" s="42">
        <v>0</v>
      </c>
      <c r="BX1632" s="42">
        <v>0</v>
      </c>
      <c r="BY1632" s="42">
        <v>0</v>
      </c>
      <c r="BZ1632" s="42">
        <v>0</v>
      </c>
      <c r="CA1632" s="42">
        <v>0</v>
      </c>
      <c r="CB1632" s="42">
        <v>39.677419</v>
      </c>
      <c r="CC1632" s="42">
        <v>15.870968</v>
      </c>
      <c r="CD1632" s="42">
        <v>3.9677419999999999</v>
      </c>
      <c r="CE1632" s="42">
        <v>0</v>
      </c>
      <c r="CF1632" s="42">
        <v>3.9677419999999999</v>
      </c>
      <c r="CG1632" s="42">
        <v>3.9677419999999999</v>
      </c>
      <c r="CH1632" s="42">
        <v>7.9354839999999998</v>
      </c>
      <c r="CI1632" s="42">
        <v>0</v>
      </c>
      <c r="CJ1632" s="42">
        <v>3.9677419999999999</v>
      </c>
      <c r="CK1632" s="42">
        <v>71.419354999999996</v>
      </c>
      <c r="CL1632" s="42">
        <v>0</v>
      </c>
      <c r="CM1632" s="42">
        <v>0</v>
      </c>
      <c r="CN1632" s="42">
        <v>0</v>
      </c>
      <c r="CO1632" s="42">
        <v>0</v>
      </c>
      <c r="CP1632" s="42">
        <v>0</v>
      </c>
      <c r="CQ1632" s="42">
        <v>0</v>
      </c>
      <c r="CR1632" s="42">
        <v>67.451612999999995</v>
      </c>
      <c r="CS1632" s="42">
        <v>3.9677419999999999</v>
      </c>
    </row>
    <row r="1633" spans="1:97">
      <c r="A1633" s="40" t="s">
        <v>3934</v>
      </c>
      <c r="B1633" s="40" t="s">
        <v>289</v>
      </c>
      <c r="C1633" s="40" t="s">
        <v>3502</v>
      </c>
      <c r="D1633" s="40" t="s">
        <v>3503</v>
      </c>
      <c r="E1633" s="40" t="s">
        <v>3935</v>
      </c>
      <c r="F1633" s="40" t="s">
        <v>2849</v>
      </c>
      <c r="G1633" s="41" t="s">
        <v>294</v>
      </c>
      <c r="H1633" s="40" t="s">
        <v>3936</v>
      </c>
      <c r="I1633" s="42">
        <v>9395</v>
      </c>
      <c r="J1633" s="42">
        <v>1615</v>
      </c>
      <c r="K1633" s="42">
        <v>1510</v>
      </c>
      <c r="L1633" s="42">
        <v>1682</v>
      </c>
      <c r="M1633" s="42">
        <v>1952</v>
      </c>
      <c r="N1633" s="42">
        <v>1467</v>
      </c>
      <c r="O1633" s="42">
        <v>1169</v>
      </c>
      <c r="P1633" s="42">
        <v>1575</v>
      </c>
      <c r="Q1633" s="42">
        <v>1437</v>
      </c>
      <c r="R1633" s="42">
        <v>1817</v>
      </c>
      <c r="S1633" s="42">
        <v>1695</v>
      </c>
      <c r="T1633" s="42">
        <v>1430</v>
      </c>
      <c r="U1633" s="42">
        <v>857</v>
      </c>
      <c r="V1633" s="42">
        <v>4346</v>
      </c>
      <c r="W1633" s="42">
        <v>823</v>
      </c>
      <c r="X1633" s="42">
        <v>760</v>
      </c>
      <c r="Y1633" s="42">
        <v>784</v>
      </c>
      <c r="Z1633" s="42">
        <v>882</v>
      </c>
      <c r="AA1633" s="42">
        <v>657</v>
      </c>
      <c r="AB1633" s="42">
        <v>421</v>
      </c>
      <c r="AC1633" s="42">
        <v>19</v>
      </c>
      <c r="AD1633" s="42">
        <v>1103</v>
      </c>
      <c r="AE1633" s="42">
        <v>2411</v>
      </c>
      <c r="AF1633" s="42">
        <v>832</v>
      </c>
      <c r="AG1633" s="42">
        <v>5049</v>
      </c>
      <c r="AH1633" s="42">
        <v>792</v>
      </c>
      <c r="AI1633" s="42">
        <v>750</v>
      </c>
      <c r="AJ1633" s="42">
        <v>898</v>
      </c>
      <c r="AK1633" s="42">
        <v>1070</v>
      </c>
      <c r="AL1633" s="42">
        <v>810</v>
      </c>
      <c r="AM1633" s="42">
        <v>676</v>
      </c>
      <c r="AN1633" s="42">
        <v>53</v>
      </c>
      <c r="AO1633" s="42">
        <v>1041</v>
      </c>
      <c r="AP1633" s="42">
        <v>2779</v>
      </c>
      <c r="AQ1633" s="42">
        <v>1229</v>
      </c>
      <c r="AR1633" s="42">
        <v>7840</v>
      </c>
      <c r="AS1633" s="42">
        <v>4</v>
      </c>
      <c r="AT1633" s="42">
        <v>176</v>
      </c>
      <c r="AU1633" s="42">
        <v>460</v>
      </c>
      <c r="AV1633" s="42">
        <v>1152</v>
      </c>
      <c r="AW1633" s="42">
        <v>1400</v>
      </c>
      <c r="AX1633" s="42">
        <v>1032</v>
      </c>
      <c r="AY1633" s="42">
        <v>2564</v>
      </c>
      <c r="AZ1633" s="42">
        <v>1052</v>
      </c>
      <c r="BA1633" s="42">
        <v>3604</v>
      </c>
      <c r="BB1633" s="42">
        <v>4</v>
      </c>
      <c r="BC1633" s="42">
        <v>128</v>
      </c>
      <c r="BD1633" s="42">
        <v>308</v>
      </c>
      <c r="BE1633" s="42">
        <v>576</v>
      </c>
      <c r="BF1633" s="42">
        <v>304</v>
      </c>
      <c r="BG1633" s="42">
        <v>772</v>
      </c>
      <c r="BH1633" s="42">
        <v>1164</v>
      </c>
      <c r="BI1633" s="42">
        <v>348</v>
      </c>
      <c r="BJ1633" s="42">
        <v>4236</v>
      </c>
      <c r="BK1633" s="42">
        <v>0</v>
      </c>
      <c r="BL1633" s="42">
        <v>48</v>
      </c>
      <c r="BM1633" s="42">
        <v>152</v>
      </c>
      <c r="BN1633" s="42">
        <v>576</v>
      </c>
      <c r="BO1633" s="42">
        <v>1096</v>
      </c>
      <c r="BP1633" s="42">
        <v>260</v>
      </c>
      <c r="BQ1633" s="42">
        <v>1400</v>
      </c>
      <c r="BR1633" s="42">
        <v>704</v>
      </c>
      <c r="BS1633" s="42">
        <v>1008</v>
      </c>
      <c r="BT1633" s="42">
        <v>0</v>
      </c>
      <c r="BU1633" s="42">
        <v>4</v>
      </c>
      <c r="BV1633" s="42">
        <v>12</v>
      </c>
      <c r="BW1633" s="42">
        <v>88</v>
      </c>
      <c r="BX1633" s="42">
        <v>184</v>
      </c>
      <c r="BY1633" s="42">
        <v>196</v>
      </c>
      <c r="BZ1633" s="42">
        <v>0</v>
      </c>
      <c r="CA1633" s="42">
        <v>524</v>
      </c>
      <c r="CB1633" s="42">
        <v>3472</v>
      </c>
      <c r="CC1633" s="42">
        <v>4</v>
      </c>
      <c r="CD1633" s="42">
        <v>156</v>
      </c>
      <c r="CE1633" s="42">
        <v>360</v>
      </c>
      <c r="CF1633" s="42">
        <v>872</v>
      </c>
      <c r="CG1633" s="42">
        <v>1048</v>
      </c>
      <c r="CH1633" s="42">
        <v>708</v>
      </c>
      <c r="CI1633" s="42">
        <v>20</v>
      </c>
      <c r="CJ1633" s="42">
        <v>304</v>
      </c>
      <c r="CK1633" s="42">
        <v>3360</v>
      </c>
      <c r="CL1633" s="42">
        <v>0</v>
      </c>
      <c r="CM1633" s="42">
        <v>16</v>
      </c>
      <c r="CN1633" s="42">
        <v>88</v>
      </c>
      <c r="CO1633" s="42">
        <v>192</v>
      </c>
      <c r="CP1633" s="42">
        <v>168</v>
      </c>
      <c r="CQ1633" s="42">
        <v>128</v>
      </c>
      <c r="CR1633" s="42">
        <v>2544</v>
      </c>
      <c r="CS1633" s="42">
        <v>224</v>
      </c>
    </row>
    <row r="1634" spans="1:97">
      <c r="A1634" s="40" t="s">
        <v>3937</v>
      </c>
      <c r="B1634" s="40" t="s">
        <v>289</v>
      </c>
      <c r="C1634" s="40" t="s">
        <v>3502</v>
      </c>
      <c r="D1634" s="40" t="s">
        <v>3519</v>
      </c>
      <c r="E1634" s="40" t="s">
        <v>3756</v>
      </c>
      <c r="F1634" s="40" t="s">
        <v>397</v>
      </c>
      <c r="G1634" s="41" t="s">
        <v>294</v>
      </c>
      <c r="H1634" s="40" t="s">
        <v>3938</v>
      </c>
      <c r="I1634" s="42">
        <v>318</v>
      </c>
      <c r="J1634" s="42">
        <v>63.809210999999998</v>
      </c>
      <c r="K1634" s="42">
        <v>43.934210999999998</v>
      </c>
      <c r="L1634" s="42">
        <v>55.440789000000002</v>
      </c>
      <c r="M1634" s="42">
        <v>70.085526000000002</v>
      </c>
      <c r="N1634" s="42">
        <v>55.440789000000002</v>
      </c>
      <c r="O1634" s="42">
        <v>29.289473999999998</v>
      </c>
      <c r="P1634" s="42">
        <v>43</v>
      </c>
      <c r="Q1634" s="42">
        <v>23</v>
      </c>
      <c r="R1634" s="42">
        <v>51</v>
      </c>
      <c r="S1634" s="42">
        <v>43</v>
      </c>
      <c r="T1634" s="42">
        <v>43</v>
      </c>
      <c r="U1634" s="42">
        <v>22</v>
      </c>
      <c r="V1634" s="42">
        <v>168.41447400000001</v>
      </c>
      <c r="W1634" s="42">
        <v>36.611842000000003</v>
      </c>
      <c r="X1634" s="42">
        <v>27.197368000000001</v>
      </c>
      <c r="Y1634" s="42">
        <v>24.059211000000001</v>
      </c>
      <c r="Z1634" s="42">
        <v>34.519736999999999</v>
      </c>
      <c r="AA1634" s="42">
        <v>31.381578999999999</v>
      </c>
      <c r="AB1634" s="42">
        <v>14.644736999999999</v>
      </c>
      <c r="AC1634" s="42">
        <v>0</v>
      </c>
      <c r="AD1634" s="42">
        <v>49.164473999999998</v>
      </c>
      <c r="AE1634" s="42">
        <v>88.914473999999998</v>
      </c>
      <c r="AF1634" s="42">
        <v>30.335526000000002</v>
      </c>
      <c r="AG1634" s="42">
        <v>149.58552599999999</v>
      </c>
      <c r="AH1634" s="42">
        <v>27.197368000000001</v>
      </c>
      <c r="AI1634" s="42">
        <v>16.736841999999999</v>
      </c>
      <c r="AJ1634" s="42">
        <v>31.381578999999999</v>
      </c>
      <c r="AK1634" s="42">
        <v>35.565789000000002</v>
      </c>
      <c r="AL1634" s="42">
        <v>24.059211000000001</v>
      </c>
      <c r="AM1634" s="42">
        <v>12.552631999999999</v>
      </c>
      <c r="AN1634" s="42">
        <v>2.0921050000000001</v>
      </c>
      <c r="AO1634" s="42">
        <v>32.427632000000003</v>
      </c>
      <c r="AP1634" s="42">
        <v>89.960526000000002</v>
      </c>
      <c r="AQ1634" s="42">
        <v>27.197368000000001</v>
      </c>
      <c r="AR1634" s="42">
        <v>251.05263199999999</v>
      </c>
      <c r="AS1634" s="42">
        <v>29.289473999999998</v>
      </c>
      <c r="AT1634" s="42">
        <v>12.552631999999999</v>
      </c>
      <c r="AU1634" s="42">
        <v>16.736841999999999</v>
      </c>
      <c r="AV1634" s="42">
        <v>29.289473999999998</v>
      </c>
      <c r="AW1634" s="42">
        <v>25.105263000000001</v>
      </c>
      <c r="AX1634" s="42">
        <v>33.473683999999999</v>
      </c>
      <c r="AY1634" s="42">
        <v>66.947367999999997</v>
      </c>
      <c r="AZ1634" s="42">
        <v>37.657895000000003</v>
      </c>
      <c r="BA1634" s="42">
        <v>129.71052599999999</v>
      </c>
      <c r="BB1634" s="42">
        <v>20.921053000000001</v>
      </c>
      <c r="BC1634" s="42">
        <v>8.3684209999999997</v>
      </c>
      <c r="BD1634" s="42">
        <v>12.552631999999999</v>
      </c>
      <c r="BE1634" s="42">
        <v>12.552631999999999</v>
      </c>
      <c r="BF1634" s="42">
        <v>4.1842110000000003</v>
      </c>
      <c r="BG1634" s="42">
        <v>29.289473999999998</v>
      </c>
      <c r="BH1634" s="42">
        <v>37.657895000000003</v>
      </c>
      <c r="BI1634" s="42">
        <v>4.1842110000000003</v>
      </c>
      <c r="BJ1634" s="42">
        <v>121.342105</v>
      </c>
      <c r="BK1634" s="42">
        <v>8.3684209999999997</v>
      </c>
      <c r="BL1634" s="42">
        <v>4.1842110000000003</v>
      </c>
      <c r="BM1634" s="42">
        <v>4.1842110000000003</v>
      </c>
      <c r="BN1634" s="42">
        <v>16.736841999999999</v>
      </c>
      <c r="BO1634" s="42">
        <v>20.921053000000001</v>
      </c>
      <c r="BP1634" s="42">
        <v>4.1842110000000003</v>
      </c>
      <c r="BQ1634" s="42">
        <v>29.289473999999998</v>
      </c>
      <c r="BR1634" s="42">
        <v>33.473683999999999</v>
      </c>
      <c r="BS1634" s="42">
        <v>20.921053000000001</v>
      </c>
      <c r="BT1634" s="42">
        <v>0</v>
      </c>
      <c r="BU1634" s="42">
        <v>0</v>
      </c>
      <c r="BV1634" s="42">
        <v>0</v>
      </c>
      <c r="BW1634" s="42">
        <v>0</v>
      </c>
      <c r="BX1634" s="42">
        <v>4.1842110000000003</v>
      </c>
      <c r="BY1634" s="42">
        <v>12.552631999999999</v>
      </c>
      <c r="BZ1634" s="42">
        <v>0</v>
      </c>
      <c r="CA1634" s="42">
        <v>4.1842110000000003</v>
      </c>
      <c r="CB1634" s="42">
        <v>125.52631599999999</v>
      </c>
      <c r="CC1634" s="42">
        <v>20.921053000000001</v>
      </c>
      <c r="CD1634" s="42">
        <v>8.3684209999999997</v>
      </c>
      <c r="CE1634" s="42">
        <v>12.552631999999999</v>
      </c>
      <c r="CF1634" s="42">
        <v>25.105263000000001</v>
      </c>
      <c r="CG1634" s="42">
        <v>16.736841999999999</v>
      </c>
      <c r="CH1634" s="42">
        <v>16.736841999999999</v>
      </c>
      <c r="CI1634" s="42">
        <v>4.1842110000000003</v>
      </c>
      <c r="CJ1634" s="42">
        <v>20.921053000000001</v>
      </c>
      <c r="CK1634" s="42">
        <v>104.60526299999999</v>
      </c>
      <c r="CL1634" s="42">
        <v>8.3684209999999997</v>
      </c>
      <c r="CM1634" s="42">
        <v>4.1842110000000003</v>
      </c>
      <c r="CN1634" s="42">
        <v>4.1842110000000003</v>
      </c>
      <c r="CO1634" s="42">
        <v>4.1842110000000003</v>
      </c>
      <c r="CP1634" s="42">
        <v>4.1842110000000003</v>
      </c>
      <c r="CQ1634" s="42">
        <v>4.1842110000000003</v>
      </c>
      <c r="CR1634" s="42">
        <v>62.763157999999997</v>
      </c>
      <c r="CS1634" s="42">
        <v>12.552631999999999</v>
      </c>
    </row>
    <row r="1635" spans="1:97">
      <c r="A1635" s="40" t="s">
        <v>3939</v>
      </c>
      <c r="B1635" s="40" t="s">
        <v>289</v>
      </c>
      <c r="C1635" s="40" t="s">
        <v>3502</v>
      </c>
      <c r="D1635" s="40" t="s">
        <v>3519</v>
      </c>
      <c r="E1635" s="40" t="s">
        <v>3551</v>
      </c>
      <c r="F1635" s="40" t="s">
        <v>397</v>
      </c>
      <c r="G1635" s="41" t="s">
        <v>294</v>
      </c>
      <c r="H1635" s="40" t="s">
        <v>3940</v>
      </c>
      <c r="I1635" s="42">
        <v>2402</v>
      </c>
      <c r="J1635" s="42">
        <v>346.02011099999999</v>
      </c>
      <c r="K1635" s="42">
        <v>257.24541099999999</v>
      </c>
      <c r="L1635" s="42">
        <v>416.78614399999998</v>
      </c>
      <c r="M1635" s="42">
        <v>495.79613599999999</v>
      </c>
      <c r="N1635" s="42">
        <v>462.21529199999998</v>
      </c>
      <c r="O1635" s="42">
        <v>423.93690600000002</v>
      </c>
      <c r="P1635" s="42">
        <v>369</v>
      </c>
      <c r="Q1635" s="42">
        <v>345</v>
      </c>
      <c r="R1635" s="42">
        <v>456</v>
      </c>
      <c r="S1635" s="42">
        <v>447</v>
      </c>
      <c r="T1635" s="42">
        <v>407</v>
      </c>
      <c r="U1635" s="42">
        <v>307</v>
      </c>
      <c r="V1635" s="42">
        <v>1111.7339770000001</v>
      </c>
      <c r="W1635" s="42">
        <v>177.114811</v>
      </c>
      <c r="X1635" s="42">
        <v>132.62625700000001</v>
      </c>
      <c r="Y1635" s="42">
        <v>202.862571</v>
      </c>
      <c r="Z1635" s="42">
        <v>234.884028</v>
      </c>
      <c r="AA1635" s="42">
        <v>208.02703299999999</v>
      </c>
      <c r="AB1635" s="42">
        <v>139.67470299999999</v>
      </c>
      <c r="AC1635" s="42">
        <v>16.544574999999998</v>
      </c>
      <c r="AD1635" s="42">
        <v>241.99916400000001</v>
      </c>
      <c r="AE1635" s="42">
        <v>583.59551799999997</v>
      </c>
      <c r="AF1635" s="42">
        <v>286.139295</v>
      </c>
      <c r="AG1635" s="42">
        <v>1290.2660229999999</v>
      </c>
      <c r="AH1635" s="42">
        <v>168.90530000000001</v>
      </c>
      <c r="AI1635" s="42">
        <v>124.61915399999999</v>
      </c>
      <c r="AJ1635" s="42">
        <v>213.923573</v>
      </c>
      <c r="AK1635" s="42">
        <v>260.91210799999999</v>
      </c>
      <c r="AL1635" s="42">
        <v>254.18825899999999</v>
      </c>
      <c r="AM1635" s="42">
        <v>231.060776</v>
      </c>
      <c r="AN1635" s="42">
        <v>36.656852000000001</v>
      </c>
      <c r="AO1635" s="42">
        <v>223.49054899999999</v>
      </c>
      <c r="AP1635" s="42">
        <v>638.952539</v>
      </c>
      <c r="AQ1635" s="42">
        <v>427.82293499999997</v>
      </c>
      <c r="AR1635" s="42">
        <v>2075.993755</v>
      </c>
      <c r="AS1635" s="42">
        <v>53.555338999999996</v>
      </c>
      <c r="AT1635" s="42">
        <v>90.513025999999996</v>
      </c>
      <c r="AU1635" s="42">
        <v>70.033905000000004</v>
      </c>
      <c r="AV1635" s="42">
        <v>221.269509</v>
      </c>
      <c r="AW1635" s="42">
        <v>288.37490200000002</v>
      </c>
      <c r="AX1635" s="42">
        <v>192.432018</v>
      </c>
      <c r="AY1635" s="42">
        <v>873.96748600000001</v>
      </c>
      <c r="AZ1635" s="42">
        <v>285.84757000000002</v>
      </c>
      <c r="BA1635" s="42">
        <v>958.24894300000005</v>
      </c>
      <c r="BB1635" s="42">
        <v>41.196415000000002</v>
      </c>
      <c r="BC1635" s="42">
        <v>69.914818999999994</v>
      </c>
      <c r="BD1635" s="42">
        <v>41.196415000000002</v>
      </c>
      <c r="BE1635" s="42">
        <v>115.34996099999999</v>
      </c>
      <c r="BF1635" s="42">
        <v>61.794621999999997</v>
      </c>
      <c r="BG1635" s="42">
        <v>144.18745100000001</v>
      </c>
      <c r="BH1635" s="42">
        <v>388.14611200000002</v>
      </c>
      <c r="BI1635" s="42">
        <v>96.463149000000001</v>
      </c>
      <c r="BJ1635" s="42">
        <v>1117.7448119999999</v>
      </c>
      <c r="BK1635" s="42">
        <v>12.358924</v>
      </c>
      <c r="BL1635" s="42">
        <v>20.598206999999999</v>
      </c>
      <c r="BM1635" s="42">
        <v>28.837489999999999</v>
      </c>
      <c r="BN1635" s="42">
        <v>105.91954800000001</v>
      </c>
      <c r="BO1635" s="42">
        <v>226.58027999999999</v>
      </c>
      <c r="BP1635" s="42">
        <v>48.244567000000004</v>
      </c>
      <c r="BQ1635" s="42">
        <v>485.82137399999999</v>
      </c>
      <c r="BR1635" s="42">
        <v>189.384421</v>
      </c>
      <c r="BS1635" s="42">
        <v>214.22135599999999</v>
      </c>
      <c r="BT1635" s="42">
        <v>0</v>
      </c>
      <c r="BU1635" s="42">
        <v>0</v>
      </c>
      <c r="BV1635" s="42">
        <v>0</v>
      </c>
      <c r="BW1635" s="42">
        <v>12.358924</v>
      </c>
      <c r="BX1635" s="42">
        <v>24.717849000000001</v>
      </c>
      <c r="BY1635" s="42">
        <v>57.674979999999998</v>
      </c>
      <c r="BZ1635" s="42">
        <v>0</v>
      </c>
      <c r="CA1635" s="42">
        <v>119.46960199999999</v>
      </c>
      <c r="CB1635" s="42">
        <v>774.77468799999997</v>
      </c>
      <c r="CC1635" s="42">
        <v>41.196415000000002</v>
      </c>
      <c r="CD1635" s="42">
        <v>53.436253000000001</v>
      </c>
      <c r="CE1635" s="42">
        <v>53.555338999999996</v>
      </c>
      <c r="CF1635" s="42">
        <v>185.38386600000001</v>
      </c>
      <c r="CG1635" s="42">
        <v>230.69992199999999</v>
      </c>
      <c r="CH1635" s="42">
        <v>105.91954800000001</v>
      </c>
      <c r="CI1635" s="42">
        <v>15.549842999999999</v>
      </c>
      <c r="CJ1635" s="42">
        <v>89.033502999999996</v>
      </c>
      <c r="CK1635" s="42">
        <v>1086.997711</v>
      </c>
      <c r="CL1635" s="42">
        <v>12.358924</v>
      </c>
      <c r="CM1635" s="42">
        <v>37.076773000000003</v>
      </c>
      <c r="CN1635" s="42">
        <v>16.478566000000001</v>
      </c>
      <c r="CO1635" s="42">
        <v>23.526717999999999</v>
      </c>
      <c r="CP1635" s="42">
        <v>32.957132000000001</v>
      </c>
      <c r="CQ1635" s="42">
        <v>28.837489999999999</v>
      </c>
      <c r="CR1635" s="42">
        <v>858.417642</v>
      </c>
      <c r="CS1635" s="42">
        <v>77.344465</v>
      </c>
    </row>
    <row r="1636" spans="1:97">
      <c r="A1636" s="40" t="s">
        <v>3941</v>
      </c>
      <c r="B1636" s="40" t="s">
        <v>289</v>
      </c>
      <c r="C1636" s="40" t="s">
        <v>3502</v>
      </c>
      <c r="D1636" s="40" t="s">
        <v>3507</v>
      </c>
      <c r="E1636" s="40" t="s">
        <v>3511</v>
      </c>
      <c r="F1636" s="40" t="s">
        <v>2094</v>
      </c>
      <c r="G1636" s="41" t="s">
        <v>294</v>
      </c>
      <c r="H1636" s="40" t="s">
        <v>3942</v>
      </c>
      <c r="I1636" s="42">
        <v>279</v>
      </c>
      <c r="J1636" s="42">
        <v>47.489362</v>
      </c>
      <c r="K1636" s="42">
        <v>27.702127999999998</v>
      </c>
      <c r="L1636" s="42">
        <v>43.531914999999998</v>
      </c>
      <c r="M1636" s="42">
        <v>66.287233999999998</v>
      </c>
      <c r="N1636" s="42">
        <v>68.265957</v>
      </c>
      <c r="O1636" s="42">
        <v>25.723403999999999</v>
      </c>
      <c r="P1636" s="42">
        <v>31</v>
      </c>
      <c r="Q1636" s="42">
        <v>26</v>
      </c>
      <c r="R1636" s="42">
        <v>51</v>
      </c>
      <c r="S1636" s="42">
        <v>63</v>
      </c>
      <c r="T1636" s="42">
        <v>50</v>
      </c>
      <c r="U1636" s="42">
        <v>21</v>
      </c>
      <c r="V1636" s="42">
        <v>140.489362</v>
      </c>
      <c r="W1636" s="42">
        <v>22.755319</v>
      </c>
      <c r="X1636" s="42">
        <v>18.797872000000002</v>
      </c>
      <c r="Y1636" s="42">
        <v>21.765957</v>
      </c>
      <c r="Z1636" s="42">
        <v>36.606383000000001</v>
      </c>
      <c r="AA1636" s="42">
        <v>32.648935999999999</v>
      </c>
      <c r="AB1636" s="42">
        <v>6.9255319999999996</v>
      </c>
      <c r="AC1636" s="42">
        <v>0.98936199999999996</v>
      </c>
      <c r="AD1636" s="42">
        <v>34.627659999999999</v>
      </c>
      <c r="AE1636" s="42">
        <v>80.138298000000006</v>
      </c>
      <c r="AF1636" s="42">
        <v>25.723403999999999</v>
      </c>
      <c r="AG1636" s="42">
        <v>138.510638</v>
      </c>
      <c r="AH1636" s="42">
        <v>24.734043</v>
      </c>
      <c r="AI1636" s="42">
        <v>8.9042549999999991</v>
      </c>
      <c r="AJ1636" s="42">
        <v>21.765957</v>
      </c>
      <c r="AK1636" s="42">
        <v>29.680851000000001</v>
      </c>
      <c r="AL1636" s="42">
        <v>35.617021000000001</v>
      </c>
      <c r="AM1636" s="42">
        <v>14.840426000000001</v>
      </c>
      <c r="AN1636" s="42">
        <v>2.9680849999999999</v>
      </c>
      <c r="AO1636" s="42">
        <v>27.702127999999998</v>
      </c>
      <c r="AP1636" s="42">
        <v>74.202128000000002</v>
      </c>
      <c r="AQ1636" s="42">
        <v>36.606383000000001</v>
      </c>
      <c r="AR1636" s="42">
        <v>241.40425500000001</v>
      </c>
      <c r="AS1636" s="42">
        <v>7.9148940000000003</v>
      </c>
      <c r="AT1636" s="42">
        <v>11.872339999999999</v>
      </c>
      <c r="AU1636" s="42">
        <v>7.9148940000000003</v>
      </c>
      <c r="AV1636" s="42">
        <v>15.829787</v>
      </c>
      <c r="AW1636" s="42">
        <v>23.744681</v>
      </c>
      <c r="AX1636" s="42">
        <v>51.446809000000002</v>
      </c>
      <c r="AY1636" s="42">
        <v>102.89361700000001</v>
      </c>
      <c r="AZ1636" s="42">
        <v>19.787234000000002</v>
      </c>
      <c r="BA1636" s="42">
        <v>130.59574499999999</v>
      </c>
      <c r="BB1636" s="42">
        <v>7.9148940000000003</v>
      </c>
      <c r="BC1636" s="42">
        <v>11.872339999999999</v>
      </c>
      <c r="BD1636" s="42">
        <v>3.9574470000000002</v>
      </c>
      <c r="BE1636" s="42">
        <v>7.9148940000000003</v>
      </c>
      <c r="BF1636" s="42">
        <v>3.9574470000000002</v>
      </c>
      <c r="BG1636" s="42">
        <v>39.574468000000003</v>
      </c>
      <c r="BH1636" s="42">
        <v>47.489362</v>
      </c>
      <c r="BI1636" s="42">
        <v>7.9148940000000003</v>
      </c>
      <c r="BJ1636" s="42">
        <v>110.808511</v>
      </c>
      <c r="BK1636" s="42">
        <v>0</v>
      </c>
      <c r="BL1636" s="42">
        <v>0</v>
      </c>
      <c r="BM1636" s="42">
        <v>3.9574470000000002</v>
      </c>
      <c r="BN1636" s="42">
        <v>7.9148940000000003</v>
      </c>
      <c r="BO1636" s="42">
        <v>19.787234000000002</v>
      </c>
      <c r="BP1636" s="42">
        <v>11.872339999999999</v>
      </c>
      <c r="BQ1636" s="42">
        <v>55.404254999999999</v>
      </c>
      <c r="BR1636" s="42">
        <v>11.872339999999999</v>
      </c>
      <c r="BS1636" s="42">
        <v>23.744681</v>
      </c>
      <c r="BT1636" s="42">
        <v>0</v>
      </c>
      <c r="BU1636" s="42">
        <v>0</v>
      </c>
      <c r="BV1636" s="42">
        <v>0</v>
      </c>
      <c r="BW1636" s="42">
        <v>0</v>
      </c>
      <c r="BX1636" s="42">
        <v>0</v>
      </c>
      <c r="BY1636" s="42">
        <v>11.872339999999999</v>
      </c>
      <c r="BZ1636" s="42">
        <v>0</v>
      </c>
      <c r="CA1636" s="42">
        <v>11.872339999999999</v>
      </c>
      <c r="CB1636" s="42">
        <v>91.021276999999998</v>
      </c>
      <c r="CC1636" s="42">
        <v>3.9574470000000002</v>
      </c>
      <c r="CD1636" s="42">
        <v>3.9574470000000002</v>
      </c>
      <c r="CE1636" s="42">
        <v>7.9148940000000003</v>
      </c>
      <c r="CF1636" s="42">
        <v>11.872339999999999</v>
      </c>
      <c r="CG1636" s="42">
        <v>19.787234000000002</v>
      </c>
      <c r="CH1636" s="42">
        <v>31.659573999999999</v>
      </c>
      <c r="CI1636" s="42">
        <v>3.9574470000000002</v>
      </c>
      <c r="CJ1636" s="42">
        <v>7.9148940000000003</v>
      </c>
      <c r="CK1636" s="42">
        <v>126.63829800000001</v>
      </c>
      <c r="CL1636" s="42">
        <v>3.9574470000000002</v>
      </c>
      <c r="CM1636" s="42">
        <v>7.9148940000000003</v>
      </c>
      <c r="CN1636" s="42">
        <v>0</v>
      </c>
      <c r="CO1636" s="42">
        <v>3.9574470000000002</v>
      </c>
      <c r="CP1636" s="42">
        <v>3.9574470000000002</v>
      </c>
      <c r="CQ1636" s="42">
        <v>7.9148940000000003</v>
      </c>
      <c r="CR1636" s="42">
        <v>98.936170000000004</v>
      </c>
      <c r="CS1636" s="42">
        <v>0</v>
      </c>
    </row>
    <row r="1637" spans="1:97">
      <c r="A1637" s="40" t="s">
        <v>3943</v>
      </c>
      <c r="B1637" s="40" t="s">
        <v>289</v>
      </c>
      <c r="C1637" s="40" t="s">
        <v>3502</v>
      </c>
      <c r="D1637" s="40" t="s">
        <v>3523</v>
      </c>
      <c r="E1637" s="40" t="s">
        <v>3524</v>
      </c>
      <c r="F1637" s="40" t="s">
        <v>2094</v>
      </c>
      <c r="G1637" s="41" t="s">
        <v>294</v>
      </c>
      <c r="H1637" s="40" t="s">
        <v>3944</v>
      </c>
      <c r="I1637" s="42">
        <v>231</v>
      </c>
      <c r="J1637" s="42">
        <v>38.165216999999998</v>
      </c>
      <c r="K1637" s="42">
        <v>29.126086999999998</v>
      </c>
      <c r="L1637" s="42">
        <v>39.169564999999999</v>
      </c>
      <c r="M1637" s="42">
        <v>66.286957000000001</v>
      </c>
      <c r="N1637" s="42">
        <v>39.169564999999999</v>
      </c>
      <c r="O1637" s="42">
        <v>19.082609000000001</v>
      </c>
      <c r="P1637" s="42">
        <v>32</v>
      </c>
      <c r="Q1637" s="42">
        <v>28</v>
      </c>
      <c r="R1637" s="42">
        <v>55</v>
      </c>
      <c r="S1637" s="42">
        <v>37</v>
      </c>
      <c r="T1637" s="42">
        <v>33</v>
      </c>
      <c r="U1637" s="42">
        <v>17</v>
      </c>
      <c r="V1637" s="42">
        <v>110.478261</v>
      </c>
      <c r="W1637" s="42">
        <v>17.073913000000001</v>
      </c>
      <c r="X1637" s="42">
        <v>14.06087</v>
      </c>
      <c r="Y1637" s="42">
        <v>15.065217000000001</v>
      </c>
      <c r="Z1637" s="42">
        <v>37.160870000000003</v>
      </c>
      <c r="AA1637" s="42">
        <v>18.078261000000001</v>
      </c>
      <c r="AB1637" s="42">
        <v>9.0391300000000001</v>
      </c>
      <c r="AC1637" s="42">
        <v>0</v>
      </c>
      <c r="AD1637" s="42">
        <v>20.086957000000002</v>
      </c>
      <c r="AE1637" s="42">
        <v>76.330434999999994</v>
      </c>
      <c r="AF1637" s="42">
        <v>14.06087</v>
      </c>
      <c r="AG1637" s="42">
        <v>120.521739</v>
      </c>
      <c r="AH1637" s="42">
        <v>21.091304000000001</v>
      </c>
      <c r="AI1637" s="42">
        <v>15.065217000000001</v>
      </c>
      <c r="AJ1637" s="42">
        <v>24.104348000000002</v>
      </c>
      <c r="AK1637" s="42">
        <v>29.126086999999998</v>
      </c>
      <c r="AL1637" s="42">
        <v>21.091304000000001</v>
      </c>
      <c r="AM1637" s="42">
        <v>10.043478</v>
      </c>
      <c r="AN1637" s="42">
        <v>0</v>
      </c>
      <c r="AO1637" s="42">
        <v>32.139130000000002</v>
      </c>
      <c r="AP1637" s="42">
        <v>68.295652000000004</v>
      </c>
      <c r="AQ1637" s="42">
        <v>20.086957000000002</v>
      </c>
      <c r="AR1637" s="42">
        <v>180.78260900000001</v>
      </c>
      <c r="AS1637" s="42">
        <v>0</v>
      </c>
      <c r="AT1637" s="42">
        <v>16.069565000000001</v>
      </c>
      <c r="AU1637" s="42">
        <v>8.0347829999999991</v>
      </c>
      <c r="AV1637" s="42">
        <v>28.121739000000002</v>
      </c>
      <c r="AW1637" s="42">
        <v>24.104348000000002</v>
      </c>
      <c r="AX1637" s="42">
        <v>16.069565000000001</v>
      </c>
      <c r="AY1637" s="42">
        <v>44.191304000000002</v>
      </c>
      <c r="AZ1637" s="42">
        <v>44.191304000000002</v>
      </c>
      <c r="BA1637" s="42">
        <v>80.347825999999998</v>
      </c>
      <c r="BB1637" s="42">
        <v>0</v>
      </c>
      <c r="BC1637" s="42">
        <v>12.052174000000001</v>
      </c>
      <c r="BD1637" s="42">
        <v>8.0347829999999991</v>
      </c>
      <c r="BE1637" s="42">
        <v>8.0347829999999991</v>
      </c>
      <c r="BF1637" s="42">
        <v>0</v>
      </c>
      <c r="BG1637" s="42">
        <v>12.052174000000001</v>
      </c>
      <c r="BH1637" s="42">
        <v>24.104348000000002</v>
      </c>
      <c r="BI1637" s="42">
        <v>16.069565000000001</v>
      </c>
      <c r="BJ1637" s="42">
        <v>100.434783</v>
      </c>
      <c r="BK1637" s="42">
        <v>0</v>
      </c>
      <c r="BL1637" s="42">
        <v>4.0173909999999999</v>
      </c>
      <c r="BM1637" s="42">
        <v>0</v>
      </c>
      <c r="BN1637" s="42">
        <v>20.086957000000002</v>
      </c>
      <c r="BO1637" s="42">
        <v>24.104348000000002</v>
      </c>
      <c r="BP1637" s="42">
        <v>4.0173909999999999</v>
      </c>
      <c r="BQ1637" s="42">
        <v>20.086957000000002</v>
      </c>
      <c r="BR1637" s="42">
        <v>28.121739000000002</v>
      </c>
      <c r="BS1637" s="42">
        <v>24.104348000000002</v>
      </c>
      <c r="BT1637" s="42">
        <v>0</v>
      </c>
      <c r="BU1637" s="42">
        <v>0</v>
      </c>
      <c r="BV1637" s="42">
        <v>0</v>
      </c>
      <c r="BW1637" s="42">
        <v>0</v>
      </c>
      <c r="BX1637" s="42">
        <v>4.0173909999999999</v>
      </c>
      <c r="BY1637" s="42">
        <v>0</v>
      </c>
      <c r="BZ1637" s="42">
        <v>0</v>
      </c>
      <c r="CA1637" s="42">
        <v>20.086957000000002</v>
      </c>
      <c r="CB1637" s="42">
        <v>100.434783</v>
      </c>
      <c r="CC1637" s="42">
        <v>0</v>
      </c>
      <c r="CD1637" s="42">
        <v>16.069565000000001</v>
      </c>
      <c r="CE1637" s="42">
        <v>8.0347829999999991</v>
      </c>
      <c r="CF1637" s="42">
        <v>28.121739000000002</v>
      </c>
      <c r="CG1637" s="42">
        <v>16.069565000000001</v>
      </c>
      <c r="CH1637" s="42">
        <v>16.069565000000001</v>
      </c>
      <c r="CI1637" s="42">
        <v>0</v>
      </c>
      <c r="CJ1637" s="42">
        <v>16.069565000000001</v>
      </c>
      <c r="CK1637" s="42">
        <v>56.243478000000003</v>
      </c>
      <c r="CL1637" s="42">
        <v>0</v>
      </c>
      <c r="CM1637" s="42">
        <v>0</v>
      </c>
      <c r="CN1637" s="42">
        <v>0</v>
      </c>
      <c r="CO1637" s="42">
        <v>0</v>
      </c>
      <c r="CP1637" s="42">
        <v>4.0173909999999999</v>
      </c>
      <c r="CQ1637" s="42">
        <v>0</v>
      </c>
      <c r="CR1637" s="42">
        <v>44.191304000000002</v>
      </c>
      <c r="CS1637" s="42">
        <v>8.0347829999999991</v>
      </c>
    </row>
    <row r="1638" spans="1:97">
      <c r="A1638" s="40" t="s">
        <v>3945</v>
      </c>
      <c r="B1638" s="40" t="s">
        <v>289</v>
      </c>
      <c r="C1638" s="40" t="s">
        <v>3502</v>
      </c>
      <c r="D1638" s="40" t="s">
        <v>3519</v>
      </c>
      <c r="E1638" s="40" t="s">
        <v>3735</v>
      </c>
      <c r="F1638" s="40" t="s">
        <v>397</v>
      </c>
      <c r="G1638" s="41" t="s">
        <v>294</v>
      </c>
      <c r="H1638" s="40" t="s">
        <v>3946</v>
      </c>
      <c r="I1638" s="42">
        <v>525</v>
      </c>
      <c r="J1638" s="42">
        <v>94.817351000000002</v>
      </c>
      <c r="K1638" s="42">
        <v>66.876834000000002</v>
      </c>
      <c r="L1638" s="42">
        <v>87.830809000000002</v>
      </c>
      <c r="M1638" s="42">
        <v>137.74032800000001</v>
      </c>
      <c r="N1638" s="42">
        <v>87.830809000000002</v>
      </c>
      <c r="O1638" s="42">
        <v>49.903869</v>
      </c>
      <c r="P1638" s="42">
        <v>78</v>
      </c>
      <c r="Q1638" s="42">
        <v>66</v>
      </c>
      <c r="R1638" s="42">
        <v>109</v>
      </c>
      <c r="S1638" s="42">
        <v>90</v>
      </c>
      <c r="T1638" s="42">
        <v>95</v>
      </c>
      <c r="U1638" s="42">
        <v>23</v>
      </c>
      <c r="V1638" s="42">
        <v>275.47783099999998</v>
      </c>
      <c r="W1638" s="42">
        <v>57.888488000000002</v>
      </c>
      <c r="X1638" s="42">
        <v>28.947068999999999</v>
      </c>
      <c r="Y1638" s="42">
        <v>45.911558999999997</v>
      </c>
      <c r="Z1638" s="42">
        <v>74.861452999999997</v>
      </c>
      <c r="AA1638" s="42">
        <v>42.917327</v>
      </c>
      <c r="AB1638" s="42">
        <v>23.953856999999999</v>
      </c>
      <c r="AC1638" s="42">
        <v>0.99807699999999999</v>
      </c>
      <c r="AD1638" s="42">
        <v>63.876952000000003</v>
      </c>
      <c r="AE1638" s="42">
        <v>160.69893200000001</v>
      </c>
      <c r="AF1638" s="42">
        <v>50.901946000000002</v>
      </c>
      <c r="AG1638" s="42">
        <v>249.52216899999999</v>
      </c>
      <c r="AH1638" s="42">
        <v>36.928863</v>
      </c>
      <c r="AI1638" s="42">
        <v>37.929765000000003</v>
      </c>
      <c r="AJ1638" s="42">
        <v>41.919249999999998</v>
      </c>
      <c r="AK1638" s="42">
        <v>62.878875000000001</v>
      </c>
      <c r="AL1638" s="42">
        <v>44.913482000000002</v>
      </c>
      <c r="AM1638" s="42">
        <v>24.951934000000001</v>
      </c>
      <c r="AN1638" s="42">
        <v>0</v>
      </c>
      <c r="AO1638" s="42">
        <v>55.892333000000001</v>
      </c>
      <c r="AP1638" s="42">
        <v>148.716354</v>
      </c>
      <c r="AQ1638" s="42">
        <v>44.913482000000002</v>
      </c>
      <c r="AR1638" s="42">
        <v>447.138666</v>
      </c>
      <c r="AS1638" s="42">
        <v>43.915405</v>
      </c>
      <c r="AT1638" s="42">
        <v>23.953856999999999</v>
      </c>
      <c r="AU1638" s="42">
        <v>31.938476000000001</v>
      </c>
      <c r="AV1638" s="42">
        <v>55.892333000000001</v>
      </c>
      <c r="AW1638" s="42">
        <v>63.876952000000003</v>
      </c>
      <c r="AX1638" s="42">
        <v>51.900024000000002</v>
      </c>
      <c r="AY1638" s="42">
        <v>111.784666</v>
      </c>
      <c r="AZ1638" s="42">
        <v>63.876952000000003</v>
      </c>
      <c r="BA1638" s="42">
        <v>235.54626099999999</v>
      </c>
      <c r="BB1638" s="42">
        <v>31.938476000000001</v>
      </c>
      <c r="BC1638" s="42">
        <v>19.961548000000001</v>
      </c>
      <c r="BD1638" s="42">
        <v>11.976929</v>
      </c>
      <c r="BE1638" s="42">
        <v>27.946166999999999</v>
      </c>
      <c r="BF1638" s="42">
        <v>23.953856999999999</v>
      </c>
      <c r="BG1638" s="42">
        <v>43.915405</v>
      </c>
      <c r="BH1638" s="42">
        <v>59.884642999999997</v>
      </c>
      <c r="BI1638" s="42">
        <v>15.969238000000001</v>
      </c>
      <c r="BJ1638" s="42">
        <v>211.59240399999999</v>
      </c>
      <c r="BK1638" s="42">
        <v>11.976929</v>
      </c>
      <c r="BL1638" s="42">
        <v>3.9923099999999998</v>
      </c>
      <c r="BM1638" s="42">
        <v>19.961548000000001</v>
      </c>
      <c r="BN1638" s="42">
        <v>27.946166999999999</v>
      </c>
      <c r="BO1638" s="42">
        <v>39.923095000000004</v>
      </c>
      <c r="BP1638" s="42">
        <v>7.9846190000000004</v>
      </c>
      <c r="BQ1638" s="42">
        <v>51.900024000000002</v>
      </c>
      <c r="BR1638" s="42">
        <v>47.907713999999999</v>
      </c>
      <c r="BS1638" s="42">
        <v>35.930785999999998</v>
      </c>
      <c r="BT1638" s="42">
        <v>0</v>
      </c>
      <c r="BU1638" s="42">
        <v>0</v>
      </c>
      <c r="BV1638" s="42">
        <v>0</v>
      </c>
      <c r="BW1638" s="42">
        <v>3.9923099999999998</v>
      </c>
      <c r="BX1638" s="42">
        <v>7.9846190000000004</v>
      </c>
      <c r="BY1638" s="42">
        <v>11.976929</v>
      </c>
      <c r="BZ1638" s="42">
        <v>0</v>
      </c>
      <c r="CA1638" s="42">
        <v>11.976929</v>
      </c>
      <c r="CB1638" s="42">
        <v>239.53857099999999</v>
      </c>
      <c r="CC1638" s="42">
        <v>31.938476000000001</v>
      </c>
      <c r="CD1638" s="42">
        <v>15.969238000000001</v>
      </c>
      <c r="CE1638" s="42">
        <v>19.961548000000001</v>
      </c>
      <c r="CF1638" s="42">
        <v>47.907713999999999</v>
      </c>
      <c r="CG1638" s="42">
        <v>51.900024000000002</v>
      </c>
      <c r="CH1638" s="42">
        <v>27.946166999999999</v>
      </c>
      <c r="CI1638" s="42">
        <v>7.9846190000000004</v>
      </c>
      <c r="CJ1638" s="42">
        <v>35.930785999999998</v>
      </c>
      <c r="CK1638" s="42">
        <v>171.669309</v>
      </c>
      <c r="CL1638" s="42">
        <v>11.976929</v>
      </c>
      <c r="CM1638" s="42">
        <v>7.9846190000000004</v>
      </c>
      <c r="CN1638" s="42">
        <v>11.976929</v>
      </c>
      <c r="CO1638" s="42">
        <v>3.9923099999999998</v>
      </c>
      <c r="CP1638" s="42">
        <v>3.9923099999999998</v>
      </c>
      <c r="CQ1638" s="42">
        <v>11.976929</v>
      </c>
      <c r="CR1638" s="42">
        <v>103.80004700000001</v>
      </c>
      <c r="CS1638" s="42">
        <v>15.969238000000001</v>
      </c>
    </row>
    <row r="1639" spans="1:97">
      <c r="A1639" s="40" t="s">
        <v>3947</v>
      </c>
      <c r="B1639" s="40" t="s">
        <v>289</v>
      </c>
      <c r="C1639" s="40" t="s">
        <v>3502</v>
      </c>
      <c r="D1639" s="40" t="s">
        <v>3523</v>
      </c>
      <c r="E1639" s="40" t="s">
        <v>3562</v>
      </c>
      <c r="F1639" s="40" t="s">
        <v>2849</v>
      </c>
      <c r="G1639" s="41" t="s">
        <v>294</v>
      </c>
      <c r="H1639" s="40" t="s">
        <v>3948</v>
      </c>
      <c r="I1639" s="42">
        <v>227</v>
      </c>
      <c r="J1639" s="42">
        <v>41.735425999999997</v>
      </c>
      <c r="K1639" s="42">
        <v>26.466367999999999</v>
      </c>
      <c r="L1639" s="42">
        <v>51.914797999999998</v>
      </c>
      <c r="M1639" s="42">
        <v>49.878923999999998</v>
      </c>
      <c r="N1639" s="42">
        <v>43.771299999999997</v>
      </c>
      <c r="O1639" s="42">
        <v>13.233184</v>
      </c>
      <c r="P1639" s="42">
        <v>41</v>
      </c>
      <c r="Q1639" s="42">
        <v>22</v>
      </c>
      <c r="R1639" s="42">
        <v>56</v>
      </c>
      <c r="S1639" s="42">
        <v>33</v>
      </c>
      <c r="T1639" s="42">
        <v>41</v>
      </c>
      <c r="U1639" s="42">
        <v>8</v>
      </c>
      <c r="V1639" s="42">
        <v>114.00896899999999</v>
      </c>
      <c r="W1639" s="42">
        <v>20.358744000000002</v>
      </c>
      <c r="X1639" s="42">
        <v>16.286995999999998</v>
      </c>
      <c r="Y1639" s="42">
        <v>25.448429999999998</v>
      </c>
      <c r="Z1639" s="42">
        <v>25.448429999999998</v>
      </c>
      <c r="AA1639" s="42">
        <v>20.358744000000002</v>
      </c>
      <c r="AB1639" s="42">
        <v>6.1076230000000002</v>
      </c>
      <c r="AC1639" s="42">
        <v>0</v>
      </c>
      <c r="AD1639" s="42">
        <v>26.466367999999999</v>
      </c>
      <c r="AE1639" s="42">
        <v>67.183857000000003</v>
      </c>
      <c r="AF1639" s="42">
        <v>20.358744000000002</v>
      </c>
      <c r="AG1639" s="42">
        <v>112.99103100000001</v>
      </c>
      <c r="AH1639" s="42">
        <v>21.376681999999999</v>
      </c>
      <c r="AI1639" s="42">
        <v>10.179372000000001</v>
      </c>
      <c r="AJ1639" s="42">
        <v>26.466367999999999</v>
      </c>
      <c r="AK1639" s="42">
        <v>24.430492999999998</v>
      </c>
      <c r="AL1639" s="42">
        <v>23.412555999999999</v>
      </c>
      <c r="AM1639" s="42">
        <v>7.1255610000000003</v>
      </c>
      <c r="AN1639" s="42">
        <v>0</v>
      </c>
      <c r="AO1639" s="42">
        <v>25.448429999999998</v>
      </c>
      <c r="AP1639" s="42">
        <v>65.147981999999999</v>
      </c>
      <c r="AQ1639" s="42">
        <v>22.394618999999999</v>
      </c>
      <c r="AR1639" s="42">
        <v>187.30044799999999</v>
      </c>
      <c r="AS1639" s="42">
        <v>0</v>
      </c>
      <c r="AT1639" s="42">
        <v>16.286995999999998</v>
      </c>
      <c r="AU1639" s="42">
        <v>8.1434979999999992</v>
      </c>
      <c r="AV1639" s="42">
        <v>16.286995999999998</v>
      </c>
      <c r="AW1639" s="42">
        <v>20.358744000000002</v>
      </c>
      <c r="AX1639" s="42">
        <v>32.573990999999999</v>
      </c>
      <c r="AY1639" s="42">
        <v>73.291480000000007</v>
      </c>
      <c r="AZ1639" s="42">
        <v>20.358744000000002</v>
      </c>
      <c r="BA1639" s="42">
        <v>89.578474999999997</v>
      </c>
      <c r="BB1639" s="42">
        <v>0</v>
      </c>
      <c r="BC1639" s="42">
        <v>16.286995999999998</v>
      </c>
      <c r="BD1639" s="42">
        <v>0</v>
      </c>
      <c r="BE1639" s="42">
        <v>8.1434979999999992</v>
      </c>
      <c r="BF1639" s="42">
        <v>4.0717489999999996</v>
      </c>
      <c r="BG1639" s="42">
        <v>20.358744000000002</v>
      </c>
      <c r="BH1639" s="42">
        <v>28.502241999999999</v>
      </c>
      <c r="BI1639" s="42">
        <v>12.215247</v>
      </c>
      <c r="BJ1639" s="42">
        <v>97.721973000000006</v>
      </c>
      <c r="BK1639" s="42">
        <v>0</v>
      </c>
      <c r="BL1639" s="42">
        <v>0</v>
      </c>
      <c r="BM1639" s="42">
        <v>8.1434979999999992</v>
      </c>
      <c r="BN1639" s="42">
        <v>8.1434979999999992</v>
      </c>
      <c r="BO1639" s="42">
        <v>16.286995999999998</v>
      </c>
      <c r="BP1639" s="42">
        <v>12.215247</v>
      </c>
      <c r="BQ1639" s="42">
        <v>44.789237999999997</v>
      </c>
      <c r="BR1639" s="42">
        <v>8.1434979999999992</v>
      </c>
      <c r="BS1639" s="42">
        <v>20.358744000000002</v>
      </c>
      <c r="BT1639" s="42">
        <v>0</v>
      </c>
      <c r="BU1639" s="42">
        <v>0</v>
      </c>
      <c r="BV1639" s="42">
        <v>4.0717489999999996</v>
      </c>
      <c r="BW1639" s="42">
        <v>0</v>
      </c>
      <c r="BX1639" s="42">
        <v>0</v>
      </c>
      <c r="BY1639" s="42">
        <v>8.1434979999999992</v>
      </c>
      <c r="BZ1639" s="42">
        <v>0</v>
      </c>
      <c r="CA1639" s="42">
        <v>8.1434979999999992</v>
      </c>
      <c r="CB1639" s="42">
        <v>89.578474999999997</v>
      </c>
      <c r="CC1639" s="42">
        <v>0</v>
      </c>
      <c r="CD1639" s="42">
        <v>16.286995999999998</v>
      </c>
      <c r="CE1639" s="42">
        <v>4.0717489999999996</v>
      </c>
      <c r="CF1639" s="42">
        <v>16.286995999999998</v>
      </c>
      <c r="CG1639" s="42">
        <v>16.286995999999998</v>
      </c>
      <c r="CH1639" s="42">
        <v>24.430492999999998</v>
      </c>
      <c r="CI1639" s="42">
        <v>4.0717489999999996</v>
      </c>
      <c r="CJ1639" s="42">
        <v>8.1434979999999992</v>
      </c>
      <c r="CK1639" s="42">
        <v>77.363229000000004</v>
      </c>
      <c r="CL1639" s="42">
        <v>0</v>
      </c>
      <c r="CM1639" s="42">
        <v>0</v>
      </c>
      <c r="CN1639" s="42">
        <v>0</v>
      </c>
      <c r="CO1639" s="42">
        <v>0</v>
      </c>
      <c r="CP1639" s="42">
        <v>4.0717489999999996</v>
      </c>
      <c r="CQ1639" s="42">
        <v>0</v>
      </c>
      <c r="CR1639" s="42">
        <v>69.219730999999996</v>
      </c>
      <c r="CS1639" s="42">
        <v>4.0717489999999996</v>
      </c>
    </row>
    <row r="1640" spans="1:97">
      <c r="A1640" s="40" t="s">
        <v>3949</v>
      </c>
      <c r="B1640" s="40" t="s">
        <v>289</v>
      </c>
      <c r="C1640" s="40" t="s">
        <v>3502</v>
      </c>
      <c r="D1640" s="40" t="s">
        <v>3523</v>
      </c>
      <c r="E1640" s="40" t="s">
        <v>3524</v>
      </c>
      <c r="F1640" s="40" t="s">
        <v>2094</v>
      </c>
      <c r="G1640" s="41" t="s">
        <v>294</v>
      </c>
      <c r="H1640" s="40" t="s">
        <v>3950</v>
      </c>
      <c r="I1640" s="42">
        <v>194</v>
      </c>
      <c r="J1640" s="42">
        <v>20.576052000000001</v>
      </c>
      <c r="K1640" s="42">
        <v>20.576052000000001</v>
      </c>
      <c r="L1640" s="42">
        <v>30.374172000000002</v>
      </c>
      <c r="M1640" s="42">
        <v>54.344096</v>
      </c>
      <c r="N1640" s="42">
        <v>50.356681999999999</v>
      </c>
      <c r="O1640" s="42">
        <v>17.772946999999998</v>
      </c>
      <c r="P1640" s="42">
        <v>32</v>
      </c>
      <c r="Q1640" s="42">
        <v>19</v>
      </c>
      <c r="R1640" s="42">
        <v>37</v>
      </c>
      <c r="S1640" s="42">
        <v>24</v>
      </c>
      <c r="T1640" s="42">
        <v>21</v>
      </c>
      <c r="U1640" s="42">
        <v>5</v>
      </c>
      <c r="V1640" s="42">
        <v>110.511484</v>
      </c>
      <c r="W1640" s="42">
        <v>9.7981200000000008</v>
      </c>
      <c r="X1640" s="42">
        <v>9.7981200000000008</v>
      </c>
      <c r="Y1640" s="42">
        <v>16.656804000000001</v>
      </c>
      <c r="Z1640" s="42">
        <v>31.649367000000002</v>
      </c>
      <c r="AA1640" s="42">
        <v>32.697344000000001</v>
      </c>
      <c r="AB1640" s="42">
        <v>9.9117289999999993</v>
      </c>
      <c r="AC1640" s="42">
        <v>0</v>
      </c>
      <c r="AD1640" s="42">
        <v>16.656804000000001</v>
      </c>
      <c r="AE1640" s="42">
        <v>68.129628999999994</v>
      </c>
      <c r="AF1640" s="42">
        <v>25.725052000000002</v>
      </c>
      <c r="AG1640" s="42">
        <v>83.488516000000004</v>
      </c>
      <c r="AH1640" s="42">
        <v>10.777932</v>
      </c>
      <c r="AI1640" s="42">
        <v>10.777932</v>
      </c>
      <c r="AJ1640" s="42">
        <v>13.717368</v>
      </c>
      <c r="AK1640" s="42">
        <v>22.694728000000001</v>
      </c>
      <c r="AL1640" s="42">
        <v>17.659338000000002</v>
      </c>
      <c r="AM1640" s="42">
        <v>6.8814060000000001</v>
      </c>
      <c r="AN1640" s="42">
        <v>0.97981200000000002</v>
      </c>
      <c r="AO1640" s="42">
        <v>17.636616</v>
      </c>
      <c r="AP1640" s="42">
        <v>49.149652000000003</v>
      </c>
      <c r="AQ1640" s="42">
        <v>16.702247</v>
      </c>
      <c r="AR1640" s="42">
        <v>173.355783</v>
      </c>
      <c r="AS1640" s="42">
        <v>0</v>
      </c>
      <c r="AT1640" s="42">
        <v>7.8384960000000001</v>
      </c>
      <c r="AU1640" s="42">
        <v>3.9192480000000001</v>
      </c>
      <c r="AV1640" s="42">
        <v>27.434736000000001</v>
      </c>
      <c r="AW1640" s="42">
        <v>7.8384960000000001</v>
      </c>
      <c r="AX1640" s="42">
        <v>7.8384960000000001</v>
      </c>
      <c r="AY1640" s="42">
        <v>78.839394999999996</v>
      </c>
      <c r="AZ1640" s="42">
        <v>39.646915999999997</v>
      </c>
      <c r="BA1640" s="42">
        <v>102.627545</v>
      </c>
      <c r="BB1640" s="42">
        <v>0</v>
      </c>
      <c r="BC1640" s="42">
        <v>7.8384960000000001</v>
      </c>
      <c r="BD1640" s="42">
        <v>0</v>
      </c>
      <c r="BE1640" s="42">
        <v>11.757744000000001</v>
      </c>
      <c r="BF1640" s="42">
        <v>3.9192480000000001</v>
      </c>
      <c r="BG1640" s="42">
        <v>7.8384960000000001</v>
      </c>
      <c r="BH1640" s="42">
        <v>51.40466</v>
      </c>
      <c r="BI1640" s="42">
        <v>19.868901000000001</v>
      </c>
      <c r="BJ1640" s="42">
        <v>70.728238000000005</v>
      </c>
      <c r="BK1640" s="42">
        <v>0</v>
      </c>
      <c r="BL1640" s="42">
        <v>0</v>
      </c>
      <c r="BM1640" s="42">
        <v>3.9192480000000001</v>
      </c>
      <c r="BN1640" s="42">
        <v>15.676992</v>
      </c>
      <c r="BO1640" s="42">
        <v>3.9192480000000001</v>
      </c>
      <c r="BP1640" s="42">
        <v>0</v>
      </c>
      <c r="BQ1640" s="42">
        <v>27.434736000000001</v>
      </c>
      <c r="BR1640" s="42">
        <v>19.778013999999999</v>
      </c>
      <c r="BS1640" s="42">
        <v>15.676992</v>
      </c>
      <c r="BT1640" s="42">
        <v>0</v>
      </c>
      <c r="BU1640" s="42">
        <v>0</v>
      </c>
      <c r="BV1640" s="42">
        <v>0</v>
      </c>
      <c r="BW1640" s="42">
        <v>0</v>
      </c>
      <c r="BX1640" s="42">
        <v>3.9192480000000001</v>
      </c>
      <c r="BY1640" s="42">
        <v>0</v>
      </c>
      <c r="BZ1640" s="42">
        <v>0</v>
      </c>
      <c r="CA1640" s="42">
        <v>11.757744000000001</v>
      </c>
      <c r="CB1640" s="42">
        <v>66.899877000000004</v>
      </c>
      <c r="CC1640" s="42">
        <v>0</v>
      </c>
      <c r="CD1640" s="42">
        <v>7.8384960000000001</v>
      </c>
      <c r="CE1640" s="42">
        <v>0</v>
      </c>
      <c r="CF1640" s="42">
        <v>27.434736000000001</v>
      </c>
      <c r="CG1640" s="42">
        <v>3.9192480000000001</v>
      </c>
      <c r="CH1640" s="42">
        <v>7.8384960000000001</v>
      </c>
      <c r="CI1640" s="42">
        <v>0</v>
      </c>
      <c r="CJ1640" s="42">
        <v>19.868901000000001</v>
      </c>
      <c r="CK1640" s="42">
        <v>90.778914</v>
      </c>
      <c r="CL1640" s="42">
        <v>0</v>
      </c>
      <c r="CM1640" s="42">
        <v>0</v>
      </c>
      <c r="CN1640" s="42">
        <v>3.9192480000000001</v>
      </c>
      <c r="CO1640" s="42">
        <v>0</v>
      </c>
      <c r="CP1640" s="42">
        <v>0</v>
      </c>
      <c r="CQ1640" s="42">
        <v>0</v>
      </c>
      <c r="CR1640" s="42">
        <v>78.839394999999996</v>
      </c>
      <c r="CS1640" s="42">
        <v>8.02027</v>
      </c>
    </row>
    <row r="1641" spans="1:97">
      <c r="A1641" s="40" t="s">
        <v>3951</v>
      </c>
      <c r="B1641" s="40" t="s">
        <v>289</v>
      </c>
      <c r="C1641" s="40" t="s">
        <v>3502</v>
      </c>
      <c r="D1641" s="40" t="s">
        <v>3503</v>
      </c>
      <c r="E1641" s="40" t="s">
        <v>3557</v>
      </c>
      <c r="F1641" s="40" t="s">
        <v>2849</v>
      </c>
      <c r="G1641" s="41" t="s">
        <v>294</v>
      </c>
      <c r="H1641" s="40" t="s">
        <v>3952</v>
      </c>
      <c r="I1641" s="42">
        <v>4351</v>
      </c>
      <c r="J1641" s="42">
        <v>669.59599600000001</v>
      </c>
      <c r="K1641" s="42">
        <v>586.29713300000003</v>
      </c>
      <c r="L1641" s="42">
        <v>802.10991899999999</v>
      </c>
      <c r="M1641" s="42">
        <v>1219.383949</v>
      </c>
      <c r="N1641" s="42">
        <v>758.19187699999998</v>
      </c>
      <c r="O1641" s="42">
        <v>315.42112600000002</v>
      </c>
      <c r="P1641" s="42">
        <v>783</v>
      </c>
      <c r="Q1641" s="42">
        <v>765</v>
      </c>
      <c r="R1641" s="42">
        <v>988</v>
      </c>
      <c r="S1641" s="42">
        <v>1091</v>
      </c>
      <c r="T1641" s="42">
        <v>473</v>
      </c>
      <c r="U1641" s="42">
        <v>156</v>
      </c>
      <c r="V1641" s="42">
        <v>2074.7186360000001</v>
      </c>
      <c r="W1641" s="42">
        <v>322.11894599999999</v>
      </c>
      <c r="X1641" s="42">
        <v>281.462986</v>
      </c>
      <c r="Y1641" s="42">
        <v>391.96024599999998</v>
      </c>
      <c r="Z1641" s="42">
        <v>588.90867800000001</v>
      </c>
      <c r="AA1641" s="42">
        <v>373.27459299999998</v>
      </c>
      <c r="AB1641" s="42">
        <v>111.80501099999999</v>
      </c>
      <c r="AC1641" s="42">
        <v>5.1881760000000003</v>
      </c>
      <c r="AD1641" s="42">
        <v>438.33470899999998</v>
      </c>
      <c r="AE1641" s="42">
        <v>1314.9332959999999</v>
      </c>
      <c r="AF1641" s="42">
        <v>321.45063199999998</v>
      </c>
      <c r="AG1641" s="42">
        <v>2276.2813639999999</v>
      </c>
      <c r="AH1641" s="42">
        <v>347.47705000000002</v>
      </c>
      <c r="AI1641" s="42">
        <v>304.83414800000003</v>
      </c>
      <c r="AJ1641" s="42">
        <v>410.14967300000001</v>
      </c>
      <c r="AK1641" s="42">
        <v>630.47527000000002</v>
      </c>
      <c r="AL1641" s="42">
        <v>384.917283</v>
      </c>
      <c r="AM1641" s="42">
        <v>182.19557800000001</v>
      </c>
      <c r="AN1641" s="42">
        <v>16.232361000000001</v>
      </c>
      <c r="AO1641" s="42">
        <v>473.03685999999999</v>
      </c>
      <c r="AP1641" s="42">
        <v>1420.944563</v>
      </c>
      <c r="AQ1641" s="42">
        <v>382.29994099999999</v>
      </c>
      <c r="AR1641" s="42">
        <v>3698.146522</v>
      </c>
      <c r="AS1641" s="42">
        <v>16.600152000000001</v>
      </c>
      <c r="AT1641" s="42">
        <v>113.9012</v>
      </c>
      <c r="AU1641" s="42">
        <v>197.053788</v>
      </c>
      <c r="AV1641" s="42">
        <v>437.11242299999998</v>
      </c>
      <c r="AW1641" s="42">
        <v>761.90274099999999</v>
      </c>
      <c r="AX1641" s="42">
        <v>392.14491299999997</v>
      </c>
      <c r="AY1641" s="42">
        <v>1089.5803739999999</v>
      </c>
      <c r="AZ1641" s="42">
        <v>689.85092999999995</v>
      </c>
      <c r="BA1641" s="42">
        <v>1781.544075</v>
      </c>
      <c r="BB1641" s="42">
        <v>16.600152000000001</v>
      </c>
      <c r="BC1641" s="42">
        <v>73.096830999999995</v>
      </c>
      <c r="BD1641" s="42">
        <v>128.78058200000001</v>
      </c>
      <c r="BE1641" s="42">
        <v>201.71843899999999</v>
      </c>
      <c r="BF1641" s="42">
        <v>193.86558199999999</v>
      </c>
      <c r="BG1641" s="42">
        <v>335.30870499999997</v>
      </c>
      <c r="BH1641" s="42">
        <v>511.96336300000002</v>
      </c>
      <c r="BI1641" s="42">
        <v>320.210421</v>
      </c>
      <c r="BJ1641" s="42">
        <v>1916.6024460000001</v>
      </c>
      <c r="BK1641" s="42">
        <v>0</v>
      </c>
      <c r="BL1641" s="42">
        <v>40.804369000000001</v>
      </c>
      <c r="BM1641" s="42">
        <v>68.273206999999999</v>
      </c>
      <c r="BN1641" s="42">
        <v>235.39398399999999</v>
      </c>
      <c r="BO1641" s="42">
        <v>568.03715899999997</v>
      </c>
      <c r="BP1641" s="42">
        <v>56.836207999999999</v>
      </c>
      <c r="BQ1641" s="42">
        <v>577.61701100000005</v>
      </c>
      <c r="BR1641" s="42">
        <v>369.64050900000001</v>
      </c>
      <c r="BS1641" s="42">
        <v>441.16110600000002</v>
      </c>
      <c r="BT1641" s="42">
        <v>0</v>
      </c>
      <c r="BU1641" s="42">
        <v>0</v>
      </c>
      <c r="BV1641" s="42">
        <v>0</v>
      </c>
      <c r="BW1641" s="42">
        <v>28.708869</v>
      </c>
      <c r="BX1641" s="42">
        <v>72.473222000000007</v>
      </c>
      <c r="BY1641" s="42">
        <v>57.261744</v>
      </c>
      <c r="BZ1641" s="42">
        <v>0</v>
      </c>
      <c r="CA1641" s="42">
        <v>282.71727099999998</v>
      </c>
      <c r="CB1641" s="42">
        <v>1686.2129279999999</v>
      </c>
      <c r="CC1641" s="42">
        <v>8.3017520000000005</v>
      </c>
      <c r="CD1641" s="42">
        <v>76.787639999999996</v>
      </c>
      <c r="CE1641" s="42">
        <v>155.88754499999999</v>
      </c>
      <c r="CF1641" s="42">
        <v>350.65689099999997</v>
      </c>
      <c r="CG1641" s="42">
        <v>532.44083699999999</v>
      </c>
      <c r="CH1641" s="42">
        <v>289.58736399999998</v>
      </c>
      <c r="CI1641" s="42">
        <v>8.1492000000000004</v>
      </c>
      <c r="CJ1641" s="42">
        <v>264.40169800000001</v>
      </c>
      <c r="CK1641" s="42">
        <v>1570.7724880000001</v>
      </c>
      <c r="CL1641" s="42">
        <v>8.2984010000000001</v>
      </c>
      <c r="CM1641" s="42">
        <v>37.11356</v>
      </c>
      <c r="CN1641" s="42">
        <v>41.166243000000001</v>
      </c>
      <c r="CO1641" s="42">
        <v>57.746662999999998</v>
      </c>
      <c r="CP1641" s="42">
        <v>156.98868100000001</v>
      </c>
      <c r="CQ1641" s="42">
        <v>45.295805000000001</v>
      </c>
      <c r="CR1641" s="42">
        <v>1081.4311729999999</v>
      </c>
      <c r="CS1641" s="42">
        <v>142.73196100000001</v>
      </c>
    </row>
    <row r="1642" spans="1:97">
      <c r="A1642" s="40" t="s">
        <v>3953</v>
      </c>
      <c r="B1642" s="40" t="s">
        <v>289</v>
      </c>
      <c r="C1642" s="40" t="s">
        <v>3502</v>
      </c>
      <c r="D1642" s="40" t="s">
        <v>3503</v>
      </c>
      <c r="E1642" s="40" t="s">
        <v>3514</v>
      </c>
      <c r="F1642" s="40" t="s">
        <v>2849</v>
      </c>
      <c r="G1642" s="41" t="s">
        <v>294</v>
      </c>
      <c r="H1642" s="40" t="s">
        <v>3954</v>
      </c>
      <c r="I1642" s="42">
        <v>1963</v>
      </c>
      <c r="J1642" s="42">
        <v>339.28249399999999</v>
      </c>
      <c r="K1642" s="42">
        <v>353.360859</v>
      </c>
      <c r="L1642" s="42">
        <v>337.29646600000001</v>
      </c>
      <c r="M1642" s="42">
        <v>403.80079899999998</v>
      </c>
      <c r="N1642" s="42">
        <v>279.92657000000003</v>
      </c>
      <c r="O1642" s="42">
        <v>249.33281199999999</v>
      </c>
      <c r="P1642" s="42">
        <v>303</v>
      </c>
      <c r="Q1642" s="42">
        <v>328</v>
      </c>
      <c r="R1642" s="42">
        <v>317</v>
      </c>
      <c r="S1642" s="42">
        <v>334</v>
      </c>
      <c r="T1642" s="42">
        <v>273</v>
      </c>
      <c r="U1642" s="42">
        <v>194</v>
      </c>
      <c r="V1642" s="42">
        <v>975.56305799999996</v>
      </c>
      <c r="W1642" s="42">
        <v>164.12329600000001</v>
      </c>
      <c r="X1642" s="42">
        <v>189.26575</v>
      </c>
      <c r="Y1642" s="42">
        <v>170.151848</v>
      </c>
      <c r="Z1642" s="42">
        <v>213.492707</v>
      </c>
      <c r="AA1642" s="42">
        <v>139.96680900000001</v>
      </c>
      <c r="AB1642" s="42">
        <v>93.555299000000005</v>
      </c>
      <c r="AC1642" s="42">
        <v>5.0073499999999997</v>
      </c>
      <c r="AD1642" s="42">
        <v>225.51457500000001</v>
      </c>
      <c r="AE1642" s="42">
        <v>569.924216</v>
      </c>
      <c r="AF1642" s="42">
        <v>180.124267</v>
      </c>
      <c r="AG1642" s="42">
        <v>987.43694200000004</v>
      </c>
      <c r="AH1642" s="42">
        <v>175.159198</v>
      </c>
      <c r="AI1642" s="42">
        <v>164.09510800000001</v>
      </c>
      <c r="AJ1642" s="42">
        <v>167.14461900000001</v>
      </c>
      <c r="AK1642" s="42">
        <v>190.30809199999999</v>
      </c>
      <c r="AL1642" s="42">
        <v>139.95976200000001</v>
      </c>
      <c r="AM1642" s="42">
        <v>130.69143399999999</v>
      </c>
      <c r="AN1642" s="42">
        <v>20.078728999999999</v>
      </c>
      <c r="AO1642" s="42">
        <v>240.60004799999999</v>
      </c>
      <c r="AP1642" s="42">
        <v>514.51920700000005</v>
      </c>
      <c r="AQ1642" s="42">
        <v>232.31768700000001</v>
      </c>
      <c r="AR1642" s="42">
        <v>1606.7517089999999</v>
      </c>
      <c r="AS1642" s="42">
        <v>24.170580999999999</v>
      </c>
      <c r="AT1642" s="42">
        <v>80.568603999999993</v>
      </c>
      <c r="AU1642" s="42">
        <v>60.426453000000002</v>
      </c>
      <c r="AV1642" s="42">
        <v>128.90976599999999</v>
      </c>
      <c r="AW1642" s="42">
        <v>185.30778900000001</v>
      </c>
      <c r="AX1642" s="42">
        <v>378.672438</v>
      </c>
      <c r="AY1642" s="42">
        <v>515.13168900000005</v>
      </c>
      <c r="AZ1642" s="42">
        <v>233.56438900000001</v>
      </c>
      <c r="BA1642" s="42">
        <v>797.43186600000001</v>
      </c>
      <c r="BB1642" s="42">
        <v>8.0568600000000004</v>
      </c>
      <c r="BC1642" s="42">
        <v>52.369593000000002</v>
      </c>
      <c r="BD1642" s="42">
        <v>36.255871999999997</v>
      </c>
      <c r="BE1642" s="42">
        <v>64.454882999999995</v>
      </c>
      <c r="BF1642" s="42">
        <v>48.341161999999997</v>
      </c>
      <c r="BG1642" s="42">
        <v>273.93325299999998</v>
      </c>
      <c r="BH1642" s="42">
        <v>233.508014</v>
      </c>
      <c r="BI1642" s="42">
        <v>80.512229000000005</v>
      </c>
      <c r="BJ1642" s="42">
        <v>809.31984399999999</v>
      </c>
      <c r="BK1642" s="42">
        <v>16.113721000000002</v>
      </c>
      <c r="BL1642" s="42">
        <v>28.199010999999999</v>
      </c>
      <c r="BM1642" s="42">
        <v>24.170580999999999</v>
      </c>
      <c r="BN1642" s="42">
        <v>64.454882999999995</v>
      </c>
      <c r="BO1642" s="42">
        <v>136.96662699999999</v>
      </c>
      <c r="BP1642" s="42">
        <v>104.73918500000001</v>
      </c>
      <c r="BQ1642" s="42">
        <v>281.62367599999999</v>
      </c>
      <c r="BR1642" s="42">
        <v>153.05215999999999</v>
      </c>
      <c r="BS1642" s="42">
        <v>205.44994</v>
      </c>
      <c r="BT1642" s="42">
        <v>0</v>
      </c>
      <c r="BU1642" s="42">
        <v>4.0284300000000002</v>
      </c>
      <c r="BV1642" s="42">
        <v>0</v>
      </c>
      <c r="BW1642" s="42">
        <v>16.113721000000002</v>
      </c>
      <c r="BX1642" s="42">
        <v>28.199010999999999</v>
      </c>
      <c r="BY1642" s="42">
        <v>64.454882999999995</v>
      </c>
      <c r="BZ1642" s="42">
        <v>0</v>
      </c>
      <c r="CA1642" s="42">
        <v>92.653893999999994</v>
      </c>
      <c r="CB1642" s="42">
        <v>652.52112899999997</v>
      </c>
      <c r="CC1642" s="42">
        <v>12.085291</v>
      </c>
      <c r="CD1642" s="42">
        <v>36.255871999999997</v>
      </c>
      <c r="CE1642" s="42">
        <v>48.341161999999997</v>
      </c>
      <c r="CF1642" s="42">
        <v>92.653893999999994</v>
      </c>
      <c r="CG1642" s="42">
        <v>136.96662699999999</v>
      </c>
      <c r="CH1642" s="42">
        <v>241.70581200000001</v>
      </c>
      <c r="CI1642" s="42">
        <v>0</v>
      </c>
      <c r="CJ1642" s="42">
        <v>84.512471000000005</v>
      </c>
      <c r="CK1642" s="42">
        <v>748.78063999999995</v>
      </c>
      <c r="CL1642" s="42">
        <v>12.085291</v>
      </c>
      <c r="CM1642" s="42">
        <v>40.284301999999997</v>
      </c>
      <c r="CN1642" s="42">
        <v>12.085291</v>
      </c>
      <c r="CO1642" s="42">
        <v>20.142150999999998</v>
      </c>
      <c r="CP1642" s="42">
        <v>20.142150999999998</v>
      </c>
      <c r="CQ1642" s="42">
        <v>72.511743999999993</v>
      </c>
      <c r="CR1642" s="42">
        <v>515.13168900000005</v>
      </c>
      <c r="CS1642" s="42">
        <v>56.398023000000002</v>
      </c>
    </row>
    <row r="1643" spans="1:97">
      <c r="A1643" s="40" t="s">
        <v>3955</v>
      </c>
      <c r="B1643" s="40" t="s">
        <v>289</v>
      </c>
      <c r="C1643" s="40" t="s">
        <v>3502</v>
      </c>
      <c r="D1643" s="40" t="s">
        <v>3523</v>
      </c>
      <c r="E1643" s="40" t="s">
        <v>3805</v>
      </c>
      <c r="F1643" s="40" t="s">
        <v>2849</v>
      </c>
      <c r="G1643" s="41" t="s">
        <v>294</v>
      </c>
      <c r="H1643" s="40" t="s">
        <v>3956</v>
      </c>
      <c r="I1643" s="42">
        <v>247</v>
      </c>
      <c r="J1643" s="42">
        <v>28</v>
      </c>
      <c r="K1643" s="42">
        <v>31</v>
      </c>
      <c r="L1643" s="42">
        <v>32</v>
      </c>
      <c r="M1643" s="42">
        <v>52</v>
      </c>
      <c r="N1643" s="42">
        <v>57</v>
      </c>
      <c r="O1643" s="42">
        <v>47</v>
      </c>
      <c r="P1643" s="42">
        <v>39</v>
      </c>
      <c r="Q1643" s="42">
        <v>24</v>
      </c>
      <c r="R1643" s="42">
        <v>44</v>
      </c>
      <c r="S1643" s="42">
        <v>41</v>
      </c>
      <c r="T1643" s="42">
        <v>67</v>
      </c>
      <c r="U1643" s="42">
        <v>37</v>
      </c>
      <c r="V1643" s="42">
        <v>113</v>
      </c>
      <c r="W1643" s="42">
        <v>12</v>
      </c>
      <c r="X1643" s="42">
        <v>17</v>
      </c>
      <c r="Y1643" s="42">
        <v>16</v>
      </c>
      <c r="Z1643" s="42">
        <v>27</v>
      </c>
      <c r="AA1643" s="42">
        <v>26</v>
      </c>
      <c r="AB1643" s="42">
        <v>13</v>
      </c>
      <c r="AC1643" s="42">
        <v>2</v>
      </c>
      <c r="AD1643" s="42">
        <v>21</v>
      </c>
      <c r="AE1643" s="42">
        <v>59</v>
      </c>
      <c r="AF1643" s="42">
        <v>33</v>
      </c>
      <c r="AG1643" s="42">
        <v>134</v>
      </c>
      <c r="AH1643" s="42">
        <v>16</v>
      </c>
      <c r="AI1643" s="42">
        <v>14</v>
      </c>
      <c r="AJ1643" s="42">
        <v>16</v>
      </c>
      <c r="AK1643" s="42">
        <v>25</v>
      </c>
      <c r="AL1643" s="42">
        <v>31</v>
      </c>
      <c r="AM1643" s="42">
        <v>28</v>
      </c>
      <c r="AN1643" s="42">
        <v>4</v>
      </c>
      <c r="AO1643" s="42">
        <v>23</v>
      </c>
      <c r="AP1643" s="42">
        <v>61</v>
      </c>
      <c r="AQ1643" s="42">
        <v>50</v>
      </c>
      <c r="AR1643" s="42">
        <v>224</v>
      </c>
      <c r="AS1643" s="42">
        <v>4</v>
      </c>
      <c r="AT1643" s="42">
        <v>12</v>
      </c>
      <c r="AU1643" s="42">
        <v>16</v>
      </c>
      <c r="AV1643" s="42">
        <v>4</v>
      </c>
      <c r="AW1643" s="42">
        <v>32</v>
      </c>
      <c r="AX1643" s="42">
        <v>28</v>
      </c>
      <c r="AY1643" s="42">
        <v>100</v>
      </c>
      <c r="AZ1643" s="42">
        <v>28</v>
      </c>
      <c r="BA1643" s="42">
        <v>96</v>
      </c>
      <c r="BB1643" s="42">
        <v>4</v>
      </c>
      <c r="BC1643" s="42">
        <v>12</v>
      </c>
      <c r="BD1643" s="42">
        <v>8</v>
      </c>
      <c r="BE1643" s="42">
        <v>4</v>
      </c>
      <c r="BF1643" s="42">
        <v>0</v>
      </c>
      <c r="BG1643" s="42">
        <v>20</v>
      </c>
      <c r="BH1643" s="42">
        <v>36</v>
      </c>
      <c r="BI1643" s="42">
        <v>12</v>
      </c>
      <c r="BJ1643" s="42">
        <v>128</v>
      </c>
      <c r="BK1643" s="42">
        <v>0</v>
      </c>
      <c r="BL1643" s="42">
        <v>0</v>
      </c>
      <c r="BM1643" s="42">
        <v>8</v>
      </c>
      <c r="BN1643" s="42">
        <v>0</v>
      </c>
      <c r="BO1643" s="42">
        <v>32</v>
      </c>
      <c r="BP1643" s="42">
        <v>8</v>
      </c>
      <c r="BQ1643" s="42">
        <v>64</v>
      </c>
      <c r="BR1643" s="42">
        <v>16</v>
      </c>
      <c r="BS1643" s="42">
        <v>20</v>
      </c>
      <c r="BT1643" s="42">
        <v>0</v>
      </c>
      <c r="BU1643" s="42">
        <v>0</v>
      </c>
      <c r="BV1643" s="42">
        <v>0</v>
      </c>
      <c r="BW1643" s="42">
        <v>0</v>
      </c>
      <c r="BX1643" s="42">
        <v>0</v>
      </c>
      <c r="BY1643" s="42">
        <v>0</v>
      </c>
      <c r="BZ1643" s="42">
        <v>0</v>
      </c>
      <c r="CA1643" s="42">
        <v>20</v>
      </c>
      <c r="CB1643" s="42">
        <v>92</v>
      </c>
      <c r="CC1643" s="42">
        <v>4</v>
      </c>
      <c r="CD1643" s="42">
        <v>4</v>
      </c>
      <c r="CE1643" s="42">
        <v>16</v>
      </c>
      <c r="CF1643" s="42">
        <v>4</v>
      </c>
      <c r="CG1643" s="42">
        <v>24</v>
      </c>
      <c r="CH1643" s="42">
        <v>28</v>
      </c>
      <c r="CI1643" s="42">
        <v>4</v>
      </c>
      <c r="CJ1643" s="42">
        <v>8</v>
      </c>
      <c r="CK1643" s="42">
        <v>112</v>
      </c>
      <c r="CL1643" s="42">
        <v>0</v>
      </c>
      <c r="CM1643" s="42">
        <v>8</v>
      </c>
      <c r="CN1643" s="42">
        <v>0</v>
      </c>
      <c r="CO1643" s="42">
        <v>0</v>
      </c>
      <c r="CP1643" s="42">
        <v>8</v>
      </c>
      <c r="CQ1643" s="42">
        <v>0</v>
      </c>
      <c r="CR1643" s="42">
        <v>96</v>
      </c>
      <c r="CS1643" s="42">
        <v>0</v>
      </c>
    </row>
    <row r="1644" spans="1:97">
      <c r="A1644" s="40" t="s">
        <v>3957</v>
      </c>
      <c r="B1644" s="40" t="s">
        <v>289</v>
      </c>
      <c r="C1644" s="40" t="s">
        <v>3502</v>
      </c>
      <c r="D1644" s="40" t="s">
        <v>3507</v>
      </c>
      <c r="E1644" s="40" t="s">
        <v>3533</v>
      </c>
      <c r="F1644" s="40" t="s">
        <v>2094</v>
      </c>
      <c r="G1644" s="41" t="s">
        <v>294</v>
      </c>
      <c r="H1644" s="40" t="s">
        <v>3958</v>
      </c>
      <c r="I1644" s="42">
        <v>294</v>
      </c>
      <c r="J1644" s="42">
        <v>52.356164</v>
      </c>
      <c r="K1644" s="42">
        <v>42.287671000000003</v>
      </c>
      <c r="L1644" s="42">
        <v>52.356164</v>
      </c>
      <c r="M1644" s="42">
        <v>65.445205000000001</v>
      </c>
      <c r="N1644" s="42">
        <v>64.438355999999999</v>
      </c>
      <c r="O1644" s="42">
        <v>17.116437999999999</v>
      </c>
      <c r="P1644" s="42">
        <v>36</v>
      </c>
      <c r="Q1644" s="42">
        <v>31</v>
      </c>
      <c r="R1644" s="42">
        <v>41</v>
      </c>
      <c r="S1644" s="42">
        <v>49</v>
      </c>
      <c r="T1644" s="42">
        <v>34</v>
      </c>
      <c r="U1644" s="42">
        <v>22</v>
      </c>
      <c r="V1644" s="42">
        <v>145.99315100000001</v>
      </c>
      <c r="W1644" s="42">
        <v>25.171233000000001</v>
      </c>
      <c r="X1644" s="42">
        <v>16.109589</v>
      </c>
      <c r="Y1644" s="42">
        <v>26.178082</v>
      </c>
      <c r="Z1644" s="42">
        <v>31.212329</v>
      </c>
      <c r="AA1644" s="42">
        <v>38.260274000000003</v>
      </c>
      <c r="AB1644" s="42">
        <v>9.0616439999999994</v>
      </c>
      <c r="AC1644" s="42">
        <v>0</v>
      </c>
      <c r="AD1644" s="42">
        <v>31.212329</v>
      </c>
      <c r="AE1644" s="42">
        <v>87.595889999999997</v>
      </c>
      <c r="AF1644" s="42">
        <v>27.184932</v>
      </c>
      <c r="AG1644" s="42">
        <v>148.00684899999999</v>
      </c>
      <c r="AH1644" s="42">
        <v>27.184932</v>
      </c>
      <c r="AI1644" s="42">
        <v>26.178082</v>
      </c>
      <c r="AJ1644" s="42">
        <v>26.178082</v>
      </c>
      <c r="AK1644" s="42">
        <v>34.232877000000002</v>
      </c>
      <c r="AL1644" s="42">
        <v>26.178082</v>
      </c>
      <c r="AM1644" s="42">
        <v>8.0547950000000004</v>
      </c>
      <c r="AN1644" s="42">
        <v>0</v>
      </c>
      <c r="AO1644" s="42">
        <v>36.246575</v>
      </c>
      <c r="AP1644" s="42">
        <v>89.609589</v>
      </c>
      <c r="AQ1644" s="42">
        <v>22.150684999999999</v>
      </c>
      <c r="AR1644" s="42">
        <v>265.80821900000001</v>
      </c>
      <c r="AS1644" s="42">
        <v>8.0547950000000004</v>
      </c>
      <c r="AT1644" s="42">
        <v>8.0547950000000004</v>
      </c>
      <c r="AU1644" s="42">
        <v>4.0273969999999997</v>
      </c>
      <c r="AV1644" s="42">
        <v>36.246575</v>
      </c>
      <c r="AW1644" s="42">
        <v>28.191780999999999</v>
      </c>
      <c r="AX1644" s="42">
        <v>28.191780999999999</v>
      </c>
      <c r="AY1644" s="42">
        <v>124.849315</v>
      </c>
      <c r="AZ1644" s="42">
        <v>28.191780999999999</v>
      </c>
      <c r="BA1644" s="42">
        <v>140.95890399999999</v>
      </c>
      <c r="BB1644" s="42">
        <v>4.0273969999999997</v>
      </c>
      <c r="BC1644" s="42">
        <v>4.0273969999999997</v>
      </c>
      <c r="BD1644" s="42">
        <v>0</v>
      </c>
      <c r="BE1644" s="42">
        <v>12.082191999999999</v>
      </c>
      <c r="BF1644" s="42">
        <v>4.0273969999999997</v>
      </c>
      <c r="BG1644" s="42">
        <v>24.164383999999998</v>
      </c>
      <c r="BH1644" s="42">
        <v>76.520548000000005</v>
      </c>
      <c r="BI1644" s="42">
        <v>16.109589</v>
      </c>
      <c r="BJ1644" s="42">
        <v>124.849315</v>
      </c>
      <c r="BK1644" s="42">
        <v>4.0273969999999997</v>
      </c>
      <c r="BL1644" s="42">
        <v>4.0273969999999997</v>
      </c>
      <c r="BM1644" s="42">
        <v>4.0273969999999997</v>
      </c>
      <c r="BN1644" s="42">
        <v>24.164383999999998</v>
      </c>
      <c r="BO1644" s="42">
        <v>24.164383999999998</v>
      </c>
      <c r="BP1644" s="42">
        <v>4.0273969999999997</v>
      </c>
      <c r="BQ1644" s="42">
        <v>48.328766999999999</v>
      </c>
      <c r="BR1644" s="42">
        <v>12.082191999999999</v>
      </c>
      <c r="BS1644" s="42">
        <v>28.191780999999999</v>
      </c>
      <c r="BT1644" s="42">
        <v>0</v>
      </c>
      <c r="BU1644" s="42">
        <v>0</v>
      </c>
      <c r="BV1644" s="42">
        <v>4.0273969999999997</v>
      </c>
      <c r="BW1644" s="42">
        <v>0</v>
      </c>
      <c r="BX1644" s="42">
        <v>4.0273969999999997</v>
      </c>
      <c r="BY1644" s="42">
        <v>8.0547950000000004</v>
      </c>
      <c r="BZ1644" s="42">
        <v>0</v>
      </c>
      <c r="CA1644" s="42">
        <v>12.082191999999999</v>
      </c>
      <c r="CB1644" s="42">
        <v>88.602739999999997</v>
      </c>
      <c r="CC1644" s="42">
        <v>0</v>
      </c>
      <c r="CD1644" s="42">
        <v>4.0273969999999997</v>
      </c>
      <c r="CE1644" s="42">
        <v>0</v>
      </c>
      <c r="CF1644" s="42">
        <v>36.246575</v>
      </c>
      <c r="CG1644" s="42">
        <v>20.136986</v>
      </c>
      <c r="CH1644" s="42">
        <v>20.136986</v>
      </c>
      <c r="CI1644" s="42">
        <v>0</v>
      </c>
      <c r="CJ1644" s="42">
        <v>8.0547950000000004</v>
      </c>
      <c r="CK1644" s="42">
        <v>149.013699</v>
      </c>
      <c r="CL1644" s="42">
        <v>8.0547950000000004</v>
      </c>
      <c r="CM1644" s="42">
        <v>4.0273969999999997</v>
      </c>
      <c r="CN1644" s="42">
        <v>0</v>
      </c>
      <c r="CO1644" s="42">
        <v>0</v>
      </c>
      <c r="CP1644" s="42">
        <v>4.0273969999999997</v>
      </c>
      <c r="CQ1644" s="42">
        <v>0</v>
      </c>
      <c r="CR1644" s="42">
        <v>124.849315</v>
      </c>
      <c r="CS1644" s="42">
        <v>8.0547950000000004</v>
      </c>
    </row>
    <row r="1645" spans="1:97">
      <c r="A1645" s="40" t="s">
        <v>3959</v>
      </c>
      <c r="B1645" s="40" t="s">
        <v>289</v>
      </c>
      <c r="C1645" s="40" t="s">
        <v>3502</v>
      </c>
      <c r="D1645" s="40" t="s">
        <v>3503</v>
      </c>
      <c r="E1645" s="40" t="s">
        <v>3681</v>
      </c>
      <c r="F1645" s="40" t="s">
        <v>2849</v>
      </c>
      <c r="G1645" s="41" t="s">
        <v>294</v>
      </c>
      <c r="H1645" s="40" t="s">
        <v>3960</v>
      </c>
      <c r="I1645" s="42">
        <v>948</v>
      </c>
      <c r="J1645" s="42">
        <v>141.75475299999999</v>
      </c>
      <c r="K1645" s="42">
        <v>110.578204</v>
      </c>
      <c r="L1645" s="42">
        <v>175.92614</v>
      </c>
      <c r="M1645" s="42">
        <v>219.15100799999999</v>
      </c>
      <c r="N1645" s="42">
        <v>174.92078699999999</v>
      </c>
      <c r="O1645" s="42">
        <v>125.669107</v>
      </c>
      <c r="P1645" s="42">
        <v>157</v>
      </c>
      <c r="Q1645" s="42">
        <v>125</v>
      </c>
      <c r="R1645" s="42">
        <v>198</v>
      </c>
      <c r="S1645" s="42">
        <v>183</v>
      </c>
      <c r="T1645" s="42">
        <v>154</v>
      </c>
      <c r="U1645" s="42">
        <v>102</v>
      </c>
      <c r="V1645" s="42">
        <v>466.46250600000002</v>
      </c>
      <c r="W1645" s="42">
        <v>80.428229000000002</v>
      </c>
      <c r="X1645" s="42">
        <v>54.283749</v>
      </c>
      <c r="Y1645" s="42">
        <v>91.476500000000001</v>
      </c>
      <c r="Z1645" s="42">
        <v>112.59421500000001</v>
      </c>
      <c r="AA1645" s="42">
        <v>80.428229000000002</v>
      </c>
      <c r="AB1645" s="42">
        <v>44.235526</v>
      </c>
      <c r="AC1645" s="42">
        <v>3.0160589999999998</v>
      </c>
      <c r="AD1645" s="42">
        <v>102.545991</v>
      </c>
      <c r="AE1645" s="42">
        <v>264.38658199999998</v>
      </c>
      <c r="AF1645" s="42">
        <v>99.529933</v>
      </c>
      <c r="AG1645" s="42">
        <v>481.53749399999998</v>
      </c>
      <c r="AH1645" s="42">
        <v>61.326523999999999</v>
      </c>
      <c r="AI1645" s="42">
        <v>56.294454999999999</v>
      </c>
      <c r="AJ1645" s="42">
        <v>84.449640000000002</v>
      </c>
      <c r="AK1645" s="42">
        <v>106.556793</v>
      </c>
      <c r="AL1645" s="42">
        <v>94.492559</v>
      </c>
      <c r="AM1645" s="42">
        <v>74.396111000000005</v>
      </c>
      <c r="AN1645" s="42">
        <v>4.0214109999999996</v>
      </c>
      <c r="AO1645" s="42">
        <v>93.492510999999993</v>
      </c>
      <c r="AP1645" s="42">
        <v>250.316947</v>
      </c>
      <c r="AQ1645" s="42">
        <v>137.728036</v>
      </c>
      <c r="AR1645" s="42">
        <v>800.218435</v>
      </c>
      <c r="AS1645" s="42">
        <v>16.085646000000001</v>
      </c>
      <c r="AT1645" s="42">
        <v>44.235526</v>
      </c>
      <c r="AU1645" s="42">
        <v>84.449640000000002</v>
      </c>
      <c r="AV1645" s="42">
        <v>100.535286</v>
      </c>
      <c r="AW1645" s="42">
        <v>136.72798900000001</v>
      </c>
      <c r="AX1645" s="42">
        <v>56.299759999999999</v>
      </c>
      <c r="AY1645" s="42">
        <v>277.47738800000002</v>
      </c>
      <c r="AZ1645" s="42">
        <v>84.407201000000001</v>
      </c>
      <c r="BA1645" s="42">
        <v>361.92702800000001</v>
      </c>
      <c r="BB1645" s="42">
        <v>8.0428230000000003</v>
      </c>
      <c r="BC1645" s="42">
        <v>40.214114000000002</v>
      </c>
      <c r="BD1645" s="42">
        <v>56.299759999999999</v>
      </c>
      <c r="BE1645" s="42">
        <v>36.192703000000002</v>
      </c>
      <c r="BF1645" s="42">
        <v>36.192703000000002</v>
      </c>
      <c r="BG1645" s="42">
        <v>40.214114000000002</v>
      </c>
      <c r="BH1645" s="42">
        <v>108.578109</v>
      </c>
      <c r="BI1645" s="42">
        <v>36.192703000000002</v>
      </c>
      <c r="BJ1645" s="42">
        <v>438.29140599999999</v>
      </c>
      <c r="BK1645" s="42">
        <v>8.0428230000000003</v>
      </c>
      <c r="BL1645" s="42">
        <v>4.0214109999999996</v>
      </c>
      <c r="BM1645" s="42">
        <v>28.14988</v>
      </c>
      <c r="BN1645" s="42">
        <v>64.342583000000005</v>
      </c>
      <c r="BO1645" s="42">
        <v>100.535286</v>
      </c>
      <c r="BP1645" s="42">
        <v>16.085646000000001</v>
      </c>
      <c r="BQ1645" s="42">
        <v>168.89928</v>
      </c>
      <c r="BR1645" s="42">
        <v>48.214497999999999</v>
      </c>
      <c r="BS1645" s="42">
        <v>84.428420000000003</v>
      </c>
      <c r="BT1645" s="42">
        <v>0</v>
      </c>
      <c r="BU1645" s="42">
        <v>4.0214109999999996</v>
      </c>
      <c r="BV1645" s="42">
        <v>0</v>
      </c>
      <c r="BW1645" s="42">
        <v>0</v>
      </c>
      <c r="BX1645" s="42">
        <v>12.064234000000001</v>
      </c>
      <c r="BY1645" s="42">
        <v>8.0428230000000003</v>
      </c>
      <c r="BZ1645" s="42">
        <v>0</v>
      </c>
      <c r="CA1645" s="42">
        <v>60.299951999999998</v>
      </c>
      <c r="CB1645" s="42">
        <v>369.96985100000001</v>
      </c>
      <c r="CC1645" s="42">
        <v>8.0428230000000003</v>
      </c>
      <c r="CD1645" s="42">
        <v>32.171290999999997</v>
      </c>
      <c r="CE1645" s="42">
        <v>72.385406000000003</v>
      </c>
      <c r="CF1645" s="42">
        <v>88.471051000000003</v>
      </c>
      <c r="CG1645" s="42">
        <v>104.556697</v>
      </c>
      <c r="CH1645" s="42">
        <v>48.256937000000001</v>
      </c>
      <c r="CI1645" s="42">
        <v>0</v>
      </c>
      <c r="CJ1645" s="42">
        <v>16.085646000000001</v>
      </c>
      <c r="CK1645" s="42">
        <v>345.82016299999998</v>
      </c>
      <c r="CL1645" s="42">
        <v>8.0428230000000003</v>
      </c>
      <c r="CM1645" s="42">
        <v>8.0428230000000003</v>
      </c>
      <c r="CN1645" s="42">
        <v>12.064234000000001</v>
      </c>
      <c r="CO1645" s="42">
        <v>12.064234000000001</v>
      </c>
      <c r="CP1645" s="42">
        <v>20.107057000000001</v>
      </c>
      <c r="CQ1645" s="42">
        <v>0</v>
      </c>
      <c r="CR1645" s="42">
        <v>277.47738800000002</v>
      </c>
      <c r="CS1645" s="42">
        <v>8.0216030000000007</v>
      </c>
    </row>
    <row r="1646" spans="1:97">
      <c r="A1646" s="40" t="s">
        <v>3961</v>
      </c>
      <c r="B1646" s="40" t="s">
        <v>289</v>
      </c>
      <c r="C1646" s="40" t="s">
        <v>3502</v>
      </c>
      <c r="D1646" s="40" t="s">
        <v>3523</v>
      </c>
      <c r="E1646" s="40" t="s">
        <v>3527</v>
      </c>
      <c r="F1646" s="40" t="s">
        <v>2094</v>
      </c>
      <c r="G1646" s="41" t="s">
        <v>294</v>
      </c>
      <c r="H1646" s="40" t="s">
        <v>3962</v>
      </c>
      <c r="I1646" s="42">
        <v>719</v>
      </c>
      <c r="J1646" s="42">
        <v>130.636616</v>
      </c>
      <c r="K1646" s="42">
        <v>78.780860000000004</v>
      </c>
      <c r="L1646" s="42">
        <v>127.644938</v>
      </c>
      <c r="M1646" s="42">
        <v>158.55894599999999</v>
      </c>
      <c r="N1646" s="42">
        <v>145.59500700000001</v>
      </c>
      <c r="O1646" s="42">
        <v>77.783634000000006</v>
      </c>
      <c r="P1646" s="42">
        <v>97</v>
      </c>
      <c r="Q1646" s="42">
        <v>96</v>
      </c>
      <c r="R1646" s="42">
        <v>136</v>
      </c>
      <c r="S1646" s="42">
        <v>147</v>
      </c>
      <c r="T1646" s="42">
        <v>131</v>
      </c>
      <c r="U1646" s="42">
        <v>45</v>
      </c>
      <c r="V1646" s="42">
        <v>373.95977799999997</v>
      </c>
      <c r="W1646" s="42">
        <v>72.797503000000006</v>
      </c>
      <c r="X1646" s="42">
        <v>42.880721000000001</v>
      </c>
      <c r="Y1646" s="42">
        <v>61.828017000000003</v>
      </c>
      <c r="Z1646" s="42">
        <v>83.766990000000007</v>
      </c>
      <c r="AA1646" s="42">
        <v>80.775312</v>
      </c>
      <c r="AB1646" s="42">
        <v>30.914007999999999</v>
      </c>
      <c r="AC1646" s="42">
        <v>0.99722599999999995</v>
      </c>
      <c r="AD1646" s="42">
        <v>86.758668999999998</v>
      </c>
      <c r="AE1646" s="42">
        <v>208.42025000000001</v>
      </c>
      <c r="AF1646" s="42">
        <v>78.780860000000004</v>
      </c>
      <c r="AG1646" s="42">
        <v>345.04022200000003</v>
      </c>
      <c r="AH1646" s="42">
        <v>57.839112</v>
      </c>
      <c r="AI1646" s="42">
        <v>35.900139000000003</v>
      </c>
      <c r="AJ1646" s="42">
        <v>65.816920999999994</v>
      </c>
      <c r="AK1646" s="42">
        <v>74.791955999999999</v>
      </c>
      <c r="AL1646" s="42">
        <v>64.819694999999996</v>
      </c>
      <c r="AM1646" s="42">
        <v>38.891817000000003</v>
      </c>
      <c r="AN1646" s="42">
        <v>6.9805830000000002</v>
      </c>
      <c r="AO1646" s="42">
        <v>72.797503000000006</v>
      </c>
      <c r="AP1646" s="42">
        <v>195.456311</v>
      </c>
      <c r="AQ1646" s="42">
        <v>76.786407999999994</v>
      </c>
      <c r="AR1646" s="42">
        <v>598.335645</v>
      </c>
      <c r="AS1646" s="42">
        <v>47.866852000000002</v>
      </c>
      <c r="AT1646" s="42">
        <v>27.922329999999999</v>
      </c>
      <c r="AU1646" s="42">
        <v>11.966713</v>
      </c>
      <c r="AV1646" s="42">
        <v>63.822468999999998</v>
      </c>
      <c r="AW1646" s="42">
        <v>75.789181999999997</v>
      </c>
      <c r="AX1646" s="42">
        <v>107.700416</v>
      </c>
      <c r="AY1646" s="42">
        <v>199.44521499999999</v>
      </c>
      <c r="AZ1646" s="42">
        <v>63.822468999999998</v>
      </c>
      <c r="BA1646" s="42">
        <v>307.14563099999998</v>
      </c>
      <c r="BB1646" s="42">
        <v>23.933426000000001</v>
      </c>
      <c r="BC1646" s="42">
        <v>23.933426000000001</v>
      </c>
      <c r="BD1646" s="42">
        <v>7.9778089999999997</v>
      </c>
      <c r="BE1646" s="42">
        <v>19.944521000000002</v>
      </c>
      <c r="BF1646" s="42">
        <v>19.944521000000002</v>
      </c>
      <c r="BG1646" s="42">
        <v>91.744799</v>
      </c>
      <c r="BH1646" s="42">
        <v>103.711512</v>
      </c>
      <c r="BI1646" s="42">
        <v>15.955617</v>
      </c>
      <c r="BJ1646" s="42">
        <v>291.19001400000002</v>
      </c>
      <c r="BK1646" s="42">
        <v>23.933426000000001</v>
      </c>
      <c r="BL1646" s="42">
        <v>3.9889039999999998</v>
      </c>
      <c r="BM1646" s="42">
        <v>3.9889039999999998</v>
      </c>
      <c r="BN1646" s="42">
        <v>43.877946999999999</v>
      </c>
      <c r="BO1646" s="42">
        <v>55.844659999999998</v>
      </c>
      <c r="BP1646" s="42">
        <v>15.955617</v>
      </c>
      <c r="BQ1646" s="42">
        <v>95.733703000000006</v>
      </c>
      <c r="BR1646" s="42">
        <v>47.866852000000002</v>
      </c>
      <c r="BS1646" s="42">
        <v>59.833564000000003</v>
      </c>
      <c r="BT1646" s="42">
        <v>0</v>
      </c>
      <c r="BU1646" s="42">
        <v>0</v>
      </c>
      <c r="BV1646" s="42">
        <v>0</v>
      </c>
      <c r="BW1646" s="42">
        <v>7.9778089999999997</v>
      </c>
      <c r="BX1646" s="42">
        <v>11.966713</v>
      </c>
      <c r="BY1646" s="42">
        <v>7.9778089999999997</v>
      </c>
      <c r="BZ1646" s="42">
        <v>0</v>
      </c>
      <c r="CA1646" s="42">
        <v>31.911234</v>
      </c>
      <c r="CB1646" s="42">
        <v>263.26768399999997</v>
      </c>
      <c r="CC1646" s="42">
        <v>31.911234</v>
      </c>
      <c r="CD1646" s="42">
        <v>19.944521000000002</v>
      </c>
      <c r="CE1646" s="42">
        <v>3.9889039999999998</v>
      </c>
      <c r="CF1646" s="42">
        <v>55.844659999999998</v>
      </c>
      <c r="CG1646" s="42">
        <v>51.855756</v>
      </c>
      <c r="CH1646" s="42">
        <v>79.778086000000002</v>
      </c>
      <c r="CI1646" s="42">
        <v>3.9889039999999998</v>
      </c>
      <c r="CJ1646" s="42">
        <v>15.955617</v>
      </c>
      <c r="CK1646" s="42">
        <v>275.234397</v>
      </c>
      <c r="CL1646" s="42">
        <v>15.955617</v>
      </c>
      <c r="CM1646" s="42">
        <v>7.9778089999999997</v>
      </c>
      <c r="CN1646" s="42">
        <v>7.9778089999999997</v>
      </c>
      <c r="CO1646" s="42">
        <v>0</v>
      </c>
      <c r="CP1646" s="42">
        <v>11.966713</v>
      </c>
      <c r="CQ1646" s="42">
        <v>19.944521000000002</v>
      </c>
      <c r="CR1646" s="42">
        <v>195.456311</v>
      </c>
      <c r="CS1646" s="42">
        <v>15.955617</v>
      </c>
    </row>
    <row r="1647" spans="1:97">
      <c r="A1647" s="40" t="s">
        <v>3963</v>
      </c>
      <c r="B1647" s="40" t="s">
        <v>289</v>
      </c>
      <c r="C1647" s="40" t="s">
        <v>3502</v>
      </c>
      <c r="D1647" s="40" t="s">
        <v>3519</v>
      </c>
      <c r="E1647" s="40" t="s">
        <v>3578</v>
      </c>
      <c r="F1647" s="40" t="s">
        <v>397</v>
      </c>
      <c r="G1647" s="41" t="s">
        <v>294</v>
      </c>
      <c r="H1647" s="40" t="s">
        <v>2396</v>
      </c>
      <c r="I1647" s="42">
        <v>3626</v>
      </c>
      <c r="J1647" s="42">
        <v>600.23545200000001</v>
      </c>
      <c r="K1647" s="42">
        <v>420.89240100000001</v>
      </c>
      <c r="L1647" s="42">
        <v>573.05176500000005</v>
      </c>
      <c r="M1647" s="42">
        <v>796.24034800000004</v>
      </c>
      <c r="N1647" s="42">
        <v>789.20286999999996</v>
      </c>
      <c r="O1647" s="42">
        <v>446.37716499999999</v>
      </c>
      <c r="P1647" s="42">
        <v>593</v>
      </c>
      <c r="Q1647" s="42">
        <v>563</v>
      </c>
      <c r="R1647" s="42">
        <v>656</v>
      </c>
      <c r="S1647" s="42">
        <v>819</v>
      </c>
      <c r="T1647" s="42">
        <v>625</v>
      </c>
      <c r="U1647" s="42">
        <v>290</v>
      </c>
      <c r="V1647" s="42">
        <v>1750.790528</v>
      </c>
      <c r="W1647" s="42">
        <v>295.93167399999999</v>
      </c>
      <c r="X1647" s="42">
        <v>208.21992599999999</v>
      </c>
      <c r="Y1647" s="42">
        <v>277.47769699999998</v>
      </c>
      <c r="Z1647" s="42">
        <v>376.002386</v>
      </c>
      <c r="AA1647" s="42">
        <v>376.002386</v>
      </c>
      <c r="AB1647" s="42">
        <v>201.070795</v>
      </c>
      <c r="AC1647" s="42">
        <v>16.085664000000001</v>
      </c>
      <c r="AD1647" s="42">
        <v>401.38233200000002</v>
      </c>
      <c r="AE1647" s="42">
        <v>895.99355400000002</v>
      </c>
      <c r="AF1647" s="42">
        <v>453.41464200000001</v>
      </c>
      <c r="AG1647" s="42">
        <v>1875.209472</v>
      </c>
      <c r="AH1647" s="42">
        <v>304.30377800000002</v>
      </c>
      <c r="AI1647" s="42">
        <v>212.67247499999999</v>
      </c>
      <c r="AJ1647" s="42">
        <v>295.57406800000001</v>
      </c>
      <c r="AK1647" s="42">
        <v>420.23796099999998</v>
      </c>
      <c r="AL1647" s="42">
        <v>413.20048300000002</v>
      </c>
      <c r="AM1647" s="42">
        <v>210.11898099999999</v>
      </c>
      <c r="AN1647" s="42">
        <v>19.101725999999999</v>
      </c>
      <c r="AO1647" s="42">
        <v>416.440856</v>
      </c>
      <c r="AP1647" s="42">
        <v>972.17729299999996</v>
      </c>
      <c r="AQ1647" s="42">
        <v>486.59132399999999</v>
      </c>
      <c r="AR1647" s="42">
        <v>3076.6172649999999</v>
      </c>
      <c r="AS1647" s="42">
        <v>28.149910999999999</v>
      </c>
      <c r="AT1647" s="42">
        <v>136.72814</v>
      </c>
      <c r="AU1647" s="42">
        <v>176.94229899999999</v>
      </c>
      <c r="AV1647" s="42">
        <v>365.948847</v>
      </c>
      <c r="AW1647" s="42">
        <v>499.54822200000001</v>
      </c>
      <c r="AX1647" s="42">
        <v>233.24212199999999</v>
      </c>
      <c r="AY1647" s="42">
        <v>1182.296274</v>
      </c>
      <c r="AZ1647" s="42">
        <v>453.76145000000002</v>
      </c>
      <c r="BA1647" s="42">
        <v>1487.2653359999999</v>
      </c>
      <c r="BB1647" s="42">
        <v>16.085664000000001</v>
      </c>
      <c r="BC1647" s="42">
        <v>100.535397</v>
      </c>
      <c r="BD1647" s="42">
        <v>124.663893</v>
      </c>
      <c r="BE1647" s="42">
        <v>201.070795</v>
      </c>
      <c r="BF1647" s="42">
        <v>92.492565999999997</v>
      </c>
      <c r="BG1647" s="42">
        <v>189.00654700000001</v>
      </c>
      <c r="BH1647" s="42">
        <v>583.10530500000004</v>
      </c>
      <c r="BI1647" s="42">
        <v>180.30516900000001</v>
      </c>
      <c r="BJ1647" s="42">
        <v>1589.35193</v>
      </c>
      <c r="BK1647" s="42">
        <v>12.064247999999999</v>
      </c>
      <c r="BL1647" s="42">
        <v>36.192743</v>
      </c>
      <c r="BM1647" s="42">
        <v>52.278407000000001</v>
      </c>
      <c r="BN1647" s="42">
        <v>164.878052</v>
      </c>
      <c r="BO1647" s="42">
        <v>407.055656</v>
      </c>
      <c r="BP1647" s="42">
        <v>44.235574999999997</v>
      </c>
      <c r="BQ1647" s="42">
        <v>599.190969</v>
      </c>
      <c r="BR1647" s="42">
        <v>273.45628099999999</v>
      </c>
      <c r="BS1647" s="42">
        <v>350.09728699999999</v>
      </c>
      <c r="BT1647" s="42">
        <v>0</v>
      </c>
      <c r="BU1647" s="42">
        <v>0</v>
      </c>
      <c r="BV1647" s="42">
        <v>0</v>
      </c>
      <c r="BW1647" s="42">
        <v>24.128495000000001</v>
      </c>
      <c r="BX1647" s="42">
        <v>53.171056999999998</v>
      </c>
      <c r="BY1647" s="42">
        <v>44.235574999999997</v>
      </c>
      <c r="BZ1647" s="42">
        <v>0</v>
      </c>
      <c r="CA1647" s="42">
        <v>228.56216000000001</v>
      </c>
      <c r="CB1647" s="42">
        <v>1238.596096</v>
      </c>
      <c r="CC1647" s="42">
        <v>20.107078999999999</v>
      </c>
      <c r="CD1647" s="42">
        <v>104.55681300000001</v>
      </c>
      <c r="CE1647" s="42">
        <v>132.70672500000001</v>
      </c>
      <c r="CF1647" s="42">
        <v>269.434865</v>
      </c>
      <c r="CG1647" s="42">
        <v>398.12017400000002</v>
      </c>
      <c r="CH1647" s="42">
        <v>164.878052</v>
      </c>
      <c r="CI1647" s="42">
        <v>12.064247999999999</v>
      </c>
      <c r="CJ1647" s="42">
        <v>136.72814</v>
      </c>
      <c r="CK1647" s="42">
        <v>1487.923882</v>
      </c>
      <c r="CL1647" s="42">
        <v>8.0428320000000006</v>
      </c>
      <c r="CM1647" s="42">
        <v>32.171326999999998</v>
      </c>
      <c r="CN1647" s="42">
        <v>44.235574999999997</v>
      </c>
      <c r="CO1647" s="42">
        <v>72.385486</v>
      </c>
      <c r="CP1647" s="42">
        <v>48.256990999999999</v>
      </c>
      <c r="CQ1647" s="42">
        <v>24.128495000000001</v>
      </c>
      <c r="CR1647" s="42">
        <v>1170.2320259999999</v>
      </c>
      <c r="CS1647" s="42">
        <v>88.471149999999994</v>
      </c>
    </row>
    <row r="1648" spans="1:97">
      <c r="A1648" s="40" t="s">
        <v>3964</v>
      </c>
      <c r="B1648" s="40" t="s">
        <v>289</v>
      </c>
      <c r="C1648" s="40" t="s">
        <v>3502</v>
      </c>
      <c r="D1648" s="40" t="s">
        <v>3507</v>
      </c>
      <c r="E1648" s="40" t="s">
        <v>3624</v>
      </c>
      <c r="F1648" s="40" t="s">
        <v>2094</v>
      </c>
      <c r="G1648" s="41" t="s">
        <v>294</v>
      </c>
      <c r="H1648" s="40" t="s">
        <v>3965</v>
      </c>
      <c r="I1648" s="42">
        <v>570</v>
      </c>
      <c r="J1648" s="42">
        <v>102.902655</v>
      </c>
      <c r="K1648" s="42">
        <v>87.769912000000005</v>
      </c>
      <c r="L1648" s="42">
        <v>129.132743</v>
      </c>
      <c r="M1648" s="42">
        <v>119.044248</v>
      </c>
      <c r="N1648" s="42">
        <v>85.752212</v>
      </c>
      <c r="O1648" s="42">
        <v>45.398229999999998</v>
      </c>
      <c r="P1648" s="42">
        <v>115</v>
      </c>
      <c r="Q1648" s="42">
        <v>94</v>
      </c>
      <c r="R1648" s="42">
        <v>138</v>
      </c>
      <c r="S1648" s="42">
        <v>90</v>
      </c>
      <c r="T1648" s="42">
        <v>88</v>
      </c>
      <c r="U1648" s="42">
        <v>43</v>
      </c>
      <c r="V1648" s="42">
        <v>285.50442500000003</v>
      </c>
      <c r="W1648" s="42">
        <v>58.513274000000003</v>
      </c>
      <c r="X1648" s="42">
        <v>46.407080000000001</v>
      </c>
      <c r="Y1648" s="42">
        <v>61.539822999999998</v>
      </c>
      <c r="Z1648" s="42">
        <v>51.451326999999999</v>
      </c>
      <c r="AA1648" s="42">
        <v>45.398229999999998</v>
      </c>
      <c r="AB1648" s="42">
        <v>20.176991000000001</v>
      </c>
      <c r="AC1648" s="42">
        <v>2.0176989999999999</v>
      </c>
      <c r="AD1648" s="42">
        <v>76.672566000000003</v>
      </c>
      <c r="AE1648" s="42">
        <v>159.39823000000001</v>
      </c>
      <c r="AF1648" s="42">
        <v>49.433627999999999</v>
      </c>
      <c r="AG1648" s="42">
        <v>284.49557499999997</v>
      </c>
      <c r="AH1648" s="42">
        <v>44.389381</v>
      </c>
      <c r="AI1648" s="42">
        <v>41.362831999999997</v>
      </c>
      <c r="AJ1648" s="42">
        <v>67.592920000000007</v>
      </c>
      <c r="AK1648" s="42">
        <v>67.592920000000007</v>
      </c>
      <c r="AL1648" s="42">
        <v>40.353982000000002</v>
      </c>
      <c r="AM1648" s="42">
        <v>21.185841</v>
      </c>
      <c r="AN1648" s="42">
        <v>2.0176989999999999</v>
      </c>
      <c r="AO1648" s="42">
        <v>62.548673000000001</v>
      </c>
      <c r="AP1648" s="42">
        <v>173.52212399999999</v>
      </c>
      <c r="AQ1648" s="42">
        <v>48.424779000000001</v>
      </c>
      <c r="AR1648" s="42">
        <v>443.89380499999999</v>
      </c>
      <c r="AS1648" s="42">
        <v>28.247788</v>
      </c>
      <c r="AT1648" s="42">
        <v>16.141593</v>
      </c>
      <c r="AU1648" s="42">
        <v>24.212389000000002</v>
      </c>
      <c r="AV1648" s="42">
        <v>52.460177000000002</v>
      </c>
      <c r="AW1648" s="42">
        <v>80.707965000000002</v>
      </c>
      <c r="AX1648" s="42">
        <v>60.530973000000003</v>
      </c>
      <c r="AY1648" s="42">
        <v>137.20354</v>
      </c>
      <c r="AZ1648" s="42">
        <v>44.389381</v>
      </c>
      <c r="BA1648" s="42">
        <v>221.94690299999999</v>
      </c>
      <c r="BB1648" s="42">
        <v>20.176991000000001</v>
      </c>
      <c r="BC1648" s="42">
        <v>4.0353979999999998</v>
      </c>
      <c r="BD1648" s="42">
        <v>8.0707959999999996</v>
      </c>
      <c r="BE1648" s="42">
        <v>32.283186000000001</v>
      </c>
      <c r="BF1648" s="42">
        <v>24.212389000000002</v>
      </c>
      <c r="BG1648" s="42">
        <v>48.424779000000001</v>
      </c>
      <c r="BH1648" s="42">
        <v>64.566372000000001</v>
      </c>
      <c r="BI1648" s="42">
        <v>20.176991000000001</v>
      </c>
      <c r="BJ1648" s="42">
        <v>221.94690299999999</v>
      </c>
      <c r="BK1648" s="42">
        <v>8.0707959999999996</v>
      </c>
      <c r="BL1648" s="42">
        <v>12.106195</v>
      </c>
      <c r="BM1648" s="42">
        <v>16.141593</v>
      </c>
      <c r="BN1648" s="42">
        <v>20.176991000000001</v>
      </c>
      <c r="BO1648" s="42">
        <v>56.495575000000002</v>
      </c>
      <c r="BP1648" s="42">
        <v>12.106195</v>
      </c>
      <c r="BQ1648" s="42">
        <v>72.637168000000003</v>
      </c>
      <c r="BR1648" s="42">
        <v>24.212389000000002</v>
      </c>
      <c r="BS1648" s="42">
        <v>40.353982000000002</v>
      </c>
      <c r="BT1648" s="42">
        <v>0</v>
      </c>
      <c r="BU1648" s="42">
        <v>0</v>
      </c>
      <c r="BV1648" s="42">
        <v>0</v>
      </c>
      <c r="BW1648" s="42">
        <v>0</v>
      </c>
      <c r="BX1648" s="42">
        <v>0</v>
      </c>
      <c r="BY1648" s="42">
        <v>12.106195</v>
      </c>
      <c r="BZ1648" s="42">
        <v>0</v>
      </c>
      <c r="CA1648" s="42">
        <v>28.247788</v>
      </c>
      <c r="CB1648" s="42">
        <v>230.01769899999999</v>
      </c>
      <c r="CC1648" s="42">
        <v>20.176991000000001</v>
      </c>
      <c r="CD1648" s="42">
        <v>12.106195</v>
      </c>
      <c r="CE1648" s="42">
        <v>20.176991000000001</v>
      </c>
      <c r="CF1648" s="42">
        <v>52.460177000000002</v>
      </c>
      <c r="CG1648" s="42">
        <v>64.566372000000001</v>
      </c>
      <c r="CH1648" s="42">
        <v>48.424779000000001</v>
      </c>
      <c r="CI1648" s="42">
        <v>0</v>
      </c>
      <c r="CJ1648" s="42">
        <v>12.106195</v>
      </c>
      <c r="CK1648" s="42">
        <v>173.52212399999999</v>
      </c>
      <c r="CL1648" s="42">
        <v>8.0707959999999996</v>
      </c>
      <c r="CM1648" s="42">
        <v>4.0353979999999998</v>
      </c>
      <c r="CN1648" s="42">
        <v>4.0353979999999998</v>
      </c>
      <c r="CO1648" s="42">
        <v>0</v>
      </c>
      <c r="CP1648" s="42">
        <v>16.141593</v>
      </c>
      <c r="CQ1648" s="42">
        <v>0</v>
      </c>
      <c r="CR1648" s="42">
        <v>137.20354</v>
      </c>
      <c r="CS1648" s="42">
        <v>4.0353979999999998</v>
      </c>
    </row>
    <row r="1649" spans="1:97">
      <c r="A1649" s="40" t="s">
        <v>3966</v>
      </c>
      <c r="B1649" s="40" t="s">
        <v>289</v>
      </c>
      <c r="C1649" s="40" t="s">
        <v>3502</v>
      </c>
      <c r="D1649" s="40" t="s">
        <v>3503</v>
      </c>
      <c r="E1649" s="40" t="s">
        <v>3633</v>
      </c>
      <c r="F1649" s="40" t="s">
        <v>2849</v>
      </c>
      <c r="G1649" s="41" t="s">
        <v>294</v>
      </c>
      <c r="H1649" s="40" t="s">
        <v>3967</v>
      </c>
      <c r="I1649" s="42">
        <v>965</v>
      </c>
      <c r="J1649" s="42">
        <v>185</v>
      </c>
      <c r="K1649" s="42">
        <v>144</v>
      </c>
      <c r="L1649" s="42">
        <v>188</v>
      </c>
      <c r="M1649" s="42">
        <v>177</v>
      </c>
      <c r="N1649" s="42">
        <v>135</v>
      </c>
      <c r="O1649" s="42">
        <v>136</v>
      </c>
      <c r="P1649" s="42">
        <v>152</v>
      </c>
      <c r="Q1649" s="42">
        <v>132</v>
      </c>
      <c r="R1649" s="42">
        <v>177</v>
      </c>
      <c r="S1649" s="42">
        <v>164</v>
      </c>
      <c r="T1649" s="42">
        <v>118</v>
      </c>
      <c r="U1649" s="42">
        <v>121</v>
      </c>
      <c r="V1649" s="42">
        <v>471</v>
      </c>
      <c r="W1649" s="42">
        <v>91</v>
      </c>
      <c r="X1649" s="42">
        <v>74</v>
      </c>
      <c r="Y1649" s="42">
        <v>97</v>
      </c>
      <c r="Z1649" s="42">
        <v>86</v>
      </c>
      <c r="AA1649" s="42">
        <v>71</v>
      </c>
      <c r="AB1649" s="42">
        <v>45</v>
      </c>
      <c r="AC1649" s="42">
        <v>7</v>
      </c>
      <c r="AD1649" s="42">
        <v>115</v>
      </c>
      <c r="AE1649" s="42">
        <v>262</v>
      </c>
      <c r="AF1649" s="42">
        <v>94</v>
      </c>
      <c r="AG1649" s="42">
        <v>494</v>
      </c>
      <c r="AH1649" s="42">
        <v>94</v>
      </c>
      <c r="AI1649" s="42">
        <v>70</v>
      </c>
      <c r="AJ1649" s="42">
        <v>91</v>
      </c>
      <c r="AK1649" s="42">
        <v>91</v>
      </c>
      <c r="AL1649" s="42">
        <v>64</v>
      </c>
      <c r="AM1649" s="42">
        <v>71</v>
      </c>
      <c r="AN1649" s="42">
        <v>13</v>
      </c>
      <c r="AO1649" s="42">
        <v>125</v>
      </c>
      <c r="AP1649" s="42">
        <v>249</v>
      </c>
      <c r="AQ1649" s="42">
        <v>120</v>
      </c>
      <c r="AR1649" s="42">
        <v>784</v>
      </c>
      <c r="AS1649" s="42">
        <v>16</v>
      </c>
      <c r="AT1649" s="42">
        <v>48</v>
      </c>
      <c r="AU1649" s="42">
        <v>40</v>
      </c>
      <c r="AV1649" s="42">
        <v>88</v>
      </c>
      <c r="AW1649" s="42">
        <v>140</v>
      </c>
      <c r="AX1649" s="42">
        <v>88</v>
      </c>
      <c r="AY1649" s="42">
        <v>252</v>
      </c>
      <c r="AZ1649" s="42">
        <v>112</v>
      </c>
      <c r="BA1649" s="42">
        <v>384</v>
      </c>
      <c r="BB1649" s="42">
        <v>8</v>
      </c>
      <c r="BC1649" s="42">
        <v>32</v>
      </c>
      <c r="BD1649" s="42">
        <v>24</v>
      </c>
      <c r="BE1649" s="42">
        <v>32</v>
      </c>
      <c r="BF1649" s="42">
        <v>48</v>
      </c>
      <c r="BG1649" s="42">
        <v>76</v>
      </c>
      <c r="BH1649" s="42">
        <v>120</v>
      </c>
      <c r="BI1649" s="42">
        <v>44</v>
      </c>
      <c r="BJ1649" s="42">
        <v>400</v>
      </c>
      <c r="BK1649" s="42">
        <v>8</v>
      </c>
      <c r="BL1649" s="42">
        <v>16</v>
      </c>
      <c r="BM1649" s="42">
        <v>16</v>
      </c>
      <c r="BN1649" s="42">
        <v>56</v>
      </c>
      <c r="BO1649" s="42">
        <v>92</v>
      </c>
      <c r="BP1649" s="42">
        <v>12</v>
      </c>
      <c r="BQ1649" s="42">
        <v>132</v>
      </c>
      <c r="BR1649" s="42">
        <v>68</v>
      </c>
      <c r="BS1649" s="42">
        <v>80</v>
      </c>
      <c r="BT1649" s="42">
        <v>0</v>
      </c>
      <c r="BU1649" s="42">
        <v>0</v>
      </c>
      <c r="BV1649" s="42">
        <v>0</v>
      </c>
      <c r="BW1649" s="42">
        <v>12</v>
      </c>
      <c r="BX1649" s="42">
        <v>8</v>
      </c>
      <c r="BY1649" s="42">
        <v>16</v>
      </c>
      <c r="BZ1649" s="42">
        <v>0</v>
      </c>
      <c r="CA1649" s="42">
        <v>44</v>
      </c>
      <c r="CB1649" s="42">
        <v>340</v>
      </c>
      <c r="CC1649" s="42">
        <v>12</v>
      </c>
      <c r="CD1649" s="42">
        <v>32</v>
      </c>
      <c r="CE1649" s="42">
        <v>32</v>
      </c>
      <c r="CF1649" s="42">
        <v>64</v>
      </c>
      <c r="CG1649" s="42">
        <v>104</v>
      </c>
      <c r="CH1649" s="42">
        <v>64</v>
      </c>
      <c r="CI1649" s="42">
        <v>0</v>
      </c>
      <c r="CJ1649" s="42">
        <v>32</v>
      </c>
      <c r="CK1649" s="42">
        <v>364</v>
      </c>
      <c r="CL1649" s="42">
        <v>4</v>
      </c>
      <c r="CM1649" s="42">
        <v>16</v>
      </c>
      <c r="CN1649" s="42">
        <v>8</v>
      </c>
      <c r="CO1649" s="42">
        <v>12</v>
      </c>
      <c r="CP1649" s="42">
        <v>28</v>
      </c>
      <c r="CQ1649" s="42">
        <v>8</v>
      </c>
      <c r="CR1649" s="42">
        <v>252</v>
      </c>
      <c r="CS1649" s="42">
        <v>36</v>
      </c>
    </row>
    <row r="1650" spans="1:97">
      <c r="A1650" s="40" t="s">
        <v>3968</v>
      </c>
      <c r="B1650" s="40" t="s">
        <v>289</v>
      </c>
      <c r="C1650" s="40" t="s">
        <v>3502</v>
      </c>
      <c r="D1650" s="40" t="s">
        <v>3507</v>
      </c>
      <c r="E1650" s="40" t="s">
        <v>3511</v>
      </c>
      <c r="F1650" s="40" t="s">
        <v>2094</v>
      </c>
      <c r="G1650" s="41" t="s">
        <v>294</v>
      </c>
      <c r="H1650" s="40" t="s">
        <v>3969</v>
      </c>
      <c r="I1650" s="42">
        <v>246</v>
      </c>
      <c r="J1650" s="42">
        <v>42.981413000000003</v>
      </c>
      <c r="K1650" s="42">
        <v>18.289963</v>
      </c>
      <c r="L1650" s="42">
        <v>47.553902999999998</v>
      </c>
      <c r="M1650" s="42">
        <v>61.271374999999999</v>
      </c>
      <c r="N1650" s="42">
        <v>61.271374999999999</v>
      </c>
      <c r="O1650" s="42">
        <v>14.631970000000001</v>
      </c>
      <c r="P1650" s="42">
        <v>33</v>
      </c>
      <c r="Q1650" s="42">
        <v>46</v>
      </c>
      <c r="R1650" s="42">
        <v>46</v>
      </c>
      <c r="S1650" s="42">
        <v>64</v>
      </c>
      <c r="T1650" s="42">
        <v>31</v>
      </c>
      <c r="U1650" s="42">
        <v>23</v>
      </c>
      <c r="V1650" s="42">
        <v>119.799257</v>
      </c>
      <c r="W1650" s="42">
        <v>18.289963</v>
      </c>
      <c r="X1650" s="42">
        <v>11.888476000000001</v>
      </c>
      <c r="Y1650" s="42">
        <v>22.862454</v>
      </c>
      <c r="Z1650" s="42">
        <v>27.434944000000002</v>
      </c>
      <c r="AA1650" s="42">
        <v>32.921933000000003</v>
      </c>
      <c r="AB1650" s="42">
        <v>6.4014870000000004</v>
      </c>
      <c r="AC1650" s="42">
        <v>0</v>
      </c>
      <c r="AD1650" s="42">
        <v>21.033456999999999</v>
      </c>
      <c r="AE1650" s="42">
        <v>73.159851000000003</v>
      </c>
      <c r="AF1650" s="42">
        <v>25.605948000000001</v>
      </c>
      <c r="AG1650" s="42">
        <v>126.200743</v>
      </c>
      <c r="AH1650" s="42">
        <v>24.69145</v>
      </c>
      <c r="AI1650" s="42">
        <v>6.4014870000000004</v>
      </c>
      <c r="AJ1650" s="42">
        <v>24.69145</v>
      </c>
      <c r="AK1650" s="42">
        <v>33.836430999999997</v>
      </c>
      <c r="AL1650" s="42">
        <v>28.349442</v>
      </c>
      <c r="AM1650" s="42">
        <v>8.2304829999999995</v>
      </c>
      <c r="AN1650" s="42">
        <v>0</v>
      </c>
      <c r="AO1650" s="42">
        <v>28.349442</v>
      </c>
      <c r="AP1650" s="42">
        <v>75.903345999999999</v>
      </c>
      <c r="AQ1650" s="42">
        <v>21.947955</v>
      </c>
      <c r="AR1650" s="42">
        <v>201.18959100000001</v>
      </c>
      <c r="AS1650" s="42">
        <v>14.631970000000001</v>
      </c>
      <c r="AT1650" s="42">
        <v>10.973978000000001</v>
      </c>
      <c r="AU1650" s="42">
        <v>10.973978000000001</v>
      </c>
      <c r="AV1650" s="42">
        <v>32.921933000000003</v>
      </c>
      <c r="AW1650" s="42">
        <v>21.947955</v>
      </c>
      <c r="AX1650" s="42">
        <v>10.973978000000001</v>
      </c>
      <c r="AY1650" s="42">
        <v>84.133829000000006</v>
      </c>
      <c r="AZ1650" s="42">
        <v>14.631970000000001</v>
      </c>
      <c r="BA1650" s="42">
        <v>102.42379200000001</v>
      </c>
      <c r="BB1650" s="42">
        <v>10.973978000000001</v>
      </c>
      <c r="BC1650" s="42">
        <v>7.3159850000000004</v>
      </c>
      <c r="BD1650" s="42">
        <v>7.3159850000000004</v>
      </c>
      <c r="BE1650" s="42">
        <v>14.631970000000001</v>
      </c>
      <c r="BF1650" s="42">
        <v>3.6579929999999998</v>
      </c>
      <c r="BG1650" s="42">
        <v>7.3159850000000004</v>
      </c>
      <c r="BH1650" s="42">
        <v>43.895910999999998</v>
      </c>
      <c r="BI1650" s="42">
        <v>7.3159850000000004</v>
      </c>
      <c r="BJ1650" s="42">
        <v>98.765799000000001</v>
      </c>
      <c r="BK1650" s="42">
        <v>3.6579929999999998</v>
      </c>
      <c r="BL1650" s="42">
        <v>3.6579929999999998</v>
      </c>
      <c r="BM1650" s="42">
        <v>3.6579929999999998</v>
      </c>
      <c r="BN1650" s="42">
        <v>18.289963</v>
      </c>
      <c r="BO1650" s="42">
        <v>18.289963</v>
      </c>
      <c r="BP1650" s="42">
        <v>3.6579929999999998</v>
      </c>
      <c r="BQ1650" s="42">
        <v>40.237918000000001</v>
      </c>
      <c r="BR1650" s="42">
        <v>7.3159850000000004</v>
      </c>
      <c r="BS1650" s="42">
        <v>7.3159850000000004</v>
      </c>
      <c r="BT1650" s="42">
        <v>0</v>
      </c>
      <c r="BU1650" s="42">
        <v>0</v>
      </c>
      <c r="BV1650" s="42">
        <v>0</v>
      </c>
      <c r="BW1650" s="42">
        <v>0</v>
      </c>
      <c r="BX1650" s="42">
        <v>3.6579929999999998</v>
      </c>
      <c r="BY1650" s="42">
        <v>0</v>
      </c>
      <c r="BZ1650" s="42">
        <v>0</v>
      </c>
      <c r="CA1650" s="42">
        <v>3.6579929999999998</v>
      </c>
      <c r="CB1650" s="42">
        <v>80.475836000000001</v>
      </c>
      <c r="CC1650" s="42">
        <v>7.3159850000000004</v>
      </c>
      <c r="CD1650" s="42">
        <v>3.6579929999999998</v>
      </c>
      <c r="CE1650" s="42">
        <v>10.973978000000001</v>
      </c>
      <c r="CF1650" s="42">
        <v>29.263940999999999</v>
      </c>
      <c r="CG1650" s="42">
        <v>7.3159850000000004</v>
      </c>
      <c r="CH1650" s="42">
        <v>10.973978000000001</v>
      </c>
      <c r="CI1650" s="42">
        <v>0</v>
      </c>
      <c r="CJ1650" s="42">
        <v>10.973978000000001</v>
      </c>
      <c r="CK1650" s="42">
        <v>113.39776999999999</v>
      </c>
      <c r="CL1650" s="42">
        <v>7.3159850000000004</v>
      </c>
      <c r="CM1650" s="42">
        <v>7.3159850000000004</v>
      </c>
      <c r="CN1650" s="42">
        <v>0</v>
      </c>
      <c r="CO1650" s="42">
        <v>3.6579929999999998</v>
      </c>
      <c r="CP1650" s="42">
        <v>10.973978000000001</v>
      </c>
      <c r="CQ1650" s="42">
        <v>0</v>
      </c>
      <c r="CR1650" s="42">
        <v>84.133829000000006</v>
      </c>
      <c r="CS1650" s="42">
        <v>0</v>
      </c>
    </row>
    <row r="1651" spans="1:97">
      <c r="A1651" s="40" t="s">
        <v>3970</v>
      </c>
      <c r="B1651" s="40" t="s">
        <v>289</v>
      </c>
      <c r="C1651" s="40" t="s">
        <v>3502</v>
      </c>
      <c r="D1651" s="40" t="s">
        <v>3519</v>
      </c>
      <c r="E1651" s="40" t="s">
        <v>3600</v>
      </c>
      <c r="F1651" s="40" t="s">
        <v>397</v>
      </c>
      <c r="G1651" s="41" t="s">
        <v>294</v>
      </c>
      <c r="H1651" s="40" t="s">
        <v>3971</v>
      </c>
      <c r="I1651" s="42">
        <v>168</v>
      </c>
      <c r="J1651" s="42">
        <v>31.810651</v>
      </c>
      <c r="K1651" s="42">
        <v>24.852070999999999</v>
      </c>
      <c r="L1651" s="42">
        <v>35.786982000000002</v>
      </c>
      <c r="M1651" s="42">
        <v>37.775148000000002</v>
      </c>
      <c r="N1651" s="42">
        <v>19.881657000000001</v>
      </c>
      <c r="O1651" s="42">
        <v>17.893491000000001</v>
      </c>
      <c r="P1651" s="42">
        <v>29</v>
      </c>
      <c r="Q1651" s="42">
        <v>25</v>
      </c>
      <c r="R1651" s="42">
        <v>31</v>
      </c>
      <c r="S1651" s="42">
        <v>25</v>
      </c>
      <c r="T1651" s="42">
        <v>34</v>
      </c>
      <c r="U1651" s="42">
        <v>11</v>
      </c>
      <c r="V1651" s="42">
        <v>95.431952999999993</v>
      </c>
      <c r="W1651" s="42">
        <v>19.881657000000001</v>
      </c>
      <c r="X1651" s="42">
        <v>16.899408000000001</v>
      </c>
      <c r="Y1651" s="42">
        <v>17.893491000000001</v>
      </c>
      <c r="Z1651" s="42">
        <v>19.881657000000001</v>
      </c>
      <c r="AA1651" s="42">
        <v>9.9408279999999998</v>
      </c>
      <c r="AB1651" s="42">
        <v>9.9408279999999998</v>
      </c>
      <c r="AC1651" s="42">
        <v>0.99408300000000005</v>
      </c>
      <c r="AD1651" s="42">
        <v>24.852070999999999</v>
      </c>
      <c r="AE1651" s="42">
        <v>55.668638999999999</v>
      </c>
      <c r="AF1651" s="42">
        <v>14.911243000000001</v>
      </c>
      <c r="AG1651" s="42">
        <v>72.568047000000007</v>
      </c>
      <c r="AH1651" s="42">
        <v>11.928993999999999</v>
      </c>
      <c r="AI1651" s="42">
        <v>7.9526630000000003</v>
      </c>
      <c r="AJ1651" s="42">
        <v>17.893491000000001</v>
      </c>
      <c r="AK1651" s="42">
        <v>17.893491000000001</v>
      </c>
      <c r="AL1651" s="42">
        <v>9.9408279999999998</v>
      </c>
      <c r="AM1651" s="42">
        <v>5.9644969999999997</v>
      </c>
      <c r="AN1651" s="42">
        <v>0.99408300000000005</v>
      </c>
      <c r="AO1651" s="42">
        <v>12.923076999999999</v>
      </c>
      <c r="AP1651" s="42">
        <v>45.727811000000003</v>
      </c>
      <c r="AQ1651" s="42">
        <v>13.917160000000001</v>
      </c>
      <c r="AR1651" s="42">
        <v>135.195266</v>
      </c>
      <c r="AS1651" s="42">
        <v>11.928993999999999</v>
      </c>
      <c r="AT1651" s="42">
        <v>3.9763310000000001</v>
      </c>
      <c r="AU1651" s="42">
        <v>7.9526630000000003</v>
      </c>
      <c r="AV1651" s="42">
        <v>3.9763310000000001</v>
      </c>
      <c r="AW1651" s="42">
        <v>35.786982000000002</v>
      </c>
      <c r="AX1651" s="42">
        <v>31.810651</v>
      </c>
      <c r="AY1651" s="42">
        <v>35.786982000000002</v>
      </c>
      <c r="AZ1651" s="42">
        <v>3.9763310000000001</v>
      </c>
      <c r="BA1651" s="42">
        <v>71.573964000000004</v>
      </c>
      <c r="BB1651" s="42">
        <v>7.9526630000000003</v>
      </c>
      <c r="BC1651" s="42">
        <v>3.9763310000000001</v>
      </c>
      <c r="BD1651" s="42">
        <v>3.9763310000000001</v>
      </c>
      <c r="BE1651" s="42">
        <v>0</v>
      </c>
      <c r="BF1651" s="42">
        <v>7.9526630000000003</v>
      </c>
      <c r="BG1651" s="42">
        <v>23.857987999999999</v>
      </c>
      <c r="BH1651" s="42">
        <v>19.881657000000001</v>
      </c>
      <c r="BI1651" s="42">
        <v>3.9763310000000001</v>
      </c>
      <c r="BJ1651" s="42">
        <v>63.621302</v>
      </c>
      <c r="BK1651" s="42">
        <v>3.9763310000000001</v>
      </c>
      <c r="BL1651" s="42">
        <v>0</v>
      </c>
      <c r="BM1651" s="42">
        <v>3.9763310000000001</v>
      </c>
      <c r="BN1651" s="42">
        <v>3.9763310000000001</v>
      </c>
      <c r="BO1651" s="42">
        <v>27.834320000000002</v>
      </c>
      <c r="BP1651" s="42">
        <v>7.9526630000000003</v>
      </c>
      <c r="BQ1651" s="42">
        <v>15.905324999999999</v>
      </c>
      <c r="BR1651" s="42">
        <v>0</v>
      </c>
      <c r="BS1651" s="42">
        <v>11.928993999999999</v>
      </c>
      <c r="BT1651" s="42">
        <v>0</v>
      </c>
      <c r="BU1651" s="42">
        <v>0</v>
      </c>
      <c r="BV1651" s="42">
        <v>0</v>
      </c>
      <c r="BW1651" s="42">
        <v>0</v>
      </c>
      <c r="BX1651" s="42">
        <v>3.9763310000000001</v>
      </c>
      <c r="BY1651" s="42">
        <v>3.9763310000000001</v>
      </c>
      <c r="BZ1651" s="42">
        <v>0</v>
      </c>
      <c r="CA1651" s="42">
        <v>3.9763310000000001</v>
      </c>
      <c r="CB1651" s="42">
        <v>79.526627000000005</v>
      </c>
      <c r="CC1651" s="42">
        <v>11.928993999999999</v>
      </c>
      <c r="CD1651" s="42">
        <v>3.9763310000000001</v>
      </c>
      <c r="CE1651" s="42">
        <v>3.9763310000000001</v>
      </c>
      <c r="CF1651" s="42">
        <v>3.9763310000000001</v>
      </c>
      <c r="CG1651" s="42">
        <v>31.810651</v>
      </c>
      <c r="CH1651" s="42">
        <v>23.857987999999999</v>
      </c>
      <c r="CI1651" s="42">
        <v>0</v>
      </c>
      <c r="CJ1651" s="42">
        <v>0</v>
      </c>
      <c r="CK1651" s="42">
        <v>43.739645000000003</v>
      </c>
      <c r="CL1651" s="42">
        <v>0</v>
      </c>
      <c r="CM1651" s="42">
        <v>0</v>
      </c>
      <c r="CN1651" s="42">
        <v>3.9763310000000001</v>
      </c>
      <c r="CO1651" s="42">
        <v>0</v>
      </c>
      <c r="CP1651" s="42">
        <v>0</v>
      </c>
      <c r="CQ1651" s="42">
        <v>3.9763310000000001</v>
      </c>
      <c r="CR1651" s="42">
        <v>35.786982000000002</v>
      </c>
      <c r="CS1651" s="42">
        <v>0</v>
      </c>
    </row>
    <row r="1652" spans="1:97">
      <c r="A1652" s="40" t="s">
        <v>3972</v>
      </c>
      <c r="B1652" s="40" t="s">
        <v>289</v>
      </c>
      <c r="C1652" s="40" t="s">
        <v>3502</v>
      </c>
      <c r="D1652" s="40" t="s">
        <v>3523</v>
      </c>
      <c r="E1652" s="40" t="s">
        <v>3527</v>
      </c>
      <c r="F1652" s="40" t="s">
        <v>2094</v>
      </c>
      <c r="G1652" s="41" t="s">
        <v>294</v>
      </c>
      <c r="H1652" s="40" t="s">
        <v>3973</v>
      </c>
      <c r="I1652" s="42">
        <v>243</v>
      </c>
      <c r="J1652" s="42">
        <v>42.308036000000001</v>
      </c>
      <c r="K1652" s="42">
        <v>26.035713999999999</v>
      </c>
      <c r="L1652" s="42">
        <v>53.15625</v>
      </c>
      <c r="M1652" s="42">
        <v>60.75</v>
      </c>
      <c r="N1652" s="42">
        <v>37.96875</v>
      </c>
      <c r="O1652" s="42">
        <v>22.78125</v>
      </c>
      <c r="P1652" s="42">
        <v>28</v>
      </c>
      <c r="Q1652" s="42">
        <v>44</v>
      </c>
      <c r="R1652" s="42">
        <v>42</v>
      </c>
      <c r="S1652" s="42">
        <v>53</v>
      </c>
      <c r="T1652" s="42">
        <v>30</v>
      </c>
      <c r="U1652" s="42">
        <v>17</v>
      </c>
      <c r="V1652" s="42">
        <v>126.92410700000001</v>
      </c>
      <c r="W1652" s="42">
        <v>24.950893000000001</v>
      </c>
      <c r="X1652" s="42">
        <v>15.1875</v>
      </c>
      <c r="Y1652" s="42">
        <v>28.205356999999999</v>
      </c>
      <c r="Z1652" s="42">
        <v>31.459821000000002</v>
      </c>
      <c r="AA1652" s="42">
        <v>19.526786000000001</v>
      </c>
      <c r="AB1652" s="42">
        <v>6.5089290000000002</v>
      </c>
      <c r="AC1652" s="42">
        <v>1.084821</v>
      </c>
      <c r="AD1652" s="42">
        <v>32.544643000000001</v>
      </c>
      <c r="AE1652" s="42">
        <v>77.022321000000005</v>
      </c>
      <c r="AF1652" s="42">
        <v>17.357143000000001</v>
      </c>
      <c r="AG1652" s="42">
        <v>116.07589299999999</v>
      </c>
      <c r="AH1652" s="42">
        <v>17.357143000000001</v>
      </c>
      <c r="AI1652" s="42">
        <v>10.848214</v>
      </c>
      <c r="AJ1652" s="42">
        <v>24.950893000000001</v>
      </c>
      <c r="AK1652" s="42">
        <v>29.290178999999998</v>
      </c>
      <c r="AL1652" s="42">
        <v>18.441963999999999</v>
      </c>
      <c r="AM1652" s="42">
        <v>14.102679</v>
      </c>
      <c r="AN1652" s="42">
        <v>1.084821</v>
      </c>
      <c r="AO1652" s="42">
        <v>21.696428999999998</v>
      </c>
      <c r="AP1652" s="42">
        <v>65.089286000000001</v>
      </c>
      <c r="AQ1652" s="42">
        <v>29.290178999999998</v>
      </c>
      <c r="AR1652" s="42">
        <v>208.28571400000001</v>
      </c>
      <c r="AS1652" s="42">
        <v>13.017856999999999</v>
      </c>
      <c r="AT1652" s="42">
        <v>4.3392860000000004</v>
      </c>
      <c r="AU1652" s="42">
        <v>4.3392860000000004</v>
      </c>
      <c r="AV1652" s="42">
        <v>21.696428999999998</v>
      </c>
      <c r="AW1652" s="42">
        <v>39.053570999999998</v>
      </c>
      <c r="AX1652" s="42">
        <v>34.714286000000001</v>
      </c>
      <c r="AY1652" s="42">
        <v>78.107142999999994</v>
      </c>
      <c r="AZ1652" s="42">
        <v>13.017856999999999</v>
      </c>
      <c r="BA1652" s="42">
        <v>112.82142899999999</v>
      </c>
      <c r="BB1652" s="42">
        <v>8.6785709999999998</v>
      </c>
      <c r="BC1652" s="42">
        <v>4.3392860000000004</v>
      </c>
      <c r="BD1652" s="42">
        <v>0</v>
      </c>
      <c r="BE1652" s="42">
        <v>13.017856999999999</v>
      </c>
      <c r="BF1652" s="42">
        <v>4.3392860000000004</v>
      </c>
      <c r="BG1652" s="42">
        <v>34.714286000000001</v>
      </c>
      <c r="BH1652" s="42">
        <v>43.392856999999999</v>
      </c>
      <c r="BI1652" s="42">
        <v>4.3392860000000004</v>
      </c>
      <c r="BJ1652" s="42">
        <v>95.464286000000001</v>
      </c>
      <c r="BK1652" s="42">
        <v>4.3392860000000004</v>
      </c>
      <c r="BL1652" s="42">
        <v>0</v>
      </c>
      <c r="BM1652" s="42">
        <v>4.3392860000000004</v>
      </c>
      <c r="BN1652" s="42">
        <v>8.6785709999999998</v>
      </c>
      <c r="BO1652" s="42">
        <v>34.714286000000001</v>
      </c>
      <c r="BP1652" s="42">
        <v>0</v>
      </c>
      <c r="BQ1652" s="42">
        <v>34.714286000000001</v>
      </c>
      <c r="BR1652" s="42">
        <v>8.6785709999999998</v>
      </c>
      <c r="BS1652" s="42">
        <v>8.6785709999999998</v>
      </c>
      <c r="BT1652" s="42">
        <v>0</v>
      </c>
      <c r="BU1652" s="42">
        <v>0</v>
      </c>
      <c r="BV1652" s="42">
        <v>0</v>
      </c>
      <c r="BW1652" s="42">
        <v>0</v>
      </c>
      <c r="BX1652" s="42">
        <v>0</v>
      </c>
      <c r="BY1652" s="42">
        <v>4.3392860000000004</v>
      </c>
      <c r="BZ1652" s="42">
        <v>0</v>
      </c>
      <c r="CA1652" s="42">
        <v>4.3392860000000004</v>
      </c>
      <c r="CB1652" s="42">
        <v>99.803571000000005</v>
      </c>
      <c r="CC1652" s="42">
        <v>4.3392860000000004</v>
      </c>
      <c r="CD1652" s="42">
        <v>4.3392860000000004</v>
      </c>
      <c r="CE1652" s="42">
        <v>4.3392860000000004</v>
      </c>
      <c r="CF1652" s="42">
        <v>21.696428999999998</v>
      </c>
      <c r="CG1652" s="42">
        <v>34.714286000000001</v>
      </c>
      <c r="CH1652" s="42">
        <v>26.035713999999999</v>
      </c>
      <c r="CI1652" s="42">
        <v>0</v>
      </c>
      <c r="CJ1652" s="42">
        <v>4.3392860000000004</v>
      </c>
      <c r="CK1652" s="42">
        <v>99.803571000000005</v>
      </c>
      <c r="CL1652" s="42">
        <v>8.6785709999999998</v>
      </c>
      <c r="CM1652" s="42">
        <v>0</v>
      </c>
      <c r="CN1652" s="42">
        <v>0</v>
      </c>
      <c r="CO1652" s="42">
        <v>0</v>
      </c>
      <c r="CP1652" s="42">
        <v>4.3392860000000004</v>
      </c>
      <c r="CQ1652" s="42">
        <v>4.3392860000000004</v>
      </c>
      <c r="CR1652" s="42">
        <v>78.107142999999994</v>
      </c>
      <c r="CS1652" s="42">
        <v>4.3392860000000004</v>
      </c>
    </row>
    <row r="1653" spans="1:97">
      <c r="A1653" s="40" t="s">
        <v>3974</v>
      </c>
      <c r="B1653" s="40" t="s">
        <v>289</v>
      </c>
      <c r="C1653" s="40" t="s">
        <v>3502</v>
      </c>
      <c r="D1653" s="40" t="s">
        <v>3523</v>
      </c>
      <c r="E1653" s="40" t="s">
        <v>3805</v>
      </c>
      <c r="F1653" s="40" t="s">
        <v>2849</v>
      </c>
      <c r="G1653" s="41" t="s">
        <v>294</v>
      </c>
      <c r="H1653" s="40" t="s">
        <v>3975</v>
      </c>
      <c r="I1653" s="42">
        <v>587</v>
      </c>
      <c r="J1653" s="42">
        <v>102.650255</v>
      </c>
      <c r="K1653" s="42">
        <v>62.786078000000003</v>
      </c>
      <c r="L1653" s="42">
        <v>97.667232999999996</v>
      </c>
      <c r="M1653" s="42">
        <v>138.52801400000001</v>
      </c>
      <c r="N1653" s="42">
        <v>116.602716</v>
      </c>
      <c r="O1653" s="42">
        <v>68.765704999999997</v>
      </c>
      <c r="P1653" s="42">
        <v>94</v>
      </c>
      <c r="Q1653" s="42">
        <v>74</v>
      </c>
      <c r="R1653" s="42">
        <v>112</v>
      </c>
      <c r="S1653" s="42">
        <v>94</v>
      </c>
      <c r="T1653" s="42">
        <v>85</v>
      </c>
      <c r="U1653" s="42">
        <v>64</v>
      </c>
      <c r="V1653" s="42">
        <v>270.07979599999999</v>
      </c>
      <c r="W1653" s="42">
        <v>44.847199000000003</v>
      </c>
      <c r="X1653" s="42">
        <v>28.901527999999999</v>
      </c>
      <c r="Y1653" s="42">
        <v>45.843803000000001</v>
      </c>
      <c r="Z1653" s="42">
        <v>66.772496000000004</v>
      </c>
      <c r="AA1653" s="42">
        <v>58.799660000000003</v>
      </c>
      <c r="AB1653" s="42">
        <v>23.918506000000001</v>
      </c>
      <c r="AC1653" s="42">
        <v>0.99660400000000005</v>
      </c>
      <c r="AD1653" s="42">
        <v>53.816637999999998</v>
      </c>
      <c r="AE1653" s="42">
        <v>158.46010200000001</v>
      </c>
      <c r="AF1653" s="42">
        <v>57.803055999999998</v>
      </c>
      <c r="AG1653" s="42">
        <v>316.92020400000001</v>
      </c>
      <c r="AH1653" s="42">
        <v>57.803055999999998</v>
      </c>
      <c r="AI1653" s="42">
        <v>33.884549999999997</v>
      </c>
      <c r="AJ1653" s="42">
        <v>51.823430000000002</v>
      </c>
      <c r="AK1653" s="42">
        <v>71.755517999999995</v>
      </c>
      <c r="AL1653" s="42">
        <v>57.803055999999998</v>
      </c>
      <c r="AM1653" s="42">
        <v>36.874363000000002</v>
      </c>
      <c r="AN1653" s="42">
        <v>6.9762310000000003</v>
      </c>
      <c r="AO1653" s="42">
        <v>71.755517999999995</v>
      </c>
      <c r="AP1653" s="42">
        <v>171.41595899999999</v>
      </c>
      <c r="AQ1653" s="42">
        <v>73.748727000000002</v>
      </c>
      <c r="AR1653" s="42">
        <v>490.32937199999998</v>
      </c>
      <c r="AS1653" s="42">
        <v>3.986418</v>
      </c>
      <c r="AT1653" s="42">
        <v>27.904924000000001</v>
      </c>
      <c r="AU1653" s="42">
        <v>19.932088</v>
      </c>
      <c r="AV1653" s="42">
        <v>43.850594000000001</v>
      </c>
      <c r="AW1653" s="42">
        <v>59.796264999999998</v>
      </c>
      <c r="AX1653" s="42">
        <v>87.701188000000002</v>
      </c>
      <c r="AY1653" s="42">
        <v>179.38879499999999</v>
      </c>
      <c r="AZ1653" s="42">
        <v>67.769099999999995</v>
      </c>
      <c r="BA1653" s="42">
        <v>239.185059</v>
      </c>
      <c r="BB1653" s="42">
        <v>3.986418</v>
      </c>
      <c r="BC1653" s="42">
        <v>19.932088</v>
      </c>
      <c r="BD1653" s="42">
        <v>7.9728349999999999</v>
      </c>
      <c r="BE1653" s="42">
        <v>23.918506000000001</v>
      </c>
      <c r="BF1653" s="42">
        <v>11.959253</v>
      </c>
      <c r="BG1653" s="42">
        <v>63.782682999999999</v>
      </c>
      <c r="BH1653" s="42">
        <v>87.701188000000002</v>
      </c>
      <c r="BI1653" s="42">
        <v>19.932088</v>
      </c>
      <c r="BJ1653" s="42">
        <v>251.14431200000001</v>
      </c>
      <c r="BK1653" s="42">
        <v>0</v>
      </c>
      <c r="BL1653" s="42">
        <v>7.9728349999999999</v>
      </c>
      <c r="BM1653" s="42">
        <v>11.959253</v>
      </c>
      <c r="BN1653" s="42">
        <v>19.932088</v>
      </c>
      <c r="BO1653" s="42">
        <v>47.837012000000001</v>
      </c>
      <c r="BP1653" s="42">
        <v>23.918506000000001</v>
      </c>
      <c r="BQ1653" s="42">
        <v>91.687606000000002</v>
      </c>
      <c r="BR1653" s="42">
        <v>47.837012000000001</v>
      </c>
      <c r="BS1653" s="42">
        <v>43.850594000000001</v>
      </c>
      <c r="BT1653" s="42">
        <v>0</v>
      </c>
      <c r="BU1653" s="42">
        <v>0</v>
      </c>
      <c r="BV1653" s="42">
        <v>0</v>
      </c>
      <c r="BW1653" s="42">
        <v>7.9728349999999999</v>
      </c>
      <c r="BX1653" s="42">
        <v>3.986418</v>
      </c>
      <c r="BY1653" s="42">
        <v>7.9728349999999999</v>
      </c>
      <c r="BZ1653" s="42">
        <v>0</v>
      </c>
      <c r="CA1653" s="42">
        <v>23.918506000000001</v>
      </c>
      <c r="CB1653" s="42">
        <v>219.252971</v>
      </c>
      <c r="CC1653" s="42">
        <v>3.986418</v>
      </c>
      <c r="CD1653" s="42">
        <v>19.932088</v>
      </c>
      <c r="CE1653" s="42">
        <v>19.932088</v>
      </c>
      <c r="CF1653" s="42">
        <v>31.891341000000001</v>
      </c>
      <c r="CG1653" s="42">
        <v>47.837012000000001</v>
      </c>
      <c r="CH1653" s="42">
        <v>67.769099999999995</v>
      </c>
      <c r="CI1653" s="42">
        <v>0</v>
      </c>
      <c r="CJ1653" s="42">
        <v>27.904924000000001</v>
      </c>
      <c r="CK1653" s="42">
        <v>227.22580600000001</v>
      </c>
      <c r="CL1653" s="42">
        <v>0</v>
      </c>
      <c r="CM1653" s="42">
        <v>7.9728349999999999</v>
      </c>
      <c r="CN1653" s="42">
        <v>0</v>
      </c>
      <c r="CO1653" s="42">
        <v>3.986418</v>
      </c>
      <c r="CP1653" s="42">
        <v>7.9728349999999999</v>
      </c>
      <c r="CQ1653" s="42">
        <v>11.959253</v>
      </c>
      <c r="CR1653" s="42">
        <v>179.38879499999999</v>
      </c>
      <c r="CS1653" s="42">
        <v>15.945671000000001</v>
      </c>
    </row>
    <row r="1654" spans="1:97">
      <c r="A1654" s="40" t="s">
        <v>3976</v>
      </c>
      <c r="B1654" s="40" t="s">
        <v>289</v>
      </c>
      <c r="C1654" s="40" t="s">
        <v>3502</v>
      </c>
      <c r="D1654" s="40" t="s">
        <v>3523</v>
      </c>
      <c r="E1654" s="40" t="s">
        <v>3539</v>
      </c>
      <c r="F1654" s="40" t="s">
        <v>2094</v>
      </c>
      <c r="G1654" s="41" t="s">
        <v>294</v>
      </c>
      <c r="H1654" s="40" t="s">
        <v>3977</v>
      </c>
      <c r="I1654" s="42">
        <v>457</v>
      </c>
      <c r="J1654" s="42">
        <v>75.242771000000005</v>
      </c>
      <c r="K1654" s="42">
        <v>51.372763999999997</v>
      </c>
      <c r="L1654" s="42">
        <v>80.735795999999993</v>
      </c>
      <c r="M1654" s="42">
        <v>117.276172</v>
      </c>
      <c r="N1654" s="42">
        <v>88.089098000000007</v>
      </c>
      <c r="O1654" s="42">
        <v>44.283399000000003</v>
      </c>
      <c r="P1654" s="42">
        <v>66</v>
      </c>
      <c r="Q1654" s="42">
        <v>63</v>
      </c>
      <c r="R1654" s="42">
        <v>100</v>
      </c>
      <c r="S1654" s="42">
        <v>77</v>
      </c>
      <c r="T1654" s="42">
        <v>87</v>
      </c>
      <c r="U1654" s="42">
        <v>50</v>
      </c>
      <c r="V1654" s="42">
        <v>239.46714800000001</v>
      </c>
      <c r="W1654" s="42">
        <v>44.044549000000004</v>
      </c>
      <c r="X1654" s="42">
        <v>31.939858999999998</v>
      </c>
      <c r="Y1654" s="42">
        <v>37.030619999999999</v>
      </c>
      <c r="Z1654" s="42">
        <v>60.636690000000002</v>
      </c>
      <c r="AA1654" s="42">
        <v>48.632522999999999</v>
      </c>
      <c r="AB1654" s="42">
        <v>17.182907</v>
      </c>
      <c r="AC1654" s="42">
        <v>0</v>
      </c>
      <c r="AD1654" s="42">
        <v>57.80847</v>
      </c>
      <c r="AE1654" s="42">
        <v>136.94792699999999</v>
      </c>
      <c r="AF1654" s="42">
        <v>44.710749999999997</v>
      </c>
      <c r="AG1654" s="42">
        <v>217.53285199999999</v>
      </c>
      <c r="AH1654" s="42">
        <v>31.198222000000001</v>
      </c>
      <c r="AI1654" s="42">
        <v>19.432905000000002</v>
      </c>
      <c r="AJ1654" s="42">
        <v>43.705176999999999</v>
      </c>
      <c r="AK1654" s="42">
        <v>56.639482000000001</v>
      </c>
      <c r="AL1654" s="42">
        <v>39.456575000000001</v>
      </c>
      <c r="AM1654" s="42">
        <v>21.934294999999999</v>
      </c>
      <c r="AN1654" s="42">
        <v>5.1661960000000002</v>
      </c>
      <c r="AO1654" s="42">
        <v>39.456575000000001</v>
      </c>
      <c r="AP1654" s="42">
        <v>128.95351099999999</v>
      </c>
      <c r="AQ1654" s="42">
        <v>49.122765999999999</v>
      </c>
      <c r="AR1654" s="42">
        <v>371.66368699999998</v>
      </c>
      <c r="AS1654" s="42">
        <v>0</v>
      </c>
      <c r="AT1654" s="42">
        <v>29.363033000000001</v>
      </c>
      <c r="AU1654" s="42">
        <v>14.681516</v>
      </c>
      <c r="AV1654" s="42">
        <v>47.714928</v>
      </c>
      <c r="AW1654" s="42">
        <v>44.044549000000004</v>
      </c>
      <c r="AX1654" s="42">
        <v>65.362992000000006</v>
      </c>
      <c r="AY1654" s="42">
        <v>130.122499</v>
      </c>
      <c r="AZ1654" s="42">
        <v>40.374169999999999</v>
      </c>
      <c r="BA1654" s="42">
        <v>188.49664899999999</v>
      </c>
      <c r="BB1654" s="42">
        <v>0</v>
      </c>
      <c r="BC1654" s="42">
        <v>18.351894999999999</v>
      </c>
      <c r="BD1654" s="42">
        <v>3.6703790000000001</v>
      </c>
      <c r="BE1654" s="42">
        <v>22.022273999999999</v>
      </c>
      <c r="BF1654" s="42">
        <v>7.3407580000000001</v>
      </c>
      <c r="BG1654" s="42">
        <v>56.363002000000002</v>
      </c>
      <c r="BH1654" s="42">
        <v>66.066822999999999</v>
      </c>
      <c r="BI1654" s="42">
        <v>14.681516</v>
      </c>
      <c r="BJ1654" s="42">
        <v>183.16703799999999</v>
      </c>
      <c r="BK1654" s="42">
        <v>0</v>
      </c>
      <c r="BL1654" s="42">
        <v>11.011137</v>
      </c>
      <c r="BM1654" s="42">
        <v>11.011137</v>
      </c>
      <c r="BN1654" s="42">
        <v>25.692654000000001</v>
      </c>
      <c r="BO1654" s="42">
        <v>36.703791000000002</v>
      </c>
      <c r="BP1654" s="42">
        <v>8.9999900000000004</v>
      </c>
      <c r="BQ1654" s="42">
        <v>64.055676000000005</v>
      </c>
      <c r="BR1654" s="42">
        <v>25.692654000000001</v>
      </c>
      <c r="BS1654" s="42">
        <v>22.022273999999999</v>
      </c>
      <c r="BT1654" s="42">
        <v>0</v>
      </c>
      <c r="BU1654" s="42">
        <v>0</v>
      </c>
      <c r="BV1654" s="42">
        <v>0</v>
      </c>
      <c r="BW1654" s="42">
        <v>0</v>
      </c>
      <c r="BX1654" s="42">
        <v>0</v>
      </c>
      <c r="BY1654" s="42">
        <v>7.3407580000000001</v>
      </c>
      <c r="BZ1654" s="42">
        <v>0</v>
      </c>
      <c r="CA1654" s="42">
        <v>14.681516</v>
      </c>
      <c r="CB1654" s="42">
        <v>182.815122</v>
      </c>
      <c r="CC1654" s="42">
        <v>0</v>
      </c>
      <c r="CD1654" s="42">
        <v>22.022273999999999</v>
      </c>
      <c r="CE1654" s="42">
        <v>14.681516</v>
      </c>
      <c r="CF1654" s="42">
        <v>44.044549000000004</v>
      </c>
      <c r="CG1654" s="42">
        <v>36.703791000000002</v>
      </c>
      <c r="CH1654" s="42">
        <v>50.681474999999999</v>
      </c>
      <c r="CI1654" s="42">
        <v>0</v>
      </c>
      <c r="CJ1654" s="42">
        <v>14.681516</v>
      </c>
      <c r="CK1654" s="42">
        <v>166.82629</v>
      </c>
      <c r="CL1654" s="42">
        <v>0</v>
      </c>
      <c r="CM1654" s="42">
        <v>7.3407580000000001</v>
      </c>
      <c r="CN1654" s="42">
        <v>0</v>
      </c>
      <c r="CO1654" s="42">
        <v>3.6703790000000001</v>
      </c>
      <c r="CP1654" s="42">
        <v>7.3407580000000001</v>
      </c>
      <c r="CQ1654" s="42">
        <v>7.3407580000000001</v>
      </c>
      <c r="CR1654" s="42">
        <v>130.122499</v>
      </c>
      <c r="CS1654" s="42">
        <v>11.011137</v>
      </c>
    </row>
    <row r="1655" spans="1:97">
      <c r="A1655" s="40" t="s">
        <v>3978</v>
      </c>
      <c r="B1655" s="40" t="s">
        <v>289</v>
      </c>
      <c r="C1655" s="40" t="s">
        <v>3502</v>
      </c>
      <c r="D1655" s="40" t="s">
        <v>3519</v>
      </c>
      <c r="E1655" s="40" t="s">
        <v>3600</v>
      </c>
      <c r="F1655" s="40" t="s">
        <v>397</v>
      </c>
      <c r="G1655" s="41" t="s">
        <v>294</v>
      </c>
      <c r="H1655" s="40" t="s">
        <v>3979</v>
      </c>
      <c r="I1655" s="42">
        <v>240</v>
      </c>
      <c r="J1655" s="42">
        <v>30.510428999999998</v>
      </c>
      <c r="K1655" s="42">
        <v>25.425357000000002</v>
      </c>
      <c r="L1655" s="42">
        <v>41.697586000000001</v>
      </c>
      <c r="M1655" s="42">
        <v>47.784298</v>
      </c>
      <c r="N1655" s="42">
        <v>55.935786</v>
      </c>
      <c r="O1655" s="42">
        <v>38.646543000000001</v>
      </c>
      <c r="P1655" s="42">
        <v>17</v>
      </c>
      <c r="Q1655" s="42">
        <v>31</v>
      </c>
      <c r="R1655" s="42">
        <v>35</v>
      </c>
      <c r="S1655" s="42">
        <v>44</v>
      </c>
      <c r="T1655" s="42">
        <v>59</v>
      </c>
      <c r="U1655" s="42">
        <v>30</v>
      </c>
      <c r="V1655" s="42">
        <v>119.992313</v>
      </c>
      <c r="W1655" s="42">
        <v>12.204172</v>
      </c>
      <c r="X1655" s="42">
        <v>15.255214</v>
      </c>
      <c r="Y1655" s="42">
        <v>21.357299999999999</v>
      </c>
      <c r="Z1655" s="42">
        <v>24.392969000000001</v>
      </c>
      <c r="AA1655" s="42">
        <v>27.459385999999999</v>
      </c>
      <c r="AB1655" s="42">
        <v>17.289242999999999</v>
      </c>
      <c r="AC1655" s="42">
        <v>2.0340289999999999</v>
      </c>
      <c r="AD1655" s="42">
        <v>18.306256999999999</v>
      </c>
      <c r="AE1655" s="42">
        <v>65.073541000000006</v>
      </c>
      <c r="AF1655" s="42">
        <v>36.612515000000002</v>
      </c>
      <c r="AG1655" s="42">
        <v>120.007687</v>
      </c>
      <c r="AH1655" s="42">
        <v>18.306256999999999</v>
      </c>
      <c r="AI1655" s="42">
        <v>10.170142999999999</v>
      </c>
      <c r="AJ1655" s="42">
        <v>20.340285999999999</v>
      </c>
      <c r="AK1655" s="42">
        <v>23.391328999999999</v>
      </c>
      <c r="AL1655" s="42">
        <v>28.476400000000002</v>
      </c>
      <c r="AM1655" s="42">
        <v>19.323271999999999</v>
      </c>
      <c r="AN1655" s="42">
        <v>0</v>
      </c>
      <c r="AO1655" s="42">
        <v>23.391328999999999</v>
      </c>
      <c r="AP1655" s="42">
        <v>61.020857999999997</v>
      </c>
      <c r="AQ1655" s="42">
        <v>35.595500000000001</v>
      </c>
      <c r="AR1655" s="42">
        <v>211.538973</v>
      </c>
      <c r="AS1655" s="42">
        <v>20.340285999999999</v>
      </c>
      <c r="AT1655" s="42">
        <v>20.340285999999999</v>
      </c>
      <c r="AU1655" s="42">
        <v>4.0680569999999996</v>
      </c>
      <c r="AV1655" s="42">
        <v>8.1361139999999992</v>
      </c>
      <c r="AW1655" s="42">
        <v>32.544457000000001</v>
      </c>
      <c r="AX1655" s="42">
        <v>16.272228999999999</v>
      </c>
      <c r="AY1655" s="42">
        <v>89.497258000000002</v>
      </c>
      <c r="AZ1655" s="42">
        <v>20.340285999999999</v>
      </c>
      <c r="BA1655" s="42">
        <v>101.70143</v>
      </c>
      <c r="BB1655" s="42">
        <v>8.1361139999999992</v>
      </c>
      <c r="BC1655" s="42">
        <v>12.204172</v>
      </c>
      <c r="BD1655" s="42">
        <v>4.0680569999999996</v>
      </c>
      <c r="BE1655" s="42">
        <v>8.1361139999999992</v>
      </c>
      <c r="BF1655" s="42">
        <v>4.0680569999999996</v>
      </c>
      <c r="BG1655" s="42">
        <v>16.272228999999999</v>
      </c>
      <c r="BH1655" s="42">
        <v>44.748629000000001</v>
      </c>
      <c r="BI1655" s="42">
        <v>4.0680569999999996</v>
      </c>
      <c r="BJ1655" s="42">
        <v>109.83754399999999</v>
      </c>
      <c r="BK1655" s="42">
        <v>12.204172</v>
      </c>
      <c r="BL1655" s="42">
        <v>8.1361139999999992</v>
      </c>
      <c r="BM1655" s="42">
        <v>0</v>
      </c>
      <c r="BN1655" s="42">
        <v>0</v>
      </c>
      <c r="BO1655" s="42">
        <v>28.476400000000002</v>
      </c>
      <c r="BP1655" s="42">
        <v>0</v>
      </c>
      <c r="BQ1655" s="42">
        <v>44.748629000000001</v>
      </c>
      <c r="BR1655" s="42">
        <v>16.272228999999999</v>
      </c>
      <c r="BS1655" s="42">
        <v>16.272228999999999</v>
      </c>
      <c r="BT1655" s="42">
        <v>0</v>
      </c>
      <c r="BU1655" s="42">
        <v>0</v>
      </c>
      <c r="BV1655" s="42">
        <v>0</v>
      </c>
      <c r="BW1655" s="42">
        <v>4.0680569999999996</v>
      </c>
      <c r="BX1655" s="42">
        <v>0</v>
      </c>
      <c r="BY1655" s="42">
        <v>0</v>
      </c>
      <c r="BZ1655" s="42">
        <v>0</v>
      </c>
      <c r="CA1655" s="42">
        <v>12.204172</v>
      </c>
      <c r="CB1655" s="42">
        <v>77.293086000000002</v>
      </c>
      <c r="CC1655" s="42">
        <v>8.1361139999999992</v>
      </c>
      <c r="CD1655" s="42">
        <v>20.340285999999999</v>
      </c>
      <c r="CE1655" s="42">
        <v>4.0680569999999996</v>
      </c>
      <c r="CF1655" s="42">
        <v>4.0680569999999996</v>
      </c>
      <c r="CG1655" s="42">
        <v>24.408342999999999</v>
      </c>
      <c r="CH1655" s="42">
        <v>12.204172</v>
      </c>
      <c r="CI1655" s="42">
        <v>0</v>
      </c>
      <c r="CJ1655" s="42">
        <v>4.0680569999999996</v>
      </c>
      <c r="CK1655" s="42">
        <v>117.973658</v>
      </c>
      <c r="CL1655" s="42">
        <v>12.204172</v>
      </c>
      <c r="CM1655" s="42">
        <v>0</v>
      </c>
      <c r="CN1655" s="42">
        <v>0</v>
      </c>
      <c r="CO1655" s="42">
        <v>0</v>
      </c>
      <c r="CP1655" s="42">
        <v>8.1361139999999992</v>
      </c>
      <c r="CQ1655" s="42">
        <v>4.0680569999999996</v>
      </c>
      <c r="CR1655" s="42">
        <v>89.497258000000002</v>
      </c>
      <c r="CS1655" s="42">
        <v>4.0680569999999996</v>
      </c>
    </row>
    <row r="1656" spans="1:97">
      <c r="A1656" s="40" t="s">
        <v>3980</v>
      </c>
      <c r="B1656" s="40" t="s">
        <v>289</v>
      </c>
      <c r="C1656" s="40" t="s">
        <v>3502</v>
      </c>
      <c r="D1656" s="40" t="s">
        <v>3507</v>
      </c>
      <c r="E1656" s="40" t="s">
        <v>3533</v>
      </c>
      <c r="F1656" s="40" t="s">
        <v>2094</v>
      </c>
      <c r="G1656" s="41" t="s">
        <v>294</v>
      </c>
      <c r="H1656" s="40" t="s">
        <v>3981</v>
      </c>
      <c r="I1656" s="42">
        <v>147</v>
      </c>
      <c r="J1656" s="42">
        <v>19.470199000000001</v>
      </c>
      <c r="K1656" s="42">
        <v>15.576159000000001</v>
      </c>
      <c r="L1656" s="42">
        <v>23.364238</v>
      </c>
      <c r="M1656" s="42">
        <v>38.940396999999997</v>
      </c>
      <c r="N1656" s="42">
        <v>36.019868000000002</v>
      </c>
      <c r="O1656" s="42">
        <v>13.629139</v>
      </c>
      <c r="P1656" s="42">
        <v>13</v>
      </c>
      <c r="Q1656" s="42">
        <v>24</v>
      </c>
      <c r="R1656" s="42">
        <v>24</v>
      </c>
      <c r="S1656" s="42">
        <v>27</v>
      </c>
      <c r="T1656" s="42">
        <v>50</v>
      </c>
      <c r="U1656" s="42">
        <v>16</v>
      </c>
      <c r="V1656" s="42">
        <v>84.695363999999998</v>
      </c>
      <c r="W1656" s="42">
        <v>13.629139</v>
      </c>
      <c r="X1656" s="42">
        <v>10.708608999999999</v>
      </c>
      <c r="Y1656" s="42">
        <v>11.682119</v>
      </c>
      <c r="Z1656" s="42">
        <v>22.390727999999999</v>
      </c>
      <c r="AA1656" s="42">
        <v>21.417218999999999</v>
      </c>
      <c r="AB1656" s="42">
        <v>4.8675499999999996</v>
      </c>
      <c r="AC1656" s="42">
        <v>0</v>
      </c>
      <c r="AD1656" s="42">
        <v>17.523178999999999</v>
      </c>
      <c r="AE1656" s="42">
        <v>47.701987000000003</v>
      </c>
      <c r="AF1656" s="42">
        <v>19.470199000000001</v>
      </c>
      <c r="AG1656" s="42">
        <v>62.304636000000002</v>
      </c>
      <c r="AH1656" s="42">
        <v>5.8410599999999997</v>
      </c>
      <c r="AI1656" s="42">
        <v>4.8675499999999996</v>
      </c>
      <c r="AJ1656" s="42">
        <v>11.682119</v>
      </c>
      <c r="AK1656" s="42">
        <v>16.549669000000002</v>
      </c>
      <c r="AL1656" s="42">
        <v>14.602649</v>
      </c>
      <c r="AM1656" s="42">
        <v>7.7880789999999998</v>
      </c>
      <c r="AN1656" s="42">
        <v>0.97350999999999999</v>
      </c>
      <c r="AO1656" s="42">
        <v>7.7880789999999998</v>
      </c>
      <c r="AP1656" s="42">
        <v>36.019868000000002</v>
      </c>
      <c r="AQ1656" s="42">
        <v>18.496689</v>
      </c>
      <c r="AR1656" s="42">
        <v>120.715232</v>
      </c>
      <c r="AS1656" s="42">
        <v>15.576159000000001</v>
      </c>
      <c r="AT1656" s="42">
        <v>11.682119</v>
      </c>
      <c r="AU1656" s="42">
        <v>3.8940399999999999</v>
      </c>
      <c r="AV1656" s="42">
        <v>7.7880789999999998</v>
      </c>
      <c r="AW1656" s="42">
        <v>15.576159000000001</v>
      </c>
      <c r="AX1656" s="42">
        <v>27.258278000000001</v>
      </c>
      <c r="AY1656" s="42">
        <v>35.046357999999998</v>
      </c>
      <c r="AZ1656" s="42">
        <v>3.8940399999999999</v>
      </c>
      <c r="BA1656" s="42">
        <v>62.304636000000002</v>
      </c>
      <c r="BB1656" s="42">
        <v>7.7880789999999998</v>
      </c>
      <c r="BC1656" s="42">
        <v>7.7880789999999998</v>
      </c>
      <c r="BD1656" s="42">
        <v>0</v>
      </c>
      <c r="BE1656" s="42">
        <v>3.8940399999999999</v>
      </c>
      <c r="BF1656" s="42">
        <v>3.8940399999999999</v>
      </c>
      <c r="BG1656" s="42">
        <v>15.576159000000001</v>
      </c>
      <c r="BH1656" s="42">
        <v>19.470199000000001</v>
      </c>
      <c r="BI1656" s="42">
        <v>3.8940399999999999</v>
      </c>
      <c r="BJ1656" s="42">
        <v>58.410595999999998</v>
      </c>
      <c r="BK1656" s="42">
        <v>7.7880789999999998</v>
      </c>
      <c r="BL1656" s="42">
        <v>3.8940399999999999</v>
      </c>
      <c r="BM1656" s="42">
        <v>3.8940399999999999</v>
      </c>
      <c r="BN1656" s="42">
        <v>3.8940399999999999</v>
      </c>
      <c r="BO1656" s="42">
        <v>11.682119</v>
      </c>
      <c r="BP1656" s="42">
        <v>11.682119</v>
      </c>
      <c r="BQ1656" s="42">
        <v>15.576159000000001</v>
      </c>
      <c r="BR1656" s="42">
        <v>0</v>
      </c>
      <c r="BS1656" s="42">
        <v>7.7880789999999998</v>
      </c>
      <c r="BT1656" s="42">
        <v>0</v>
      </c>
      <c r="BU1656" s="42">
        <v>0</v>
      </c>
      <c r="BV1656" s="42">
        <v>0</v>
      </c>
      <c r="BW1656" s="42">
        <v>0</v>
      </c>
      <c r="BX1656" s="42">
        <v>0</v>
      </c>
      <c r="BY1656" s="42">
        <v>3.8940399999999999</v>
      </c>
      <c r="BZ1656" s="42">
        <v>0</v>
      </c>
      <c r="CA1656" s="42">
        <v>3.8940399999999999</v>
      </c>
      <c r="CB1656" s="42">
        <v>66.198674999999994</v>
      </c>
      <c r="CC1656" s="42">
        <v>15.576159000000001</v>
      </c>
      <c r="CD1656" s="42">
        <v>11.682119</v>
      </c>
      <c r="CE1656" s="42">
        <v>3.8940399999999999</v>
      </c>
      <c r="CF1656" s="42">
        <v>0</v>
      </c>
      <c r="CG1656" s="42">
        <v>11.682119</v>
      </c>
      <c r="CH1656" s="42">
        <v>23.364238</v>
      </c>
      <c r="CI1656" s="42">
        <v>0</v>
      </c>
      <c r="CJ1656" s="42">
        <v>0</v>
      </c>
      <c r="CK1656" s="42">
        <v>46.728476999999998</v>
      </c>
      <c r="CL1656" s="42">
        <v>0</v>
      </c>
      <c r="CM1656" s="42">
        <v>0</v>
      </c>
      <c r="CN1656" s="42">
        <v>0</v>
      </c>
      <c r="CO1656" s="42">
        <v>7.7880789999999998</v>
      </c>
      <c r="CP1656" s="42">
        <v>3.8940399999999999</v>
      </c>
      <c r="CQ1656" s="42">
        <v>0</v>
      </c>
      <c r="CR1656" s="42">
        <v>35.046357999999998</v>
      </c>
      <c r="CS1656" s="42">
        <v>0</v>
      </c>
    </row>
    <row r="1657" spans="1:97">
      <c r="A1657" s="40" t="s">
        <v>3982</v>
      </c>
      <c r="B1657" s="40" t="s">
        <v>289</v>
      </c>
      <c r="C1657" s="40" t="s">
        <v>3502</v>
      </c>
      <c r="D1657" s="40" t="s">
        <v>3503</v>
      </c>
      <c r="E1657" s="40" t="s">
        <v>3549</v>
      </c>
      <c r="F1657" s="40" t="s">
        <v>2849</v>
      </c>
      <c r="G1657" s="41" t="s">
        <v>294</v>
      </c>
      <c r="H1657" s="40" t="s">
        <v>3323</v>
      </c>
      <c r="I1657" s="42">
        <v>1767</v>
      </c>
      <c r="J1657" s="42">
        <v>373</v>
      </c>
      <c r="K1657" s="42">
        <v>214</v>
      </c>
      <c r="L1657" s="42">
        <v>395</v>
      </c>
      <c r="M1657" s="42">
        <v>392</v>
      </c>
      <c r="N1657" s="42">
        <v>263</v>
      </c>
      <c r="O1657" s="42">
        <v>130</v>
      </c>
      <c r="P1657" s="42">
        <v>246</v>
      </c>
      <c r="Q1657" s="42">
        <v>198</v>
      </c>
      <c r="R1657" s="42">
        <v>296</v>
      </c>
      <c r="S1657" s="42">
        <v>244</v>
      </c>
      <c r="T1657" s="42">
        <v>156</v>
      </c>
      <c r="U1657" s="42">
        <v>57</v>
      </c>
      <c r="V1657" s="42">
        <v>846</v>
      </c>
      <c r="W1657" s="42">
        <v>185</v>
      </c>
      <c r="X1657" s="42">
        <v>113</v>
      </c>
      <c r="Y1657" s="42">
        <v>184</v>
      </c>
      <c r="Z1657" s="42">
        <v>178</v>
      </c>
      <c r="AA1657" s="42">
        <v>134</v>
      </c>
      <c r="AB1657" s="42">
        <v>49</v>
      </c>
      <c r="AC1657" s="42">
        <v>3</v>
      </c>
      <c r="AD1657" s="42">
        <v>238</v>
      </c>
      <c r="AE1657" s="42">
        <v>485</v>
      </c>
      <c r="AF1657" s="42">
        <v>123</v>
      </c>
      <c r="AG1657" s="42">
        <v>921</v>
      </c>
      <c r="AH1657" s="42">
        <v>188</v>
      </c>
      <c r="AI1657" s="42">
        <v>101</v>
      </c>
      <c r="AJ1657" s="42">
        <v>211</v>
      </c>
      <c r="AK1657" s="42">
        <v>214</v>
      </c>
      <c r="AL1657" s="42">
        <v>129</v>
      </c>
      <c r="AM1657" s="42">
        <v>71</v>
      </c>
      <c r="AN1657" s="42">
        <v>7</v>
      </c>
      <c r="AO1657" s="42">
        <v>232</v>
      </c>
      <c r="AP1657" s="42">
        <v>538</v>
      </c>
      <c r="AQ1657" s="42">
        <v>151</v>
      </c>
      <c r="AR1657" s="42">
        <v>1376</v>
      </c>
      <c r="AS1657" s="42">
        <v>16</v>
      </c>
      <c r="AT1657" s="42">
        <v>52</v>
      </c>
      <c r="AU1657" s="42">
        <v>108</v>
      </c>
      <c r="AV1657" s="42">
        <v>248</v>
      </c>
      <c r="AW1657" s="42">
        <v>244</v>
      </c>
      <c r="AX1657" s="42">
        <v>152</v>
      </c>
      <c r="AY1657" s="42">
        <v>408</v>
      </c>
      <c r="AZ1657" s="42">
        <v>148</v>
      </c>
      <c r="BA1657" s="42">
        <v>660</v>
      </c>
      <c r="BB1657" s="42">
        <v>12</v>
      </c>
      <c r="BC1657" s="42">
        <v>40</v>
      </c>
      <c r="BD1657" s="42">
        <v>64</v>
      </c>
      <c r="BE1657" s="42">
        <v>120</v>
      </c>
      <c r="BF1657" s="42">
        <v>60</v>
      </c>
      <c r="BG1657" s="42">
        <v>124</v>
      </c>
      <c r="BH1657" s="42">
        <v>208</v>
      </c>
      <c r="BI1657" s="42">
        <v>32</v>
      </c>
      <c r="BJ1657" s="42">
        <v>716</v>
      </c>
      <c r="BK1657" s="42">
        <v>4</v>
      </c>
      <c r="BL1657" s="42">
        <v>12</v>
      </c>
      <c r="BM1657" s="42">
        <v>44</v>
      </c>
      <c r="BN1657" s="42">
        <v>128</v>
      </c>
      <c r="BO1657" s="42">
        <v>184</v>
      </c>
      <c r="BP1657" s="42">
        <v>28</v>
      </c>
      <c r="BQ1657" s="42">
        <v>200</v>
      </c>
      <c r="BR1657" s="42">
        <v>116</v>
      </c>
      <c r="BS1657" s="42">
        <v>128</v>
      </c>
      <c r="BT1657" s="42">
        <v>0</v>
      </c>
      <c r="BU1657" s="42">
        <v>0</v>
      </c>
      <c r="BV1657" s="42">
        <v>0</v>
      </c>
      <c r="BW1657" s="42">
        <v>4</v>
      </c>
      <c r="BX1657" s="42">
        <v>32</v>
      </c>
      <c r="BY1657" s="42">
        <v>32</v>
      </c>
      <c r="BZ1657" s="42">
        <v>0</v>
      </c>
      <c r="CA1657" s="42">
        <v>60</v>
      </c>
      <c r="CB1657" s="42">
        <v>708</v>
      </c>
      <c r="CC1657" s="42">
        <v>8</v>
      </c>
      <c r="CD1657" s="42">
        <v>44</v>
      </c>
      <c r="CE1657" s="42">
        <v>80</v>
      </c>
      <c r="CF1657" s="42">
        <v>236</v>
      </c>
      <c r="CG1657" s="42">
        <v>188</v>
      </c>
      <c r="CH1657" s="42">
        <v>100</v>
      </c>
      <c r="CI1657" s="42">
        <v>8</v>
      </c>
      <c r="CJ1657" s="42">
        <v>44</v>
      </c>
      <c r="CK1657" s="42">
        <v>540</v>
      </c>
      <c r="CL1657" s="42">
        <v>8</v>
      </c>
      <c r="CM1657" s="42">
        <v>8</v>
      </c>
      <c r="CN1657" s="42">
        <v>28</v>
      </c>
      <c r="CO1657" s="42">
        <v>8</v>
      </c>
      <c r="CP1657" s="42">
        <v>24</v>
      </c>
      <c r="CQ1657" s="42">
        <v>20</v>
      </c>
      <c r="CR1657" s="42">
        <v>400</v>
      </c>
      <c r="CS1657" s="42">
        <v>44</v>
      </c>
    </row>
    <row r="1658" spans="1:97">
      <c r="A1658" s="40" t="s">
        <v>3983</v>
      </c>
      <c r="B1658" s="40" t="s">
        <v>289</v>
      </c>
      <c r="C1658" s="40" t="s">
        <v>3502</v>
      </c>
      <c r="D1658" s="40" t="s">
        <v>3507</v>
      </c>
      <c r="E1658" s="40" t="s">
        <v>3511</v>
      </c>
      <c r="F1658" s="40" t="s">
        <v>2094</v>
      </c>
      <c r="G1658" s="41" t="s">
        <v>294</v>
      </c>
      <c r="H1658" s="40" t="s">
        <v>3984</v>
      </c>
      <c r="I1658" s="42">
        <v>553</v>
      </c>
      <c r="J1658" s="42">
        <v>69.330078999999998</v>
      </c>
      <c r="K1658" s="42">
        <v>69.372220999999996</v>
      </c>
      <c r="L1658" s="42">
        <v>89.782011999999995</v>
      </c>
      <c r="M1658" s="42">
        <v>116.335813</v>
      </c>
      <c r="N1658" s="42">
        <v>148.991479</v>
      </c>
      <c r="O1658" s="42">
        <v>59.188395999999997</v>
      </c>
      <c r="P1658" s="42">
        <v>77</v>
      </c>
      <c r="Q1658" s="42">
        <v>65</v>
      </c>
      <c r="R1658" s="42">
        <v>94</v>
      </c>
      <c r="S1658" s="42">
        <v>124</v>
      </c>
      <c r="T1658" s="42">
        <v>116</v>
      </c>
      <c r="U1658" s="42">
        <v>49</v>
      </c>
      <c r="V1658" s="42">
        <v>274.44848500000001</v>
      </c>
      <c r="W1658" s="42">
        <v>34.654504000000003</v>
      </c>
      <c r="X1658" s="42">
        <v>40.819583000000002</v>
      </c>
      <c r="Y1658" s="42">
        <v>41.819001999999998</v>
      </c>
      <c r="Z1658" s="42">
        <v>60.208886</v>
      </c>
      <c r="AA1658" s="42">
        <v>74.495739999999998</v>
      </c>
      <c r="AB1658" s="42">
        <v>22.450771</v>
      </c>
      <c r="AC1658" s="42">
        <v>0</v>
      </c>
      <c r="AD1658" s="42">
        <v>50.982337000000001</v>
      </c>
      <c r="AE1658" s="42">
        <v>157.13432499999999</v>
      </c>
      <c r="AF1658" s="42">
        <v>66.331823</v>
      </c>
      <c r="AG1658" s="42">
        <v>278.55151499999999</v>
      </c>
      <c r="AH1658" s="42">
        <v>34.675575000000002</v>
      </c>
      <c r="AI1658" s="42">
        <v>28.552637000000001</v>
      </c>
      <c r="AJ1658" s="42">
        <v>47.963009999999997</v>
      </c>
      <c r="AK1658" s="42">
        <v>56.126927000000002</v>
      </c>
      <c r="AL1658" s="42">
        <v>74.495739999999998</v>
      </c>
      <c r="AM1658" s="42">
        <v>34.696646000000001</v>
      </c>
      <c r="AN1658" s="42">
        <v>2.0409790000000001</v>
      </c>
      <c r="AO1658" s="42">
        <v>51.003408</v>
      </c>
      <c r="AP1658" s="42">
        <v>144.88845000000001</v>
      </c>
      <c r="AQ1658" s="42">
        <v>82.659655999999998</v>
      </c>
      <c r="AR1658" s="42">
        <v>485.75304299999999</v>
      </c>
      <c r="AS1658" s="42">
        <v>24.49175</v>
      </c>
      <c r="AT1658" s="42">
        <v>12.245875</v>
      </c>
      <c r="AU1658" s="42">
        <v>12.245875</v>
      </c>
      <c r="AV1658" s="42">
        <v>44.901541999999999</v>
      </c>
      <c r="AW1658" s="42">
        <v>44.901541999999999</v>
      </c>
      <c r="AX1658" s="42">
        <v>77.557208000000003</v>
      </c>
      <c r="AY1658" s="42">
        <v>216.34379200000001</v>
      </c>
      <c r="AZ1658" s="42">
        <v>53.065458</v>
      </c>
      <c r="BA1658" s="42">
        <v>232.67162500000001</v>
      </c>
      <c r="BB1658" s="42">
        <v>12.245875</v>
      </c>
      <c r="BC1658" s="42">
        <v>8.1639169999999996</v>
      </c>
      <c r="BD1658" s="42">
        <v>12.245875</v>
      </c>
      <c r="BE1658" s="42">
        <v>8.1639169999999996</v>
      </c>
      <c r="BF1658" s="42">
        <v>16.327832999999998</v>
      </c>
      <c r="BG1658" s="42">
        <v>57.147416999999997</v>
      </c>
      <c r="BH1658" s="42">
        <v>102.048959</v>
      </c>
      <c r="BI1658" s="42">
        <v>16.327832999999998</v>
      </c>
      <c r="BJ1658" s="42">
        <v>253.08141699999999</v>
      </c>
      <c r="BK1658" s="42">
        <v>12.245875</v>
      </c>
      <c r="BL1658" s="42">
        <v>4.0819580000000002</v>
      </c>
      <c r="BM1658" s="42">
        <v>0</v>
      </c>
      <c r="BN1658" s="42">
        <v>36.737625000000001</v>
      </c>
      <c r="BO1658" s="42">
        <v>28.573708</v>
      </c>
      <c r="BP1658" s="42">
        <v>20.409791999999999</v>
      </c>
      <c r="BQ1658" s="42">
        <v>114.29483399999999</v>
      </c>
      <c r="BR1658" s="42">
        <v>36.737625000000001</v>
      </c>
      <c r="BS1658" s="42">
        <v>32.655667000000001</v>
      </c>
      <c r="BT1658" s="42">
        <v>0</v>
      </c>
      <c r="BU1658" s="42">
        <v>0</v>
      </c>
      <c r="BV1658" s="42">
        <v>0</v>
      </c>
      <c r="BW1658" s="42">
        <v>8.1639169999999996</v>
      </c>
      <c r="BX1658" s="42">
        <v>0</v>
      </c>
      <c r="BY1658" s="42">
        <v>0</v>
      </c>
      <c r="BZ1658" s="42">
        <v>0</v>
      </c>
      <c r="CA1658" s="42">
        <v>24.49175</v>
      </c>
      <c r="CB1658" s="42">
        <v>195.934</v>
      </c>
      <c r="CC1658" s="42">
        <v>20.409791999999999</v>
      </c>
      <c r="CD1658" s="42">
        <v>8.1639169999999996</v>
      </c>
      <c r="CE1658" s="42">
        <v>12.245875</v>
      </c>
      <c r="CF1658" s="42">
        <v>32.655667000000001</v>
      </c>
      <c r="CG1658" s="42">
        <v>40.819583000000002</v>
      </c>
      <c r="CH1658" s="42">
        <v>69.393292000000002</v>
      </c>
      <c r="CI1658" s="42">
        <v>0</v>
      </c>
      <c r="CJ1658" s="42">
        <v>12.245875</v>
      </c>
      <c r="CK1658" s="42">
        <v>257.16337499999997</v>
      </c>
      <c r="CL1658" s="42">
        <v>4.0819580000000002</v>
      </c>
      <c r="CM1658" s="42">
        <v>4.0819580000000002</v>
      </c>
      <c r="CN1658" s="42">
        <v>0</v>
      </c>
      <c r="CO1658" s="42">
        <v>4.0819580000000002</v>
      </c>
      <c r="CP1658" s="42">
        <v>4.0819580000000002</v>
      </c>
      <c r="CQ1658" s="42">
        <v>8.1639169999999996</v>
      </c>
      <c r="CR1658" s="42">
        <v>216.34379200000001</v>
      </c>
      <c r="CS1658" s="42">
        <v>16.327832999999998</v>
      </c>
    </row>
    <row r="1659" spans="1:97">
      <c r="A1659" s="40" t="s">
        <v>3985</v>
      </c>
      <c r="B1659" s="40" t="s">
        <v>289</v>
      </c>
      <c r="C1659" s="40" t="s">
        <v>3502</v>
      </c>
      <c r="D1659" s="40" t="s">
        <v>3507</v>
      </c>
      <c r="E1659" s="40" t="s">
        <v>3533</v>
      </c>
      <c r="F1659" s="40" t="s">
        <v>2094</v>
      </c>
      <c r="G1659" s="41" t="s">
        <v>294</v>
      </c>
      <c r="H1659" s="40" t="s">
        <v>3986</v>
      </c>
      <c r="I1659" s="42">
        <v>176</v>
      </c>
      <c r="J1659" s="42">
        <v>29.674419</v>
      </c>
      <c r="K1659" s="42">
        <v>16.372093</v>
      </c>
      <c r="L1659" s="42">
        <v>39.906976999999998</v>
      </c>
      <c r="M1659" s="42">
        <v>41.953488</v>
      </c>
      <c r="N1659" s="42">
        <v>26.604651</v>
      </c>
      <c r="O1659" s="42">
        <v>21.488371999999998</v>
      </c>
      <c r="P1659" s="42" t="s">
        <v>3863</v>
      </c>
      <c r="Q1659" s="42" t="s">
        <v>3863</v>
      </c>
      <c r="R1659" s="42" t="s">
        <v>3863</v>
      </c>
      <c r="S1659" s="42" t="s">
        <v>3863</v>
      </c>
      <c r="T1659" s="42" t="s">
        <v>3863</v>
      </c>
      <c r="U1659" s="42" t="s">
        <v>3863</v>
      </c>
      <c r="V1659" s="42">
        <v>93.116279000000006</v>
      </c>
      <c r="W1659" s="42">
        <v>17.395349</v>
      </c>
      <c r="X1659" s="42">
        <v>7.1627910000000004</v>
      </c>
      <c r="Y1659" s="42">
        <v>19.441859999999998</v>
      </c>
      <c r="Z1659" s="42">
        <v>21.488371999999998</v>
      </c>
      <c r="AA1659" s="42">
        <v>15.348837</v>
      </c>
      <c r="AB1659" s="42">
        <v>11.255814000000001</v>
      </c>
      <c r="AC1659" s="42">
        <v>1.0232559999999999</v>
      </c>
      <c r="AD1659" s="42">
        <v>22.511628000000002</v>
      </c>
      <c r="AE1659" s="42">
        <v>48.093023000000002</v>
      </c>
      <c r="AF1659" s="42">
        <v>22.511628000000002</v>
      </c>
      <c r="AG1659" s="42">
        <v>82.883720999999994</v>
      </c>
      <c r="AH1659" s="42">
        <v>12.279070000000001</v>
      </c>
      <c r="AI1659" s="42">
        <v>9.2093019999999992</v>
      </c>
      <c r="AJ1659" s="42">
        <v>20.465115999999998</v>
      </c>
      <c r="AK1659" s="42">
        <v>20.465115999999998</v>
      </c>
      <c r="AL1659" s="42">
        <v>11.255814000000001</v>
      </c>
      <c r="AM1659" s="42">
        <v>9.2093019999999992</v>
      </c>
      <c r="AN1659" s="42">
        <v>0</v>
      </c>
      <c r="AO1659" s="42">
        <v>17.395349</v>
      </c>
      <c r="AP1659" s="42">
        <v>47.069766999999999</v>
      </c>
      <c r="AQ1659" s="42">
        <v>18.418604999999999</v>
      </c>
      <c r="AR1659" s="42">
        <v>147.348837</v>
      </c>
      <c r="AS1659" s="42">
        <v>12.279070000000001</v>
      </c>
      <c r="AT1659" s="42">
        <v>4.0930229999999996</v>
      </c>
      <c r="AU1659" s="42">
        <v>0</v>
      </c>
      <c r="AV1659" s="42">
        <v>8.1860470000000003</v>
      </c>
      <c r="AW1659" s="42">
        <v>24.558140000000002</v>
      </c>
      <c r="AX1659" s="42">
        <v>16.372093</v>
      </c>
      <c r="AY1659" s="42">
        <v>61.395349000000003</v>
      </c>
      <c r="AZ1659" s="42">
        <v>20.465115999999998</v>
      </c>
      <c r="BA1659" s="42">
        <v>73.674419</v>
      </c>
      <c r="BB1659" s="42">
        <v>8.1860470000000003</v>
      </c>
      <c r="BC1659" s="42">
        <v>4.0930229999999996</v>
      </c>
      <c r="BD1659" s="42">
        <v>0</v>
      </c>
      <c r="BE1659" s="42">
        <v>0</v>
      </c>
      <c r="BF1659" s="42">
        <v>4.0930229999999996</v>
      </c>
      <c r="BG1659" s="42">
        <v>12.279070000000001</v>
      </c>
      <c r="BH1659" s="42">
        <v>40.930233000000001</v>
      </c>
      <c r="BI1659" s="42">
        <v>4.0930229999999996</v>
      </c>
      <c r="BJ1659" s="42">
        <v>73.674419</v>
      </c>
      <c r="BK1659" s="42">
        <v>4.0930229999999996</v>
      </c>
      <c r="BL1659" s="42">
        <v>0</v>
      </c>
      <c r="BM1659" s="42">
        <v>0</v>
      </c>
      <c r="BN1659" s="42">
        <v>8.1860470000000003</v>
      </c>
      <c r="BO1659" s="42">
        <v>20.465115999999998</v>
      </c>
      <c r="BP1659" s="42">
        <v>4.0930229999999996</v>
      </c>
      <c r="BQ1659" s="42">
        <v>20.465115999999998</v>
      </c>
      <c r="BR1659" s="42">
        <v>16.372093</v>
      </c>
      <c r="BS1659" s="42">
        <v>20.465115999999998</v>
      </c>
      <c r="BT1659" s="42">
        <v>0</v>
      </c>
      <c r="BU1659" s="42">
        <v>0</v>
      </c>
      <c r="BV1659" s="42">
        <v>0</v>
      </c>
      <c r="BW1659" s="42">
        <v>0</v>
      </c>
      <c r="BX1659" s="42">
        <v>0</v>
      </c>
      <c r="BY1659" s="42">
        <v>8.1860470000000003</v>
      </c>
      <c r="BZ1659" s="42">
        <v>0</v>
      </c>
      <c r="CA1659" s="42">
        <v>12.279070000000001</v>
      </c>
      <c r="CB1659" s="42">
        <v>45.023256000000003</v>
      </c>
      <c r="CC1659" s="42">
        <v>4.0930229999999996</v>
      </c>
      <c r="CD1659" s="42">
        <v>4.0930229999999996</v>
      </c>
      <c r="CE1659" s="42">
        <v>0</v>
      </c>
      <c r="CF1659" s="42">
        <v>4.0930229999999996</v>
      </c>
      <c r="CG1659" s="42">
        <v>16.372093</v>
      </c>
      <c r="CH1659" s="42">
        <v>8.1860470000000003</v>
      </c>
      <c r="CI1659" s="42">
        <v>0</v>
      </c>
      <c r="CJ1659" s="42">
        <v>8.1860470000000003</v>
      </c>
      <c r="CK1659" s="42">
        <v>81.860465000000005</v>
      </c>
      <c r="CL1659" s="42">
        <v>8.1860470000000003</v>
      </c>
      <c r="CM1659" s="42">
        <v>0</v>
      </c>
      <c r="CN1659" s="42">
        <v>0</v>
      </c>
      <c r="CO1659" s="42">
        <v>4.0930229999999996</v>
      </c>
      <c r="CP1659" s="42">
        <v>8.1860470000000003</v>
      </c>
      <c r="CQ1659" s="42">
        <v>0</v>
      </c>
      <c r="CR1659" s="42">
        <v>61.395349000000003</v>
      </c>
      <c r="CS1659" s="42">
        <v>0</v>
      </c>
    </row>
    <row r="1660" spans="1:97">
      <c r="A1660" s="40" t="s">
        <v>3987</v>
      </c>
      <c r="B1660" s="40" t="s">
        <v>289</v>
      </c>
      <c r="C1660" s="40" t="s">
        <v>3502</v>
      </c>
      <c r="D1660" s="40" t="s">
        <v>3519</v>
      </c>
      <c r="E1660" s="40" t="s">
        <v>3578</v>
      </c>
      <c r="F1660" s="40" t="s">
        <v>397</v>
      </c>
      <c r="G1660" s="41" t="s">
        <v>294</v>
      </c>
      <c r="H1660" s="40" t="s">
        <v>3988</v>
      </c>
      <c r="I1660" s="42">
        <v>674</v>
      </c>
      <c r="J1660" s="42">
        <v>131</v>
      </c>
      <c r="K1660" s="42">
        <v>105</v>
      </c>
      <c r="L1660" s="42">
        <v>141</v>
      </c>
      <c r="M1660" s="42">
        <v>129</v>
      </c>
      <c r="N1660" s="42">
        <v>107</v>
      </c>
      <c r="O1660" s="42">
        <v>61</v>
      </c>
      <c r="P1660" s="42">
        <v>90</v>
      </c>
      <c r="Q1660" s="42">
        <v>97</v>
      </c>
      <c r="R1660" s="42">
        <v>119</v>
      </c>
      <c r="S1660" s="42">
        <v>116</v>
      </c>
      <c r="T1660" s="42">
        <v>86</v>
      </c>
      <c r="U1660" s="42">
        <v>48</v>
      </c>
      <c r="V1660" s="42">
        <v>330</v>
      </c>
      <c r="W1660" s="42">
        <v>72</v>
      </c>
      <c r="X1660" s="42">
        <v>54</v>
      </c>
      <c r="Y1660" s="42">
        <v>70</v>
      </c>
      <c r="Z1660" s="42">
        <v>56</v>
      </c>
      <c r="AA1660" s="42">
        <v>53</v>
      </c>
      <c r="AB1660" s="42">
        <v>21</v>
      </c>
      <c r="AC1660" s="42">
        <v>4</v>
      </c>
      <c r="AD1660" s="42">
        <v>89</v>
      </c>
      <c r="AE1660" s="42">
        <v>188</v>
      </c>
      <c r="AF1660" s="42">
        <v>53</v>
      </c>
      <c r="AG1660" s="42">
        <v>344</v>
      </c>
      <c r="AH1660" s="42">
        <v>59</v>
      </c>
      <c r="AI1660" s="42">
        <v>51</v>
      </c>
      <c r="AJ1660" s="42">
        <v>71</v>
      </c>
      <c r="AK1660" s="42">
        <v>73</v>
      </c>
      <c r="AL1660" s="42">
        <v>54</v>
      </c>
      <c r="AM1660" s="42">
        <v>34</v>
      </c>
      <c r="AN1660" s="42">
        <v>2</v>
      </c>
      <c r="AO1660" s="42">
        <v>78</v>
      </c>
      <c r="AP1660" s="42">
        <v>199</v>
      </c>
      <c r="AQ1660" s="42">
        <v>67</v>
      </c>
      <c r="AR1660" s="42">
        <v>564</v>
      </c>
      <c r="AS1660" s="42">
        <v>4</v>
      </c>
      <c r="AT1660" s="42">
        <v>44</v>
      </c>
      <c r="AU1660" s="42">
        <v>36</v>
      </c>
      <c r="AV1660" s="42">
        <v>84</v>
      </c>
      <c r="AW1660" s="42">
        <v>68</v>
      </c>
      <c r="AX1660" s="42">
        <v>60</v>
      </c>
      <c r="AY1660" s="42">
        <v>196</v>
      </c>
      <c r="AZ1660" s="42">
        <v>72</v>
      </c>
      <c r="BA1660" s="42">
        <v>264</v>
      </c>
      <c r="BB1660" s="42">
        <v>4</v>
      </c>
      <c r="BC1660" s="42">
        <v>32</v>
      </c>
      <c r="BD1660" s="42">
        <v>16</v>
      </c>
      <c r="BE1660" s="42">
        <v>40</v>
      </c>
      <c r="BF1660" s="42">
        <v>24</v>
      </c>
      <c r="BG1660" s="42">
        <v>48</v>
      </c>
      <c r="BH1660" s="42">
        <v>80</v>
      </c>
      <c r="BI1660" s="42">
        <v>20</v>
      </c>
      <c r="BJ1660" s="42">
        <v>300</v>
      </c>
      <c r="BK1660" s="42">
        <v>0</v>
      </c>
      <c r="BL1660" s="42">
        <v>12</v>
      </c>
      <c r="BM1660" s="42">
        <v>20</v>
      </c>
      <c r="BN1660" s="42">
        <v>44</v>
      </c>
      <c r="BO1660" s="42">
        <v>44</v>
      </c>
      <c r="BP1660" s="42">
        <v>12</v>
      </c>
      <c r="BQ1660" s="42">
        <v>116</v>
      </c>
      <c r="BR1660" s="42">
        <v>52</v>
      </c>
      <c r="BS1660" s="42">
        <v>64</v>
      </c>
      <c r="BT1660" s="42">
        <v>0</v>
      </c>
      <c r="BU1660" s="42">
        <v>0</v>
      </c>
      <c r="BV1660" s="42">
        <v>0</v>
      </c>
      <c r="BW1660" s="42">
        <v>8</v>
      </c>
      <c r="BX1660" s="42">
        <v>4</v>
      </c>
      <c r="BY1660" s="42">
        <v>8</v>
      </c>
      <c r="BZ1660" s="42">
        <v>0</v>
      </c>
      <c r="CA1660" s="42">
        <v>44</v>
      </c>
      <c r="CB1660" s="42">
        <v>264</v>
      </c>
      <c r="CC1660" s="42">
        <v>4</v>
      </c>
      <c r="CD1660" s="42">
        <v>36</v>
      </c>
      <c r="CE1660" s="42">
        <v>24</v>
      </c>
      <c r="CF1660" s="42">
        <v>72</v>
      </c>
      <c r="CG1660" s="42">
        <v>64</v>
      </c>
      <c r="CH1660" s="42">
        <v>48</v>
      </c>
      <c r="CI1660" s="42">
        <v>4</v>
      </c>
      <c r="CJ1660" s="42">
        <v>12</v>
      </c>
      <c r="CK1660" s="42">
        <v>236</v>
      </c>
      <c r="CL1660" s="42">
        <v>0</v>
      </c>
      <c r="CM1660" s="42">
        <v>8</v>
      </c>
      <c r="CN1660" s="42">
        <v>12</v>
      </c>
      <c r="CO1660" s="42">
        <v>4</v>
      </c>
      <c r="CP1660" s="42">
        <v>0</v>
      </c>
      <c r="CQ1660" s="42">
        <v>4</v>
      </c>
      <c r="CR1660" s="42">
        <v>192</v>
      </c>
      <c r="CS1660" s="42">
        <v>16</v>
      </c>
    </row>
    <row r="1661" spans="1:97">
      <c r="A1661" s="40" t="s">
        <v>3989</v>
      </c>
      <c r="B1661" s="40" t="s">
        <v>289</v>
      </c>
      <c r="C1661" s="40" t="s">
        <v>3502</v>
      </c>
      <c r="D1661" s="40" t="s">
        <v>3507</v>
      </c>
      <c r="E1661" s="40" t="s">
        <v>3554</v>
      </c>
      <c r="F1661" s="40" t="s">
        <v>351</v>
      </c>
      <c r="G1661" s="41" t="s">
        <v>294</v>
      </c>
      <c r="H1661" s="40" t="s">
        <v>1052</v>
      </c>
      <c r="I1661" s="42">
        <v>198</v>
      </c>
      <c r="J1661" s="42">
        <v>36</v>
      </c>
      <c r="K1661" s="42">
        <v>23.294118000000001</v>
      </c>
      <c r="L1661" s="42">
        <v>39.176470999999999</v>
      </c>
      <c r="M1661" s="42">
        <v>46.588234999999997</v>
      </c>
      <c r="N1661" s="42">
        <v>29.647058999999999</v>
      </c>
      <c r="O1661" s="42">
        <v>23.294118000000001</v>
      </c>
      <c r="P1661" s="42">
        <v>22</v>
      </c>
      <c r="Q1661" s="42">
        <v>26</v>
      </c>
      <c r="R1661" s="42">
        <v>34</v>
      </c>
      <c r="S1661" s="42">
        <v>29</v>
      </c>
      <c r="T1661" s="42">
        <v>37</v>
      </c>
      <c r="U1661" s="42">
        <v>22</v>
      </c>
      <c r="V1661" s="42">
        <v>98.470588000000006</v>
      </c>
      <c r="W1661" s="42">
        <v>20.117647000000002</v>
      </c>
      <c r="X1661" s="42">
        <v>6.3529410000000004</v>
      </c>
      <c r="Y1661" s="42">
        <v>20.117647000000002</v>
      </c>
      <c r="Z1661" s="42">
        <v>22.235294</v>
      </c>
      <c r="AA1661" s="42">
        <v>18</v>
      </c>
      <c r="AB1661" s="42">
        <v>11.647059</v>
      </c>
      <c r="AC1661" s="42">
        <v>0</v>
      </c>
      <c r="AD1661" s="42">
        <v>20.117647000000002</v>
      </c>
      <c r="AE1661" s="42">
        <v>59.294117999999997</v>
      </c>
      <c r="AF1661" s="42">
        <v>19.058824000000001</v>
      </c>
      <c r="AG1661" s="42">
        <v>99.529411999999994</v>
      </c>
      <c r="AH1661" s="42">
        <v>15.882353</v>
      </c>
      <c r="AI1661" s="42">
        <v>16.941175999999999</v>
      </c>
      <c r="AJ1661" s="42">
        <v>19.058824000000001</v>
      </c>
      <c r="AK1661" s="42">
        <v>24.352941000000001</v>
      </c>
      <c r="AL1661" s="42">
        <v>11.647059</v>
      </c>
      <c r="AM1661" s="42">
        <v>11.647059</v>
      </c>
      <c r="AN1661" s="42">
        <v>0</v>
      </c>
      <c r="AO1661" s="42">
        <v>24.352941000000001</v>
      </c>
      <c r="AP1661" s="42">
        <v>58.235294000000003</v>
      </c>
      <c r="AQ1661" s="42">
        <v>16.941175999999999</v>
      </c>
      <c r="AR1661" s="42">
        <v>148.23529400000001</v>
      </c>
      <c r="AS1661" s="42">
        <v>12.705882000000001</v>
      </c>
      <c r="AT1661" s="42">
        <v>16.941175999999999</v>
      </c>
      <c r="AU1661" s="42">
        <v>0</v>
      </c>
      <c r="AV1661" s="42">
        <v>12.705882000000001</v>
      </c>
      <c r="AW1661" s="42">
        <v>21.176470999999999</v>
      </c>
      <c r="AX1661" s="42">
        <v>25.411764999999999</v>
      </c>
      <c r="AY1661" s="42">
        <v>42.352941000000001</v>
      </c>
      <c r="AZ1661" s="42">
        <v>16.941175999999999</v>
      </c>
      <c r="BA1661" s="42">
        <v>72</v>
      </c>
      <c r="BB1661" s="42">
        <v>8.4705879999999993</v>
      </c>
      <c r="BC1661" s="42">
        <v>8.4705879999999993</v>
      </c>
      <c r="BD1661" s="42">
        <v>0</v>
      </c>
      <c r="BE1661" s="42">
        <v>4.2352939999999997</v>
      </c>
      <c r="BF1661" s="42">
        <v>4.2352939999999997</v>
      </c>
      <c r="BG1661" s="42">
        <v>16.941175999999999</v>
      </c>
      <c r="BH1661" s="42">
        <v>25.411764999999999</v>
      </c>
      <c r="BI1661" s="42">
        <v>4.2352939999999997</v>
      </c>
      <c r="BJ1661" s="42">
        <v>76.235293999999996</v>
      </c>
      <c r="BK1661" s="42">
        <v>4.2352939999999997</v>
      </c>
      <c r="BL1661" s="42">
        <v>8.4705879999999993</v>
      </c>
      <c r="BM1661" s="42">
        <v>0</v>
      </c>
      <c r="BN1661" s="42">
        <v>8.4705879999999993</v>
      </c>
      <c r="BO1661" s="42">
        <v>16.941175999999999</v>
      </c>
      <c r="BP1661" s="42">
        <v>8.4705879999999993</v>
      </c>
      <c r="BQ1661" s="42">
        <v>16.941175999999999</v>
      </c>
      <c r="BR1661" s="42">
        <v>12.705882000000001</v>
      </c>
      <c r="BS1661" s="42">
        <v>12.705882000000001</v>
      </c>
      <c r="BT1661" s="42">
        <v>0</v>
      </c>
      <c r="BU1661" s="42">
        <v>0</v>
      </c>
      <c r="BV1661" s="42">
        <v>0</v>
      </c>
      <c r="BW1661" s="42">
        <v>0</v>
      </c>
      <c r="BX1661" s="42">
        <v>4.2352939999999997</v>
      </c>
      <c r="BY1661" s="42">
        <v>0</v>
      </c>
      <c r="BZ1661" s="42">
        <v>0</v>
      </c>
      <c r="CA1661" s="42">
        <v>8.4705879999999993</v>
      </c>
      <c r="CB1661" s="42">
        <v>76.235293999999996</v>
      </c>
      <c r="CC1661" s="42">
        <v>8.4705879999999993</v>
      </c>
      <c r="CD1661" s="42">
        <v>16.941175999999999</v>
      </c>
      <c r="CE1661" s="42">
        <v>0</v>
      </c>
      <c r="CF1661" s="42">
        <v>8.4705879999999993</v>
      </c>
      <c r="CG1661" s="42">
        <v>16.941175999999999</v>
      </c>
      <c r="CH1661" s="42">
        <v>25.411764999999999</v>
      </c>
      <c r="CI1661" s="42">
        <v>0</v>
      </c>
      <c r="CJ1661" s="42">
        <v>0</v>
      </c>
      <c r="CK1661" s="42">
        <v>59.294117999999997</v>
      </c>
      <c r="CL1661" s="42">
        <v>4.2352939999999997</v>
      </c>
      <c r="CM1661" s="42">
        <v>0</v>
      </c>
      <c r="CN1661" s="42">
        <v>0</v>
      </c>
      <c r="CO1661" s="42">
        <v>4.2352939999999997</v>
      </c>
      <c r="CP1661" s="42">
        <v>0</v>
      </c>
      <c r="CQ1661" s="42">
        <v>0</v>
      </c>
      <c r="CR1661" s="42">
        <v>42.352941000000001</v>
      </c>
      <c r="CS1661" s="42">
        <v>8.4705879999999993</v>
      </c>
    </row>
    <row r="1662" spans="1:97">
      <c r="A1662" s="40" t="s">
        <v>3990</v>
      </c>
      <c r="B1662" s="40" t="s">
        <v>289</v>
      </c>
      <c r="C1662" s="40" t="s">
        <v>3502</v>
      </c>
      <c r="D1662" s="40" t="s">
        <v>3519</v>
      </c>
      <c r="E1662" s="40" t="s">
        <v>3756</v>
      </c>
      <c r="F1662" s="40" t="s">
        <v>397</v>
      </c>
      <c r="G1662" s="41" t="s">
        <v>294</v>
      </c>
      <c r="H1662" s="40" t="s">
        <v>3331</v>
      </c>
      <c r="I1662" s="42">
        <v>429</v>
      </c>
      <c r="J1662" s="42">
        <v>66.464788999999996</v>
      </c>
      <c r="K1662" s="42">
        <v>65.457746</v>
      </c>
      <c r="L1662" s="42">
        <v>72.507041999999998</v>
      </c>
      <c r="M1662" s="42">
        <v>86.605633999999995</v>
      </c>
      <c r="N1662" s="42">
        <v>86.605633999999995</v>
      </c>
      <c r="O1662" s="42">
        <v>51.359155000000001</v>
      </c>
      <c r="P1662" s="42">
        <v>67</v>
      </c>
      <c r="Q1662" s="42">
        <v>65</v>
      </c>
      <c r="R1662" s="42">
        <v>83</v>
      </c>
      <c r="S1662" s="42">
        <v>78</v>
      </c>
      <c r="T1662" s="42">
        <v>90</v>
      </c>
      <c r="U1662" s="42">
        <v>37</v>
      </c>
      <c r="V1662" s="42">
        <v>214.5</v>
      </c>
      <c r="W1662" s="42">
        <v>40.281689999999998</v>
      </c>
      <c r="X1662" s="42">
        <v>35.246479000000001</v>
      </c>
      <c r="Y1662" s="42">
        <v>34.239437000000002</v>
      </c>
      <c r="Z1662" s="42">
        <v>42.295774999999999</v>
      </c>
      <c r="AA1662" s="42">
        <v>37.260562999999998</v>
      </c>
      <c r="AB1662" s="42">
        <v>24.169014000000001</v>
      </c>
      <c r="AC1662" s="42">
        <v>1.007042</v>
      </c>
      <c r="AD1662" s="42">
        <v>53.373238999999998</v>
      </c>
      <c r="AE1662" s="42">
        <v>110.774648</v>
      </c>
      <c r="AF1662" s="42">
        <v>50.352113000000003</v>
      </c>
      <c r="AG1662" s="42">
        <v>214.5</v>
      </c>
      <c r="AH1662" s="42">
        <v>26.183098999999999</v>
      </c>
      <c r="AI1662" s="42">
        <v>30.211268</v>
      </c>
      <c r="AJ1662" s="42">
        <v>38.267606000000001</v>
      </c>
      <c r="AK1662" s="42">
        <v>44.309859000000003</v>
      </c>
      <c r="AL1662" s="42">
        <v>49.34507</v>
      </c>
      <c r="AM1662" s="42">
        <v>23.161971999999999</v>
      </c>
      <c r="AN1662" s="42">
        <v>3.0211269999999999</v>
      </c>
      <c r="AO1662" s="42">
        <v>38.267606000000001</v>
      </c>
      <c r="AP1662" s="42">
        <v>111.78169</v>
      </c>
      <c r="AQ1662" s="42">
        <v>64.450704000000002</v>
      </c>
      <c r="AR1662" s="42">
        <v>362.535211</v>
      </c>
      <c r="AS1662" s="42">
        <v>32.225352000000001</v>
      </c>
      <c r="AT1662" s="42">
        <v>28.197182999999999</v>
      </c>
      <c r="AU1662" s="42">
        <v>12.084507</v>
      </c>
      <c r="AV1662" s="42">
        <v>24.169014000000001</v>
      </c>
      <c r="AW1662" s="42">
        <v>36.253520999999999</v>
      </c>
      <c r="AX1662" s="42">
        <v>76.535211000000004</v>
      </c>
      <c r="AY1662" s="42">
        <v>104.732394</v>
      </c>
      <c r="AZ1662" s="42">
        <v>48.338028000000001</v>
      </c>
      <c r="BA1662" s="42">
        <v>181.267606</v>
      </c>
      <c r="BB1662" s="42">
        <v>16.112676</v>
      </c>
      <c r="BC1662" s="42">
        <v>24.169014000000001</v>
      </c>
      <c r="BD1662" s="42">
        <v>12.084507</v>
      </c>
      <c r="BE1662" s="42">
        <v>8.0563380000000002</v>
      </c>
      <c r="BF1662" s="42">
        <v>4.0281690000000001</v>
      </c>
      <c r="BG1662" s="42">
        <v>52.366197</v>
      </c>
      <c r="BH1662" s="42">
        <v>48.338028000000001</v>
      </c>
      <c r="BI1662" s="42">
        <v>16.112676</v>
      </c>
      <c r="BJ1662" s="42">
        <v>181.267606</v>
      </c>
      <c r="BK1662" s="42">
        <v>16.112676</v>
      </c>
      <c r="BL1662" s="42">
        <v>4.0281690000000001</v>
      </c>
      <c r="BM1662" s="42">
        <v>0</v>
      </c>
      <c r="BN1662" s="42">
        <v>16.112676</v>
      </c>
      <c r="BO1662" s="42">
        <v>32.225352000000001</v>
      </c>
      <c r="BP1662" s="42">
        <v>24.169014000000001</v>
      </c>
      <c r="BQ1662" s="42">
        <v>56.394365999999998</v>
      </c>
      <c r="BR1662" s="42">
        <v>32.225352000000001</v>
      </c>
      <c r="BS1662" s="42">
        <v>40.281689999999998</v>
      </c>
      <c r="BT1662" s="42">
        <v>0</v>
      </c>
      <c r="BU1662" s="42">
        <v>0</v>
      </c>
      <c r="BV1662" s="42">
        <v>0</v>
      </c>
      <c r="BW1662" s="42">
        <v>4.0281690000000001</v>
      </c>
      <c r="BX1662" s="42">
        <v>0</v>
      </c>
      <c r="BY1662" s="42">
        <v>12.084507</v>
      </c>
      <c r="BZ1662" s="42">
        <v>0</v>
      </c>
      <c r="CA1662" s="42">
        <v>24.169014000000001</v>
      </c>
      <c r="CB1662" s="42">
        <v>197.38028199999999</v>
      </c>
      <c r="CC1662" s="42">
        <v>32.225352000000001</v>
      </c>
      <c r="CD1662" s="42">
        <v>24.169014000000001</v>
      </c>
      <c r="CE1662" s="42">
        <v>8.0563380000000002</v>
      </c>
      <c r="CF1662" s="42">
        <v>20.140844999999999</v>
      </c>
      <c r="CG1662" s="42">
        <v>36.253520999999999</v>
      </c>
      <c r="CH1662" s="42">
        <v>56.394365999999998</v>
      </c>
      <c r="CI1662" s="42">
        <v>4.0281690000000001</v>
      </c>
      <c r="CJ1662" s="42">
        <v>16.112676</v>
      </c>
      <c r="CK1662" s="42">
        <v>124.873239</v>
      </c>
      <c r="CL1662" s="42">
        <v>0</v>
      </c>
      <c r="CM1662" s="42">
        <v>4.0281690000000001</v>
      </c>
      <c r="CN1662" s="42">
        <v>4.0281690000000001</v>
      </c>
      <c r="CO1662" s="42">
        <v>0</v>
      </c>
      <c r="CP1662" s="42">
        <v>0</v>
      </c>
      <c r="CQ1662" s="42">
        <v>8.0563380000000002</v>
      </c>
      <c r="CR1662" s="42">
        <v>100.70422499999999</v>
      </c>
      <c r="CS1662" s="42">
        <v>8.0563380000000002</v>
      </c>
    </row>
    <row r="1663" spans="1:97">
      <c r="A1663" s="40" t="s">
        <v>3991</v>
      </c>
      <c r="B1663" s="40" t="s">
        <v>289</v>
      </c>
      <c r="C1663" s="40" t="s">
        <v>3502</v>
      </c>
      <c r="D1663" s="40" t="s">
        <v>3507</v>
      </c>
      <c r="E1663" s="40" t="s">
        <v>3624</v>
      </c>
      <c r="F1663" s="40" t="s">
        <v>2094</v>
      </c>
      <c r="G1663" s="41" t="s">
        <v>294</v>
      </c>
      <c r="H1663" s="40" t="s">
        <v>3333</v>
      </c>
      <c r="I1663" s="42">
        <v>167</v>
      </c>
      <c r="J1663" s="42">
        <v>26.641971000000002</v>
      </c>
      <c r="K1663" s="42">
        <v>28.691354</v>
      </c>
      <c r="L1663" s="42">
        <v>26.641971000000002</v>
      </c>
      <c r="M1663" s="42">
        <v>43.012365000000003</v>
      </c>
      <c r="N1663" s="42">
        <v>26.641971000000002</v>
      </c>
      <c r="O1663" s="42">
        <v>15.370367999999999</v>
      </c>
      <c r="P1663" s="42">
        <v>28</v>
      </c>
      <c r="Q1663" s="42">
        <v>22</v>
      </c>
      <c r="R1663" s="42">
        <v>28</v>
      </c>
      <c r="S1663" s="42">
        <v>31</v>
      </c>
      <c r="T1663" s="42">
        <v>21</v>
      </c>
      <c r="U1663" s="42">
        <v>22</v>
      </c>
      <c r="V1663" s="42">
        <v>81.950630000000004</v>
      </c>
      <c r="W1663" s="42">
        <v>12.296294</v>
      </c>
      <c r="X1663" s="42">
        <v>14.345677</v>
      </c>
      <c r="Y1663" s="42">
        <v>14.345677</v>
      </c>
      <c r="Z1663" s="42">
        <v>20.469158</v>
      </c>
      <c r="AA1663" s="42">
        <v>14.345677</v>
      </c>
      <c r="AB1663" s="42">
        <v>5.123456</v>
      </c>
      <c r="AC1663" s="42">
        <v>1.024691</v>
      </c>
      <c r="AD1663" s="42">
        <v>18.444441999999999</v>
      </c>
      <c r="AE1663" s="42">
        <v>51.209893999999998</v>
      </c>
      <c r="AF1663" s="42">
        <v>12.296294</v>
      </c>
      <c r="AG1663" s="42">
        <v>85.049369999999996</v>
      </c>
      <c r="AH1663" s="42">
        <v>14.345677</v>
      </c>
      <c r="AI1663" s="42">
        <v>14.345677</v>
      </c>
      <c r="AJ1663" s="42">
        <v>12.296294</v>
      </c>
      <c r="AK1663" s="42">
        <v>22.543206000000001</v>
      </c>
      <c r="AL1663" s="42">
        <v>12.296294</v>
      </c>
      <c r="AM1663" s="42">
        <v>8.1975300000000004</v>
      </c>
      <c r="AN1663" s="42">
        <v>1.024691</v>
      </c>
      <c r="AO1663" s="42">
        <v>19.469132999999999</v>
      </c>
      <c r="AP1663" s="42">
        <v>51.234560000000002</v>
      </c>
      <c r="AQ1663" s="42">
        <v>14.345677</v>
      </c>
      <c r="AR1663" s="42">
        <v>147.45687000000001</v>
      </c>
      <c r="AS1663" s="42">
        <v>8.1975300000000004</v>
      </c>
      <c r="AT1663" s="42">
        <v>12.197630999999999</v>
      </c>
      <c r="AU1663" s="42">
        <v>0</v>
      </c>
      <c r="AV1663" s="42">
        <v>20.493824</v>
      </c>
      <c r="AW1663" s="42">
        <v>12.296294</v>
      </c>
      <c r="AX1663" s="42">
        <v>49.185178000000001</v>
      </c>
      <c r="AY1663" s="42">
        <v>36.888883</v>
      </c>
      <c r="AZ1663" s="42">
        <v>8.1975300000000004</v>
      </c>
      <c r="BA1663" s="42">
        <v>73.679102999999998</v>
      </c>
      <c r="BB1663" s="42">
        <v>8.1975300000000004</v>
      </c>
      <c r="BC1663" s="42">
        <v>8.0988659999999992</v>
      </c>
      <c r="BD1663" s="42">
        <v>0</v>
      </c>
      <c r="BE1663" s="42">
        <v>8.1975300000000004</v>
      </c>
      <c r="BF1663" s="42">
        <v>0</v>
      </c>
      <c r="BG1663" s="42">
        <v>28.691354</v>
      </c>
      <c r="BH1663" s="42">
        <v>16.395059</v>
      </c>
      <c r="BI1663" s="42">
        <v>4.0987650000000002</v>
      </c>
      <c r="BJ1663" s="42">
        <v>73.777766999999997</v>
      </c>
      <c r="BK1663" s="42">
        <v>0</v>
      </c>
      <c r="BL1663" s="42">
        <v>4.0987650000000002</v>
      </c>
      <c r="BM1663" s="42">
        <v>0</v>
      </c>
      <c r="BN1663" s="42">
        <v>12.296294</v>
      </c>
      <c r="BO1663" s="42">
        <v>12.296294</v>
      </c>
      <c r="BP1663" s="42">
        <v>20.493824</v>
      </c>
      <c r="BQ1663" s="42">
        <v>20.493824</v>
      </c>
      <c r="BR1663" s="42">
        <v>4.0987650000000002</v>
      </c>
      <c r="BS1663" s="42">
        <v>24.592589</v>
      </c>
      <c r="BT1663" s="42">
        <v>0</v>
      </c>
      <c r="BU1663" s="42">
        <v>0</v>
      </c>
      <c r="BV1663" s="42">
        <v>0</v>
      </c>
      <c r="BW1663" s="42">
        <v>0</v>
      </c>
      <c r="BX1663" s="42">
        <v>0</v>
      </c>
      <c r="BY1663" s="42">
        <v>16.395059</v>
      </c>
      <c r="BZ1663" s="42">
        <v>0</v>
      </c>
      <c r="CA1663" s="42">
        <v>8.1975300000000004</v>
      </c>
      <c r="CB1663" s="42">
        <v>81.876632999999998</v>
      </c>
      <c r="CC1663" s="42">
        <v>8.1975300000000004</v>
      </c>
      <c r="CD1663" s="42">
        <v>12.197630999999999</v>
      </c>
      <c r="CE1663" s="42">
        <v>0</v>
      </c>
      <c r="CF1663" s="42">
        <v>20.493824</v>
      </c>
      <c r="CG1663" s="42">
        <v>8.1975300000000004</v>
      </c>
      <c r="CH1663" s="42">
        <v>28.691354</v>
      </c>
      <c r="CI1663" s="42">
        <v>4.0987650000000002</v>
      </c>
      <c r="CJ1663" s="42">
        <v>0</v>
      </c>
      <c r="CK1663" s="42">
        <v>40.987648</v>
      </c>
      <c r="CL1663" s="42">
        <v>0</v>
      </c>
      <c r="CM1663" s="42">
        <v>0</v>
      </c>
      <c r="CN1663" s="42">
        <v>0</v>
      </c>
      <c r="CO1663" s="42">
        <v>0</v>
      </c>
      <c r="CP1663" s="42">
        <v>4.0987650000000002</v>
      </c>
      <c r="CQ1663" s="42">
        <v>4.0987650000000002</v>
      </c>
      <c r="CR1663" s="42">
        <v>32.790118</v>
      </c>
      <c r="CS1663" s="42">
        <v>0</v>
      </c>
    </row>
    <row r="1664" spans="1:97">
      <c r="A1664" s="40" t="s">
        <v>3992</v>
      </c>
      <c r="B1664" s="40" t="s">
        <v>289</v>
      </c>
      <c r="C1664" s="40" t="s">
        <v>3502</v>
      </c>
      <c r="D1664" s="40" t="s">
        <v>3507</v>
      </c>
      <c r="E1664" s="40" t="s">
        <v>3624</v>
      </c>
      <c r="F1664" s="40" t="s">
        <v>2094</v>
      </c>
      <c r="G1664" s="41" t="s">
        <v>294</v>
      </c>
      <c r="H1664" s="40" t="s">
        <v>3993</v>
      </c>
      <c r="I1664" s="42">
        <v>517</v>
      </c>
      <c r="J1664" s="42">
        <v>60.521825</v>
      </c>
      <c r="K1664" s="42">
        <v>61.547618999999997</v>
      </c>
      <c r="L1664" s="42">
        <v>95.398809999999997</v>
      </c>
      <c r="M1664" s="42">
        <v>116.940476</v>
      </c>
      <c r="N1664" s="42">
        <v>110.785714</v>
      </c>
      <c r="O1664" s="42">
        <v>71.805555999999996</v>
      </c>
      <c r="P1664" s="42">
        <v>61</v>
      </c>
      <c r="Q1664" s="42">
        <v>80</v>
      </c>
      <c r="R1664" s="42">
        <v>82</v>
      </c>
      <c r="S1664" s="42">
        <v>107</v>
      </c>
      <c r="T1664" s="42">
        <v>108</v>
      </c>
      <c r="U1664" s="42">
        <v>53</v>
      </c>
      <c r="V1664" s="42">
        <v>256.44841300000002</v>
      </c>
      <c r="W1664" s="42">
        <v>30.773810000000001</v>
      </c>
      <c r="X1664" s="42">
        <v>32.825397000000002</v>
      </c>
      <c r="Y1664" s="42">
        <v>52.315475999999997</v>
      </c>
      <c r="Z1664" s="42">
        <v>53.341270000000002</v>
      </c>
      <c r="AA1664" s="42">
        <v>57.444443999999997</v>
      </c>
      <c r="AB1664" s="42">
        <v>26.670635000000001</v>
      </c>
      <c r="AC1664" s="42">
        <v>3.0773809999999999</v>
      </c>
      <c r="AD1664" s="42">
        <v>40.005952000000001</v>
      </c>
      <c r="AE1664" s="42">
        <v>151.81746000000001</v>
      </c>
      <c r="AF1664" s="42">
        <v>64.625</v>
      </c>
      <c r="AG1664" s="42">
        <v>260.55158699999998</v>
      </c>
      <c r="AH1664" s="42">
        <v>29.748016</v>
      </c>
      <c r="AI1664" s="42">
        <v>28.722221999999999</v>
      </c>
      <c r="AJ1664" s="42">
        <v>43.083333000000003</v>
      </c>
      <c r="AK1664" s="42">
        <v>63.599206000000002</v>
      </c>
      <c r="AL1664" s="42">
        <v>53.341270000000002</v>
      </c>
      <c r="AM1664" s="42">
        <v>41.031745999999998</v>
      </c>
      <c r="AN1664" s="42">
        <v>1.0257940000000001</v>
      </c>
      <c r="AO1664" s="42">
        <v>35.902777999999998</v>
      </c>
      <c r="AP1664" s="42">
        <v>148.74007900000001</v>
      </c>
      <c r="AQ1664" s="42">
        <v>75.908730000000006</v>
      </c>
      <c r="AR1664" s="42">
        <v>463.65872999999999</v>
      </c>
      <c r="AS1664" s="42">
        <v>0</v>
      </c>
      <c r="AT1664" s="42">
        <v>16.412697999999999</v>
      </c>
      <c r="AU1664" s="42">
        <v>16.412697999999999</v>
      </c>
      <c r="AV1664" s="42">
        <v>49.238095000000001</v>
      </c>
      <c r="AW1664" s="42">
        <v>45.134920999999999</v>
      </c>
      <c r="AX1664" s="42">
        <v>73.857142999999994</v>
      </c>
      <c r="AY1664" s="42">
        <v>184.64285699999999</v>
      </c>
      <c r="AZ1664" s="42">
        <v>77.960317000000003</v>
      </c>
      <c r="BA1664" s="42">
        <v>233.88095200000001</v>
      </c>
      <c r="BB1664" s="42">
        <v>0</v>
      </c>
      <c r="BC1664" s="42">
        <v>16.412697999999999</v>
      </c>
      <c r="BD1664" s="42">
        <v>12.309524</v>
      </c>
      <c r="BE1664" s="42">
        <v>28.722221999999999</v>
      </c>
      <c r="BF1664" s="42">
        <v>0</v>
      </c>
      <c r="BG1664" s="42">
        <v>53.341270000000002</v>
      </c>
      <c r="BH1664" s="42">
        <v>94.373016000000007</v>
      </c>
      <c r="BI1664" s="42">
        <v>28.722221999999999</v>
      </c>
      <c r="BJ1664" s="42">
        <v>229.77777800000001</v>
      </c>
      <c r="BK1664" s="42">
        <v>0</v>
      </c>
      <c r="BL1664" s="42">
        <v>0</v>
      </c>
      <c r="BM1664" s="42">
        <v>4.1031750000000002</v>
      </c>
      <c r="BN1664" s="42">
        <v>20.515872999999999</v>
      </c>
      <c r="BO1664" s="42">
        <v>45.134920999999999</v>
      </c>
      <c r="BP1664" s="42">
        <v>20.515872999999999</v>
      </c>
      <c r="BQ1664" s="42">
        <v>90.269841</v>
      </c>
      <c r="BR1664" s="42">
        <v>49.238095000000001</v>
      </c>
      <c r="BS1664" s="42">
        <v>45.134920999999999</v>
      </c>
      <c r="BT1664" s="42">
        <v>0</v>
      </c>
      <c r="BU1664" s="42">
        <v>0</v>
      </c>
      <c r="BV1664" s="42">
        <v>0</v>
      </c>
      <c r="BW1664" s="42">
        <v>0</v>
      </c>
      <c r="BX1664" s="42">
        <v>4.1031750000000002</v>
      </c>
      <c r="BY1664" s="42">
        <v>24.619047999999999</v>
      </c>
      <c r="BZ1664" s="42">
        <v>0</v>
      </c>
      <c r="CA1664" s="42">
        <v>16.412697999999999</v>
      </c>
      <c r="CB1664" s="42">
        <v>180.539683</v>
      </c>
      <c r="CC1664" s="42">
        <v>0</v>
      </c>
      <c r="CD1664" s="42">
        <v>12.309524</v>
      </c>
      <c r="CE1664" s="42">
        <v>12.309524</v>
      </c>
      <c r="CF1664" s="42">
        <v>45.134920999999999</v>
      </c>
      <c r="CG1664" s="42">
        <v>36.928570999999998</v>
      </c>
      <c r="CH1664" s="42">
        <v>49.238095000000001</v>
      </c>
      <c r="CI1664" s="42">
        <v>0</v>
      </c>
      <c r="CJ1664" s="42">
        <v>24.619047999999999</v>
      </c>
      <c r="CK1664" s="42">
        <v>237.984127</v>
      </c>
      <c r="CL1664" s="42">
        <v>0</v>
      </c>
      <c r="CM1664" s="42">
        <v>4.1031750000000002</v>
      </c>
      <c r="CN1664" s="42">
        <v>4.1031750000000002</v>
      </c>
      <c r="CO1664" s="42">
        <v>4.1031750000000002</v>
      </c>
      <c r="CP1664" s="42">
        <v>4.1031750000000002</v>
      </c>
      <c r="CQ1664" s="42">
        <v>0</v>
      </c>
      <c r="CR1664" s="42">
        <v>184.64285699999999</v>
      </c>
      <c r="CS1664" s="42">
        <v>36.928570999999998</v>
      </c>
    </row>
    <row r="1665" spans="1:97">
      <c r="A1665" s="40" t="s">
        <v>3994</v>
      </c>
      <c r="B1665" s="40" t="s">
        <v>289</v>
      </c>
      <c r="C1665" s="40" t="s">
        <v>3502</v>
      </c>
      <c r="D1665" s="40" t="s">
        <v>3507</v>
      </c>
      <c r="E1665" s="40" t="s">
        <v>3570</v>
      </c>
      <c r="F1665" s="40" t="s">
        <v>2094</v>
      </c>
      <c r="G1665" s="41" t="s">
        <v>294</v>
      </c>
      <c r="H1665" s="40" t="s">
        <v>3995</v>
      </c>
      <c r="I1665" s="42">
        <v>3044</v>
      </c>
      <c r="J1665" s="42">
        <v>544</v>
      </c>
      <c r="K1665" s="42">
        <v>424</v>
      </c>
      <c r="L1665" s="42">
        <v>517</v>
      </c>
      <c r="M1665" s="42">
        <v>602</v>
      </c>
      <c r="N1665" s="42">
        <v>585</v>
      </c>
      <c r="O1665" s="42">
        <v>372</v>
      </c>
      <c r="P1665" s="42">
        <v>434</v>
      </c>
      <c r="Q1665" s="42">
        <v>428</v>
      </c>
      <c r="R1665" s="42">
        <v>535</v>
      </c>
      <c r="S1665" s="42">
        <v>560</v>
      </c>
      <c r="T1665" s="42">
        <v>467</v>
      </c>
      <c r="U1665" s="42">
        <v>232</v>
      </c>
      <c r="V1665" s="42">
        <v>1477</v>
      </c>
      <c r="W1665" s="42">
        <v>291</v>
      </c>
      <c r="X1665" s="42">
        <v>207</v>
      </c>
      <c r="Y1665" s="42">
        <v>247</v>
      </c>
      <c r="Z1665" s="42">
        <v>305</v>
      </c>
      <c r="AA1665" s="42">
        <v>273</v>
      </c>
      <c r="AB1665" s="42">
        <v>150</v>
      </c>
      <c r="AC1665" s="42">
        <v>4</v>
      </c>
      <c r="AD1665" s="42">
        <v>363</v>
      </c>
      <c r="AE1665" s="42">
        <v>798</v>
      </c>
      <c r="AF1665" s="42">
        <v>316</v>
      </c>
      <c r="AG1665" s="42">
        <v>1567</v>
      </c>
      <c r="AH1665" s="42">
        <v>253</v>
      </c>
      <c r="AI1665" s="42">
        <v>217</v>
      </c>
      <c r="AJ1665" s="42">
        <v>270</v>
      </c>
      <c r="AK1665" s="42">
        <v>297</v>
      </c>
      <c r="AL1665" s="42">
        <v>312</v>
      </c>
      <c r="AM1665" s="42">
        <v>203</v>
      </c>
      <c r="AN1665" s="42">
        <v>15</v>
      </c>
      <c r="AO1665" s="42">
        <v>334</v>
      </c>
      <c r="AP1665" s="42">
        <v>820</v>
      </c>
      <c r="AQ1665" s="42">
        <v>413</v>
      </c>
      <c r="AR1665" s="42">
        <v>2492</v>
      </c>
      <c r="AS1665" s="42">
        <v>40</v>
      </c>
      <c r="AT1665" s="42">
        <v>100</v>
      </c>
      <c r="AU1665" s="42">
        <v>108</v>
      </c>
      <c r="AV1665" s="42">
        <v>260</v>
      </c>
      <c r="AW1665" s="42">
        <v>372</v>
      </c>
      <c r="AX1665" s="42">
        <v>396</v>
      </c>
      <c r="AY1665" s="42">
        <v>876</v>
      </c>
      <c r="AZ1665" s="42">
        <v>340</v>
      </c>
      <c r="BA1665" s="42">
        <v>1200</v>
      </c>
      <c r="BB1665" s="42">
        <v>32</v>
      </c>
      <c r="BC1665" s="42">
        <v>68</v>
      </c>
      <c r="BD1665" s="42">
        <v>76</v>
      </c>
      <c r="BE1665" s="42">
        <v>160</v>
      </c>
      <c r="BF1665" s="42">
        <v>44</v>
      </c>
      <c r="BG1665" s="42">
        <v>316</v>
      </c>
      <c r="BH1665" s="42">
        <v>396</v>
      </c>
      <c r="BI1665" s="42">
        <v>108</v>
      </c>
      <c r="BJ1665" s="42">
        <v>1292</v>
      </c>
      <c r="BK1665" s="42">
        <v>8</v>
      </c>
      <c r="BL1665" s="42">
        <v>32</v>
      </c>
      <c r="BM1665" s="42">
        <v>32</v>
      </c>
      <c r="BN1665" s="42">
        <v>100</v>
      </c>
      <c r="BO1665" s="42">
        <v>328</v>
      </c>
      <c r="BP1665" s="42">
        <v>80</v>
      </c>
      <c r="BQ1665" s="42">
        <v>480</v>
      </c>
      <c r="BR1665" s="42">
        <v>232</v>
      </c>
      <c r="BS1665" s="42">
        <v>292</v>
      </c>
      <c r="BT1665" s="42">
        <v>0</v>
      </c>
      <c r="BU1665" s="42">
        <v>0</v>
      </c>
      <c r="BV1665" s="42">
        <v>4</v>
      </c>
      <c r="BW1665" s="42">
        <v>36</v>
      </c>
      <c r="BX1665" s="42">
        <v>48</v>
      </c>
      <c r="BY1665" s="42">
        <v>60</v>
      </c>
      <c r="BZ1665" s="42">
        <v>0</v>
      </c>
      <c r="CA1665" s="42">
        <v>144</v>
      </c>
      <c r="CB1665" s="42">
        <v>1084</v>
      </c>
      <c r="CC1665" s="42">
        <v>24</v>
      </c>
      <c r="CD1665" s="42">
        <v>80</v>
      </c>
      <c r="CE1665" s="42">
        <v>68</v>
      </c>
      <c r="CF1665" s="42">
        <v>204</v>
      </c>
      <c r="CG1665" s="42">
        <v>288</v>
      </c>
      <c r="CH1665" s="42">
        <v>304</v>
      </c>
      <c r="CI1665" s="42">
        <v>0</v>
      </c>
      <c r="CJ1665" s="42">
        <v>116</v>
      </c>
      <c r="CK1665" s="42">
        <v>1116</v>
      </c>
      <c r="CL1665" s="42">
        <v>16</v>
      </c>
      <c r="CM1665" s="42">
        <v>20</v>
      </c>
      <c r="CN1665" s="42">
        <v>36</v>
      </c>
      <c r="CO1665" s="42">
        <v>20</v>
      </c>
      <c r="CP1665" s="42">
        <v>36</v>
      </c>
      <c r="CQ1665" s="42">
        <v>32</v>
      </c>
      <c r="CR1665" s="42">
        <v>876</v>
      </c>
      <c r="CS1665" s="42">
        <v>80</v>
      </c>
    </row>
    <row r="1666" spans="1:97">
      <c r="A1666" s="40" t="s">
        <v>3996</v>
      </c>
      <c r="B1666" s="40" t="s">
        <v>289</v>
      </c>
      <c r="C1666" s="40" t="s">
        <v>3502</v>
      </c>
      <c r="D1666" s="40" t="s">
        <v>3503</v>
      </c>
      <c r="E1666" s="40" t="s">
        <v>3633</v>
      </c>
      <c r="F1666" s="40" t="s">
        <v>2849</v>
      </c>
      <c r="G1666" s="41" t="s">
        <v>294</v>
      </c>
      <c r="H1666" s="40" t="s">
        <v>3997</v>
      </c>
      <c r="I1666" s="42">
        <v>602</v>
      </c>
      <c r="J1666" s="42">
        <v>134.09935899999999</v>
      </c>
      <c r="K1666" s="42">
        <v>86.826922999999994</v>
      </c>
      <c r="L1666" s="42">
        <v>140.852564</v>
      </c>
      <c r="M1666" s="42">
        <v>137.95833300000001</v>
      </c>
      <c r="N1666" s="42">
        <v>74.285256000000004</v>
      </c>
      <c r="O1666" s="42">
        <v>27.977564000000001</v>
      </c>
      <c r="P1666" s="42">
        <v>97</v>
      </c>
      <c r="Q1666" s="42">
        <v>82</v>
      </c>
      <c r="R1666" s="42">
        <v>113</v>
      </c>
      <c r="S1666" s="42">
        <v>97</v>
      </c>
      <c r="T1666" s="42">
        <v>61</v>
      </c>
      <c r="U1666" s="42">
        <v>26</v>
      </c>
      <c r="V1666" s="42">
        <v>302.92948699999999</v>
      </c>
      <c r="W1666" s="42">
        <v>68.496795000000006</v>
      </c>
      <c r="X1666" s="42">
        <v>47.272435999999999</v>
      </c>
      <c r="Y1666" s="42">
        <v>69.461538000000004</v>
      </c>
      <c r="Z1666" s="42">
        <v>64.637821000000002</v>
      </c>
      <c r="AA1666" s="42">
        <v>42.448718</v>
      </c>
      <c r="AB1666" s="42">
        <v>10.612178999999999</v>
      </c>
      <c r="AC1666" s="42">
        <v>0</v>
      </c>
      <c r="AD1666" s="42">
        <v>96.474359000000007</v>
      </c>
      <c r="AE1666" s="42">
        <v>178.477564</v>
      </c>
      <c r="AF1666" s="42">
        <v>27.977564000000001</v>
      </c>
      <c r="AG1666" s="42">
        <v>299.07051300000001</v>
      </c>
      <c r="AH1666" s="42">
        <v>65.602564000000001</v>
      </c>
      <c r="AI1666" s="42">
        <v>39.554487000000002</v>
      </c>
      <c r="AJ1666" s="42">
        <v>71.391025999999997</v>
      </c>
      <c r="AK1666" s="42">
        <v>73.320513000000005</v>
      </c>
      <c r="AL1666" s="42">
        <v>31.836538000000001</v>
      </c>
      <c r="AM1666" s="42">
        <v>16.400641</v>
      </c>
      <c r="AN1666" s="42">
        <v>0.96474400000000005</v>
      </c>
      <c r="AO1666" s="42">
        <v>84.897435999999999</v>
      </c>
      <c r="AP1666" s="42">
        <v>186.19551300000001</v>
      </c>
      <c r="AQ1666" s="42">
        <v>27.977564000000001</v>
      </c>
      <c r="AR1666" s="42">
        <v>459.21794899999998</v>
      </c>
      <c r="AS1666" s="42">
        <v>3.8589739999999999</v>
      </c>
      <c r="AT1666" s="42">
        <v>15.435897000000001</v>
      </c>
      <c r="AU1666" s="42">
        <v>27.012820999999999</v>
      </c>
      <c r="AV1666" s="42">
        <v>92.615385000000003</v>
      </c>
      <c r="AW1666" s="42">
        <v>88.756410000000002</v>
      </c>
      <c r="AX1666" s="42">
        <v>65.602564000000001</v>
      </c>
      <c r="AY1666" s="42">
        <v>104.192308</v>
      </c>
      <c r="AZ1666" s="42">
        <v>61.743589999999998</v>
      </c>
      <c r="BA1666" s="42">
        <v>246.97435899999999</v>
      </c>
      <c r="BB1666" s="42">
        <v>3.8589739999999999</v>
      </c>
      <c r="BC1666" s="42">
        <v>15.435897000000001</v>
      </c>
      <c r="BD1666" s="42">
        <v>7.7179489999999999</v>
      </c>
      <c r="BE1666" s="42">
        <v>38.589744000000003</v>
      </c>
      <c r="BF1666" s="42">
        <v>27.012820999999999</v>
      </c>
      <c r="BG1666" s="42">
        <v>61.743589999999998</v>
      </c>
      <c r="BH1666" s="42">
        <v>69.461538000000004</v>
      </c>
      <c r="BI1666" s="42">
        <v>23.153846000000001</v>
      </c>
      <c r="BJ1666" s="42">
        <v>212.24359000000001</v>
      </c>
      <c r="BK1666" s="42">
        <v>0</v>
      </c>
      <c r="BL1666" s="42">
        <v>0</v>
      </c>
      <c r="BM1666" s="42">
        <v>19.294872000000002</v>
      </c>
      <c r="BN1666" s="42">
        <v>54.025641</v>
      </c>
      <c r="BO1666" s="42">
        <v>61.743589999999998</v>
      </c>
      <c r="BP1666" s="42">
        <v>3.8589739999999999</v>
      </c>
      <c r="BQ1666" s="42">
        <v>34.730769000000002</v>
      </c>
      <c r="BR1666" s="42">
        <v>38.589744000000003</v>
      </c>
      <c r="BS1666" s="42">
        <v>38.589744000000003</v>
      </c>
      <c r="BT1666" s="42">
        <v>0</v>
      </c>
      <c r="BU1666" s="42">
        <v>0</v>
      </c>
      <c r="BV1666" s="42">
        <v>0</v>
      </c>
      <c r="BW1666" s="42">
        <v>0</v>
      </c>
      <c r="BX1666" s="42">
        <v>3.8589739999999999</v>
      </c>
      <c r="BY1666" s="42">
        <v>3.8589739999999999</v>
      </c>
      <c r="BZ1666" s="42">
        <v>0</v>
      </c>
      <c r="CA1666" s="42">
        <v>30.871794999999999</v>
      </c>
      <c r="CB1666" s="42">
        <v>270.12820499999998</v>
      </c>
      <c r="CC1666" s="42">
        <v>3.8589739999999999</v>
      </c>
      <c r="CD1666" s="42">
        <v>15.435897000000001</v>
      </c>
      <c r="CE1666" s="42">
        <v>11.576923000000001</v>
      </c>
      <c r="CF1666" s="42">
        <v>84.897435999999999</v>
      </c>
      <c r="CG1666" s="42">
        <v>69.461538000000004</v>
      </c>
      <c r="CH1666" s="42">
        <v>57.884614999999997</v>
      </c>
      <c r="CI1666" s="42">
        <v>0</v>
      </c>
      <c r="CJ1666" s="42">
        <v>27.012820999999999</v>
      </c>
      <c r="CK1666" s="42">
        <v>150.5</v>
      </c>
      <c r="CL1666" s="42">
        <v>0</v>
      </c>
      <c r="CM1666" s="42">
        <v>0</v>
      </c>
      <c r="CN1666" s="42">
        <v>15.435897000000001</v>
      </c>
      <c r="CO1666" s="42">
        <v>7.7179489999999999</v>
      </c>
      <c r="CP1666" s="42">
        <v>15.435897000000001</v>
      </c>
      <c r="CQ1666" s="42">
        <v>3.8589739999999999</v>
      </c>
      <c r="CR1666" s="42">
        <v>104.192308</v>
      </c>
      <c r="CS1666" s="42">
        <v>3.8589739999999999</v>
      </c>
    </row>
    <row r="1667" spans="1:97">
      <c r="A1667" s="40" t="s">
        <v>3998</v>
      </c>
      <c r="B1667" s="40" t="s">
        <v>289</v>
      </c>
      <c r="C1667" s="40" t="s">
        <v>3502</v>
      </c>
      <c r="D1667" s="40" t="s">
        <v>3507</v>
      </c>
      <c r="E1667" s="40" t="s">
        <v>3511</v>
      </c>
      <c r="F1667" s="40" t="s">
        <v>2094</v>
      </c>
      <c r="G1667" s="41" t="s">
        <v>294</v>
      </c>
      <c r="H1667" s="40" t="s">
        <v>3999</v>
      </c>
      <c r="I1667" s="42">
        <v>502</v>
      </c>
      <c r="J1667" s="42">
        <v>77.913556</v>
      </c>
      <c r="K1667" s="42">
        <v>54.243614999999998</v>
      </c>
      <c r="L1667" s="42">
        <v>73.968565999999996</v>
      </c>
      <c r="M1667" s="42">
        <v>103.555992</v>
      </c>
      <c r="N1667" s="42">
        <v>121.308448</v>
      </c>
      <c r="O1667" s="42">
        <v>71.009822999999997</v>
      </c>
      <c r="P1667" s="42">
        <v>74</v>
      </c>
      <c r="Q1667" s="42">
        <v>55</v>
      </c>
      <c r="R1667" s="42">
        <v>72</v>
      </c>
      <c r="S1667" s="42">
        <v>89</v>
      </c>
      <c r="T1667" s="42">
        <v>99</v>
      </c>
      <c r="U1667" s="42">
        <v>45</v>
      </c>
      <c r="V1667" s="42">
        <v>251.49312399999999</v>
      </c>
      <c r="W1667" s="42">
        <v>35.504911999999997</v>
      </c>
      <c r="X1667" s="42">
        <v>33.532417000000002</v>
      </c>
      <c r="Y1667" s="42">
        <v>36.491159000000003</v>
      </c>
      <c r="Z1667" s="42">
        <v>55.229861999999997</v>
      </c>
      <c r="AA1667" s="42">
        <v>63.119843000000003</v>
      </c>
      <c r="AB1667" s="42">
        <v>26.628684</v>
      </c>
      <c r="AC1667" s="42">
        <v>0.98624800000000001</v>
      </c>
      <c r="AD1667" s="42">
        <v>53.257367000000002</v>
      </c>
      <c r="AE1667" s="42">
        <v>130.184676</v>
      </c>
      <c r="AF1667" s="42">
        <v>68.051080999999996</v>
      </c>
      <c r="AG1667" s="42">
        <v>250.50687600000001</v>
      </c>
      <c r="AH1667" s="42">
        <v>42.408644000000002</v>
      </c>
      <c r="AI1667" s="42">
        <v>20.711198</v>
      </c>
      <c r="AJ1667" s="42">
        <v>37.477406999999999</v>
      </c>
      <c r="AK1667" s="42">
        <v>48.326129999999999</v>
      </c>
      <c r="AL1667" s="42">
        <v>58.188605000000003</v>
      </c>
      <c r="AM1667" s="42">
        <v>39.449902000000002</v>
      </c>
      <c r="AN1667" s="42">
        <v>3.9449900000000002</v>
      </c>
      <c r="AO1667" s="42">
        <v>51.284872</v>
      </c>
      <c r="AP1667" s="42">
        <v>125.253438</v>
      </c>
      <c r="AQ1667" s="42">
        <v>73.968565999999996</v>
      </c>
      <c r="AR1667" s="42">
        <v>398.444008</v>
      </c>
      <c r="AS1667" s="42">
        <v>19.724951000000001</v>
      </c>
      <c r="AT1667" s="42">
        <v>31.559920999999999</v>
      </c>
      <c r="AU1667" s="42">
        <v>15.779961</v>
      </c>
      <c r="AV1667" s="42">
        <v>43.394891999999999</v>
      </c>
      <c r="AW1667" s="42">
        <v>47.339882000000003</v>
      </c>
      <c r="AX1667" s="42">
        <v>27.614930999999999</v>
      </c>
      <c r="AY1667" s="42">
        <v>149.909627</v>
      </c>
      <c r="AZ1667" s="42">
        <v>63.119843000000003</v>
      </c>
      <c r="BA1667" s="42">
        <v>169.634578</v>
      </c>
      <c r="BB1667" s="42">
        <v>7.8899800000000004</v>
      </c>
      <c r="BC1667" s="42">
        <v>23.669941000000001</v>
      </c>
      <c r="BD1667" s="42">
        <v>11.834970999999999</v>
      </c>
      <c r="BE1667" s="42">
        <v>19.724951000000001</v>
      </c>
      <c r="BF1667" s="42">
        <v>7.8899800000000004</v>
      </c>
      <c r="BG1667" s="42">
        <v>19.724951000000001</v>
      </c>
      <c r="BH1667" s="42">
        <v>71.009822999999997</v>
      </c>
      <c r="BI1667" s="42">
        <v>7.8899800000000004</v>
      </c>
      <c r="BJ1667" s="42">
        <v>228.80942999999999</v>
      </c>
      <c r="BK1667" s="42">
        <v>11.834970999999999</v>
      </c>
      <c r="BL1667" s="42">
        <v>7.8899800000000004</v>
      </c>
      <c r="BM1667" s="42">
        <v>3.9449900000000002</v>
      </c>
      <c r="BN1667" s="42">
        <v>23.669941000000001</v>
      </c>
      <c r="BO1667" s="42">
        <v>39.449902000000002</v>
      </c>
      <c r="BP1667" s="42">
        <v>7.8899800000000004</v>
      </c>
      <c r="BQ1667" s="42">
        <v>78.899804000000003</v>
      </c>
      <c r="BR1667" s="42">
        <v>55.229861999999997</v>
      </c>
      <c r="BS1667" s="42">
        <v>15.779961</v>
      </c>
      <c r="BT1667" s="42">
        <v>0</v>
      </c>
      <c r="BU1667" s="42">
        <v>0</v>
      </c>
      <c r="BV1667" s="42">
        <v>0</v>
      </c>
      <c r="BW1667" s="42">
        <v>0</v>
      </c>
      <c r="BX1667" s="42">
        <v>0</v>
      </c>
      <c r="BY1667" s="42">
        <v>0</v>
      </c>
      <c r="BZ1667" s="42">
        <v>0</v>
      </c>
      <c r="CA1667" s="42">
        <v>15.779961</v>
      </c>
      <c r="CB1667" s="42">
        <v>145.96463700000001</v>
      </c>
      <c r="CC1667" s="42">
        <v>7.8899800000000004</v>
      </c>
      <c r="CD1667" s="42">
        <v>15.779961</v>
      </c>
      <c r="CE1667" s="42">
        <v>3.9449900000000002</v>
      </c>
      <c r="CF1667" s="42">
        <v>35.504911999999997</v>
      </c>
      <c r="CG1667" s="42">
        <v>27.614930999999999</v>
      </c>
      <c r="CH1667" s="42">
        <v>27.614930999999999</v>
      </c>
      <c r="CI1667" s="42">
        <v>0</v>
      </c>
      <c r="CJ1667" s="42">
        <v>27.614930999999999</v>
      </c>
      <c r="CK1667" s="42">
        <v>236.699411</v>
      </c>
      <c r="CL1667" s="42">
        <v>11.834970999999999</v>
      </c>
      <c r="CM1667" s="42">
        <v>15.779961</v>
      </c>
      <c r="CN1667" s="42">
        <v>11.834970999999999</v>
      </c>
      <c r="CO1667" s="42">
        <v>7.8899800000000004</v>
      </c>
      <c r="CP1667" s="42">
        <v>19.724951000000001</v>
      </c>
      <c r="CQ1667" s="42">
        <v>0</v>
      </c>
      <c r="CR1667" s="42">
        <v>149.909627</v>
      </c>
      <c r="CS1667" s="42">
        <v>19.724951000000001</v>
      </c>
    </row>
    <row r="1668" spans="1:97">
      <c r="A1668" s="40" t="s">
        <v>4000</v>
      </c>
      <c r="B1668" s="40" t="s">
        <v>289</v>
      </c>
      <c r="C1668" s="40" t="s">
        <v>3502</v>
      </c>
      <c r="D1668" s="40" t="s">
        <v>3507</v>
      </c>
      <c r="E1668" s="40" t="s">
        <v>3554</v>
      </c>
      <c r="F1668" s="40" t="s">
        <v>2094</v>
      </c>
      <c r="G1668" s="41" t="s">
        <v>294</v>
      </c>
      <c r="H1668" s="40" t="s">
        <v>4001</v>
      </c>
      <c r="I1668" s="42">
        <v>99</v>
      </c>
      <c r="J1668" s="42">
        <v>15.529412000000001</v>
      </c>
      <c r="K1668" s="42">
        <v>6.7941180000000001</v>
      </c>
      <c r="L1668" s="42">
        <v>19.411764999999999</v>
      </c>
      <c r="M1668" s="42">
        <v>25.235294</v>
      </c>
      <c r="N1668" s="42">
        <v>25.235294</v>
      </c>
      <c r="O1668" s="42">
        <v>6.7941180000000001</v>
      </c>
      <c r="P1668" s="42">
        <v>8</v>
      </c>
      <c r="Q1668" s="42">
        <v>13</v>
      </c>
      <c r="R1668" s="42">
        <v>16</v>
      </c>
      <c r="S1668" s="42">
        <v>15</v>
      </c>
      <c r="T1668" s="42">
        <v>16</v>
      </c>
      <c r="U1668" s="42">
        <v>9</v>
      </c>
      <c r="V1668" s="42">
        <v>50.470587999999999</v>
      </c>
      <c r="W1668" s="42">
        <v>6.7941180000000001</v>
      </c>
      <c r="X1668" s="42">
        <v>2.9117649999999999</v>
      </c>
      <c r="Y1668" s="42">
        <v>10.676470999999999</v>
      </c>
      <c r="Z1668" s="42">
        <v>14.558824</v>
      </c>
      <c r="AA1668" s="42">
        <v>12.617647</v>
      </c>
      <c r="AB1668" s="42">
        <v>1.941176</v>
      </c>
      <c r="AC1668" s="42">
        <v>0.97058800000000001</v>
      </c>
      <c r="AD1668" s="42">
        <v>6.7941180000000001</v>
      </c>
      <c r="AE1668" s="42">
        <v>33</v>
      </c>
      <c r="AF1668" s="42">
        <v>10.676470999999999</v>
      </c>
      <c r="AG1668" s="42">
        <v>48.529412000000001</v>
      </c>
      <c r="AH1668" s="42">
        <v>8.7352939999999997</v>
      </c>
      <c r="AI1668" s="42">
        <v>3.8823530000000002</v>
      </c>
      <c r="AJ1668" s="42">
        <v>8.7352939999999997</v>
      </c>
      <c r="AK1668" s="42">
        <v>10.676470999999999</v>
      </c>
      <c r="AL1668" s="42">
        <v>12.617647</v>
      </c>
      <c r="AM1668" s="42">
        <v>2.9117649999999999</v>
      </c>
      <c r="AN1668" s="42">
        <v>0.97058800000000001</v>
      </c>
      <c r="AO1668" s="42">
        <v>10.676470999999999</v>
      </c>
      <c r="AP1668" s="42">
        <v>25.235294</v>
      </c>
      <c r="AQ1668" s="42">
        <v>12.617647</v>
      </c>
      <c r="AR1668" s="42">
        <v>93.176471000000006</v>
      </c>
      <c r="AS1668" s="42">
        <v>0</v>
      </c>
      <c r="AT1668" s="42">
        <v>0</v>
      </c>
      <c r="AU1668" s="42">
        <v>0</v>
      </c>
      <c r="AV1668" s="42">
        <v>0</v>
      </c>
      <c r="AW1668" s="42">
        <v>15.529412000000001</v>
      </c>
      <c r="AX1668" s="42">
        <v>19.411764999999999</v>
      </c>
      <c r="AY1668" s="42">
        <v>46.588234999999997</v>
      </c>
      <c r="AZ1668" s="42">
        <v>11.647059</v>
      </c>
      <c r="BA1668" s="42">
        <v>54.352941000000001</v>
      </c>
      <c r="BB1668" s="42">
        <v>0</v>
      </c>
      <c r="BC1668" s="42">
        <v>0</v>
      </c>
      <c r="BD1668" s="42">
        <v>0</v>
      </c>
      <c r="BE1668" s="42">
        <v>0</v>
      </c>
      <c r="BF1668" s="42">
        <v>0</v>
      </c>
      <c r="BG1668" s="42">
        <v>19.411764999999999</v>
      </c>
      <c r="BH1668" s="42">
        <v>27.176470999999999</v>
      </c>
      <c r="BI1668" s="42">
        <v>7.7647060000000003</v>
      </c>
      <c r="BJ1668" s="42">
        <v>38.823529000000001</v>
      </c>
      <c r="BK1668" s="42">
        <v>0</v>
      </c>
      <c r="BL1668" s="42">
        <v>0</v>
      </c>
      <c r="BM1668" s="42">
        <v>0</v>
      </c>
      <c r="BN1668" s="42">
        <v>0</v>
      </c>
      <c r="BO1668" s="42">
        <v>15.529412000000001</v>
      </c>
      <c r="BP1668" s="42">
        <v>0</v>
      </c>
      <c r="BQ1668" s="42">
        <v>19.411764999999999</v>
      </c>
      <c r="BR1668" s="42">
        <v>3.8823530000000002</v>
      </c>
      <c r="BS1668" s="42">
        <v>0</v>
      </c>
      <c r="BT1668" s="42">
        <v>0</v>
      </c>
      <c r="BU1668" s="42">
        <v>0</v>
      </c>
      <c r="BV1668" s="42">
        <v>0</v>
      </c>
      <c r="BW1668" s="42">
        <v>0</v>
      </c>
      <c r="BX1668" s="42">
        <v>0</v>
      </c>
      <c r="BY1668" s="42">
        <v>0</v>
      </c>
      <c r="BZ1668" s="42">
        <v>0</v>
      </c>
      <c r="CA1668" s="42">
        <v>0</v>
      </c>
      <c r="CB1668" s="42">
        <v>34.941175999999999</v>
      </c>
      <c r="CC1668" s="42">
        <v>0</v>
      </c>
      <c r="CD1668" s="42">
        <v>0</v>
      </c>
      <c r="CE1668" s="42">
        <v>0</v>
      </c>
      <c r="CF1668" s="42">
        <v>0</v>
      </c>
      <c r="CG1668" s="42">
        <v>7.7647060000000003</v>
      </c>
      <c r="CH1668" s="42">
        <v>19.411764999999999</v>
      </c>
      <c r="CI1668" s="42">
        <v>0</v>
      </c>
      <c r="CJ1668" s="42">
        <v>7.7647060000000003</v>
      </c>
      <c r="CK1668" s="42">
        <v>58.235294000000003</v>
      </c>
      <c r="CL1668" s="42">
        <v>0</v>
      </c>
      <c r="CM1668" s="42">
        <v>0</v>
      </c>
      <c r="CN1668" s="42">
        <v>0</v>
      </c>
      <c r="CO1668" s="42">
        <v>0</v>
      </c>
      <c r="CP1668" s="42">
        <v>7.7647060000000003</v>
      </c>
      <c r="CQ1668" s="42">
        <v>0</v>
      </c>
      <c r="CR1668" s="42">
        <v>46.588234999999997</v>
      </c>
      <c r="CS1668" s="42">
        <v>3.8823530000000002</v>
      </c>
    </row>
    <row r="1669" spans="1:97">
      <c r="A1669" s="40" t="s">
        <v>4002</v>
      </c>
      <c r="B1669" s="40" t="s">
        <v>289</v>
      </c>
      <c r="C1669" s="40" t="s">
        <v>3502</v>
      </c>
      <c r="D1669" s="40" t="s">
        <v>3519</v>
      </c>
      <c r="E1669" s="40" t="s">
        <v>3578</v>
      </c>
      <c r="F1669" s="40" t="s">
        <v>397</v>
      </c>
      <c r="G1669" s="41" t="s">
        <v>294</v>
      </c>
      <c r="H1669" s="40" t="s">
        <v>4003</v>
      </c>
      <c r="I1669" s="42">
        <v>452</v>
      </c>
      <c r="J1669" s="42">
        <v>78.779590999999996</v>
      </c>
      <c r="K1669" s="42">
        <v>65.695256999999998</v>
      </c>
      <c r="L1669" s="42">
        <v>74.982984000000002</v>
      </c>
      <c r="M1669" s="42">
        <v>113.89820400000001</v>
      </c>
      <c r="N1669" s="42">
        <v>75.932136</v>
      </c>
      <c r="O1669" s="42">
        <v>42.711827</v>
      </c>
      <c r="P1669" s="42">
        <v>65</v>
      </c>
      <c r="Q1669" s="42">
        <v>39</v>
      </c>
      <c r="R1669" s="42">
        <v>79</v>
      </c>
      <c r="S1669" s="42">
        <v>72</v>
      </c>
      <c r="T1669" s="42">
        <v>62</v>
      </c>
      <c r="U1669" s="42">
        <v>37</v>
      </c>
      <c r="V1669" s="42">
        <v>220.30509000000001</v>
      </c>
      <c r="W1669" s="42">
        <v>35.118613000000003</v>
      </c>
      <c r="X1669" s="42">
        <v>32.373052999999999</v>
      </c>
      <c r="Y1669" s="42">
        <v>34.169460999999998</v>
      </c>
      <c r="Z1669" s="42">
        <v>55.050798999999998</v>
      </c>
      <c r="AA1669" s="42">
        <v>47.457585000000002</v>
      </c>
      <c r="AB1669" s="42">
        <v>16.135579</v>
      </c>
      <c r="AC1669" s="42">
        <v>0</v>
      </c>
      <c r="AD1669" s="42">
        <v>45.610228999999997</v>
      </c>
      <c r="AE1669" s="42">
        <v>128.18642700000001</v>
      </c>
      <c r="AF1669" s="42">
        <v>46.508432999999997</v>
      </c>
      <c r="AG1669" s="42">
        <v>231.69490999999999</v>
      </c>
      <c r="AH1669" s="42">
        <v>43.660978</v>
      </c>
      <c r="AI1669" s="42">
        <v>33.322203999999999</v>
      </c>
      <c r="AJ1669" s="42">
        <v>40.813523000000004</v>
      </c>
      <c r="AK1669" s="42">
        <v>58.847405999999999</v>
      </c>
      <c r="AL1669" s="42">
        <v>28.474551000000002</v>
      </c>
      <c r="AM1669" s="42">
        <v>21.830489</v>
      </c>
      <c r="AN1669" s="42">
        <v>4.7457589999999996</v>
      </c>
      <c r="AO1669" s="42">
        <v>60.847603999999997</v>
      </c>
      <c r="AP1669" s="42">
        <v>127.186328</v>
      </c>
      <c r="AQ1669" s="42">
        <v>43.660978</v>
      </c>
      <c r="AR1669" s="42">
        <v>375.86407400000002</v>
      </c>
      <c r="AS1669" s="42">
        <v>15.186427</v>
      </c>
      <c r="AT1669" s="42">
        <v>15.186427</v>
      </c>
      <c r="AU1669" s="42">
        <v>41.762675000000002</v>
      </c>
      <c r="AV1669" s="42">
        <v>37.966068</v>
      </c>
      <c r="AW1669" s="42">
        <v>68.338922999999994</v>
      </c>
      <c r="AX1669" s="42">
        <v>37.966068</v>
      </c>
      <c r="AY1669" s="42">
        <v>125.288025</v>
      </c>
      <c r="AZ1669" s="42">
        <v>34.169460999999998</v>
      </c>
      <c r="BA1669" s="42">
        <v>182.23712699999999</v>
      </c>
      <c r="BB1669" s="42">
        <v>7.5932139999999997</v>
      </c>
      <c r="BC1669" s="42">
        <v>11.38982</v>
      </c>
      <c r="BD1669" s="42">
        <v>22.779641000000002</v>
      </c>
      <c r="BE1669" s="42">
        <v>15.186427</v>
      </c>
      <c r="BF1669" s="42">
        <v>18.983034</v>
      </c>
      <c r="BG1669" s="42">
        <v>34.169460999999998</v>
      </c>
      <c r="BH1669" s="42">
        <v>64.542316</v>
      </c>
      <c r="BI1669" s="42">
        <v>7.5932139999999997</v>
      </c>
      <c r="BJ1669" s="42">
        <v>193.626947</v>
      </c>
      <c r="BK1669" s="42">
        <v>7.5932139999999997</v>
      </c>
      <c r="BL1669" s="42">
        <v>3.7966069999999998</v>
      </c>
      <c r="BM1669" s="42">
        <v>18.983034</v>
      </c>
      <c r="BN1669" s="42">
        <v>22.779641000000002</v>
      </c>
      <c r="BO1669" s="42">
        <v>49.355888999999998</v>
      </c>
      <c r="BP1669" s="42">
        <v>3.7966069999999998</v>
      </c>
      <c r="BQ1669" s="42">
        <v>60.745708999999998</v>
      </c>
      <c r="BR1669" s="42">
        <v>26.576248</v>
      </c>
      <c r="BS1669" s="42">
        <v>37.966068</v>
      </c>
      <c r="BT1669" s="42">
        <v>0</v>
      </c>
      <c r="BU1669" s="42">
        <v>0</v>
      </c>
      <c r="BV1669" s="42">
        <v>0</v>
      </c>
      <c r="BW1669" s="42">
        <v>0</v>
      </c>
      <c r="BX1669" s="42">
        <v>0</v>
      </c>
      <c r="BY1669" s="42">
        <v>11.38982</v>
      </c>
      <c r="BZ1669" s="42">
        <v>0</v>
      </c>
      <c r="CA1669" s="42">
        <v>26.576248</v>
      </c>
      <c r="CB1669" s="42">
        <v>151.864272</v>
      </c>
      <c r="CC1669" s="42">
        <v>0</v>
      </c>
      <c r="CD1669" s="42">
        <v>11.38982</v>
      </c>
      <c r="CE1669" s="42">
        <v>37.966068</v>
      </c>
      <c r="CF1669" s="42">
        <v>37.966068</v>
      </c>
      <c r="CG1669" s="42">
        <v>41.762675000000002</v>
      </c>
      <c r="CH1669" s="42">
        <v>15.186427</v>
      </c>
      <c r="CI1669" s="42">
        <v>3.7966069999999998</v>
      </c>
      <c r="CJ1669" s="42">
        <v>3.7966069999999998</v>
      </c>
      <c r="CK1669" s="42">
        <v>186.03373400000001</v>
      </c>
      <c r="CL1669" s="42">
        <v>15.186427</v>
      </c>
      <c r="CM1669" s="42">
        <v>3.7966069999999998</v>
      </c>
      <c r="CN1669" s="42">
        <v>3.7966069999999998</v>
      </c>
      <c r="CO1669" s="42">
        <v>0</v>
      </c>
      <c r="CP1669" s="42">
        <v>26.576248</v>
      </c>
      <c r="CQ1669" s="42">
        <v>11.38982</v>
      </c>
      <c r="CR1669" s="42">
        <v>121.491418</v>
      </c>
      <c r="CS1669" s="42">
        <v>3.7966069999999998</v>
      </c>
    </row>
    <row r="1670" spans="1:97">
      <c r="A1670" s="40" t="s">
        <v>4004</v>
      </c>
      <c r="B1670" s="40" t="s">
        <v>289</v>
      </c>
      <c r="C1670" s="40" t="s">
        <v>3502</v>
      </c>
      <c r="D1670" s="40" t="s">
        <v>3503</v>
      </c>
      <c r="E1670" s="40" t="s">
        <v>3549</v>
      </c>
      <c r="F1670" s="40" t="s">
        <v>2849</v>
      </c>
      <c r="G1670" s="41" t="s">
        <v>294</v>
      </c>
      <c r="H1670" s="40" t="s">
        <v>4005</v>
      </c>
      <c r="I1670" s="42">
        <v>1656</v>
      </c>
      <c r="J1670" s="42">
        <v>353</v>
      </c>
      <c r="K1670" s="42">
        <v>212</v>
      </c>
      <c r="L1670" s="42">
        <v>367</v>
      </c>
      <c r="M1670" s="42">
        <v>384</v>
      </c>
      <c r="N1670" s="42">
        <v>230</v>
      </c>
      <c r="O1670" s="42">
        <v>110</v>
      </c>
      <c r="P1670" s="42">
        <v>250</v>
      </c>
      <c r="Q1670" s="42">
        <v>204</v>
      </c>
      <c r="R1670" s="42">
        <v>293</v>
      </c>
      <c r="S1670" s="42">
        <v>316</v>
      </c>
      <c r="T1670" s="42">
        <v>194</v>
      </c>
      <c r="U1670" s="42">
        <v>88</v>
      </c>
      <c r="V1670" s="42">
        <v>820</v>
      </c>
      <c r="W1670" s="42">
        <v>174</v>
      </c>
      <c r="X1670" s="42">
        <v>112</v>
      </c>
      <c r="Y1670" s="42">
        <v>179</v>
      </c>
      <c r="Z1670" s="42">
        <v>194</v>
      </c>
      <c r="AA1670" s="42">
        <v>125</v>
      </c>
      <c r="AB1670" s="42">
        <v>35</v>
      </c>
      <c r="AC1670" s="42">
        <v>1</v>
      </c>
      <c r="AD1670" s="42">
        <v>219</v>
      </c>
      <c r="AE1670" s="42">
        <v>494</v>
      </c>
      <c r="AF1670" s="42">
        <v>107</v>
      </c>
      <c r="AG1670" s="42">
        <v>836</v>
      </c>
      <c r="AH1670" s="42">
        <v>179</v>
      </c>
      <c r="AI1670" s="42">
        <v>100</v>
      </c>
      <c r="AJ1670" s="42">
        <v>188</v>
      </c>
      <c r="AK1670" s="42">
        <v>190</v>
      </c>
      <c r="AL1670" s="42">
        <v>105</v>
      </c>
      <c r="AM1670" s="42">
        <v>64</v>
      </c>
      <c r="AN1670" s="42">
        <v>10</v>
      </c>
      <c r="AO1670" s="42">
        <v>223</v>
      </c>
      <c r="AP1670" s="42">
        <v>481</v>
      </c>
      <c r="AQ1670" s="42">
        <v>132</v>
      </c>
      <c r="AR1670" s="42">
        <v>1296</v>
      </c>
      <c r="AS1670" s="42">
        <v>32</v>
      </c>
      <c r="AT1670" s="42">
        <v>40</v>
      </c>
      <c r="AU1670" s="42">
        <v>108</v>
      </c>
      <c r="AV1670" s="42">
        <v>264</v>
      </c>
      <c r="AW1670" s="42">
        <v>180</v>
      </c>
      <c r="AX1670" s="42">
        <v>180</v>
      </c>
      <c r="AY1670" s="42">
        <v>352</v>
      </c>
      <c r="AZ1670" s="42">
        <v>140</v>
      </c>
      <c r="BA1670" s="42">
        <v>672</v>
      </c>
      <c r="BB1670" s="42">
        <v>28</v>
      </c>
      <c r="BC1670" s="42">
        <v>36</v>
      </c>
      <c r="BD1670" s="42">
        <v>56</v>
      </c>
      <c r="BE1670" s="42">
        <v>128</v>
      </c>
      <c r="BF1670" s="42">
        <v>44</v>
      </c>
      <c r="BG1670" s="42">
        <v>128</v>
      </c>
      <c r="BH1670" s="42">
        <v>188</v>
      </c>
      <c r="BI1670" s="42">
        <v>64</v>
      </c>
      <c r="BJ1670" s="42">
        <v>624</v>
      </c>
      <c r="BK1670" s="42">
        <v>4</v>
      </c>
      <c r="BL1670" s="42">
        <v>4</v>
      </c>
      <c r="BM1670" s="42">
        <v>52</v>
      </c>
      <c r="BN1670" s="42">
        <v>136</v>
      </c>
      <c r="BO1670" s="42">
        <v>136</v>
      </c>
      <c r="BP1670" s="42">
        <v>52</v>
      </c>
      <c r="BQ1670" s="42">
        <v>164</v>
      </c>
      <c r="BR1670" s="42">
        <v>76</v>
      </c>
      <c r="BS1670" s="42">
        <v>136</v>
      </c>
      <c r="BT1670" s="42">
        <v>0</v>
      </c>
      <c r="BU1670" s="42">
        <v>0</v>
      </c>
      <c r="BV1670" s="42">
        <v>0</v>
      </c>
      <c r="BW1670" s="42">
        <v>4</v>
      </c>
      <c r="BX1670" s="42">
        <v>20</v>
      </c>
      <c r="BY1670" s="42">
        <v>24</v>
      </c>
      <c r="BZ1670" s="42">
        <v>0</v>
      </c>
      <c r="CA1670" s="42">
        <v>88</v>
      </c>
      <c r="CB1670" s="42">
        <v>712</v>
      </c>
      <c r="CC1670" s="42">
        <v>24</v>
      </c>
      <c r="CD1670" s="42">
        <v>32</v>
      </c>
      <c r="CE1670" s="42">
        <v>84</v>
      </c>
      <c r="CF1670" s="42">
        <v>248</v>
      </c>
      <c r="CG1670" s="42">
        <v>140</v>
      </c>
      <c r="CH1670" s="42">
        <v>144</v>
      </c>
      <c r="CI1670" s="42">
        <v>4</v>
      </c>
      <c r="CJ1670" s="42">
        <v>36</v>
      </c>
      <c r="CK1670" s="42">
        <v>448</v>
      </c>
      <c r="CL1670" s="42">
        <v>8</v>
      </c>
      <c r="CM1670" s="42">
        <v>8</v>
      </c>
      <c r="CN1670" s="42">
        <v>24</v>
      </c>
      <c r="CO1670" s="42">
        <v>12</v>
      </c>
      <c r="CP1670" s="42">
        <v>20</v>
      </c>
      <c r="CQ1670" s="42">
        <v>12</v>
      </c>
      <c r="CR1670" s="42">
        <v>348</v>
      </c>
      <c r="CS1670" s="42">
        <v>16</v>
      </c>
    </row>
    <row r="1671" spans="1:97">
      <c r="A1671" s="40" t="s">
        <v>4006</v>
      </c>
      <c r="B1671" s="40" t="s">
        <v>289</v>
      </c>
      <c r="C1671" s="40" t="s">
        <v>3502</v>
      </c>
      <c r="D1671" s="40" t="s">
        <v>3519</v>
      </c>
      <c r="E1671" s="40" t="s">
        <v>3735</v>
      </c>
      <c r="F1671" s="40" t="s">
        <v>397</v>
      </c>
      <c r="G1671" s="41" t="s">
        <v>294</v>
      </c>
      <c r="H1671" s="40" t="s">
        <v>4007</v>
      </c>
      <c r="I1671" s="42">
        <v>843</v>
      </c>
      <c r="J1671" s="42">
        <v>173.260817</v>
      </c>
      <c r="K1671" s="42">
        <v>124.62620200000001</v>
      </c>
      <c r="L1671" s="42">
        <v>182.379808</v>
      </c>
      <c r="M1671" s="42">
        <v>187.44591299999999</v>
      </c>
      <c r="N1671" s="42">
        <v>110.441106</v>
      </c>
      <c r="O1671" s="42">
        <v>64.846153999999999</v>
      </c>
      <c r="P1671" s="42">
        <v>156</v>
      </c>
      <c r="Q1671" s="42">
        <v>131</v>
      </c>
      <c r="R1671" s="42">
        <v>170</v>
      </c>
      <c r="S1671" s="42">
        <v>132</v>
      </c>
      <c r="T1671" s="42">
        <v>107</v>
      </c>
      <c r="U1671" s="42">
        <v>36</v>
      </c>
      <c r="V1671" s="42">
        <v>418.46033699999998</v>
      </c>
      <c r="W1671" s="42">
        <v>83.084135000000003</v>
      </c>
      <c r="X1671" s="42">
        <v>63.832932999999997</v>
      </c>
      <c r="Y1671" s="42">
        <v>93.216346000000001</v>
      </c>
      <c r="Z1671" s="42">
        <v>92.203125</v>
      </c>
      <c r="AA1671" s="42">
        <v>57.753605999999998</v>
      </c>
      <c r="AB1671" s="42">
        <v>28.370191999999999</v>
      </c>
      <c r="AC1671" s="42">
        <v>0</v>
      </c>
      <c r="AD1671" s="42">
        <v>119.560096</v>
      </c>
      <c r="AE1671" s="42">
        <v>237.09375</v>
      </c>
      <c r="AF1671" s="42">
        <v>61.806489999999997</v>
      </c>
      <c r="AG1671" s="42">
        <v>424.53966300000002</v>
      </c>
      <c r="AH1671" s="42">
        <v>90.176682999999997</v>
      </c>
      <c r="AI1671" s="42">
        <v>60.793269000000002</v>
      </c>
      <c r="AJ1671" s="42">
        <v>89.163461999999996</v>
      </c>
      <c r="AK1671" s="42">
        <v>95.242788000000004</v>
      </c>
      <c r="AL1671" s="42">
        <v>52.6875</v>
      </c>
      <c r="AM1671" s="42">
        <v>35.462739999999997</v>
      </c>
      <c r="AN1671" s="42">
        <v>1.0132209999999999</v>
      </c>
      <c r="AO1671" s="42">
        <v>111.45432700000001</v>
      </c>
      <c r="AP1671" s="42">
        <v>247.22596200000001</v>
      </c>
      <c r="AQ1671" s="42">
        <v>65.859375</v>
      </c>
      <c r="AR1671" s="42">
        <v>713.30769199999997</v>
      </c>
      <c r="AS1671" s="42">
        <v>24.317308000000001</v>
      </c>
      <c r="AT1671" s="42">
        <v>52.6875</v>
      </c>
      <c r="AU1671" s="42">
        <v>12.158654</v>
      </c>
      <c r="AV1671" s="42">
        <v>93.216346000000001</v>
      </c>
      <c r="AW1671" s="42">
        <v>117.533654</v>
      </c>
      <c r="AX1671" s="42">
        <v>121.586538</v>
      </c>
      <c r="AY1671" s="42">
        <v>158.0625</v>
      </c>
      <c r="AZ1671" s="42">
        <v>133.745192</v>
      </c>
      <c r="BA1671" s="42">
        <v>368.8125</v>
      </c>
      <c r="BB1671" s="42">
        <v>20.264423000000001</v>
      </c>
      <c r="BC1671" s="42">
        <v>36.475962000000003</v>
      </c>
      <c r="BD1671" s="42">
        <v>12.158654</v>
      </c>
      <c r="BE1671" s="42">
        <v>48.634614999999997</v>
      </c>
      <c r="BF1671" s="42">
        <v>12.158654</v>
      </c>
      <c r="BG1671" s="42">
        <v>97.269231000000005</v>
      </c>
      <c r="BH1671" s="42">
        <v>81.057692000000003</v>
      </c>
      <c r="BI1671" s="42">
        <v>60.793269000000002</v>
      </c>
      <c r="BJ1671" s="42">
        <v>344.49519199999997</v>
      </c>
      <c r="BK1671" s="42">
        <v>4.0528849999999998</v>
      </c>
      <c r="BL1671" s="42">
        <v>16.211538000000001</v>
      </c>
      <c r="BM1671" s="42">
        <v>0</v>
      </c>
      <c r="BN1671" s="42">
        <v>44.581730999999998</v>
      </c>
      <c r="BO1671" s="42">
        <v>105.375</v>
      </c>
      <c r="BP1671" s="42">
        <v>24.317308000000001</v>
      </c>
      <c r="BQ1671" s="42">
        <v>77.004807999999997</v>
      </c>
      <c r="BR1671" s="42">
        <v>72.951922999999994</v>
      </c>
      <c r="BS1671" s="42">
        <v>121.586538</v>
      </c>
      <c r="BT1671" s="42">
        <v>0</v>
      </c>
      <c r="BU1671" s="42">
        <v>0</v>
      </c>
      <c r="BV1671" s="42">
        <v>0</v>
      </c>
      <c r="BW1671" s="42">
        <v>0</v>
      </c>
      <c r="BX1671" s="42">
        <v>28.370191999999999</v>
      </c>
      <c r="BY1671" s="42">
        <v>28.370191999999999</v>
      </c>
      <c r="BZ1671" s="42">
        <v>0</v>
      </c>
      <c r="CA1671" s="42">
        <v>64.846153999999999</v>
      </c>
      <c r="CB1671" s="42">
        <v>364.759615</v>
      </c>
      <c r="CC1671" s="42">
        <v>20.264423000000001</v>
      </c>
      <c r="CD1671" s="42">
        <v>48.634614999999997</v>
      </c>
      <c r="CE1671" s="42">
        <v>12.158654</v>
      </c>
      <c r="CF1671" s="42">
        <v>85.110577000000006</v>
      </c>
      <c r="CG1671" s="42">
        <v>77.004807999999997</v>
      </c>
      <c r="CH1671" s="42">
        <v>85.110577000000006</v>
      </c>
      <c r="CI1671" s="42">
        <v>0</v>
      </c>
      <c r="CJ1671" s="42">
        <v>36.475962000000003</v>
      </c>
      <c r="CK1671" s="42">
        <v>226.96153799999999</v>
      </c>
      <c r="CL1671" s="42">
        <v>4.0528849999999998</v>
      </c>
      <c r="CM1671" s="42">
        <v>4.0528849999999998</v>
      </c>
      <c r="CN1671" s="42">
        <v>0</v>
      </c>
      <c r="CO1671" s="42">
        <v>8.1057690000000004</v>
      </c>
      <c r="CP1671" s="42">
        <v>12.158654</v>
      </c>
      <c r="CQ1671" s="42">
        <v>8.1057690000000004</v>
      </c>
      <c r="CR1671" s="42">
        <v>158.0625</v>
      </c>
      <c r="CS1671" s="42">
        <v>32.423076999999999</v>
      </c>
    </row>
    <row r="1672" spans="1:97">
      <c r="A1672" s="40" t="s">
        <v>4008</v>
      </c>
      <c r="B1672" s="40" t="s">
        <v>289</v>
      </c>
      <c r="C1672" s="40" t="s">
        <v>3502</v>
      </c>
      <c r="D1672" s="40" t="s">
        <v>3519</v>
      </c>
      <c r="E1672" s="40" t="s">
        <v>3600</v>
      </c>
      <c r="F1672" s="40" t="s">
        <v>397</v>
      </c>
      <c r="G1672" s="41" t="s">
        <v>294</v>
      </c>
      <c r="H1672" s="40" t="s">
        <v>4009</v>
      </c>
      <c r="I1672" s="42">
        <v>292</v>
      </c>
      <c r="J1672" s="42">
        <v>51</v>
      </c>
      <c r="K1672" s="42">
        <v>33</v>
      </c>
      <c r="L1672" s="42">
        <v>61</v>
      </c>
      <c r="M1672" s="42">
        <v>61</v>
      </c>
      <c r="N1672" s="42">
        <v>56</v>
      </c>
      <c r="O1672" s="42">
        <v>30</v>
      </c>
      <c r="P1672" s="42">
        <v>57</v>
      </c>
      <c r="Q1672" s="42">
        <v>39</v>
      </c>
      <c r="R1672" s="42">
        <v>60</v>
      </c>
      <c r="S1672" s="42">
        <v>48</v>
      </c>
      <c r="T1672" s="42">
        <v>43</v>
      </c>
      <c r="U1672" s="42">
        <v>20</v>
      </c>
      <c r="V1672" s="42">
        <v>144</v>
      </c>
      <c r="W1672" s="42">
        <v>25</v>
      </c>
      <c r="X1672" s="42">
        <v>11</v>
      </c>
      <c r="Y1672" s="42">
        <v>34</v>
      </c>
      <c r="Z1672" s="42">
        <v>32</v>
      </c>
      <c r="AA1672" s="42">
        <v>26</v>
      </c>
      <c r="AB1672" s="42">
        <v>16</v>
      </c>
      <c r="AC1672" s="42">
        <v>0</v>
      </c>
      <c r="AD1672" s="42">
        <v>28</v>
      </c>
      <c r="AE1672" s="42">
        <v>84</v>
      </c>
      <c r="AF1672" s="42">
        <v>32</v>
      </c>
      <c r="AG1672" s="42">
        <v>148</v>
      </c>
      <c r="AH1672" s="42">
        <v>26</v>
      </c>
      <c r="AI1672" s="42">
        <v>22</v>
      </c>
      <c r="AJ1672" s="42">
        <v>27</v>
      </c>
      <c r="AK1672" s="42">
        <v>29</v>
      </c>
      <c r="AL1672" s="42">
        <v>30</v>
      </c>
      <c r="AM1672" s="42">
        <v>14</v>
      </c>
      <c r="AN1672" s="42">
        <v>0</v>
      </c>
      <c r="AO1672" s="42">
        <v>34</v>
      </c>
      <c r="AP1672" s="42">
        <v>81</v>
      </c>
      <c r="AQ1672" s="42">
        <v>33</v>
      </c>
      <c r="AR1672" s="42">
        <v>228</v>
      </c>
      <c r="AS1672" s="42">
        <v>16</v>
      </c>
      <c r="AT1672" s="42">
        <v>8</v>
      </c>
      <c r="AU1672" s="42">
        <v>12</v>
      </c>
      <c r="AV1672" s="42">
        <v>20</v>
      </c>
      <c r="AW1672" s="42">
        <v>28</v>
      </c>
      <c r="AX1672" s="42">
        <v>36</v>
      </c>
      <c r="AY1672" s="42">
        <v>84</v>
      </c>
      <c r="AZ1672" s="42">
        <v>24</v>
      </c>
      <c r="BA1672" s="42">
        <v>104</v>
      </c>
      <c r="BB1672" s="42">
        <v>12</v>
      </c>
      <c r="BC1672" s="42">
        <v>8</v>
      </c>
      <c r="BD1672" s="42">
        <v>4</v>
      </c>
      <c r="BE1672" s="42">
        <v>8</v>
      </c>
      <c r="BF1672" s="42">
        <v>4</v>
      </c>
      <c r="BG1672" s="42">
        <v>32</v>
      </c>
      <c r="BH1672" s="42">
        <v>36</v>
      </c>
      <c r="BI1672" s="42">
        <v>0</v>
      </c>
      <c r="BJ1672" s="42">
        <v>124</v>
      </c>
      <c r="BK1672" s="42">
        <v>4</v>
      </c>
      <c r="BL1672" s="42">
        <v>0</v>
      </c>
      <c r="BM1672" s="42">
        <v>8</v>
      </c>
      <c r="BN1672" s="42">
        <v>12</v>
      </c>
      <c r="BO1672" s="42">
        <v>24</v>
      </c>
      <c r="BP1672" s="42">
        <v>4</v>
      </c>
      <c r="BQ1672" s="42">
        <v>48</v>
      </c>
      <c r="BR1672" s="42">
        <v>24</v>
      </c>
      <c r="BS1672" s="42">
        <v>16</v>
      </c>
      <c r="BT1672" s="42">
        <v>0</v>
      </c>
      <c r="BU1672" s="42">
        <v>0</v>
      </c>
      <c r="BV1672" s="42">
        <v>0</v>
      </c>
      <c r="BW1672" s="42">
        <v>0</v>
      </c>
      <c r="BX1672" s="42">
        <v>4</v>
      </c>
      <c r="BY1672" s="42">
        <v>0</v>
      </c>
      <c r="BZ1672" s="42">
        <v>0</v>
      </c>
      <c r="CA1672" s="42">
        <v>12</v>
      </c>
      <c r="CB1672" s="42">
        <v>112</v>
      </c>
      <c r="CC1672" s="42">
        <v>16</v>
      </c>
      <c r="CD1672" s="42">
        <v>0</v>
      </c>
      <c r="CE1672" s="42">
        <v>12</v>
      </c>
      <c r="CF1672" s="42">
        <v>20</v>
      </c>
      <c r="CG1672" s="42">
        <v>20</v>
      </c>
      <c r="CH1672" s="42">
        <v>32</v>
      </c>
      <c r="CI1672" s="42">
        <v>4</v>
      </c>
      <c r="CJ1672" s="42">
        <v>8</v>
      </c>
      <c r="CK1672" s="42">
        <v>100</v>
      </c>
      <c r="CL1672" s="42">
        <v>0</v>
      </c>
      <c r="CM1672" s="42">
        <v>8</v>
      </c>
      <c r="CN1672" s="42">
        <v>0</v>
      </c>
      <c r="CO1672" s="42">
        <v>0</v>
      </c>
      <c r="CP1672" s="42">
        <v>4</v>
      </c>
      <c r="CQ1672" s="42">
        <v>4</v>
      </c>
      <c r="CR1672" s="42">
        <v>80</v>
      </c>
      <c r="CS1672" s="42">
        <v>4</v>
      </c>
    </row>
    <row r="1673" spans="1:97">
      <c r="A1673" s="40" t="s">
        <v>4010</v>
      </c>
      <c r="B1673" s="40" t="s">
        <v>289</v>
      </c>
      <c r="C1673" s="40" t="s">
        <v>3502</v>
      </c>
      <c r="D1673" s="40" t="s">
        <v>3519</v>
      </c>
      <c r="E1673" s="40" t="s">
        <v>3600</v>
      </c>
      <c r="F1673" s="40" t="s">
        <v>397</v>
      </c>
      <c r="G1673" s="41" t="s">
        <v>294</v>
      </c>
      <c r="H1673" s="40" t="s">
        <v>4011</v>
      </c>
      <c r="I1673" s="42">
        <v>694</v>
      </c>
      <c r="J1673" s="42">
        <v>130.026847</v>
      </c>
      <c r="K1673" s="42">
        <v>77.233356000000001</v>
      </c>
      <c r="L1673" s="42">
        <v>130.04364200000001</v>
      </c>
      <c r="M1673" s="42">
        <v>139.223286</v>
      </c>
      <c r="N1673" s="42">
        <v>139.223286</v>
      </c>
      <c r="O1673" s="42">
        <v>78.249583999999999</v>
      </c>
      <c r="P1673" s="42">
        <v>112</v>
      </c>
      <c r="Q1673" s="42">
        <v>67</v>
      </c>
      <c r="R1673" s="42">
        <v>121</v>
      </c>
      <c r="S1673" s="42">
        <v>119</v>
      </c>
      <c r="T1673" s="42">
        <v>118</v>
      </c>
      <c r="U1673" s="42">
        <v>72</v>
      </c>
      <c r="V1673" s="42">
        <v>363.75937099999999</v>
      </c>
      <c r="W1673" s="42">
        <v>73.134853000000007</v>
      </c>
      <c r="X1673" s="42">
        <v>41.665362999999999</v>
      </c>
      <c r="Y1673" s="42">
        <v>62.989364000000002</v>
      </c>
      <c r="Z1673" s="42">
        <v>78.249583999999999</v>
      </c>
      <c r="AA1673" s="42">
        <v>71.135985000000005</v>
      </c>
      <c r="AB1673" s="42">
        <v>33.535536</v>
      </c>
      <c r="AC1673" s="42">
        <v>3.0486849999999999</v>
      </c>
      <c r="AD1673" s="42">
        <v>94.475649000000004</v>
      </c>
      <c r="AE1673" s="42">
        <v>185.95299600000001</v>
      </c>
      <c r="AF1673" s="42">
        <v>83.330725999999999</v>
      </c>
      <c r="AG1673" s="42">
        <v>330.24062900000001</v>
      </c>
      <c r="AH1673" s="42">
        <v>56.891993999999997</v>
      </c>
      <c r="AI1673" s="42">
        <v>35.567993000000001</v>
      </c>
      <c r="AJ1673" s="42">
        <v>67.054277999999996</v>
      </c>
      <c r="AK1673" s="42">
        <v>60.973702000000003</v>
      </c>
      <c r="AL1673" s="42">
        <v>68.087299999999999</v>
      </c>
      <c r="AM1673" s="42">
        <v>36.584220999999999</v>
      </c>
      <c r="AN1673" s="42">
        <v>5.0811419999999998</v>
      </c>
      <c r="AO1673" s="42">
        <v>74.167876000000007</v>
      </c>
      <c r="AP1673" s="42">
        <v>175.79071200000001</v>
      </c>
      <c r="AQ1673" s="42">
        <v>80.282041000000007</v>
      </c>
      <c r="AR1673" s="42">
        <v>556.89314300000001</v>
      </c>
      <c r="AS1673" s="42">
        <v>48.778961000000002</v>
      </c>
      <c r="AT1673" s="42">
        <v>40.649135000000001</v>
      </c>
      <c r="AU1673" s="42">
        <v>20.324566999999998</v>
      </c>
      <c r="AV1673" s="42">
        <v>28.454394000000001</v>
      </c>
      <c r="AW1673" s="42">
        <v>65.038614999999993</v>
      </c>
      <c r="AX1673" s="42">
        <v>65.038614999999993</v>
      </c>
      <c r="AY1673" s="42">
        <v>223.57024000000001</v>
      </c>
      <c r="AZ1673" s="42">
        <v>65.038614999999993</v>
      </c>
      <c r="BA1673" s="42">
        <v>272.34920099999999</v>
      </c>
      <c r="BB1673" s="42">
        <v>32.519308000000002</v>
      </c>
      <c r="BC1673" s="42">
        <v>32.519308000000002</v>
      </c>
      <c r="BD1673" s="42">
        <v>12.194739999999999</v>
      </c>
      <c r="BE1673" s="42">
        <v>24.389481</v>
      </c>
      <c r="BF1673" s="42">
        <v>4.0649129999999998</v>
      </c>
      <c r="BG1673" s="42">
        <v>52.843874999999997</v>
      </c>
      <c r="BH1673" s="42">
        <v>105.68774999999999</v>
      </c>
      <c r="BI1673" s="42">
        <v>8.1298270000000006</v>
      </c>
      <c r="BJ1673" s="42">
        <v>284.54394200000002</v>
      </c>
      <c r="BK1673" s="42">
        <v>16.259654000000001</v>
      </c>
      <c r="BL1673" s="42">
        <v>8.1298270000000006</v>
      </c>
      <c r="BM1673" s="42">
        <v>8.1298270000000006</v>
      </c>
      <c r="BN1673" s="42">
        <v>4.0649129999999998</v>
      </c>
      <c r="BO1673" s="42">
        <v>60.973702000000003</v>
      </c>
      <c r="BP1673" s="42">
        <v>12.194739999999999</v>
      </c>
      <c r="BQ1673" s="42">
        <v>117.88249</v>
      </c>
      <c r="BR1673" s="42">
        <v>56.908788000000001</v>
      </c>
      <c r="BS1673" s="42">
        <v>44.714047999999998</v>
      </c>
      <c r="BT1673" s="42">
        <v>4.0649129999999998</v>
      </c>
      <c r="BU1673" s="42">
        <v>0</v>
      </c>
      <c r="BV1673" s="42">
        <v>0</v>
      </c>
      <c r="BW1673" s="42">
        <v>4.0649129999999998</v>
      </c>
      <c r="BX1673" s="42">
        <v>0</v>
      </c>
      <c r="BY1673" s="42">
        <v>12.194739999999999</v>
      </c>
      <c r="BZ1673" s="42">
        <v>0</v>
      </c>
      <c r="CA1673" s="42">
        <v>24.389481</v>
      </c>
      <c r="CB1673" s="42">
        <v>256.08954699999998</v>
      </c>
      <c r="CC1673" s="42">
        <v>28.454394000000001</v>
      </c>
      <c r="CD1673" s="42">
        <v>40.649135000000001</v>
      </c>
      <c r="CE1673" s="42">
        <v>16.259654000000001</v>
      </c>
      <c r="CF1673" s="42">
        <v>20.324566999999998</v>
      </c>
      <c r="CG1673" s="42">
        <v>60.973702000000003</v>
      </c>
      <c r="CH1673" s="42">
        <v>52.843874999999997</v>
      </c>
      <c r="CI1673" s="42">
        <v>8.1298270000000006</v>
      </c>
      <c r="CJ1673" s="42">
        <v>28.454394000000001</v>
      </c>
      <c r="CK1673" s="42">
        <v>256.08954699999998</v>
      </c>
      <c r="CL1673" s="42">
        <v>16.259654000000001</v>
      </c>
      <c r="CM1673" s="42">
        <v>0</v>
      </c>
      <c r="CN1673" s="42">
        <v>4.0649129999999998</v>
      </c>
      <c r="CO1673" s="42">
        <v>4.0649129999999998</v>
      </c>
      <c r="CP1673" s="42">
        <v>4.0649129999999998</v>
      </c>
      <c r="CQ1673" s="42">
        <v>0</v>
      </c>
      <c r="CR1673" s="42">
        <v>215.44041300000001</v>
      </c>
      <c r="CS1673" s="42">
        <v>12.194739999999999</v>
      </c>
    </row>
    <row r="1674" spans="1:97">
      <c r="A1674" s="40" t="s">
        <v>4012</v>
      </c>
      <c r="B1674" s="40" t="s">
        <v>289</v>
      </c>
      <c r="C1674" s="40" t="s">
        <v>3502</v>
      </c>
      <c r="D1674" s="40" t="s">
        <v>3519</v>
      </c>
      <c r="E1674" s="40" t="s">
        <v>3582</v>
      </c>
      <c r="F1674" s="40" t="s">
        <v>397</v>
      </c>
      <c r="G1674" s="41" t="s">
        <v>294</v>
      </c>
      <c r="H1674" s="40" t="s">
        <v>4013</v>
      </c>
      <c r="I1674" s="42">
        <v>562</v>
      </c>
      <c r="J1674" s="42">
        <v>80.003514999999993</v>
      </c>
      <c r="K1674" s="42">
        <v>83.954306000000003</v>
      </c>
      <c r="L1674" s="42">
        <v>102.720562</v>
      </c>
      <c r="M1674" s="42">
        <v>143.21616900000001</v>
      </c>
      <c r="N1674" s="42">
        <v>87.905096999999998</v>
      </c>
      <c r="O1674" s="42">
        <v>64.200350999999998</v>
      </c>
      <c r="P1674" s="42">
        <v>106</v>
      </c>
      <c r="Q1674" s="42">
        <v>84</v>
      </c>
      <c r="R1674" s="42">
        <v>120</v>
      </c>
      <c r="S1674" s="42">
        <v>109</v>
      </c>
      <c r="T1674" s="42">
        <v>100</v>
      </c>
      <c r="U1674" s="42">
        <v>57</v>
      </c>
      <c r="V1674" s="42">
        <v>293.34622100000001</v>
      </c>
      <c r="W1674" s="42">
        <v>44.446396999999997</v>
      </c>
      <c r="X1674" s="42">
        <v>45.434094999999999</v>
      </c>
      <c r="Y1674" s="42">
        <v>54.323374000000001</v>
      </c>
      <c r="Z1674" s="42">
        <v>73.089630999999997</v>
      </c>
      <c r="AA1674" s="42">
        <v>44.446396999999997</v>
      </c>
      <c r="AB1674" s="42">
        <v>29.630931</v>
      </c>
      <c r="AC1674" s="42">
        <v>1.975395</v>
      </c>
      <c r="AD1674" s="42">
        <v>64.200350999999998</v>
      </c>
      <c r="AE1674" s="42">
        <v>170.87170499999999</v>
      </c>
      <c r="AF1674" s="42">
        <v>58.274165000000004</v>
      </c>
      <c r="AG1674" s="42">
        <v>268.65377899999999</v>
      </c>
      <c r="AH1674" s="42">
        <v>35.557118000000003</v>
      </c>
      <c r="AI1674" s="42">
        <v>38.520211000000003</v>
      </c>
      <c r="AJ1674" s="42">
        <v>48.397188</v>
      </c>
      <c r="AK1674" s="42">
        <v>70.126537999999996</v>
      </c>
      <c r="AL1674" s="42">
        <v>43.458699000000003</v>
      </c>
      <c r="AM1674" s="42">
        <v>31.606327</v>
      </c>
      <c r="AN1674" s="42">
        <v>0.98769799999999996</v>
      </c>
      <c r="AO1674" s="42">
        <v>48.397188</v>
      </c>
      <c r="AP1674" s="42">
        <v>155.06854100000001</v>
      </c>
      <c r="AQ1674" s="42">
        <v>65.188049000000007</v>
      </c>
      <c r="AR1674" s="42">
        <v>493.84885800000001</v>
      </c>
      <c r="AS1674" s="42">
        <v>15.803163</v>
      </c>
      <c r="AT1674" s="42">
        <v>19.753954</v>
      </c>
      <c r="AU1674" s="42">
        <v>23.704744999999999</v>
      </c>
      <c r="AV1674" s="42">
        <v>35.557118000000003</v>
      </c>
      <c r="AW1674" s="42">
        <v>35.557118000000003</v>
      </c>
      <c r="AX1674" s="42">
        <v>90.868189999999998</v>
      </c>
      <c r="AY1674" s="42">
        <v>181.73638</v>
      </c>
      <c r="AZ1674" s="42">
        <v>90.868189999999998</v>
      </c>
      <c r="BA1674" s="42">
        <v>240.998243</v>
      </c>
      <c r="BB1674" s="42">
        <v>7.9015820000000003</v>
      </c>
      <c r="BC1674" s="42">
        <v>19.753954</v>
      </c>
      <c r="BD1674" s="42">
        <v>7.9015820000000003</v>
      </c>
      <c r="BE1674" s="42">
        <v>15.803163</v>
      </c>
      <c r="BF1674" s="42">
        <v>3.9507910000000002</v>
      </c>
      <c r="BG1674" s="42">
        <v>63.212654000000001</v>
      </c>
      <c r="BH1674" s="42">
        <v>86.917399000000003</v>
      </c>
      <c r="BI1674" s="42">
        <v>35.557118000000003</v>
      </c>
      <c r="BJ1674" s="42">
        <v>252.850615</v>
      </c>
      <c r="BK1674" s="42">
        <v>7.9015820000000003</v>
      </c>
      <c r="BL1674" s="42">
        <v>0</v>
      </c>
      <c r="BM1674" s="42">
        <v>15.803163</v>
      </c>
      <c r="BN1674" s="42">
        <v>19.753954</v>
      </c>
      <c r="BO1674" s="42">
        <v>31.606327</v>
      </c>
      <c r="BP1674" s="42">
        <v>27.655536000000001</v>
      </c>
      <c r="BQ1674" s="42">
        <v>94.818980999999994</v>
      </c>
      <c r="BR1674" s="42">
        <v>55.311072000000003</v>
      </c>
      <c r="BS1674" s="42">
        <v>47.409489999999998</v>
      </c>
      <c r="BT1674" s="42">
        <v>0</v>
      </c>
      <c r="BU1674" s="42">
        <v>0</v>
      </c>
      <c r="BV1674" s="42">
        <v>3.9507910000000002</v>
      </c>
      <c r="BW1674" s="42">
        <v>0</v>
      </c>
      <c r="BX1674" s="42">
        <v>0</v>
      </c>
      <c r="BY1674" s="42">
        <v>7.9015820000000003</v>
      </c>
      <c r="BZ1674" s="42">
        <v>0</v>
      </c>
      <c r="CA1674" s="42">
        <v>35.557118000000003</v>
      </c>
      <c r="CB1674" s="42">
        <v>205.441125</v>
      </c>
      <c r="CC1674" s="42">
        <v>11.852373</v>
      </c>
      <c r="CD1674" s="42">
        <v>15.803163</v>
      </c>
      <c r="CE1674" s="42">
        <v>11.852373</v>
      </c>
      <c r="CF1674" s="42">
        <v>35.557118000000003</v>
      </c>
      <c r="CG1674" s="42">
        <v>23.704744999999999</v>
      </c>
      <c r="CH1674" s="42">
        <v>67.163444999999996</v>
      </c>
      <c r="CI1674" s="42">
        <v>3.9507910000000002</v>
      </c>
      <c r="CJ1674" s="42">
        <v>35.557118000000003</v>
      </c>
      <c r="CK1674" s="42">
        <v>240.998243</v>
      </c>
      <c r="CL1674" s="42">
        <v>3.9507910000000002</v>
      </c>
      <c r="CM1674" s="42">
        <v>3.9507910000000002</v>
      </c>
      <c r="CN1674" s="42">
        <v>7.9015820000000003</v>
      </c>
      <c r="CO1674" s="42">
        <v>0</v>
      </c>
      <c r="CP1674" s="42">
        <v>11.852373</v>
      </c>
      <c r="CQ1674" s="42">
        <v>15.803163</v>
      </c>
      <c r="CR1674" s="42">
        <v>177.78558899999999</v>
      </c>
      <c r="CS1674" s="42">
        <v>19.753954</v>
      </c>
    </row>
    <row r="1675" spans="1:97">
      <c r="A1675" s="40" t="s">
        <v>4014</v>
      </c>
      <c r="B1675" s="40" t="s">
        <v>289</v>
      </c>
      <c r="C1675" s="40" t="s">
        <v>3502</v>
      </c>
      <c r="D1675" s="40" t="s">
        <v>3507</v>
      </c>
      <c r="E1675" s="40" t="s">
        <v>3533</v>
      </c>
      <c r="F1675" s="40" t="s">
        <v>2094</v>
      </c>
      <c r="G1675" s="41" t="s">
        <v>294</v>
      </c>
      <c r="H1675" s="40" t="s">
        <v>4015</v>
      </c>
      <c r="I1675" s="42">
        <v>343</v>
      </c>
      <c r="J1675" s="42">
        <v>52.458824</v>
      </c>
      <c r="K1675" s="42">
        <v>65.573528999999994</v>
      </c>
      <c r="L1675" s="42">
        <v>65.573528999999994</v>
      </c>
      <c r="M1675" s="42">
        <v>79.697058999999996</v>
      </c>
      <c r="N1675" s="42">
        <v>49.432352999999999</v>
      </c>
      <c r="O1675" s="42">
        <v>30.264706</v>
      </c>
      <c r="P1675" s="42">
        <v>33</v>
      </c>
      <c r="Q1675" s="42">
        <v>61</v>
      </c>
      <c r="R1675" s="42">
        <v>57</v>
      </c>
      <c r="S1675" s="42">
        <v>65</v>
      </c>
      <c r="T1675" s="42">
        <v>42</v>
      </c>
      <c r="U1675" s="42">
        <v>21</v>
      </c>
      <c r="V1675" s="42">
        <v>169.48235299999999</v>
      </c>
      <c r="W1675" s="42">
        <v>24.211765</v>
      </c>
      <c r="X1675" s="42">
        <v>34.299999999999997</v>
      </c>
      <c r="Y1675" s="42">
        <v>33.291176</v>
      </c>
      <c r="Z1675" s="42">
        <v>38.335293999999998</v>
      </c>
      <c r="AA1675" s="42">
        <v>26.229412</v>
      </c>
      <c r="AB1675" s="42">
        <v>13.114706</v>
      </c>
      <c r="AC1675" s="42">
        <v>0</v>
      </c>
      <c r="AD1675" s="42">
        <v>33.291176</v>
      </c>
      <c r="AE1675" s="42">
        <v>108.952941</v>
      </c>
      <c r="AF1675" s="42">
        <v>27.238235</v>
      </c>
      <c r="AG1675" s="42">
        <v>173.51764700000001</v>
      </c>
      <c r="AH1675" s="42">
        <v>28.247059</v>
      </c>
      <c r="AI1675" s="42">
        <v>31.273529</v>
      </c>
      <c r="AJ1675" s="42">
        <v>32.282353000000001</v>
      </c>
      <c r="AK1675" s="42">
        <v>41.361764999999998</v>
      </c>
      <c r="AL1675" s="42">
        <v>23.202940999999999</v>
      </c>
      <c r="AM1675" s="42">
        <v>17.149999999999999</v>
      </c>
      <c r="AN1675" s="42">
        <v>0</v>
      </c>
      <c r="AO1675" s="42">
        <v>32.282353000000001</v>
      </c>
      <c r="AP1675" s="42">
        <v>112.988235</v>
      </c>
      <c r="AQ1675" s="42">
        <v>28.247059</v>
      </c>
      <c r="AR1675" s="42">
        <v>278.435294</v>
      </c>
      <c r="AS1675" s="42">
        <v>28.247059</v>
      </c>
      <c r="AT1675" s="42">
        <v>8.0705880000000008</v>
      </c>
      <c r="AU1675" s="42">
        <v>16.141176000000002</v>
      </c>
      <c r="AV1675" s="42">
        <v>20.176470999999999</v>
      </c>
      <c r="AW1675" s="42">
        <v>44.388235000000002</v>
      </c>
      <c r="AX1675" s="42">
        <v>56.494118</v>
      </c>
      <c r="AY1675" s="42">
        <v>80.705882000000003</v>
      </c>
      <c r="AZ1675" s="42">
        <v>24.211765</v>
      </c>
      <c r="BA1675" s="42">
        <v>145.270588</v>
      </c>
      <c r="BB1675" s="42">
        <v>24.211765</v>
      </c>
      <c r="BC1675" s="42">
        <v>4.0352940000000004</v>
      </c>
      <c r="BD1675" s="42">
        <v>8.0705880000000008</v>
      </c>
      <c r="BE1675" s="42">
        <v>12.105881999999999</v>
      </c>
      <c r="BF1675" s="42">
        <v>4.0352940000000004</v>
      </c>
      <c r="BG1675" s="42">
        <v>36.317647000000001</v>
      </c>
      <c r="BH1675" s="42">
        <v>40.352941000000001</v>
      </c>
      <c r="BI1675" s="42">
        <v>16.141176000000002</v>
      </c>
      <c r="BJ1675" s="42">
        <v>133.164706</v>
      </c>
      <c r="BK1675" s="42">
        <v>4.0352940000000004</v>
      </c>
      <c r="BL1675" s="42">
        <v>4.0352940000000004</v>
      </c>
      <c r="BM1675" s="42">
        <v>8.0705880000000008</v>
      </c>
      <c r="BN1675" s="42">
        <v>8.0705880000000008</v>
      </c>
      <c r="BO1675" s="42">
        <v>40.352941000000001</v>
      </c>
      <c r="BP1675" s="42">
        <v>20.176470999999999</v>
      </c>
      <c r="BQ1675" s="42">
        <v>40.352941000000001</v>
      </c>
      <c r="BR1675" s="42">
        <v>8.0705880000000008</v>
      </c>
      <c r="BS1675" s="42">
        <v>24.211765</v>
      </c>
      <c r="BT1675" s="42">
        <v>0</v>
      </c>
      <c r="BU1675" s="42">
        <v>0</v>
      </c>
      <c r="BV1675" s="42">
        <v>0</v>
      </c>
      <c r="BW1675" s="42">
        <v>0</v>
      </c>
      <c r="BX1675" s="42">
        <v>4.0352940000000004</v>
      </c>
      <c r="BY1675" s="42">
        <v>4.0352940000000004</v>
      </c>
      <c r="BZ1675" s="42">
        <v>0</v>
      </c>
      <c r="CA1675" s="42">
        <v>16.141176000000002</v>
      </c>
      <c r="CB1675" s="42">
        <v>149.305882</v>
      </c>
      <c r="CC1675" s="42">
        <v>20.176470999999999</v>
      </c>
      <c r="CD1675" s="42">
        <v>8.0705880000000008</v>
      </c>
      <c r="CE1675" s="42">
        <v>12.105881999999999</v>
      </c>
      <c r="CF1675" s="42">
        <v>16.141176000000002</v>
      </c>
      <c r="CG1675" s="42">
        <v>36.317647000000001</v>
      </c>
      <c r="CH1675" s="42">
        <v>52.458824</v>
      </c>
      <c r="CI1675" s="42">
        <v>0</v>
      </c>
      <c r="CJ1675" s="42">
        <v>4.0352940000000004</v>
      </c>
      <c r="CK1675" s="42">
        <v>104.917647</v>
      </c>
      <c r="CL1675" s="42">
        <v>8.0705880000000008</v>
      </c>
      <c r="CM1675" s="42">
        <v>0</v>
      </c>
      <c r="CN1675" s="42">
        <v>4.0352940000000004</v>
      </c>
      <c r="CO1675" s="42">
        <v>4.0352940000000004</v>
      </c>
      <c r="CP1675" s="42">
        <v>4.0352940000000004</v>
      </c>
      <c r="CQ1675" s="42">
        <v>0</v>
      </c>
      <c r="CR1675" s="42">
        <v>80.705882000000003</v>
      </c>
      <c r="CS1675" s="42">
        <v>4.0352940000000004</v>
      </c>
    </row>
    <row r="1676" spans="1:97">
      <c r="A1676" s="40" t="s">
        <v>4016</v>
      </c>
      <c r="B1676" s="40" t="s">
        <v>289</v>
      </c>
      <c r="C1676" s="40" t="s">
        <v>3502</v>
      </c>
      <c r="D1676" s="40" t="s">
        <v>3507</v>
      </c>
      <c r="E1676" s="40" t="s">
        <v>3624</v>
      </c>
      <c r="F1676" s="40" t="s">
        <v>2094</v>
      </c>
      <c r="G1676" s="41" t="s">
        <v>294</v>
      </c>
      <c r="H1676" s="40" t="s">
        <v>4017</v>
      </c>
      <c r="I1676" s="42">
        <v>80</v>
      </c>
      <c r="J1676" s="42">
        <v>16.190476</v>
      </c>
      <c r="K1676" s="42">
        <v>14.285714</v>
      </c>
      <c r="L1676" s="42">
        <v>13.333333</v>
      </c>
      <c r="M1676" s="42">
        <v>19.047619000000001</v>
      </c>
      <c r="N1676" s="42">
        <v>10.476190000000001</v>
      </c>
      <c r="O1676" s="42">
        <v>6.6666670000000003</v>
      </c>
      <c r="P1676" s="42">
        <v>11</v>
      </c>
      <c r="Q1676" s="42">
        <v>7</v>
      </c>
      <c r="R1676" s="42">
        <v>11</v>
      </c>
      <c r="S1676" s="42">
        <v>13</v>
      </c>
      <c r="T1676" s="42">
        <v>14</v>
      </c>
      <c r="U1676" s="42">
        <v>10</v>
      </c>
      <c r="V1676" s="42">
        <v>40.952381000000003</v>
      </c>
      <c r="W1676" s="42">
        <v>4.7619049999999996</v>
      </c>
      <c r="X1676" s="42">
        <v>9.5238099999999992</v>
      </c>
      <c r="Y1676" s="42">
        <v>7.6190480000000003</v>
      </c>
      <c r="Z1676" s="42">
        <v>10.476190000000001</v>
      </c>
      <c r="AA1676" s="42">
        <v>5.7142860000000004</v>
      </c>
      <c r="AB1676" s="42">
        <v>2.8571430000000002</v>
      </c>
      <c r="AC1676" s="42">
        <v>0</v>
      </c>
      <c r="AD1676" s="42">
        <v>8.5714290000000002</v>
      </c>
      <c r="AE1676" s="42">
        <v>25.714286000000001</v>
      </c>
      <c r="AF1676" s="42">
        <v>6.6666670000000003</v>
      </c>
      <c r="AG1676" s="42">
        <v>39.047618999999997</v>
      </c>
      <c r="AH1676" s="42">
        <v>11.428571</v>
      </c>
      <c r="AI1676" s="42">
        <v>4.7619049999999996</v>
      </c>
      <c r="AJ1676" s="42">
        <v>5.7142860000000004</v>
      </c>
      <c r="AK1676" s="42">
        <v>8.5714290000000002</v>
      </c>
      <c r="AL1676" s="42">
        <v>4.7619049999999996</v>
      </c>
      <c r="AM1676" s="42">
        <v>3.8095240000000001</v>
      </c>
      <c r="AN1676" s="42">
        <v>0</v>
      </c>
      <c r="AO1676" s="42">
        <v>14.285714</v>
      </c>
      <c r="AP1676" s="42">
        <v>17.142856999999999</v>
      </c>
      <c r="AQ1676" s="42">
        <v>7.6190480000000003</v>
      </c>
      <c r="AR1676" s="42">
        <v>60.952381000000003</v>
      </c>
      <c r="AS1676" s="42">
        <v>3.8095240000000001</v>
      </c>
      <c r="AT1676" s="42">
        <v>0</v>
      </c>
      <c r="AU1676" s="42">
        <v>0</v>
      </c>
      <c r="AV1676" s="42">
        <v>3.8095240000000001</v>
      </c>
      <c r="AW1676" s="42">
        <v>3.8095240000000001</v>
      </c>
      <c r="AX1676" s="42">
        <v>7.6190480000000003</v>
      </c>
      <c r="AY1676" s="42">
        <v>26.666667</v>
      </c>
      <c r="AZ1676" s="42">
        <v>15.238095</v>
      </c>
      <c r="BA1676" s="42">
        <v>30.476189999999999</v>
      </c>
      <c r="BB1676" s="42">
        <v>3.8095240000000001</v>
      </c>
      <c r="BC1676" s="42">
        <v>0</v>
      </c>
      <c r="BD1676" s="42">
        <v>0</v>
      </c>
      <c r="BE1676" s="42">
        <v>0</v>
      </c>
      <c r="BF1676" s="42">
        <v>0</v>
      </c>
      <c r="BG1676" s="42">
        <v>7.6190480000000003</v>
      </c>
      <c r="BH1676" s="42">
        <v>11.428571</v>
      </c>
      <c r="BI1676" s="42">
        <v>7.6190480000000003</v>
      </c>
      <c r="BJ1676" s="42">
        <v>30.476189999999999</v>
      </c>
      <c r="BK1676" s="42">
        <v>0</v>
      </c>
      <c r="BL1676" s="42">
        <v>0</v>
      </c>
      <c r="BM1676" s="42">
        <v>0</v>
      </c>
      <c r="BN1676" s="42">
        <v>3.8095240000000001</v>
      </c>
      <c r="BO1676" s="42">
        <v>3.8095240000000001</v>
      </c>
      <c r="BP1676" s="42">
        <v>0</v>
      </c>
      <c r="BQ1676" s="42">
        <v>15.238095</v>
      </c>
      <c r="BR1676" s="42">
        <v>7.6190480000000003</v>
      </c>
      <c r="BS1676" s="42">
        <v>7.6190480000000003</v>
      </c>
      <c r="BT1676" s="42">
        <v>0</v>
      </c>
      <c r="BU1676" s="42">
        <v>0</v>
      </c>
      <c r="BV1676" s="42">
        <v>0</v>
      </c>
      <c r="BW1676" s="42">
        <v>0</v>
      </c>
      <c r="BX1676" s="42">
        <v>0</v>
      </c>
      <c r="BY1676" s="42">
        <v>0</v>
      </c>
      <c r="BZ1676" s="42">
        <v>0</v>
      </c>
      <c r="CA1676" s="42">
        <v>7.6190480000000003</v>
      </c>
      <c r="CB1676" s="42">
        <v>26.666667</v>
      </c>
      <c r="CC1676" s="42">
        <v>3.8095240000000001</v>
      </c>
      <c r="CD1676" s="42">
        <v>0</v>
      </c>
      <c r="CE1676" s="42">
        <v>0</v>
      </c>
      <c r="CF1676" s="42">
        <v>3.8095240000000001</v>
      </c>
      <c r="CG1676" s="42">
        <v>3.8095240000000001</v>
      </c>
      <c r="CH1676" s="42">
        <v>7.6190480000000003</v>
      </c>
      <c r="CI1676" s="42">
        <v>0</v>
      </c>
      <c r="CJ1676" s="42">
        <v>7.6190480000000003</v>
      </c>
      <c r="CK1676" s="42">
        <v>26.666667</v>
      </c>
      <c r="CL1676" s="42">
        <v>0</v>
      </c>
      <c r="CM1676" s="42">
        <v>0</v>
      </c>
      <c r="CN1676" s="42">
        <v>0</v>
      </c>
      <c r="CO1676" s="42">
        <v>0</v>
      </c>
      <c r="CP1676" s="42">
        <v>0</v>
      </c>
      <c r="CQ1676" s="42">
        <v>0</v>
      </c>
      <c r="CR1676" s="42">
        <v>26.666667</v>
      </c>
      <c r="CS1676" s="42">
        <v>0</v>
      </c>
    </row>
    <row r="1677" spans="1:97">
      <c r="A1677" s="40" t="s">
        <v>4018</v>
      </c>
      <c r="B1677" s="40" t="s">
        <v>289</v>
      </c>
      <c r="C1677" s="40" t="s">
        <v>3502</v>
      </c>
      <c r="D1677" s="40" t="s">
        <v>3503</v>
      </c>
      <c r="E1677" s="40" t="s">
        <v>3672</v>
      </c>
      <c r="F1677" s="40" t="s">
        <v>2849</v>
      </c>
      <c r="G1677" s="41" t="s">
        <v>294</v>
      </c>
      <c r="H1677" s="40" t="s">
        <v>4019</v>
      </c>
      <c r="I1677" s="42">
        <v>1404</v>
      </c>
      <c r="J1677" s="42">
        <v>281.04777200000001</v>
      </c>
      <c r="K1677" s="42">
        <v>170.67264700000001</v>
      </c>
      <c r="L1677" s="42">
        <v>298.42163399999998</v>
      </c>
      <c r="M1677" s="42">
        <v>322.94943999999998</v>
      </c>
      <c r="N1677" s="42">
        <v>208.46466000000001</v>
      </c>
      <c r="O1677" s="42">
        <v>122.44384599999999</v>
      </c>
      <c r="P1677" s="42">
        <v>243</v>
      </c>
      <c r="Q1677" s="42">
        <v>211</v>
      </c>
      <c r="R1677" s="42">
        <v>298</v>
      </c>
      <c r="S1677" s="42">
        <v>264</v>
      </c>
      <c r="T1677" s="42">
        <v>185</v>
      </c>
      <c r="U1677" s="42">
        <v>99</v>
      </c>
      <c r="V1677" s="42">
        <v>683.66920600000003</v>
      </c>
      <c r="W1677" s="42">
        <v>137.968906</v>
      </c>
      <c r="X1677" s="42">
        <v>91.979270999999997</v>
      </c>
      <c r="Y1677" s="42">
        <v>135.92492300000001</v>
      </c>
      <c r="Z1677" s="42">
        <v>169.650655</v>
      </c>
      <c r="AA1677" s="42">
        <v>100.13351900000001</v>
      </c>
      <c r="AB1677" s="42">
        <v>44.945957</v>
      </c>
      <c r="AC1677" s="42">
        <v>3.065976</v>
      </c>
      <c r="AD1677" s="42">
        <v>178.84858199999999</v>
      </c>
      <c r="AE1677" s="42">
        <v>398.55515400000002</v>
      </c>
      <c r="AF1677" s="42">
        <v>106.26547100000001</v>
      </c>
      <c r="AG1677" s="42">
        <v>720.33079399999997</v>
      </c>
      <c r="AH1677" s="42">
        <v>143.078866</v>
      </c>
      <c r="AI1677" s="42">
        <v>78.693376000000001</v>
      </c>
      <c r="AJ1677" s="42">
        <v>162.496712</v>
      </c>
      <c r="AK1677" s="42">
        <v>153.29878500000001</v>
      </c>
      <c r="AL1677" s="42">
        <v>108.331141</v>
      </c>
      <c r="AM1677" s="42">
        <v>66.299351999999999</v>
      </c>
      <c r="AN1677" s="42">
        <v>8.1325610000000008</v>
      </c>
      <c r="AO1677" s="42">
        <v>175.78260700000001</v>
      </c>
      <c r="AP1677" s="42">
        <v>414.92871100000002</v>
      </c>
      <c r="AQ1677" s="42">
        <v>129.61947599999999</v>
      </c>
      <c r="AR1677" s="42">
        <v>1107.578976</v>
      </c>
      <c r="AS1677" s="42">
        <v>49.055610999999999</v>
      </c>
      <c r="AT1677" s="42">
        <v>69.495448999999994</v>
      </c>
      <c r="AU1677" s="42">
        <v>69.495448999999994</v>
      </c>
      <c r="AV1677" s="42">
        <v>167.60667100000001</v>
      </c>
      <c r="AW1677" s="42">
        <v>183.95854199999999</v>
      </c>
      <c r="AX1677" s="42">
        <v>151.25480099999999</v>
      </c>
      <c r="AY1677" s="42">
        <v>298.16139199999998</v>
      </c>
      <c r="AZ1677" s="42">
        <v>118.55106000000001</v>
      </c>
      <c r="BA1677" s="42">
        <v>527.34781999999996</v>
      </c>
      <c r="BB1677" s="42">
        <v>24.527806000000002</v>
      </c>
      <c r="BC1677" s="42">
        <v>36.791708</v>
      </c>
      <c r="BD1677" s="42">
        <v>44.967644</v>
      </c>
      <c r="BE1677" s="42">
        <v>69.495448999999994</v>
      </c>
      <c r="BF1677" s="42">
        <v>36.791708</v>
      </c>
      <c r="BG1677" s="42">
        <v>138.99089799999999</v>
      </c>
      <c r="BH1677" s="42">
        <v>134.902931</v>
      </c>
      <c r="BI1677" s="42">
        <v>40.879676000000003</v>
      </c>
      <c r="BJ1677" s="42">
        <v>580.23115600000006</v>
      </c>
      <c r="BK1677" s="42">
        <v>24.527806000000002</v>
      </c>
      <c r="BL1677" s="42">
        <v>32.703741000000001</v>
      </c>
      <c r="BM1677" s="42">
        <v>24.527806000000002</v>
      </c>
      <c r="BN1677" s="42">
        <v>98.111221999999998</v>
      </c>
      <c r="BO1677" s="42">
        <v>147.166833</v>
      </c>
      <c r="BP1677" s="42">
        <v>12.263903000000001</v>
      </c>
      <c r="BQ1677" s="42">
        <v>163.25846100000001</v>
      </c>
      <c r="BR1677" s="42">
        <v>77.671384000000003</v>
      </c>
      <c r="BS1677" s="42">
        <v>130.81496300000001</v>
      </c>
      <c r="BT1677" s="42">
        <v>0</v>
      </c>
      <c r="BU1677" s="42">
        <v>0</v>
      </c>
      <c r="BV1677" s="42">
        <v>0</v>
      </c>
      <c r="BW1677" s="42">
        <v>8.1759350000000008</v>
      </c>
      <c r="BX1677" s="42">
        <v>28.615773000000001</v>
      </c>
      <c r="BY1677" s="42">
        <v>28.615773000000001</v>
      </c>
      <c r="BZ1677" s="42">
        <v>0</v>
      </c>
      <c r="CA1677" s="42">
        <v>65.407482000000002</v>
      </c>
      <c r="CB1677" s="42">
        <v>555.96359299999995</v>
      </c>
      <c r="CC1677" s="42">
        <v>28.615773000000001</v>
      </c>
      <c r="CD1677" s="42">
        <v>57.231546000000002</v>
      </c>
      <c r="CE1677" s="42">
        <v>57.231546000000002</v>
      </c>
      <c r="CF1677" s="42">
        <v>138.99089799999999</v>
      </c>
      <c r="CG1677" s="42">
        <v>118.55106000000001</v>
      </c>
      <c r="CH1677" s="42">
        <v>110.375125</v>
      </c>
      <c r="CI1677" s="42">
        <v>4.087968</v>
      </c>
      <c r="CJ1677" s="42">
        <v>40.879676000000003</v>
      </c>
      <c r="CK1677" s="42">
        <v>420.80041999999997</v>
      </c>
      <c r="CL1677" s="42">
        <v>20.439838000000002</v>
      </c>
      <c r="CM1677" s="42">
        <v>12.263903000000001</v>
      </c>
      <c r="CN1677" s="42">
        <v>12.263903000000001</v>
      </c>
      <c r="CO1677" s="42">
        <v>20.439838000000002</v>
      </c>
      <c r="CP1677" s="42">
        <v>36.791708</v>
      </c>
      <c r="CQ1677" s="42">
        <v>12.263903000000001</v>
      </c>
      <c r="CR1677" s="42">
        <v>294.07342399999999</v>
      </c>
      <c r="CS1677" s="42">
        <v>12.263903000000001</v>
      </c>
    </row>
    <row r="1678" spans="1:97">
      <c r="A1678" s="40" t="s">
        <v>4020</v>
      </c>
      <c r="B1678" s="40" t="s">
        <v>289</v>
      </c>
      <c r="C1678" s="40" t="s">
        <v>3502</v>
      </c>
      <c r="D1678" s="40" t="s">
        <v>3507</v>
      </c>
      <c r="E1678" s="40" t="s">
        <v>3554</v>
      </c>
      <c r="F1678" s="40" t="s">
        <v>351</v>
      </c>
      <c r="G1678" s="41" t="s">
        <v>294</v>
      </c>
      <c r="H1678" s="40" t="s">
        <v>4021</v>
      </c>
      <c r="I1678" s="42">
        <v>243</v>
      </c>
      <c r="J1678" s="42">
        <v>52</v>
      </c>
      <c r="K1678" s="42">
        <v>26</v>
      </c>
      <c r="L1678" s="42">
        <v>42</v>
      </c>
      <c r="M1678" s="42">
        <v>59</v>
      </c>
      <c r="N1678" s="42">
        <v>42</v>
      </c>
      <c r="O1678" s="42">
        <v>22</v>
      </c>
      <c r="P1678" s="42">
        <v>44</v>
      </c>
      <c r="Q1678" s="42">
        <v>28</v>
      </c>
      <c r="R1678" s="42">
        <v>53</v>
      </c>
      <c r="S1678" s="42">
        <v>40</v>
      </c>
      <c r="T1678" s="42">
        <v>38</v>
      </c>
      <c r="U1678" s="42">
        <v>23</v>
      </c>
      <c r="V1678" s="42">
        <v>124</v>
      </c>
      <c r="W1678" s="42">
        <v>23</v>
      </c>
      <c r="X1678" s="42">
        <v>13</v>
      </c>
      <c r="Y1678" s="42">
        <v>20</v>
      </c>
      <c r="Z1678" s="42">
        <v>35</v>
      </c>
      <c r="AA1678" s="42">
        <v>20</v>
      </c>
      <c r="AB1678" s="42">
        <v>12</v>
      </c>
      <c r="AC1678" s="42">
        <v>1</v>
      </c>
      <c r="AD1678" s="42">
        <v>28</v>
      </c>
      <c r="AE1678" s="42">
        <v>68</v>
      </c>
      <c r="AF1678" s="42">
        <v>28</v>
      </c>
      <c r="AG1678" s="42">
        <v>119</v>
      </c>
      <c r="AH1678" s="42">
        <v>29</v>
      </c>
      <c r="AI1678" s="42">
        <v>13</v>
      </c>
      <c r="AJ1678" s="42">
        <v>22</v>
      </c>
      <c r="AK1678" s="42">
        <v>24</v>
      </c>
      <c r="AL1678" s="42">
        <v>22</v>
      </c>
      <c r="AM1678" s="42">
        <v>8</v>
      </c>
      <c r="AN1678" s="42">
        <v>1</v>
      </c>
      <c r="AO1678" s="42">
        <v>35</v>
      </c>
      <c r="AP1678" s="42">
        <v>62</v>
      </c>
      <c r="AQ1678" s="42">
        <v>22</v>
      </c>
      <c r="AR1678" s="42">
        <v>200</v>
      </c>
      <c r="AS1678" s="42">
        <v>16</v>
      </c>
      <c r="AT1678" s="42">
        <v>16</v>
      </c>
      <c r="AU1678" s="42">
        <v>4</v>
      </c>
      <c r="AV1678" s="42">
        <v>8</v>
      </c>
      <c r="AW1678" s="42">
        <v>28</v>
      </c>
      <c r="AX1678" s="42">
        <v>28</v>
      </c>
      <c r="AY1678" s="42">
        <v>80</v>
      </c>
      <c r="AZ1678" s="42">
        <v>20</v>
      </c>
      <c r="BA1678" s="42">
        <v>108</v>
      </c>
      <c r="BB1678" s="42">
        <v>12</v>
      </c>
      <c r="BC1678" s="42">
        <v>8</v>
      </c>
      <c r="BD1678" s="42">
        <v>4</v>
      </c>
      <c r="BE1678" s="42">
        <v>0</v>
      </c>
      <c r="BF1678" s="42">
        <v>8</v>
      </c>
      <c r="BG1678" s="42">
        <v>20</v>
      </c>
      <c r="BH1678" s="42">
        <v>44</v>
      </c>
      <c r="BI1678" s="42">
        <v>12</v>
      </c>
      <c r="BJ1678" s="42">
        <v>92</v>
      </c>
      <c r="BK1678" s="42">
        <v>4</v>
      </c>
      <c r="BL1678" s="42">
        <v>8</v>
      </c>
      <c r="BM1678" s="42">
        <v>0</v>
      </c>
      <c r="BN1678" s="42">
        <v>8</v>
      </c>
      <c r="BO1678" s="42">
        <v>20</v>
      </c>
      <c r="BP1678" s="42">
        <v>8</v>
      </c>
      <c r="BQ1678" s="42">
        <v>36</v>
      </c>
      <c r="BR1678" s="42">
        <v>8</v>
      </c>
      <c r="BS1678" s="42">
        <v>20</v>
      </c>
      <c r="BT1678" s="42">
        <v>0</v>
      </c>
      <c r="BU1678" s="42">
        <v>0</v>
      </c>
      <c r="BV1678" s="42">
        <v>0</v>
      </c>
      <c r="BW1678" s="42">
        <v>4</v>
      </c>
      <c r="BX1678" s="42">
        <v>0</v>
      </c>
      <c r="BY1678" s="42">
        <v>8</v>
      </c>
      <c r="BZ1678" s="42">
        <v>0</v>
      </c>
      <c r="CA1678" s="42">
        <v>8</v>
      </c>
      <c r="CB1678" s="42">
        <v>84</v>
      </c>
      <c r="CC1678" s="42">
        <v>12</v>
      </c>
      <c r="CD1678" s="42">
        <v>12</v>
      </c>
      <c r="CE1678" s="42">
        <v>4</v>
      </c>
      <c r="CF1678" s="42">
        <v>0</v>
      </c>
      <c r="CG1678" s="42">
        <v>24</v>
      </c>
      <c r="CH1678" s="42">
        <v>20</v>
      </c>
      <c r="CI1678" s="42">
        <v>0</v>
      </c>
      <c r="CJ1678" s="42">
        <v>12</v>
      </c>
      <c r="CK1678" s="42">
        <v>96</v>
      </c>
      <c r="CL1678" s="42">
        <v>4</v>
      </c>
      <c r="CM1678" s="42">
        <v>4</v>
      </c>
      <c r="CN1678" s="42">
        <v>0</v>
      </c>
      <c r="CO1678" s="42">
        <v>4</v>
      </c>
      <c r="CP1678" s="42">
        <v>4</v>
      </c>
      <c r="CQ1678" s="42">
        <v>0</v>
      </c>
      <c r="CR1678" s="42">
        <v>80</v>
      </c>
      <c r="CS1678" s="42">
        <v>0</v>
      </c>
    </row>
    <row r="1679" spans="1:97">
      <c r="A1679" s="40" t="s">
        <v>4022</v>
      </c>
      <c r="B1679" s="40" t="s">
        <v>289</v>
      </c>
      <c r="C1679" s="40" t="s">
        <v>3502</v>
      </c>
      <c r="D1679" s="40" t="s">
        <v>3503</v>
      </c>
      <c r="E1679" s="40" t="s">
        <v>3633</v>
      </c>
      <c r="F1679" s="40" t="s">
        <v>2849</v>
      </c>
      <c r="G1679" s="41" t="s">
        <v>294</v>
      </c>
      <c r="H1679" s="40" t="s">
        <v>4023</v>
      </c>
      <c r="I1679" s="42">
        <v>502</v>
      </c>
      <c r="J1679" s="42">
        <v>79.367588999999995</v>
      </c>
      <c r="K1679" s="42">
        <v>80.359684000000001</v>
      </c>
      <c r="L1679" s="42">
        <v>88.296442999999996</v>
      </c>
      <c r="M1679" s="42">
        <v>136.90909099999999</v>
      </c>
      <c r="N1679" s="42">
        <v>77.383398999999997</v>
      </c>
      <c r="O1679" s="42">
        <v>39.683793999999999</v>
      </c>
      <c r="P1679" s="42">
        <v>75</v>
      </c>
      <c r="Q1679" s="42">
        <v>66</v>
      </c>
      <c r="R1679" s="42">
        <v>109</v>
      </c>
      <c r="S1679" s="42">
        <v>84</v>
      </c>
      <c r="T1679" s="42">
        <v>55</v>
      </c>
      <c r="U1679" s="42">
        <v>19</v>
      </c>
      <c r="V1679" s="42">
        <v>252.98419000000001</v>
      </c>
      <c r="W1679" s="42">
        <v>39.683793999999999</v>
      </c>
      <c r="X1679" s="42">
        <v>43.652174000000002</v>
      </c>
      <c r="Y1679" s="42">
        <v>43.652174000000002</v>
      </c>
      <c r="Z1679" s="42">
        <v>71.43083</v>
      </c>
      <c r="AA1679" s="42">
        <v>39.683793999999999</v>
      </c>
      <c r="AB1679" s="42">
        <v>14.881423</v>
      </c>
      <c r="AC1679" s="42">
        <v>0</v>
      </c>
      <c r="AD1679" s="42">
        <v>52.581028000000003</v>
      </c>
      <c r="AE1679" s="42">
        <v>160.719368</v>
      </c>
      <c r="AF1679" s="42">
        <v>39.683793999999999</v>
      </c>
      <c r="AG1679" s="42">
        <v>249.01580999999999</v>
      </c>
      <c r="AH1679" s="42">
        <v>39.683793999999999</v>
      </c>
      <c r="AI1679" s="42">
        <v>36.707509999999999</v>
      </c>
      <c r="AJ1679" s="42">
        <v>44.644269000000001</v>
      </c>
      <c r="AK1679" s="42">
        <v>65.478261000000003</v>
      </c>
      <c r="AL1679" s="42">
        <v>37.699604999999998</v>
      </c>
      <c r="AM1679" s="42">
        <v>23.810276999999999</v>
      </c>
      <c r="AN1679" s="42">
        <v>0.99209499999999995</v>
      </c>
      <c r="AO1679" s="42">
        <v>57.541502000000001</v>
      </c>
      <c r="AP1679" s="42">
        <v>149.80632399999999</v>
      </c>
      <c r="AQ1679" s="42">
        <v>41.667983999999997</v>
      </c>
      <c r="AR1679" s="42">
        <v>400.80632400000002</v>
      </c>
      <c r="AS1679" s="42">
        <v>0</v>
      </c>
      <c r="AT1679" s="42">
        <v>11.905138000000001</v>
      </c>
      <c r="AU1679" s="42">
        <v>11.905138000000001</v>
      </c>
      <c r="AV1679" s="42">
        <v>55.557312000000003</v>
      </c>
      <c r="AW1679" s="42">
        <v>87.304348000000005</v>
      </c>
      <c r="AX1679" s="42">
        <v>75.399208999999999</v>
      </c>
      <c r="AY1679" s="42">
        <v>119.051383</v>
      </c>
      <c r="AZ1679" s="42">
        <v>39.683793999999999</v>
      </c>
      <c r="BA1679" s="42">
        <v>194.450593</v>
      </c>
      <c r="BB1679" s="42">
        <v>0</v>
      </c>
      <c r="BC1679" s="42">
        <v>7.9367590000000003</v>
      </c>
      <c r="BD1679" s="42">
        <v>7.9367590000000003</v>
      </c>
      <c r="BE1679" s="42">
        <v>19.841896999999999</v>
      </c>
      <c r="BF1679" s="42">
        <v>23.810276999999999</v>
      </c>
      <c r="BG1679" s="42">
        <v>71.43083</v>
      </c>
      <c r="BH1679" s="42">
        <v>51.588932999999997</v>
      </c>
      <c r="BI1679" s="42">
        <v>11.905138000000001</v>
      </c>
      <c r="BJ1679" s="42">
        <v>206.35573099999999</v>
      </c>
      <c r="BK1679" s="42">
        <v>0</v>
      </c>
      <c r="BL1679" s="42">
        <v>3.9683790000000001</v>
      </c>
      <c r="BM1679" s="42">
        <v>3.9683790000000001</v>
      </c>
      <c r="BN1679" s="42">
        <v>35.715415</v>
      </c>
      <c r="BO1679" s="42">
        <v>63.494070999999998</v>
      </c>
      <c r="BP1679" s="42">
        <v>3.9683790000000001</v>
      </c>
      <c r="BQ1679" s="42">
        <v>67.462451000000001</v>
      </c>
      <c r="BR1679" s="42">
        <v>27.778656000000002</v>
      </c>
      <c r="BS1679" s="42">
        <v>47.620553000000001</v>
      </c>
      <c r="BT1679" s="42">
        <v>0</v>
      </c>
      <c r="BU1679" s="42">
        <v>0</v>
      </c>
      <c r="BV1679" s="42">
        <v>0</v>
      </c>
      <c r="BW1679" s="42">
        <v>3.9683790000000001</v>
      </c>
      <c r="BX1679" s="42">
        <v>11.905138000000001</v>
      </c>
      <c r="BY1679" s="42">
        <v>0</v>
      </c>
      <c r="BZ1679" s="42">
        <v>0</v>
      </c>
      <c r="CA1679" s="42">
        <v>31.747036000000001</v>
      </c>
      <c r="CB1679" s="42">
        <v>174.60869600000001</v>
      </c>
      <c r="CC1679" s="42">
        <v>0</v>
      </c>
      <c r="CD1679" s="42">
        <v>11.905138000000001</v>
      </c>
      <c r="CE1679" s="42">
        <v>11.905138000000001</v>
      </c>
      <c r="CF1679" s="42">
        <v>39.683793999999999</v>
      </c>
      <c r="CG1679" s="42">
        <v>51.588932999999997</v>
      </c>
      <c r="CH1679" s="42">
        <v>55.557312000000003</v>
      </c>
      <c r="CI1679" s="42">
        <v>0</v>
      </c>
      <c r="CJ1679" s="42">
        <v>3.9683790000000001</v>
      </c>
      <c r="CK1679" s="42">
        <v>178.57707500000001</v>
      </c>
      <c r="CL1679" s="42">
        <v>0</v>
      </c>
      <c r="CM1679" s="42">
        <v>0</v>
      </c>
      <c r="CN1679" s="42">
        <v>0</v>
      </c>
      <c r="CO1679" s="42">
        <v>11.905138000000001</v>
      </c>
      <c r="CP1679" s="42">
        <v>23.810276999999999</v>
      </c>
      <c r="CQ1679" s="42">
        <v>19.841896999999999</v>
      </c>
      <c r="CR1679" s="42">
        <v>119.051383</v>
      </c>
      <c r="CS1679" s="42">
        <v>3.9683790000000001</v>
      </c>
    </row>
    <row r="1680" spans="1:97">
      <c r="A1680" s="40" t="s">
        <v>4024</v>
      </c>
      <c r="B1680" s="40" t="s">
        <v>289</v>
      </c>
      <c r="C1680" s="40" t="s">
        <v>3502</v>
      </c>
      <c r="D1680" s="40" t="s">
        <v>3523</v>
      </c>
      <c r="E1680" s="40" t="s">
        <v>3562</v>
      </c>
      <c r="F1680" s="40" t="s">
        <v>2849</v>
      </c>
      <c r="G1680" s="41" t="s">
        <v>294</v>
      </c>
      <c r="H1680" s="40" t="s">
        <v>4025</v>
      </c>
      <c r="I1680" s="42">
        <v>486</v>
      </c>
      <c r="J1680" s="42">
        <v>81.442398999999995</v>
      </c>
      <c r="K1680" s="42">
        <v>84.136035000000007</v>
      </c>
      <c r="L1680" s="42">
        <v>75.618532000000002</v>
      </c>
      <c r="M1680" s="42">
        <v>102.345429</v>
      </c>
      <c r="N1680" s="42">
        <v>79.355579000000006</v>
      </c>
      <c r="O1680" s="42">
        <v>63.102026000000002</v>
      </c>
      <c r="P1680" s="42">
        <v>102</v>
      </c>
      <c r="Q1680" s="42">
        <v>82</v>
      </c>
      <c r="R1680" s="42">
        <v>91</v>
      </c>
      <c r="S1680" s="42">
        <v>100</v>
      </c>
      <c r="T1680" s="42">
        <v>77</v>
      </c>
      <c r="U1680" s="42">
        <v>51</v>
      </c>
      <c r="V1680" s="42">
        <v>237.24162200000001</v>
      </c>
      <c r="W1680" s="42">
        <v>38.330970999999998</v>
      </c>
      <c r="X1680" s="42">
        <v>42.068018000000002</v>
      </c>
      <c r="Y1680" s="42">
        <v>42.068018000000002</v>
      </c>
      <c r="Z1680" s="42">
        <v>46.892133000000001</v>
      </c>
      <c r="AA1680" s="42">
        <v>39.199744000000003</v>
      </c>
      <c r="AB1680" s="42">
        <v>24.858374000000001</v>
      </c>
      <c r="AC1680" s="42">
        <v>3.8243649999999998</v>
      </c>
      <c r="AD1680" s="42">
        <v>49.804067000000003</v>
      </c>
      <c r="AE1680" s="42">
        <v>138.67689899999999</v>
      </c>
      <c r="AF1680" s="42">
        <v>48.760657000000002</v>
      </c>
      <c r="AG1680" s="42">
        <v>248.75837799999999</v>
      </c>
      <c r="AH1680" s="42">
        <v>43.111427999999997</v>
      </c>
      <c r="AI1680" s="42">
        <v>42.068018000000002</v>
      </c>
      <c r="AJ1680" s="42">
        <v>33.550514</v>
      </c>
      <c r="AK1680" s="42">
        <v>55.453296000000002</v>
      </c>
      <c r="AL1680" s="42">
        <v>40.155835000000003</v>
      </c>
      <c r="AM1680" s="42">
        <v>30.594922</v>
      </c>
      <c r="AN1680" s="42">
        <v>3.8243649999999998</v>
      </c>
      <c r="AO1680" s="42">
        <v>53.628431999999997</v>
      </c>
      <c r="AP1680" s="42">
        <v>140.63274100000001</v>
      </c>
      <c r="AQ1680" s="42">
        <v>54.497205000000001</v>
      </c>
      <c r="AR1680" s="42">
        <v>401.907624</v>
      </c>
      <c r="AS1680" s="42">
        <v>3.8243649999999998</v>
      </c>
      <c r="AT1680" s="42">
        <v>3.8243649999999998</v>
      </c>
      <c r="AU1680" s="42">
        <v>11.473096</v>
      </c>
      <c r="AV1680" s="42">
        <v>53.541113000000003</v>
      </c>
      <c r="AW1680" s="42">
        <v>42.242654999999999</v>
      </c>
      <c r="AX1680" s="42">
        <v>103.43249900000001</v>
      </c>
      <c r="AY1680" s="42">
        <v>114.730957</v>
      </c>
      <c r="AZ1680" s="42">
        <v>68.838573999999994</v>
      </c>
      <c r="BA1680" s="42">
        <v>187.568534</v>
      </c>
      <c r="BB1680" s="42">
        <v>3.8243649999999998</v>
      </c>
      <c r="BC1680" s="42">
        <v>3.8243649999999998</v>
      </c>
      <c r="BD1680" s="42">
        <v>3.8243649999999998</v>
      </c>
      <c r="BE1680" s="42">
        <v>22.946190999999999</v>
      </c>
      <c r="BF1680" s="42">
        <v>0</v>
      </c>
      <c r="BG1680" s="42">
        <v>84.310671999999997</v>
      </c>
      <c r="BH1680" s="42">
        <v>49.716748000000003</v>
      </c>
      <c r="BI1680" s="42">
        <v>19.121825999999999</v>
      </c>
      <c r="BJ1680" s="42">
        <v>214.33909</v>
      </c>
      <c r="BK1680" s="42">
        <v>0</v>
      </c>
      <c r="BL1680" s="42">
        <v>0</v>
      </c>
      <c r="BM1680" s="42">
        <v>7.6487299999999996</v>
      </c>
      <c r="BN1680" s="42">
        <v>30.594922</v>
      </c>
      <c r="BO1680" s="42">
        <v>42.242654999999999</v>
      </c>
      <c r="BP1680" s="42">
        <v>19.121825999999999</v>
      </c>
      <c r="BQ1680" s="42">
        <v>65.014208999999994</v>
      </c>
      <c r="BR1680" s="42">
        <v>49.716748000000003</v>
      </c>
      <c r="BS1680" s="42">
        <v>53.541113000000003</v>
      </c>
      <c r="BT1680" s="42">
        <v>0</v>
      </c>
      <c r="BU1680" s="42">
        <v>0</v>
      </c>
      <c r="BV1680" s="42">
        <v>3.8243649999999998</v>
      </c>
      <c r="BW1680" s="42">
        <v>3.8243649999999998</v>
      </c>
      <c r="BX1680" s="42">
        <v>7.6487299999999996</v>
      </c>
      <c r="BY1680" s="42">
        <v>15.297461</v>
      </c>
      <c r="BZ1680" s="42">
        <v>0</v>
      </c>
      <c r="CA1680" s="42">
        <v>22.946190999999999</v>
      </c>
      <c r="CB1680" s="42">
        <v>195.39190199999999</v>
      </c>
      <c r="CC1680" s="42">
        <v>3.8243649999999998</v>
      </c>
      <c r="CD1680" s="42">
        <v>3.8243649999999998</v>
      </c>
      <c r="CE1680" s="42">
        <v>7.6487299999999996</v>
      </c>
      <c r="CF1680" s="42">
        <v>49.716748000000003</v>
      </c>
      <c r="CG1680" s="42">
        <v>30.769559000000001</v>
      </c>
      <c r="CH1680" s="42">
        <v>72.837576999999996</v>
      </c>
      <c r="CI1680" s="42">
        <v>0</v>
      </c>
      <c r="CJ1680" s="42">
        <v>26.770557</v>
      </c>
      <c r="CK1680" s="42">
        <v>152.97460899999999</v>
      </c>
      <c r="CL1680" s="42">
        <v>0</v>
      </c>
      <c r="CM1680" s="42">
        <v>0</v>
      </c>
      <c r="CN1680" s="42">
        <v>0</v>
      </c>
      <c r="CO1680" s="42">
        <v>0</v>
      </c>
      <c r="CP1680" s="42">
        <v>3.8243649999999998</v>
      </c>
      <c r="CQ1680" s="42">
        <v>15.297461</v>
      </c>
      <c r="CR1680" s="42">
        <v>114.730957</v>
      </c>
      <c r="CS1680" s="42">
        <v>19.121825999999999</v>
      </c>
    </row>
    <row r="1681" spans="1:97">
      <c r="A1681" s="40" t="s">
        <v>4026</v>
      </c>
      <c r="B1681" s="40" t="s">
        <v>289</v>
      </c>
      <c r="C1681" s="40" t="s">
        <v>3502</v>
      </c>
      <c r="D1681" s="40" t="s">
        <v>3523</v>
      </c>
      <c r="E1681" s="40" t="s">
        <v>3527</v>
      </c>
      <c r="F1681" s="40" t="s">
        <v>2849</v>
      </c>
      <c r="G1681" s="41" t="s">
        <v>294</v>
      </c>
      <c r="H1681" s="40" t="s">
        <v>4027</v>
      </c>
      <c r="I1681" s="42">
        <v>169</v>
      </c>
      <c r="J1681" s="42">
        <v>31.945122000000001</v>
      </c>
      <c r="K1681" s="42">
        <v>22.670732000000001</v>
      </c>
      <c r="L1681" s="42">
        <v>28.853659</v>
      </c>
      <c r="M1681" s="42">
        <v>35.036585000000002</v>
      </c>
      <c r="N1681" s="42">
        <v>23.701219999999999</v>
      </c>
      <c r="O1681" s="42">
        <v>26.792683</v>
      </c>
      <c r="P1681" s="42">
        <v>36</v>
      </c>
      <c r="Q1681" s="42">
        <v>23</v>
      </c>
      <c r="R1681" s="42">
        <v>32</v>
      </c>
      <c r="S1681" s="42">
        <v>25</v>
      </c>
      <c r="T1681" s="42">
        <v>34</v>
      </c>
      <c r="U1681" s="42">
        <v>12</v>
      </c>
      <c r="V1681" s="42">
        <v>87.591463000000005</v>
      </c>
      <c r="W1681" s="42">
        <v>14.426829</v>
      </c>
      <c r="X1681" s="42">
        <v>11.335366</v>
      </c>
      <c r="Y1681" s="42">
        <v>15.457317</v>
      </c>
      <c r="Z1681" s="42">
        <v>21.640243999999999</v>
      </c>
      <c r="AA1681" s="42">
        <v>12.365854000000001</v>
      </c>
      <c r="AB1681" s="42">
        <v>12.365854000000001</v>
      </c>
      <c r="AC1681" s="42">
        <v>0</v>
      </c>
      <c r="AD1681" s="42">
        <v>18.548780000000001</v>
      </c>
      <c r="AE1681" s="42">
        <v>50.493901999999999</v>
      </c>
      <c r="AF1681" s="42">
        <v>18.548780000000001</v>
      </c>
      <c r="AG1681" s="42">
        <v>81.408536999999995</v>
      </c>
      <c r="AH1681" s="42">
        <v>17.518293</v>
      </c>
      <c r="AI1681" s="42">
        <v>11.335366</v>
      </c>
      <c r="AJ1681" s="42">
        <v>13.396341</v>
      </c>
      <c r="AK1681" s="42">
        <v>13.396341</v>
      </c>
      <c r="AL1681" s="42">
        <v>11.335366</v>
      </c>
      <c r="AM1681" s="42">
        <v>14.426829</v>
      </c>
      <c r="AN1681" s="42">
        <v>0</v>
      </c>
      <c r="AO1681" s="42">
        <v>21.640243999999999</v>
      </c>
      <c r="AP1681" s="42">
        <v>38.128048999999997</v>
      </c>
      <c r="AQ1681" s="42">
        <v>21.640243999999999</v>
      </c>
      <c r="AR1681" s="42">
        <v>144.268293</v>
      </c>
      <c r="AS1681" s="42">
        <v>0</v>
      </c>
      <c r="AT1681" s="42">
        <v>4.1219510000000001</v>
      </c>
      <c r="AU1681" s="42">
        <v>0</v>
      </c>
      <c r="AV1681" s="42">
        <v>12.365854000000001</v>
      </c>
      <c r="AW1681" s="42">
        <v>28.853659</v>
      </c>
      <c r="AX1681" s="42">
        <v>28.853659</v>
      </c>
      <c r="AY1681" s="42">
        <v>45.341462999999997</v>
      </c>
      <c r="AZ1681" s="42">
        <v>24.731707</v>
      </c>
      <c r="BA1681" s="42">
        <v>61.829267999999999</v>
      </c>
      <c r="BB1681" s="42">
        <v>0</v>
      </c>
      <c r="BC1681" s="42">
        <v>4.1219510000000001</v>
      </c>
      <c r="BD1681" s="42">
        <v>0</v>
      </c>
      <c r="BE1681" s="42">
        <v>4.1219510000000001</v>
      </c>
      <c r="BF1681" s="42">
        <v>4.1219510000000001</v>
      </c>
      <c r="BG1681" s="42">
        <v>24.731707</v>
      </c>
      <c r="BH1681" s="42">
        <v>16.487805000000002</v>
      </c>
      <c r="BI1681" s="42">
        <v>8.2439020000000003</v>
      </c>
      <c r="BJ1681" s="42">
        <v>82.439024000000003</v>
      </c>
      <c r="BK1681" s="42">
        <v>0</v>
      </c>
      <c r="BL1681" s="42">
        <v>0</v>
      </c>
      <c r="BM1681" s="42">
        <v>0</v>
      </c>
      <c r="BN1681" s="42">
        <v>8.2439020000000003</v>
      </c>
      <c r="BO1681" s="42">
        <v>24.731707</v>
      </c>
      <c r="BP1681" s="42">
        <v>4.1219510000000001</v>
      </c>
      <c r="BQ1681" s="42">
        <v>28.853659</v>
      </c>
      <c r="BR1681" s="42">
        <v>16.487805000000002</v>
      </c>
      <c r="BS1681" s="42">
        <v>16.487805000000002</v>
      </c>
      <c r="BT1681" s="42">
        <v>0</v>
      </c>
      <c r="BU1681" s="42">
        <v>0</v>
      </c>
      <c r="BV1681" s="42">
        <v>0</v>
      </c>
      <c r="BW1681" s="42">
        <v>0</v>
      </c>
      <c r="BX1681" s="42">
        <v>0</v>
      </c>
      <c r="BY1681" s="42">
        <v>4.1219510000000001</v>
      </c>
      <c r="BZ1681" s="42">
        <v>0</v>
      </c>
      <c r="CA1681" s="42">
        <v>12.365854000000001</v>
      </c>
      <c r="CB1681" s="42">
        <v>61.829267999999999</v>
      </c>
      <c r="CC1681" s="42">
        <v>0</v>
      </c>
      <c r="CD1681" s="42">
        <v>0</v>
      </c>
      <c r="CE1681" s="42">
        <v>0</v>
      </c>
      <c r="CF1681" s="42">
        <v>12.365854000000001</v>
      </c>
      <c r="CG1681" s="42">
        <v>24.731707</v>
      </c>
      <c r="CH1681" s="42">
        <v>20.609756000000001</v>
      </c>
      <c r="CI1681" s="42">
        <v>0</v>
      </c>
      <c r="CJ1681" s="42">
        <v>4.1219510000000001</v>
      </c>
      <c r="CK1681" s="42">
        <v>65.951220000000006</v>
      </c>
      <c r="CL1681" s="42">
        <v>0</v>
      </c>
      <c r="CM1681" s="42">
        <v>4.1219510000000001</v>
      </c>
      <c r="CN1681" s="42">
        <v>0</v>
      </c>
      <c r="CO1681" s="42">
        <v>0</v>
      </c>
      <c r="CP1681" s="42">
        <v>4.1219510000000001</v>
      </c>
      <c r="CQ1681" s="42">
        <v>4.1219510000000001</v>
      </c>
      <c r="CR1681" s="42">
        <v>45.341462999999997</v>
      </c>
      <c r="CS1681" s="42">
        <v>8.2439020000000003</v>
      </c>
    </row>
    <row r="1682" spans="1:97">
      <c r="A1682" s="40" t="s">
        <v>4028</v>
      </c>
      <c r="B1682" s="40" t="s">
        <v>289</v>
      </c>
      <c r="C1682" s="40" t="s">
        <v>3502</v>
      </c>
      <c r="D1682" s="40" t="s">
        <v>3523</v>
      </c>
      <c r="E1682" s="40" t="s">
        <v>3527</v>
      </c>
      <c r="F1682" s="40" t="s">
        <v>2849</v>
      </c>
      <c r="G1682" s="41" t="s">
        <v>294</v>
      </c>
      <c r="H1682" s="40" t="s">
        <v>2562</v>
      </c>
      <c r="I1682" s="42">
        <v>298</v>
      </c>
      <c r="J1682" s="42">
        <v>39.219372</v>
      </c>
      <c r="K1682" s="42">
        <v>39.852452</v>
      </c>
      <c r="L1682" s="42">
        <v>54.299565000000001</v>
      </c>
      <c r="M1682" s="42">
        <v>83.109129999999993</v>
      </c>
      <c r="N1682" s="42">
        <v>53.778950000000002</v>
      </c>
      <c r="O1682" s="42">
        <v>27.740532000000002</v>
      </c>
      <c r="P1682" s="42">
        <v>44</v>
      </c>
      <c r="Q1682" s="42">
        <v>48</v>
      </c>
      <c r="R1682" s="42">
        <v>60</v>
      </c>
      <c r="S1682" s="42">
        <v>54</v>
      </c>
      <c r="T1682" s="42">
        <v>36</v>
      </c>
      <c r="U1682" s="42">
        <v>16</v>
      </c>
      <c r="V1682" s="42">
        <v>156.863587</v>
      </c>
      <c r="W1682" s="42">
        <v>21.044540999999999</v>
      </c>
      <c r="X1682" s="42">
        <v>25.081848000000001</v>
      </c>
      <c r="Y1682" s="42">
        <v>26.882524</v>
      </c>
      <c r="Z1682" s="42">
        <v>44.424275000000002</v>
      </c>
      <c r="AA1682" s="42">
        <v>25.081848000000001</v>
      </c>
      <c r="AB1682" s="42">
        <v>13.391980999999999</v>
      </c>
      <c r="AC1682" s="42">
        <v>0.95657000000000003</v>
      </c>
      <c r="AD1682" s="42">
        <v>27.740532000000002</v>
      </c>
      <c r="AE1682" s="42">
        <v>97.556242999999995</v>
      </c>
      <c r="AF1682" s="42">
        <v>31.566811999999999</v>
      </c>
      <c r="AG1682" s="42">
        <v>141.136413</v>
      </c>
      <c r="AH1682" s="42">
        <v>18.174831000000001</v>
      </c>
      <c r="AI1682" s="42">
        <v>14.770604000000001</v>
      </c>
      <c r="AJ1682" s="42">
        <v>27.417041000000001</v>
      </c>
      <c r="AK1682" s="42">
        <v>38.684854999999999</v>
      </c>
      <c r="AL1682" s="42">
        <v>28.697102000000001</v>
      </c>
      <c r="AM1682" s="42">
        <v>12.435411</v>
      </c>
      <c r="AN1682" s="42">
        <v>0.95657000000000003</v>
      </c>
      <c r="AO1682" s="42">
        <v>22.957681000000001</v>
      </c>
      <c r="AP1682" s="42">
        <v>89.481629999999996</v>
      </c>
      <c r="AQ1682" s="42">
        <v>28.697102000000001</v>
      </c>
      <c r="AR1682" s="42">
        <v>259.73719799999998</v>
      </c>
      <c r="AS1682" s="42">
        <v>7.6525600000000003</v>
      </c>
      <c r="AT1682" s="42">
        <v>19.131401</v>
      </c>
      <c r="AU1682" s="42">
        <v>11.478840999999999</v>
      </c>
      <c r="AV1682" s="42">
        <v>23.801787000000001</v>
      </c>
      <c r="AW1682" s="42">
        <v>23.801787000000001</v>
      </c>
      <c r="AX1682" s="42">
        <v>70.561256</v>
      </c>
      <c r="AY1682" s="42">
        <v>84.178165000000007</v>
      </c>
      <c r="AZ1682" s="42">
        <v>19.131401</v>
      </c>
      <c r="BA1682" s="42">
        <v>143.26058</v>
      </c>
      <c r="BB1682" s="42">
        <v>7.6525600000000003</v>
      </c>
      <c r="BC1682" s="42">
        <v>7.6525600000000003</v>
      </c>
      <c r="BD1682" s="42">
        <v>0</v>
      </c>
      <c r="BE1682" s="42">
        <v>12.322946</v>
      </c>
      <c r="BF1682" s="42">
        <v>0</v>
      </c>
      <c r="BG1682" s="42">
        <v>62.064588999999998</v>
      </c>
      <c r="BH1682" s="42">
        <v>42.089081999999998</v>
      </c>
      <c r="BI1682" s="42">
        <v>11.478840999999999</v>
      </c>
      <c r="BJ1682" s="42">
        <v>116.476618</v>
      </c>
      <c r="BK1682" s="42">
        <v>0</v>
      </c>
      <c r="BL1682" s="42">
        <v>11.478840999999999</v>
      </c>
      <c r="BM1682" s="42">
        <v>11.478840999999999</v>
      </c>
      <c r="BN1682" s="42">
        <v>11.478840999999999</v>
      </c>
      <c r="BO1682" s="42">
        <v>23.801787000000001</v>
      </c>
      <c r="BP1682" s="42">
        <v>8.4966659999999994</v>
      </c>
      <c r="BQ1682" s="42">
        <v>42.089081999999998</v>
      </c>
      <c r="BR1682" s="42">
        <v>7.6525600000000003</v>
      </c>
      <c r="BS1682" s="42">
        <v>23.801787000000001</v>
      </c>
      <c r="BT1682" s="42">
        <v>0</v>
      </c>
      <c r="BU1682" s="42">
        <v>0</v>
      </c>
      <c r="BV1682" s="42">
        <v>0</v>
      </c>
      <c r="BW1682" s="42">
        <v>0</v>
      </c>
      <c r="BX1682" s="42">
        <v>3.8262800000000001</v>
      </c>
      <c r="BY1682" s="42">
        <v>8.4966659999999994</v>
      </c>
      <c r="BZ1682" s="42">
        <v>0</v>
      </c>
      <c r="CA1682" s="42">
        <v>11.478840999999999</v>
      </c>
      <c r="CB1682" s="42">
        <v>117.320724</v>
      </c>
      <c r="CC1682" s="42">
        <v>3.8262800000000001</v>
      </c>
      <c r="CD1682" s="42">
        <v>11.478840999999999</v>
      </c>
      <c r="CE1682" s="42">
        <v>3.8262800000000001</v>
      </c>
      <c r="CF1682" s="42">
        <v>23.801787000000001</v>
      </c>
      <c r="CG1682" s="42">
        <v>12.322946</v>
      </c>
      <c r="CH1682" s="42">
        <v>54.412028999999997</v>
      </c>
      <c r="CI1682" s="42">
        <v>0</v>
      </c>
      <c r="CJ1682" s="42">
        <v>7.6525600000000003</v>
      </c>
      <c r="CK1682" s="42">
        <v>118.614687</v>
      </c>
      <c r="CL1682" s="42">
        <v>3.8262800000000001</v>
      </c>
      <c r="CM1682" s="42">
        <v>7.6525600000000003</v>
      </c>
      <c r="CN1682" s="42">
        <v>7.6525600000000003</v>
      </c>
      <c r="CO1682" s="42">
        <v>0</v>
      </c>
      <c r="CP1682" s="42">
        <v>7.6525600000000003</v>
      </c>
      <c r="CQ1682" s="42">
        <v>7.6525600000000003</v>
      </c>
      <c r="CR1682" s="42">
        <v>84.178165000000007</v>
      </c>
      <c r="CS1682" s="42">
        <v>0</v>
      </c>
    </row>
    <row r="1683" spans="1:97">
      <c r="A1683" s="40" t="s">
        <v>4029</v>
      </c>
      <c r="B1683" s="40" t="s">
        <v>289</v>
      </c>
      <c r="C1683" s="40" t="s">
        <v>3502</v>
      </c>
      <c r="D1683" s="40" t="s">
        <v>3519</v>
      </c>
      <c r="E1683" s="40" t="s">
        <v>3520</v>
      </c>
      <c r="F1683" s="40" t="s">
        <v>397</v>
      </c>
      <c r="G1683" s="41" t="s">
        <v>294</v>
      </c>
      <c r="H1683" s="40" t="s">
        <v>4030</v>
      </c>
      <c r="I1683" s="42">
        <v>6290</v>
      </c>
      <c r="J1683" s="42">
        <v>1108.760835</v>
      </c>
      <c r="K1683" s="42">
        <v>933.04515000000004</v>
      </c>
      <c r="L1683" s="42">
        <v>980.98542199999997</v>
      </c>
      <c r="M1683" s="42">
        <v>1145.8569219999999</v>
      </c>
      <c r="N1683" s="42">
        <v>1207.5622490000001</v>
      </c>
      <c r="O1683" s="42">
        <v>913.78942199999995</v>
      </c>
      <c r="P1683" s="42">
        <v>981</v>
      </c>
      <c r="Q1683" s="42">
        <v>1041</v>
      </c>
      <c r="R1683" s="42">
        <v>1089</v>
      </c>
      <c r="S1683" s="42">
        <v>1055</v>
      </c>
      <c r="T1683" s="42">
        <v>1067</v>
      </c>
      <c r="U1683" s="42">
        <v>633</v>
      </c>
      <c r="V1683" s="42">
        <v>2967.0512100000001</v>
      </c>
      <c r="W1683" s="42">
        <v>560.56309899999997</v>
      </c>
      <c r="X1683" s="42">
        <v>467.82489500000003</v>
      </c>
      <c r="Y1683" s="42">
        <v>497.70583900000003</v>
      </c>
      <c r="Z1683" s="42">
        <v>527.58879899999999</v>
      </c>
      <c r="AA1683" s="42">
        <v>584.14189099999999</v>
      </c>
      <c r="AB1683" s="42">
        <v>305.61752300000001</v>
      </c>
      <c r="AC1683" s="42">
        <v>23.609164</v>
      </c>
      <c r="AD1683" s="42">
        <v>737.74146399999995</v>
      </c>
      <c r="AE1683" s="42">
        <v>1543.6699269999999</v>
      </c>
      <c r="AF1683" s="42">
        <v>685.63981999999999</v>
      </c>
      <c r="AG1683" s="42">
        <v>3322.9487899999999</v>
      </c>
      <c r="AH1683" s="42">
        <v>548.19773599999996</v>
      </c>
      <c r="AI1683" s="42">
        <v>465.22025500000001</v>
      </c>
      <c r="AJ1683" s="42">
        <v>483.279583</v>
      </c>
      <c r="AK1683" s="42">
        <v>618.26812299999995</v>
      </c>
      <c r="AL1683" s="42">
        <v>623.42035799999996</v>
      </c>
      <c r="AM1683" s="42">
        <v>508.00813099999999</v>
      </c>
      <c r="AN1683" s="42">
        <v>76.554603999999998</v>
      </c>
      <c r="AO1683" s="42">
        <v>727.10413200000005</v>
      </c>
      <c r="AP1683" s="42">
        <v>1630.0165810000001</v>
      </c>
      <c r="AQ1683" s="42">
        <v>965.828078</v>
      </c>
      <c r="AR1683" s="42">
        <v>5192.7274230000003</v>
      </c>
      <c r="AS1683" s="42">
        <v>78.313962000000004</v>
      </c>
      <c r="AT1683" s="42">
        <v>144.262562</v>
      </c>
      <c r="AU1683" s="42">
        <v>94.801112000000003</v>
      </c>
      <c r="AV1683" s="42">
        <v>391.56981100000002</v>
      </c>
      <c r="AW1683" s="42">
        <v>671.851361</v>
      </c>
      <c r="AX1683" s="42">
        <v>881.69806700000004</v>
      </c>
      <c r="AY1683" s="42">
        <v>2030.82638</v>
      </c>
      <c r="AZ1683" s="42">
        <v>899.40416700000003</v>
      </c>
      <c r="BA1683" s="42">
        <v>2469.0752309999998</v>
      </c>
      <c r="BB1683" s="42">
        <v>45.339661999999997</v>
      </c>
      <c r="BC1683" s="42">
        <v>107.16647500000001</v>
      </c>
      <c r="BD1683" s="42">
        <v>61.826811999999997</v>
      </c>
      <c r="BE1683" s="42">
        <v>214.33294900000001</v>
      </c>
      <c r="BF1683" s="42">
        <v>111.288262</v>
      </c>
      <c r="BG1683" s="42">
        <v>700.33941800000002</v>
      </c>
      <c r="BH1683" s="42">
        <v>914.42939699999999</v>
      </c>
      <c r="BI1683" s="42">
        <v>314.35225600000001</v>
      </c>
      <c r="BJ1683" s="42">
        <v>2723.6521929999999</v>
      </c>
      <c r="BK1683" s="42">
        <v>32.974299999999999</v>
      </c>
      <c r="BL1683" s="42">
        <v>37.096086999999997</v>
      </c>
      <c r="BM1683" s="42">
        <v>32.974299999999999</v>
      </c>
      <c r="BN1683" s="42">
        <v>177.236862</v>
      </c>
      <c r="BO1683" s="42">
        <v>560.56309899999997</v>
      </c>
      <c r="BP1683" s="42">
        <v>181.35865000000001</v>
      </c>
      <c r="BQ1683" s="42">
        <v>1116.396984</v>
      </c>
      <c r="BR1683" s="42">
        <v>585.05191200000002</v>
      </c>
      <c r="BS1683" s="42">
        <v>615.85122699999999</v>
      </c>
      <c r="BT1683" s="42">
        <v>0</v>
      </c>
      <c r="BU1683" s="42">
        <v>4.1217870000000003</v>
      </c>
      <c r="BV1683" s="42">
        <v>0</v>
      </c>
      <c r="BW1683" s="42">
        <v>28.852512000000001</v>
      </c>
      <c r="BX1683" s="42">
        <v>86.557536999999996</v>
      </c>
      <c r="BY1683" s="42">
        <v>127.410957</v>
      </c>
      <c r="BZ1683" s="42">
        <v>0</v>
      </c>
      <c r="CA1683" s="42">
        <v>368.908433</v>
      </c>
      <c r="CB1683" s="42">
        <v>1978.3365100000001</v>
      </c>
      <c r="CC1683" s="42">
        <v>37.096086999999997</v>
      </c>
      <c r="CD1683" s="42">
        <v>94.801112000000003</v>
      </c>
      <c r="CE1683" s="42">
        <v>82.435749999999999</v>
      </c>
      <c r="CF1683" s="42">
        <v>305.01227399999999</v>
      </c>
      <c r="CG1683" s="42">
        <v>494.61449900000002</v>
      </c>
      <c r="CH1683" s="42">
        <v>601.78097300000002</v>
      </c>
      <c r="CI1683" s="42">
        <v>12.365361999999999</v>
      </c>
      <c r="CJ1683" s="42">
        <v>350.23045100000002</v>
      </c>
      <c r="CK1683" s="42">
        <v>2598.539687</v>
      </c>
      <c r="CL1683" s="42">
        <v>41.217874999999999</v>
      </c>
      <c r="CM1683" s="42">
        <v>45.339661999999997</v>
      </c>
      <c r="CN1683" s="42">
        <v>12.365361999999999</v>
      </c>
      <c r="CO1683" s="42">
        <v>57.705024999999999</v>
      </c>
      <c r="CP1683" s="42">
        <v>90.679325000000006</v>
      </c>
      <c r="CQ1683" s="42">
        <v>152.506137</v>
      </c>
      <c r="CR1683" s="42">
        <v>2018.461018</v>
      </c>
      <c r="CS1683" s="42">
        <v>180.26528300000001</v>
      </c>
    </row>
    <row r="1684" spans="1:97">
      <c r="A1684" s="40" t="s">
        <v>4031</v>
      </c>
      <c r="B1684" s="40" t="s">
        <v>289</v>
      </c>
      <c r="C1684" s="40" t="s">
        <v>3502</v>
      </c>
      <c r="D1684" s="40" t="s">
        <v>3507</v>
      </c>
      <c r="E1684" s="40" t="s">
        <v>3621</v>
      </c>
      <c r="F1684" s="40" t="s">
        <v>2094</v>
      </c>
      <c r="G1684" s="41" t="s">
        <v>294</v>
      </c>
      <c r="H1684" s="40" t="s">
        <v>4032</v>
      </c>
      <c r="I1684" s="42">
        <v>498</v>
      </c>
      <c r="J1684" s="42">
        <v>93.609022999999993</v>
      </c>
      <c r="K1684" s="42">
        <v>77.695488999999995</v>
      </c>
      <c r="L1684" s="42">
        <v>95.481202999999994</v>
      </c>
      <c r="M1684" s="42">
        <v>128.244361</v>
      </c>
      <c r="N1684" s="42">
        <v>58.973683999999999</v>
      </c>
      <c r="O1684" s="42">
        <v>43.996240999999998</v>
      </c>
      <c r="P1684" s="42">
        <v>66</v>
      </c>
      <c r="Q1684" s="42">
        <v>52</v>
      </c>
      <c r="R1684" s="42">
        <v>100</v>
      </c>
      <c r="S1684" s="42">
        <v>63</v>
      </c>
      <c r="T1684" s="42">
        <v>69</v>
      </c>
      <c r="U1684" s="42">
        <v>32</v>
      </c>
      <c r="V1684" s="42">
        <v>261.169173</v>
      </c>
      <c r="W1684" s="42">
        <v>53.357143000000001</v>
      </c>
      <c r="X1684" s="42">
        <v>40.25188</v>
      </c>
      <c r="Y1684" s="42">
        <v>50.548872000000003</v>
      </c>
      <c r="Z1684" s="42">
        <v>63.654134999999997</v>
      </c>
      <c r="AA1684" s="42">
        <v>31.827068000000001</v>
      </c>
      <c r="AB1684" s="42">
        <v>21.530075</v>
      </c>
      <c r="AC1684" s="42">
        <v>0</v>
      </c>
      <c r="AD1684" s="42">
        <v>66.462406000000001</v>
      </c>
      <c r="AE1684" s="42">
        <v>157.263158</v>
      </c>
      <c r="AF1684" s="42">
        <v>37.443609000000002</v>
      </c>
      <c r="AG1684" s="42">
        <v>236.830827</v>
      </c>
      <c r="AH1684" s="42">
        <v>40.25188</v>
      </c>
      <c r="AI1684" s="42">
        <v>37.443609000000002</v>
      </c>
      <c r="AJ1684" s="42">
        <v>44.932330999999998</v>
      </c>
      <c r="AK1684" s="42">
        <v>64.590226000000001</v>
      </c>
      <c r="AL1684" s="42">
        <v>27.146616999999999</v>
      </c>
      <c r="AM1684" s="42">
        <v>19.657895</v>
      </c>
      <c r="AN1684" s="42">
        <v>2.808271</v>
      </c>
      <c r="AO1684" s="42">
        <v>51.484962000000003</v>
      </c>
      <c r="AP1684" s="42">
        <v>146.96616499999999</v>
      </c>
      <c r="AQ1684" s="42">
        <v>38.379699000000002</v>
      </c>
      <c r="AR1684" s="42">
        <v>389.41353400000003</v>
      </c>
      <c r="AS1684" s="42">
        <v>7.4887220000000001</v>
      </c>
      <c r="AT1684" s="42">
        <v>7.4887220000000001</v>
      </c>
      <c r="AU1684" s="42">
        <v>37.443609000000002</v>
      </c>
      <c r="AV1684" s="42">
        <v>59.909773999999999</v>
      </c>
      <c r="AW1684" s="42">
        <v>56.165413999999998</v>
      </c>
      <c r="AX1684" s="42">
        <v>56.165413999999998</v>
      </c>
      <c r="AY1684" s="42">
        <v>112.330827</v>
      </c>
      <c r="AZ1684" s="42">
        <v>52.421053000000001</v>
      </c>
      <c r="BA1684" s="42">
        <v>194.70676700000001</v>
      </c>
      <c r="BB1684" s="42">
        <v>3.7443610000000001</v>
      </c>
      <c r="BC1684" s="42">
        <v>7.4887220000000001</v>
      </c>
      <c r="BD1684" s="42">
        <v>18.721805</v>
      </c>
      <c r="BE1684" s="42">
        <v>41.18797</v>
      </c>
      <c r="BF1684" s="42">
        <v>3.7443610000000001</v>
      </c>
      <c r="BG1684" s="42">
        <v>41.18797</v>
      </c>
      <c r="BH1684" s="42">
        <v>59.909773999999999</v>
      </c>
      <c r="BI1684" s="42">
        <v>18.721805</v>
      </c>
      <c r="BJ1684" s="42">
        <v>194.70676700000001</v>
      </c>
      <c r="BK1684" s="42">
        <v>3.7443610000000001</v>
      </c>
      <c r="BL1684" s="42">
        <v>0</v>
      </c>
      <c r="BM1684" s="42">
        <v>18.721805</v>
      </c>
      <c r="BN1684" s="42">
        <v>18.721805</v>
      </c>
      <c r="BO1684" s="42">
        <v>52.421053000000001</v>
      </c>
      <c r="BP1684" s="42">
        <v>14.977444</v>
      </c>
      <c r="BQ1684" s="42">
        <v>52.421053000000001</v>
      </c>
      <c r="BR1684" s="42">
        <v>33.699247999999997</v>
      </c>
      <c r="BS1684" s="42">
        <v>44.932330999999998</v>
      </c>
      <c r="BT1684" s="42">
        <v>0</v>
      </c>
      <c r="BU1684" s="42">
        <v>0</v>
      </c>
      <c r="BV1684" s="42">
        <v>0</v>
      </c>
      <c r="BW1684" s="42">
        <v>7.4887220000000001</v>
      </c>
      <c r="BX1684" s="42">
        <v>0</v>
      </c>
      <c r="BY1684" s="42">
        <v>7.4887220000000001</v>
      </c>
      <c r="BZ1684" s="42">
        <v>0</v>
      </c>
      <c r="CA1684" s="42">
        <v>29.954886999999999</v>
      </c>
      <c r="CB1684" s="42">
        <v>194.70676700000001</v>
      </c>
      <c r="CC1684" s="42">
        <v>0</v>
      </c>
      <c r="CD1684" s="42">
        <v>7.4887220000000001</v>
      </c>
      <c r="CE1684" s="42">
        <v>33.699247999999997</v>
      </c>
      <c r="CF1684" s="42">
        <v>48.676692000000003</v>
      </c>
      <c r="CG1684" s="42">
        <v>52.421053000000001</v>
      </c>
      <c r="CH1684" s="42">
        <v>41.18797</v>
      </c>
      <c r="CI1684" s="42">
        <v>0</v>
      </c>
      <c r="CJ1684" s="42">
        <v>11.233083000000001</v>
      </c>
      <c r="CK1684" s="42">
        <v>149.77443600000001</v>
      </c>
      <c r="CL1684" s="42">
        <v>7.4887220000000001</v>
      </c>
      <c r="CM1684" s="42">
        <v>0</v>
      </c>
      <c r="CN1684" s="42">
        <v>3.7443610000000001</v>
      </c>
      <c r="CO1684" s="42">
        <v>3.7443610000000001</v>
      </c>
      <c r="CP1684" s="42">
        <v>3.7443610000000001</v>
      </c>
      <c r="CQ1684" s="42">
        <v>7.4887220000000001</v>
      </c>
      <c r="CR1684" s="42">
        <v>112.330827</v>
      </c>
      <c r="CS1684" s="42">
        <v>11.233083000000001</v>
      </c>
    </row>
    <row r="1685" spans="1:97">
      <c r="A1685" s="40" t="s">
        <v>4033</v>
      </c>
      <c r="B1685" s="40" t="s">
        <v>289</v>
      </c>
      <c r="C1685" s="40" t="s">
        <v>3502</v>
      </c>
      <c r="D1685" s="40" t="s">
        <v>3523</v>
      </c>
      <c r="E1685" s="40" t="s">
        <v>3539</v>
      </c>
      <c r="F1685" s="40" t="s">
        <v>2094</v>
      </c>
      <c r="G1685" s="41" t="s">
        <v>294</v>
      </c>
      <c r="H1685" s="40" t="s">
        <v>4034</v>
      </c>
      <c r="I1685" s="42">
        <v>298</v>
      </c>
      <c r="J1685" s="42">
        <v>43</v>
      </c>
      <c r="K1685" s="42">
        <v>27</v>
      </c>
      <c r="L1685" s="42">
        <v>52</v>
      </c>
      <c r="M1685" s="42">
        <v>81</v>
      </c>
      <c r="N1685" s="42">
        <v>60</v>
      </c>
      <c r="O1685" s="42">
        <v>35</v>
      </c>
      <c r="P1685" s="42">
        <v>46</v>
      </c>
      <c r="Q1685" s="42">
        <v>36</v>
      </c>
      <c r="R1685" s="42">
        <v>55</v>
      </c>
      <c r="S1685" s="42">
        <v>54</v>
      </c>
      <c r="T1685" s="42">
        <v>60</v>
      </c>
      <c r="U1685" s="42">
        <v>15</v>
      </c>
      <c r="V1685" s="42">
        <v>145</v>
      </c>
      <c r="W1685" s="42">
        <v>19</v>
      </c>
      <c r="X1685" s="42">
        <v>13</v>
      </c>
      <c r="Y1685" s="42">
        <v>29</v>
      </c>
      <c r="Z1685" s="42">
        <v>36</v>
      </c>
      <c r="AA1685" s="42">
        <v>28</v>
      </c>
      <c r="AB1685" s="42">
        <v>20</v>
      </c>
      <c r="AC1685" s="42">
        <v>0</v>
      </c>
      <c r="AD1685" s="42">
        <v>25</v>
      </c>
      <c r="AE1685" s="42">
        <v>85</v>
      </c>
      <c r="AF1685" s="42">
        <v>35</v>
      </c>
      <c r="AG1685" s="42">
        <v>153</v>
      </c>
      <c r="AH1685" s="42">
        <v>24</v>
      </c>
      <c r="AI1685" s="42">
        <v>14</v>
      </c>
      <c r="AJ1685" s="42">
        <v>23</v>
      </c>
      <c r="AK1685" s="42">
        <v>45</v>
      </c>
      <c r="AL1685" s="42">
        <v>32</v>
      </c>
      <c r="AM1685" s="42">
        <v>14</v>
      </c>
      <c r="AN1685" s="42">
        <v>1</v>
      </c>
      <c r="AO1685" s="42">
        <v>33</v>
      </c>
      <c r="AP1685" s="42">
        <v>88</v>
      </c>
      <c r="AQ1685" s="42">
        <v>32</v>
      </c>
      <c r="AR1685" s="42">
        <v>268</v>
      </c>
      <c r="AS1685" s="42">
        <v>8</v>
      </c>
      <c r="AT1685" s="42">
        <v>8</v>
      </c>
      <c r="AU1685" s="42">
        <v>16</v>
      </c>
      <c r="AV1685" s="42">
        <v>12</v>
      </c>
      <c r="AW1685" s="42">
        <v>36</v>
      </c>
      <c r="AX1685" s="42">
        <v>36</v>
      </c>
      <c r="AY1685" s="42">
        <v>92</v>
      </c>
      <c r="AZ1685" s="42">
        <v>60</v>
      </c>
      <c r="BA1685" s="42">
        <v>136</v>
      </c>
      <c r="BB1685" s="42">
        <v>4</v>
      </c>
      <c r="BC1685" s="42">
        <v>4</v>
      </c>
      <c r="BD1685" s="42">
        <v>12</v>
      </c>
      <c r="BE1685" s="42">
        <v>4</v>
      </c>
      <c r="BF1685" s="42">
        <v>8</v>
      </c>
      <c r="BG1685" s="42">
        <v>24</v>
      </c>
      <c r="BH1685" s="42">
        <v>48</v>
      </c>
      <c r="BI1685" s="42">
        <v>32</v>
      </c>
      <c r="BJ1685" s="42">
        <v>132</v>
      </c>
      <c r="BK1685" s="42">
        <v>4</v>
      </c>
      <c r="BL1685" s="42">
        <v>4</v>
      </c>
      <c r="BM1685" s="42">
        <v>4</v>
      </c>
      <c r="BN1685" s="42">
        <v>8</v>
      </c>
      <c r="BO1685" s="42">
        <v>28</v>
      </c>
      <c r="BP1685" s="42">
        <v>12</v>
      </c>
      <c r="BQ1685" s="42">
        <v>44</v>
      </c>
      <c r="BR1685" s="42">
        <v>28</v>
      </c>
      <c r="BS1685" s="42">
        <v>32</v>
      </c>
      <c r="BT1685" s="42">
        <v>0</v>
      </c>
      <c r="BU1685" s="42">
        <v>0</v>
      </c>
      <c r="BV1685" s="42">
        <v>0</v>
      </c>
      <c r="BW1685" s="42">
        <v>0</v>
      </c>
      <c r="BX1685" s="42">
        <v>4</v>
      </c>
      <c r="BY1685" s="42">
        <v>4</v>
      </c>
      <c r="BZ1685" s="42">
        <v>0</v>
      </c>
      <c r="CA1685" s="42">
        <v>24</v>
      </c>
      <c r="CB1685" s="42">
        <v>124</v>
      </c>
      <c r="CC1685" s="42">
        <v>0</v>
      </c>
      <c r="CD1685" s="42">
        <v>4</v>
      </c>
      <c r="CE1685" s="42">
        <v>16</v>
      </c>
      <c r="CF1685" s="42">
        <v>12</v>
      </c>
      <c r="CG1685" s="42">
        <v>32</v>
      </c>
      <c r="CH1685" s="42">
        <v>32</v>
      </c>
      <c r="CI1685" s="42">
        <v>8</v>
      </c>
      <c r="CJ1685" s="42">
        <v>20</v>
      </c>
      <c r="CK1685" s="42">
        <v>112</v>
      </c>
      <c r="CL1685" s="42">
        <v>8</v>
      </c>
      <c r="CM1685" s="42">
        <v>4</v>
      </c>
      <c r="CN1685" s="42">
        <v>0</v>
      </c>
      <c r="CO1685" s="42">
        <v>0</v>
      </c>
      <c r="CP1685" s="42">
        <v>0</v>
      </c>
      <c r="CQ1685" s="42">
        <v>0</v>
      </c>
      <c r="CR1685" s="42">
        <v>84</v>
      </c>
      <c r="CS1685" s="42">
        <v>16</v>
      </c>
    </row>
    <row r="1686" spans="1:97">
      <c r="A1686" s="40" t="s">
        <v>4035</v>
      </c>
      <c r="B1686" s="40" t="s">
        <v>289</v>
      </c>
      <c r="C1686" s="40" t="s">
        <v>3502</v>
      </c>
      <c r="D1686" s="40" t="s">
        <v>3503</v>
      </c>
      <c r="E1686" s="40" t="s">
        <v>3573</v>
      </c>
      <c r="F1686" s="40" t="s">
        <v>2849</v>
      </c>
      <c r="G1686" s="41" t="s">
        <v>294</v>
      </c>
      <c r="H1686" s="40" t="s">
        <v>4036</v>
      </c>
      <c r="I1686" s="42">
        <v>173</v>
      </c>
      <c r="J1686" s="42">
        <v>32.4375</v>
      </c>
      <c r="K1686" s="42">
        <v>17.693182</v>
      </c>
      <c r="L1686" s="42">
        <v>32.4375</v>
      </c>
      <c r="M1686" s="42">
        <v>46.198864</v>
      </c>
      <c r="N1686" s="42">
        <v>31.454545</v>
      </c>
      <c r="O1686" s="42">
        <v>12.778409</v>
      </c>
      <c r="P1686" s="42">
        <v>14</v>
      </c>
      <c r="Q1686" s="42">
        <v>20</v>
      </c>
      <c r="R1686" s="42">
        <v>30</v>
      </c>
      <c r="S1686" s="42">
        <v>32</v>
      </c>
      <c r="T1686" s="42">
        <v>19</v>
      </c>
      <c r="U1686" s="42">
        <v>8</v>
      </c>
      <c r="V1686" s="42">
        <v>87.482955000000004</v>
      </c>
      <c r="W1686" s="42">
        <v>15.727273</v>
      </c>
      <c r="X1686" s="42">
        <v>11.795455</v>
      </c>
      <c r="Y1686" s="42">
        <v>13.761364</v>
      </c>
      <c r="Z1686" s="42">
        <v>23.590909</v>
      </c>
      <c r="AA1686" s="42">
        <v>17.693182</v>
      </c>
      <c r="AB1686" s="42">
        <v>4.9147730000000003</v>
      </c>
      <c r="AC1686" s="42">
        <v>0</v>
      </c>
      <c r="AD1686" s="42">
        <v>18.676136</v>
      </c>
      <c r="AE1686" s="42">
        <v>52.096590999999997</v>
      </c>
      <c r="AF1686" s="42">
        <v>16.710227</v>
      </c>
      <c r="AG1686" s="42">
        <v>85.517044999999996</v>
      </c>
      <c r="AH1686" s="42">
        <v>16.710227</v>
      </c>
      <c r="AI1686" s="42">
        <v>5.8977269999999997</v>
      </c>
      <c r="AJ1686" s="42">
        <v>18.676136</v>
      </c>
      <c r="AK1686" s="42">
        <v>22.607955</v>
      </c>
      <c r="AL1686" s="42">
        <v>13.761364</v>
      </c>
      <c r="AM1686" s="42">
        <v>7.8636359999999996</v>
      </c>
      <c r="AN1686" s="42">
        <v>0</v>
      </c>
      <c r="AO1686" s="42">
        <v>18.676136</v>
      </c>
      <c r="AP1686" s="42">
        <v>51.113636</v>
      </c>
      <c r="AQ1686" s="42">
        <v>15.727273</v>
      </c>
      <c r="AR1686" s="42">
        <v>141.545455</v>
      </c>
      <c r="AS1686" s="42">
        <v>7.8636359999999996</v>
      </c>
      <c r="AT1686" s="42">
        <v>0</v>
      </c>
      <c r="AU1686" s="42">
        <v>3.9318179999999998</v>
      </c>
      <c r="AV1686" s="42">
        <v>7.8636359999999996</v>
      </c>
      <c r="AW1686" s="42">
        <v>27.522727</v>
      </c>
      <c r="AX1686" s="42">
        <v>31.454545</v>
      </c>
      <c r="AY1686" s="42">
        <v>47.181818</v>
      </c>
      <c r="AZ1686" s="42">
        <v>15.727273</v>
      </c>
      <c r="BA1686" s="42">
        <v>74.704544999999996</v>
      </c>
      <c r="BB1686" s="42">
        <v>7.8636359999999996</v>
      </c>
      <c r="BC1686" s="42">
        <v>0</v>
      </c>
      <c r="BD1686" s="42">
        <v>3.9318179999999998</v>
      </c>
      <c r="BE1686" s="42">
        <v>7.8636359999999996</v>
      </c>
      <c r="BF1686" s="42">
        <v>3.9318179999999998</v>
      </c>
      <c r="BG1686" s="42">
        <v>23.590909</v>
      </c>
      <c r="BH1686" s="42">
        <v>19.659091</v>
      </c>
      <c r="BI1686" s="42">
        <v>7.8636359999999996</v>
      </c>
      <c r="BJ1686" s="42">
        <v>66.840908999999996</v>
      </c>
      <c r="BK1686" s="42">
        <v>0</v>
      </c>
      <c r="BL1686" s="42">
        <v>0</v>
      </c>
      <c r="BM1686" s="42">
        <v>0</v>
      </c>
      <c r="BN1686" s="42">
        <v>0</v>
      </c>
      <c r="BO1686" s="42">
        <v>23.590909</v>
      </c>
      <c r="BP1686" s="42">
        <v>7.8636359999999996</v>
      </c>
      <c r="BQ1686" s="42">
        <v>27.522727</v>
      </c>
      <c r="BR1686" s="42">
        <v>7.8636359999999996</v>
      </c>
      <c r="BS1686" s="42">
        <v>7.8636359999999996</v>
      </c>
      <c r="BT1686" s="42">
        <v>0</v>
      </c>
      <c r="BU1686" s="42">
        <v>0</v>
      </c>
      <c r="BV1686" s="42">
        <v>0</v>
      </c>
      <c r="BW1686" s="42">
        <v>0</v>
      </c>
      <c r="BX1686" s="42">
        <v>0</v>
      </c>
      <c r="BY1686" s="42">
        <v>3.9318179999999998</v>
      </c>
      <c r="BZ1686" s="42">
        <v>0</v>
      </c>
      <c r="CA1686" s="42">
        <v>3.9318179999999998</v>
      </c>
      <c r="CB1686" s="42">
        <v>66.840908999999996</v>
      </c>
      <c r="CC1686" s="42">
        <v>7.8636359999999996</v>
      </c>
      <c r="CD1686" s="42">
        <v>0</v>
      </c>
      <c r="CE1686" s="42">
        <v>0</v>
      </c>
      <c r="CF1686" s="42">
        <v>3.9318179999999998</v>
      </c>
      <c r="CG1686" s="42">
        <v>27.522727</v>
      </c>
      <c r="CH1686" s="42">
        <v>23.590909</v>
      </c>
      <c r="CI1686" s="42">
        <v>0</v>
      </c>
      <c r="CJ1686" s="42">
        <v>3.9318179999999998</v>
      </c>
      <c r="CK1686" s="42">
        <v>66.840908999999996</v>
      </c>
      <c r="CL1686" s="42">
        <v>0</v>
      </c>
      <c r="CM1686" s="42">
        <v>0</v>
      </c>
      <c r="CN1686" s="42">
        <v>3.9318179999999998</v>
      </c>
      <c r="CO1686" s="42">
        <v>3.9318179999999998</v>
      </c>
      <c r="CP1686" s="42">
        <v>0</v>
      </c>
      <c r="CQ1686" s="42">
        <v>3.9318179999999998</v>
      </c>
      <c r="CR1686" s="42">
        <v>47.181818</v>
      </c>
      <c r="CS1686" s="42">
        <v>7.8636359999999996</v>
      </c>
    </row>
    <row r="1687" spans="1:97">
      <c r="A1687" s="40" t="s">
        <v>4037</v>
      </c>
      <c r="B1687" s="40" t="s">
        <v>289</v>
      </c>
      <c r="C1687" s="40" t="s">
        <v>3502</v>
      </c>
      <c r="D1687" s="40" t="s">
        <v>3519</v>
      </c>
      <c r="E1687" s="40" t="s">
        <v>3600</v>
      </c>
      <c r="F1687" s="40" t="s">
        <v>397</v>
      </c>
      <c r="G1687" s="41" t="s">
        <v>294</v>
      </c>
      <c r="H1687" s="40" t="s">
        <v>4038</v>
      </c>
      <c r="I1687" s="42">
        <v>126</v>
      </c>
      <c r="J1687" s="42">
        <v>20.487805000000002</v>
      </c>
      <c r="K1687" s="42">
        <v>11.268293</v>
      </c>
      <c r="L1687" s="42">
        <v>20.487805000000002</v>
      </c>
      <c r="M1687" s="42">
        <v>27.658536999999999</v>
      </c>
      <c r="N1687" s="42">
        <v>30.731707</v>
      </c>
      <c r="O1687" s="42">
        <v>15.365854000000001</v>
      </c>
      <c r="P1687" s="42">
        <v>4</v>
      </c>
      <c r="Q1687" s="42">
        <v>14</v>
      </c>
      <c r="R1687" s="42">
        <v>16</v>
      </c>
      <c r="S1687" s="42">
        <v>27</v>
      </c>
      <c r="T1687" s="42">
        <v>21</v>
      </c>
      <c r="U1687" s="42">
        <v>11</v>
      </c>
      <c r="V1687" s="42">
        <v>59.414634</v>
      </c>
      <c r="W1687" s="42">
        <v>11.268293</v>
      </c>
      <c r="X1687" s="42">
        <v>4.0975609999999998</v>
      </c>
      <c r="Y1687" s="42">
        <v>12.292683</v>
      </c>
      <c r="Z1687" s="42">
        <v>13.317073000000001</v>
      </c>
      <c r="AA1687" s="42">
        <v>12.292683</v>
      </c>
      <c r="AB1687" s="42">
        <v>6.1463409999999996</v>
      </c>
      <c r="AC1687" s="42">
        <v>0</v>
      </c>
      <c r="AD1687" s="42">
        <v>11.268293</v>
      </c>
      <c r="AE1687" s="42">
        <v>36.878048999999997</v>
      </c>
      <c r="AF1687" s="42">
        <v>11.268293</v>
      </c>
      <c r="AG1687" s="42">
        <v>66.585365999999993</v>
      </c>
      <c r="AH1687" s="42">
        <v>9.2195119999999999</v>
      </c>
      <c r="AI1687" s="42">
        <v>7.1707320000000001</v>
      </c>
      <c r="AJ1687" s="42">
        <v>8.1951219999999996</v>
      </c>
      <c r="AK1687" s="42">
        <v>14.341462999999999</v>
      </c>
      <c r="AL1687" s="42">
        <v>18.439024</v>
      </c>
      <c r="AM1687" s="42">
        <v>9.2195119999999999</v>
      </c>
      <c r="AN1687" s="42">
        <v>0</v>
      </c>
      <c r="AO1687" s="42">
        <v>11.268293</v>
      </c>
      <c r="AP1687" s="42">
        <v>38.926828999999998</v>
      </c>
      <c r="AQ1687" s="42">
        <v>16.390243999999999</v>
      </c>
      <c r="AR1687" s="42">
        <v>102.439024</v>
      </c>
      <c r="AS1687" s="42">
        <v>8.1951219999999996</v>
      </c>
      <c r="AT1687" s="42">
        <v>12.292683</v>
      </c>
      <c r="AU1687" s="42">
        <v>4.0975609999999998</v>
      </c>
      <c r="AV1687" s="42">
        <v>4.0975609999999998</v>
      </c>
      <c r="AW1687" s="42">
        <v>4.0975609999999998</v>
      </c>
      <c r="AX1687" s="42">
        <v>8.1951219999999996</v>
      </c>
      <c r="AY1687" s="42">
        <v>57.365853999999999</v>
      </c>
      <c r="AZ1687" s="42">
        <v>4.0975609999999998</v>
      </c>
      <c r="BA1687" s="42">
        <v>45.073171000000002</v>
      </c>
      <c r="BB1687" s="42">
        <v>4.0975609999999998</v>
      </c>
      <c r="BC1687" s="42">
        <v>8.1951219999999996</v>
      </c>
      <c r="BD1687" s="42">
        <v>0</v>
      </c>
      <c r="BE1687" s="42">
        <v>0</v>
      </c>
      <c r="BF1687" s="42">
        <v>0</v>
      </c>
      <c r="BG1687" s="42">
        <v>8.1951219999999996</v>
      </c>
      <c r="BH1687" s="42">
        <v>24.585366</v>
      </c>
      <c r="BI1687" s="42">
        <v>0</v>
      </c>
      <c r="BJ1687" s="42">
        <v>57.365853999999999</v>
      </c>
      <c r="BK1687" s="42">
        <v>4.0975609999999998</v>
      </c>
      <c r="BL1687" s="42">
        <v>4.0975609999999998</v>
      </c>
      <c r="BM1687" s="42">
        <v>4.0975609999999998</v>
      </c>
      <c r="BN1687" s="42">
        <v>4.0975609999999998</v>
      </c>
      <c r="BO1687" s="42">
        <v>4.0975609999999998</v>
      </c>
      <c r="BP1687" s="42">
        <v>0</v>
      </c>
      <c r="BQ1687" s="42">
        <v>32.780487999999998</v>
      </c>
      <c r="BR1687" s="42">
        <v>4.0975609999999998</v>
      </c>
      <c r="BS1687" s="42">
        <v>8.1951219999999996</v>
      </c>
      <c r="BT1687" s="42">
        <v>0</v>
      </c>
      <c r="BU1687" s="42">
        <v>0</v>
      </c>
      <c r="BV1687" s="42">
        <v>0</v>
      </c>
      <c r="BW1687" s="42">
        <v>4.0975609999999998</v>
      </c>
      <c r="BX1687" s="42">
        <v>0</v>
      </c>
      <c r="BY1687" s="42">
        <v>4.0975609999999998</v>
      </c>
      <c r="BZ1687" s="42">
        <v>0</v>
      </c>
      <c r="CA1687" s="42">
        <v>0</v>
      </c>
      <c r="CB1687" s="42">
        <v>36.878048999999997</v>
      </c>
      <c r="CC1687" s="42">
        <v>8.1951219999999996</v>
      </c>
      <c r="CD1687" s="42">
        <v>12.292683</v>
      </c>
      <c r="CE1687" s="42">
        <v>4.0975609999999998</v>
      </c>
      <c r="CF1687" s="42">
        <v>0</v>
      </c>
      <c r="CG1687" s="42">
        <v>4.0975609999999998</v>
      </c>
      <c r="CH1687" s="42">
        <v>4.0975609999999998</v>
      </c>
      <c r="CI1687" s="42">
        <v>0</v>
      </c>
      <c r="CJ1687" s="42">
        <v>4.0975609999999998</v>
      </c>
      <c r="CK1687" s="42">
        <v>57.365853999999999</v>
      </c>
      <c r="CL1687" s="42">
        <v>0</v>
      </c>
      <c r="CM1687" s="42">
        <v>0</v>
      </c>
      <c r="CN1687" s="42">
        <v>0</v>
      </c>
      <c r="CO1687" s="42">
        <v>0</v>
      </c>
      <c r="CP1687" s="42">
        <v>0</v>
      </c>
      <c r="CQ1687" s="42">
        <v>0</v>
      </c>
      <c r="CR1687" s="42">
        <v>57.365853999999999</v>
      </c>
      <c r="CS1687" s="42">
        <v>0</v>
      </c>
    </row>
    <row r="1688" spans="1:97">
      <c r="A1688" s="40" t="s">
        <v>4039</v>
      </c>
      <c r="B1688" s="40" t="s">
        <v>289</v>
      </c>
      <c r="C1688" s="40" t="s">
        <v>3502</v>
      </c>
      <c r="D1688" s="40" t="s">
        <v>3507</v>
      </c>
      <c r="E1688" s="40" t="s">
        <v>3570</v>
      </c>
      <c r="F1688" s="40" t="s">
        <v>2094</v>
      </c>
      <c r="G1688" s="41" t="s">
        <v>294</v>
      </c>
      <c r="H1688" s="40" t="s">
        <v>4040</v>
      </c>
      <c r="I1688" s="42">
        <v>433</v>
      </c>
      <c r="J1688" s="42">
        <v>78.727272999999997</v>
      </c>
      <c r="K1688" s="42">
        <v>45.578946999999999</v>
      </c>
      <c r="L1688" s="42">
        <v>94.265550000000005</v>
      </c>
      <c r="M1688" s="42">
        <v>100.480861</v>
      </c>
      <c r="N1688" s="42">
        <v>80.799042999999998</v>
      </c>
      <c r="O1688" s="42">
        <v>33.148325</v>
      </c>
      <c r="P1688" s="42">
        <v>67</v>
      </c>
      <c r="Q1688" s="42">
        <v>36</v>
      </c>
      <c r="R1688" s="42">
        <v>91</v>
      </c>
      <c r="S1688" s="42">
        <v>72</v>
      </c>
      <c r="T1688" s="42">
        <v>64</v>
      </c>
      <c r="U1688" s="42">
        <v>27</v>
      </c>
      <c r="V1688" s="42">
        <v>236.18181799999999</v>
      </c>
      <c r="W1688" s="42">
        <v>48.686602999999998</v>
      </c>
      <c r="X1688" s="42">
        <v>30.040669999999999</v>
      </c>
      <c r="Y1688" s="42">
        <v>43.507176999999999</v>
      </c>
      <c r="Z1688" s="42">
        <v>53.866028999999997</v>
      </c>
      <c r="AA1688" s="42">
        <v>42.471291999999998</v>
      </c>
      <c r="AB1688" s="42">
        <v>17.610047999999999</v>
      </c>
      <c r="AC1688" s="42">
        <v>0</v>
      </c>
      <c r="AD1688" s="42">
        <v>59.045454999999997</v>
      </c>
      <c r="AE1688" s="42">
        <v>136.736842</v>
      </c>
      <c r="AF1688" s="42">
        <v>40.399521999999997</v>
      </c>
      <c r="AG1688" s="42">
        <v>196.81818200000001</v>
      </c>
      <c r="AH1688" s="42">
        <v>30.040669999999999</v>
      </c>
      <c r="AI1688" s="42">
        <v>15.538278</v>
      </c>
      <c r="AJ1688" s="42">
        <v>50.758372999999999</v>
      </c>
      <c r="AK1688" s="42">
        <v>46.614832999999997</v>
      </c>
      <c r="AL1688" s="42">
        <v>38.327750999999999</v>
      </c>
      <c r="AM1688" s="42">
        <v>15.538278</v>
      </c>
      <c r="AN1688" s="42">
        <v>0</v>
      </c>
      <c r="AO1688" s="42">
        <v>35.220095999999998</v>
      </c>
      <c r="AP1688" s="42">
        <v>125.342105</v>
      </c>
      <c r="AQ1688" s="42">
        <v>36.255980999999998</v>
      </c>
      <c r="AR1688" s="42">
        <v>343.91387600000002</v>
      </c>
      <c r="AS1688" s="42">
        <v>8.2870810000000006</v>
      </c>
      <c r="AT1688" s="42">
        <v>20.717703</v>
      </c>
      <c r="AU1688" s="42">
        <v>20.717703</v>
      </c>
      <c r="AV1688" s="42">
        <v>53.866028999999997</v>
      </c>
      <c r="AW1688" s="42">
        <v>45.578946999999999</v>
      </c>
      <c r="AX1688" s="42">
        <v>91.157894999999996</v>
      </c>
      <c r="AY1688" s="42">
        <v>62.153109999999998</v>
      </c>
      <c r="AZ1688" s="42">
        <v>41.435406999999998</v>
      </c>
      <c r="BA1688" s="42">
        <v>186.45932999999999</v>
      </c>
      <c r="BB1688" s="42">
        <v>4.1435409999999999</v>
      </c>
      <c r="BC1688" s="42">
        <v>4.1435409999999999</v>
      </c>
      <c r="BD1688" s="42">
        <v>12.430622</v>
      </c>
      <c r="BE1688" s="42">
        <v>33.148325</v>
      </c>
      <c r="BF1688" s="42">
        <v>12.430622</v>
      </c>
      <c r="BG1688" s="42">
        <v>66.296650999999997</v>
      </c>
      <c r="BH1688" s="42">
        <v>41.435406999999998</v>
      </c>
      <c r="BI1688" s="42">
        <v>12.430622</v>
      </c>
      <c r="BJ1688" s="42">
        <v>157.454545</v>
      </c>
      <c r="BK1688" s="42">
        <v>4.1435409999999999</v>
      </c>
      <c r="BL1688" s="42">
        <v>16.574162999999999</v>
      </c>
      <c r="BM1688" s="42">
        <v>8.2870810000000006</v>
      </c>
      <c r="BN1688" s="42">
        <v>20.717703</v>
      </c>
      <c r="BO1688" s="42">
        <v>33.148325</v>
      </c>
      <c r="BP1688" s="42">
        <v>24.861243999999999</v>
      </c>
      <c r="BQ1688" s="42">
        <v>20.717703</v>
      </c>
      <c r="BR1688" s="42">
        <v>29.004784999999998</v>
      </c>
      <c r="BS1688" s="42">
        <v>37.291865999999999</v>
      </c>
      <c r="BT1688" s="42">
        <v>0</v>
      </c>
      <c r="BU1688" s="42">
        <v>0</v>
      </c>
      <c r="BV1688" s="42">
        <v>4.1435409999999999</v>
      </c>
      <c r="BW1688" s="42">
        <v>0</v>
      </c>
      <c r="BX1688" s="42">
        <v>8.2870810000000006</v>
      </c>
      <c r="BY1688" s="42">
        <v>12.430622</v>
      </c>
      <c r="BZ1688" s="42">
        <v>0</v>
      </c>
      <c r="CA1688" s="42">
        <v>12.430622</v>
      </c>
      <c r="CB1688" s="42">
        <v>215.46411499999999</v>
      </c>
      <c r="CC1688" s="42">
        <v>4.1435409999999999</v>
      </c>
      <c r="CD1688" s="42">
        <v>16.574162999999999</v>
      </c>
      <c r="CE1688" s="42">
        <v>16.574162999999999</v>
      </c>
      <c r="CF1688" s="42">
        <v>49.722487999999998</v>
      </c>
      <c r="CG1688" s="42">
        <v>33.148325</v>
      </c>
      <c r="CH1688" s="42">
        <v>74.583731999999998</v>
      </c>
      <c r="CI1688" s="42">
        <v>0</v>
      </c>
      <c r="CJ1688" s="42">
        <v>20.717703</v>
      </c>
      <c r="CK1688" s="42">
        <v>91.157894999999996</v>
      </c>
      <c r="CL1688" s="42">
        <v>4.1435409999999999</v>
      </c>
      <c r="CM1688" s="42">
        <v>4.1435409999999999</v>
      </c>
      <c r="CN1688" s="42">
        <v>0</v>
      </c>
      <c r="CO1688" s="42">
        <v>4.1435409999999999</v>
      </c>
      <c r="CP1688" s="42">
        <v>4.1435409999999999</v>
      </c>
      <c r="CQ1688" s="42">
        <v>4.1435409999999999</v>
      </c>
      <c r="CR1688" s="42">
        <v>62.153109999999998</v>
      </c>
      <c r="CS1688" s="42">
        <v>8.2870810000000006</v>
      </c>
    </row>
    <row r="1689" spans="1:97">
      <c r="A1689" s="40" t="s">
        <v>4041</v>
      </c>
      <c r="B1689" s="40" t="s">
        <v>289</v>
      </c>
      <c r="C1689" s="40" t="s">
        <v>3502</v>
      </c>
      <c r="D1689" s="40" t="s">
        <v>3523</v>
      </c>
      <c r="E1689" s="40" t="s">
        <v>3805</v>
      </c>
      <c r="F1689" s="40" t="s">
        <v>2849</v>
      </c>
      <c r="G1689" s="41" t="s">
        <v>294</v>
      </c>
      <c r="H1689" s="40" t="s">
        <v>4042</v>
      </c>
      <c r="I1689" s="42">
        <v>337</v>
      </c>
      <c r="J1689" s="42">
        <v>55.328358000000001</v>
      </c>
      <c r="K1689" s="42">
        <v>32.191045000000003</v>
      </c>
      <c r="L1689" s="42">
        <v>55.328358000000001</v>
      </c>
      <c r="M1689" s="42">
        <v>69.411940000000001</v>
      </c>
      <c r="N1689" s="42">
        <v>82.489552000000003</v>
      </c>
      <c r="O1689" s="42">
        <v>42.250745999999999</v>
      </c>
      <c r="P1689" s="42">
        <v>40</v>
      </c>
      <c r="Q1689" s="42">
        <v>48</v>
      </c>
      <c r="R1689" s="42">
        <v>61</v>
      </c>
      <c r="S1689" s="42">
        <v>66</v>
      </c>
      <c r="T1689" s="42">
        <v>77</v>
      </c>
      <c r="U1689" s="42">
        <v>34</v>
      </c>
      <c r="V1689" s="42">
        <v>165.98507499999999</v>
      </c>
      <c r="W1689" s="42">
        <v>27.161193999999998</v>
      </c>
      <c r="X1689" s="42">
        <v>11.065671999999999</v>
      </c>
      <c r="Y1689" s="42">
        <v>23.137312999999999</v>
      </c>
      <c r="Z1689" s="42">
        <v>39.232835999999999</v>
      </c>
      <c r="AA1689" s="42">
        <v>44.262687</v>
      </c>
      <c r="AB1689" s="42">
        <v>21.125373</v>
      </c>
      <c r="AC1689" s="42">
        <v>0</v>
      </c>
      <c r="AD1689" s="42">
        <v>31.185075000000001</v>
      </c>
      <c r="AE1689" s="42">
        <v>94.561194</v>
      </c>
      <c r="AF1689" s="42">
        <v>40.238805999999997</v>
      </c>
      <c r="AG1689" s="42">
        <v>171.01492500000001</v>
      </c>
      <c r="AH1689" s="42">
        <v>28.167164</v>
      </c>
      <c r="AI1689" s="42">
        <v>21.125373</v>
      </c>
      <c r="AJ1689" s="42">
        <v>32.191045000000003</v>
      </c>
      <c r="AK1689" s="42">
        <v>30.179103999999999</v>
      </c>
      <c r="AL1689" s="42">
        <v>38.226866000000001</v>
      </c>
      <c r="AM1689" s="42">
        <v>18.107462999999999</v>
      </c>
      <c r="AN1689" s="42">
        <v>3.0179100000000001</v>
      </c>
      <c r="AO1689" s="42">
        <v>36.214925000000001</v>
      </c>
      <c r="AP1689" s="42">
        <v>93.555223999999995</v>
      </c>
      <c r="AQ1689" s="42">
        <v>41.244776000000002</v>
      </c>
      <c r="AR1689" s="42">
        <v>269.60000000000002</v>
      </c>
      <c r="AS1689" s="42">
        <v>32.191045000000003</v>
      </c>
      <c r="AT1689" s="42">
        <v>12.071642000000001</v>
      </c>
      <c r="AU1689" s="42">
        <v>0</v>
      </c>
      <c r="AV1689" s="42">
        <v>28.167164</v>
      </c>
      <c r="AW1689" s="42">
        <v>32.191045000000003</v>
      </c>
      <c r="AX1689" s="42">
        <v>48.286566999999998</v>
      </c>
      <c r="AY1689" s="42">
        <v>92.549254000000005</v>
      </c>
      <c r="AZ1689" s="42">
        <v>24.143284000000001</v>
      </c>
      <c r="BA1689" s="42">
        <v>136.81193999999999</v>
      </c>
      <c r="BB1689" s="42">
        <v>20.119402999999998</v>
      </c>
      <c r="BC1689" s="42">
        <v>8.0477609999999995</v>
      </c>
      <c r="BD1689" s="42">
        <v>0</v>
      </c>
      <c r="BE1689" s="42">
        <v>20.119402999999998</v>
      </c>
      <c r="BF1689" s="42">
        <v>0</v>
      </c>
      <c r="BG1689" s="42">
        <v>24.143284000000001</v>
      </c>
      <c r="BH1689" s="42">
        <v>56.334327999999999</v>
      </c>
      <c r="BI1689" s="42">
        <v>8.0477609999999995</v>
      </c>
      <c r="BJ1689" s="42">
        <v>132.78806</v>
      </c>
      <c r="BK1689" s="42">
        <v>12.071642000000001</v>
      </c>
      <c r="BL1689" s="42">
        <v>4.0238810000000003</v>
      </c>
      <c r="BM1689" s="42">
        <v>0</v>
      </c>
      <c r="BN1689" s="42">
        <v>8.0477609999999995</v>
      </c>
      <c r="BO1689" s="42">
        <v>32.191045000000003</v>
      </c>
      <c r="BP1689" s="42">
        <v>24.143284000000001</v>
      </c>
      <c r="BQ1689" s="42">
        <v>36.214925000000001</v>
      </c>
      <c r="BR1689" s="42">
        <v>16.095521999999999</v>
      </c>
      <c r="BS1689" s="42">
        <v>16.095521999999999</v>
      </c>
      <c r="BT1689" s="42">
        <v>0</v>
      </c>
      <c r="BU1689" s="42">
        <v>0</v>
      </c>
      <c r="BV1689" s="42">
        <v>0</v>
      </c>
      <c r="BW1689" s="42">
        <v>4.0238810000000003</v>
      </c>
      <c r="BX1689" s="42">
        <v>0</v>
      </c>
      <c r="BY1689" s="42">
        <v>8.0477609999999995</v>
      </c>
      <c r="BZ1689" s="42">
        <v>0</v>
      </c>
      <c r="CA1689" s="42">
        <v>4.0238810000000003</v>
      </c>
      <c r="CB1689" s="42">
        <v>132.78806</v>
      </c>
      <c r="CC1689" s="42">
        <v>28.167164</v>
      </c>
      <c r="CD1689" s="42">
        <v>12.071642000000001</v>
      </c>
      <c r="CE1689" s="42">
        <v>0</v>
      </c>
      <c r="CF1689" s="42">
        <v>20.119402999999998</v>
      </c>
      <c r="CG1689" s="42">
        <v>28.167164</v>
      </c>
      <c r="CH1689" s="42">
        <v>32.191045000000003</v>
      </c>
      <c r="CI1689" s="42">
        <v>0</v>
      </c>
      <c r="CJ1689" s="42">
        <v>12.071642000000001</v>
      </c>
      <c r="CK1689" s="42">
        <v>120.716418</v>
      </c>
      <c r="CL1689" s="42">
        <v>4.0238810000000003</v>
      </c>
      <c r="CM1689" s="42">
        <v>0</v>
      </c>
      <c r="CN1689" s="42">
        <v>0</v>
      </c>
      <c r="CO1689" s="42">
        <v>4.0238810000000003</v>
      </c>
      <c r="CP1689" s="42">
        <v>4.0238810000000003</v>
      </c>
      <c r="CQ1689" s="42">
        <v>8.0477609999999995</v>
      </c>
      <c r="CR1689" s="42">
        <v>92.549254000000005</v>
      </c>
      <c r="CS1689" s="42">
        <v>8.0477609999999995</v>
      </c>
    </row>
    <row r="1690" spans="1:97">
      <c r="A1690" s="40" t="s">
        <v>4043</v>
      </c>
      <c r="B1690" s="40" t="s">
        <v>289</v>
      </c>
      <c r="C1690" s="40" t="s">
        <v>3502</v>
      </c>
      <c r="D1690" s="40" t="s">
        <v>3519</v>
      </c>
      <c r="E1690" s="40" t="s">
        <v>3567</v>
      </c>
      <c r="F1690" s="40" t="s">
        <v>397</v>
      </c>
      <c r="G1690" s="41" t="s">
        <v>294</v>
      </c>
      <c r="H1690" s="40" t="s">
        <v>4044</v>
      </c>
      <c r="I1690" s="42">
        <v>112</v>
      </c>
      <c r="J1690" s="42">
        <v>23.851852000000001</v>
      </c>
      <c r="K1690" s="42">
        <v>16.592593000000001</v>
      </c>
      <c r="L1690" s="42">
        <v>20.740741</v>
      </c>
      <c r="M1690" s="42">
        <v>28</v>
      </c>
      <c r="N1690" s="42">
        <v>14.518519</v>
      </c>
      <c r="O1690" s="42">
        <v>8.2962959999999999</v>
      </c>
      <c r="P1690" s="42">
        <v>18</v>
      </c>
      <c r="Q1690" s="42">
        <v>13</v>
      </c>
      <c r="R1690" s="42">
        <v>22</v>
      </c>
      <c r="S1690" s="42">
        <v>23</v>
      </c>
      <c r="T1690" s="42">
        <v>17</v>
      </c>
      <c r="U1690" s="42">
        <v>9</v>
      </c>
      <c r="V1690" s="42">
        <v>57.037036999999998</v>
      </c>
      <c r="W1690" s="42">
        <v>10.370369999999999</v>
      </c>
      <c r="X1690" s="42">
        <v>8.2962959999999999</v>
      </c>
      <c r="Y1690" s="42">
        <v>10.370369999999999</v>
      </c>
      <c r="Z1690" s="42">
        <v>15.555555999999999</v>
      </c>
      <c r="AA1690" s="42">
        <v>8.2962959999999999</v>
      </c>
      <c r="AB1690" s="42">
        <v>4.1481479999999999</v>
      </c>
      <c r="AC1690" s="42">
        <v>0</v>
      </c>
      <c r="AD1690" s="42">
        <v>13.481481</v>
      </c>
      <c r="AE1690" s="42">
        <v>33.185184999999997</v>
      </c>
      <c r="AF1690" s="42">
        <v>10.370369999999999</v>
      </c>
      <c r="AG1690" s="42">
        <v>54.962963000000002</v>
      </c>
      <c r="AH1690" s="42">
        <v>13.481481</v>
      </c>
      <c r="AI1690" s="42">
        <v>8.2962959999999999</v>
      </c>
      <c r="AJ1690" s="42">
        <v>10.370369999999999</v>
      </c>
      <c r="AK1690" s="42">
        <v>12.444444000000001</v>
      </c>
      <c r="AL1690" s="42">
        <v>6.2222220000000004</v>
      </c>
      <c r="AM1690" s="42">
        <v>4.1481479999999999</v>
      </c>
      <c r="AN1690" s="42">
        <v>0</v>
      </c>
      <c r="AO1690" s="42">
        <v>18.666667</v>
      </c>
      <c r="AP1690" s="42">
        <v>29.037037000000002</v>
      </c>
      <c r="AQ1690" s="42">
        <v>7.2592590000000001</v>
      </c>
      <c r="AR1690" s="42">
        <v>87.111110999999994</v>
      </c>
      <c r="AS1690" s="42">
        <v>0</v>
      </c>
      <c r="AT1690" s="42">
        <v>12.444444000000001</v>
      </c>
      <c r="AU1690" s="42">
        <v>0</v>
      </c>
      <c r="AV1690" s="42">
        <v>8.2962959999999999</v>
      </c>
      <c r="AW1690" s="42">
        <v>12.444444000000001</v>
      </c>
      <c r="AX1690" s="42">
        <v>8.2962959999999999</v>
      </c>
      <c r="AY1690" s="42">
        <v>29.037037000000002</v>
      </c>
      <c r="AZ1690" s="42">
        <v>16.592593000000001</v>
      </c>
      <c r="BA1690" s="42">
        <v>45.629629999999999</v>
      </c>
      <c r="BB1690" s="42">
        <v>0</v>
      </c>
      <c r="BC1690" s="42">
        <v>12.444444000000001</v>
      </c>
      <c r="BD1690" s="42">
        <v>0</v>
      </c>
      <c r="BE1690" s="42">
        <v>8.2962959999999999</v>
      </c>
      <c r="BF1690" s="42">
        <v>0</v>
      </c>
      <c r="BG1690" s="42">
        <v>4.1481479999999999</v>
      </c>
      <c r="BH1690" s="42">
        <v>16.592593000000001</v>
      </c>
      <c r="BI1690" s="42">
        <v>4.1481479999999999</v>
      </c>
      <c r="BJ1690" s="42">
        <v>41.481481000000002</v>
      </c>
      <c r="BK1690" s="42">
        <v>0</v>
      </c>
      <c r="BL1690" s="42">
        <v>0</v>
      </c>
      <c r="BM1690" s="42">
        <v>0</v>
      </c>
      <c r="BN1690" s="42">
        <v>0</v>
      </c>
      <c r="BO1690" s="42">
        <v>12.444444000000001</v>
      </c>
      <c r="BP1690" s="42">
        <v>4.1481479999999999</v>
      </c>
      <c r="BQ1690" s="42">
        <v>12.444444000000001</v>
      </c>
      <c r="BR1690" s="42">
        <v>12.444444000000001</v>
      </c>
      <c r="BS1690" s="42">
        <v>8.2962959999999999</v>
      </c>
      <c r="BT1690" s="42">
        <v>0</v>
      </c>
      <c r="BU1690" s="42">
        <v>0</v>
      </c>
      <c r="BV1690" s="42">
        <v>0</v>
      </c>
      <c r="BW1690" s="42">
        <v>0</v>
      </c>
      <c r="BX1690" s="42">
        <v>0</v>
      </c>
      <c r="BY1690" s="42">
        <v>0</v>
      </c>
      <c r="BZ1690" s="42">
        <v>0</v>
      </c>
      <c r="CA1690" s="42">
        <v>8.2962959999999999</v>
      </c>
      <c r="CB1690" s="42">
        <v>37.333333000000003</v>
      </c>
      <c r="CC1690" s="42">
        <v>0</v>
      </c>
      <c r="CD1690" s="42">
        <v>8.2962959999999999</v>
      </c>
      <c r="CE1690" s="42">
        <v>0</v>
      </c>
      <c r="CF1690" s="42">
        <v>8.2962959999999999</v>
      </c>
      <c r="CG1690" s="42">
        <v>12.444444000000001</v>
      </c>
      <c r="CH1690" s="42">
        <v>8.2962959999999999</v>
      </c>
      <c r="CI1690" s="42">
        <v>0</v>
      </c>
      <c r="CJ1690" s="42">
        <v>0</v>
      </c>
      <c r="CK1690" s="42">
        <v>41.481481000000002</v>
      </c>
      <c r="CL1690" s="42">
        <v>0</v>
      </c>
      <c r="CM1690" s="42">
        <v>4.1481479999999999</v>
      </c>
      <c r="CN1690" s="42">
        <v>0</v>
      </c>
      <c r="CO1690" s="42">
        <v>0</v>
      </c>
      <c r="CP1690" s="42">
        <v>0</v>
      </c>
      <c r="CQ1690" s="42">
        <v>0</v>
      </c>
      <c r="CR1690" s="42">
        <v>29.037037000000002</v>
      </c>
      <c r="CS1690" s="42">
        <v>8.2962959999999999</v>
      </c>
    </row>
    <row r="1691" spans="1:97">
      <c r="A1691" s="40" t="s">
        <v>4045</v>
      </c>
      <c r="B1691" s="40" t="s">
        <v>289</v>
      </c>
      <c r="C1691" s="40" t="s">
        <v>3502</v>
      </c>
      <c r="D1691" s="40" t="s">
        <v>3503</v>
      </c>
      <c r="E1691" s="40" t="s">
        <v>3573</v>
      </c>
      <c r="F1691" s="40" t="s">
        <v>2849</v>
      </c>
      <c r="G1691" s="41" t="s">
        <v>294</v>
      </c>
      <c r="H1691" s="40" t="s">
        <v>4046</v>
      </c>
      <c r="I1691" s="42">
        <v>465</v>
      </c>
      <c r="J1691" s="42">
        <v>80</v>
      </c>
      <c r="K1691" s="42">
        <v>59</v>
      </c>
      <c r="L1691" s="42">
        <v>73</v>
      </c>
      <c r="M1691" s="42">
        <v>106</v>
      </c>
      <c r="N1691" s="42">
        <v>92</v>
      </c>
      <c r="O1691" s="42">
        <v>55</v>
      </c>
      <c r="P1691" s="42">
        <v>84</v>
      </c>
      <c r="Q1691" s="42">
        <v>56</v>
      </c>
      <c r="R1691" s="42">
        <v>93</v>
      </c>
      <c r="S1691" s="42">
        <v>83</v>
      </c>
      <c r="T1691" s="42">
        <v>95</v>
      </c>
      <c r="U1691" s="42">
        <v>38</v>
      </c>
      <c r="V1691" s="42">
        <v>234</v>
      </c>
      <c r="W1691" s="42">
        <v>45</v>
      </c>
      <c r="X1691" s="42">
        <v>26</v>
      </c>
      <c r="Y1691" s="42">
        <v>37</v>
      </c>
      <c r="Z1691" s="42">
        <v>52</v>
      </c>
      <c r="AA1691" s="42">
        <v>47</v>
      </c>
      <c r="AB1691" s="42">
        <v>26</v>
      </c>
      <c r="AC1691" s="42">
        <v>1</v>
      </c>
      <c r="AD1691" s="42">
        <v>55</v>
      </c>
      <c r="AE1691" s="42">
        <v>127</v>
      </c>
      <c r="AF1691" s="42">
        <v>52</v>
      </c>
      <c r="AG1691" s="42">
        <v>231</v>
      </c>
      <c r="AH1691" s="42">
        <v>35</v>
      </c>
      <c r="AI1691" s="42">
        <v>33</v>
      </c>
      <c r="AJ1691" s="42">
        <v>36</v>
      </c>
      <c r="AK1691" s="42">
        <v>54</v>
      </c>
      <c r="AL1691" s="42">
        <v>45</v>
      </c>
      <c r="AM1691" s="42">
        <v>27</v>
      </c>
      <c r="AN1691" s="42">
        <v>1</v>
      </c>
      <c r="AO1691" s="42">
        <v>47</v>
      </c>
      <c r="AP1691" s="42">
        <v>128</v>
      </c>
      <c r="AQ1691" s="42">
        <v>56</v>
      </c>
      <c r="AR1691" s="42">
        <v>384</v>
      </c>
      <c r="AS1691" s="42">
        <v>20</v>
      </c>
      <c r="AT1691" s="42">
        <v>12</v>
      </c>
      <c r="AU1691" s="42">
        <v>4</v>
      </c>
      <c r="AV1691" s="42">
        <v>28</v>
      </c>
      <c r="AW1691" s="42">
        <v>44</v>
      </c>
      <c r="AX1691" s="42">
        <v>56</v>
      </c>
      <c r="AY1691" s="42">
        <v>184</v>
      </c>
      <c r="AZ1691" s="42">
        <v>36</v>
      </c>
      <c r="BA1691" s="42">
        <v>196</v>
      </c>
      <c r="BB1691" s="42">
        <v>16</v>
      </c>
      <c r="BC1691" s="42">
        <v>8</v>
      </c>
      <c r="BD1691" s="42">
        <v>4</v>
      </c>
      <c r="BE1691" s="42">
        <v>24</v>
      </c>
      <c r="BF1691" s="42">
        <v>4</v>
      </c>
      <c r="BG1691" s="42">
        <v>36</v>
      </c>
      <c r="BH1691" s="42">
        <v>92</v>
      </c>
      <c r="BI1691" s="42">
        <v>12</v>
      </c>
      <c r="BJ1691" s="42">
        <v>188</v>
      </c>
      <c r="BK1691" s="42">
        <v>4</v>
      </c>
      <c r="BL1691" s="42">
        <v>4</v>
      </c>
      <c r="BM1691" s="42">
        <v>0</v>
      </c>
      <c r="BN1691" s="42">
        <v>4</v>
      </c>
      <c r="BO1691" s="42">
        <v>40</v>
      </c>
      <c r="BP1691" s="42">
        <v>20</v>
      </c>
      <c r="BQ1691" s="42">
        <v>92</v>
      </c>
      <c r="BR1691" s="42">
        <v>24</v>
      </c>
      <c r="BS1691" s="42">
        <v>36</v>
      </c>
      <c r="BT1691" s="42">
        <v>0</v>
      </c>
      <c r="BU1691" s="42">
        <v>0</v>
      </c>
      <c r="BV1691" s="42">
        <v>0</v>
      </c>
      <c r="BW1691" s="42">
        <v>0</v>
      </c>
      <c r="BX1691" s="42">
        <v>4</v>
      </c>
      <c r="BY1691" s="42">
        <v>12</v>
      </c>
      <c r="BZ1691" s="42">
        <v>0</v>
      </c>
      <c r="CA1691" s="42">
        <v>20</v>
      </c>
      <c r="CB1691" s="42">
        <v>136</v>
      </c>
      <c r="CC1691" s="42">
        <v>12</v>
      </c>
      <c r="CD1691" s="42">
        <v>12</v>
      </c>
      <c r="CE1691" s="42">
        <v>0</v>
      </c>
      <c r="CF1691" s="42">
        <v>28</v>
      </c>
      <c r="CG1691" s="42">
        <v>36</v>
      </c>
      <c r="CH1691" s="42">
        <v>40</v>
      </c>
      <c r="CI1691" s="42">
        <v>0</v>
      </c>
      <c r="CJ1691" s="42">
        <v>8</v>
      </c>
      <c r="CK1691" s="42">
        <v>212</v>
      </c>
      <c r="CL1691" s="42">
        <v>8</v>
      </c>
      <c r="CM1691" s="42">
        <v>0</v>
      </c>
      <c r="CN1691" s="42">
        <v>4</v>
      </c>
      <c r="CO1691" s="42">
        <v>0</v>
      </c>
      <c r="CP1691" s="42">
        <v>4</v>
      </c>
      <c r="CQ1691" s="42">
        <v>4</v>
      </c>
      <c r="CR1691" s="42">
        <v>184</v>
      </c>
      <c r="CS1691" s="42">
        <v>8</v>
      </c>
    </row>
    <row r="1692" spans="1:97">
      <c r="A1692" s="40" t="s">
        <v>4047</v>
      </c>
      <c r="B1692" s="40" t="s">
        <v>289</v>
      </c>
      <c r="C1692" s="40" t="s">
        <v>3502</v>
      </c>
      <c r="D1692" s="40" t="s">
        <v>3503</v>
      </c>
      <c r="E1692" s="40" t="s">
        <v>3546</v>
      </c>
      <c r="F1692" s="40" t="s">
        <v>2849</v>
      </c>
      <c r="G1692" s="41" t="s">
        <v>294</v>
      </c>
      <c r="H1692" s="40" t="s">
        <v>4048</v>
      </c>
      <c r="I1692" s="42">
        <v>397</v>
      </c>
      <c r="J1692" s="42">
        <v>68.028132999999997</v>
      </c>
      <c r="K1692" s="42">
        <v>50.767263</v>
      </c>
      <c r="L1692" s="42">
        <v>94.427109999999999</v>
      </c>
      <c r="M1692" s="42">
        <v>87.319693000000001</v>
      </c>
      <c r="N1692" s="42">
        <v>68.028132999999997</v>
      </c>
      <c r="O1692" s="42">
        <v>28.429667999999999</v>
      </c>
      <c r="P1692" s="42">
        <v>52</v>
      </c>
      <c r="Q1692" s="42">
        <v>61</v>
      </c>
      <c r="R1692" s="42">
        <v>78</v>
      </c>
      <c r="S1692" s="42">
        <v>85</v>
      </c>
      <c r="T1692" s="42">
        <v>58</v>
      </c>
      <c r="U1692" s="42">
        <v>20</v>
      </c>
      <c r="V1692" s="42">
        <v>208.14578</v>
      </c>
      <c r="W1692" s="42">
        <v>36.552430000000001</v>
      </c>
      <c r="X1692" s="42">
        <v>20.306905</v>
      </c>
      <c r="Y1692" s="42">
        <v>52.797953999999997</v>
      </c>
      <c r="Z1692" s="42">
        <v>48.736573</v>
      </c>
      <c r="AA1692" s="42">
        <v>35.537084</v>
      </c>
      <c r="AB1692" s="42">
        <v>14.214834</v>
      </c>
      <c r="AC1692" s="42">
        <v>0</v>
      </c>
      <c r="AD1692" s="42">
        <v>46.705882000000003</v>
      </c>
      <c r="AE1692" s="42">
        <v>134.025575</v>
      </c>
      <c r="AF1692" s="42">
        <v>27.414321999999999</v>
      </c>
      <c r="AG1692" s="42">
        <v>188.85422</v>
      </c>
      <c r="AH1692" s="42">
        <v>31.475702999999999</v>
      </c>
      <c r="AI1692" s="42">
        <v>30.460357999999999</v>
      </c>
      <c r="AJ1692" s="42">
        <v>41.629156000000002</v>
      </c>
      <c r="AK1692" s="42">
        <v>38.583120000000001</v>
      </c>
      <c r="AL1692" s="42">
        <v>32.491048999999997</v>
      </c>
      <c r="AM1692" s="42">
        <v>13.199488000000001</v>
      </c>
      <c r="AN1692" s="42">
        <v>1.0153449999999999</v>
      </c>
      <c r="AO1692" s="42">
        <v>43.659846999999999</v>
      </c>
      <c r="AP1692" s="42">
        <v>113.71867</v>
      </c>
      <c r="AQ1692" s="42">
        <v>31.475702999999999</v>
      </c>
      <c r="AR1692" s="42">
        <v>320.84910500000001</v>
      </c>
      <c r="AS1692" s="42">
        <v>16.245524</v>
      </c>
      <c r="AT1692" s="42">
        <v>12.184143000000001</v>
      </c>
      <c r="AU1692" s="42">
        <v>20.306905</v>
      </c>
      <c r="AV1692" s="42">
        <v>28.429667999999999</v>
      </c>
      <c r="AW1692" s="42">
        <v>52.797953999999997</v>
      </c>
      <c r="AX1692" s="42">
        <v>77.166240000000002</v>
      </c>
      <c r="AY1692" s="42">
        <v>77.166240000000002</v>
      </c>
      <c r="AZ1692" s="42">
        <v>36.552430000000001</v>
      </c>
      <c r="BA1692" s="42">
        <v>162.455243</v>
      </c>
      <c r="BB1692" s="42">
        <v>16.245524</v>
      </c>
      <c r="BC1692" s="42">
        <v>12.184143000000001</v>
      </c>
      <c r="BD1692" s="42">
        <v>12.184143000000001</v>
      </c>
      <c r="BE1692" s="42">
        <v>16.245524</v>
      </c>
      <c r="BF1692" s="42">
        <v>0</v>
      </c>
      <c r="BG1692" s="42">
        <v>60.920715999999999</v>
      </c>
      <c r="BH1692" s="42">
        <v>28.429667999999999</v>
      </c>
      <c r="BI1692" s="42">
        <v>16.245524</v>
      </c>
      <c r="BJ1692" s="42">
        <v>158.39386200000001</v>
      </c>
      <c r="BK1692" s="42">
        <v>0</v>
      </c>
      <c r="BL1692" s="42">
        <v>0</v>
      </c>
      <c r="BM1692" s="42">
        <v>8.1227619999999998</v>
      </c>
      <c r="BN1692" s="42">
        <v>12.184143000000001</v>
      </c>
      <c r="BO1692" s="42">
        <v>52.797953999999997</v>
      </c>
      <c r="BP1692" s="42">
        <v>16.245524</v>
      </c>
      <c r="BQ1692" s="42">
        <v>48.736573</v>
      </c>
      <c r="BR1692" s="42">
        <v>20.306905</v>
      </c>
      <c r="BS1692" s="42">
        <v>28.429667999999999</v>
      </c>
      <c r="BT1692" s="42">
        <v>0</v>
      </c>
      <c r="BU1692" s="42">
        <v>4.0613809999999999</v>
      </c>
      <c r="BV1692" s="42">
        <v>0</v>
      </c>
      <c r="BW1692" s="42">
        <v>0</v>
      </c>
      <c r="BX1692" s="42">
        <v>4.0613809999999999</v>
      </c>
      <c r="BY1692" s="42">
        <v>8.1227619999999998</v>
      </c>
      <c r="BZ1692" s="42">
        <v>0</v>
      </c>
      <c r="CA1692" s="42">
        <v>12.184143000000001</v>
      </c>
      <c r="CB1692" s="42">
        <v>186.82352900000001</v>
      </c>
      <c r="CC1692" s="42">
        <v>16.245524</v>
      </c>
      <c r="CD1692" s="42">
        <v>8.1227619999999998</v>
      </c>
      <c r="CE1692" s="42">
        <v>20.306905</v>
      </c>
      <c r="CF1692" s="42">
        <v>24.368286000000001</v>
      </c>
      <c r="CG1692" s="42">
        <v>40.613810999999998</v>
      </c>
      <c r="CH1692" s="42">
        <v>60.920715999999999</v>
      </c>
      <c r="CI1692" s="42">
        <v>0</v>
      </c>
      <c r="CJ1692" s="42">
        <v>16.245524</v>
      </c>
      <c r="CK1692" s="42">
        <v>105.59590799999999</v>
      </c>
      <c r="CL1692" s="42">
        <v>0</v>
      </c>
      <c r="CM1692" s="42">
        <v>0</v>
      </c>
      <c r="CN1692" s="42">
        <v>0</v>
      </c>
      <c r="CO1692" s="42">
        <v>4.0613809999999999</v>
      </c>
      <c r="CP1692" s="42">
        <v>8.1227619999999998</v>
      </c>
      <c r="CQ1692" s="42">
        <v>8.1227619999999998</v>
      </c>
      <c r="CR1692" s="42">
        <v>77.166240000000002</v>
      </c>
      <c r="CS1692" s="42">
        <v>8.1227619999999998</v>
      </c>
    </row>
    <row r="1693" spans="1:97">
      <c r="A1693" s="40" t="s">
        <v>4049</v>
      </c>
      <c r="B1693" s="40" t="s">
        <v>289</v>
      </c>
      <c r="C1693" s="40" t="s">
        <v>3502</v>
      </c>
      <c r="D1693" s="40" t="s">
        <v>3507</v>
      </c>
      <c r="E1693" s="40" t="s">
        <v>3508</v>
      </c>
      <c r="F1693" s="40" t="s">
        <v>2094</v>
      </c>
      <c r="G1693" s="41" t="s">
        <v>294</v>
      </c>
      <c r="H1693" s="40" t="s">
        <v>4050</v>
      </c>
      <c r="I1693" s="42">
        <v>591</v>
      </c>
      <c r="J1693" s="42">
        <v>98.846040000000002</v>
      </c>
      <c r="K1693" s="42">
        <v>69.275041999999999</v>
      </c>
      <c r="L1693" s="42">
        <v>127.359829</v>
      </c>
      <c r="M1693" s="42">
        <v>169.15920199999999</v>
      </c>
      <c r="N1693" s="42">
        <v>87.636695000000003</v>
      </c>
      <c r="O1693" s="42">
        <v>38.723191</v>
      </c>
      <c r="P1693" s="42">
        <v>115</v>
      </c>
      <c r="Q1693" s="42">
        <v>100</v>
      </c>
      <c r="R1693" s="42">
        <v>154</v>
      </c>
      <c r="S1693" s="42">
        <v>112</v>
      </c>
      <c r="T1693" s="42">
        <v>65</v>
      </c>
      <c r="U1693" s="42">
        <v>30</v>
      </c>
      <c r="V1693" s="42">
        <v>300.59515699999997</v>
      </c>
      <c r="W1693" s="42">
        <v>52.989629999999998</v>
      </c>
      <c r="X1693" s="42">
        <v>39.742221999999998</v>
      </c>
      <c r="Y1693" s="42">
        <v>63.160854</v>
      </c>
      <c r="Z1693" s="42">
        <v>85.598633000000007</v>
      </c>
      <c r="AA1693" s="42">
        <v>42.799315999999997</v>
      </c>
      <c r="AB1693" s="42">
        <v>16.304500999999998</v>
      </c>
      <c r="AC1693" s="42">
        <v>0</v>
      </c>
      <c r="AD1693" s="42">
        <v>71.332194000000001</v>
      </c>
      <c r="AE1693" s="42">
        <v>190.539772</v>
      </c>
      <c r="AF1693" s="42">
        <v>38.723191</v>
      </c>
      <c r="AG1693" s="42">
        <v>290.40484300000003</v>
      </c>
      <c r="AH1693" s="42">
        <v>45.856409999999997</v>
      </c>
      <c r="AI1693" s="42">
        <v>29.532820000000001</v>
      </c>
      <c r="AJ1693" s="42">
        <v>64.198974000000007</v>
      </c>
      <c r="AK1693" s="42">
        <v>83.560569999999998</v>
      </c>
      <c r="AL1693" s="42">
        <v>44.837378999999999</v>
      </c>
      <c r="AM1693" s="42">
        <v>22.418689000000001</v>
      </c>
      <c r="AN1693" s="42">
        <v>0</v>
      </c>
      <c r="AO1693" s="42">
        <v>61.14188</v>
      </c>
      <c r="AP1693" s="42">
        <v>179.33042699999999</v>
      </c>
      <c r="AQ1693" s="42">
        <v>49.932535999999999</v>
      </c>
      <c r="AR1693" s="42">
        <v>485.05891800000001</v>
      </c>
      <c r="AS1693" s="42">
        <v>20.380627</v>
      </c>
      <c r="AT1693" s="42">
        <v>12.228376000000001</v>
      </c>
      <c r="AU1693" s="42">
        <v>4.0761250000000002</v>
      </c>
      <c r="AV1693" s="42">
        <v>65.218006000000003</v>
      </c>
      <c r="AW1693" s="42">
        <v>73.370256999999995</v>
      </c>
      <c r="AX1693" s="42">
        <v>101.90313399999999</v>
      </c>
      <c r="AY1693" s="42">
        <v>122.283761</v>
      </c>
      <c r="AZ1693" s="42">
        <v>85.598633000000007</v>
      </c>
      <c r="BA1693" s="42">
        <v>252.71977200000001</v>
      </c>
      <c r="BB1693" s="42">
        <v>12.228376000000001</v>
      </c>
      <c r="BC1693" s="42">
        <v>12.228376000000001</v>
      </c>
      <c r="BD1693" s="42">
        <v>4.0761250000000002</v>
      </c>
      <c r="BE1693" s="42">
        <v>36.685127999999999</v>
      </c>
      <c r="BF1693" s="42">
        <v>0</v>
      </c>
      <c r="BG1693" s="42">
        <v>81.522507000000004</v>
      </c>
      <c r="BH1693" s="42">
        <v>65.218006000000003</v>
      </c>
      <c r="BI1693" s="42">
        <v>40.761254000000001</v>
      </c>
      <c r="BJ1693" s="42">
        <v>232.339146</v>
      </c>
      <c r="BK1693" s="42">
        <v>8.1522509999999997</v>
      </c>
      <c r="BL1693" s="42">
        <v>0</v>
      </c>
      <c r="BM1693" s="42">
        <v>0</v>
      </c>
      <c r="BN1693" s="42">
        <v>28.532878</v>
      </c>
      <c r="BO1693" s="42">
        <v>73.370256999999995</v>
      </c>
      <c r="BP1693" s="42">
        <v>20.380627</v>
      </c>
      <c r="BQ1693" s="42">
        <v>57.065755000000003</v>
      </c>
      <c r="BR1693" s="42">
        <v>44.837378999999999</v>
      </c>
      <c r="BS1693" s="42">
        <v>61.14188</v>
      </c>
      <c r="BT1693" s="42">
        <v>0</v>
      </c>
      <c r="BU1693" s="42">
        <v>0</v>
      </c>
      <c r="BV1693" s="42">
        <v>0</v>
      </c>
      <c r="BW1693" s="42">
        <v>0</v>
      </c>
      <c r="BX1693" s="42">
        <v>0</v>
      </c>
      <c r="BY1693" s="42">
        <v>20.380627</v>
      </c>
      <c r="BZ1693" s="42">
        <v>0</v>
      </c>
      <c r="CA1693" s="42">
        <v>40.761254000000001</v>
      </c>
      <c r="CB1693" s="42">
        <v>264.948148</v>
      </c>
      <c r="CC1693" s="42">
        <v>8.1522509999999997</v>
      </c>
      <c r="CD1693" s="42">
        <v>12.228376000000001</v>
      </c>
      <c r="CE1693" s="42">
        <v>4.0761250000000002</v>
      </c>
      <c r="CF1693" s="42">
        <v>65.218006000000003</v>
      </c>
      <c r="CG1693" s="42">
        <v>69.294130999999993</v>
      </c>
      <c r="CH1693" s="42">
        <v>73.370256999999995</v>
      </c>
      <c r="CI1693" s="42">
        <v>4.0761250000000002</v>
      </c>
      <c r="CJ1693" s="42">
        <v>28.532878</v>
      </c>
      <c r="CK1693" s="42">
        <v>158.96888899999999</v>
      </c>
      <c r="CL1693" s="42">
        <v>12.228376000000001</v>
      </c>
      <c r="CM1693" s="42">
        <v>0</v>
      </c>
      <c r="CN1693" s="42">
        <v>0</v>
      </c>
      <c r="CO1693" s="42">
        <v>0</v>
      </c>
      <c r="CP1693" s="42">
        <v>4.0761250000000002</v>
      </c>
      <c r="CQ1693" s="42">
        <v>8.1522509999999997</v>
      </c>
      <c r="CR1693" s="42">
        <v>118.207635</v>
      </c>
      <c r="CS1693" s="42">
        <v>16.304500999999998</v>
      </c>
    </row>
    <row r="1694" spans="1:97">
      <c r="A1694" s="40" t="s">
        <v>4051</v>
      </c>
      <c r="B1694" s="40" t="s">
        <v>289</v>
      </c>
      <c r="C1694" s="40" t="s">
        <v>3502</v>
      </c>
      <c r="D1694" s="40" t="s">
        <v>3507</v>
      </c>
      <c r="E1694" s="40" t="s">
        <v>3511</v>
      </c>
      <c r="F1694" s="40" t="s">
        <v>2094</v>
      </c>
      <c r="G1694" s="41" t="s">
        <v>294</v>
      </c>
      <c r="H1694" s="40" t="s">
        <v>4052</v>
      </c>
      <c r="I1694" s="42">
        <v>1183</v>
      </c>
      <c r="J1694" s="42">
        <v>137</v>
      </c>
      <c r="K1694" s="42">
        <v>111</v>
      </c>
      <c r="L1694" s="42">
        <v>137</v>
      </c>
      <c r="M1694" s="42">
        <v>224</v>
      </c>
      <c r="N1694" s="42">
        <v>316</v>
      </c>
      <c r="O1694" s="42">
        <v>258</v>
      </c>
      <c r="P1694" s="42">
        <v>138</v>
      </c>
      <c r="Q1694" s="42">
        <v>150</v>
      </c>
      <c r="R1694" s="42">
        <v>176</v>
      </c>
      <c r="S1694" s="42">
        <v>252</v>
      </c>
      <c r="T1694" s="42">
        <v>333</v>
      </c>
      <c r="U1694" s="42">
        <v>168</v>
      </c>
      <c r="V1694" s="42">
        <v>566</v>
      </c>
      <c r="W1694" s="42">
        <v>64</v>
      </c>
      <c r="X1694" s="42">
        <v>65</v>
      </c>
      <c r="Y1694" s="42">
        <v>72</v>
      </c>
      <c r="Z1694" s="42">
        <v>110</v>
      </c>
      <c r="AA1694" s="42">
        <v>145</v>
      </c>
      <c r="AB1694" s="42">
        <v>102</v>
      </c>
      <c r="AC1694" s="42">
        <v>8</v>
      </c>
      <c r="AD1694" s="42">
        <v>89</v>
      </c>
      <c r="AE1694" s="42">
        <v>263</v>
      </c>
      <c r="AF1694" s="42">
        <v>214</v>
      </c>
      <c r="AG1694" s="42">
        <v>617</v>
      </c>
      <c r="AH1694" s="42">
        <v>73</v>
      </c>
      <c r="AI1694" s="42">
        <v>46</v>
      </c>
      <c r="AJ1694" s="42">
        <v>65</v>
      </c>
      <c r="AK1694" s="42">
        <v>114</v>
      </c>
      <c r="AL1694" s="42">
        <v>171</v>
      </c>
      <c r="AM1694" s="42">
        <v>141</v>
      </c>
      <c r="AN1694" s="42">
        <v>7</v>
      </c>
      <c r="AO1694" s="42">
        <v>93</v>
      </c>
      <c r="AP1694" s="42">
        <v>256</v>
      </c>
      <c r="AQ1694" s="42">
        <v>268</v>
      </c>
      <c r="AR1694" s="42">
        <v>1036</v>
      </c>
      <c r="AS1694" s="42">
        <v>12</v>
      </c>
      <c r="AT1694" s="42">
        <v>36</v>
      </c>
      <c r="AU1694" s="42">
        <v>16</v>
      </c>
      <c r="AV1694" s="42">
        <v>80</v>
      </c>
      <c r="AW1694" s="42">
        <v>96</v>
      </c>
      <c r="AX1694" s="42">
        <v>104</v>
      </c>
      <c r="AY1694" s="42">
        <v>584</v>
      </c>
      <c r="AZ1694" s="42">
        <v>108</v>
      </c>
      <c r="BA1694" s="42">
        <v>460</v>
      </c>
      <c r="BB1694" s="42">
        <v>8</v>
      </c>
      <c r="BC1694" s="42">
        <v>24</v>
      </c>
      <c r="BD1694" s="42">
        <v>8</v>
      </c>
      <c r="BE1694" s="42">
        <v>40</v>
      </c>
      <c r="BF1694" s="42">
        <v>16</v>
      </c>
      <c r="BG1694" s="42">
        <v>88</v>
      </c>
      <c r="BH1694" s="42">
        <v>248</v>
      </c>
      <c r="BI1694" s="42">
        <v>28</v>
      </c>
      <c r="BJ1694" s="42">
        <v>576</v>
      </c>
      <c r="BK1694" s="42">
        <v>4</v>
      </c>
      <c r="BL1694" s="42">
        <v>12</v>
      </c>
      <c r="BM1694" s="42">
        <v>8</v>
      </c>
      <c r="BN1694" s="42">
        <v>40</v>
      </c>
      <c r="BO1694" s="42">
        <v>80</v>
      </c>
      <c r="BP1694" s="42">
        <v>16</v>
      </c>
      <c r="BQ1694" s="42">
        <v>336</v>
      </c>
      <c r="BR1694" s="42">
        <v>80</v>
      </c>
      <c r="BS1694" s="42">
        <v>64</v>
      </c>
      <c r="BT1694" s="42">
        <v>4</v>
      </c>
      <c r="BU1694" s="42">
        <v>4</v>
      </c>
      <c r="BV1694" s="42">
        <v>0</v>
      </c>
      <c r="BW1694" s="42">
        <v>12</v>
      </c>
      <c r="BX1694" s="42">
        <v>0</v>
      </c>
      <c r="BY1694" s="42">
        <v>8</v>
      </c>
      <c r="BZ1694" s="42">
        <v>0</v>
      </c>
      <c r="CA1694" s="42">
        <v>36</v>
      </c>
      <c r="CB1694" s="42">
        <v>288</v>
      </c>
      <c r="CC1694" s="42">
        <v>0</v>
      </c>
      <c r="CD1694" s="42">
        <v>20</v>
      </c>
      <c r="CE1694" s="42">
        <v>16</v>
      </c>
      <c r="CF1694" s="42">
        <v>60</v>
      </c>
      <c r="CG1694" s="42">
        <v>80</v>
      </c>
      <c r="CH1694" s="42">
        <v>80</v>
      </c>
      <c r="CI1694" s="42">
        <v>0</v>
      </c>
      <c r="CJ1694" s="42">
        <v>32</v>
      </c>
      <c r="CK1694" s="42">
        <v>684</v>
      </c>
      <c r="CL1694" s="42">
        <v>8</v>
      </c>
      <c r="CM1694" s="42">
        <v>12</v>
      </c>
      <c r="CN1694" s="42">
        <v>0</v>
      </c>
      <c r="CO1694" s="42">
        <v>8</v>
      </c>
      <c r="CP1694" s="42">
        <v>16</v>
      </c>
      <c r="CQ1694" s="42">
        <v>16</v>
      </c>
      <c r="CR1694" s="42">
        <v>584</v>
      </c>
      <c r="CS1694" s="42">
        <v>40</v>
      </c>
    </row>
    <row r="1695" spans="1:97">
      <c r="A1695" s="40" t="s">
        <v>4053</v>
      </c>
      <c r="B1695" s="40" t="s">
        <v>289</v>
      </c>
      <c r="C1695" s="40" t="s">
        <v>3502</v>
      </c>
      <c r="D1695" s="40" t="s">
        <v>3519</v>
      </c>
      <c r="E1695" s="40" t="s">
        <v>3735</v>
      </c>
      <c r="F1695" s="40" t="s">
        <v>397</v>
      </c>
      <c r="G1695" s="41" t="s">
        <v>294</v>
      </c>
      <c r="H1695" s="40" t="s">
        <v>4054</v>
      </c>
      <c r="I1695" s="42">
        <v>393</v>
      </c>
      <c r="J1695" s="42">
        <v>95.302499999999995</v>
      </c>
      <c r="K1695" s="42">
        <v>50.107500000000002</v>
      </c>
      <c r="L1695" s="42">
        <v>74.67</v>
      </c>
      <c r="M1695" s="42">
        <v>77.617500000000007</v>
      </c>
      <c r="N1695" s="42">
        <v>62.88</v>
      </c>
      <c r="O1695" s="42">
        <v>32.422499999999999</v>
      </c>
      <c r="P1695" s="42">
        <v>77</v>
      </c>
      <c r="Q1695" s="42">
        <v>49</v>
      </c>
      <c r="R1695" s="42">
        <v>83</v>
      </c>
      <c r="S1695" s="42">
        <v>67</v>
      </c>
      <c r="T1695" s="42">
        <v>56</v>
      </c>
      <c r="U1695" s="42">
        <v>29</v>
      </c>
      <c r="V1695" s="42">
        <v>198.465</v>
      </c>
      <c r="W1695" s="42">
        <v>56.984999999999999</v>
      </c>
      <c r="X1695" s="42">
        <v>23.58</v>
      </c>
      <c r="Y1695" s="42">
        <v>40.282499999999999</v>
      </c>
      <c r="Z1695" s="42">
        <v>36.352499999999999</v>
      </c>
      <c r="AA1695" s="42">
        <v>26.5275</v>
      </c>
      <c r="AB1695" s="42">
        <v>14.737500000000001</v>
      </c>
      <c r="AC1695" s="42">
        <v>0</v>
      </c>
      <c r="AD1695" s="42">
        <v>61.897500000000001</v>
      </c>
      <c r="AE1695" s="42">
        <v>107.0925</v>
      </c>
      <c r="AF1695" s="42">
        <v>29.475000000000001</v>
      </c>
      <c r="AG1695" s="42">
        <v>194.535</v>
      </c>
      <c r="AH1695" s="42">
        <v>38.317500000000003</v>
      </c>
      <c r="AI1695" s="42">
        <v>26.5275</v>
      </c>
      <c r="AJ1695" s="42">
        <v>34.387500000000003</v>
      </c>
      <c r="AK1695" s="42">
        <v>41.265000000000001</v>
      </c>
      <c r="AL1695" s="42">
        <v>36.352499999999999</v>
      </c>
      <c r="AM1695" s="42">
        <v>15.72</v>
      </c>
      <c r="AN1695" s="42">
        <v>1.9650000000000001</v>
      </c>
      <c r="AO1695" s="42">
        <v>50.107500000000002</v>
      </c>
      <c r="AP1695" s="42">
        <v>106.11</v>
      </c>
      <c r="AQ1695" s="42">
        <v>38.317500000000003</v>
      </c>
      <c r="AR1695" s="42">
        <v>294.75</v>
      </c>
      <c r="AS1695" s="42">
        <v>15.72</v>
      </c>
      <c r="AT1695" s="42">
        <v>11.79</v>
      </c>
      <c r="AU1695" s="42">
        <v>7.86</v>
      </c>
      <c r="AV1695" s="42">
        <v>35.369999999999997</v>
      </c>
      <c r="AW1695" s="42">
        <v>51.09</v>
      </c>
      <c r="AX1695" s="42">
        <v>62.88</v>
      </c>
      <c r="AY1695" s="42">
        <v>74.67</v>
      </c>
      <c r="AZ1695" s="42">
        <v>35.369999999999997</v>
      </c>
      <c r="BA1695" s="42">
        <v>145.41</v>
      </c>
      <c r="BB1695" s="42">
        <v>11.79</v>
      </c>
      <c r="BC1695" s="42">
        <v>11.79</v>
      </c>
      <c r="BD1695" s="42">
        <v>3.93</v>
      </c>
      <c r="BE1695" s="42">
        <v>15.72</v>
      </c>
      <c r="BF1695" s="42">
        <v>3.93</v>
      </c>
      <c r="BG1695" s="42">
        <v>55.02</v>
      </c>
      <c r="BH1695" s="42">
        <v>35.369999999999997</v>
      </c>
      <c r="BI1695" s="42">
        <v>7.86</v>
      </c>
      <c r="BJ1695" s="42">
        <v>149.34</v>
      </c>
      <c r="BK1695" s="42">
        <v>3.93</v>
      </c>
      <c r="BL1695" s="42">
        <v>0</v>
      </c>
      <c r="BM1695" s="42">
        <v>3.93</v>
      </c>
      <c r="BN1695" s="42">
        <v>19.649999999999999</v>
      </c>
      <c r="BO1695" s="42">
        <v>47.16</v>
      </c>
      <c r="BP1695" s="42">
        <v>7.86</v>
      </c>
      <c r="BQ1695" s="42">
        <v>39.299999999999997</v>
      </c>
      <c r="BR1695" s="42">
        <v>27.51</v>
      </c>
      <c r="BS1695" s="42">
        <v>35.369999999999997</v>
      </c>
      <c r="BT1695" s="42">
        <v>0</v>
      </c>
      <c r="BU1695" s="42">
        <v>0</v>
      </c>
      <c r="BV1695" s="42">
        <v>0</v>
      </c>
      <c r="BW1695" s="42">
        <v>3.93</v>
      </c>
      <c r="BX1695" s="42">
        <v>7.86</v>
      </c>
      <c r="BY1695" s="42">
        <v>11.79</v>
      </c>
      <c r="BZ1695" s="42">
        <v>0</v>
      </c>
      <c r="CA1695" s="42">
        <v>11.79</v>
      </c>
      <c r="CB1695" s="42">
        <v>121.83</v>
      </c>
      <c r="CC1695" s="42">
        <v>11.79</v>
      </c>
      <c r="CD1695" s="42">
        <v>3.93</v>
      </c>
      <c r="CE1695" s="42">
        <v>3.93</v>
      </c>
      <c r="CF1695" s="42">
        <v>19.649999999999999</v>
      </c>
      <c r="CG1695" s="42">
        <v>27.51</v>
      </c>
      <c r="CH1695" s="42">
        <v>43.23</v>
      </c>
      <c r="CI1695" s="42">
        <v>0</v>
      </c>
      <c r="CJ1695" s="42">
        <v>11.79</v>
      </c>
      <c r="CK1695" s="42">
        <v>137.55000000000001</v>
      </c>
      <c r="CL1695" s="42">
        <v>3.93</v>
      </c>
      <c r="CM1695" s="42">
        <v>7.86</v>
      </c>
      <c r="CN1695" s="42">
        <v>3.93</v>
      </c>
      <c r="CO1695" s="42">
        <v>11.79</v>
      </c>
      <c r="CP1695" s="42">
        <v>15.72</v>
      </c>
      <c r="CQ1695" s="42">
        <v>7.86</v>
      </c>
      <c r="CR1695" s="42">
        <v>74.67</v>
      </c>
      <c r="CS1695" s="42">
        <v>11.79</v>
      </c>
    </row>
    <row r="1696" spans="1:97">
      <c r="A1696" s="40" t="s">
        <v>4055</v>
      </c>
      <c r="B1696" s="40" t="s">
        <v>289</v>
      </c>
      <c r="C1696" s="40" t="s">
        <v>3502</v>
      </c>
      <c r="D1696" s="40" t="s">
        <v>3523</v>
      </c>
      <c r="E1696" s="40" t="s">
        <v>3805</v>
      </c>
      <c r="F1696" s="40" t="s">
        <v>2849</v>
      </c>
      <c r="G1696" s="41" t="s">
        <v>294</v>
      </c>
      <c r="H1696" s="40" t="s">
        <v>4056</v>
      </c>
      <c r="I1696" s="42">
        <v>222</v>
      </c>
      <c r="J1696" s="42">
        <v>34</v>
      </c>
      <c r="K1696" s="42">
        <v>24</v>
      </c>
      <c r="L1696" s="42">
        <v>32</v>
      </c>
      <c r="M1696" s="42">
        <v>46</v>
      </c>
      <c r="N1696" s="42">
        <v>59</v>
      </c>
      <c r="O1696" s="42">
        <v>27</v>
      </c>
      <c r="P1696" s="42">
        <v>25</v>
      </c>
      <c r="Q1696" s="42">
        <v>19</v>
      </c>
      <c r="R1696" s="42">
        <v>37</v>
      </c>
      <c r="S1696" s="42">
        <v>58</v>
      </c>
      <c r="T1696" s="42">
        <v>41</v>
      </c>
      <c r="U1696" s="42">
        <v>30</v>
      </c>
      <c r="V1696" s="42">
        <v>108</v>
      </c>
      <c r="W1696" s="42">
        <v>14</v>
      </c>
      <c r="X1696" s="42">
        <v>16</v>
      </c>
      <c r="Y1696" s="42">
        <v>13</v>
      </c>
      <c r="Z1696" s="42">
        <v>22</v>
      </c>
      <c r="AA1696" s="42">
        <v>30</v>
      </c>
      <c r="AB1696" s="42">
        <v>12</v>
      </c>
      <c r="AC1696" s="42">
        <v>1</v>
      </c>
      <c r="AD1696" s="42">
        <v>22</v>
      </c>
      <c r="AE1696" s="42">
        <v>61</v>
      </c>
      <c r="AF1696" s="42">
        <v>25</v>
      </c>
      <c r="AG1696" s="42">
        <v>114</v>
      </c>
      <c r="AH1696" s="42">
        <v>20</v>
      </c>
      <c r="AI1696" s="42">
        <v>8</v>
      </c>
      <c r="AJ1696" s="42">
        <v>19</v>
      </c>
      <c r="AK1696" s="42">
        <v>24</v>
      </c>
      <c r="AL1696" s="42">
        <v>29</v>
      </c>
      <c r="AM1696" s="42">
        <v>13</v>
      </c>
      <c r="AN1696" s="42">
        <v>1</v>
      </c>
      <c r="AO1696" s="42">
        <v>24</v>
      </c>
      <c r="AP1696" s="42">
        <v>60</v>
      </c>
      <c r="AQ1696" s="42">
        <v>30</v>
      </c>
      <c r="AR1696" s="42">
        <v>180</v>
      </c>
      <c r="AS1696" s="42">
        <v>8</v>
      </c>
      <c r="AT1696" s="42">
        <v>24</v>
      </c>
      <c r="AU1696" s="42">
        <v>0</v>
      </c>
      <c r="AV1696" s="42">
        <v>12</v>
      </c>
      <c r="AW1696" s="42">
        <v>24</v>
      </c>
      <c r="AX1696" s="42">
        <v>24</v>
      </c>
      <c r="AY1696" s="42">
        <v>64</v>
      </c>
      <c r="AZ1696" s="42">
        <v>24</v>
      </c>
      <c r="BA1696" s="42">
        <v>96</v>
      </c>
      <c r="BB1696" s="42">
        <v>8</v>
      </c>
      <c r="BC1696" s="42">
        <v>16</v>
      </c>
      <c r="BD1696" s="42">
        <v>0</v>
      </c>
      <c r="BE1696" s="42">
        <v>0</v>
      </c>
      <c r="BF1696" s="42">
        <v>4</v>
      </c>
      <c r="BG1696" s="42">
        <v>20</v>
      </c>
      <c r="BH1696" s="42">
        <v>32</v>
      </c>
      <c r="BI1696" s="42">
        <v>16</v>
      </c>
      <c r="BJ1696" s="42">
        <v>84</v>
      </c>
      <c r="BK1696" s="42">
        <v>0</v>
      </c>
      <c r="BL1696" s="42">
        <v>8</v>
      </c>
      <c r="BM1696" s="42">
        <v>0</v>
      </c>
      <c r="BN1696" s="42">
        <v>12</v>
      </c>
      <c r="BO1696" s="42">
        <v>20</v>
      </c>
      <c r="BP1696" s="42">
        <v>4</v>
      </c>
      <c r="BQ1696" s="42">
        <v>32</v>
      </c>
      <c r="BR1696" s="42">
        <v>8</v>
      </c>
      <c r="BS1696" s="42">
        <v>20</v>
      </c>
      <c r="BT1696" s="42">
        <v>0</v>
      </c>
      <c r="BU1696" s="42">
        <v>0</v>
      </c>
      <c r="BV1696" s="42">
        <v>0</v>
      </c>
      <c r="BW1696" s="42">
        <v>0</v>
      </c>
      <c r="BX1696" s="42">
        <v>8</v>
      </c>
      <c r="BY1696" s="42">
        <v>4</v>
      </c>
      <c r="BZ1696" s="42">
        <v>0</v>
      </c>
      <c r="CA1696" s="42">
        <v>8</v>
      </c>
      <c r="CB1696" s="42">
        <v>60</v>
      </c>
      <c r="CC1696" s="42">
        <v>4</v>
      </c>
      <c r="CD1696" s="42">
        <v>20</v>
      </c>
      <c r="CE1696" s="42">
        <v>0</v>
      </c>
      <c r="CF1696" s="42">
        <v>8</v>
      </c>
      <c r="CG1696" s="42">
        <v>8</v>
      </c>
      <c r="CH1696" s="42">
        <v>12</v>
      </c>
      <c r="CI1696" s="42">
        <v>0</v>
      </c>
      <c r="CJ1696" s="42">
        <v>8</v>
      </c>
      <c r="CK1696" s="42">
        <v>100</v>
      </c>
      <c r="CL1696" s="42">
        <v>4</v>
      </c>
      <c r="CM1696" s="42">
        <v>4</v>
      </c>
      <c r="CN1696" s="42">
        <v>0</v>
      </c>
      <c r="CO1696" s="42">
        <v>4</v>
      </c>
      <c r="CP1696" s="42">
        <v>8</v>
      </c>
      <c r="CQ1696" s="42">
        <v>8</v>
      </c>
      <c r="CR1696" s="42">
        <v>64</v>
      </c>
      <c r="CS1696" s="42">
        <v>8</v>
      </c>
    </row>
    <row r="1697" spans="1:97">
      <c r="A1697" s="40" t="s">
        <v>4057</v>
      </c>
      <c r="B1697" s="40" t="s">
        <v>289</v>
      </c>
      <c r="C1697" s="40" t="s">
        <v>3502</v>
      </c>
      <c r="D1697" s="40" t="s">
        <v>3523</v>
      </c>
      <c r="E1697" s="40" t="s">
        <v>3527</v>
      </c>
      <c r="F1697" s="40" t="s">
        <v>2849</v>
      </c>
      <c r="G1697" s="41" t="s">
        <v>294</v>
      </c>
      <c r="H1697" s="40" t="s">
        <v>4058</v>
      </c>
      <c r="I1697" s="42">
        <v>270</v>
      </c>
      <c r="J1697" s="42">
        <v>45.314684999999997</v>
      </c>
      <c r="K1697" s="42">
        <v>43.426572999999998</v>
      </c>
      <c r="L1697" s="42">
        <v>50.034965</v>
      </c>
      <c r="M1697" s="42">
        <v>67.027972000000005</v>
      </c>
      <c r="N1697" s="42">
        <v>33.041958000000001</v>
      </c>
      <c r="O1697" s="42">
        <v>31.153846000000001</v>
      </c>
      <c r="P1697" s="42">
        <v>30</v>
      </c>
      <c r="Q1697" s="42">
        <v>34</v>
      </c>
      <c r="R1697" s="42">
        <v>53</v>
      </c>
      <c r="S1697" s="42">
        <v>32</v>
      </c>
      <c r="T1697" s="42">
        <v>53</v>
      </c>
      <c r="U1697" s="42">
        <v>16</v>
      </c>
      <c r="V1697" s="42">
        <v>141.60839200000001</v>
      </c>
      <c r="W1697" s="42">
        <v>21.713287000000001</v>
      </c>
      <c r="X1697" s="42">
        <v>26.433565999999999</v>
      </c>
      <c r="Y1697" s="42">
        <v>29.265733999999998</v>
      </c>
      <c r="Z1697" s="42">
        <v>34.930070000000001</v>
      </c>
      <c r="AA1697" s="42">
        <v>15.104895000000001</v>
      </c>
      <c r="AB1697" s="42">
        <v>14.160838999999999</v>
      </c>
      <c r="AC1697" s="42">
        <v>0</v>
      </c>
      <c r="AD1697" s="42">
        <v>28.321677999999999</v>
      </c>
      <c r="AE1697" s="42">
        <v>92.517482999999999</v>
      </c>
      <c r="AF1697" s="42">
        <v>20.769231000000001</v>
      </c>
      <c r="AG1697" s="42">
        <v>128.39160799999999</v>
      </c>
      <c r="AH1697" s="42">
        <v>23.601399000000001</v>
      </c>
      <c r="AI1697" s="42">
        <v>16.993006999999999</v>
      </c>
      <c r="AJ1697" s="42">
        <v>20.769231000000001</v>
      </c>
      <c r="AK1697" s="42">
        <v>32.097901999999998</v>
      </c>
      <c r="AL1697" s="42">
        <v>17.937062999999998</v>
      </c>
      <c r="AM1697" s="42">
        <v>16.993006999999999</v>
      </c>
      <c r="AN1697" s="42">
        <v>0</v>
      </c>
      <c r="AO1697" s="42">
        <v>28.321677999999999</v>
      </c>
      <c r="AP1697" s="42">
        <v>72.692307999999997</v>
      </c>
      <c r="AQ1697" s="42">
        <v>27.377621999999999</v>
      </c>
      <c r="AR1697" s="42">
        <v>211.46853100000001</v>
      </c>
      <c r="AS1697" s="42">
        <v>3.776224</v>
      </c>
      <c r="AT1697" s="42">
        <v>7.5524480000000001</v>
      </c>
      <c r="AU1697" s="42">
        <v>3.776224</v>
      </c>
      <c r="AV1697" s="42">
        <v>18.881119000000002</v>
      </c>
      <c r="AW1697" s="42">
        <v>33.986013999999997</v>
      </c>
      <c r="AX1697" s="42">
        <v>64.195803999999995</v>
      </c>
      <c r="AY1697" s="42">
        <v>52.867133000000003</v>
      </c>
      <c r="AZ1697" s="42">
        <v>26.433565999999999</v>
      </c>
      <c r="BA1697" s="42">
        <v>113.28671300000001</v>
      </c>
      <c r="BB1697" s="42">
        <v>3.776224</v>
      </c>
      <c r="BC1697" s="42">
        <v>3.776224</v>
      </c>
      <c r="BD1697" s="42">
        <v>3.776224</v>
      </c>
      <c r="BE1697" s="42">
        <v>7.5524480000000001</v>
      </c>
      <c r="BF1697" s="42">
        <v>3.776224</v>
      </c>
      <c r="BG1697" s="42">
        <v>52.867133000000003</v>
      </c>
      <c r="BH1697" s="42">
        <v>26.433565999999999</v>
      </c>
      <c r="BI1697" s="42">
        <v>11.328671</v>
      </c>
      <c r="BJ1697" s="42">
        <v>98.181818000000007</v>
      </c>
      <c r="BK1697" s="42">
        <v>0</v>
      </c>
      <c r="BL1697" s="42">
        <v>3.776224</v>
      </c>
      <c r="BM1697" s="42">
        <v>0</v>
      </c>
      <c r="BN1697" s="42">
        <v>11.328671</v>
      </c>
      <c r="BO1697" s="42">
        <v>30.209790000000002</v>
      </c>
      <c r="BP1697" s="42">
        <v>11.328671</v>
      </c>
      <c r="BQ1697" s="42">
        <v>26.433565999999999</v>
      </c>
      <c r="BR1697" s="42">
        <v>15.104895000000001</v>
      </c>
      <c r="BS1697" s="42">
        <v>30.209790000000002</v>
      </c>
      <c r="BT1697" s="42">
        <v>0</v>
      </c>
      <c r="BU1697" s="42">
        <v>0</v>
      </c>
      <c r="BV1697" s="42">
        <v>0</v>
      </c>
      <c r="BW1697" s="42">
        <v>0</v>
      </c>
      <c r="BX1697" s="42">
        <v>0</v>
      </c>
      <c r="BY1697" s="42">
        <v>18.881119000000002</v>
      </c>
      <c r="BZ1697" s="42">
        <v>0</v>
      </c>
      <c r="CA1697" s="42">
        <v>11.328671</v>
      </c>
      <c r="CB1697" s="42">
        <v>113.28671300000001</v>
      </c>
      <c r="CC1697" s="42">
        <v>3.776224</v>
      </c>
      <c r="CD1697" s="42">
        <v>3.776224</v>
      </c>
      <c r="CE1697" s="42">
        <v>3.776224</v>
      </c>
      <c r="CF1697" s="42">
        <v>18.881119000000002</v>
      </c>
      <c r="CG1697" s="42">
        <v>26.433565999999999</v>
      </c>
      <c r="CH1697" s="42">
        <v>45.314684999999997</v>
      </c>
      <c r="CI1697" s="42">
        <v>0</v>
      </c>
      <c r="CJ1697" s="42">
        <v>11.328671</v>
      </c>
      <c r="CK1697" s="42">
        <v>67.972027999999995</v>
      </c>
      <c r="CL1697" s="42">
        <v>0</v>
      </c>
      <c r="CM1697" s="42">
        <v>3.776224</v>
      </c>
      <c r="CN1697" s="42">
        <v>0</v>
      </c>
      <c r="CO1697" s="42">
        <v>0</v>
      </c>
      <c r="CP1697" s="42">
        <v>7.5524480000000001</v>
      </c>
      <c r="CQ1697" s="42">
        <v>0</v>
      </c>
      <c r="CR1697" s="42">
        <v>52.867133000000003</v>
      </c>
      <c r="CS1697" s="42">
        <v>3.776224</v>
      </c>
    </row>
    <row r="1698" spans="1:97">
      <c r="A1698" s="40" t="s">
        <v>4059</v>
      </c>
      <c r="B1698" s="40" t="s">
        <v>289</v>
      </c>
      <c r="C1698" s="40" t="s">
        <v>3502</v>
      </c>
      <c r="D1698" s="40" t="s">
        <v>3503</v>
      </c>
      <c r="E1698" s="40" t="s">
        <v>3633</v>
      </c>
      <c r="F1698" s="40" t="s">
        <v>2849</v>
      </c>
      <c r="G1698" s="41" t="s">
        <v>294</v>
      </c>
      <c r="H1698" s="40" t="s">
        <v>4060</v>
      </c>
      <c r="I1698" s="42">
        <v>831</v>
      </c>
      <c r="J1698" s="42">
        <v>162.191014</v>
      </c>
      <c r="K1698" s="42">
        <v>103.746104</v>
      </c>
      <c r="L1698" s="42">
        <v>189.34320099999999</v>
      </c>
      <c r="M1698" s="42">
        <v>197.41030699999999</v>
      </c>
      <c r="N1698" s="42">
        <v>120.88771199999999</v>
      </c>
      <c r="O1698" s="42">
        <v>57.421663000000002</v>
      </c>
      <c r="P1698" s="42">
        <v>132</v>
      </c>
      <c r="Q1698" s="42">
        <v>111</v>
      </c>
      <c r="R1698" s="42">
        <v>168</v>
      </c>
      <c r="S1698" s="42">
        <v>150</v>
      </c>
      <c r="T1698" s="42">
        <v>114</v>
      </c>
      <c r="U1698" s="42">
        <v>46</v>
      </c>
      <c r="V1698" s="42">
        <v>415.95218899999998</v>
      </c>
      <c r="W1698" s="42">
        <v>80.591808</v>
      </c>
      <c r="X1698" s="42">
        <v>54.383620999999998</v>
      </c>
      <c r="Y1698" s="42">
        <v>91.625634000000005</v>
      </c>
      <c r="Z1698" s="42">
        <v>98.685342000000006</v>
      </c>
      <c r="AA1698" s="42">
        <v>62.458651000000003</v>
      </c>
      <c r="AB1698" s="42">
        <v>27.199735</v>
      </c>
      <c r="AC1698" s="42">
        <v>1.007398</v>
      </c>
      <c r="AD1698" s="42">
        <v>100.73976</v>
      </c>
      <c r="AE1698" s="42">
        <v>252.75377800000001</v>
      </c>
      <c r="AF1698" s="42">
        <v>62.458651000000003</v>
      </c>
      <c r="AG1698" s="42">
        <v>415.04781100000002</v>
      </c>
      <c r="AH1698" s="42">
        <v>81.599205999999995</v>
      </c>
      <c r="AI1698" s="42">
        <v>49.362482</v>
      </c>
      <c r="AJ1698" s="42">
        <v>97.717567000000003</v>
      </c>
      <c r="AK1698" s="42">
        <v>98.724964999999997</v>
      </c>
      <c r="AL1698" s="42">
        <v>58.429060999999997</v>
      </c>
      <c r="AM1698" s="42">
        <v>28.207132999999999</v>
      </c>
      <c r="AN1698" s="42">
        <v>1.007398</v>
      </c>
      <c r="AO1698" s="42">
        <v>104.76935</v>
      </c>
      <c r="AP1698" s="42">
        <v>244.797617</v>
      </c>
      <c r="AQ1698" s="42">
        <v>65.480844000000005</v>
      </c>
      <c r="AR1698" s="42">
        <v>664.78732100000002</v>
      </c>
      <c r="AS1698" s="42">
        <v>16.118362000000001</v>
      </c>
      <c r="AT1698" s="42">
        <v>40.295904</v>
      </c>
      <c r="AU1698" s="42">
        <v>48.355085000000003</v>
      </c>
      <c r="AV1698" s="42">
        <v>88.650988999999996</v>
      </c>
      <c r="AW1698" s="42">
        <v>104.76935</v>
      </c>
      <c r="AX1698" s="42">
        <v>104.674255</v>
      </c>
      <c r="AY1698" s="42">
        <v>185.36115799999999</v>
      </c>
      <c r="AZ1698" s="42">
        <v>76.562218000000001</v>
      </c>
      <c r="BA1698" s="42">
        <v>342.42008900000002</v>
      </c>
      <c r="BB1698" s="42">
        <v>8.0591810000000006</v>
      </c>
      <c r="BC1698" s="42">
        <v>28.207132999999999</v>
      </c>
      <c r="BD1698" s="42">
        <v>28.207132999999999</v>
      </c>
      <c r="BE1698" s="42">
        <v>44.325493999999999</v>
      </c>
      <c r="BF1698" s="42">
        <v>12.088770999999999</v>
      </c>
      <c r="BG1698" s="42">
        <v>84.526302999999999</v>
      </c>
      <c r="BH1698" s="42">
        <v>100.73976</v>
      </c>
      <c r="BI1698" s="42">
        <v>36.266314000000001</v>
      </c>
      <c r="BJ1698" s="42">
        <v>322.367232</v>
      </c>
      <c r="BK1698" s="42">
        <v>8.0591810000000006</v>
      </c>
      <c r="BL1698" s="42">
        <v>12.088770999999999</v>
      </c>
      <c r="BM1698" s="42">
        <v>20.147952</v>
      </c>
      <c r="BN1698" s="42">
        <v>44.325493999999999</v>
      </c>
      <c r="BO1698" s="42">
        <v>92.680578999999994</v>
      </c>
      <c r="BP1698" s="42">
        <v>20.147952</v>
      </c>
      <c r="BQ1698" s="42">
        <v>84.621397999999999</v>
      </c>
      <c r="BR1698" s="42">
        <v>40.295904</v>
      </c>
      <c r="BS1698" s="42">
        <v>56.382567000000002</v>
      </c>
      <c r="BT1698" s="42">
        <v>0</v>
      </c>
      <c r="BU1698" s="42">
        <v>0</v>
      </c>
      <c r="BV1698" s="42">
        <v>0</v>
      </c>
      <c r="BW1698" s="42">
        <v>0</v>
      </c>
      <c r="BX1698" s="42">
        <v>0</v>
      </c>
      <c r="BY1698" s="42">
        <v>12.057073000000001</v>
      </c>
      <c r="BZ1698" s="42">
        <v>0</v>
      </c>
      <c r="CA1698" s="42">
        <v>44.325493999999999</v>
      </c>
      <c r="CB1698" s="42">
        <v>358.57014900000001</v>
      </c>
      <c r="CC1698" s="42">
        <v>12.088770999999999</v>
      </c>
      <c r="CD1698" s="42">
        <v>36.266314000000001</v>
      </c>
      <c r="CE1698" s="42">
        <v>36.266314000000001</v>
      </c>
      <c r="CF1698" s="42">
        <v>84.621397999999999</v>
      </c>
      <c r="CG1698" s="42">
        <v>92.680578999999994</v>
      </c>
      <c r="CH1698" s="42">
        <v>84.558002000000002</v>
      </c>
      <c r="CI1698" s="42">
        <v>0</v>
      </c>
      <c r="CJ1698" s="42">
        <v>12.088770999999999</v>
      </c>
      <c r="CK1698" s="42">
        <v>249.83460500000001</v>
      </c>
      <c r="CL1698" s="42">
        <v>4.0295899999999998</v>
      </c>
      <c r="CM1698" s="42">
        <v>4.0295899999999998</v>
      </c>
      <c r="CN1698" s="42">
        <v>12.088770999999999</v>
      </c>
      <c r="CO1698" s="42">
        <v>4.0295899999999998</v>
      </c>
      <c r="CP1698" s="42">
        <v>12.088770999999999</v>
      </c>
      <c r="CQ1698" s="42">
        <v>8.0591810000000006</v>
      </c>
      <c r="CR1698" s="42">
        <v>185.36115799999999</v>
      </c>
      <c r="CS1698" s="42">
        <v>20.147952</v>
      </c>
    </row>
    <row r="1699" spans="1:97">
      <c r="A1699" s="40" t="s">
        <v>4061</v>
      </c>
      <c r="B1699" s="40" t="s">
        <v>289</v>
      </c>
      <c r="C1699" s="40" t="s">
        <v>3502</v>
      </c>
      <c r="D1699" s="40" t="s">
        <v>3507</v>
      </c>
      <c r="E1699" s="40" t="s">
        <v>3624</v>
      </c>
      <c r="F1699" s="40" t="s">
        <v>2094</v>
      </c>
      <c r="G1699" s="41" t="s">
        <v>294</v>
      </c>
      <c r="H1699" s="40" t="s">
        <v>4062</v>
      </c>
      <c r="I1699" s="42">
        <v>278</v>
      </c>
      <c r="J1699" s="42">
        <v>44.771151000000003</v>
      </c>
      <c r="K1699" s="42">
        <v>32.400785999999997</v>
      </c>
      <c r="L1699" s="42">
        <v>45.722717000000003</v>
      </c>
      <c r="M1699" s="42">
        <v>74.222189999999998</v>
      </c>
      <c r="N1699" s="42">
        <v>48.529893999999999</v>
      </c>
      <c r="O1699" s="42">
        <v>32.353262000000001</v>
      </c>
      <c r="P1699" s="42">
        <v>31</v>
      </c>
      <c r="Q1699" s="42">
        <v>29</v>
      </c>
      <c r="R1699" s="42">
        <v>42</v>
      </c>
      <c r="S1699" s="42">
        <v>46</v>
      </c>
      <c r="T1699" s="42">
        <v>55</v>
      </c>
      <c r="U1699" s="42">
        <v>23</v>
      </c>
      <c r="V1699" s="42">
        <v>140.87937199999999</v>
      </c>
      <c r="W1699" s="42">
        <v>21.886030000000002</v>
      </c>
      <c r="X1699" s="42">
        <v>15.225065000000001</v>
      </c>
      <c r="Y1699" s="42">
        <v>24.788253000000001</v>
      </c>
      <c r="Z1699" s="42">
        <v>40.917361</v>
      </c>
      <c r="AA1699" s="42">
        <v>24.740729999999999</v>
      </c>
      <c r="AB1699" s="42">
        <v>13.321932</v>
      </c>
      <c r="AC1699" s="42">
        <v>0</v>
      </c>
      <c r="AD1699" s="42">
        <v>25.692297</v>
      </c>
      <c r="AE1699" s="42">
        <v>88.543211999999997</v>
      </c>
      <c r="AF1699" s="42">
        <v>26.643863</v>
      </c>
      <c r="AG1699" s="42">
        <v>137.12062800000001</v>
      </c>
      <c r="AH1699" s="42">
        <v>22.885120000000001</v>
      </c>
      <c r="AI1699" s="42">
        <v>17.175720999999999</v>
      </c>
      <c r="AJ1699" s="42">
        <v>20.934463999999998</v>
      </c>
      <c r="AK1699" s="42">
        <v>33.304828999999998</v>
      </c>
      <c r="AL1699" s="42">
        <v>23.789164</v>
      </c>
      <c r="AM1699" s="42">
        <v>16.176631</v>
      </c>
      <c r="AN1699" s="42">
        <v>2.8546999999999998</v>
      </c>
      <c r="AO1699" s="42">
        <v>26.691386000000001</v>
      </c>
      <c r="AP1699" s="42">
        <v>76.172847000000004</v>
      </c>
      <c r="AQ1699" s="42">
        <v>34.256396000000002</v>
      </c>
      <c r="AR1699" s="42">
        <v>224.569704</v>
      </c>
      <c r="AS1699" s="42">
        <v>15.225065000000001</v>
      </c>
      <c r="AT1699" s="42">
        <v>3.8062659999999999</v>
      </c>
      <c r="AU1699" s="42">
        <v>3.8062659999999999</v>
      </c>
      <c r="AV1699" s="42">
        <v>26.643863</v>
      </c>
      <c r="AW1699" s="42">
        <v>26.643863</v>
      </c>
      <c r="AX1699" s="42">
        <v>34.256396000000002</v>
      </c>
      <c r="AY1699" s="42">
        <v>106.575453</v>
      </c>
      <c r="AZ1699" s="42">
        <v>7.6125319999999999</v>
      </c>
      <c r="BA1699" s="42">
        <v>110.381719</v>
      </c>
      <c r="BB1699" s="42">
        <v>15.225065000000001</v>
      </c>
      <c r="BC1699" s="42">
        <v>3.8062659999999999</v>
      </c>
      <c r="BD1699" s="42">
        <v>3.8062659999999999</v>
      </c>
      <c r="BE1699" s="42">
        <v>7.6125319999999999</v>
      </c>
      <c r="BF1699" s="42">
        <v>11.418799</v>
      </c>
      <c r="BG1699" s="42">
        <v>30.450129</v>
      </c>
      <c r="BH1699" s="42">
        <v>34.256396000000002</v>
      </c>
      <c r="BI1699" s="42">
        <v>3.8062659999999999</v>
      </c>
      <c r="BJ1699" s="42">
        <v>114.187985</v>
      </c>
      <c r="BK1699" s="42">
        <v>0</v>
      </c>
      <c r="BL1699" s="42">
        <v>0</v>
      </c>
      <c r="BM1699" s="42">
        <v>0</v>
      </c>
      <c r="BN1699" s="42">
        <v>19.031331000000002</v>
      </c>
      <c r="BO1699" s="42">
        <v>15.225065000000001</v>
      </c>
      <c r="BP1699" s="42">
        <v>3.8062659999999999</v>
      </c>
      <c r="BQ1699" s="42">
        <v>72.319057000000001</v>
      </c>
      <c r="BR1699" s="42">
        <v>3.8062659999999999</v>
      </c>
      <c r="BS1699" s="42">
        <v>15.225065000000001</v>
      </c>
      <c r="BT1699" s="42">
        <v>3.8062659999999999</v>
      </c>
      <c r="BU1699" s="42">
        <v>3.8062659999999999</v>
      </c>
      <c r="BV1699" s="42">
        <v>0</v>
      </c>
      <c r="BW1699" s="42">
        <v>3.8062659999999999</v>
      </c>
      <c r="BX1699" s="42">
        <v>3.8062659999999999</v>
      </c>
      <c r="BY1699" s="42">
        <v>0</v>
      </c>
      <c r="BZ1699" s="42">
        <v>0</v>
      </c>
      <c r="CA1699" s="42">
        <v>0</v>
      </c>
      <c r="CB1699" s="42">
        <v>68.512791000000007</v>
      </c>
      <c r="CC1699" s="42">
        <v>0</v>
      </c>
      <c r="CD1699" s="42">
        <v>0</v>
      </c>
      <c r="CE1699" s="42">
        <v>0</v>
      </c>
      <c r="CF1699" s="42">
        <v>19.031331000000002</v>
      </c>
      <c r="CG1699" s="42">
        <v>22.837596999999999</v>
      </c>
      <c r="CH1699" s="42">
        <v>22.837596999999999</v>
      </c>
      <c r="CI1699" s="42">
        <v>0</v>
      </c>
      <c r="CJ1699" s="42">
        <v>3.8062659999999999</v>
      </c>
      <c r="CK1699" s="42">
        <v>140.83184800000001</v>
      </c>
      <c r="CL1699" s="42">
        <v>11.418799</v>
      </c>
      <c r="CM1699" s="42">
        <v>0</v>
      </c>
      <c r="CN1699" s="42">
        <v>3.8062659999999999</v>
      </c>
      <c r="CO1699" s="42">
        <v>3.8062659999999999</v>
      </c>
      <c r="CP1699" s="42">
        <v>0</v>
      </c>
      <c r="CQ1699" s="42">
        <v>11.418799</v>
      </c>
      <c r="CR1699" s="42">
        <v>106.575453</v>
      </c>
      <c r="CS1699" s="42">
        <v>3.8062659999999999</v>
      </c>
    </row>
    <row r="1700" spans="1:97">
      <c r="A1700" s="40" t="s">
        <v>4063</v>
      </c>
      <c r="B1700" s="40" t="s">
        <v>289</v>
      </c>
      <c r="C1700" s="40" t="s">
        <v>3502</v>
      </c>
      <c r="D1700" s="40" t="s">
        <v>3519</v>
      </c>
      <c r="E1700" s="40" t="s">
        <v>3616</v>
      </c>
      <c r="F1700" s="40" t="s">
        <v>397</v>
      </c>
      <c r="G1700" s="41" t="s">
        <v>294</v>
      </c>
      <c r="H1700" s="40" t="s">
        <v>4064</v>
      </c>
      <c r="I1700" s="42">
        <v>174</v>
      </c>
      <c r="J1700" s="42">
        <v>37.746032</v>
      </c>
      <c r="K1700" s="42">
        <v>17.492063000000002</v>
      </c>
      <c r="L1700" s="42">
        <v>30.380952000000001</v>
      </c>
      <c r="M1700" s="42">
        <v>34.063491999999997</v>
      </c>
      <c r="N1700" s="42">
        <v>30.380952000000001</v>
      </c>
      <c r="O1700" s="42">
        <v>23.936508</v>
      </c>
      <c r="P1700" s="42">
        <v>27</v>
      </c>
      <c r="Q1700" s="42">
        <v>25</v>
      </c>
      <c r="R1700" s="42">
        <v>32</v>
      </c>
      <c r="S1700" s="42">
        <v>30</v>
      </c>
      <c r="T1700" s="42">
        <v>38</v>
      </c>
      <c r="U1700" s="42">
        <v>23</v>
      </c>
      <c r="V1700" s="42">
        <v>82.857142999999994</v>
      </c>
      <c r="W1700" s="42">
        <v>19.333333</v>
      </c>
      <c r="X1700" s="42">
        <v>6.4444439999999998</v>
      </c>
      <c r="Y1700" s="42">
        <v>11.968254</v>
      </c>
      <c r="Z1700" s="42">
        <v>19.333333</v>
      </c>
      <c r="AA1700" s="42">
        <v>15.650793999999999</v>
      </c>
      <c r="AB1700" s="42">
        <v>10.126984</v>
      </c>
      <c r="AC1700" s="42">
        <v>0</v>
      </c>
      <c r="AD1700" s="42">
        <v>23.015872999999999</v>
      </c>
      <c r="AE1700" s="42">
        <v>44.190475999999997</v>
      </c>
      <c r="AF1700" s="42">
        <v>15.650793999999999</v>
      </c>
      <c r="AG1700" s="42">
        <v>91.142857000000006</v>
      </c>
      <c r="AH1700" s="42">
        <v>18.412697999999999</v>
      </c>
      <c r="AI1700" s="42">
        <v>11.047618999999999</v>
      </c>
      <c r="AJ1700" s="42">
        <v>18.412697999999999</v>
      </c>
      <c r="AK1700" s="42">
        <v>14.730159</v>
      </c>
      <c r="AL1700" s="42">
        <v>14.730159</v>
      </c>
      <c r="AM1700" s="42">
        <v>12.888889000000001</v>
      </c>
      <c r="AN1700" s="42">
        <v>0.92063499999999998</v>
      </c>
      <c r="AO1700" s="42">
        <v>21.174603000000001</v>
      </c>
      <c r="AP1700" s="42">
        <v>48.793650999999997</v>
      </c>
      <c r="AQ1700" s="42">
        <v>21.174603000000001</v>
      </c>
      <c r="AR1700" s="42">
        <v>125.206349</v>
      </c>
      <c r="AS1700" s="42">
        <v>3.6825399999999999</v>
      </c>
      <c r="AT1700" s="42">
        <v>0</v>
      </c>
      <c r="AU1700" s="42">
        <v>11.047618999999999</v>
      </c>
      <c r="AV1700" s="42">
        <v>14.730159</v>
      </c>
      <c r="AW1700" s="42">
        <v>11.047618999999999</v>
      </c>
      <c r="AX1700" s="42">
        <v>11.047618999999999</v>
      </c>
      <c r="AY1700" s="42">
        <v>62.603175</v>
      </c>
      <c r="AZ1700" s="42">
        <v>11.047618999999999</v>
      </c>
      <c r="BA1700" s="42">
        <v>58.920634999999997</v>
      </c>
      <c r="BB1700" s="42">
        <v>0</v>
      </c>
      <c r="BC1700" s="42">
        <v>0</v>
      </c>
      <c r="BD1700" s="42">
        <v>7.3650789999999997</v>
      </c>
      <c r="BE1700" s="42">
        <v>3.6825399999999999</v>
      </c>
      <c r="BF1700" s="42">
        <v>7.3650789999999997</v>
      </c>
      <c r="BG1700" s="42">
        <v>7.3650789999999997</v>
      </c>
      <c r="BH1700" s="42">
        <v>29.460317</v>
      </c>
      <c r="BI1700" s="42">
        <v>3.6825399999999999</v>
      </c>
      <c r="BJ1700" s="42">
        <v>66.285713999999999</v>
      </c>
      <c r="BK1700" s="42">
        <v>3.6825399999999999</v>
      </c>
      <c r="BL1700" s="42">
        <v>0</v>
      </c>
      <c r="BM1700" s="42">
        <v>3.6825399999999999</v>
      </c>
      <c r="BN1700" s="42">
        <v>11.047618999999999</v>
      </c>
      <c r="BO1700" s="42">
        <v>3.6825399999999999</v>
      </c>
      <c r="BP1700" s="42">
        <v>3.6825399999999999</v>
      </c>
      <c r="BQ1700" s="42">
        <v>33.142856999999999</v>
      </c>
      <c r="BR1700" s="42">
        <v>7.3650789999999997</v>
      </c>
      <c r="BS1700" s="42">
        <v>3.6825399999999999</v>
      </c>
      <c r="BT1700" s="42">
        <v>0</v>
      </c>
      <c r="BU1700" s="42">
        <v>0</v>
      </c>
      <c r="BV1700" s="42">
        <v>0</v>
      </c>
      <c r="BW1700" s="42">
        <v>0</v>
      </c>
      <c r="BX1700" s="42">
        <v>0</v>
      </c>
      <c r="BY1700" s="42">
        <v>0</v>
      </c>
      <c r="BZ1700" s="42">
        <v>0</v>
      </c>
      <c r="CA1700" s="42">
        <v>3.6825399999999999</v>
      </c>
      <c r="CB1700" s="42">
        <v>47.873016</v>
      </c>
      <c r="CC1700" s="42">
        <v>3.6825399999999999</v>
      </c>
      <c r="CD1700" s="42">
        <v>0</v>
      </c>
      <c r="CE1700" s="42">
        <v>11.047618999999999</v>
      </c>
      <c r="CF1700" s="42">
        <v>14.730159</v>
      </c>
      <c r="CG1700" s="42">
        <v>11.047618999999999</v>
      </c>
      <c r="CH1700" s="42">
        <v>7.3650789999999997</v>
      </c>
      <c r="CI1700" s="42">
        <v>0</v>
      </c>
      <c r="CJ1700" s="42">
        <v>0</v>
      </c>
      <c r="CK1700" s="42">
        <v>73.650794000000005</v>
      </c>
      <c r="CL1700" s="42">
        <v>0</v>
      </c>
      <c r="CM1700" s="42">
        <v>0</v>
      </c>
      <c r="CN1700" s="42">
        <v>0</v>
      </c>
      <c r="CO1700" s="42">
        <v>0</v>
      </c>
      <c r="CP1700" s="42">
        <v>0</v>
      </c>
      <c r="CQ1700" s="42">
        <v>3.6825399999999999</v>
      </c>
      <c r="CR1700" s="42">
        <v>62.603175</v>
      </c>
      <c r="CS1700" s="42">
        <v>7.3650789999999997</v>
      </c>
    </row>
    <row r="1701" spans="1:97">
      <c r="A1701" s="40" t="s">
        <v>4065</v>
      </c>
      <c r="B1701" s="40" t="s">
        <v>289</v>
      </c>
      <c r="C1701" s="40" t="s">
        <v>3502</v>
      </c>
      <c r="D1701" s="40" t="s">
        <v>3503</v>
      </c>
      <c r="E1701" s="40" t="s">
        <v>3630</v>
      </c>
      <c r="F1701" s="40" t="s">
        <v>2849</v>
      </c>
      <c r="G1701" s="41" t="s">
        <v>294</v>
      </c>
      <c r="H1701" s="40" t="s">
        <v>4066</v>
      </c>
      <c r="I1701" s="42">
        <v>188</v>
      </c>
      <c r="J1701" s="42">
        <v>34</v>
      </c>
      <c r="K1701" s="42">
        <v>25</v>
      </c>
      <c r="L1701" s="42">
        <v>38</v>
      </c>
      <c r="M1701" s="42">
        <v>44</v>
      </c>
      <c r="N1701" s="42">
        <v>25</v>
      </c>
      <c r="O1701" s="42">
        <v>22</v>
      </c>
      <c r="P1701" s="42">
        <v>35</v>
      </c>
      <c r="Q1701" s="42">
        <v>34</v>
      </c>
      <c r="R1701" s="42">
        <v>37</v>
      </c>
      <c r="S1701" s="42">
        <v>31</v>
      </c>
      <c r="T1701" s="42">
        <v>29</v>
      </c>
      <c r="U1701" s="42">
        <v>9</v>
      </c>
      <c r="V1701" s="42">
        <v>92</v>
      </c>
      <c r="W1701" s="42">
        <v>13</v>
      </c>
      <c r="X1701" s="42">
        <v>12</v>
      </c>
      <c r="Y1701" s="42">
        <v>21</v>
      </c>
      <c r="Z1701" s="42">
        <v>22</v>
      </c>
      <c r="AA1701" s="42">
        <v>16</v>
      </c>
      <c r="AB1701" s="42">
        <v>8</v>
      </c>
      <c r="AC1701" s="42">
        <v>0</v>
      </c>
      <c r="AD1701" s="42">
        <v>20</v>
      </c>
      <c r="AE1701" s="42">
        <v>52</v>
      </c>
      <c r="AF1701" s="42">
        <v>20</v>
      </c>
      <c r="AG1701" s="42">
        <v>96</v>
      </c>
      <c r="AH1701" s="42">
        <v>21</v>
      </c>
      <c r="AI1701" s="42">
        <v>13</v>
      </c>
      <c r="AJ1701" s="42">
        <v>17</v>
      </c>
      <c r="AK1701" s="42">
        <v>22</v>
      </c>
      <c r="AL1701" s="42">
        <v>9</v>
      </c>
      <c r="AM1701" s="42">
        <v>14</v>
      </c>
      <c r="AN1701" s="42">
        <v>0</v>
      </c>
      <c r="AO1701" s="42">
        <v>23</v>
      </c>
      <c r="AP1701" s="42">
        <v>52</v>
      </c>
      <c r="AQ1701" s="42">
        <v>21</v>
      </c>
      <c r="AR1701" s="42">
        <v>160</v>
      </c>
      <c r="AS1701" s="42">
        <v>12</v>
      </c>
      <c r="AT1701" s="42">
        <v>0</v>
      </c>
      <c r="AU1701" s="42">
        <v>0</v>
      </c>
      <c r="AV1701" s="42">
        <v>48</v>
      </c>
      <c r="AW1701" s="42">
        <v>16</v>
      </c>
      <c r="AX1701" s="42">
        <v>16</v>
      </c>
      <c r="AY1701" s="42">
        <v>48</v>
      </c>
      <c r="AZ1701" s="42">
        <v>20</v>
      </c>
      <c r="BA1701" s="42">
        <v>80</v>
      </c>
      <c r="BB1701" s="42">
        <v>8</v>
      </c>
      <c r="BC1701" s="42">
        <v>0</v>
      </c>
      <c r="BD1701" s="42">
        <v>0</v>
      </c>
      <c r="BE1701" s="42">
        <v>20</v>
      </c>
      <c r="BF1701" s="42">
        <v>4</v>
      </c>
      <c r="BG1701" s="42">
        <v>16</v>
      </c>
      <c r="BH1701" s="42">
        <v>20</v>
      </c>
      <c r="BI1701" s="42">
        <v>12</v>
      </c>
      <c r="BJ1701" s="42">
        <v>80</v>
      </c>
      <c r="BK1701" s="42">
        <v>4</v>
      </c>
      <c r="BL1701" s="42">
        <v>0</v>
      </c>
      <c r="BM1701" s="42">
        <v>0</v>
      </c>
      <c r="BN1701" s="42">
        <v>28</v>
      </c>
      <c r="BO1701" s="42">
        <v>12</v>
      </c>
      <c r="BP1701" s="42">
        <v>0</v>
      </c>
      <c r="BQ1701" s="42">
        <v>28</v>
      </c>
      <c r="BR1701" s="42">
        <v>8</v>
      </c>
      <c r="BS1701" s="42">
        <v>20</v>
      </c>
      <c r="BT1701" s="42">
        <v>0</v>
      </c>
      <c r="BU1701" s="42">
        <v>0</v>
      </c>
      <c r="BV1701" s="42">
        <v>0</v>
      </c>
      <c r="BW1701" s="42">
        <v>4</v>
      </c>
      <c r="BX1701" s="42">
        <v>0</v>
      </c>
      <c r="BY1701" s="42">
        <v>0</v>
      </c>
      <c r="BZ1701" s="42">
        <v>0</v>
      </c>
      <c r="CA1701" s="42">
        <v>16</v>
      </c>
      <c r="CB1701" s="42">
        <v>88</v>
      </c>
      <c r="CC1701" s="42">
        <v>12</v>
      </c>
      <c r="CD1701" s="42">
        <v>0</v>
      </c>
      <c r="CE1701" s="42">
        <v>0</v>
      </c>
      <c r="CF1701" s="42">
        <v>40</v>
      </c>
      <c r="CG1701" s="42">
        <v>16</v>
      </c>
      <c r="CH1701" s="42">
        <v>16</v>
      </c>
      <c r="CI1701" s="42">
        <v>0</v>
      </c>
      <c r="CJ1701" s="42">
        <v>4</v>
      </c>
      <c r="CK1701" s="42">
        <v>52</v>
      </c>
      <c r="CL1701" s="42">
        <v>0</v>
      </c>
      <c r="CM1701" s="42">
        <v>0</v>
      </c>
      <c r="CN1701" s="42">
        <v>0</v>
      </c>
      <c r="CO1701" s="42">
        <v>4</v>
      </c>
      <c r="CP1701" s="42">
        <v>0</v>
      </c>
      <c r="CQ1701" s="42">
        <v>0</v>
      </c>
      <c r="CR1701" s="42">
        <v>48</v>
      </c>
      <c r="CS1701" s="42">
        <v>0</v>
      </c>
    </row>
    <row r="1702" spans="1:97">
      <c r="A1702" s="40" t="s">
        <v>4067</v>
      </c>
      <c r="B1702" s="40" t="s">
        <v>289</v>
      </c>
      <c r="C1702" s="40" t="s">
        <v>3502</v>
      </c>
      <c r="D1702" s="40" t="s">
        <v>3503</v>
      </c>
      <c r="E1702" s="40" t="s">
        <v>3633</v>
      </c>
      <c r="F1702" s="40" t="s">
        <v>2849</v>
      </c>
      <c r="G1702" s="41" t="s">
        <v>294</v>
      </c>
      <c r="H1702" s="40" t="s">
        <v>4068</v>
      </c>
      <c r="I1702" s="42">
        <v>394</v>
      </c>
      <c r="J1702" s="42">
        <v>64.863900999999998</v>
      </c>
      <c r="K1702" s="42">
        <v>57.988405</v>
      </c>
      <c r="L1702" s="42">
        <v>72.721611999999993</v>
      </c>
      <c r="M1702" s="42">
        <v>130.65333000000001</v>
      </c>
      <c r="N1702" s="42">
        <v>43.217407000000001</v>
      </c>
      <c r="O1702" s="42">
        <v>24.555344999999999</v>
      </c>
      <c r="P1702" s="42">
        <v>91</v>
      </c>
      <c r="Q1702" s="42">
        <v>70</v>
      </c>
      <c r="R1702" s="42">
        <v>108</v>
      </c>
      <c r="S1702" s="42">
        <v>85</v>
      </c>
      <c r="T1702" s="42">
        <v>45</v>
      </c>
      <c r="U1702" s="42">
        <v>17</v>
      </c>
      <c r="V1702" s="42">
        <v>212.214866</v>
      </c>
      <c r="W1702" s="42">
        <v>43.236302000000002</v>
      </c>
      <c r="X1702" s="42">
        <v>30.448627999999999</v>
      </c>
      <c r="Y1702" s="42">
        <v>39.307447000000003</v>
      </c>
      <c r="Z1702" s="42">
        <v>64.845005999999998</v>
      </c>
      <c r="AA1702" s="42">
        <v>25.537559000000002</v>
      </c>
      <c r="AB1702" s="42">
        <v>8.8399239999999999</v>
      </c>
      <c r="AC1702" s="42">
        <v>0</v>
      </c>
      <c r="AD1702" s="42">
        <v>59.933937</v>
      </c>
      <c r="AE1702" s="42">
        <v>127.725584</v>
      </c>
      <c r="AF1702" s="42">
        <v>24.555344999999999</v>
      </c>
      <c r="AG1702" s="42">
        <v>181.785134</v>
      </c>
      <c r="AH1702" s="42">
        <v>21.627599</v>
      </c>
      <c r="AI1702" s="42">
        <v>27.539777000000001</v>
      </c>
      <c r="AJ1702" s="42">
        <v>33.414164</v>
      </c>
      <c r="AK1702" s="42">
        <v>65.808323999999999</v>
      </c>
      <c r="AL1702" s="42">
        <v>17.679848</v>
      </c>
      <c r="AM1702" s="42">
        <v>15.715420999999999</v>
      </c>
      <c r="AN1702" s="42">
        <v>0</v>
      </c>
      <c r="AO1702" s="42">
        <v>35.416383000000003</v>
      </c>
      <c r="AP1702" s="42">
        <v>119.848979</v>
      </c>
      <c r="AQ1702" s="42">
        <v>26.519772</v>
      </c>
      <c r="AR1702" s="42">
        <v>318.23727000000002</v>
      </c>
      <c r="AS1702" s="42">
        <v>7.85771</v>
      </c>
      <c r="AT1702" s="42">
        <v>19.644276000000001</v>
      </c>
      <c r="AU1702" s="42">
        <v>7.85771</v>
      </c>
      <c r="AV1702" s="42">
        <v>43.217407000000001</v>
      </c>
      <c r="AW1702" s="42">
        <v>70.719392999999997</v>
      </c>
      <c r="AX1702" s="42">
        <v>51.075116999999999</v>
      </c>
      <c r="AY1702" s="42">
        <v>58.932828000000001</v>
      </c>
      <c r="AZ1702" s="42">
        <v>58.932828000000001</v>
      </c>
      <c r="BA1702" s="42">
        <v>168.94077300000001</v>
      </c>
      <c r="BB1702" s="42">
        <v>3.928855</v>
      </c>
      <c r="BC1702" s="42">
        <v>11.786566000000001</v>
      </c>
      <c r="BD1702" s="42">
        <v>7.85771</v>
      </c>
      <c r="BE1702" s="42">
        <v>15.715420999999999</v>
      </c>
      <c r="BF1702" s="42">
        <v>15.715420999999999</v>
      </c>
      <c r="BG1702" s="42">
        <v>51.075116999999999</v>
      </c>
      <c r="BH1702" s="42">
        <v>39.288552000000003</v>
      </c>
      <c r="BI1702" s="42">
        <v>23.573131</v>
      </c>
      <c r="BJ1702" s="42">
        <v>149.29649699999999</v>
      </c>
      <c r="BK1702" s="42">
        <v>3.928855</v>
      </c>
      <c r="BL1702" s="42">
        <v>7.85771</v>
      </c>
      <c r="BM1702" s="42">
        <v>0</v>
      </c>
      <c r="BN1702" s="42">
        <v>27.501985999999999</v>
      </c>
      <c r="BO1702" s="42">
        <v>55.003973000000002</v>
      </c>
      <c r="BP1702" s="42">
        <v>0</v>
      </c>
      <c r="BQ1702" s="42">
        <v>19.644276000000001</v>
      </c>
      <c r="BR1702" s="42">
        <v>35.359696999999997</v>
      </c>
      <c r="BS1702" s="42">
        <v>35.359696999999997</v>
      </c>
      <c r="BT1702" s="42">
        <v>0</v>
      </c>
      <c r="BU1702" s="42">
        <v>0</v>
      </c>
      <c r="BV1702" s="42">
        <v>0</v>
      </c>
      <c r="BW1702" s="42">
        <v>0</v>
      </c>
      <c r="BX1702" s="42">
        <v>3.928855</v>
      </c>
      <c r="BY1702" s="42">
        <v>7.85771</v>
      </c>
      <c r="BZ1702" s="42">
        <v>0</v>
      </c>
      <c r="CA1702" s="42">
        <v>23.573131</v>
      </c>
      <c r="CB1702" s="42">
        <v>188.585049</v>
      </c>
      <c r="CC1702" s="42">
        <v>3.928855</v>
      </c>
      <c r="CD1702" s="42">
        <v>15.715420999999999</v>
      </c>
      <c r="CE1702" s="42">
        <v>7.85771</v>
      </c>
      <c r="CF1702" s="42">
        <v>35.359696999999997</v>
      </c>
      <c r="CG1702" s="42">
        <v>55.003973000000002</v>
      </c>
      <c r="CH1702" s="42">
        <v>35.359696999999997</v>
      </c>
      <c r="CI1702" s="42">
        <v>3.928855</v>
      </c>
      <c r="CJ1702" s="42">
        <v>31.430841000000001</v>
      </c>
      <c r="CK1702" s="42">
        <v>94.292524</v>
      </c>
      <c r="CL1702" s="42">
        <v>3.928855</v>
      </c>
      <c r="CM1702" s="42">
        <v>3.928855</v>
      </c>
      <c r="CN1702" s="42">
        <v>0</v>
      </c>
      <c r="CO1702" s="42">
        <v>7.85771</v>
      </c>
      <c r="CP1702" s="42">
        <v>11.786566000000001</v>
      </c>
      <c r="CQ1702" s="42">
        <v>7.85771</v>
      </c>
      <c r="CR1702" s="42">
        <v>55.003973000000002</v>
      </c>
      <c r="CS1702" s="42">
        <v>3.928855</v>
      </c>
    </row>
    <row r="1703" spans="1:97">
      <c r="A1703" s="40" t="s">
        <v>4069</v>
      </c>
      <c r="B1703" s="40" t="s">
        <v>289</v>
      </c>
      <c r="C1703" s="40" t="s">
        <v>3502</v>
      </c>
      <c r="D1703" s="40" t="s">
        <v>3503</v>
      </c>
      <c r="E1703" s="40" t="s">
        <v>3514</v>
      </c>
      <c r="F1703" s="40" t="s">
        <v>2849</v>
      </c>
      <c r="G1703" s="41" t="s">
        <v>294</v>
      </c>
      <c r="H1703" s="40" t="s">
        <v>4070</v>
      </c>
      <c r="I1703" s="42">
        <v>176</v>
      </c>
      <c r="J1703" s="42">
        <v>34</v>
      </c>
      <c r="K1703" s="42">
        <v>16</v>
      </c>
      <c r="L1703" s="42">
        <v>39</v>
      </c>
      <c r="M1703" s="42">
        <v>37</v>
      </c>
      <c r="N1703" s="42">
        <v>37</v>
      </c>
      <c r="O1703" s="42">
        <v>13</v>
      </c>
      <c r="P1703" s="42">
        <v>32</v>
      </c>
      <c r="Q1703" s="42">
        <v>31</v>
      </c>
      <c r="R1703" s="42">
        <v>39</v>
      </c>
      <c r="S1703" s="42">
        <v>41</v>
      </c>
      <c r="T1703" s="42">
        <v>31</v>
      </c>
      <c r="U1703" s="42">
        <v>13</v>
      </c>
      <c r="V1703" s="42">
        <v>88</v>
      </c>
      <c r="W1703" s="42">
        <v>16</v>
      </c>
      <c r="X1703" s="42">
        <v>7</v>
      </c>
      <c r="Y1703" s="42">
        <v>18</v>
      </c>
      <c r="Z1703" s="42">
        <v>21</v>
      </c>
      <c r="AA1703" s="42">
        <v>18</v>
      </c>
      <c r="AB1703" s="42">
        <v>8</v>
      </c>
      <c r="AC1703" s="42">
        <v>0</v>
      </c>
      <c r="AD1703" s="42">
        <v>17</v>
      </c>
      <c r="AE1703" s="42">
        <v>54</v>
      </c>
      <c r="AF1703" s="42">
        <v>17</v>
      </c>
      <c r="AG1703" s="42">
        <v>88</v>
      </c>
      <c r="AH1703" s="42">
        <v>18</v>
      </c>
      <c r="AI1703" s="42">
        <v>9</v>
      </c>
      <c r="AJ1703" s="42">
        <v>21</v>
      </c>
      <c r="AK1703" s="42">
        <v>16</v>
      </c>
      <c r="AL1703" s="42">
        <v>19</v>
      </c>
      <c r="AM1703" s="42">
        <v>5</v>
      </c>
      <c r="AN1703" s="42">
        <v>0</v>
      </c>
      <c r="AO1703" s="42">
        <v>20</v>
      </c>
      <c r="AP1703" s="42">
        <v>55</v>
      </c>
      <c r="AQ1703" s="42">
        <v>13</v>
      </c>
      <c r="AR1703" s="42">
        <v>136</v>
      </c>
      <c r="AS1703" s="42">
        <v>20</v>
      </c>
      <c r="AT1703" s="42">
        <v>12</v>
      </c>
      <c r="AU1703" s="42">
        <v>0</v>
      </c>
      <c r="AV1703" s="42">
        <v>8</v>
      </c>
      <c r="AW1703" s="42">
        <v>16</v>
      </c>
      <c r="AX1703" s="42">
        <v>16</v>
      </c>
      <c r="AY1703" s="42">
        <v>52</v>
      </c>
      <c r="AZ1703" s="42">
        <v>12</v>
      </c>
      <c r="BA1703" s="42">
        <v>72</v>
      </c>
      <c r="BB1703" s="42">
        <v>12</v>
      </c>
      <c r="BC1703" s="42">
        <v>8</v>
      </c>
      <c r="BD1703" s="42">
        <v>0</v>
      </c>
      <c r="BE1703" s="42">
        <v>4</v>
      </c>
      <c r="BF1703" s="42">
        <v>0</v>
      </c>
      <c r="BG1703" s="42">
        <v>16</v>
      </c>
      <c r="BH1703" s="42">
        <v>32</v>
      </c>
      <c r="BI1703" s="42">
        <v>0</v>
      </c>
      <c r="BJ1703" s="42">
        <v>64</v>
      </c>
      <c r="BK1703" s="42">
        <v>8</v>
      </c>
      <c r="BL1703" s="42">
        <v>4</v>
      </c>
      <c r="BM1703" s="42">
        <v>0</v>
      </c>
      <c r="BN1703" s="42">
        <v>4</v>
      </c>
      <c r="BO1703" s="42">
        <v>16</v>
      </c>
      <c r="BP1703" s="42">
        <v>0</v>
      </c>
      <c r="BQ1703" s="42">
        <v>20</v>
      </c>
      <c r="BR1703" s="42">
        <v>12</v>
      </c>
      <c r="BS1703" s="42">
        <v>8</v>
      </c>
      <c r="BT1703" s="42">
        <v>0</v>
      </c>
      <c r="BU1703" s="42">
        <v>0</v>
      </c>
      <c r="BV1703" s="42">
        <v>0</v>
      </c>
      <c r="BW1703" s="42">
        <v>0</v>
      </c>
      <c r="BX1703" s="42">
        <v>0</v>
      </c>
      <c r="BY1703" s="42">
        <v>4</v>
      </c>
      <c r="BZ1703" s="42">
        <v>0</v>
      </c>
      <c r="CA1703" s="42">
        <v>4</v>
      </c>
      <c r="CB1703" s="42">
        <v>64</v>
      </c>
      <c r="CC1703" s="42">
        <v>16</v>
      </c>
      <c r="CD1703" s="42">
        <v>12</v>
      </c>
      <c r="CE1703" s="42">
        <v>0</v>
      </c>
      <c r="CF1703" s="42">
        <v>8</v>
      </c>
      <c r="CG1703" s="42">
        <v>12</v>
      </c>
      <c r="CH1703" s="42">
        <v>8</v>
      </c>
      <c r="CI1703" s="42">
        <v>4</v>
      </c>
      <c r="CJ1703" s="42">
        <v>4</v>
      </c>
      <c r="CK1703" s="42">
        <v>64</v>
      </c>
      <c r="CL1703" s="42">
        <v>4</v>
      </c>
      <c r="CM1703" s="42">
        <v>0</v>
      </c>
      <c r="CN1703" s="42">
        <v>0</v>
      </c>
      <c r="CO1703" s="42">
        <v>0</v>
      </c>
      <c r="CP1703" s="42">
        <v>4</v>
      </c>
      <c r="CQ1703" s="42">
        <v>4</v>
      </c>
      <c r="CR1703" s="42">
        <v>48</v>
      </c>
      <c r="CS1703" s="42">
        <v>4</v>
      </c>
    </row>
    <row r="1704" spans="1:97">
      <c r="A1704" s="40" t="s">
        <v>4071</v>
      </c>
      <c r="B1704" s="40" t="s">
        <v>289</v>
      </c>
      <c r="C1704" s="40" t="s">
        <v>3502</v>
      </c>
      <c r="D1704" s="40" t="s">
        <v>3503</v>
      </c>
      <c r="E1704" s="40" t="s">
        <v>3681</v>
      </c>
      <c r="F1704" s="40" t="s">
        <v>397</v>
      </c>
      <c r="G1704" s="41" t="s">
        <v>294</v>
      </c>
      <c r="H1704" s="40" t="s">
        <v>4072</v>
      </c>
      <c r="I1704" s="42">
        <v>334</v>
      </c>
      <c r="J1704" s="42">
        <v>63.783956000000003</v>
      </c>
      <c r="K1704" s="42">
        <v>41.709778</v>
      </c>
      <c r="L1704" s="42">
        <v>59.237029</v>
      </c>
      <c r="M1704" s="42">
        <v>69.660246999999998</v>
      </c>
      <c r="N1704" s="42">
        <v>68.551034999999999</v>
      </c>
      <c r="O1704" s="42">
        <v>31.057955</v>
      </c>
      <c r="P1704" s="42">
        <v>29</v>
      </c>
      <c r="Q1704" s="42">
        <v>45</v>
      </c>
      <c r="R1704" s="42">
        <v>36</v>
      </c>
      <c r="S1704" s="42">
        <v>56</v>
      </c>
      <c r="T1704" s="42">
        <v>56</v>
      </c>
      <c r="U1704" s="42">
        <v>20</v>
      </c>
      <c r="V1704" s="42">
        <v>155.628457</v>
      </c>
      <c r="W1704" s="42">
        <v>27.620241</v>
      </c>
      <c r="X1704" s="42">
        <v>15.418901999999999</v>
      </c>
      <c r="Y1704" s="42">
        <v>34.055365000000002</v>
      </c>
      <c r="Z1704" s="42">
        <v>32.057091999999997</v>
      </c>
      <c r="AA1704" s="42">
        <v>34.275517000000001</v>
      </c>
      <c r="AB1704" s="42">
        <v>12.20134</v>
      </c>
      <c r="AC1704" s="42">
        <v>0</v>
      </c>
      <c r="AD1704" s="42">
        <v>29.838667000000001</v>
      </c>
      <c r="AE1704" s="42">
        <v>94.731835000000004</v>
      </c>
      <c r="AF1704" s="42">
        <v>31.057955</v>
      </c>
      <c r="AG1704" s="42">
        <v>178.371543</v>
      </c>
      <c r="AH1704" s="42">
        <v>36.163713999999999</v>
      </c>
      <c r="AI1704" s="42">
        <v>26.290876000000001</v>
      </c>
      <c r="AJ1704" s="42">
        <v>25.181664000000001</v>
      </c>
      <c r="AK1704" s="42">
        <v>37.603155000000001</v>
      </c>
      <c r="AL1704" s="42">
        <v>34.275517000000001</v>
      </c>
      <c r="AM1704" s="42">
        <v>14.419765</v>
      </c>
      <c r="AN1704" s="42">
        <v>4.4368509999999999</v>
      </c>
      <c r="AO1704" s="42">
        <v>43.818126999999997</v>
      </c>
      <c r="AP1704" s="42">
        <v>100.167822</v>
      </c>
      <c r="AQ1704" s="42">
        <v>34.385593</v>
      </c>
      <c r="AR1704" s="42">
        <v>260.453282</v>
      </c>
      <c r="AS1704" s="42">
        <v>13.310551999999999</v>
      </c>
      <c r="AT1704" s="42">
        <v>30.177347000000001</v>
      </c>
      <c r="AU1704" s="42">
        <v>8.8737019999999998</v>
      </c>
      <c r="AV1704" s="42">
        <v>31.057955</v>
      </c>
      <c r="AW1704" s="42">
        <v>31.057955</v>
      </c>
      <c r="AX1704" s="42">
        <v>31.057955</v>
      </c>
      <c r="AY1704" s="42">
        <v>92.733562000000006</v>
      </c>
      <c r="AZ1704" s="42">
        <v>22.184253999999999</v>
      </c>
      <c r="BA1704" s="42">
        <v>123.351213</v>
      </c>
      <c r="BB1704" s="42">
        <v>8.8737019999999998</v>
      </c>
      <c r="BC1704" s="42">
        <v>30.177347000000001</v>
      </c>
      <c r="BD1704" s="42">
        <v>4.4368509999999999</v>
      </c>
      <c r="BE1704" s="42">
        <v>4.4368509999999999</v>
      </c>
      <c r="BF1704" s="42">
        <v>8.8737019999999998</v>
      </c>
      <c r="BG1704" s="42">
        <v>17.747402999999998</v>
      </c>
      <c r="BH1704" s="42">
        <v>39.931657000000001</v>
      </c>
      <c r="BI1704" s="42">
        <v>8.8737019999999998</v>
      </c>
      <c r="BJ1704" s="42">
        <v>137.102069</v>
      </c>
      <c r="BK1704" s="42">
        <v>4.4368509999999999</v>
      </c>
      <c r="BL1704" s="42">
        <v>0</v>
      </c>
      <c r="BM1704" s="42">
        <v>4.4368509999999999</v>
      </c>
      <c r="BN1704" s="42">
        <v>26.621105</v>
      </c>
      <c r="BO1704" s="42">
        <v>22.184253999999999</v>
      </c>
      <c r="BP1704" s="42">
        <v>13.310551999999999</v>
      </c>
      <c r="BQ1704" s="42">
        <v>52.801904999999998</v>
      </c>
      <c r="BR1704" s="42">
        <v>13.310551999999999</v>
      </c>
      <c r="BS1704" s="42">
        <v>13.310551999999999</v>
      </c>
      <c r="BT1704" s="42">
        <v>0</v>
      </c>
      <c r="BU1704" s="42">
        <v>0</v>
      </c>
      <c r="BV1704" s="42">
        <v>0</v>
      </c>
      <c r="BW1704" s="42">
        <v>0</v>
      </c>
      <c r="BX1704" s="42">
        <v>0</v>
      </c>
      <c r="BY1704" s="42">
        <v>0</v>
      </c>
      <c r="BZ1704" s="42">
        <v>0</v>
      </c>
      <c r="CA1704" s="42">
        <v>13.310551999999999</v>
      </c>
      <c r="CB1704" s="42">
        <v>114.917816</v>
      </c>
      <c r="CC1704" s="42">
        <v>4.4368509999999999</v>
      </c>
      <c r="CD1704" s="42">
        <v>26.180800000000001</v>
      </c>
      <c r="CE1704" s="42">
        <v>8.8737019999999998</v>
      </c>
      <c r="CF1704" s="42">
        <v>31.057955</v>
      </c>
      <c r="CG1704" s="42">
        <v>22.184253999999999</v>
      </c>
      <c r="CH1704" s="42">
        <v>22.184253999999999</v>
      </c>
      <c r="CI1704" s="42">
        <v>0</v>
      </c>
      <c r="CJ1704" s="42">
        <v>0</v>
      </c>
      <c r="CK1704" s="42">
        <v>132.22491400000001</v>
      </c>
      <c r="CL1704" s="42">
        <v>8.8737019999999998</v>
      </c>
      <c r="CM1704" s="42">
        <v>3.9965459999999999</v>
      </c>
      <c r="CN1704" s="42">
        <v>0</v>
      </c>
      <c r="CO1704" s="42">
        <v>0</v>
      </c>
      <c r="CP1704" s="42">
        <v>8.8737019999999998</v>
      </c>
      <c r="CQ1704" s="42">
        <v>8.8737019999999998</v>
      </c>
      <c r="CR1704" s="42">
        <v>92.733562000000006</v>
      </c>
      <c r="CS1704" s="42">
        <v>8.8737019999999998</v>
      </c>
    </row>
    <row r="1705" spans="1:97">
      <c r="A1705" s="40" t="s">
        <v>4073</v>
      </c>
      <c r="B1705" s="40" t="s">
        <v>289</v>
      </c>
      <c r="C1705" s="40" t="s">
        <v>3502</v>
      </c>
      <c r="D1705" s="40" t="s">
        <v>3507</v>
      </c>
      <c r="E1705" s="40" t="s">
        <v>3669</v>
      </c>
      <c r="F1705" s="40" t="s">
        <v>2094</v>
      </c>
      <c r="G1705" s="41" t="s">
        <v>294</v>
      </c>
      <c r="H1705" s="40" t="s">
        <v>4074</v>
      </c>
      <c r="I1705" s="42">
        <v>314</v>
      </c>
      <c r="J1705" s="42">
        <v>66.211727999999994</v>
      </c>
      <c r="K1705" s="42">
        <v>30.096240000000002</v>
      </c>
      <c r="L1705" s="42">
        <v>72.226870000000005</v>
      </c>
      <c r="M1705" s="42">
        <v>61.195687999999997</v>
      </c>
      <c r="N1705" s="42">
        <v>49.157192000000002</v>
      </c>
      <c r="O1705" s="42">
        <v>35.112279999999998</v>
      </c>
      <c r="P1705" s="42">
        <v>29</v>
      </c>
      <c r="Q1705" s="42">
        <v>42</v>
      </c>
      <c r="R1705" s="42">
        <v>44</v>
      </c>
      <c r="S1705" s="42">
        <v>51</v>
      </c>
      <c r="T1705" s="42">
        <v>56</v>
      </c>
      <c r="U1705" s="42">
        <v>23</v>
      </c>
      <c r="V1705" s="42">
        <v>151.48030299999999</v>
      </c>
      <c r="W1705" s="42">
        <v>28.089824</v>
      </c>
      <c r="X1705" s="42">
        <v>16.051328000000002</v>
      </c>
      <c r="Y1705" s="42">
        <v>33.101757999999997</v>
      </c>
      <c r="Z1705" s="42">
        <v>31.099447999999999</v>
      </c>
      <c r="AA1705" s="42">
        <v>23.073784</v>
      </c>
      <c r="AB1705" s="42">
        <v>20.064160000000001</v>
      </c>
      <c r="AC1705" s="42">
        <v>0</v>
      </c>
      <c r="AD1705" s="42">
        <v>32.102656000000003</v>
      </c>
      <c r="AE1705" s="42">
        <v>85.268574000000001</v>
      </c>
      <c r="AF1705" s="42">
        <v>34.109071999999998</v>
      </c>
      <c r="AG1705" s="42">
        <v>162.51969700000001</v>
      </c>
      <c r="AH1705" s="42">
        <v>38.121904000000001</v>
      </c>
      <c r="AI1705" s="42">
        <v>14.044912</v>
      </c>
      <c r="AJ1705" s="42">
        <v>39.125112000000001</v>
      </c>
      <c r="AK1705" s="42">
        <v>30.096240000000002</v>
      </c>
      <c r="AL1705" s="42">
        <v>26.083407999999999</v>
      </c>
      <c r="AM1705" s="42">
        <v>13.041703999999999</v>
      </c>
      <c r="AN1705" s="42">
        <v>2.0064160000000002</v>
      </c>
      <c r="AO1705" s="42">
        <v>44.141151999999998</v>
      </c>
      <c r="AP1705" s="42">
        <v>85.272681000000006</v>
      </c>
      <c r="AQ1705" s="42">
        <v>33.105863999999997</v>
      </c>
      <c r="AR1705" s="42">
        <v>236.75709000000001</v>
      </c>
      <c r="AS1705" s="42">
        <v>20.064160000000001</v>
      </c>
      <c r="AT1705" s="42">
        <v>12.038496</v>
      </c>
      <c r="AU1705" s="42">
        <v>4.0128320000000004</v>
      </c>
      <c r="AV1705" s="42">
        <v>44.141151999999998</v>
      </c>
      <c r="AW1705" s="42">
        <v>40.128320000000002</v>
      </c>
      <c r="AX1705" s="42">
        <v>36.115487999999999</v>
      </c>
      <c r="AY1705" s="42">
        <v>64.205312000000006</v>
      </c>
      <c r="AZ1705" s="42">
        <v>16.051328000000002</v>
      </c>
      <c r="BA1705" s="42">
        <v>120.384961</v>
      </c>
      <c r="BB1705" s="42">
        <v>16.051328000000002</v>
      </c>
      <c r="BC1705" s="42">
        <v>8.0256640000000008</v>
      </c>
      <c r="BD1705" s="42">
        <v>0</v>
      </c>
      <c r="BE1705" s="42">
        <v>20.064160000000001</v>
      </c>
      <c r="BF1705" s="42">
        <v>8.0256640000000008</v>
      </c>
      <c r="BG1705" s="42">
        <v>32.102656000000003</v>
      </c>
      <c r="BH1705" s="42">
        <v>32.102656000000003</v>
      </c>
      <c r="BI1705" s="42">
        <v>4.0128320000000004</v>
      </c>
      <c r="BJ1705" s="42">
        <v>116.372129</v>
      </c>
      <c r="BK1705" s="42">
        <v>4.0128320000000004</v>
      </c>
      <c r="BL1705" s="42">
        <v>4.0128320000000004</v>
      </c>
      <c r="BM1705" s="42">
        <v>4.0128320000000004</v>
      </c>
      <c r="BN1705" s="42">
        <v>24.076992000000001</v>
      </c>
      <c r="BO1705" s="42">
        <v>32.102656000000003</v>
      </c>
      <c r="BP1705" s="42">
        <v>4.0128320000000004</v>
      </c>
      <c r="BQ1705" s="42">
        <v>32.102656000000003</v>
      </c>
      <c r="BR1705" s="42">
        <v>12.038496</v>
      </c>
      <c r="BS1705" s="42">
        <v>12.038496</v>
      </c>
      <c r="BT1705" s="42">
        <v>4.0128320000000004</v>
      </c>
      <c r="BU1705" s="42">
        <v>0</v>
      </c>
      <c r="BV1705" s="42">
        <v>0</v>
      </c>
      <c r="BW1705" s="42">
        <v>0</v>
      </c>
      <c r="BX1705" s="42">
        <v>4.0128320000000004</v>
      </c>
      <c r="BY1705" s="42">
        <v>4.0128320000000004</v>
      </c>
      <c r="BZ1705" s="42">
        <v>0</v>
      </c>
      <c r="CA1705" s="42">
        <v>0</v>
      </c>
      <c r="CB1705" s="42">
        <v>132.42345700000001</v>
      </c>
      <c r="CC1705" s="42">
        <v>4.0128320000000004</v>
      </c>
      <c r="CD1705" s="42">
        <v>12.038496</v>
      </c>
      <c r="CE1705" s="42">
        <v>4.0128320000000004</v>
      </c>
      <c r="CF1705" s="42">
        <v>44.141151999999998</v>
      </c>
      <c r="CG1705" s="42">
        <v>32.102656000000003</v>
      </c>
      <c r="CH1705" s="42">
        <v>32.102656000000003</v>
      </c>
      <c r="CI1705" s="42">
        <v>0</v>
      </c>
      <c r="CJ1705" s="42">
        <v>4.0128320000000004</v>
      </c>
      <c r="CK1705" s="42">
        <v>92.295136999999997</v>
      </c>
      <c r="CL1705" s="42">
        <v>12.038496</v>
      </c>
      <c r="CM1705" s="42">
        <v>0</v>
      </c>
      <c r="CN1705" s="42">
        <v>0</v>
      </c>
      <c r="CO1705" s="42">
        <v>0</v>
      </c>
      <c r="CP1705" s="42">
        <v>4.0128320000000004</v>
      </c>
      <c r="CQ1705" s="42">
        <v>0</v>
      </c>
      <c r="CR1705" s="42">
        <v>64.205312000000006</v>
      </c>
      <c r="CS1705" s="42">
        <v>12.038496</v>
      </c>
    </row>
    <row r="1706" spans="1:97">
      <c r="A1706" s="40" t="s">
        <v>4075</v>
      </c>
      <c r="B1706" s="40" t="s">
        <v>289</v>
      </c>
      <c r="C1706" s="40" t="s">
        <v>3502</v>
      </c>
      <c r="D1706" s="40" t="s">
        <v>3507</v>
      </c>
      <c r="E1706" s="40" t="s">
        <v>3554</v>
      </c>
      <c r="F1706" s="40" t="s">
        <v>2094</v>
      </c>
      <c r="G1706" s="41" t="s">
        <v>294</v>
      </c>
      <c r="H1706" s="40" t="s">
        <v>4076</v>
      </c>
      <c r="I1706" s="42">
        <v>429</v>
      </c>
      <c r="J1706" s="42">
        <v>75.770356000000007</v>
      </c>
      <c r="K1706" s="42">
        <v>54.267958</v>
      </c>
      <c r="L1706" s="42">
        <v>78.842127000000005</v>
      </c>
      <c r="M1706" s="42">
        <v>80.889975000000007</v>
      </c>
      <c r="N1706" s="42">
        <v>100.320482</v>
      </c>
      <c r="O1706" s="42">
        <v>38.909101999999997</v>
      </c>
      <c r="P1706" s="42">
        <v>73</v>
      </c>
      <c r="Q1706" s="42">
        <v>51</v>
      </c>
      <c r="R1706" s="42">
        <v>85</v>
      </c>
      <c r="S1706" s="42">
        <v>85</v>
      </c>
      <c r="T1706" s="42">
        <v>59</v>
      </c>
      <c r="U1706" s="42">
        <v>43</v>
      </c>
      <c r="V1706" s="42">
        <v>216.04790800000001</v>
      </c>
      <c r="W1706" s="42">
        <v>38.909101999999997</v>
      </c>
      <c r="X1706" s="42">
        <v>23.550246000000001</v>
      </c>
      <c r="Y1706" s="42">
        <v>40.956949000000002</v>
      </c>
      <c r="Z1706" s="42">
        <v>37.885178000000003</v>
      </c>
      <c r="AA1706" s="42">
        <v>55.291882000000001</v>
      </c>
      <c r="AB1706" s="42">
        <v>19.454550999999999</v>
      </c>
      <c r="AC1706" s="42">
        <v>0</v>
      </c>
      <c r="AD1706" s="42">
        <v>44.028720999999997</v>
      </c>
      <c r="AE1706" s="42">
        <v>121.846924</v>
      </c>
      <c r="AF1706" s="42">
        <v>50.172263000000001</v>
      </c>
      <c r="AG1706" s="42">
        <v>212.95209199999999</v>
      </c>
      <c r="AH1706" s="42">
        <v>36.861254000000002</v>
      </c>
      <c r="AI1706" s="42">
        <v>30.717711999999999</v>
      </c>
      <c r="AJ1706" s="42">
        <v>37.885178000000003</v>
      </c>
      <c r="AK1706" s="42">
        <v>43.004797000000003</v>
      </c>
      <c r="AL1706" s="42">
        <v>45.028599999999997</v>
      </c>
      <c r="AM1706" s="42">
        <v>17.406703</v>
      </c>
      <c r="AN1706" s="42">
        <v>2.047847</v>
      </c>
      <c r="AO1706" s="42">
        <v>48.124414999999999</v>
      </c>
      <c r="AP1706" s="42">
        <v>122.84680400000001</v>
      </c>
      <c r="AQ1706" s="42">
        <v>41.980873000000003</v>
      </c>
      <c r="AR1706" s="42">
        <v>360.32497799999999</v>
      </c>
      <c r="AS1706" s="42">
        <v>36.861254000000002</v>
      </c>
      <c r="AT1706" s="42">
        <v>12.287084999999999</v>
      </c>
      <c r="AU1706" s="42">
        <v>8.1913900000000002</v>
      </c>
      <c r="AV1706" s="42">
        <v>36.861254000000002</v>
      </c>
      <c r="AW1706" s="42">
        <v>36.861254000000002</v>
      </c>
      <c r="AX1706" s="42">
        <v>57.339728999999998</v>
      </c>
      <c r="AY1706" s="42">
        <v>147.34884199999999</v>
      </c>
      <c r="AZ1706" s="42">
        <v>24.574169999999999</v>
      </c>
      <c r="BA1706" s="42">
        <v>172.01918699999999</v>
      </c>
      <c r="BB1706" s="42">
        <v>28.669865000000001</v>
      </c>
      <c r="BC1706" s="42">
        <v>12.287084999999999</v>
      </c>
      <c r="BD1706" s="42">
        <v>8.1913900000000002</v>
      </c>
      <c r="BE1706" s="42">
        <v>8.1913900000000002</v>
      </c>
      <c r="BF1706" s="42">
        <v>4.0956950000000001</v>
      </c>
      <c r="BG1706" s="42">
        <v>40.956949000000002</v>
      </c>
      <c r="BH1706" s="42">
        <v>69.626813999999996</v>
      </c>
      <c r="BI1706" s="42">
        <v>0</v>
      </c>
      <c r="BJ1706" s="42">
        <v>188.305791</v>
      </c>
      <c r="BK1706" s="42">
        <v>8.1913900000000002</v>
      </c>
      <c r="BL1706" s="42">
        <v>0</v>
      </c>
      <c r="BM1706" s="42">
        <v>0</v>
      </c>
      <c r="BN1706" s="42">
        <v>28.669865000000001</v>
      </c>
      <c r="BO1706" s="42">
        <v>32.765559000000003</v>
      </c>
      <c r="BP1706" s="42">
        <v>16.38278</v>
      </c>
      <c r="BQ1706" s="42">
        <v>77.722027999999995</v>
      </c>
      <c r="BR1706" s="42">
        <v>24.574169999999999</v>
      </c>
      <c r="BS1706" s="42">
        <v>32.765559000000003</v>
      </c>
      <c r="BT1706" s="42">
        <v>0</v>
      </c>
      <c r="BU1706" s="42">
        <v>0</v>
      </c>
      <c r="BV1706" s="42">
        <v>0</v>
      </c>
      <c r="BW1706" s="42">
        <v>0</v>
      </c>
      <c r="BX1706" s="42">
        <v>4.0956950000000001</v>
      </c>
      <c r="BY1706" s="42">
        <v>8.1913900000000002</v>
      </c>
      <c r="BZ1706" s="42">
        <v>0</v>
      </c>
      <c r="CA1706" s="42">
        <v>20.478475</v>
      </c>
      <c r="CB1706" s="42">
        <v>159.732102</v>
      </c>
      <c r="CC1706" s="42">
        <v>28.669865000000001</v>
      </c>
      <c r="CD1706" s="42">
        <v>8.1913900000000002</v>
      </c>
      <c r="CE1706" s="42">
        <v>4.0956950000000001</v>
      </c>
      <c r="CF1706" s="42">
        <v>28.669865000000001</v>
      </c>
      <c r="CG1706" s="42">
        <v>28.669865000000001</v>
      </c>
      <c r="CH1706" s="42">
        <v>49.148339</v>
      </c>
      <c r="CI1706" s="42">
        <v>8.1913900000000002</v>
      </c>
      <c r="CJ1706" s="42">
        <v>4.0956950000000001</v>
      </c>
      <c r="CK1706" s="42">
        <v>167.827316</v>
      </c>
      <c r="CL1706" s="42">
        <v>8.1913900000000002</v>
      </c>
      <c r="CM1706" s="42">
        <v>4.0956950000000001</v>
      </c>
      <c r="CN1706" s="42">
        <v>4.0956950000000001</v>
      </c>
      <c r="CO1706" s="42">
        <v>8.1913900000000002</v>
      </c>
      <c r="CP1706" s="42">
        <v>4.0956950000000001</v>
      </c>
      <c r="CQ1706" s="42">
        <v>0</v>
      </c>
      <c r="CR1706" s="42">
        <v>139.15745200000001</v>
      </c>
      <c r="CS1706" s="42">
        <v>0</v>
      </c>
    </row>
    <row r="1707" spans="1:97">
      <c r="A1707" s="40" t="s">
        <v>4077</v>
      </c>
      <c r="B1707" s="40" t="s">
        <v>289</v>
      </c>
      <c r="C1707" s="40" t="s">
        <v>3502</v>
      </c>
      <c r="D1707" s="40" t="s">
        <v>3503</v>
      </c>
      <c r="E1707" s="40" t="s">
        <v>3546</v>
      </c>
      <c r="F1707" s="40" t="s">
        <v>2849</v>
      </c>
      <c r="G1707" s="41" t="s">
        <v>294</v>
      </c>
      <c r="H1707" s="40" t="s">
        <v>4078</v>
      </c>
      <c r="I1707" s="42">
        <v>329</v>
      </c>
      <c r="J1707" s="42">
        <v>62.326087000000001</v>
      </c>
      <c r="K1707" s="42">
        <v>45.978261000000003</v>
      </c>
      <c r="L1707" s="42">
        <v>71.521738999999997</v>
      </c>
      <c r="M1707" s="42">
        <v>68.456522000000007</v>
      </c>
      <c r="N1707" s="42">
        <v>44.956522</v>
      </c>
      <c r="O1707" s="42">
        <v>35.760869999999997</v>
      </c>
      <c r="P1707" s="42">
        <v>56</v>
      </c>
      <c r="Q1707" s="42">
        <v>31</v>
      </c>
      <c r="R1707" s="42">
        <v>70</v>
      </c>
      <c r="S1707" s="42">
        <v>41</v>
      </c>
      <c r="T1707" s="42">
        <v>48</v>
      </c>
      <c r="U1707" s="42">
        <v>36</v>
      </c>
      <c r="V1707" s="42">
        <v>172.673913</v>
      </c>
      <c r="W1707" s="42">
        <v>36.782609000000001</v>
      </c>
      <c r="X1707" s="42">
        <v>26.565217000000001</v>
      </c>
      <c r="Y1707" s="42">
        <v>35.760869999999997</v>
      </c>
      <c r="Z1707" s="42">
        <v>34.739130000000003</v>
      </c>
      <c r="AA1707" s="42">
        <v>20.434782999999999</v>
      </c>
      <c r="AB1707" s="42">
        <v>18.391304000000002</v>
      </c>
      <c r="AC1707" s="42">
        <v>0</v>
      </c>
      <c r="AD1707" s="42">
        <v>53.130434999999999</v>
      </c>
      <c r="AE1707" s="42">
        <v>88.891304000000005</v>
      </c>
      <c r="AF1707" s="42">
        <v>30.652173999999999</v>
      </c>
      <c r="AG1707" s="42">
        <v>156.326087</v>
      </c>
      <c r="AH1707" s="42">
        <v>25.543478</v>
      </c>
      <c r="AI1707" s="42">
        <v>19.413042999999998</v>
      </c>
      <c r="AJ1707" s="42">
        <v>35.760869999999997</v>
      </c>
      <c r="AK1707" s="42">
        <v>33.717390999999999</v>
      </c>
      <c r="AL1707" s="42">
        <v>24.521739</v>
      </c>
      <c r="AM1707" s="42">
        <v>16.347826000000001</v>
      </c>
      <c r="AN1707" s="42">
        <v>1.021739</v>
      </c>
      <c r="AO1707" s="42">
        <v>33.717390999999999</v>
      </c>
      <c r="AP1707" s="42">
        <v>92.978261000000003</v>
      </c>
      <c r="AQ1707" s="42">
        <v>29.630434999999999</v>
      </c>
      <c r="AR1707" s="42">
        <v>261.56521700000002</v>
      </c>
      <c r="AS1707" s="42">
        <v>4.086957</v>
      </c>
      <c r="AT1707" s="42">
        <v>4.086957</v>
      </c>
      <c r="AU1707" s="42">
        <v>12.260870000000001</v>
      </c>
      <c r="AV1707" s="42">
        <v>36.782609000000001</v>
      </c>
      <c r="AW1707" s="42">
        <v>28.608695999999998</v>
      </c>
      <c r="AX1707" s="42">
        <v>61.304347999999997</v>
      </c>
      <c r="AY1707" s="42">
        <v>61.304347999999997</v>
      </c>
      <c r="AZ1707" s="42">
        <v>53.130434999999999</v>
      </c>
      <c r="BA1707" s="42">
        <v>130.78260900000001</v>
      </c>
      <c r="BB1707" s="42">
        <v>4.086957</v>
      </c>
      <c r="BC1707" s="42">
        <v>0</v>
      </c>
      <c r="BD1707" s="42">
        <v>4.086957</v>
      </c>
      <c r="BE1707" s="42">
        <v>16.347826000000001</v>
      </c>
      <c r="BF1707" s="42">
        <v>4.086957</v>
      </c>
      <c r="BG1707" s="42">
        <v>49.043478</v>
      </c>
      <c r="BH1707" s="42">
        <v>36.782609000000001</v>
      </c>
      <c r="BI1707" s="42">
        <v>16.347826000000001</v>
      </c>
      <c r="BJ1707" s="42">
        <v>130.78260900000001</v>
      </c>
      <c r="BK1707" s="42">
        <v>0</v>
      </c>
      <c r="BL1707" s="42">
        <v>4.086957</v>
      </c>
      <c r="BM1707" s="42">
        <v>8.1739130000000007</v>
      </c>
      <c r="BN1707" s="42">
        <v>20.434782999999999</v>
      </c>
      <c r="BO1707" s="42">
        <v>24.521739</v>
      </c>
      <c r="BP1707" s="42">
        <v>12.260870000000001</v>
      </c>
      <c r="BQ1707" s="42">
        <v>24.521739</v>
      </c>
      <c r="BR1707" s="42">
        <v>36.782609000000001</v>
      </c>
      <c r="BS1707" s="42">
        <v>40.869565000000001</v>
      </c>
      <c r="BT1707" s="42">
        <v>4.086957</v>
      </c>
      <c r="BU1707" s="42">
        <v>0</v>
      </c>
      <c r="BV1707" s="42">
        <v>0</v>
      </c>
      <c r="BW1707" s="42">
        <v>0</v>
      </c>
      <c r="BX1707" s="42">
        <v>12.260870000000001</v>
      </c>
      <c r="BY1707" s="42">
        <v>12.260870000000001</v>
      </c>
      <c r="BZ1707" s="42">
        <v>0</v>
      </c>
      <c r="CA1707" s="42">
        <v>12.260870000000001</v>
      </c>
      <c r="CB1707" s="42">
        <v>138.95652200000001</v>
      </c>
      <c r="CC1707" s="42">
        <v>0</v>
      </c>
      <c r="CD1707" s="42">
        <v>4.086957</v>
      </c>
      <c r="CE1707" s="42">
        <v>12.260870000000001</v>
      </c>
      <c r="CF1707" s="42">
        <v>36.782609000000001</v>
      </c>
      <c r="CG1707" s="42">
        <v>16.347826000000001</v>
      </c>
      <c r="CH1707" s="42">
        <v>44.956522</v>
      </c>
      <c r="CI1707" s="42">
        <v>0</v>
      </c>
      <c r="CJ1707" s="42">
        <v>24.521739</v>
      </c>
      <c r="CK1707" s="42">
        <v>81.739130000000003</v>
      </c>
      <c r="CL1707" s="42">
        <v>0</v>
      </c>
      <c r="CM1707" s="42">
        <v>0</v>
      </c>
      <c r="CN1707" s="42">
        <v>0</v>
      </c>
      <c r="CO1707" s="42">
        <v>0</v>
      </c>
      <c r="CP1707" s="42">
        <v>0</v>
      </c>
      <c r="CQ1707" s="42">
        <v>4.086957</v>
      </c>
      <c r="CR1707" s="42">
        <v>61.304347999999997</v>
      </c>
      <c r="CS1707" s="42">
        <v>16.347826000000001</v>
      </c>
    </row>
    <row r="1708" spans="1:97">
      <c r="A1708" s="40" t="s">
        <v>4079</v>
      </c>
      <c r="B1708" s="40" t="s">
        <v>289</v>
      </c>
      <c r="C1708" s="40" t="s">
        <v>3502</v>
      </c>
      <c r="D1708" s="40" t="s">
        <v>3519</v>
      </c>
      <c r="E1708" s="40" t="s">
        <v>3551</v>
      </c>
      <c r="F1708" s="40" t="s">
        <v>397</v>
      </c>
      <c r="G1708" s="41" t="s">
        <v>294</v>
      </c>
      <c r="H1708" s="40" t="s">
        <v>4080</v>
      </c>
      <c r="I1708" s="42">
        <v>2269</v>
      </c>
      <c r="J1708" s="42">
        <v>376.58423699999997</v>
      </c>
      <c r="K1708" s="42">
        <v>273.75978300000003</v>
      </c>
      <c r="L1708" s="42">
        <v>335.047482</v>
      </c>
      <c r="M1708" s="42">
        <v>409.09887500000002</v>
      </c>
      <c r="N1708" s="42">
        <v>474.30394799999999</v>
      </c>
      <c r="O1708" s="42">
        <v>400.20567599999998</v>
      </c>
      <c r="P1708" s="42">
        <v>303</v>
      </c>
      <c r="Q1708" s="42">
        <v>296</v>
      </c>
      <c r="R1708" s="42">
        <v>354</v>
      </c>
      <c r="S1708" s="42">
        <v>360</v>
      </c>
      <c r="T1708" s="42">
        <v>455</v>
      </c>
      <c r="U1708" s="42">
        <v>294</v>
      </c>
      <c r="V1708" s="42">
        <v>1070.2772</v>
      </c>
      <c r="W1708" s="42">
        <v>193.73271099999999</v>
      </c>
      <c r="X1708" s="42">
        <v>145.27902399999999</v>
      </c>
      <c r="Y1708" s="42">
        <v>155.172076</v>
      </c>
      <c r="Z1708" s="42">
        <v>193.685832</v>
      </c>
      <c r="AA1708" s="42">
        <v>221.34184200000001</v>
      </c>
      <c r="AB1708" s="42">
        <v>151.184383</v>
      </c>
      <c r="AC1708" s="42">
        <v>9.8813320000000004</v>
      </c>
      <c r="AD1708" s="42">
        <v>252.03257199999999</v>
      </c>
      <c r="AE1708" s="42">
        <v>522.79279499999996</v>
      </c>
      <c r="AF1708" s="42">
        <v>295.45183400000002</v>
      </c>
      <c r="AG1708" s="42">
        <v>1198.7228</v>
      </c>
      <c r="AH1708" s="42">
        <v>182.85152600000001</v>
      </c>
      <c r="AI1708" s="42">
        <v>128.48075900000001</v>
      </c>
      <c r="AJ1708" s="42">
        <v>179.875406</v>
      </c>
      <c r="AK1708" s="42">
        <v>215.41304299999999</v>
      </c>
      <c r="AL1708" s="42">
        <v>252.96210500000001</v>
      </c>
      <c r="AM1708" s="42">
        <v>219.377296</v>
      </c>
      <c r="AN1708" s="42">
        <v>19.762664000000001</v>
      </c>
      <c r="AO1708" s="42">
        <v>220.400589</v>
      </c>
      <c r="AP1708" s="42">
        <v>577.12840200000005</v>
      </c>
      <c r="AQ1708" s="42">
        <v>401.19380899999999</v>
      </c>
      <c r="AR1708" s="42">
        <v>1877.6875230000001</v>
      </c>
      <c r="AS1708" s="42">
        <v>51.382928</v>
      </c>
      <c r="AT1708" s="42">
        <v>79.050657999999999</v>
      </c>
      <c r="AU1708" s="42">
        <v>67.193059000000005</v>
      </c>
      <c r="AV1708" s="42">
        <v>213.483656</v>
      </c>
      <c r="AW1708" s="42">
        <v>268.81911600000001</v>
      </c>
      <c r="AX1708" s="42">
        <v>205.62547000000001</v>
      </c>
      <c r="AY1708" s="42">
        <v>810.26924399999996</v>
      </c>
      <c r="AZ1708" s="42">
        <v>181.863393</v>
      </c>
      <c r="BA1708" s="42">
        <v>849.93521099999998</v>
      </c>
      <c r="BB1708" s="42">
        <v>35.572795999999997</v>
      </c>
      <c r="BC1708" s="42">
        <v>47.430394999999997</v>
      </c>
      <c r="BD1708" s="42">
        <v>43.477862000000002</v>
      </c>
      <c r="BE1708" s="42">
        <v>87.002602999999993</v>
      </c>
      <c r="BF1708" s="42">
        <v>51.429806999999997</v>
      </c>
      <c r="BG1708" s="42">
        <v>162.100728</v>
      </c>
      <c r="BH1708" s="42">
        <v>363.63302599999997</v>
      </c>
      <c r="BI1708" s="42">
        <v>59.287993</v>
      </c>
      <c r="BJ1708" s="42">
        <v>1027.7523120000001</v>
      </c>
      <c r="BK1708" s="42">
        <v>15.810131999999999</v>
      </c>
      <c r="BL1708" s="42">
        <v>31.620263000000001</v>
      </c>
      <c r="BM1708" s="42">
        <v>23.715197</v>
      </c>
      <c r="BN1708" s="42">
        <v>126.481053</v>
      </c>
      <c r="BO1708" s="42">
        <v>217.389309</v>
      </c>
      <c r="BP1708" s="42">
        <v>43.524740999999999</v>
      </c>
      <c r="BQ1708" s="42">
        <v>446.63621699999999</v>
      </c>
      <c r="BR1708" s="42">
        <v>122.575399</v>
      </c>
      <c r="BS1708" s="42">
        <v>189.76845900000001</v>
      </c>
      <c r="BT1708" s="42">
        <v>0</v>
      </c>
      <c r="BU1708" s="42">
        <v>0</v>
      </c>
      <c r="BV1708" s="42">
        <v>0</v>
      </c>
      <c r="BW1708" s="42">
        <v>3.9525329999999999</v>
      </c>
      <c r="BX1708" s="42">
        <v>27.667729999999999</v>
      </c>
      <c r="BY1708" s="42">
        <v>63.287405999999997</v>
      </c>
      <c r="BZ1708" s="42">
        <v>0</v>
      </c>
      <c r="CA1708" s="42">
        <v>94.860789999999994</v>
      </c>
      <c r="CB1708" s="42">
        <v>731.40610400000003</v>
      </c>
      <c r="CC1708" s="42">
        <v>43.477862000000002</v>
      </c>
      <c r="CD1708" s="42">
        <v>59.287993</v>
      </c>
      <c r="CE1708" s="42">
        <v>59.287993</v>
      </c>
      <c r="CF1708" s="42">
        <v>170.00579400000001</v>
      </c>
      <c r="CG1708" s="42">
        <v>205.57858999999999</v>
      </c>
      <c r="CH1708" s="42">
        <v>122.575399</v>
      </c>
      <c r="CI1708" s="42">
        <v>11.857599</v>
      </c>
      <c r="CJ1708" s="42">
        <v>59.334873000000002</v>
      </c>
      <c r="CK1708" s="42">
        <v>956.51296100000002</v>
      </c>
      <c r="CL1708" s="42">
        <v>7.9050659999999997</v>
      </c>
      <c r="CM1708" s="42">
        <v>19.762664000000001</v>
      </c>
      <c r="CN1708" s="42">
        <v>7.9050659999999997</v>
      </c>
      <c r="CO1708" s="42">
        <v>39.525328999999999</v>
      </c>
      <c r="CP1708" s="42">
        <v>35.572795999999997</v>
      </c>
      <c r="CQ1708" s="42">
        <v>19.762664000000001</v>
      </c>
      <c r="CR1708" s="42">
        <v>798.41164500000002</v>
      </c>
      <c r="CS1708" s="42">
        <v>27.667729999999999</v>
      </c>
    </row>
    <row r="1709" spans="1:97">
      <c r="A1709" s="40" t="s">
        <v>4081</v>
      </c>
      <c r="B1709" s="40" t="s">
        <v>289</v>
      </c>
      <c r="C1709" s="40" t="s">
        <v>3502</v>
      </c>
      <c r="D1709" s="40" t="s">
        <v>3503</v>
      </c>
      <c r="E1709" s="40" t="s">
        <v>3633</v>
      </c>
      <c r="F1709" s="40" t="s">
        <v>2849</v>
      </c>
      <c r="G1709" s="41" t="s">
        <v>294</v>
      </c>
      <c r="H1709" s="40" t="s">
        <v>4082</v>
      </c>
      <c r="I1709" s="42">
        <v>230</v>
      </c>
      <c r="J1709" s="42">
        <v>41.359648999999997</v>
      </c>
      <c r="K1709" s="42">
        <v>31.271930000000001</v>
      </c>
      <c r="L1709" s="42">
        <v>41.359648999999997</v>
      </c>
      <c r="M1709" s="42">
        <v>76.666667000000004</v>
      </c>
      <c r="N1709" s="42">
        <v>26.228069999999999</v>
      </c>
      <c r="O1709" s="42">
        <v>13.114034999999999</v>
      </c>
      <c r="P1709" s="42">
        <v>35</v>
      </c>
      <c r="Q1709" s="42">
        <v>19</v>
      </c>
      <c r="R1709" s="42">
        <v>42</v>
      </c>
      <c r="S1709" s="42">
        <v>29</v>
      </c>
      <c r="T1709" s="42">
        <v>22</v>
      </c>
      <c r="U1709" s="42">
        <v>14</v>
      </c>
      <c r="V1709" s="42">
        <v>110.964912</v>
      </c>
      <c r="W1709" s="42">
        <v>21.184211000000001</v>
      </c>
      <c r="X1709" s="42">
        <v>12.105263000000001</v>
      </c>
      <c r="Y1709" s="42">
        <v>18.157895</v>
      </c>
      <c r="Z1709" s="42">
        <v>42.368420999999998</v>
      </c>
      <c r="AA1709" s="42">
        <v>13.114034999999999</v>
      </c>
      <c r="AB1709" s="42">
        <v>4.035088</v>
      </c>
      <c r="AC1709" s="42">
        <v>0</v>
      </c>
      <c r="AD1709" s="42">
        <v>24.210526000000002</v>
      </c>
      <c r="AE1709" s="42">
        <v>73.640350999999995</v>
      </c>
      <c r="AF1709" s="42">
        <v>13.114034999999999</v>
      </c>
      <c r="AG1709" s="42">
        <v>119.035088</v>
      </c>
      <c r="AH1709" s="42">
        <v>20.175439000000001</v>
      </c>
      <c r="AI1709" s="42">
        <v>19.166667</v>
      </c>
      <c r="AJ1709" s="42">
        <v>23.201754000000001</v>
      </c>
      <c r="AK1709" s="42">
        <v>34.298245999999999</v>
      </c>
      <c r="AL1709" s="42">
        <v>13.114034999999999</v>
      </c>
      <c r="AM1709" s="42">
        <v>5.0438599999999996</v>
      </c>
      <c r="AN1709" s="42">
        <v>4.035088</v>
      </c>
      <c r="AO1709" s="42">
        <v>27.236841999999999</v>
      </c>
      <c r="AP1709" s="42">
        <v>77.675438999999997</v>
      </c>
      <c r="AQ1709" s="42">
        <v>14.122807</v>
      </c>
      <c r="AR1709" s="42">
        <v>189.649123</v>
      </c>
      <c r="AS1709" s="42">
        <v>16.140350999999999</v>
      </c>
      <c r="AT1709" s="42">
        <v>8.0701750000000008</v>
      </c>
      <c r="AU1709" s="42">
        <v>8.0701750000000008</v>
      </c>
      <c r="AV1709" s="42">
        <v>28.245614</v>
      </c>
      <c r="AW1709" s="42">
        <v>32.280701999999998</v>
      </c>
      <c r="AX1709" s="42">
        <v>20.175439000000001</v>
      </c>
      <c r="AY1709" s="42">
        <v>56.491228</v>
      </c>
      <c r="AZ1709" s="42">
        <v>20.175439000000001</v>
      </c>
      <c r="BA1709" s="42">
        <v>88.771929999999998</v>
      </c>
      <c r="BB1709" s="42">
        <v>8.0701750000000008</v>
      </c>
      <c r="BC1709" s="42">
        <v>8.0701750000000008</v>
      </c>
      <c r="BD1709" s="42">
        <v>4.035088</v>
      </c>
      <c r="BE1709" s="42">
        <v>20.175439000000001</v>
      </c>
      <c r="BF1709" s="42">
        <v>4.035088</v>
      </c>
      <c r="BG1709" s="42">
        <v>16.140350999999999</v>
      </c>
      <c r="BH1709" s="42">
        <v>24.210526000000002</v>
      </c>
      <c r="BI1709" s="42">
        <v>4.035088</v>
      </c>
      <c r="BJ1709" s="42">
        <v>100.87719300000001</v>
      </c>
      <c r="BK1709" s="42">
        <v>8.0701750000000008</v>
      </c>
      <c r="BL1709" s="42">
        <v>0</v>
      </c>
      <c r="BM1709" s="42">
        <v>4.035088</v>
      </c>
      <c r="BN1709" s="42">
        <v>8.0701750000000008</v>
      </c>
      <c r="BO1709" s="42">
        <v>28.245614</v>
      </c>
      <c r="BP1709" s="42">
        <v>4.035088</v>
      </c>
      <c r="BQ1709" s="42">
        <v>32.280701999999998</v>
      </c>
      <c r="BR1709" s="42">
        <v>16.140350999999999</v>
      </c>
      <c r="BS1709" s="42">
        <v>24.210526000000002</v>
      </c>
      <c r="BT1709" s="42">
        <v>0</v>
      </c>
      <c r="BU1709" s="42">
        <v>0</v>
      </c>
      <c r="BV1709" s="42">
        <v>0</v>
      </c>
      <c r="BW1709" s="42">
        <v>0</v>
      </c>
      <c r="BX1709" s="42">
        <v>4.035088</v>
      </c>
      <c r="BY1709" s="42">
        <v>8.0701750000000008</v>
      </c>
      <c r="BZ1709" s="42">
        <v>0</v>
      </c>
      <c r="CA1709" s="42">
        <v>12.105263000000001</v>
      </c>
      <c r="CB1709" s="42">
        <v>88.771929999999998</v>
      </c>
      <c r="CC1709" s="42">
        <v>8.0701750000000008</v>
      </c>
      <c r="CD1709" s="42">
        <v>4.035088</v>
      </c>
      <c r="CE1709" s="42">
        <v>4.035088</v>
      </c>
      <c r="CF1709" s="42">
        <v>28.245614</v>
      </c>
      <c r="CG1709" s="42">
        <v>24.210526000000002</v>
      </c>
      <c r="CH1709" s="42">
        <v>12.105263000000001</v>
      </c>
      <c r="CI1709" s="42">
        <v>0</v>
      </c>
      <c r="CJ1709" s="42">
        <v>8.0701750000000008</v>
      </c>
      <c r="CK1709" s="42">
        <v>76.666667000000004</v>
      </c>
      <c r="CL1709" s="42">
        <v>8.0701750000000008</v>
      </c>
      <c r="CM1709" s="42">
        <v>4.035088</v>
      </c>
      <c r="CN1709" s="42">
        <v>4.035088</v>
      </c>
      <c r="CO1709" s="42">
        <v>0</v>
      </c>
      <c r="CP1709" s="42">
        <v>4.035088</v>
      </c>
      <c r="CQ1709" s="42">
        <v>0</v>
      </c>
      <c r="CR1709" s="42">
        <v>56.491228</v>
      </c>
      <c r="CS1709" s="42">
        <v>0</v>
      </c>
    </row>
    <row r="1710" spans="1:97">
      <c r="A1710" s="40" t="s">
        <v>4083</v>
      </c>
      <c r="B1710" s="40" t="s">
        <v>289</v>
      </c>
      <c r="C1710" s="40" t="s">
        <v>3502</v>
      </c>
      <c r="D1710" s="40" t="s">
        <v>3523</v>
      </c>
      <c r="E1710" s="40" t="s">
        <v>3732</v>
      </c>
      <c r="F1710" s="40" t="s">
        <v>2849</v>
      </c>
      <c r="G1710" s="41" t="s">
        <v>294</v>
      </c>
      <c r="H1710" s="40" t="s">
        <v>4084</v>
      </c>
      <c r="I1710" s="42">
        <v>257</v>
      </c>
      <c r="J1710" s="42">
        <v>51.191057000000001</v>
      </c>
      <c r="K1710" s="42">
        <v>30.296748000000001</v>
      </c>
      <c r="L1710" s="42">
        <v>63.727642000000003</v>
      </c>
      <c r="M1710" s="42">
        <v>52.235771999999997</v>
      </c>
      <c r="N1710" s="42">
        <v>33.430894000000002</v>
      </c>
      <c r="O1710" s="42">
        <v>26.117885999999999</v>
      </c>
      <c r="P1710" s="42">
        <v>30</v>
      </c>
      <c r="Q1710" s="42">
        <v>34</v>
      </c>
      <c r="R1710" s="42">
        <v>44</v>
      </c>
      <c r="S1710" s="42">
        <v>33</v>
      </c>
      <c r="T1710" s="42">
        <v>42</v>
      </c>
      <c r="U1710" s="42">
        <v>14</v>
      </c>
      <c r="V1710" s="42">
        <v>138.94715400000001</v>
      </c>
      <c r="W1710" s="42">
        <v>30.296748000000001</v>
      </c>
      <c r="X1710" s="42">
        <v>19.849592999999999</v>
      </c>
      <c r="Y1710" s="42">
        <v>33.430894000000002</v>
      </c>
      <c r="Z1710" s="42">
        <v>28.207317</v>
      </c>
      <c r="AA1710" s="42">
        <v>13.581301</v>
      </c>
      <c r="AB1710" s="42">
        <v>13.581301</v>
      </c>
      <c r="AC1710" s="42">
        <v>0</v>
      </c>
      <c r="AD1710" s="42">
        <v>37.609755999999997</v>
      </c>
      <c r="AE1710" s="42">
        <v>79.398374000000004</v>
      </c>
      <c r="AF1710" s="42">
        <v>21.939024</v>
      </c>
      <c r="AG1710" s="42">
        <v>118.052846</v>
      </c>
      <c r="AH1710" s="42">
        <v>20.894309</v>
      </c>
      <c r="AI1710" s="42">
        <v>10.447153999999999</v>
      </c>
      <c r="AJ1710" s="42">
        <v>30.296748000000001</v>
      </c>
      <c r="AK1710" s="42">
        <v>24.028455000000001</v>
      </c>
      <c r="AL1710" s="42">
        <v>19.849592999999999</v>
      </c>
      <c r="AM1710" s="42">
        <v>11.49187</v>
      </c>
      <c r="AN1710" s="42">
        <v>1.0447150000000001</v>
      </c>
      <c r="AO1710" s="42">
        <v>22.983740000000001</v>
      </c>
      <c r="AP1710" s="42">
        <v>67.906503999999998</v>
      </c>
      <c r="AQ1710" s="42">
        <v>27.162602</v>
      </c>
      <c r="AR1710" s="42">
        <v>217.30081300000001</v>
      </c>
      <c r="AS1710" s="42">
        <v>29.252033000000001</v>
      </c>
      <c r="AT1710" s="42">
        <v>8.3577239999999993</v>
      </c>
      <c r="AU1710" s="42">
        <v>8.3577239999999993</v>
      </c>
      <c r="AV1710" s="42">
        <v>33.430894000000002</v>
      </c>
      <c r="AW1710" s="42">
        <v>20.894309</v>
      </c>
      <c r="AX1710" s="42">
        <v>37.609755999999997</v>
      </c>
      <c r="AY1710" s="42">
        <v>62.682926999999999</v>
      </c>
      <c r="AZ1710" s="42">
        <v>16.715447000000001</v>
      </c>
      <c r="BA1710" s="42">
        <v>121.186992</v>
      </c>
      <c r="BB1710" s="42">
        <v>12.536585000000001</v>
      </c>
      <c r="BC1710" s="42">
        <v>8.3577239999999993</v>
      </c>
      <c r="BD1710" s="42">
        <v>4.1788619999999996</v>
      </c>
      <c r="BE1710" s="42">
        <v>12.536585000000001</v>
      </c>
      <c r="BF1710" s="42">
        <v>8.3577239999999993</v>
      </c>
      <c r="BG1710" s="42">
        <v>29.252033000000001</v>
      </c>
      <c r="BH1710" s="42">
        <v>37.609755999999997</v>
      </c>
      <c r="BI1710" s="42">
        <v>8.3577239999999993</v>
      </c>
      <c r="BJ1710" s="42">
        <v>96.113821000000002</v>
      </c>
      <c r="BK1710" s="42">
        <v>16.715447000000001</v>
      </c>
      <c r="BL1710" s="42">
        <v>0</v>
      </c>
      <c r="BM1710" s="42">
        <v>4.1788619999999996</v>
      </c>
      <c r="BN1710" s="42">
        <v>20.894309</v>
      </c>
      <c r="BO1710" s="42">
        <v>12.536585000000001</v>
      </c>
      <c r="BP1710" s="42">
        <v>8.3577239999999993</v>
      </c>
      <c r="BQ1710" s="42">
        <v>25.073170999999999</v>
      </c>
      <c r="BR1710" s="42">
        <v>8.3577239999999993</v>
      </c>
      <c r="BS1710" s="42">
        <v>25.073170999999999</v>
      </c>
      <c r="BT1710" s="42">
        <v>0</v>
      </c>
      <c r="BU1710" s="42">
        <v>0</v>
      </c>
      <c r="BV1710" s="42">
        <v>0</v>
      </c>
      <c r="BW1710" s="42">
        <v>4.1788619999999996</v>
      </c>
      <c r="BX1710" s="42">
        <v>0</v>
      </c>
      <c r="BY1710" s="42">
        <v>8.3577239999999993</v>
      </c>
      <c r="BZ1710" s="42">
        <v>0</v>
      </c>
      <c r="CA1710" s="42">
        <v>12.536585000000001</v>
      </c>
      <c r="CB1710" s="42">
        <v>112.829268</v>
      </c>
      <c r="CC1710" s="42">
        <v>20.894309</v>
      </c>
      <c r="CD1710" s="42">
        <v>8.3577239999999993</v>
      </c>
      <c r="CE1710" s="42">
        <v>8.3577239999999993</v>
      </c>
      <c r="CF1710" s="42">
        <v>29.252033000000001</v>
      </c>
      <c r="CG1710" s="42">
        <v>16.715447000000001</v>
      </c>
      <c r="CH1710" s="42">
        <v>29.252033000000001</v>
      </c>
      <c r="CI1710" s="42">
        <v>0</v>
      </c>
      <c r="CJ1710" s="42">
        <v>0</v>
      </c>
      <c r="CK1710" s="42">
        <v>79.398374000000004</v>
      </c>
      <c r="CL1710" s="42">
        <v>8.3577239999999993</v>
      </c>
      <c r="CM1710" s="42">
        <v>0</v>
      </c>
      <c r="CN1710" s="42">
        <v>0</v>
      </c>
      <c r="CO1710" s="42">
        <v>0</v>
      </c>
      <c r="CP1710" s="42">
        <v>4.1788619999999996</v>
      </c>
      <c r="CQ1710" s="42">
        <v>0</v>
      </c>
      <c r="CR1710" s="42">
        <v>62.682926999999999</v>
      </c>
      <c r="CS1710" s="42">
        <v>4.1788619999999996</v>
      </c>
    </row>
    <row r="1711" spans="1:97">
      <c r="A1711" s="40" t="s">
        <v>4085</v>
      </c>
      <c r="B1711" s="40" t="s">
        <v>289</v>
      </c>
      <c r="C1711" s="40" t="s">
        <v>3502</v>
      </c>
      <c r="D1711" s="40" t="s">
        <v>3519</v>
      </c>
      <c r="E1711" s="40" t="s">
        <v>3536</v>
      </c>
      <c r="F1711" s="40" t="s">
        <v>397</v>
      </c>
      <c r="G1711" s="41" t="s">
        <v>294</v>
      </c>
      <c r="H1711" s="40" t="s">
        <v>4086</v>
      </c>
      <c r="I1711" s="42">
        <v>1219</v>
      </c>
      <c r="J1711" s="42">
        <v>229</v>
      </c>
      <c r="K1711" s="42">
        <v>158</v>
      </c>
      <c r="L1711" s="42">
        <v>229</v>
      </c>
      <c r="M1711" s="42">
        <v>230</v>
      </c>
      <c r="N1711" s="42">
        <v>224</v>
      </c>
      <c r="O1711" s="42">
        <v>149</v>
      </c>
      <c r="P1711" s="42">
        <v>227</v>
      </c>
      <c r="Q1711" s="42">
        <v>262</v>
      </c>
      <c r="R1711" s="42">
        <v>199</v>
      </c>
      <c r="S1711" s="42">
        <v>230</v>
      </c>
      <c r="T1711" s="42">
        <v>216</v>
      </c>
      <c r="U1711" s="42">
        <v>96</v>
      </c>
      <c r="V1711" s="42">
        <v>609</v>
      </c>
      <c r="W1711" s="42">
        <v>121</v>
      </c>
      <c r="X1711" s="42">
        <v>83</v>
      </c>
      <c r="Y1711" s="42">
        <v>120</v>
      </c>
      <c r="Z1711" s="42">
        <v>93</v>
      </c>
      <c r="AA1711" s="42">
        <v>121</v>
      </c>
      <c r="AB1711" s="42">
        <v>67</v>
      </c>
      <c r="AC1711" s="42">
        <v>4</v>
      </c>
      <c r="AD1711" s="42">
        <v>160</v>
      </c>
      <c r="AE1711" s="42">
        <v>318</v>
      </c>
      <c r="AF1711" s="42">
        <v>131</v>
      </c>
      <c r="AG1711" s="42">
        <v>610</v>
      </c>
      <c r="AH1711" s="42">
        <v>108</v>
      </c>
      <c r="AI1711" s="42">
        <v>75</v>
      </c>
      <c r="AJ1711" s="42">
        <v>109</v>
      </c>
      <c r="AK1711" s="42">
        <v>137</v>
      </c>
      <c r="AL1711" s="42">
        <v>103</v>
      </c>
      <c r="AM1711" s="42">
        <v>73</v>
      </c>
      <c r="AN1711" s="42">
        <v>5</v>
      </c>
      <c r="AO1711" s="42">
        <v>140</v>
      </c>
      <c r="AP1711" s="42">
        <v>328</v>
      </c>
      <c r="AQ1711" s="42">
        <v>142</v>
      </c>
      <c r="AR1711" s="42">
        <v>972</v>
      </c>
      <c r="AS1711" s="42">
        <v>4</v>
      </c>
      <c r="AT1711" s="42">
        <v>36</v>
      </c>
      <c r="AU1711" s="42">
        <v>24</v>
      </c>
      <c r="AV1711" s="42">
        <v>72</v>
      </c>
      <c r="AW1711" s="42">
        <v>128</v>
      </c>
      <c r="AX1711" s="42">
        <v>168</v>
      </c>
      <c r="AY1711" s="42">
        <v>364</v>
      </c>
      <c r="AZ1711" s="42">
        <v>176</v>
      </c>
      <c r="BA1711" s="42">
        <v>460</v>
      </c>
      <c r="BB1711" s="42">
        <v>0</v>
      </c>
      <c r="BC1711" s="42">
        <v>24</v>
      </c>
      <c r="BD1711" s="42">
        <v>16</v>
      </c>
      <c r="BE1711" s="42">
        <v>40</v>
      </c>
      <c r="BF1711" s="42">
        <v>16</v>
      </c>
      <c r="BG1711" s="42">
        <v>124</v>
      </c>
      <c r="BH1711" s="42">
        <v>216</v>
      </c>
      <c r="BI1711" s="42">
        <v>24</v>
      </c>
      <c r="BJ1711" s="42">
        <v>512</v>
      </c>
      <c r="BK1711" s="42">
        <v>4</v>
      </c>
      <c r="BL1711" s="42">
        <v>12</v>
      </c>
      <c r="BM1711" s="42">
        <v>8</v>
      </c>
      <c r="BN1711" s="42">
        <v>32</v>
      </c>
      <c r="BO1711" s="42">
        <v>112</v>
      </c>
      <c r="BP1711" s="42">
        <v>44</v>
      </c>
      <c r="BQ1711" s="42">
        <v>148</v>
      </c>
      <c r="BR1711" s="42">
        <v>152</v>
      </c>
      <c r="BS1711" s="42">
        <v>88</v>
      </c>
      <c r="BT1711" s="42">
        <v>0</v>
      </c>
      <c r="BU1711" s="42">
        <v>0</v>
      </c>
      <c r="BV1711" s="42">
        <v>0</v>
      </c>
      <c r="BW1711" s="42">
        <v>0</v>
      </c>
      <c r="BX1711" s="42">
        <v>12</v>
      </c>
      <c r="BY1711" s="42">
        <v>36</v>
      </c>
      <c r="BZ1711" s="42">
        <v>0</v>
      </c>
      <c r="CA1711" s="42">
        <v>40</v>
      </c>
      <c r="CB1711" s="42">
        <v>388</v>
      </c>
      <c r="CC1711" s="42">
        <v>0</v>
      </c>
      <c r="CD1711" s="42">
        <v>32</v>
      </c>
      <c r="CE1711" s="42">
        <v>16</v>
      </c>
      <c r="CF1711" s="42">
        <v>72</v>
      </c>
      <c r="CG1711" s="42">
        <v>104</v>
      </c>
      <c r="CH1711" s="42">
        <v>112</v>
      </c>
      <c r="CI1711" s="42">
        <v>12</v>
      </c>
      <c r="CJ1711" s="42">
        <v>40</v>
      </c>
      <c r="CK1711" s="42">
        <v>496</v>
      </c>
      <c r="CL1711" s="42">
        <v>4</v>
      </c>
      <c r="CM1711" s="42">
        <v>4</v>
      </c>
      <c r="CN1711" s="42">
        <v>8</v>
      </c>
      <c r="CO1711" s="42">
        <v>0</v>
      </c>
      <c r="CP1711" s="42">
        <v>12</v>
      </c>
      <c r="CQ1711" s="42">
        <v>20</v>
      </c>
      <c r="CR1711" s="42">
        <v>352</v>
      </c>
      <c r="CS1711" s="42">
        <v>96</v>
      </c>
    </row>
    <row r="1712" spans="1:97">
      <c r="A1712" s="40" t="s">
        <v>4087</v>
      </c>
      <c r="B1712" s="40" t="s">
        <v>289</v>
      </c>
      <c r="C1712" s="40" t="s">
        <v>3502</v>
      </c>
      <c r="D1712" s="40" t="s">
        <v>3519</v>
      </c>
      <c r="E1712" s="40" t="s">
        <v>3756</v>
      </c>
      <c r="F1712" s="40" t="s">
        <v>397</v>
      </c>
      <c r="G1712" s="41" t="s">
        <v>294</v>
      </c>
      <c r="H1712" s="40" t="s">
        <v>2688</v>
      </c>
      <c r="I1712" s="42">
        <v>318</v>
      </c>
      <c r="J1712" s="42">
        <v>59.115385000000003</v>
      </c>
      <c r="K1712" s="42">
        <v>30.576923000000001</v>
      </c>
      <c r="L1712" s="42">
        <v>64.211538000000004</v>
      </c>
      <c r="M1712" s="42">
        <v>64.211538000000004</v>
      </c>
      <c r="N1712" s="42">
        <v>66.25</v>
      </c>
      <c r="O1712" s="42">
        <v>33.634614999999997</v>
      </c>
      <c r="P1712" s="42">
        <v>37</v>
      </c>
      <c r="Q1712" s="42">
        <v>32</v>
      </c>
      <c r="R1712" s="42">
        <v>50</v>
      </c>
      <c r="S1712" s="42">
        <v>57</v>
      </c>
      <c r="T1712" s="42">
        <v>53</v>
      </c>
      <c r="U1712" s="42">
        <v>28</v>
      </c>
      <c r="V1712" s="42">
        <v>163.07692299999999</v>
      </c>
      <c r="W1712" s="42">
        <v>30.576923000000001</v>
      </c>
      <c r="X1712" s="42">
        <v>17.326923000000001</v>
      </c>
      <c r="Y1712" s="42">
        <v>28.538461999999999</v>
      </c>
      <c r="Z1712" s="42">
        <v>34.653846000000001</v>
      </c>
      <c r="AA1712" s="42">
        <v>35.673076999999999</v>
      </c>
      <c r="AB1712" s="42">
        <v>13.25</v>
      </c>
      <c r="AC1712" s="42">
        <v>3.0576919999999999</v>
      </c>
      <c r="AD1712" s="42">
        <v>40.769230999999998</v>
      </c>
      <c r="AE1712" s="42">
        <v>80.519231000000005</v>
      </c>
      <c r="AF1712" s="42">
        <v>41.788462000000003</v>
      </c>
      <c r="AG1712" s="42">
        <v>154.92307700000001</v>
      </c>
      <c r="AH1712" s="42">
        <v>28.538461999999999</v>
      </c>
      <c r="AI1712" s="42">
        <v>13.25</v>
      </c>
      <c r="AJ1712" s="42">
        <v>35.673076999999999</v>
      </c>
      <c r="AK1712" s="42">
        <v>29.557691999999999</v>
      </c>
      <c r="AL1712" s="42">
        <v>30.576923000000001</v>
      </c>
      <c r="AM1712" s="42">
        <v>15.288462000000001</v>
      </c>
      <c r="AN1712" s="42">
        <v>2.038462</v>
      </c>
      <c r="AO1712" s="42">
        <v>37.711537999999997</v>
      </c>
      <c r="AP1712" s="42">
        <v>82.557692000000003</v>
      </c>
      <c r="AQ1712" s="42">
        <v>34.653846000000001</v>
      </c>
      <c r="AR1712" s="42">
        <v>256.84615400000001</v>
      </c>
      <c r="AS1712" s="42">
        <v>12.230769</v>
      </c>
      <c r="AT1712" s="42">
        <v>8.1538459999999997</v>
      </c>
      <c r="AU1712" s="42">
        <v>12.230769</v>
      </c>
      <c r="AV1712" s="42">
        <v>24.461538000000001</v>
      </c>
      <c r="AW1712" s="42">
        <v>40.769230999999998</v>
      </c>
      <c r="AX1712" s="42">
        <v>28.538461999999999</v>
      </c>
      <c r="AY1712" s="42">
        <v>93.769231000000005</v>
      </c>
      <c r="AZ1712" s="42">
        <v>36.692307999999997</v>
      </c>
      <c r="BA1712" s="42">
        <v>130.46153799999999</v>
      </c>
      <c r="BB1712" s="42">
        <v>12.230769</v>
      </c>
      <c r="BC1712" s="42">
        <v>8.1538459999999997</v>
      </c>
      <c r="BD1712" s="42">
        <v>8.1538459999999997</v>
      </c>
      <c r="BE1712" s="42">
        <v>12.230769</v>
      </c>
      <c r="BF1712" s="42">
        <v>4.0769229999999999</v>
      </c>
      <c r="BG1712" s="42">
        <v>16.307691999999999</v>
      </c>
      <c r="BH1712" s="42">
        <v>61.153846000000001</v>
      </c>
      <c r="BI1712" s="42">
        <v>8.1538459999999997</v>
      </c>
      <c r="BJ1712" s="42">
        <v>126.384615</v>
      </c>
      <c r="BK1712" s="42">
        <v>0</v>
      </c>
      <c r="BL1712" s="42">
        <v>0</v>
      </c>
      <c r="BM1712" s="42">
        <v>4.0769229999999999</v>
      </c>
      <c r="BN1712" s="42">
        <v>12.230769</v>
      </c>
      <c r="BO1712" s="42">
        <v>36.692307999999997</v>
      </c>
      <c r="BP1712" s="42">
        <v>12.230769</v>
      </c>
      <c r="BQ1712" s="42">
        <v>32.615385000000003</v>
      </c>
      <c r="BR1712" s="42">
        <v>28.538461999999999</v>
      </c>
      <c r="BS1712" s="42">
        <v>16.307691999999999</v>
      </c>
      <c r="BT1712" s="42">
        <v>0</v>
      </c>
      <c r="BU1712" s="42">
        <v>0</v>
      </c>
      <c r="BV1712" s="42">
        <v>0</v>
      </c>
      <c r="BW1712" s="42">
        <v>0</v>
      </c>
      <c r="BX1712" s="42">
        <v>0</v>
      </c>
      <c r="BY1712" s="42">
        <v>0</v>
      </c>
      <c r="BZ1712" s="42">
        <v>0</v>
      </c>
      <c r="CA1712" s="42">
        <v>16.307691999999999</v>
      </c>
      <c r="CB1712" s="42">
        <v>126.384615</v>
      </c>
      <c r="CC1712" s="42">
        <v>8.1538459999999997</v>
      </c>
      <c r="CD1712" s="42">
        <v>8.1538459999999997</v>
      </c>
      <c r="CE1712" s="42">
        <v>12.230769</v>
      </c>
      <c r="CF1712" s="42">
        <v>24.461538000000001</v>
      </c>
      <c r="CG1712" s="42">
        <v>32.615385000000003</v>
      </c>
      <c r="CH1712" s="42">
        <v>24.461538000000001</v>
      </c>
      <c r="CI1712" s="42">
        <v>8.1538459999999997</v>
      </c>
      <c r="CJ1712" s="42">
        <v>8.1538459999999997</v>
      </c>
      <c r="CK1712" s="42">
        <v>114.153846</v>
      </c>
      <c r="CL1712" s="42">
        <v>4.0769229999999999</v>
      </c>
      <c r="CM1712" s="42">
        <v>0</v>
      </c>
      <c r="CN1712" s="42">
        <v>0</v>
      </c>
      <c r="CO1712" s="42">
        <v>0</v>
      </c>
      <c r="CP1712" s="42">
        <v>8.1538459999999997</v>
      </c>
      <c r="CQ1712" s="42">
        <v>4.0769229999999999</v>
      </c>
      <c r="CR1712" s="42">
        <v>85.615385000000003</v>
      </c>
      <c r="CS1712" s="42">
        <v>12.230769</v>
      </c>
    </row>
    <row r="1713" spans="1:97">
      <c r="A1713" s="40" t="s">
        <v>4088</v>
      </c>
      <c r="B1713" s="40" t="s">
        <v>289</v>
      </c>
      <c r="C1713" s="40" t="s">
        <v>3502</v>
      </c>
      <c r="D1713" s="40" t="s">
        <v>3507</v>
      </c>
      <c r="E1713" s="40" t="s">
        <v>3621</v>
      </c>
      <c r="F1713" s="40" t="s">
        <v>2094</v>
      </c>
      <c r="G1713" s="41" t="s">
        <v>294</v>
      </c>
      <c r="H1713" s="40" t="s">
        <v>4089</v>
      </c>
      <c r="I1713" s="42">
        <v>852</v>
      </c>
      <c r="J1713" s="42">
        <v>153.24515500000001</v>
      </c>
      <c r="K1713" s="42">
        <v>76.622577000000007</v>
      </c>
      <c r="L1713" s="42">
        <v>169.37622300000001</v>
      </c>
      <c r="M1713" s="42">
        <v>148.58591999999999</v>
      </c>
      <c r="N1713" s="42">
        <v>153.499638</v>
      </c>
      <c r="O1713" s="42">
        <v>150.67048700000001</v>
      </c>
      <c r="P1713" s="42">
        <v>117</v>
      </c>
      <c r="Q1713" s="42">
        <v>110</v>
      </c>
      <c r="R1713" s="42">
        <v>142</v>
      </c>
      <c r="S1713" s="42">
        <v>145</v>
      </c>
      <c r="T1713" s="42">
        <v>127</v>
      </c>
      <c r="U1713" s="42">
        <v>107</v>
      </c>
      <c r="V1713" s="42">
        <v>410.35354599999999</v>
      </c>
      <c r="W1713" s="42">
        <v>78.638960999999995</v>
      </c>
      <c r="X1713" s="42">
        <v>39.319479999999999</v>
      </c>
      <c r="Y1713" s="42">
        <v>79.647153000000003</v>
      </c>
      <c r="Z1713" s="42">
        <v>79.774394000000001</v>
      </c>
      <c r="AA1713" s="42">
        <v>78.766202000000007</v>
      </c>
      <c r="AB1713" s="42">
        <v>46.386564</v>
      </c>
      <c r="AC1713" s="42">
        <v>7.820792</v>
      </c>
      <c r="AD1713" s="42">
        <v>100.819181</v>
      </c>
      <c r="AE1713" s="42">
        <v>212.85571300000001</v>
      </c>
      <c r="AF1713" s="42">
        <v>96.678652999999997</v>
      </c>
      <c r="AG1713" s="42">
        <v>441.64645400000001</v>
      </c>
      <c r="AH1713" s="42">
        <v>74.606194000000002</v>
      </c>
      <c r="AI1713" s="42">
        <v>37.303097000000001</v>
      </c>
      <c r="AJ1713" s="42">
        <v>89.729071000000005</v>
      </c>
      <c r="AK1713" s="42">
        <v>68.811526000000001</v>
      </c>
      <c r="AL1713" s="42">
        <v>74.733435</v>
      </c>
      <c r="AM1713" s="42">
        <v>71.610839999999996</v>
      </c>
      <c r="AN1713" s="42">
        <v>24.852291999999998</v>
      </c>
      <c r="AO1713" s="42">
        <v>94.770030000000006</v>
      </c>
      <c r="AP1713" s="42">
        <v>212.98295400000001</v>
      </c>
      <c r="AQ1713" s="42">
        <v>133.89347000000001</v>
      </c>
      <c r="AR1713" s="42">
        <v>697.74665400000004</v>
      </c>
      <c r="AS1713" s="42">
        <v>20.163836</v>
      </c>
      <c r="AT1713" s="42">
        <v>24.196603</v>
      </c>
      <c r="AU1713" s="42">
        <v>40.327672</v>
      </c>
      <c r="AV1713" s="42">
        <v>92.753646000000003</v>
      </c>
      <c r="AW1713" s="42">
        <v>64.524276</v>
      </c>
      <c r="AX1713" s="42">
        <v>88.720878999999996</v>
      </c>
      <c r="AY1713" s="42">
        <v>243.492932</v>
      </c>
      <c r="AZ1713" s="42">
        <v>123.56680900000001</v>
      </c>
      <c r="BA1713" s="42">
        <v>320.11550899999997</v>
      </c>
      <c r="BB1713" s="42">
        <v>12.098302</v>
      </c>
      <c r="BC1713" s="42">
        <v>16.131069</v>
      </c>
      <c r="BD1713" s="42">
        <v>24.196603</v>
      </c>
      <c r="BE1713" s="42">
        <v>32.262138</v>
      </c>
      <c r="BF1713" s="42">
        <v>8.0655339999999995</v>
      </c>
      <c r="BG1713" s="42">
        <v>72.58981</v>
      </c>
      <c r="BH1713" s="42">
        <v>134.608217</v>
      </c>
      <c r="BI1713" s="42">
        <v>20.163836</v>
      </c>
      <c r="BJ1713" s="42">
        <v>377.63114400000001</v>
      </c>
      <c r="BK1713" s="42">
        <v>8.0655339999999995</v>
      </c>
      <c r="BL1713" s="42">
        <v>8.0655339999999995</v>
      </c>
      <c r="BM1713" s="42">
        <v>16.131069</v>
      </c>
      <c r="BN1713" s="42">
        <v>60.491508000000003</v>
      </c>
      <c r="BO1713" s="42">
        <v>56.458741000000003</v>
      </c>
      <c r="BP1713" s="42">
        <v>16.131069</v>
      </c>
      <c r="BQ1713" s="42">
        <v>108.884715</v>
      </c>
      <c r="BR1713" s="42">
        <v>103.402973</v>
      </c>
      <c r="BS1713" s="42">
        <v>60.491508000000003</v>
      </c>
      <c r="BT1713" s="42">
        <v>0</v>
      </c>
      <c r="BU1713" s="42">
        <v>0</v>
      </c>
      <c r="BV1713" s="42">
        <v>4.0327669999999998</v>
      </c>
      <c r="BW1713" s="42">
        <v>0</v>
      </c>
      <c r="BX1713" s="42">
        <v>8.0655339999999995</v>
      </c>
      <c r="BY1713" s="42">
        <v>16.131069</v>
      </c>
      <c r="BZ1713" s="42">
        <v>0</v>
      </c>
      <c r="CA1713" s="42">
        <v>32.262138</v>
      </c>
      <c r="CB1713" s="42">
        <v>290.35924</v>
      </c>
      <c r="CC1713" s="42">
        <v>12.098302</v>
      </c>
      <c r="CD1713" s="42">
        <v>24.196603</v>
      </c>
      <c r="CE1713" s="42">
        <v>32.262138</v>
      </c>
      <c r="CF1713" s="42">
        <v>76.622577000000007</v>
      </c>
      <c r="CG1713" s="42">
        <v>56.458741000000003</v>
      </c>
      <c r="CH1713" s="42">
        <v>68.557042999999993</v>
      </c>
      <c r="CI1713" s="42">
        <v>0</v>
      </c>
      <c r="CJ1713" s="42">
        <v>20.163836</v>
      </c>
      <c r="CK1713" s="42">
        <v>346.89590500000003</v>
      </c>
      <c r="CL1713" s="42">
        <v>8.0655339999999995</v>
      </c>
      <c r="CM1713" s="42">
        <v>0</v>
      </c>
      <c r="CN1713" s="42">
        <v>4.0327669999999998</v>
      </c>
      <c r="CO1713" s="42">
        <v>16.131069</v>
      </c>
      <c r="CP1713" s="42">
        <v>0</v>
      </c>
      <c r="CQ1713" s="42">
        <v>4.0327669999999998</v>
      </c>
      <c r="CR1713" s="42">
        <v>243.492932</v>
      </c>
      <c r="CS1713" s="42">
        <v>71.140834999999996</v>
      </c>
    </row>
    <row r="1714" spans="1:97">
      <c r="A1714" s="40" t="s">
        <v>4090</v>
      </c>
      <c r="B1714" s="40" t="s">
        <v>289</v>
      </c>
      <c r="C1714" s="40" t="s">
        <v>3502</v>
      </c>
      <c r="D1714" s="40" t="s">
        <v>3523</v>
      </c>
      <c r="E1714" s="40" t="s">
        <v>3524</v>
      </c>
      <c r="F1714" s="40" t="s">
        <v>2094</v>
      </c>
      <c r="G1714" s="41" t="s">
        <v>294</v>
      </c>
      <c r="H1714" s="40" t="s">
        <v>4091</v>
      </c>
      <c r="I1714" s="42">
        <v>80</v>
      </c>
      <c r="J1714" s="42">
        <v>14.179508999999999</v>
      </c>
      <c r="K1714" s="42">
        <v>6.0639900000000004</v>
      </c>
      <c r="L1714" s="42">
        <v>18.230796999999999</v>
      </c>
      <c r="M1714" s="42">
        <v>24.307728999999998</v>
      </c>
      <c r="N1714" s="42">
        <v>11.141043</v>
      </c>
      <c r="O1714" s="42">
        <v>6.0769320000000002</v>
      </c>
      <c r="P1714" s="42">
        <v>9</v>
      </c>
      <c r="Q1714" s="42">
        <v>19</v>
      </c>
      <c r="R1714" s="42">
        <v>12</v>
      </c>
      <c r="S1714" s="42">
        <v>16</v>
      </c>
      <c r="T1714" s="42">
        <v>7</v>
      </c>
      <c r="U1714" s="42">
        <v>5</v>
      </c>
      <c r="V1714" s="42">
        <v>37.461474000000003</v>
      </c>
      <c r="W1714" s="42">
        <v>8.1025759999999991</v>
      </c>
      <c r="X1714" s="42">
        <v>2.012702</v>
      </c>
      <c r="Y1714" s="42">
        <v>7.0897540000000001</v>
      </c>
      <c r="Z1714" s="42">
        <v>13.166687</v>
      </c>
      <c r="AA1714" s="42">
        <v>4.0512879999999996</v>
      </c>
      <c r="AB1714" s="42">
        <v>3.0384660000000001</v>
      </c>
      <c r="AC1714" s="42">
        <v>0</v>
      </c>
      <c r="AD1714" s="42">
        <v>9.1153980000000008</v>
      </c>
      <c r="AE1714" s="42">
        <v>25.307608999999999</v>
      </c>
      <c r="AF1714" s="42">
        <v>3.0384660000000001</v>
      </c>
      <c r="AG1714" s="42">
        <v>42.538525999999997</v>
      </c>
      <c r="AH1714" s="42">
        <v>6.0769320000000002</v>
      </c>
      <c r="AI1714" s="42">
        <v>4.0512879999999996</v>
      </c>
      <c r="AJ1714" s="42">
        <v>11.141043</v>
      </c>
      <c r="AK1714" s="42">
        <v>11.141043</v>
      </c>
      <c r="AL1714" s="42">
        <v>7.0897540000000001</v>
      </c>
      <c r="AM1714" s="42">
        <v>3.0384660000000001</v>
      </c>
      <c r="AN1714" s="42">
        <v>0</v>
      </c>
      <c r="AO1714" s="42">
        <v>7.0897540000000001</v>
      </c>
      <c r="AP1714" s="42">
        <v>29.371839000000001</v>
      </c>
      <c r="AQ1714" s="42">
        <v>6.0769320000000002</v>
      </c>
      <c r="AR1714" s="42">
        <v>72.923187999999996</v>
      </c>
      <c r="AS1714" s="42">
        <v>0</v>
      </c>
      <c r="AT1714" s="42">
        <v>4.0512879999999996</v>
      </c>
      <c r="AU1714" s="42">
        <v>0</v>
      </c>
      <c r="AV1714" s="42">
        <v>20.256440999999999</v>
      </c>
      <c r="AW1714" s="42">
        <v>8.1025759999999991</v>
      </c>
      <c r="AX1714" s="42">
        <v>4.0512879999999996</v>
      </c>
      <c r="AY1714" s="42">
        <v>20.256440999999999</v>
      </c>
      <c r="AZ1714" s="42">
        <v>16.205152999999999</v>
      </c>
      <c r="BA1714" s="42">
        <v>20.256440999999999</v>
      </c>
      <c r="BB1714" s="42">
        <v>0</v>
      </c>
      <c r="BC1714" s="42">
        <v>0</v>
      </c>
      <c r="BD1714" s="42">
        <v>0</v>
      </c>
      <c r="BE1714" s="42">
        <v>8.1025759999999991</v>
      </c>
      <c r="BF1714" s="42">
        <v>0</v>
      </c>
      <c r="BG1714" s="42">
        <v>4.0512879999999996</v>
      </c>
      <c r="BH1714" s="42">
        <v>8.1025759999999991</v>
      </c>
      <c r="BI1714" s="42">
        <v>0</v>
      </c>
      <c r="BJ1714" s="42">
        <v>52.666747000000001</v>
      </c>
      <c r="BK1714" s="42">
        <v>0</v>
      </c>
      <c r="BL1714" s="42">
        <v>4.0512879999999996</v>
      </c>
      <c r="BM1714" s="42">
        <v>0</v>
      </c>
      <c r="BN1714" s="42">
        <v>12.153865</v>
      </c>
      <c r="BO1714" s="42">
        <v>8.1025759999999991</v>
      </c>
      <c r="BP1714" s="42">
        <v>0</v>
      </c>
      <c r="BQ1714" s="42">
        <v>12.153865</v>
      </c>
      <c r="BR1714" s="42">
        <v>16.205152999999999</v>
      </c>
      <c r="BS1714" s="42">
        <v>4.0512879999999996</v>
      </c>
      <c r="BT1714" s="42">
        <v>0</v>
      </c>
      <c r="BU1714" s="42">
        <v>0</v>
      </c>
      <c r="BV1714" s="42">
        <v>0</v>
      </c>
      <c r="BW1714" s="42">
        <v>0</v>
      </c>
      <c r="BX1714" s="42">
        <v>0</v>
      </c>
      <c r="BY1714" s="42">
        <v>0</v>
      </c>
      <c r="BZ1714" s="42">
        <v>0</v>
      </c>
      <c r="CA1714" s="42">
        <v>4.0512879999999996</v>
      </c>
      <c r="CB1714" s="42">
        <v>36.461593999999998</v>
      </c>
      <c r="CC1714" s="42">
        <v>0</v>
      </c>
      <c r="CD1714" s="42">
        <v>0</v>
      </c>
      <c r="CE1714" s="42">
        <v>0</v>
      </c>
      <c r="CF1714" s="42">
        <v>12.153865</v>
      </c>
      <c r="CG1714" s="42">
        <v>8.1025759999999991</v>
      </c>
      <c r="CH1714" s="42">
        <v>4.0512879999999996</v>
      </c>
      <c r="CI1714" s="42">
        <v>0</v>
      </c>
      <c r="CJ1714" s="42">
        <v>12.153865</v>
      </c>
      <c r="CK1714" s="42">
        <v>32.410305999999999</v>
      </c>
      <c r="CL1714" s="42">
        <v>0</v>
      </c>
      <c r="CM1714" s="42">
        <v>4.0512879999999996</v>
      </c>
      <c r="CN1714" s="42">
        <v>0</v>
      </c>
      <c r="CO1714" s="42">
        <v>8.1025759999999991</v>
      </c>
      <c r="CP1714" s="42">
        <v>0</v>
      </c>
      <c r="CQ1714" s="42">
        <v>0</v>
      </c>
      <c r="CR1714" s="42">
        <v>20.256440999999999</v>
      </c>
      <c r="CS1714" s="42">
        <v>0</v>
      </c>
    </row>
    <row r="1715" spans="1:97">
      <c r="A1715" s="40" t="s">
        <v>4092</v>
      </c>
      <c r="B1715" s="40" t="s">
        <v>289</v>
      </c>
      <c r="C1715" s="40" t="s">
        <v>3502</v>
      </c>
      <c r="D1715" s="40" t="s">
        <v>3523</v>
      </c>
      <c r="E1715" s="40" t="s">
        <v>3530</v>
      </c>
      <c r="F1715" s="40" t="s">
        <v>2849</v>
      </c>
      <c r="G1715" s="41" t="s">
        <v>294</v>
      </c>
      <c r="H1715" s="40" t="s">
        <v>4093</v>
      </c>
      <c r="I1715" s="42">
        <v>235</v>
      </c>
      <c r="J1715" s="42">
        <v>48.797742999999997</v>
      </c>
      <c r="K1715" s="42">
        <v>17.567188000000002</v>
      </c>
      <c r="L1715" s="42">
        <v>50.749653000000002</v>
      </c>
      <c r="M1715" s="42">
        <v>41.779288999999999</v>
      </c>
      <c r="N1715" s="42">
        <v>37.086284999999997</v>
      </c>
      <c r="O1715" s="42">
        <v>39.019841999999997</v>
      </c>
      <c r="P1715" s="42">
        <v>22</v>
      </c>
      <c r="Q1715" s="42">
        <v>19</v>
      </c>
      <c r="R1715" s="42">
        <v>22</v>
      </c>
      <c r="S1715" s="42">
        <v>38</v>
      </c>
      <c r="T1715" s="42">
        <v>23</v>
      </c>
      <c r="U1715" s="42">
        <v>34</v>
      </c>
      <c r="V1715" s="42">
        <v>113.855284</v>
      </c>
      <c r="W1715" s="42">
        <v>20.495052000000001</v>
      </c>
      <c r="X1715" s="42">
        <v>5.8557290000000002</v>
      </c>
      <c r="Y1715" s="42">
        <v>26.350781000000001</v>
      </c>
      <c r="Z1715" s="42">
        <v>23.422917000000002</v>
      </c>
      <c r="AA1715" s="42">
        <v>19.519096999999999</v>
      </c>
      <c r="AB1715" s="42">
        <v>15.844151999999999</v>
      </c>
      <c r="AC1715" s="42">
        <v>2.3675540000000002</v>
      </c>
      <c r="AD1715" s="42">
        <v>21.471007</v>
      </c>
      <c r="AE1715" s="42">
        <v>66.364930999999999</v>
      </c>
      <c r="AF1715" s="42">
        <v>26.019345000000001</v>
      </c>
      <c r="AG1715" s="42">
        <v>121.144716</v>
      </c>
      <c r="AH1715" s="42">
        <v>28.302690999999999</v>
      </c>
      <c r="AI1715" s="42">
        <v>11.711458</v>
      </c>
      <c r="AJ1715" s="42">
        <v>24.398872000000001</v>
      </c>
      <c r="AK1715" s="42">
        <v>18.356372</v>
      </c>
      <c r="AL1715" s="42">
        <v>17.567188000000002</v>
      </c>
      <c r="AM1715" s="42">
        <v>13.145161999999999</v>
      </c>
      <c r="AN1715" s="42">
        <v>7.662973</v>
      </c>
      <c r="AO1715" s="42">
        <v>32.206510999999999</v>
      </c>
      <c r="AP1715" s="42">
        <v>60.322431999999999</v>
      </c>
      <c r="AQ1715" s="42">
        <v>28.615773999999998</v>
      </c>
      <c r="AR1715" s="42">
        <v>171.189393</v>
      </c>
      <c r="AS1715" s="42">
        <v>3.9038189999999999</v>
      </c>
      <c r="AT1715" s="42">
        <v>7.807639</v>
      </c>
      <c r="AU1715" s="42">
        <v>11.711458</v>
      </c>
      <c r="AV1715" s="42">
        <v>23.422917000000002</v>
      </c>
      <c r="AW1715" s="42">
        <v>19.519096999999999</v>
      </c>
      <c r="AX1715" s="42">
        <v>31.230556</v>
      </c>
      <c r="AY1715" s="42">
        <v>69.690087000000005</v>
      </c>
      <c r="AZ1715" s="42">
        <v>3.9038189999999999</v>
      </c>
      <c r="BA1715" s="42">
        <v>87.546605999999997</v>
      </c>
      <c r="BB1715" s="42">
        <v>0</v>
      </c>
      <c r="BC1715" s="42">
        <v>7.807639</v>
      </c>
      <c r="BD1715" s="42">
        <v>3.9038189999999999</v>
      </c>
      <c r="BE1715" s="42">
        <v>7.807639</v>
      </c>
      <c r="BF1715" s="42">
        <v>7.807639</v>
      </c>
      <c r="BG1715" s="42">
        <v>23.422917000000002</v>
      </c>
      <c r="BH1715" s="42">
        <v>36.796953000000002</v>
      </c>
      <c r="BI1715" s="42">
        <v>0</v>
      </c>
      <c r="BJ1715" s="42">
        <v>83.642786999999998</v>
      </c>
      <c r="BK1715" s="42">
        <v>3.9038189999999999</v>
      </c>
      <c r="BL1715" s="42">
        <v>0</v>
      </c>
      <c r="BM1715" s="42">
        <v>7.807639</v>
      </c>
      <c r="BN1715" s="42">
        <v>15.615278</v>
      </c>
      <c r="BO1715" s="42">
        <v>11.711458</v>
      </c>
      <c r="BP1715" s="42">
        <v>7.807639</v>
      </c>
      <c r="BQ1715" s="42">
        <v>32.893134000000003</v>
      </c>
      <c r="BR1715" s="42">
        <v>3.9038189999999999</v>
      </c>
      <c r="BS1715" s="42">
        <v>7.807639</v>
      </c>
      <c r="BT1715" s="42">
        <v>0</v>
      </c>
      <c r="BU1715" s="42">
        <v>0</v>
      </c>
      <c r="BV1715" s="42">
        <v>0</v>
      </c>
      <c r="BW1715" s="42">
        <v>3.9038189999999999</v>
      </c>
      <c r="BX1715" s="42">
        <v>0</v>
      </c>
      <c r="BY1715" s="42">
        <v>0</v>
      </c>
      <c r="BZ1715" s="42">
        <v>0</v>
      </c>
      <c r="CA1715" s="42">
        <v>3.9038189999999999</v>
      </c>
      <c r="CB1715" s="42">
        <v>81.980209000000002</v>
      </c>
      <c r="CC1715" s="42">
        <v>0</v>
      </c>
      <c r="CD1715" s="42">
        <v>3.9038189999999999</v>
      </c>
      <c r="CE1715" s="42">
        <v>11.711458</v>
      </c>
      <c r="CF1715" s="42">
        <v>19.519096999999999</v>
      </c>
      <c r="CG1715" s="42">
        <v>19.519096999999999</v>
      </c>
      <c r="CH1715" s="42">
        <v>27.326736</v>
      </c>
      <c r="CI1715" s="42">
        <v>0</v>
      </c>
      <c r="CJ1715" s="42">
        <v>0</v>
      </c>
      <c r="CK1715" s="42">
        <v>81.401544999999999</v>
      </c>
      <c r="CL1715" s="42">
        <v>3.9038189999999999</v>
      </c>
      <c r="CM1715" s="42">
        <v>3.9038189999999999</v>
      </c>
      <c r="CN1715" s="42">
        <v>0</v>
      </c>
      <c r="CO1715" s="42">
        <v>0</v>
      </c>
      <c r="CP1715" s="42">
        <v>0</v>
      </c>
      <c r="CQ1715" s="42">
        <v>3.9038189999999999</v>
      </c>
      <c r="CR1715" s="42">
        <v>69.690087000000005</v>
      </c>
      <c r="CS1715" s="42">
        <v>0</v>
      </c>
    </row>
    <row r="1716" spans="1:97">
      <c r="A1716" s="40" t="s">
        <v>4094</v>
      </c>
      <c r="B1716" s="40" t="s">
        <v>289</v>
      </c>
      <c r="C1716" s="40" t="s">
        <v>3502</v>
      </c>
      <c r="D1716" s="40" t="s">
        <v>3503</v>
      </c>
      <c r="E1716" s="40" t="s">
        <v>3630</v>
      </c>
      <c r="F1716" s="40" t="s">
        <v>2849</v>
      </c>
      <c r="G1716" s="41" t="s">
        <v>294</v>
      </c>
      <c r="H1716" s="40" t="s">
        <v>4095</v>
      </c>
      <c r="I1716" s="42">
        <v>471</v>
      </c>
      <c r="J1716" s="42">
        <v>83.481399999999994</v>
      </c>
      <c r="K1716" s="42">
        <v>63.899343999999999</v>
      </c>
      <c r="L1716" s="42">
        <v>90.695841999999999</v>
      </c>
      <c r="M1716" s="42">
        <v>120.584245</v>
      </c>
      <c r="N1716" s="42">
        <v>71.113786000000005</v>
      </c>
      <c r="O1716" s="42">
        <v>41.225383000000001</v>
      </c>
      <c r="P1716" s="42">
        <v>73</v>
      </c>
      <c r="Q1716" s="42">
        <v>82</v>
      </c>
      <c r="R1716" s="42">
        <v>98</v>
      </c>
      <c r="S1716" s="42">
        <v>85</v>
      </c>
      <c r="T1716" s="42">
        <v>48</v>
      </c>
      <c r="U1716" s="42">
        <v>31</v>
      </c>
      <c r="V1716" s="42">
        <v>240.137856</v>
      </c>
      <c r="W1716" s="42">
        <v>32.980305999999999</v>
      </c>
      <c r="X1716" s="42">
        <v>39.164113999999998</v>
      </c>
      <c r="Y1716" s="42">
        <v>43.286651999999997</v>
      </c>
      <c r="Z1716" s="42">
        <v>65.960612999999995</v>
      </c>
      <c r="AA1716" s="42">
        <v>38.133479000000001</v>
      </c>
      <c r="AB1716" s="42">
        <v>19.582056999999999</v>
      </c>
      <c r="AC1716" s="42">
        <v>1.030635</v>
      </c>
      <c r="AD1716" s="42">
        <v>47.409190000000002</v>
      </c>
      <c r="AE1716" s="42">
        <v>151.50328200000001</v>
      </c>
      <c r="AF1716" s="42">
        <v>41.225383000000001</v>
      </c>
      <c r="AG1716" s="42">
        <v>230.862144</v>
      </c>
      <c r="AH1716" s="42">
        <v>50.501094000000002</v>
      </c>
      <c r="AI1716" s="42">
        <v>24.735230000000001</v>
      </c>
      <c r="AJ1716" s="42">
        <v>47.409190000000002</v>
      </c>
      <c r="AK1716" s="42">
        <v>54.623632000000001</v>
      </c>
      <c r="AL1716" s="42">
        <v>32.980305999999999</v>
      </c>
      <c r="AM1716" s="42">
        <v>17.520788</v>
      </c>
      <c r="AN1716" s="42">
        <v>3.091904</v>
      </c>
      <c r="AO1716" s="42">
        <v>59.776805000000003</v>
      </c>
      <c r="AP1716" s="42">
        <v>133.982495</v>
      </c>
      <c r="AQ1716" s="42">
        <v>37.102845000000002</v>
      </c>
      <c r="AR1716" s="42">
        <v>395.76367599999998</v>
      </c>
      <c r="AS1716" s="42">
        <v>37.102845000000002</v>
      </c>
      <c r="AT1716" s="42">
        <v>20.612691000000002</v>
      </c>
      <c r="AU1716" s="42">
        <v>24.735230000000001</v>
      </c>
      <c r="AV1716" s="42">
        <v>57.715536</v>
      </c>
      <c r="AW1716" s="42">
        <v>53.592998000000001</v>
      </c>
      <c r="AX1716" s="42">
        <v>41.225383000000001</v>
      </c>
      <c r="AY1716" s="42">
        <v>119.553611</v>
      </c>
      <c r="AZ1716" s="42">
        <v>41.225383000000001</v>
      </c>
      <c r="BA1716" s="42">
        <v>230.862144</v>
      </c>
      <c r="BB1716" s="42">
        <v>24.735230000000001</v>
      </c>
      <c r="BC1716" s="42">
        <v>20.612691000000002</v>
      </c>
      <c r="BD1716" s="42">
        <v>12.367615000000001</v>
      </c>
      <c r="BE1716" s="42">
        <v>24.735230000000001</v>
      </c>
      <c r="BF1716" s="42">
        <v>16.490152999999999</v>
      </c>
      <c r="BG1716" s="42">
        <v>41.225383000000001</v>
      </c>
      <c r="BH1716" s="42">
        <v>65.960612999999995</v>
      </c>
      <c r="BI1716" s="42">
        <v>24.735230000000001</v>
      </c>
      <c r="BJ1716" s="42">
        <v>164.901532</v>
      </c>
      <c r="BK1716" s="42">
        <v>12.367615000000001</v>
      </c>
      <c r="BL1716" s="42">
        <v>0</v>
      </c>
      <c r="BM1716" s="42">
        <v>12.367615000000001</v>
      </c>
      <c r="BN1716" s="42">
        <v>32.980305999999999</v>
      </c>
      <c r="BO1716" s="42">
        <v>37.102845000000002</v>
      </c>
      <c r="BP1716" s="42">
        <v>0</v>
      </c>
      <c r="BQ1716" s="42">
        <v>53.592998000000001</v>
      </c>
      <c r="BR1716" s="42">
        <v>16.490152999999999</v>
      </c>
      <c r="BS1716" s="42">
        <v>65.960612999999995</v>
      </c>
      <c r="BT1716" s="42">
        <v>0</v>
      </c>
      <c r="BU1716" s="42">
        <v>0</v>
      </c>
      <c r="BV1716" s="42">
        <v>0</v>
      </c>
      <c r="BW1716" s="42">
        <v>8.2450770000000002</v>
      </c>
      <c r="BX1716" s="42">
        <v>16.490152999999999</v>
      </c>
      <c r="BY1716" s="42">
        <v>12.367615000000001</v>
      </c>
      <c r="BZ1716" s="42">
        <v>0</v>
      </c>
      <c r="CA1716" s="42">
        <v>28.857768</v>
      </c>
      <c r="CB1716" s="42">
        <v>206.126915</v>
      </c>
      <c r="CC1716" s="42">
        <v>32.980305999999999</v>
      </c>
      <c r="CD1716" s="42">
        <v>20.612691000000002</v>
      </c>
      <c r="CE1716" s="42">
        <v>20.612691000000002</v>
      </c>
      <c r="CF1716" s="42">
        <v>49.470460000000003</v>
      </c>
      <c r="CG1716" s="42">
        <v>37.102845000000002</v>
      </c>
      <c r="CH1716" s="42">
        <v>28.857768</v>
      </c>
      <c r="CI1716" s="42">
        <v>8.2450770000000002</v>
      </c>
      <c r="CJ1716" s="42">
        <v>8.2450770000000002</v>
      </c>
      <c r="CK1716" s="42">
        <v>123.676149</v>
      </c>
      <c r="CL1716" s="42">
        <v>4.1225379999999996</v>
      </c>
      <c r="CM1716" s="42">
        <v>0</v>
      </c>
      <c r="CN1716" s="42">
        <v>4.1225379999999996</v>
      </c>
      <c r="CO1716" s="42">
        <v>0</v>
      </c>
      <c r="CP1716" s="42">
        <v>0</v>
      </c>
      <c r="CQ1716" s="42">
        <v>0</v>
      </c>
      <c r="CR1716" s="42">
        <v>111.30853399999999</v>
      </c>
      <c r="CS1716" s="42">
        <v>4.1225379999999996</v>
      </c>
    </row>
    <row r="1717" spans="1:97">
      <c r="A1717" s="40" t="s">
        <v>4096</v>
      </c>
      <c r="B1717" s="40" t="s">
        <v>289</v>
      </c>
      <c r="C1717" s="40" t="s">
        <v>3502</v>
      </c>
      <c r="D1717" s="40" t="s">
        <v>3503</v>
      </c>
      <c r="E1717" s="40" t="s">
        <v>3630</v>
      </c>
      <c r="F1717" s="40" t="s">
        <v>2849</v>
      </c>
      <c r="G1717" s="41" t="s">
        <v>294</v>
      </c>
      <c r="H1717" s="40" t="s">
        <v>4097</v>
      </c>
      <c r="I1717" s="42">
        <v>527</v>
      </c>
      <c r="J1717" s="42">
        <v>135.43016800000001</v>
      </c>
      <c r="K1717" s="42">
        <v>74.584729999999993</v>
      </c>
      <c r="L1717" s="42">
        <v>125.616387</v>
      </c>
      <c r="M1717" s="42">
        <v>97.156424999999999</v>
      </c>
      <c r="N1717" s="42">
        <v>53.975791000000001</v>
      </c>
      <c r="O1717" s="42">
        <v>40.236499000000002</v>
      </c>
      <c r="P1717" s="42">
        <v>61</v>
      </c>
      <c r="Q1717" s="42">
        <v>51</v>
      </c>
      <c r="R1717" s="42">
        <v>91</v>
      </c>
      <c r="S1717" s="42">
        <v>51</v>
      </c>
      <c r="T1717" s="42">
        <v>63</v>
      </c>
      <c r="U1717" s="42">
        <v>32</v>
      </c>
      <c r="V1717" s="42">
        <v>262.02793300000002</v>
      </c>
      <c r="W1717" s="42">
        <v>69.677840000000003</v>
      </c>
      <c r="X1717" s="42">
        <v>35.329608999999998</v>
      </c>
      <c r="Y1717" s="42">
        <v>58.882682000000003</v>
      </c>
      <c r="Z1717" s="42">
        <v>54.957169</v>
      </c>
      <c r="AA1717" s="42">
        <v>24.534451000000001</v>
      </c>
      <c r="AB1717" s="42">
        <v>16.683426000000001</v>
      </c>
      <c r="AC1717" s="42">
        <v>1.9627559999999999</v>
      </c>
      <c r="AD1717" s="42">
        <v>83.417131999999995</v>
      </c>
      <c r="AE1717" s="42">
        <v>152.11359400000001</v>
      </c>
      <c r="AF1717" s="42">
        <v>26.497207</v>
      </c>
      <c r="AG1717" s="42">
        <v>264.97206699999998</v>
      </c>
      <c r="AH1717" s="42">
        <v>65.752328000000006</v>
      </c>
      <c r="AI1717" s="42">
        <v>39.255121000000003</v>
      </c>
      <c r="AJ1717" s="42">
        <v>66.733705999999998</v>
      </c>
      <c r="AK1717" s="42">
        <v>42.199255000000001</v>
      </c>
      <c r="AL1717" s="42">
        <v>29.441341000000001</v>
      </c>
      <c r="AM1717" s="42">
        <v>20.608938999999999</v>
      </c>
      <c r="AN1717" s="42">
        <v>0.98137799999999997</v>
      </c>
      <c r="AO1717" s="42">
        <v>82.435754000000003</v>
      </c>
      <c r="AP1717" s="42">
        <v>149.16945999999999</v>
      </c>
      <c r="AQ1717" s="42">
        <v>33.366852999999999</v>
      </c>
      <c r="AR1717" s="42">
        <v>388.625698</v>
      </c>
      <c r="AS1717" s="42">
        <v>19.627561</v>
      </c>
      <c r="AT1717" s="42">
        <v>15.702048</v>
      </c>
      <c r="AU1717" s="42">
        <v>19.627561</v>
      </c>
      <c r="AV1717" s="42">
        <v>54.957169</v>
      </c>
      <c r="AW1717" s="42">
        <v>70.659217999999996</v>
      </c>
      <c r="AX1717" s="42">
        <v>47.106144999999998</v>
      </c>
      <c r="AY1717" s="42">
        <v>113.839851</v>
      </c>
      <c r="AZ1717" s="42">
        <v>47.106144999999998</v>
      </c>
      <c r="BA1717" s="42">
        <v>204.12662900000001</v>
      </c>
      <c r="BB1717" s="42">
        <v>15.702048</v>
      </c>
      <c r="BC1717" s="42">
        <v>3.9255119999999999</v>
      </c>
      <c r="BD1717" s="42">
        <v>15.702048</v>
      </c>
      <c r="BE1717" s="42">
        <v>27.478584999999999</v>
      </c>
      <c r="BF1717" s="42">
        <v>31.404097</v>
      </c>
      <c r="BG1717" s="42">
        <v>43.180633</v>
      </c>
      <c r="BH1717" s="42">
        <v>47.106144999999998</v>
      </c>
      <c r="BI1717" s="42">
        <v>19.627561</v>
      </c>
      <c r="BJ1717" s="42">
        <v>184.49906899999999</v>
      </c>
      <c r="BK1717" s="42">
        <v>3.9255119999999999</v>
      </c>
      <c r="BL1717" s="42">
        <v>11.776536</v>
      </c>
      <c r="BM1717" s="42">
        <v>3.9255119999999999</v>
      </c>
      <c r="BN1717" s="42">
        <v>27.478584999999999</v>
      </c>
      <c r="BO1717" s="42">
        <v>39.255121000000003</v>
      </c>
      <c r="BP1717" s="42">
        <v>3.9255119999999999</v>
      </c>
      <c r="BQ1717" s="42">
        <v>66.733705999999998</v>
      </c>
      <c r="BR1717" s="42">
        <v>27.478584999999999</v>
      </c>
      <c r="BS1717" s="42">
        <v>35.329608999999998</v>
      </c>
      <c r="BT1717" s="42">
        <v>0</v>
      </c>
      <c r="BU1717" s="42">
        <v>0</v>
      </c>
      <c r="BV1717" s="42">
        <v>0</v>
      </c>
      <c r="BW1717" s="42">
        <v>3.9255119999999999</v>
      </c>
      <c r="BX1717" s="42">
        <v>0</v>
      </c>
      <c r="BY1717" s="42">
        <v>11.776536</v>
      </c>
      <c r="BZ1717" s="42">
        <v>0</v>
      </c>
      <c r="CA1717" s="42">
        <v>19.627561</v>
      </c>
      <c r="CB1717" s="42">
        <v>208.052142</v>
      </c>
      <c r="CC1717" s="42">
        <v>15.702048</v>
      </c>
      <c r="CD1717" s="42">
        <v>15.702048</v>
      </c>
      <c r="CE1717" s="42">
        <v>11.776536</v>
      </c>
      <c r="CF1717" s="42">
        <v>35.329608999999998</v>
      </c>
      <c r="CG1717" s="42">
        <v>58.882682000000003</v>
      </c>
      <c r="CH1717" s="42">
        <v>35.329608999999998</v>
      </c>
      <c r="CI1717" s="42">
        <v>7.8510239999999998</v>
      </c>
      <c r="CJ1717" s="42">
        <v>27.478584999999999</v>
      </c>
      <c r="CK1717" s="42">
        <v>145.24394799999999</v>
      </c>
      <c r="CL1717" s="42">
        <v>3.9255119999999999</v>
      </c>
      <c r="CM1717" s="42">
        <v>0</v>
      </c>
      <c r="CN1717" s="42">
        <v>7.8510239999999998</v>
      </c>
      <c r="CO1717" s="42">
        <v>15.702048</v>
      </c>
      <c r="CP1717" s="42">
        <v>11.776536</v>
      </c>
      <c r="CQ1717" s="42">
        <v>0</v>
      </c>
      <c r="CR1717" s="42">
        <v>105.988827</v>
      </c>
      <c r="CS1717" s="42">
        <v>0</v>
      </c>
    </row>
    <row r="1718" spans="1:97">
      <c r="A1718" s="40" t="s">
        <v>4098</v>
      </c>
      <c r="B1718" s="40" t="s">
        <v>289</v>
      </c>
      <c r="C1718" s="40" t="s">
        <v>3502</v>
      </c>
      <c r="D1718" s="40" t="s">
        <v>3507</v>
      </c>
      <c r="E1718" s="40" t="s">
        <v>3554</v>
      </c>
      <c r="F1718" s="40" t="s">
        <v>2094</v>
      </c>
      <c r="G1718" s="41" t="s">
        <v>294</v>
      </c>
      <c r="H1718" s="40" t="s">
        <v>4099</v>
      </c>
      <c r="I1718" s="42">
        <v>566</v>
      </c>
      <c r="J1718" s="42">
        <v>88</v>
      </c>
      <c r="K1718" s="42">
        <v>71</v>
      </c>
      <c r="L1718" s="42">
        <v>96</v>
      </c>
      <c r="M1718" s="42">
        <v>141</v>
      </c>
      <c r="N1718" s="42">
        <v>115</v>
      </c>
      <c r="O1718" s="42">
        <v>55</v>
      </c>
      <c r="P1718" s="42">
        <v>60</v>
      </c>
      <c r="Q1718" s="42">
        <v>71</v>
      </c>
      <c r="R1718" s="42">
        <v>90</v>
      </c>
      <c r="S1718" s="42">
        <v>101</v>
      </c>
      <c r="T1718" s="42">
        <v>94</v>
      </c>
      <c r="U1718" s="42">
        <v>49</v>
      </c>
      <c r="V1718" s="42">
        <v>289</v>
      </c>
      <c r="W1718" s="42">
        <v>48</v>
      </c>
      <c r="X1718" s="42">
        <v>36</v>
      </c>
      <c r="Y1718" s="42">
        <v>52</v>
      </c>
      <c r="Z1718" s="42">
        <v>74</v>
      </c>
      <c r="AA1718" s="42">
        <v>56</v>
      </c>
      <c r="AB1718" s="42">
        <v>22</v>
      </c>
      <c r="AC1718" s="42">
        <v>1</v>
      </c>
      <c r="AD1718" s="42">
        <v>64</v>
      </c>
      <c r="AE1718" s="42">
        <v>168</v>
      </c>
      <c r="AF1718" s="42">
        <v>57</v>
      </c>
      <c r="AG1718" s="42">
        <v>277</v>
      </c>
      <c r="AH1718" s="42">
        <v>40</v>
      </c>
      <c r="AI1718" s="42">
        <v>35</v>
      </c>
      <c r="AJ1718" s="42">
        <v>44</v>
      </c>
      <c r="AK1718" s="42">
        <v>67</v>
      </c>
      <c r="AL1718" s="42">
        <v>59</v>
      </c>
      <c r="AM1718" s="42">
        <v>32</v>
      </c>
      <c r="AN1718" s="42">
        <v>0</v>
      </c>
      <c r="AO1718" s="42">
        <v>49</v>
      </c>
      <c r="AP1718" s="42">
        <v>160</v>
      </c>
      <c r="AQ1718" s="42">
        <v>68</v>
      </c>
      <c r="AR1718" s="42">
        <v>488</v>
      </c>
      <c r="AS1718" s="42">
        <v>16</v>
      </c>
      <c r="AT1718" s="42">
        <v>56</v>
      </c>
      <c r="AU1718" s="42">
        <v>32</v>
      </c>
      <c r="AV1718" s="42">
        <v>32</v>
      </c>
      <c r="AW1718" s="42">
        <v>40</v>
      </c>
      <c r="AX1718" s="42">
        <v>100</v>
      </c>
      <c r="AY1718" s="42">
        <v>160</v>
      </c>
      <c r="AZ1718" s="42">
        <v>52</v>
      </c>
      <c r="BA1718" s="42">
        <v>224</v>
      </c>
      <c r="BB1718" s="42">
        <v>12</v>
      </c>
      <c r="BC1718" s="42">
        <v>32</v>
      </c>
      <c r="BD1718" s="42">
        <v>12</v>
      </c>
      <c r="BE1718" s="42">
        <v>4</v>
      </c>
      <c r="BF1718" s="42">
        <v>8</v>
      </c>
      <c r="BG1718" s="42">
        <v>68</v>
      </c>
      <c r="BH1718" s="42">
        <v>72</v>
      </c>
      <c r="BI1718" s="42">
        <v>16</v>
      </c>
      <c r="BJ1718" s="42">
        <v>264</v>
      </c>
      <c r="BK1718" s="42">
        <v>4</v>
      </c>
      <c r="BL1718" s="42">
        <v>24</v>
      </c>
      <c r="BM1718" s="42">
        <v>20</v>
      </c>
      <c r="BN1718" s="42">
        <v>28</v>
      </c>
      <c r="BO1718" s="42">
        <v>32</v>
      </c>
      <c r="BP1718" s="42">
        <v>32</v>
      </c>
      <c r="BQ1718" s="42">
        <v>88</v>
      </c>
      <c r="BR1718" s="42">
        <v>36</v>
      </c>
      <c r="BS1718" s="42">
        <v>56</v>
      </c>
      <c r="BT1718" s="42">
        <v>8</v>
      </c>
      <c r="BU1718" s="42">
        <v>4</v>
      </c>
      <c r="BV1718" s="42">
        <v>0</v>
      </c>
      <c r="BW1718" s="42">
        <v>4</v>
      </c>
      <c r="BX1718" s="42">
        <v>4</v>
      </c>
      <c r="BY1718" s="42">
        <v>8</v>
      </c>
      <c r="BZ1718" s="42">
        <v>0</v>
      </c>
      <c r="CA1718" s="42">
        <v>28</v>
      </c>
      <c r="CB1718" s="42">
        <v>228</v>
      </c>
      <c r="CC1718" s="42">
        <v>8</v>
      </c>
      <c r="CD1718" s="42">
        <v>36</v>
      </c>
      <c r="CE1718" s="42">
        <v>28</v>
      </c>
      <c r="CF1718" s="42">
        <v>24</v>
      </c>
      <c r="CG1718" s="42">
        <v>32</v>
      </c>
      <c r="CH1718" s="42">
        <v>88</v>
      </c>
      <c r="CI1718" s="42">
        <v>0</v>
      </c>
      <c r="CJ1718" s="42">
        <v>12</v>
      </c>
      <c r="CK1718" s="42">
        <v>204</v>
      </c>
      <c r="CL1718" s="42">
        <v>0</v>
      </c>
      <c r="CM1718" s="42">
        <v>16</v>
      </c>
      <c r="CN1718" s="42">
        <v>4</v>
      </c>
      <c r="CO1718" s="42">
        <v>4</v>
      </c>
      <c r="CP1718" s="42">
        <v>4</v>
      </c>
      <c r="CQ1718" s="42">
        <v>4</v>
      </c>
      <c r="CR1718" s="42">
        <v>160</v>
      </c>
      <c r="CS1718" s="42">
        <v>12</v>
      </c>
    </row>
    <row r="1719" spans="1:97">
      <c r="A1719" s="40" t="s">
        <v>4100</v>
      </c>
      <c r="B1719" s="40" t="s">
        <v>289</v>
      </c>
      <c r="C1719" s="40" t="s">
        <v>3502</v>
      </c>
      <c r="D1719" s="40" t="s">
        <v>3519</v>
      </c>
      <c r="E1719" s="40" t="s">
        <v>3756</v>
      </c>
      <c r="F1719" s="40" t="s">
        <v>397</v>
      </c>
      <c r="G1719" s="41" t="s">
        <v>294</v>
      </c>
      <c r="H1719" s="40" t="s">
        <v>4101</v>
      </c>
      <c r="I1719" s="42">
        <v>646</v>
      </c>
      <c r="J1719" s="42">
        <v>167.30239499999999</v>
      </c>
      <c r="K1719" s="42">
        <v>101.541916</v>
      </c>
      <c r="L1719" s="42">
        <v>134.422156</v>
      </c>
      <c r="M1719" s="42">
        <v>131.52095800000001</v>
      </c>
      <c r="N1719" s="42">
        <v>72.529939999999996</v>
      </c>
      <c r="O1719" s="42">
        <v>38.682634999999998</v>
      </c>
      <c r="P1719" s="42">
        <v>113</v>
      </c>
      <c r="Q1719" s="42">
        <v>58</v>
      </c>
      <c r="R1719" s="42">
        <v>109</v>
      </c>
      <c r="S1719" s="42">
        <v>73</v>
      </c>
      <c r="T1719" s="42">
        <v>67</v>
      </c>
      <c r="U1719" s="42">
        <v>32</v>
      </c>
      <c r="V1719" s="42">
        <v>324.93413199999998</v>
      </c>
      <c r="W1719" s="42">
        <v>86.068861999999996</v>
      </c>
      <c r="X1719" s="42">
        <v>52.221556999999997</v>
      </c>
      <c r="Y1719" s="42">
        <v>61.892215999999998</v>
      </c>
      <c r="Z1719" s="42">
        <v>70.595808000000005</v>
      </c>
      <c r="AA1719" s="42">
        <v>38.682634999999998</v>
      </c>
      <c r="AB1719" s="42">
        <v>14.505988</v>
      </c>
      <c r="AC1719" s="42">
        <v>0.96706599999999998</v>
      </c>
      <c r="AD1719" s="42">
        <v>108.31137699999999</v>
      </c>
      <c r="AE1719" s="42">
        <v>175.03892200000001</v>
      </c>
      <c r="AF1719" s="42">
        <v>41.583832000000001</v>
      </c>
      <c r="AG1719" s="42">
        <v>321.06586800000002</v>
      </c>
      <c r="AH1719" s="42">
        <v>81.233532999999994</v>
      </c>
      <c r="AI1719" s="42">
        <v>49.320359000000003</v>
      </c>
      <c r="AJ1719" s="42">
        <v>72.529939999999996</v>
      </c>
      <c r="AK1719" s="42">
        <v>60.925150000000002</v>
      </c>
      <c r="AL1719" s="42">
        <v>33.847304999999999</v>
      </c>
      <c r="AM1719" s="42">
        <v>20.308382999999999</v>
      </c>
      <c r="AN1719" s="42">
        <v>2.9011979999999999</v>
      </c>
      <c r="AO1719" s="42">
        <v>100.57485</v>
      </c>
      <c r="AP1719" s="42">
        <v>175.03892200000001</v>
      </c>
      <c r="AQ1719" s="42">
        <v>45.452095999999997</v>
      </c>
      <c r="AR1719" s="42">
        <v>487.40119800000002</v>
      </c>
      <c r="AS1719" s="42">
        <v>34.814371000000001</v>
      </c>
      <c r="AT1719" s="42">
        <v>11.604789999999999</v>
      </c>
      <c r="AU1719" s="42">
        <v>11.604789999999999</v>
      </c>
      <c r="AV1719" s="42">
        <v>104.44311399999999</v>
      </c>
      <c r="AW1719" s="42">
        <v>88.970060000000004</v>
      </c>
      <c r="AX1719" s="42">
        <v>73.497005999999999</v>
      </c>
      <c r="AY1719" s="42">
        <v>85.101795999999993</v>
      </c>
      <c r="AZ1719" s="42">
        <v>77.365268999999998</v>
      </c>
      <c r="BA1719" s="42">
        <v>239.832335</v>
      </c>
      <c r="BB1719" s="42">
        <v>27.077843999999999</v>
      </c>
      <c r="BC1719" s="42">
        <v>0</v>
      </c>
      <c r="BD1719" s="42">
        <v>11.604789999999999</v>
      </c>
      <c r="BE1719" s="42">
        <v>50.287424999999999</v>
      </c>
      <c r="BF1719" s="42">
        <v>15.473053999999999</v>
      </c>
      <c r="BG1719" s="42">
        <v>61.892215999999998</v>
      </c>
      <c r="BH1719" s="42">
        <v>38.682634999999998</v>
      </c>
      <c r="BI1719" s="42">
        <v>34.814371000000001</v>
      </c>
      <c r="BJ1719" s="42">
        <v>247.568862</v>
      </c>
      <c r="BK1719" s="42">
        <v>7.7365269999999997</v>
      </c>
      <c r="BL1719" s="42">
        <v>11.604789999999999</v>
      </c>
      <c r="BM1719" s="42">
        <v>0</v>
      </c>
      <c r="BN1719" s="42">
        <v>54.155689000000002</v>
      </c>
      <c r="BO1719" s="42">
        <v>73.497005999999999</v>
      </c>
      <c r="BP1719" s="42">
        <v>11.604789999999999</v>
      </c>
      <c r="BQ1719" s="42">
        <v>46.419162</v>
      </c>
      <c r="BR1719" s="42">
        <v>42.550897999999997</v>
      </c>
      <c r="BS1719" s="42">
        <v>73.497005999999999</v>
      </c>
      <c r="BT1719" s="42">
        <v>0</v>
      </c>
      <c r="BU1719" s="42">
        <v>0</v>
      </c>
      <c r="BV1719" s="42">
        <v>0</v>
      </c>
      <c r="BW1719" s="42">
        <v>3.8682629999999998</v>
      </c>
      <c r="BX1719" s="42">
        <v>7.7365269999999997</v>
      </c>
      <c r="BY1719" s="42">
        <v>7.7365269999999997</v>
      </c>
      <c r="BZ1719" s="42">
        <v>0</v>
      </c>
      <c r="CA1719" s="42">
        <v>54.155689000000002</v>
      </c>
      <c r="CB1719" s="42">
        <v>293.988024</v>
      </c>
      <c r="CC1719" s="42">
        <v>27.077843999999999</v>
      </c>
      <c r="CD1719" s="42">
        <v>11.604789999999999</v>
      </c>
      <c r="CE1719" s="42">
        <v>11.604789999999999</v>
      </c>
      <c r="CF1719" s="42">
        <v>88.970060000000004</v>
      </c>
      <c r="CG1719" s="42">
        <v>73.497005999999999</v>
      </c>
      <c r="CH1719" s="42">
        <v>65.760479000000004</v>
      </c>
      <c r="CI1719" s="42">
        <v>3.8682629999999998</v>
      </c>
      <c r="CJ1719" s="42">
        <v>11.604789999999999</v>
      </c>
      <c r="CK1719" s="42">
        <v>119.916168</v>
      </c>
      <c r="CL1719" s="42">
        <v>7.7365269999999997</v>
      </c>
      <c r="CM1719" s="42">
        <v>0</v>
      </c>
      <c r="CN1719" s="42">
        <v>0</v>
      </c>
      <c r="CO1719" s="42">
        <v>11.604789999999999</v>
      </c>
      <c r="CP1719" s="42">
        <v>7.7365269999999997</v>
      </c>
      <c r="CQ1719" s="42">
        <v>0</v>
      </c>
      <c r="CR1719" s="42">
        <v>81.233532999999994</v>
      </c>
      <c r="CS1719" s="42">
        <v>11.604789999999999</v>
      </c>
    </row>
    <row r="1720" spans="1:97">
      <c r="A1720" s="40" t="s">
        <v>4102</v>
      </c>
      <c r="B1720" s="40" t="s">
        <v>289</v>
      </c>
      <c r="C1720" s="40" t="s">
        <v>3502</v>
      </c>
      <c r="D1720" s="40" t="s">
        <v>3519</v>
      </c>
      <c r="E1720" s="40" t="s">
        <v>3582</v>
      </c>
      <c r="F1720" s="40" t="s">
        <v>397</v>
      </c>
      <c r="G1720" s="41" t="s">
        <v>294</v>
      </c>
      <c r="H1720" s="40" t="s">
        <v>4103</v>
      </c>
      <c r="I1720" s="42">
        <v>586</v>
      </c>
      <c r="J1720" s="42">
        <v>91.843271000000001</v>
      </c>
      <c r="K1720" s="42">
        <v>50.913117999999997</v>
      </c>
      <c r="L1720" s="42">
        <v>89.846677999999997</v>
      </c>
      <c r="M1720" s="42">
        <v>139.76149899999999</v>
      </c>
      <c r="N1720" s="42">
        <v>124.787053</v>
      </c>
      <c r="O1720" s="42">
        <v>88.848382000000001</v>
      </c>
      <c r="P1720" s="42">
        <v>80</v>
      </c>
      <c r="Q1720" s="42">
        <v>86</v>
      </c>
      <c r="R1720" s="42">
        <v>124</v>
      </c>
      <c r="S1720" s="42">
        <v>121</v>
      </c>
      <c r="T1720" s="42">
        <v>143</v>
      </c>
      <c r="U1720" s="42">
        <v>69</v>
      </c>
      <c r="V1720" s="42">
        <v>294.49744500000003</v>
      </c>
      <c r="W1720" s="42">
        <v>52.909709999999997</v>
      </c>
      <c r="X1720" s="42">
        <v>22.960818</v>
      </c>
      <c r="Y1720" s="42">
        <v>44.923338999999999</v>
      </c>
      <c r="Z1720" s="42">
        <v>72.875639000000007</v>
      </c>
      <c r="AA1720" s="42">
        <v>64.889267000000004</v>
      </c>
      <c r="AB1720" s="42">
        <v>34.940375000000003</v>
      </c>
      <c r="AC1720" s="42">
        <v>0.99829599999999996</v>
      </c>
      <c r="AD1720" s="42">
        <v>64.889267000000004</v>
      </c>
      <c r="AE1720" s="42">
        <v>147.747871</v>
      </c>
      <c r="AF1720" s="42">
        <v>81.860307000000006</v>
      </c>
      <c r="AG1720" s="42">
        <v>291.50255499999997</v>
      </c>
      <c r="AH1720" s="42">
        <v>38.93356</v>
      </c>
      <c r="AI1720" s="42">
        <v>27.952300000000001</v>
      </c>
      <c r="AJ1720" s="42">
        <v>44.923338999999999</v>
      </c>
      <c r="AK1720" s="42">
        <v>66.885859999999994</v>
      </c>
      <c r="AL1720" s="42">
        <v>59.897784999999999</v>
      </c>
      <c r="AM1720" s="42">
        <v>51.911414000000001</v>
      </c>
      <c r="AN1720" s="42">
        <v>0.99829599999999996</v>
      </c>
      <c r="AO1720" s="42">
        <v>50.913117999999997</v>
      </c>
      <c r="AP1720" s="42">
        <v>150.74276</v>
      </c>
      <c r="AQ1720" s="42">
        <v>89.846677999999997</v>
      </c>
      <c r="AR1720" s="42">
        <v>475.189097</v>
      </c>
      <c r="AS1720" s="42">
        <v>15.972742999999999</v>
      </c>
      <c r="AT1720" s="42">
        <v>23.959114</v>
      </c>
      <c r="AU1720" s="42">
        <v>0</v>
      </c>
      <c r="AV1720" s="42">
        <v>15.972742999999999</v>
      </c>
      <c r="AW1720" s="42">
        <v>31.945485999999999</v>
      </c>
      <c r="AX1720" s="42">
        <v>71.877341999999999</v>
      </c>
      <c r="AY1720" s="42">
        <v>227.61158399999999</v>
      </c>
      <c r="AZ1720" s="42">
        <v>87.850085000000007</v>
      </c>
      <c r="BA1720" s="42">
        <v>235.59795600000001</v>
      </c>
      <c r="BB1720" s="42">
        <v>11.979557</v>
      </c>
      <c r="BC1720" s="42">
        <v>19.965928000000002</v>
      </c>
      <c r="BD1720" s="42">
        <v>0</v>
      </c>
      <c r="BE1720" s="42">
        <v>7.9863710000000001</v>
      </c>
      <c r="BF1720" s="42">
        <v>3.9931860000000001</v>
      </c>
      <c r="BG1720" s="42">
        <v>47.918227999999999</v>
      </c>
      <c r="BH1720" s="42">
        <v>103.822828</v>
      </c>
      <c r="BI1720" s="42">
        <v>39.931857000000001</v>
      </c>
      <c r="BJ1720" s="42">
        <v>239.59114099999999</v>
      </c>
      <c r="BK1720" s="42">
        <v>3.9931860000000001</v>
      </c>
      <c r="BL1720" s="42">
        <v>3.9931860000000001</v>
      </c>
      <c r="BM1720" s="42">
        <v>0</v>
      </c>
      <c r="BN1720" s="42">
        <v>7.9863710000000001</v>
      </c>
      <c r="BO1720" s="42">
        <v>27.952300000000001</v>
      </c>
      <c r="BP1720" s="42">
        <v>23.959114</v>
      </c>
      <c r="BQ1720" s="42">
        <v>123.78875600000001</v>
      </c>
      <c r="BR1720" s="42">
        <v>47.918227999999999</v>
      </c>
      <c r="BS1720" s="42">
        <v>31.945485999999999</v>
      </c>
      <c r="BT1720" s="42">
        <v>0</v>
      </c>
      <c r="BU1720" s="42">
        <v>0</v>
      </c>
      <c r="BV1720" s="42">
        <v>0</v>
      </c>
      <c r="BW1720" s="42">
        <v>0</v>
      </c>
      <c r="BX1720" s="42">
        <v>3.9931860000000001</v>
      </c>
      <c r="BY1720" s="42">
        <v>3.9931860000000001</v>
      </c>
      <c r="BZ1720" s="42">
        <v>0</v>
      </c>
      <c r="CA1720" s="42">
        <v>23.959114</v>
      </c>
      <c r="CB1720" s="42">
        <v>163.72061299999999</v>
      </c>
      <c r="CC1720" s="42">
        <v>0</v>
      </c>
      <c r="CD1720" s="42">
        <v>19.965928000000002</v>
      </c>
      <c r="CE1720" s="42">
        <v>0</v>
      </c>
      <c r="CF1720" s="42">
        <v>11.979557</v>
      </c>
      <c r="CG1720" s="42">
        <v>27.952300000000001</v>
      </c>
      <c r="CH1720" s="42">
        <v>63.890971</v>
      </c>
      <c r="CI1720" s="42">
        <v>3.9931860000000001</v>
      </c>
      <c r="CJ1720" s="42">
        <v>35.938670999999999</v>
      </c>
      <c r="CK1720" s="42">
        <v>279.52299799999997</v>
      </c>
      <c r="CL1720" s="42">
        <v>15.972742999999999</v>
      </c>
      <c r="CM1720" s="42">
        <v>3.9931860000000001</v>
      </c>
      <c r="CN1720" s="42">
        <v>0</v>
      </c>
      <c r="CO1720" s="42">
        <v>3.9931860000000001</v>
      </c>
      <c r="CP1720" s="42">
        <v>0</v>
      </c>
      <c r="CQ1720" s="42">
        <v>3.9931860000000001</v>
      </c>
      <c r="CR1720" s="42">
        <v>223.61839900000001</v>
      </c>
      <c r="CS1720" s="42">
        <v>27.952300000000001</v>
      </c>
    </row>
    <row r="1721" spans="1:97">
      <c r="A1721" s="40" t="s">
        <v>4104</v>
      </c>
      <c r="B1721" s="40" t="s">
        <v>289</v>
      </c>
      <c r="C1721" s="40" t="s">
        <v>3502</v>
      </c>
      <c r="D1721" s="40" t="s">
        <v>3503</v>
      </c>
      <c r="E1721" s="40" t="s">
        <v>3546</v>
      </c>
      <c r="F1721" s="40" t="s">
        <v>2849</v>
      </c>
      <c r="G1721" s="41" t="s">
        <v>294</v>
      </c>
      <c r="H1721" s="40" t="s">
        <v>4105</v>
      </c>
      <c r="I1721" s="42">
        <v>450</v>
      </c>
      <c r="J1721" s="42">
        <v>86.498856000000004</v>
      </c>
      <c r="K1721" s="42">
        <v>50.457666000000003</v>
      </c>
      <c r="L1721" s="42">
        <v>95.766589999999994</v>
      </c>
      <c r="M1721" s="42">
        <v>89.588100999999995</v>
      </c>
      <c r="N1721" s="42">
        <v>77.231121000000002</v>
      </c>
      <c r="O1721" s="42">
        <v>50.457666000000003</v>
      </c>
      <c r="P1721" s="42">
        <v>81</v>
      </c>
      <c r="Q1721" s="42">
        <v>64</v>
      </c>
      <c r="R1721" s="42">
        <v>98</v>
      </c>
      <c r="S1721" s="42">
        <v>80</v>
      </c>
      <c r="T1721" s="42">
        <v>64</v>
      </c>
      <c r="U1721" s="42">
        <v>34</v>
      </c>
      <c r="V1721" s="42">
        <v>223.455378</v>
      </c>
      <c r="W1721" s="42">
        <v>42.219679999999997</v>
      </c>
      <c r="X1721" s="42">
        <v>29.8627</v>
      </c>
      <c r="Y1721" s="42">
        <v>43.249428000000002</v>
      </c>
      <c r="Z1721" s="42">
        <v>50.457666000000003</v>
      </c>
      <c r="AA1721" s="42">
        <v>35.011442000000002</v>
      </c>
      <c r="AB1721" s="42">
        <v>21.624714000000001</v>
      </c>
      <c r="AC1721" s="42">
        <v>1.0297480000000001</v>
      </c>
      <c r="AD1721" s="42">
        <v>58.695652000000003</v>
      </c>
      <c r="AE1721" s="42">
        <v>123.569794</v>
      </c>
      <c r="AF1721" s="42">
        <v>41.189931000000001</v>
      </c>
      <c r="AG1721" s="42">
        <v>226.544622</v>
      </c>
      <c r="AH1721" s="42">
        <v>44.279176</v>
      </c>
      <c r="AI1721" s="42">
        <v>20.594965999999999</v>
      </c>
      <c r="AJ1721" s="42">
        <v>52.517161999999999</v>
      </c>
      <c r="AK1721" s="42">
        <v>39.130434999999999</v>
      </c>
      <c r="AL1721" s="42">
        <v>42.219679999999997</v>
      </c>
      <c r="AM1721" s="42">
        <v>24.713958999999999</v>
      </c>
      <c r="AN1721" s="42">
        <v>3.089245</v>
      </c>
      <c r="AO1721" s="42">
        <v>54.576658999999999</v>
      </c>
      <c r="AP1721" s="42">
        <v>115.331808</v>
      </c>
      <c r="AQ1721" s="42">
        <v>56.636156</v>
      </c>
      <c r="AR1721" s="42">
        <v>362.47139600000003</v>
      </c>
      <c r="AS1721" s="42">
        <v>8.2379859999999994</v>
      </c>
      <c r="AT1721" s="42">
        <v>12.356979000000001</v>
      </c>
      <c r="AU1721" s="42">
        <v>8.2379859999999994</v>
      </c>
      <c r="AV1721" s="42">
        <v>41.189931000000001</v>
      </c>
      <c r="AW1721" s="42">
        <v>53.546911000000001</v>
      </c>
      <c r="AX1721" s="42">
        <v>70.022882999999993</v>
      </c>
      <c r="AY1721" s="42">
        <v>102.974828</v>
      </c>
      <c r="AZ1721" s="42">
        <v>65.903890000000004</v>
      </c>
      <c r="BA1721" s="42">
        <v>193.59267700000001</v>
      </c>
      <c r="BB1721" s="42">
        <v>4.1189929999999997</v>
      </c>
      <c r="BC1721" s="42">
        <v>8.2379859999999994</v>
      </c>
      <c r="BD1721" s="42">
        <v>4.1189929999999997</v>
      </c>
      <c r="BE1721" s="42">
        <v>20.594965999999999</v>
      </c>
      <c r="BF1721" s="42">
        <v>12.356979000000001</v>
      </c>
      <c r="BG1721" s="42">
        <v>65.903890000000004</v>
      </c>
      <c r="BH1721" s="42">
        <v>37.070937999999998</v>
      </c>
      <c r="BI1721" s="42">
        <v>41.189931000000001</v>
      </c>
      <c r="BJ1721" s="42">
        <v>168.87871899999999</v>
      </c>
      <c r="BK1721" s="42">
        <v>4.1189929999999997</v>
      </c>
      <c r="BL1721" s="42">
        <v>4.1189929999999997</v>
      </c>
      <c r="BM1721" s="42">
        <v>4.1189929999999997</v>
      </c>
      <c r="BN1721" s="42">
        <v>20.594965999999999</v>
      </c>
      <c r="BO1721" s="42">
        <v>41.189931000000001</v>
      </c>
      <c r="BP1721" s="42">
        <v>4.1189929999999997</v>
      </c>
      <c r="BQ1721" s="42">
        <v>65.903890000000004</v>
      </c>
      <c r="BR1721" s="42">
        <v>24.713958999999999</v>
      </c>
      <c r="BS1721" s="42">
        <v>53.546911000000001</v>
      </c>
      <c r="BT1721" s="42">
        <v>0</v>
      </c>
      <c r="BU1721" s="42">
        <v>0</v>
      </c>
      <c r="BV1721" s="42">
        <v>0</v>
      </c>
      <c r="BW1721" s="42">
        <v>0</v>
      </c>
      <c r="BX1721" s="42">
        <v>0</v>
      </c>
      <c r="BY1721" s="42">
        <v>16.475973</v>
      </c>
      <c r="BZ1721" s="42">
        <v>0</v>
      </c>
      <c r="CA1721" s="42">
        <v>37.070937999999998</v>
      </c>
      <c r="CB1721" s="42">
        <v>177.116705</v>
      </c>
      <c r="CC1721" s="42">
        <v>4.1189929999999997</v>
      </c>
      <c r="CD1721" s="42">
        <v>12.356979000000001</v>
      </c>
      <c r="CE1721" s="42">
        <v>4.1189929999999997</v>
      </c>
      <c r="CF1721" s="42">
        <v>28.832951999999999</v>
      </c>
      <c r="CG1721" s="42">
        <v>45.308923999999998</v>
      </c>
      <c r="CH1721" s="42">
        <v>53.546911000000001</v>
      </c>
      <c r="CI1721" s="42">
        <v>4.1189929999999997</v>
      </c>
      <c r="CJ1721" s="42">
        <v>24.713958999999999</v>
      </c>
      <c r="CK1721" s="42">
        <v>131.80778000000001</v>
      </c>
      <c r="CL1721" s="42">
        <v>4.1189929999999997</v>
      </c>
      <c r="CM1721" s="42">
        <v>0</v>
      </c>
      <c r="CN1721" s="42">
        <v>4.1189929999999997</v>
      </c>
      <c r="CO1721" s="42">
        <v>12.356979000000001</v>
      </c>
      <c r="CP1721" s="42">
        <v>8.2379859999999994</v>
      </c>
      <c r="CQ1721" s="42">
        <v>0</v>
      </c>
      <c r="CR1721" s="42">
        <v>98.855834999999999</v>
      </c>
      <c r="CS1721" s="42">
        <v>4.1189929999999997</v>
      </c>
    </row>
    <row r="1722" spans="1:97">
      <c r="A1722" s="40" t="s">
        <v>4106</v>
      </c>
      <c r="B1722" s="40" t="s">
        <v>289</v>
      </c>
      <c r="C1722" s="40" t="s">
        <v>3502</v>
      </c>
      <c r="D1722" s="40" t="s">
        <v>3507</v>
      </c>
      <c r="E1722" s="40" t="s">
        <v>3554</v>
      </c>
      <c r="F1722" s="40" t="s">
        <v>2094</v>
      </c>
      <c r="G1722" s="41" t="s">
        <v>294</v>
      </c>
      <c r="H1722" s="40" t="s">
        <v>4107</v>
      </c>
      <c r="I1722" s="42">
        <v>227</v>
      </c>
      <c r="J1722" s="42">
        <v>41.633187999999997</v>
      </c>
      <c r="K1722" s="42">
        <v>26.764192000000001</v>
      </c>
      <c r="L1722" s="42">
        <v>42.624454</v>
      </c>
      <c r="M1722" s="42">
        <v>54.519651000000003</v>
      </c>
      <c r="N1722" s="42">
        <v>38.659388999999997</v>
      </c>
      <c r="O1722" s="42">
        <v>22.799126999999999</v>
      </c>
      <c r="P1722" s="42">
        <v>42</v>
      </c>
      <c r="Q1722" s="42">
        <v>31</v>
      </c>
      <c r="R1722" s="42">
        <v>51</v>
      </c>
      <c r="S1722" s="42">
        <v>42</v>
      </c>
      <c r="T1722" s="42">
        <v>38</v>
      </c>
      <c r="U1722" s="42">
        <v>13</v>
      </c>
      <c r="V1722" s="42">
        <v>113.995633</v>
      </c>
      <c r="W1722" s="42">
        <v>22.799126999999999</v>
      </c>
      <c r="X1722" s="42">
        <v>13.877729</v>
      </c>
      <c r="Y1722" s="42">
        <v>23.790393000000002</v>
      </c>
      <c r="Z1722" s="42">
        <v>22.799126999999999</v>
      </c>
      <c r="AA1722" s="42">
        <v>21.807860000000002</v>
      </c>
      <c r="AB1722" s="42">
        <v>7.9301310000000003</v>
      </c>
      <c r="AC1722" s="42">
        <v>0.99126599999999998</v>
      </c>
      <c r="AD1722" s="42">
        <v>24.781659000000001</v>
      </c>
      <c r="AE1722" s="42">
        <v>73.353712000000002</v>
      </c>
      <c r="AF1722" s="42">
        <v>15.860262000000001</v>
      </c>
      <c r="AG1722" s="42">
        <v>113.004367</v>
      </c>
      <c r="AH1722" s="42">
        <v>18.834060999999998</v>
      </c>
      <c r="AI1722" s="42">
        <v>12.886462999999999</v>
      </c>
      <c r="AJ1722" s="42">
        <v>18.834060999999998</v>
      </c>
      <c r="AK1722" s="42">
        <v>31.720524000000001</v>
      </c>
      <c r="AL1722" s="42">
        <v>16.851527999999998</v>
      </c>
      <c r="AM1722" s="42">
        <v>13.877729</v>
      </c>
      <c r="AN1722" s="42">
        <v>0</v>
      </c>
      <c r="AO1722" s="42">
        <v>20.816593999999998</v>
      </c>
      <c r="AP1722" s="42">
        <v>66.414846999999995</v>
      </c>
      <c r="AQ1722" s="42">
        <v>25.772925999999998</v>
      </c>
      <c r="AR1722" s="42">
        <v>178.42794799999999</v>
      </c>
      <c r="AS1722" s="42">
        <v>23.790393000000002</v>
      </c>
      <c r="AT1722" s="42">
        <v>7.9301310000000003</v>
      </c>
      <c r="AU1722" s="42">
        <v>3.9650660000000002</v>
      </c>
      <c r="AV1722" s="42">
        <v>23.790393000000002</v>
      </c>
      <c r="AW1722" s="42">
        <v>27.755458999999998</v>
      </c>
      <c r="AX1722" s="42">
        <v>23.790393000000002</v>
      </c>
      <c r="AY1722" s="42">
        <v>51.545851999999996</v>
      </c>
      <c r="AZ1722" s="42">
        <v>15.860262000000001</v>
      </c>
      <c r="BA1722" s="42">
        <v>83.266375999999994</v>
      </c>
      <c r="BB1722" s="42">
        <v>23.790393000000002</v>
      </c>
      <c r="BC1722" s="42">
        <v>7.9301310000000003</v>
      </c>
      <c r="BD1722" s="42">
        <v>3.9650660000000002</v>
      </c>
      <c r="BE1722" s="42">
        <v>7.9301310000000003</v>
      </c>
      <c r="BF1722" s="42">
        <v>0</v>
      </c>
      <c r="BG1722" s="42">
        <v>15.860262000000001</v>
      </c>
      <c r="BH1722" s="42">
        <v>19.825327999999999</v>
      </c>
      <c r="BI1722" s="42">
        <v>3.9650660000000002</v>
      </c>
      <c r="BJ1722" s="42">
        <v>95.161572000000007</v>
      </c>
      <c r="BK1722" s="42">
        <v>0</v>
      </c>
      <c r="BL1722" s="42">
        <v>0</v>
      </c>
      <c r="BM1722" s="42">
        <v>0</v>
      </c>
      <c r="BN1722" s="42">
        <v>15.860262000000001</v>
      </c>
      <c r="BO1722" s="42">
        <v>27.755458999999998</v>
      </c>
      <c r="BP1722" s="42">
        <v>7.9301310000000003</v>
      </c>
      <c r="BQ1722" s="42">
        <v>31.720524000000001</v>
      </c>
      <c r="BR1722" s="42">
        <v>11.895197</v>
      </c>
      <c r="BS1722" s="42">
        <v>15.860262000000001</v>
      </c>
      <c r="BT1722" s="42">
        <v>0</v>
      </c>
      <c r="BU1722" s="42">
        <v>0</v>
      </c>
      <c r="BV1722" s="42">
        <v>0</v>
      </c>
      <c r="BW1722" s="42">
        <v>0</v>
      </c>
      <c r="BX1722" s="42">
        <v>3.9650660000000002</v>
      </c>
      <c r="BY1722" s="42">
        <v>7.9301310000000003</v>
      </c>
      <c r="BZ1722" s="42">
        <v>0</v>
      </c>
      <c r="CA1722" s="42">
        <v>3.9650660000000002</v>
      </c>
      <c r="CB1722" s="42">
        <v>91.196506999999997</v>
      </c>
      <c r="CC1722" s="42">
        <v>23.790393000000002</v>
      </c>
      <c r="CD1722" s="42">
        <v>7.9301310000000003</v>
      </c>
      <c r="CE1722" s="42">
        <v>3.9650660000000002</v>
      </c>
      <c r="CF1722" s="42">
        <v>23.790393000000002</v>
      </c>
      <c r="CG1722" s="42">
        <v>23.790393000000002</v>
      </c>
      <c r="CH1722" s="42">
        <v>3.9650660000000002</v>
      </c>
      <c r="CI1722" s="42">
        <v>0</v>
      </c>
      <c r="CJ1722" s="42">
        <v>3.9650660000000002</v>
      </c>
      <c r="CK1722" s="42">
        <v>71.371178999999998</v>
      </c>
      <c r="CL1722" s="42">
        <v>0</v>
      </c>
      <c r="CM1722" s="42">
        <v>0</v>
      </c>
      <c r="CN1722" s="42">
        <v>0</v>
      </c>
      <c r="CO1722" s="42">
        <v>0</v>
      </c>
      <c r="CP1722" s="42">
        <v>0</v>
      </c>
      <c r="CQ1722" s="42">
        <v>11.895197</v>
      </c>
      <c r="CR1722" s="42">
        <v>51.545851999999996</v>
      </c>
      <c r="CS1722" s="42">
        <v>7.9301310000000003</v>
      </c>
    </row>
    <row r="1723" spans="1:97">
      <c r="A1723" s="40" t="s">
        <v>4108</v>
      </c>
      <c r="B1723" s="40" t="s">
        <v>289</v>
      </c>
      <c r="C1723" s="40" t="s">
        <v>3502</v>
      </c>
      <c r="D1723" s="40" t="s">
        <v>3519</v>
      </c>
      <c r="E1723" s="40" t="s">
        <v>3756</v>
      </c>
      <c r="F1723" s="40" t="s">
        <v>397</v>
      </c>
      <c r="G1723" s="41" t="s">
        <v>294</v>
      </c>
      <c r="H1723" s="40" t="s">
        <v>4109</v>
      </c>
      <c r="I1723" s="42">
        <v>279</v>
      </c>
      <c r="J1723" s="42">
        <v>49.182692000000003</v>
      </c>
      <c r="K1723" s="42">
        <v>40.240385000000003</v>
      </c>
      <c r="L1723" s="42">
        <v>51.865385000000003</v>
      </c>
      <c r="M1723" s="42">
        <v>59.019230999999998</v>
      </c>
      <c r="N1723" s="42">
        <v>51.865385000000003</v>
      </c>
      <c r="O1723" s="42">
        <v>26.826923000000001</v>
      </c>
      <c r="P1723" s="42">
        <v>42</v>
      </c>
      <c r="Q1723" s="42">
        <v>40</v>
      </c>
      <c r="R1723" s="42">
        <v>57</v>
      </c>
      <c r="S1723" s="42">
        <v>47</v>
      </c>
      <c r="T1723" s="42">
        <v>60</v>
      </c>
      <c r="U1723" s="42">
        <v>27</v>
      </c>
      <c r="V1723" s="42">
        <v>133.240385</v>
      </c>
      <c r="W1723" s="42">
        <v>19.673076999999999</v>
      </c>
      <c r="X1723" s="42">
        <v>19.673076999999999</v>
      </c>
      <c r="Y1723" s="42">
        <v>27.721153999999999</v>
      </c>
      <c r="Z1723" s="42">
        <v>27.721153999999999</v>
      </c>
      <c r="AA1723" s="42">
        <v>26.826923000000001</v>
      </c>
      <c r="AB1723" s="42">
        <v>11.625</v>
      </c>
      <c r="AC1723" s="42">
        <v>0</v>
      </c>
      <c r="AD1723" s="42">
        <v>22.355768999999999</v>
      </c>
      <c r="AE1723" s="42">
        <v>84.951922999999994</v>
      </c>
      <c r="AF1723" s="42">
        <v>25.932691999999999</v>
      </c>
      <c r="AG1723" s="42">
        <v>145.759615</v>
      </c>
      <c r="AH1723" s="42">
        <v>29.509615</v>
      </c>
      <c r="AI1723" s="42">
        <v>20.567308000000001</v>
      </c>
      <c r="AJ1723" s="42">
        <v>24.144231000000001</v>
      </c>
      <c r="AK1723" s="42">
        <v>31.298076999999999</v>
      </c>
      <c r="AL1723" s="42">
        <v>25.038461999999999</v>
      </c>
      <c r="AM1723" s="42">
        <v>14.307691999999999</v>
      </c>
      <c r="AN1723" s="42">
        <v>0.894231</v>
      </c>
      <c r="AO1723" s="42">
        <v>34.875</v>
      </c>
      <c r="AP1723" s="42">
        <v>81.375</v>
      </c>
      <c r="AQ1723" s="42">
        <v>29.509615</v>
      </c>
      <c r="AR1723" s="42">
        <v>232.5</v>
      </c>
      <c r="AS1723" s="42">
        <v>0</v>
      </c>
      <c r="AT1723" s="42">
        <v>3.5769229999999999</v>
      </c>
      <c r="AU1723" s="42">
        <v>10.730769</v>
      </c>
      <c r="AV1723" s="42">
        <v>28.615385</v>
      </c>
      <c r="AW1723" s="42">
        <v>35.769230999999998</v>
      </c>
      <c r="AX1723" s="42">
        <v>39.346153999999999</v>
      </c>
      <c r="AY1723" s="42">
        <v>96.576922999999994</v>
      </c>
      <c r="AZ1723" s="42">
        <v>17.884615</v>
      </c>
      <c r="BA1723" s="42">
        <v>118.038462</v>
      </c>
      <c r="BB1723" s="42">
        <v>0</v>
      </c>
      <c r="BC1723" s="42">
        <v>3.5769229999999999</v>
      </c>
      <c r="BD1723" s="42">
        <v>3.5769229999999999</v>
      </c>
      <c r="BE1723" s="42">
        <v>3.5769229999999999</v>
      </c>
      <c r="BF1723" s="42">
        <v>10.730769</v>
      </c>
      <c r="BG1723" s="42">
        <v>39.346153999999999</v>
      </c>
      <c r="BH1723" s="42">
        <v>50.076923000000001</v>
      </c>
      <c r="BI1723" s="42">
        <v>7.1538459999999997</v>
      </c>
      <c r="BJ1723" s="42">
        <v>114.461538</v>
      </c>
      <c r="BK1723" s="42">
        <v>0</v>
      </c>
      <c r="BL1723" s="42">
        <v>0</v>
      </c>
      <c r="BM1723" s="42">
        <v>7.1538459999999997</v>
      </c>
      <c r="BN1723" s="42">
        <v>25.038461999999999</v>
      </c>
      <c r="BO1723" s="42">
        <v>25.038461999999999</v>
      </c>
      <c r="BP1723" s="42">
        <v>0</v>
      </c>
      <c r="BQ1723" s="42">
        <v>46.5</v>
      </c>
      <c r="BR1723" s="42">
        <v>10.730769</v>
      </c>
      <c r="BS1723" s="42">
        <v>21.461538000000001</v>
      </c>
      <c r="BT1723" s="42">
        <v>0</v>
      </c>
      <c r="BU1723" s="42">
        <v>3.5769229999999999</v>
      </c>
      <c r="BV1723" s="42">
        <v>0</v>
      </c>
      <c r="BW1723" s="42">
        <v>0</v>
      </c>
      <c r="BX1723" s="42">
        <v>3.5769229999999999</v>
      </c>
      <c r="BY1723" s="42">
        <v>7.1538459999999997</v>
      </c>
      <c r="BZ1723" s="42">
        <v>0</v>
      </c>
      <c r="CA1723" s="42">
        <v>7.1538459999999997</v>
      </c>
      <c r="CB1723" s="42">
        <v>93</v>
      </c>
      <c r="CC1723" s="42">
        <v>0</v>
      </c>
      <c r="CD1723" s="42">
        <v>0</v>
      </c>
      <c r="CE1723" s="42">
        <v>7.1538459999999997</v>
      </c>
      <c r="CF1723" s="42">
        <v>25.038461999999999</v>
      </c>
      <c r="CG1723" s="42">
        <v>25.038461999999999</v>
      </c>
      <c r="CH1723" s="42">
        <v>32.192307999999997</v>
      </c>
      <c r="CI1723" s="42">
        <v>0</v>
      </c>
      <c r="CJ1723" s="42">
        <v>3.5769229999999999</v>
      </c>
      <c r="CK1723" s="42">
        <v>118.038462</v>
      </c>
      <c r="CL1723" s="42">
        <v>0</v>
      </c>
      <c r="CM1723" s="42">
        <v>0</v>
      </c>
      <c r="CN1723" s="42">
        <v>3.5769229999999999</v>
      </c>
      <c r="CO1723" s="42">
        <v>3.5769229999999999</v>
      </c>
      <c r="CP1723" s="42">
        <v>7.1538459999999997</v>
      </c>
      <c r="CQ1723" s="42">
        <v>0</v>
      </c>
      <c r="CR1723" s="42">
        <v>96.576922999999994</v>
      </c>
      <c r="CS1723" s="42">
        <v>7.1538459999999997</v>
      </c>
    </row>
    <row r="1724" spans="1:97">
      <c r="A1724" s="40" t="s">
        <v>4110</v>
      </c>
      <c r="B1724" s="40" t="s">
        <v>289</v>
      </c>
      <c r="C1724" s="40" t="s">
        <v>3502</v>
      </c>
      <c r="D1724" s="40" t="s">
        <v>3507</v>
      </c>
      <c r="E1724" s="40" t="s">
        <v>3511</v>
      </c>
      <c r="F1724" s="40" t="s">
        <v>397</v>
      </c>
      <c r="G1724" s="41" t="s">
        <v>294</v>
      </c>
      <c r="H1724" s="40" t="s">
        <v>4111</v>
      </c>
      <c r="I1724" s="42">
        <v>167</v>
      </c>
      <c r="J1724" s="42">
        <v>17</v>
      </c>
      <c r="K1724" s="42">
        <v>21</v>
      </c>
      <c r="L1724" s="42">
        <v>24</v>
      </c>
      <c r="M1724" s="42">
        <v>37</v>
      </c>
      <c r="N1724" s="42">
        <v>43</v>
      </c>
      <c r="O1724" s="42">
        <v>25</v>
      </c>
      <c r="P1724" s="42">
        <v>24</v>
      </c>
      <c r="Q1724" s="42">
        <v>14</v>
      </c>
      <c r="R1724" s="42">
        <v>36</v>
      </c>
      <c r="S1724" s="42">
        <v>33</v>
      </c>
      <c r="T1724" s="42">
        <v>46</v>
      </c>
      <c r="U1724" s="42">
        <v>16</v>
      </c>
      <c r="V1724" s="42">
        <v>79</v>
      </c>
      <c r="W1724" s="42">
        <v>10</v>
      </c>
      <c r="X1724" s="42">
        <v>8</v>
      </c>
      <c r="Y1724" s="42">
        <v>12</v>
      </c>
      <c r="Z1724" s="42">
        <v>17</v>
      </c>
      <c r="AA1724" s="42">
        <v>22</v>
      </c>
      <c r="AB1724" s="42">
        <v>10</v>
      </c>
      <c r="AC1724" s="42">
        <v>0</v>
      </c>
      <c r="AD1724" s="42">
        <v>15</v>
      </c>
      <c r="AE1724" s="42">
        <v>39</v>
      </c>
      <c r="AF1724" s="42">
        <v>25</v>
      </c>
      <c r="AG1724" s="42">
        <v>88</v>
      </c>
      <c r="AH1724" s="42">
        <v>7</v>
      </c>
      <c r="AI1724" s="42">
        <v>13</v>
      </c>
      <c r="AJ1724" s="42">
        <v>12</v>
      </c>
      <c r="AK1724" s="42">
        <v>20</v>
      </c>
      <c r="AL1724" s="42">
        <v>21</v>
      </c>
      <c r="AM1724" s="42">
        <v>15</v>
      </c>
      <c r="AN1724" s="42">
        <v>0</v>
      </c>
      <c r="AO1724" s="42">
        <v>14</v>
      </c>
      <c r="AP1724" s="42">
        <v>47</v>
      </c>
      <c r="AQ1724" s="42">
        <v>27</v>
      </c>
      <c r="AR1724" s="42">
        <v>152</v>
      </c>
      <c r="AS1724" s="42">
        <v>12</v>
      </c>
      <c r="AT1724" s="42">
        <v>4</v>
      </c>
      <c r="AU1724" s="42">
        <v>12</v>
      </c>
      <c r="AV1724" s="42">
        <v>4</v>
      </c>
      <c r="AW1724" s="42">
        <v>8</v>
      </c>
      <c r="AX1724" s="42">
        <v>16</v>
      </c>
      <c r="AY1724" s="42">
        <v>72</v>
      </c>
      <c r="AZ1724" s="42">
        <v>24</v>
      </c>
      <c r="BA1724" s="42">
        <v>76</v>
      </c>
      <c r="BB1724" s="42">
        <v>12</v>
      </c>
      <c r="BC1724" s="42">
        <v>0</v>
      </c>
      <c r="BD1724" s="42">
        <v>4</v>
      </c>
      <c r="BE1724" s="42">
        <v>0</v>
      </c>
      <c r="BF1724" s="42">
        <v>0</v>
      </c>
      <c r="BG1724" s="42">
        <v>12</v>
      </c>
      <c r="BH1724" s="42">
        <v>36</v>
      </c>
      <c r="BI1724" s="42">
        <v>12</v>
      </c>
      <c r="BJ1724" s="42">
        <v>76</v>
      </c>
      <c r="BK1724" s="42">
        <v>0</v>
      </c>
      <c r="BL1724" s="42">
        <v>4</v>
      </c>
      <c r="BM1724" s="42">
        <v>8</v>
      </c>
      <c r="BN1724" s="42">
        <v>4</v>
      </c>
      <c r="BO1724" s="42">
        <v>8</v>
      </c>
      <c r="BP1724" s="42">
        <v>4</v>
      </c>
      <c r="BQ1724" s="42">
        <v>36</v>
      </c>
      <c r="BR1724" s="42">
        <v>12</v>
      </c>
      <c r="BS1724" s="42">
        <v>12</v>
      </c>
      <c r="BT1724" s="42">
        <v>0</v>
      </c>
      <c r="BU1724" s="42">
        <v>0</v>
      </c>
      <c r="BV1724" s="42">
        <v>0</v>
      </c>
      <c r="BW1724" s="42">
        <v>0</v>
      </c>
      <c r="BX1724" s="42">
        <v>0</v>
      </c>
      <c r="BY1724" s="42">
        <v>4</v>
      </c>
      <c r="BZ1724" s="42">
        <v>0</v>
      </c>
      <c r="CA1724" s="42">
        <v>8</v>
      </c>
      <c r="CB1724" s="42">
        <v>56</v>
      </c>
      <c r="CC1724" s="42">
        <v>8</v>
      </c>
      <c r="CD1724" s="42">
        <v>4</v>
      </c>
      <c r="CE1724" s="42">
        <v>12</v>
      </c>
      <c r="CF1724" s="42">
        <v>0</v>
      </c>
      <c r="CG1724" s="42">
        <v>8</v>
      </c>
      <c r="CH1724" s="42">
        <v>12</v>
      </c>
      <c r="CI1724" s="42">
        <v>4</v>
      </c>
      <c r="CJ1724" s="42">
        <v>8</v>
      </c>
      <c r="CK1724" s="42">
        <v>84</v>
      </c>
      <c r="CL1724" s="42">
        <v>4</v>
      </c>
      <c r="CM1724" s="42">
        <v>0</v>
      </c>
      <c r="CN1724" s="42">
        <v>0</v>
      </c>
      <c r="CO1724" s="42">
        <v>4</v>
      </c>
      <c r="CP1724" s="42">
        <v>0</v>
      </c>
      <c r="CQ1724" s="42">
        <v>0</v>
      </c>
      <c r="CR1724" s="42">
        <v>68</v>
      </c>
      <c r="CS1724" s="42">
        <v>8</v>
      </c>
    </row>
    <row r="1725" spans="1:97">
      <c r="A1725" s="40" t="s">
        <v>4112</v>
      </c>
      <c r="B1725" s="40" t="s">
        <v>289</v>
      </c>
      <c r="C1725" s="40" t="s">
        <v>3502</v>
      </c>
      <c r="D1725" s="40" t="s">
        <v>3519</v>
      </c>
      <c r="E1725" s="40" t="s">
        <v>3578</v>
      </c>
      <c r="F1725" s="40" t="s">
        <v>397</v>
      </c>
      <c r="G1725" s="41" t="s">
        <v>294</v>
      </c>
      <c r="H1725" s="40" t="s">
        <v>4113</v>
      </c>
      <c r="I1725" s="42">
        <v>134</v>
      </c>
      <c r="J1725" s="42">
        <v>18.741258999999999</v>
      </c>
      <c r="K1725" s="42">
        <v>14.055944</v>
      </c>
      <c r="L1725" s="42">
        <v>26.237762</v>
      </c>
      <c r="M1725" s="42">
        <v>35.608392000000002</v>
      </c>
      <c r="N1725" s="42">
        <v>26.237762</v>
      </c>
      <c r="O1725" s="42">
        <v>13.118881</v>
      </c>
      <c r="P1725" s="42">
        <v>25</v>
      </c>
      <c r="Q1725" s="42">
        <v>25</v>
      </c>
      <c r="R1725" s="42">
        <v>31</v>
      </c>
      <c r="S1725" s="42">
        <v>32</v>
      </c>
      <c r="T1725" s="42">
        <v>23</v>
      </c>
      <c r="U1725" s="42">
        <v>13</v>
      </c>
      <c r="V1725" s="42">
        <v>68.405593999999994</v>
      </c>
      <c r="W1725" s="42">
        <v>12.181818</v>
      </c>
      <c r="X1725" s="42">
        <v>5.6223780000000003</v>
      </c>
      <c r="Y1725" s="42">
        <v>14.993007</v>
      </c>
      <c r="Z1725" s="42">
        <v>14.993007</v>
      </c>
      <c r="AA1725" s="42">
        <v>15.930070000000001</v>
      </c>
      <c r="AB1725" s="42">
        <v>4.6853150000000001</v>
      </c>
      <c r="AC1725" s="42">
        <v>0</v>
      </c>
      <c r="AD1725" s="42">
        <v>14.993007</v>
      </c>
      <c r="AE1725" s="42">
        <v>37.482517000000001</v>
      </c>
      <c r="AF1725" s="42">
        <v>15.930070000000001</v>
      </c>
      <c r="AG1725" s="42">
        <v>65.594406000000006</v>
      </c>
      <c r="AH1725" s="42">
        <v>6.5594409999999996</v>
      </c>
      <c r="AI1725" s="42">
        <v>8.4335660000000008</v>
      </c>
      <c r="AJ1725" s="42">
        <v>11.244755</v>
      </c>
      <c r="AK1725" s="42">
        <v>20.615385</v>
      </c>
      <c r="AL1725" s="42">
        <v>10.307691999999999</v>
      </c>
      <c r="AM1725" s="42">
        <v>6.5594409999999996</v>
      </c>
      <c r="AN1725" s="42">
        <v>1.874126</v>
      </c>
      <c r="AO1725" s="42">
        <v>9.3706289999999992</v>
      </c>
      <c r="AP1725" s="42">
        <v>43.104894999999999</v>
      </c>
      <c r="AQ1725" s="42">
        <v>13.118881</v>
      </c>
      <c r="AR1725" s="42">
        <v>108.69930100000001</v>
      </c>
      <c r="AS1725" s="42">
        <v>11.244755</v>
      </c>
      <c r="AT1725" s="42">
        <v>7.4965029999999997</v>
      </c>
      <c r="AU1725" s="42">
        <v>7.4965029999999997</v>
      </c>
      <c r="AV1725" s="42">
        <v>26.237762</v>
      </c>
      <c r="AW1725" s="42">
        <v>11.244755</v>
      </c>
      <c r="AX1725" s="42">
        <v>7.4965029999999997</v>
      </c>
      <c r="AY1725" s="42">
        <v>29.986014000000001</v>
      </c>
      <c r="AZ1725" s="42">
        <v>7.4965029999999997</v>
      </c>
      <c r="BA1725" s="42">
        <v>59.972028000000002</v>
      </c>
      <c r="BB1725" s="42">
        <v>11.244755</v>
      </c>
      <c r="BC1725" s="42">
        <v>3.7482519999999999</v>
      </c>
      <c r="BD1725" s="42">
        <v>7.4965029999999997</v>
      </c>
      <c r="BE1725" s="42">
        <v>7.4965029999999997</v>
      </c>
      <c r="BF1725" s="42">
        <v>3.7482519999999999</v>
      </c>
      <c r="BG1725" s="42">
        <v>7.4965029999999997</v>
      </c>
      <c r="BH1725" s="42">
        <v>18.741258999999999</v>
      </c>
      <c r="BI1725" s="42">
        <v>0</v>
      </c>
      <c r="BJ1725" s="42">
        <v>48.727272999999997</v>
      </c>
      <c r="BK1725" s="42">
        <v>0</v>
      </c>
      <c r="BL1725" s="42">
        <v>3.7482519999999999</v>
      </c>
      <c r="BM1725" s="42">
        <v>0</v>
      </c>
      <c r="BN1725" s="42">
        <v>18.741258999999999</v>
      </c>
      <c r="BO1725" s="42">
        <v>7.4965029999999997</v>
      </c>
      <c r="BP1725" s="42">
        <v>0</v>
      </c>
      <c r="BQ1725" s="42">
        <v>11.244755</v>
      </c>
      <c r="BR1725" s="42">
        <v>7.4965029999999997</v>
      </c>
      <c r="BS1725" s="42">
        <v>3.7482519999999999</v>
      </c>
      <c r="BT1725" s="42">
        <v>0</v>
      </c>
      <c r="BU1725" s="42">
        <v>0</v>
      </c>
      <c r="BV1725" s="42">
        <v>0</v>
      </c>
      <c r="BW1725" s="42">
        <v>3.7482519999999999</v>
      </c>
      <c r="BX1725" s="42">
        <v>0</v>
      </c>
      <c r="BY1725" s="42">
        <v>0</v>
      </c>
      <c r="BZ1725" s="42">
        <v>0</v>
      </c>
      <c r="CA1725" s="42">
        <v>0</v>
      </c>
      <c r="CB1725" s="42">
        <v>48.727272999999997</v>
      </c>
      <c r="CC1725" s="42">
        <v>3.7482519999999999</v>
      </c>
      <c r="CD1725" s="42">
        <v>7.4965029999999997</v>
      </c>
      <c r="CE1725" s="42">
        <v>3.7482519999999999</v>
      </c>
      <c r="CF1725" s="42">
        <v>11.244755</v>
      </c>
      <c r="CG1725" s="42">
        <v>11.244755</v>
      </c>
      <c r="CH1725" s="42">
        <v>7.4965029999999997</v>
      </c>
      <c r="CI1725" s="42">
        <v>0</v>
      </c>
      <c r="CJ1725" s="42">
        <v>3.7482519999999999</v>
      </c>
      <c r="CK1725" s="42">
        <v>56.223776000000001</v>
      </c>
      <c r="CL1725" s="42">
        <v>7.4965029999999997</v>
      </c>
      <c r="CM1725" s="42">
        <v>0</v>
      </c>
      <c r="CN1725" s="42">
        <v>3.7482519999999999</v>
      </c>
      <c r="CO1725" s="42">
        <v>11.244755</v>
      </c>
      <c r="CP1725" s="42">
        <v>0</v>
      </c>
      <c r="CQ1725" s="42">
        <v>0</v>
      </c>
      <c r="CR1725" s="42">
        <v>29.986014000000001</v>
      </c>
      <c r="CS1725" s="42">
        <v>3.7482519999999999</v>
      </c>
    </row>
    <row r="1726" spans="1:97">
      <c r="A1726" s="40" t="s">
        <v>4114</v>
      </c>
      <c r="B1726" s="40" t="s">
        <v>289</v>
      </c>
      <c r="C1726" s="40" t="s">
        <v>3502</v>
      </c>
      <c r="D1726" s="40" t="s">
        <v>3507</v>
      </c>
      <c r="E1726" s="40" t="s">
        <v>3621</v>
      </c>
      <c r="F1726" s="40" t="s">
        <v>2094</v>
      </c>
      <c r="G1726" s="41" t="s">
        <v>294</v>
      </c>
      <c r="H1726" s="40" t="s">
        <v>4115</v>
      </c>
      <c r="I1726" s="42">
        <v>201</v>
      </c>
      <c r="J1726" s="42">
        <v>32.356098000000003</v>
      </c>
      <c r="K1726" s="42">
        <v>22.551220000000001</v>
      </c>
      <c r="L1726" s="42">
        <v>32.356098000000003</v>
      </c>
      <c r="M1726" s="42">
        <v>49.024389999999997</v>
      </c>
      <c r="N1726" s="42">
        <v>39.219512000000002</v>
      </c>
      <c r="O1726" s="42">
        <v>25.492683</v>
      </c>
      <c r="P1726" s="42">
        <v>19</v>
      </c>
      <c r="Q1726" s="42">
        <v>36</v>
      </c>
      <c r="R1726" s="42">
        <v>37</v>
      </c>
      <c r="S1726" s="42">
        <v>42</v>
      </c>
      <c r="T1726" s="42">
        <v>45</v>
      </c>
      <c r="U1726" s="42">
        <v>21</v>
      </c>
      <c r="V1726" s="42">
        <v>102.95122000000001</v>
      </c>
      <c r="W1726" s="42">
        <v>16.668292999999998</v>
      </c>
      <c r="X1726" s="42">
        <v>15.687805000000001</v>
      </c>
      <c r="Y1726" s="42">
        <v>14.707317</v>
      </c>
      <c r="Z1726" s="42">
        <v>21.570732</v>
      </c>
      <c r="AA1726" s="42">
        <v>23.531707000000001</v>
      </c>
      <c r="AB1726" s="42">
        <v>9.8048780000000004</v>
      </c>
      <c r="AC1726" s="42">
        <v>0.98048800000000003</v>
      </c>
      <c r="AD1726" s="42">
        <v>25.492683</v>
      </c>
      <c r="AE1726" s="42">
        <v>54.907316999999999</v>
      </c>
      <c r="AF1726" s="42">
        <v>22.551220000000001</v>
      </c>
      <c r="AG1726" s="42">
        <v>98.048779999999994</v>
      </c>
      <c r="AH1726" s="42">
        <v>15.687805000000001</v>
      </c>
      <c r="AI1726" s="42">
        <v>6.8634149999999998</v>
      </c>
      <c r="AJ1726" s="42">
        <v>17.648779999999999</v>
      </c>
      <c r="AK1726" s="42">
        <v>27.453658999999998</v>
      </c>
      <c r="AL1726" s="42">
        <v>15.687805000000001</v>
      </c>
      <c r="AM1726" s="42">
        <v>14.707317</v>
      </c>
      <c r="AN1726" s="42">
        <v>0</v>
      </c>
      <c r="AO1726" s="42">
        <v>18.629268</v>
      </c>
      <c r="AP1726" s="42">
        <v>56.868293000000001</v>
      </c>
      <c r="AQ1726" s="42">
        <v>22.551220000000001</v>
      </c>
      <c r="AR1726" s="42">
        <v>172.565854</v>
      </c>
      <c r="AS1726" s="42">
        <v>15.687805000000001</v>
      </c>
      <c r="AT1726" s="42">
        <v>11.765853999999999</v>
      </c>
      <c r="AU1726" s="42">
        <v>0</v>
      </c>
      <c r="AV1726" s="42">
        <v>19.609756000000001</v>
      </c>
      <c r="AW1726" s="42">
        <v>23.531707000000001</v>
      </c>
      <c r="AX1726" s="42">
        <v>31.375610000000002</v>
      </c>
      <c r="AY1726" s="42">
        <v>43.141463000000002</v>
      </c>
      <c r="AZ1726" s="42">
        <v>27.453658999999998</v>
      </c>
      <c r="BA1726" s="42">
        <v>90.204877999999994</v>
      </c>
      <c r="BB1726" s="42">
        <v>11.765853999999999</v>
      </c>
      <c r="BC1726" s="42">
        <v>11.765853999999999</v>
      </c>
      <c r="BD1726" s="42">
        <v>0</v>
      </c>
      <c r="BE1726" s="42">
        <v>3.921951</v>
      </c>
      <c r="BF1726" s="42">
        <v>3.921951</v>
      </c>
      <c r="BG1726" s="42">
        <v>23.531707000000001</v>
      </c>
      <c r="BH1726" s="42">
        <v>31.375610000000002</v>
      </c>
      <c r="BI1726" s="42">
        <v>3.921951</v>
      </c>
      <c r="BJ1726" s="42">
        <v>82.360975999999994</v>
      </c>
      <c r="BK1726" s="42">
        <v>3.921951</v>
      </c>
      <c r="BL1726" s="42">
        <v>0</v>
      </c>
      <c r="BM1726" s="42">
        <v>0</v>
      </c>
      <c r="BN1726" s="42">
        <v>15.687805000000001</v>
      </c>
      <c r="BO1726" s="42">
        <v>19.609756000000001</v>
      </c>
      <c r="BP1726" s="42">
        <v>7.8439019999999999</v>
      </c>
      <c r="BQ1726" s="42">
        <v>11.765853999999999</v>
      </c>
      <c r="BR1726" s="42">
        <v>23.531707000000001</v>
      </c>
      <c r="BS1726" s="42">
        <v>19.609756000000001</v>
      </c>
      <c r="BT1726" s="42">
        <v>0</v>
      </c>
      <c r="BU1726" s="42">
        <v>0</v>
      </c>
      <c r="BV1726" s="42">
        <v>0</v>
      </c>
      <c r="BW1726" s="42">
        <v>3.921951</v>
      </c>
      <c r="BX1726" s="42">
        <v>3.921951</v>
      </c>
      <c r="BY1726" s="42">
        <v>0</v>
      </c>
      <c r="BZ1726" s="42">
        <v>0</v>
      </c>
      <c r="CA1726" s="42">
        <v>11.765853999999999</v>
      </c>
      <c r="CB1726" s="42">
        <v>82.360975999999994</v>
      </c>
      <c r="CC1726" s="42">
        <v>11.765853999999999</v>
      </c>
      <c r="CD1726" s="42">
        <v>11.765853999999999</v>
      </c>
      <c r="CE1726" s="42">
        <v>0</v>
      </c>
      <c r="CF1726" s="42">
        <v>15.687805000000001</v>
      </c>
      <c r="CG1726" s="42">
        <v>11.765853999999999</v>
      </c>
      <c r="CH1726" s="42">
        <v>23.531707000000001</v>
      </c>
      <c r="CI1726" s="42">
        <v>0</v>
      </c>
      <c r="CJ1726" s="42">
        <v>7.8439019999999999</v>
      </c>
      <c r="CK1726" s="42">
        <v>70.595122000000003</v>
      </c>
      <c r="CL1726" s="42">
        <v>3.921951</v>
      </c>
      <c r="CM1726" s="42">
        <v>0</v>
      </c>
      <c r="CN1726" s="42">
        <v>0</v>
      </c>
      <c r="CO1726" s="42">
        <v>0</v>
      </c>
      <c r="CP1726" s="42">
        <v>7.8439019999999999</v>
      </c>
      <c r="CQ1726" s="42">
        <v>7.8439019999999999</v>
      </c>
      <c r="CR1726" s="42">
        <v>43.141463000000002</v>
      </c>
      <c r="CS1726" s="42">
        <v>7.8439019999999999</v>
      </c>
    </row>
    <row r="1727" spans="1:97">
      <c r="A1727" s="40" t="s">
        <v>4116</v>
      </c>
      <c r="B1727" s="40" t="s">
        <v>289</v>
      </c>
      <c r="C1727" s="40" t="s">
        <v>3502</v>
      </c>
      <c r="D1727" s="40" t="s">
        <v>3519</v>
      </c>
      <c r="E1727" s="40" t="s">
        <v>3616</v>
      </c>
      <c r="F1727" s="40" t="s">
        <v>397</v>
      </c>
      <c r="G1727" s="41" t="s">
        <v>294</v>
      </c>
      <c r="H1727" s="40" t="s">
        <v>4117</v>
      </c>
      <c r="I1727" s="42">
        <v>175</v>
      </c>
      <c r="J1727" s="42">
        <v>26.846591</v>
      </c>
      <c r="K1727" s="42">
        <v>16.903409</v>
      </c>
      <c r="L1727" s="42">
        <v>28.835227</v>
      </c>
      <c r="M1727" s="42">
        <v>43.75</v>
      </c>
      <c r="N1727" s="42">
        <v>36.789772999999997</v>
      </c>
      <c r="O1727" s="42">
        <v>21.875</v>
      </c>
      <c r="P1727" s="42">
        <v>23</v>
      </c>
      <c r="Q1727" s="42">
        <v>17</v>
      </c>
      <c r="R1727" s="42">
        <v>32</v>
      </c>
      <c r="S1727" s="42">
        <v>31</v>
      </c>
      <c r="T1727" s="42">
        <v>44</v>
      </c>
      <c r="U1727" s="42">
        <v>22</v>
      </c>
      <c r="V1727" s="42">
        <v>82.528408999999996</v>
      </c>
      <c r="W1727" s="42">
        <v>10.9375</v>
      </c>
      <c r="X1727" s="42">
        <v>5.9659089999999999</v>
      </c>
      <c r="Y1727" s="42">
        <v>15.909091</v>
      </c>
      <c r="Z1727" s="42">
        <v>21.875</v>
      </c>
      <c r="AA1727" s="42">
        <v>19.886364</v>
      </c>
      <c r="AB1727" s="42">
        <v>7.9545450000000004</v>
      </c>
      <c r="AC1727" s="42">
        <v>0</v>
      </c>
      <c r="AD1727" s="42">
        <v>13.920455</v>
      </c>
      <c r="AE1727" s="42">
        <v>48.721590999999997</v>
      </c>
      <c r="AF1727" s="42">
        <v>19.886364</v>
      </c>
      <c r="AG1727" s="42">
        <v>92.471591000000004</v>
      </c>
      <c r="AH1727" s="42">
        <v>15.909091</v>
      </c>
      <c r="AI1727" s="42">
        <v>10.9375</v>
      </c>
      <c r="AJ1727" s="42">
        <v>12.926136</v>
      </c>
      <c r="AK1727" s="42">
        <v>21.875</v>
      </c>
      <c r="AL1727" s="42">
        <v>16.903409</v>
      </c>
      <c r="AM1727" s="42">
        <v>12.926136</v>
      </c>
      <c r="AN1727" s="42">
        <v>0.99431800000000004</v>
      </c>
      <c r="AO1727" s="42">
        <v>21.875</v>
      </c>
      <c r="AP1727" s="42">
        <v>46.732954999999997</v>
      </c>
      <c r="AQ1727" s="42">
        <v>23.863636</v>
      </c>
      <c r="AR1727" s="42">
        <v>159.09090900000001</v>
      </c>
      <c r="AS1727" s="42">
        <v>35.795454999999997</v>
      </c>
      <c r="AT1727" s="42">
        <v>7.9545450000000004</v>
      </c>
      <c r="AU1727" s="42">
        <v>0</v>
      </c>
      <c r="AV1727" s="42">
        <v>19.886364</v>
      </c>
      <c r="AW1727" s="42">
        <v>3.9772729999999998</v>
      </c>
      <c r="AX1727" s="42">
        <v>3.9772729999999998</v>
      </c>
      <c r="AY1727" s="42">
        <v>59.659090999999997</v>
      </c>
      <c r="AZ1727" s="42">
        <v>27.840909</v>
      </c>
      <c r="BA1727" s="42">
        <v>71.590908999999996</v>
      </c>
      <c r="BB1727" s="42">
        <v>23.863636</v>
      </c>
      <c r="BC1727" s="42">
        <v>7.9545450000000004</v>
      </c>
      <c r="BD1727" s="42">
        <v>0</v>
      </c>
      <c r="BE1727" s="42">
        <v>7.9545450000000004</v>
      </c>
      <c r="BF1727" s="42">
        <v>0</v>
      </c>
      <c r="BG1727" s="42">
        <v>0</v>
      </c>
      <c r="BH1727" s="42">
        <v>23.863636</v>
      </c>
      <c r="BI1727" s="42">
        <v>7.9545450000000004</v>
      </c>
      <c r="BJ1727" s="42">
        <v>87.5</v>
      </c>
      <c r="BK1727" s="42">
        <v>11.931818</v>
      </c>
      <c r="BL1727" s="42">
        <v>0</v>
      </c>
      <c r="BM1727" s="42">
        <v>0</v>
      </c>
      <c r="BN1727" s="42">
        <v>11.931818</v>
      </c>
      <c r="BO1727" s="42">
        <v>3.9772729999999998</v>
      </c>
      <c r="BP1727" s="42">
        <v>3.9772729999999998</v>
      </c>
      <c r="BQ1727" s="42">
        <v>35.795454999999997</v>
      </c>
      <c r="BR1727" s="42">
        <v>19.886364</v>
      </c>
      <c r="BS1727" s="42">
        <v>15.909091</v>
      </c>
      <c r="BT1727" s="42">
        <v>0</v>
      </c>
      <c r="BU1727" s="42">
        <v>0</v>
      </c>
      <c r="BV1727" s="42">
        <v>0</v>
      </c>
      <c r="BW1727" s="42">
        <v>0</v>
      </c>
      <c r="BX1727" s="42">
        <v>0</v>
      </c>
      <c r="BY1727" s="42">
        <v>0</v>
      </c>
      <c r="BZ1727" s="42">
        <v>0</v>
      </c>
      <c r="CA1727" s="42">
        <v>15.909091</v>
      </c>
      <c r="CB1727" s="42">
        <v>67.613636</v>
      </c>
      <c r="CC1727" s="42">
        <v>23.863636</v>
      </c>
      <c r="CD1727" s="42">
        <v>7.9545450000000004</v>
      </c>
      <c r="CE1727" s="42">
        <v>0</v>
      </c>
      <c r="CF1727" s="42">
        <v>19.886364</v>
      </c>
      <c r="CG1727" s="42">
        <v>0</v>
      </c>
      <c r="CH1727" s="42">
        <v>3.9772729999999998</v>
      </c>
      <c r="CI1727" s="42">
        <v>0</v>
      </c>
      <c r="CJ1727" s="42">
        <v>11.931818</v>
      </c>
      <c r="CK1727" s="42">
        <v>75.568181999999993</v>
      </c>
      <c r="CL1727" s="42">
        <v>11.931818</v>
      </c>
      <c r="CM1727" s="42">
        <v>0</v>
      </c>
      <c r="CN1727" s="42">
        <v>0</v>
      </c>
      <c r="CO1727" s="42">
        <v>0</v>
      </c>
      <c r="CP1727" s="42">
        <v>3.9772729999999998</v>
      </c>
      <c r="CQ1727" s="42">
        <v>0</v>
      </c>
      <c r="CR1727" s="42">
        <v>59.659090999999997</v>
      </c>
      <c r="CS1727" s="42">
        <v>0</v>
      </c>
    </row>
    <row r="1728" spans="1:97">
      <c r="A1728" s="40" t="s">
        <v>4118</v>
      </c>
      <c r="B1728" s="40" t="s">
        <v>289</v>
      </c>
      <c r="C1728" s="40" t="s">
        <v>3502</v>
      </c>
      <c r="D1728" s="40" t="s">
        <v>3503</v>
      </c>
      <c r="E1728" s="40" t="s">
        <v>3549</v>
      </c>
      <c r="F1728" s="40" t="s">
        <v>2849</v>
      </c>
      <c r="G1728" s="41" t="s">
        <v>294</v>
      </c>
      <c r="H1728" s="40" t="s">
        <v>4119</v>
      </c>
      <c r="I1728" s="42">
        <v>1122</v>
      </c>
      <c r="J1728" s="42">
        <v>226.557692</v>
      </c>
      <c r="K1728" s="42">
        <v>176.53846200000001</v>
      </c>
      <c r="L1728" s="42">
        <v>220.67307700000001</v>
      </c>
      <c r="M1728" s="42">
        <v>230.48076900000001</v>
      </c>
      <c r="N1728" s="42">
        <v>135.34615400000001</v>
      </c>
      <c r="O1728" s="42">
        <v>132.40384599999999</v>
      </c>
      <c r="P1728" s="42">
        <v>155</v>
      </c>
      <c r="Q1728" s="42">
        <v>128</v>
      </c>
      <c r="R1728" s="42">
        <v>169</v>
      </c>
      <c r="S1728" s="42">
        <v>164</v>
      </c>
      <c r="T1728" s="42">
        <v>148</v>
      </c>
      <c r="U1728" s="42">
        <v>104</v>
      </c>
      <c r="V1728" s="42">
        <v>558.05769199999997</v>
      </c>
      <c r="W1728" s="42">
        <v>113.769231</v>
      </c>
      <c r="X1728" s="42">
        <v>85.326922999999994</v>
      </c>
      <c r="Y1728" s="42">
        <v>105.92307700000001</v>
      </c>
      <c r="Z1728" s="42">
        <v>121.615385</v>
      </c>
      <c r="AA1728" s="42">
        <v>73.557692000000003</v>
      </c>
      <c r="AB1728" s="42">
        <v>52.961537999999997</v>
      </c>
      <c r="AC1728" s="42">
        <v>4.9038459999999997</v>
      </c>
      <c r="AD1728" s="42">
        <v>144.17307700000001</v>
      </c>
      <c r="AE1728" s="42">
        <v>311.884615</v>
      </c>
      <c r="AF1728" s="42">
        <v>102</v>
      </c>
      <c r="AG1728" s="42">
        <v>563.94230800000003</v>
      </c>
      <c r="AH1728" s="42">
        <v>112.788462</v>
      </c>
      <c r="AI1728" s="42">
        <v>91.211538000000004</v>
      </c>
      <c r="AJ1728" s="42">
        <v>114.75</v>
      </c>
      <c r="AK1728" s="42">
        <v>108.865385</v>
      </c>
      <c r="AL1728" s="42">
        <v>61.788462000000003</v>
      </c>
      <c r="AM1728" s="42">
        <v>65.711538000000004</v>
      </c>
      <c r="AN1728" s="42">
        <v>8.8269230000000007</v>
      </c>
      <c r="AO1728" s="42">
        <v>146.134615</v>
      </c>
      <c r="AP1728" s="42">
        <v>309.92307699999998</v>
      </c>
      <c r="AQ1728" s="42">
        <v>107.884615</v>
      </c>
      <c r="AR1728" s="42">
        <v>878.76923099999999</v>
      </c>
      <c r="AS1728" s="42">
        <v>23.538461999999999</v>
      </c>
      <c r="AT1728" s="42">
        <v>47.076923000000001</v>
      </c>
      <c r="AU1728" s="42">
        <v>51</v>
      </c>
      <c r="AV1728" s="42">
        <v>137.307692</v>
      </c>
      <c r="AW1728" s="42">
        <v>153</v>
      </c>
      <c r="AX1728" s="42">
        <v>168.692308</v>
      </c>
      <c r="AY1728" s="42">
        <v>231.46153799999999</v>
      </c>
      <c r="AZ1728" s="42">
        <v>66.692307999999997</v>
      </c>
      <c r="BA1728" s="42">
        <v>431.53846199999998</v>
      </c>
      <c r="BB1728" s="42">
        <v>11.769231</v>
      </c>
      <c r="BC1728" s="42">
        <v>39.230769000000002</v>
      </c>
      <c r="BD1728" s="42">
        <v>27.461538000000001</v>
      </c>
      <c r="BE1728" s="42">
        <v>51</v>
      </c>
      <c r="BF1728" s="42">
        <v>39.230769000000002</v>
      </c>
      <c r="BG1728" s="42">
        <v>137.307692</v>
      </c>
      <c r="BH1728" s="42">
        <v>109.846154</v>
      </c>
      <c r="BI1728" s="42">
        <v>15.692308000000001</v>
      </c>
      <c r="BJ1728" s="42">
        <v>447.23076900000001</v>
      </c>
      <c r="BK1728" s="42">
        <v>11.769231</v>
      </c>
      <c r="BL1728" s="42">
        <v>7.8461540000000003</v>
      </c>
      <c r="BM1728" s="42">
        <v>23.538461999999999</v>
      </c>
      <c r="BN1728" s="42">
        <v>86.307692000000003</v>
      </c>
      <c r="BO1728" s="42">
        <v>113.769231</v>
      </c>
      <c r="BP1728" s="42">
        <v>31.384615</v>
      </c>
      <c r="BQ1728" s="42">
        <v>121.615385</v>
      </c>
      <c r="BR1728" s="42">
        <v>51</v>
      </c>
      <c r="BS1728" s="42">
        <v>86.307692000000003</v>
      </c>
      <c r="BT1728" s="42">
        <v>0</v>
      </c>
      <c r="BU1728" s="42">
        <v>0</v>
      </c>
      <c r="BV1728" s="42">
        <v>0</v>
      </c>
      <c r="BW1728" s="42">
        <v>3.9230770000000001</v>
      </c>
      <c r="BX1728" s="42">
        <v>19.615385</v>
      </c>
      <c r="BY1728" s="42">
        <v>19.615385</v>
      </c>
      <c r="BZ1728" s="42">
        <v>0</v>
      </c>
      <c r="CA1728" s="42">
        <v>43.153846000000001</v>
      </c>
      <c r="CB1728" s="42">
        <v>447.23076900000001</v>
      </c>
      <c r="CC1728" s="42">
        <v>15.692308000000001</v>
      </c>
      <c r="CD1728" s="42">
        <v>35.307692000000003</v>
      </c>
      <c r="CE1728" s="42">
        <v>31.384615</v>
      </c>
      <c r="CF1728" s="42">
        <v>113.769231</v>
      </c>
      <c r="CG1728" s="42">
        <v>113.769231</v>
      </c>
      <c r="CH1728" s="42">
        <v>125.538462</v>
      </c>
      <c r="CI1728" s="42">
        <v>0</v>
      </c>
      <c r="CJ1728" s="42">
        <v>11.769231</v>
      </c>
      <c r="CK1728" s="42">
        <v>345.23076900000001</v>
      </c>
      <c r="CL1728" s="42">
        <v>7.8461540000000003</v>
      </c>
      <c r="CM1728" s="42">
        <v>11.769231</v>
      </c>
      <c r="CN1728" s="42">
        <v>19.615385</v>
      </c>
      <c r="CO1728" s="42">
        <v>19.615385</v>
      </c>
      <c r="CP1728" s="42">
        <v>19.615385</v>
      </c>
      <c r="CQ1728" s="42">
        <v>23.538461999999999</v>
      </c>
      <c r="CR1728" s="42">
        <v>231.46153799999999</v>
      </c>
      <c r="CS1728" s="42">
        <v>11.769231</v>
      </c>
    </row>
    <row r="1729" spans="1:97">
      <c r="A1729" s="40" t="s">
        <v>4120</v>
      </c>
      <c r="B1729" s="40" t="s">
        <v>289</v>
      </c>
      <c r="C1729" s="40" t="s">
        <v>3502</v>
      </c>
      <c r="D1729" s="40" t="s">
        <v>3507</v>
      </c>
      <c r="E1729" s="40" t="s">
        <v>3624</v>
      </c>
      <c r="F1729" s="40" t="s">
        <v>2094</v>
      </c>
      <c r="G1729" s="41" t="s">
        <v>294</v>
      </c>
      <c r="H1729" s="40" t="s">
        <v>4121</v>
      </c>
      <c r="I1729" s="42">
        <v>1017</v>
      </c>
      <c r="J1729" s="42">
        <v>158.14014900000001</v>
      </c>
      <c r="K1729" s="42">
        <v>159.02238700000001</v>
      </c>
      <c r="L1729" s="42">
        <v>196.587549</v>
      </c>
      <c r="M1729" s="42">
        <v>212.97215800000001</v>
      </c>
      <c r="N1729" s="42">
        <v>164.67110500000001</v>
      </c>
      <c r="O1729" s="42">
        <v>125.606651</v>
      </c>
      <c r="P1729" s="42">
        <v>126</v>
      </c>
      <c r="Q1729" s="42">
        <v>131</v>
      </c>
      <c r="R1729" s="42">
        <v>175</v>
      </c>
      <c r="S1729" s="42">
        <v>180</v>
      </c>
      <c r="T1729" s="42">
        <v>163</v>
      </c>
      <c r="U1729" s="42">
        <v>93</v>
      </c>
      <c r="V1729" s="42">
        <v>492.51231300000001</v>
      </c>
      <c r="W1729" s="42">
        <v>80.070171999999999</v>
      </c>
      <c r="X1729" s="42">
        <v>82.070368000000002</v>
      </c>
      <c r="Y1729" s="42">
        <v>98.808555999999996</v>
      </c>
      <c r="Z1729" s="42">
        <v>105.98603</v>
      </c>
      <c r="AA1729" s="42">
        <v>74.099051000000003</v>
      </c>
      <c r="AB1729" s="42">
        <v>48.389448000000002</v>
      </c>
      <c r="AC1729" s="42">
        <v>3.0886879999999999</v>
      </c>
      <c r="AD1729" s="42">
        <v>104.720748</v>
      </c>
      <c r="AE1729" s="42">
        <v>287.95344699999998</v>
      </c>
      <c r="AF1729" s="42">
        <v>99.838119000000006</v>
      </c>
      <c r="AG1729" s="42">
        <v>524.48768700000005</v>
      </c>
      <c r="AH1729" s="42">
        <v>78.069976999999994</v>
      </c>
      <c r="AI1729" s="42">
        <v>76.952019000000007</v>
      </c>
      <c r="AJ1729" s="42">
        <v>97.778993</v>
      </c>
      <c r="AK1729" s="42">
        <v>106.98612799999999</v>
      </c>
      <c r="AL1729" s="42">
        <v>90.572053999999994</v>
      </c>
      <c r="AM1729" s="42">
        <v>70.010265000000004</v>
      </c>
      <c r="AN1729" s="42">
        <v>4.1182509999999999</v>
      </c>
      <c r="AO1729" s="42">
        <v>94.54298</v>
      </c>
      <c r="AP1729" s="42">
        <v>294.07189299999999</v>
      </c>
      <c r="AQ1729" s="42">
        <v>135.87281400000001</v>
      </c>
      <c r="AR1729" s="42">
        <v>868.24377500000003</v>
      </c>
      <c r="AS1729" s="42">
        <v>32.946007000000002</v>
      </c>
      <c r="AT1729" s="42">
        <v>61.655903000000002</v>
      </c>
      <c r="AU1729" s="42">
        <v>24.709505</v>
      </c>
      <c r="AV1729" s="42">
        <v>45.300759999999997</v>
      </c>
      <c r="AW1729" s="42">
        <v>107.074523</v>
      </c>
      <c r="AX1729" s="42">
        <v>148.139172</v>
      </c>
      <c r="AY1729" s="42">
        <v>341.57910299999998</v>
      </c>
      <c r="AZ1729" s="42">
        <v>106.838803</v>
      </c>
      <c r="BA1729" s="42">
        <v>432.06276200000002</v>
      </c>
      <c r="BB1729" s="42">
        <v>24.709505</v>
      </c>
      <c r="BC1729" s="42">
        <v>41.064649000000003</v>
      </c>
      <c r="BD1729" s="42">
        <v>16.473002999999999</v>
      </c>
      <c r="BE1729" s="42">
        <v>24.709505</v>
      </c>
      <c r="BF1729" s="42">
        <v>0</v>
      </c>
      <c r="BG1729" s="42">
        <v>119.311415</v>
      </c>
      <c r="BH1729" s="42">
        <v>152.25742199999999</v>
      </c>
      <c r="BI1729" s="42">
        <v>53.537261000000001</v>
      </c>
      <c r="BJ1729" s="42">
        <v>436.18101300000001</v>
      </c>
      <c r="BK1729" s="42">
        <v>8.2365019999999998</v>
      </c>
      <c r="BL1729" s="42">
        <v>20.591253999999999</v>
      </c>
      <c r="BM1729" s="42">
        <v>8.2365019999999998</v>
      </c>
      <c r="BN1729" s="42">
        <v>20.591253999999999</v>
      </c>
      <c r="BO1729" s="42">
        <v>107.074523</v>
      </c>
      <c r="BP1729" s="42">
        <v>28.827756000000001</v>
      </c>
      <c r="BQ1729" s="42">
        <v>189.32167999999999</v>
      </c>
      <c r="BR1729" s="42">
        <v>53.301541999999998</v>
      </c>
      <c r="BS1729" s="42">
        <v>110.957054</v>
      </c>
      <c r="BT1729" s="42">
        <v>0</v>
      </c>
      <c r="BU1729" s="42">
        <v>4.1182509999999999</v>
      </c>
      <c r="BV1729" s="42">
        <v>0</v>
      </c>
      <c r="BW1729" s="42">
        <v>12.354753000000001</v>
      </c>
      <c r="BX1729" s="42">
        <v>8.2365019999999998</v>
      </c>
      <c r="BY1729" s="42">
        <v>24.591645</v>
      </c>
      <c r="BZ1729" s="42">
        <v>0</v>
      </c>
      <c r="CA1729" s="42">
        <v>61.655903000000002</v>
      </c>
      <c r="CB1729" s="42">
        <v>386.879862</v>
      </c>
      <c r="CC1729" s="42">
        <v>28.827756000000001</v>
      </c>
      <c r="CD1729" s="42">
        <v>57.537652000000001</v>
      </c>
      <c r="CE1729" s="42">
        <v>20.591253999999999</v>
      </c>
      <c r="CF1729" s="42">
        <v>28.827756000000001</v>
      </c>
      <c r="CG1729" s="42">
        <v>90.601518999999996</v>
      </c>
      <c r="CH1729" s="42">
        <v>115.311024</v>
      </c>
      <c r="CI1729" s="42">
        <v>8.2365019999999998</v>
      </c>
      <c r="CJ1729" s="42">
        <v>36.946398000000002</v>
      </c>
      <c r="CK1729" s="42">
        <v>370.406859</v>
      </c>
      <c r="CL1729" s="42">
        <v>4.1182509999999999</v>
      </c>
      <c r="CM1729" s="42">
        <v>0</v>
      </c>
      <c r="CN1729" s="42">
        <v>4.1182509999999999</v>
      </c>
      <c r="CO1729" s="42">
        <v>4.1182509999999999</v>
      </c>
      <c r="CP1729" s="42">
        <v>8.2365019999999998</v>
      </c>
      <c r="CQ1729" s="42">
        <v>8.2365019999999998</v>
      </c>
      <c r="CR1729" s="42">
        <v>333.342601</v>
      </c>
      <c r="CS1729" s="42">
        <v>8.2365019999999998</v>
      </c>
    </row>
    <row r="1730" spans="1:97">
      <c r="A1730" s="40" t="s">
        <v>4122</v>
      </c>
      <c r="B1730" s="40" t="s">
        <v>289</v>
      </c>
      <c r="C1730" s="40" t="s">
        <v>3502</v>
      </c>
      <c r="D1730" s="40" t="s">
        <v>3523</v>
      </c>
      <c r="E1730" s="40" t="s">
        <v>3805</v>
      </c>
      <c r="F1730" s="40" t="s">
        <v>2849</v>
      </c>
      <c r="G1730" s="41" t="s">
        <v>294</v>
      </c>
      <c r="H1730" s="40" t="s">
        <v>4123</v>
      </c>
      <c r="I1730" s="42">
        <v>713</v>
      </c>
      <c r="J1730" s="42">
        <v>80.620385999999996</v>
      </c>
      <c r="K1730" s="42">
        <v>45.348967000000002</v>
      </c>
      <c r="L1730" s="42">
        <v>90.697934000000004</v>
      </c>
      <c r="M1730" s="42">
        <v>162.248526</v>
      </c>
      <c r="N1730" s="42">
        <v>153.077268</v>
      </c>
      <c r="O1730" s="42">
        <v>181.00691900000001</v>
      </c>
      <c r="P1730" s="42">
        <v>70</v>
      </c>
      <c r="Q1730" s="42">
        <v>52</v>
      </c>
      <c r="R1730" s="42">
        <v>97</v>
      </c>
      <c r="S1730" s="42">
        <v>114</v>
      </c>
      <c r="T1730" s="42">
        <v>178</v>
      </c>
      <c r="U1730" s="42">
        <v>132</v>
      </c>
      <c r="V1730" s="42">
        <v>335.447069</v>
      </c>
      <c r="W1730" s="42">
        <v>39.302438000000002</v>
      </c>
      <c r="X1730" s="42">
        <v>24.186115999999998</v>
      </c>
      <c r="Y1730" s="42">
        <v>44.341211999999999</v>
      </c>
      <c r="Z1730" s="42">
        <v>74.573857000000004</v>
      </c>
      <c r="AA1730" s="42">
        <v>86.624638000000004</v>
      </c>
      <c r="AB1730" s="42">
        <v>62.396245</v>
      </c>
      <c r="AC1730" s="42">
        <v>4.022564</v>
      </c>
      <c r="AD1730" s="42">
        <v>47.364477000000001</v>
      </c>
      <c r="AE1730" s="42">
        <v>174.32467299999999</v>
      </c>
      <c r="AF1730" s="42">
        <v>113.757919</v>
      </c>
      <c r="AG1730" s="42">
        <v>377.552931</v>
      </c>
      <c r="AH1730" s="42">
        <v>41.317948000000001</v>
      </c>
      <c r="AI1730" s="42">
        <v>21.162851</v>
      </c>
      <c r="AJ1730" s="42">
        <v>46.356721999999998</v>
      </c>
      <c r="AK1730" s="42">
        <v>87.674670000000006</v>
      </c>
      <c r="AL1730" s="42">
        <v>66.452629999999999</v>
      </c>
      <c r="AM1730" s="42">
        <v>98.582408999999998</v>
      </c>
      <c r="AN1730" s="42">
        <v>16.005700999999998</v>
      </c>
      <c r="AO1730" s="42">
        <v>50.387740999999998</v>
      </c>
      <c r="AP1730" s="42">
        <v>172.30916400000001</v>
      </c>
      <c r="AQ1730" s="42">
        <v>154.85602600000001</v>
      </c>
      <c r="AR1730" s="42">
        <v>640.45856400000002</v>
      </c>
      <c r="AS1730" s="42">
        <v>40.310192999999998</v>
      </c>
      <c r="AT1730" s="42">
        <v>12.093057999999999</v>
      </c>
      <c r="AU1730" s="42">
        <v>4.0310189999999997</v>
      </c>
      <c r="AV1730" s="42">
        <v>52.403250999999997</v>
      </c>
      <c r="AW1730" s="42">
        <v>64.496308999999997</v>
      </c>
      <c r="AX1730" s="42">
        <v>56.434269999999998</v>
      </c>
      <c r="AY1730" s="42">
        <v>346.19415600000002</v>
      </c>
      <c r="AZ1730" s="42">
        <v>64.496308999999997</v>
      </c>
      <c r="BA1730" s="42">
        <v>306.18835799999999</v>
      </c>
      <c r="BB1730" s="42">
        <v>24.186115999999998</v>
      </c>
      <c r="BC1730" s="42">
        <v>12.093057999999999</v>
      </c>
      <c r="BD1730" s="42">
        <v>4.0310189999999997</v>
      </c>
      <c r="BE1730" s="42">
        <v>24.186115999999998</v>
      </c>
      <c r="BF1730" s="42">
        <v>8.0620390000000004</v>
      </c>
      <c r="BG1730" s="42">
        <v>52.403250999999997</v>
      </c>
      <c r="BH1730" s="42">
        <v>173.16472099999999</v>
      </c>
      <c r="BI1730" s="42">
        <v>8.0620390000000004</v>
      </c>
      <c r="BJ1730" s="42">
        <v>334.27020599999997</v>
      </c>
      <c r="BK1730" s="42">
        <v>16.124077</v>
      </c>
      <c r="BL1730" s="42">
        <v>0</v>
      </c>
      <c r="BM1730" s="42">
        <v>0</v>
      </c>
      <c r="BN1730" s="42">
        <v>28.217134999999999</v>
      </c>
      <c r="BO1730" s="42">
        <v>56.434269999999998</v>
      </c>
      <c r="BP1730" s="42">
        <v>4.0310189999999997</v>
      </c>
      <c r="BQ1730" s="42">
        <v>173.02943400000001</v>
      </c>
      <c r="BR1730" s="42">
        <v>56.434269999999998</v>
      </c>
      <c r="BS1730" s="42">
        <v>24.186115999999998</v>
      </c>
      <c r="BT1730" s="42">
        <v>0</v>
      </c>
      <c r="BU1730" s="42">
        <v>0</v>
      </c>
      <c r="BV1730" s="42">
        <v>0</v>
      </c>
      <c r="BW1730" s="42">
        <v>4.0310189999999997</v>
      </c>
      <c r="BX1730" s="42">
        <v>0</v>
      </c>
      <c r="BY1730" s="42">
        <v>8.0620390000000004</v>
      </c>
      <c r="BZ1730" s="42">
        <v>0</v>
      </c>
      <c r="CA1730" s="42">
        <v>12.093057999999999</v>
      </c>
      <c r="CB1730" s="42">
        <v>169.30280999999999</v>
      </c>
      <c r="CC1730" s="42">
        <v>16.124077</v>
      </c>
      <c r="CD1730" s="42">
        <v>4.0310189999999997</v>
      </c>
      <c r="CE1730" s="42">
        <v>4.0310189999999997</v>
      </c>
      <c r="CF1730" s="42">
        <v>36.279173999999998</v>
      </c>
      <c r="CG1730" s="42">
        <v>44.341211999999999</v>
      </c>
      <c r="CH1730" s="42">
        <v>36.279173999999998</v>
      </c>
      <c r="CI1730" s="42">
        <v>8.0620390000000004</v>
      </c>
      <c r="CJ1730" s="42">
        <v>20.155096</v>
      </c>
      <c r="CK1730" s="42">
        <v>446.96963799999997</v>
      </c>
      <c r="CL1730" s="42">
        <v>24.186115999999998</v>
      </c>
      <c r="CM1730" s="42">
        <v>8.0620390000000004</v>
      </c>
      <c r="CN1730" s="42">
        <v>0</v>
      </c>
      <c r="CO1730" s="42">
        <v>12.093057999999999</v>
      </c>
      <c r="CP1730" s="42">
        <v>20.155096</v>
      </c>
      <c r="CQ1730" s="42">
        <v>12.093057999999999</v>
      </c>
      <c r="CR1730" s="42">
        <v>338.13211699999999</v>
      </c>
      <c r="CS1730" s="42">
        <v>32.248154</v>
      </c>
    </row>
    <row r="1731" spans="1:97">
      <c r="A1731" s="40" t="s">
        <v>4124</v>
      </c>
      <c r="B1731" s="40" t="s">
        <v>289</v>
      </c>
      <c r="C1731" s="40" t="s">
        <v>3502</v>
      </c>
      <c r="D1731" s="40" t="s">
        <v>3507</v>
      </c>
      <c r="E1731" s="40" t="s">
        <v>3554</v>
      </c>
      <c r="F1731" s="40" t="s">
        <v>351</v>
      </c>
      <c r="G1731" s="41" t="s">
        <v>294</v>
      </c>
      <c r="H1731" s="40" t="s">
        <v>4125</v>
      </c>
      <c r="I1731" s="42">
        <v>244</v>
      </c>
      <c r="J1731" s="42">
        <v>31.739837000000001</v>
      </c>
      <c r="K1731" s="42">
        <v>37.691057000000001</v>
      </c>
      <c r="L1731" s="42">
        <v>39.674796999999998</v>
      </c>
      <c r="M1731" s="42">
        <v>65.463414999999998</v>
      </c>
      <c r="N1731" s="42">
        <v>43.642276000000003</v>
      </c>
      <c r="O1731" s="42">
        <v>25.788618</v>
      </c>
      <c r="P1731" s="42">
        <v>33</v>
      </c>
      <c r="Q1731" s="42">
        <v>28</v>
      </c>
      <c r="R1731" s="42">
        <v>51</v>
      </c>
      <c r="S1731" s="42">
        <v>39</v>
      </c>
      <c r="T1731" s="42">
        <v>43</v>
      </c>
      <c r="U1731" s="42">
        <v>21</v>
      </c>
      <c r="V1731" s="42">
        <v>120.01626</v>
      </c>
      <c r="W1731" s="42">
        <v>12.894309</v>
      </c>
      <c r="X1731" s="42">
        <v>22.813008</v>
      </c>
      <c r="Y1731" s="42">
        <v>17.853659</v>
      </c>
      <c r="Z1731" s="42">
        <v>37.691057000000001</v>
      </c>
      <c r="AA1731" s="42">
        <v>20.829267999999999</v>
      </c>
      <c r="AB1731" s="42">
        <v>7.9349590000000001</v>
      </c>
      <c r="AC1731" s="42">
        <v>0</v>
      </c>
      <c r="AD1731" s="42">
        <v>19.837398</v>
      </c>
      <c r="AE1731" s="42">
        <v>78.357724000000005</v>
      </c>
      <c r="AF1731" s="42">
        <v>21.821138000000001</v>
      </c>
      <c r="AG1731" s="42">
        <v>123.98374</v>
      </c>
      <c r="AH1731" s="42">
        <v>18.845528000000002</v>
      </c>
      <c r="AI1731" s="42">
        <v>14.878049000000001</v>
      </c>
      <c r="AJ1731" s="42">
        <v>21.821138000000001</v>
      </c>
      <c r="AK1731" s="42">
        <v>27.772358000000001</v>
      </c>
      <c r="AL1731" s="42">
        <v>22.813008</v>
      </c>
      <c r="AM1731" s="42">
        <v>17.853659</v>
      </c>
      <c r="AN1731" s="42">
        <v>0</v>
      </c>
      <c r="AO1731" s="42">
        <v>21.821138000000001</v>
      </c>
      <c r="AP1731" s="42">
        <v>73.398374000000004</v>
      </c>
      <c r="AQ1731" s="42">
        <v>28.764227999999999</v>
      </c>
      <c r="AR1731" s="42">
        <v>234.081301</v>
      </c>
      <c r="AS1731" s="42">
        <v>15.869918999999999</v>
      </c>
      <c r="AT1731" s="42">
        <v>15.869918999999999</v>
      </c>
      <c r="AU1731" s="42">
        <v>0</v>
      </c>
      <c r="AV1731" s="42">
        <v>39.674796999999998</v>
      </c>
      <c r="AW1731" s="42">
        <v>19.837398</v>
      </c>
      <c r="AX1731" s="42">
        <v>23.804877999999999</v>
      </c>
      <c r="AY1731" s="42">
        <v>67.447153999999998</v>
      </c>
      <c r="AZ1731" s="42">
        <v>51.577235999999999</v>
      </c>
      <c r="BA1731" s="42">
        <v>122.99187000000001</v>
      </c>
      <c r="BB1731" s="42">
        <v>11.902438999999999</v>
      </c>
      <c r="BC1731" s="42">
        <v>15.869918999999999</v>
      </c>
      <c r="BD1731" s="42">
        <v>0</v>
      </c>
      <c r="BE1731" s="42">
        <v>19.837398</v>
      </c>
      <c r="BF1731" s="42">
        <v>3.9674800000000001</v>
      </c>
      <c r="BG1731" s="42">
        <v>15.869918999999999</v>
      </c>
      <c r="BH1731" s="42">
        <v>23.804877999999999</v>
      </c>
      <c r="BI1731" s="42">
        <v>31.739837000000001</v>
      </c>
      <c r="BJ1731" s="42">
        <v>111.089431</v>
      </c>
      <c r="BK1731" s="42">
        <v>3.9674800000000001</v>
      </c>
      <c r="BL1731" s="42">
        <v>0</v>
      </c>
      <c r="BM1731" s="42">
        <v>0</v>
      </c>
      <c r="BN1731" s="42">
        <v>19.837398</v>
      </c>
      <c r="BO1731" s="42">
        <v>15.869918999999999</v>
      </c>
      <c r="BP1731" s="42">
        <v>7.9349590000000001</v>
      </c>
      <c r="BQ1731" s="42">
        <v>43.642276000000003</v>
      </c>
      <c r="BR1731" s="42">
        <v>19.837398</v>
      </c>
      <c r="BS1731" s="42">
        <v>47.609755999999997</v>
      </c>
      <c r="BT1731" s="42">
        <v>0</v>
      </c>
      <c r="BU1731" s="42">
        <v>3.9674800000000001</v>
      </c>
      <c r="BV1731" s="42">
        <v>0</v>
      </c>
      <c r="BW1731" s="42">
        <v>7.9349590000000001</v>
      </c>
      <c r="BX1731" s="42">
        <v>3.9674800000000001</v>
      </c>
      <c r="BY1731" s="42">
        <v>3.9674800000000001</v>
      </c>
      <c r="BZ1731" s="42">
        <v>0</v>
      </c>
      <c r="CA1731" s="42">
        <v>27.772358000000001</v>
      </c>
      <c r="CB1731" s="42">
        <v>91.252032999999997</v>
      </c>
      <c r="CC1731" s="42">
        <v>11.902438999999999</v>
      </c>
      <c r="CD1731" s="42">
        <v>11.902438999999999</v>
      </c>
      <c r="CE1731" s="42">
        <v>0</v>
      </c>
      <c r="CF1731" s="42">
        <v>19.837398</v>
      </c>
      <c r="CG1731" s="42">
        <v>15.869918999999999</v>
      </c>
      <c r="CH1731" s="42">
        <v>15.869918999999999</v>
      </c>
      <c r="CI1731" s="42">
        <v>0</v>
      </c>
      <c r="CJ1731" s="42">
        <v>15.869918999999999</v>
      </c>
      <c r="CK1731" s="42">
        <v>95.219511999999995</v>
      </c>
      <c r="CL1731" s="42">
        <v>3.9674800000000001</v>
      </c>
      <c r="CM1731" s="42">
        <v>0</v>
      </c>
      <c r="CN1731" s="42">
        <v>0</v>
      </c>
      <c r="CO1731" s="42">
        <v>11.902438999999999</v>
      </c>
      <c r="CP1731" s="42">
        <v>0</v>
      </c>
      <c r="CQ1731" s="42">
        <v>3.9674800000000001</v>
      </c>
      <c r="CR1731" s="42">
        <v>67.447153999999998</v>
      </c>
      <c r="CS1731" s="42">
        <v>7.9349590000000001</v>
      </c>
    </row>
    <row r="1732" spans="1:97">
      <c r="A1732" s="40" t="s">
        <v>4126</v>
      </c>
      <c r="B1732" s="40" t="s">
        <v>289</v>
      </c>
      <c r="C1732" s="40" t="s">
        <v>3502</v>
      </c>
      <c r="D1732" s="40" t="s">
        <v>3507</v>
      </c>
      <c r="E1732" s="40" t="s">
        <v>3508</v>
      </c>
      <c r="F1732" s="40" t="s">
        <v>2094</v>
      </c>
      <c r="G1732" s="41" t="s">
        <v>294</v>
      </c>
      <c r="H1732" s="40" t="s">
        <v>4127</v>
      </c>
      <c r="I1732" s="42">
        <v>85</v>
      </c>
      <c r="J1732" s="42">
        <v>12.75</v>
      </c>
      <c r="K1732" s="42">
        <v>10.625</v>
      </c>
      <c r="L1732" s="42">
        <v>15.9375</v>
      </c>
      <c r="M1732" s="42">
        <v>22.3125</v>
      </c>
      <c r="N1732" s="42">
        <v>15.9375</v>
      </c>
      <c r="O1732" s="42">
        <v>7.4375</v>
      </c>
      <c r="P1732" s="42">
        <v>21</v>
      </c>
      <c r="Q1732" s="42">
        <v>13</v>
      </c>
      <c r="R1732" s="42">
        <v>19</v>
      </c>
      <c r="S1732" s="42">
        <v>17</v>
      </c>
      <c r="T1732" s="42">
        <v>16</v>
      </c>
      <c r="U1732" s="42">
        <v>6</v>
      </c>
      <c r="V1732" s="42">
        <v>45.6875</v>
      </c>
      <c r="W1732" s="42">
        <v>8.5</v>
      </c>
      <c r="X1732" s="42">
        <v>3.1875</v>
      </c>
      <c r="Y1732" s="42">
        <v>8.5</v>
      </c>
      <c r="Z1732" s="42">
        <v>11.6875</v>
      </c>
      <c r="AA1732" s="42">
        <v>9.5625</v>
      </c>
      <c r="AB1732" s="42">
        <v>4.25</v>
      </c>
      <c r="AC1732" s="42">
        <v>0</v>
      </c>
      <c r="AD1732" s="42">
        <v>11.6875</v>
      </c>
      <c r="AE1732" s="42">
        <v>22.3125</v>
      </c>
      <c r="AF1732" s="42">
        <v>11.6875</v>
      </c>
      <c r="AG1732" s="42">
        <v>39.3125</v>
      </c>
      <c r="AH1732" s="42">
        <v>4.25</v>
      </c>
      <c r="AI1732" s="42">
        <v>7.4375</v>
      </c>
      <c r="AJ1732" s="42">
        <v>7.4375</v>
      </c>
      <c r="AK1732" s="42">
        <v>10.625</v>
      </c>
      <c r="AL1732" s="42">
        <v>6.375</v>
      </c>
      <c r="AM1732" s="42">
        <v>3.1875</v>
      </c>
      <c r="AN1732" s="42">
        <v>0</v>
      </c>
      <c r="AO1732" s="42">
        <v>8.5</v>
      </c>
      <c r="AP1732" s="42">
        <v>23.375</v>
      </c>
      <c r="AQ1732" s="42">
        <v>7.4375</v>
      </c>
      <c r="AR1732" s="42">
        <v>72.25</v>
      </c>
      <c r="AS1732" s="42">
        <v>12.75</v>
      </c>
      <c r="AT1732" s="42">
        <v>4.25</v>
      </c>
      <c r="AU1732" s="42">
        <v>0</v>
      </c>
      <c r="AV1732" s="42">
        <v>8.5</v>
      </c>
      <c r="AW1732" s="42">
        <v>8.5</v>
      </c>
      <c r="AX1732" s="42">
        <v>17</v>
      </c>
      <c r="AY1732" s="42">
        <v>21.25</v>
      </c>
      <c r="AZ1732" s="42">
        <v>0</v>
      </c>
      <c r="BA1732" s="42">
        <v>46.75</v>
      </c>
      <c r="BB1732" s="42">
        <v>8.5</v>
      </c>
      <c r="BC1732" s="42">
        <v>4.25</v>
      </c>
      <c r="BD1732" s="42">
        <v>0</v>
      </c>
      <c r="BE1732" s="42">
        <v>4.25</v>
      </c>
      <c r="BF1732" s="42">
        <v>0</v>
      </c>
      <c r="BG1732" s="42">
        <v>12.75</v>
      </c>
      <c r="BH1732" s="42">
        <v>17</v>
      </c>
      <c r="BI1732" s="42">
        <v>0</v>
      </c>
      <c r="BJ1732" s="42">
        <v>25.5</v>
      </c>
      <c r="BK1732" s="42">
        <v>4.25</v>
      </c>
      <c r="BL1732" s="42">
        <v>0</v>
      </c>
      <c r="BM1732" s="42">
        <v>0</v>
      </c>
      <c r="BN1732" s="42">
        <v>4.25</v>
      </c>
      <c r="BO1732" s="42">
        <v>8.5</v>
      </c>
      <c r="BP1732" s="42">
        <v>4.25</v>
      </c>
      <c r="BQ1732" s="42">
        <v>4.25</v>
      </c>
      <c r="BR1732" s="42">
        <v>0</v>
      </c>
      <c r="BS1732" s="42">
        <v>8.5</v>
      </c>
      <c r="BT1732" s="42">
        <v>0</v>
      </c>
      <c r="BU1732" s="42">
        <v>0</v>
      </c>
      <c r="BV1732" s="42">
        <v>0</v>
      </c>
      <c r="BW1732" s="42">
        <v>0</v>
      </c>
      <c r="BX1732" s="42">
        <v>0</v>
      </c>
      <c r="BY1732" s="42">
        <v>8.5</v>
      </c>
      <c r="BZ1732" s="42">
        <v>0</v>
      </c>
      <c r="CA1732" s="42">
        <v>0</v>
      </c>
      <c r="CB1732" s="42">
        <v>34</v>
      </c>
      <c r="CC1732" s="42">
        <v>12.75</v>
      </c>
      <c r="CD1732" s="42">
        <v>4.25</v>
      </c>
      <c r="CE1732" s="42">
        <v>0</v>
      </c>
      <c r="CF1732" s="42">
        <v>8.5</v>
      </c>
      <c r="CG1732" s="42">
        <v>4.25</v>
      </c>
      <c r="CH1732" s="42">
        <v>4.25</v>
      </c>
      <c r="CI1732" s="42">
        <v>0</v>
      </c>
      <c r="CJ1732" s="42">
        <v>0</v>
      </c>
      <c r="CK1732" s="42">
        <v>29.75</v>
      </c>
      <c r="CL1732" s="42">
        <v>0</v>
      </c>
      <c r="CM1732" s="42">
        <v>0</v>
      </c>
      <c r="CN1732" s="42">
        <v>0</v>
      </c>
      <c r="CO1732" s="42">
        <v>0</v>
      </c>
      <c r="CP1732" s="42">
        <v>4.25</v>
      </c>
      <c r="CQ1732" s="42">
        <v>4.25</v>
      </c>
      <c r="CR1732" s="42">
        <v>21.25</v>
      </c>
      <c r="CS1732" s="42">
        <v>0</v>
      </c>
    </row>
    <row r="1733" spans="1:97">
      <c r="A1733" s="40" t="s">
        <v>4128</v>
      </c>
      <c r="B1733" s="40" t="s">
        <v>289</v>
      </c>
      <c r="C1733" s="40" t="s">
        <v>3502</v>
      </c>
      <c r="D1733" s="40" t="s">
        <v>3503</v>
      </c>
      <c r="E1733" s="40" t="s">
        <v>3573</v>
      </c>
      <c r="F1733" s="40" t="s">
        <v>2849</v>
      </c>
      <c r="G1733" s="41" t="s">
        <v>294</v>
      </c>
      <c r="H1733" s="40" t="s">
        <v>4129</v>
      </c>
      <c r="I1733" s="42">
        <v>329</v>
      </c>
      <c r="J1733" s="42">
        <v>56.942307999999997</v>
      </c>
      <c r="K1733" s="42">
        <v>34.798076999999999</v>
      </c>
      <c r="L1733" s="42">
        <v>74.868589999999998</v>
      </c>
      <c r="M1733" s="42">
        <v>80.141025999999997</v>
      </c>
      <c r="N1733" s="42">
        <v>54.833333000000003</v>
      </c>
      <c r="O1733" s="42">
        <v>27.416667</v>
      </c>
      <c r="P1733" s="42">
        <v>61</v>
      </c>
      <c r="Q1733" s="42">
        <v>51</v>
      </c>
      <c r="R1733" s="42">
        <v>88</v>
      </c>
      <c r="S1733" s="42">
        <v>48</v>
      </c>
      <c r="T1733" s="42">
        <v>46</v>
      </c>
      <c r="U1733" s="42">
        <v>26</v>
      </c>
      <c r="V1733" s="42">
        <v>164.5</v>
      </c>
      <c r="W1733" s="42">
        <v>26.362179000000001</v>
      </c>
      <c r="X1733" s="42">
        <v>16.871794999999999</v>
      </c>
      <c r="Y1733" s="42">
        <v>39.016025999999997</v>
      </c>
      <c r="Z1733" s="42">
        <v>37.961537999999997</v>
      </c>
      <c r="AA1733" s="42">
        <v>31.634615</v>
      </c>
      <c r="AB1733" s="42">
        <v>10.544872</v>
      </c>
      <c r="AC1733" s="42">
        <v>2.1089739999999999</v>
      </c>
      <c r="AD1733" s="42">
        <v>33.743589999999998</v>
      </c>
      <c r="AE1733" s="42">
        <v>101.230769</v>
      </c>
      <c r="AF1733" s="42">
        <v>29.525641</v>
      </c>
      <c r="AG1733" s="42">
        <v>164.5</v>
      </c>
      <c r="AH1733" s="42">
        <v>30.580127999999998</v>
      </c>
      <c r="AI1733" s="42">
        <v>17.926282</v>
      </c>
      <c r="AJ1733" s="42">
        <v>35.852564000000001</v>
      </c>
      <c r="AK1733" s="42">
        <v>42.179487000000002</v>
      </c>
      <c r="AL1733" s="42">
        <v>23.198718</v>
      </c>
      <c r="AM1733" s="42">
        <v>12.653846</v>
      </c>
      <c r="AN1733" s="42">
        <v>2.1089739999999999</v>
      </c>
      <c r="AO1733" s="42">
        <v>37.961537999999997</v>
      </c>
      <c r="AP1733" s="42">
        <v>99.121795000000006</v>
      </c>
      <c r="AQ1733" s="42">
        <v>27.416667</v>
      </c>
      <c r="AR1733" s="42">
        <v>282.60256399999997</v>
      </c>
      <c r="AS1733" s="42">
        <v>16.871794999999999</v>
      </c>
      <c r="AT1733" s="42">
        <v>8.4358970000000006</v>
      </c>
      <c r="AU1733" s="42">
        <v>4.2179489999999999</v>
      </c>
      <c r="AV1733" s="42">
        <v>21.089744</v>
      </c>
      <c r="AW1733" s="42">
        <v>42.179487000000002</v>
      </c>
      <c r="AX1733" s="42">
        <v>42.179487000000002</v>
      </c>
      <c r="AY1733" s="42">
        <v>109.666667</v>
      </c>
      <c r="AZ1733" s="42">
        <v>37.961537999999997</v>
      </c>
      <c r="BA1733" s="42">
        <v>143.410256</v>
      </c>
      <c r="BB1733" s="42">
        <v>12.653846</v>
      </c>
      <c r="BC1733" s="42">
        <v>8.4358970000000006</v>
      </c>
      <c r="BD1733" s="42">
        <v>4.2179489999999999</v>
      </c>
      <c r="BE1733" s="42">
        <v>4.2179489999999999</v>
      </c>
      <c r="BF1733" s="42">
        <v>8.4358970000000006</v>
      </c>
      <c r="BG1733" s="42">
        <v>25.307691999999999</v>
      </c>
      <c r="BH1733" s="42">
        <v>63.269230999999998</v>
      </c>
      <c r="BI1733" s="42">
        <v>16.871794999999999</v>
      </c>
      <c r="BJ1733" s="42">
        <v>139.192308</v>
      </c>
      <c r="BK1733" s="42">
        <v>4.2179489999999999</v>
      </c>
      <c r="BL1733" s="42">
        <v>0</v>
      </c>
      <c r="BM1733" s="42">
        <v>0</v>
      </c>
      <c r="BN1733" s="42">
        <v>16.871794999999999</v>
      </c>
      <c r="BO1733" s="42">
        <v>33.743589999999998</v>
      </c>
      <c r="BP1733" s="42">
        <v>16.871794999999999</v>
      </c>
      <c r="BQ1733" s="42">
        <v>46.397435999999999</v>
      </c>
      <c r="BR1733" s="42">
        <v>21.089744</v>
      </c>
      <c r="BS1733" s="42">
        <v>33.743589999999998</v>
      </c>
      <c r="BT1733" s="42">
        <v>0</v>
      </c>
      <c r="BU1733" s="42">
        <v>4.2179489999999999</v>
      </c>
      <c r="BV1733" s="42">
        <v>0</v>
      </c>
      <c r="BW1733" s="42">
        <v>0</v>
      </c>
      <c r="BX1733" s="42">
        <v>0</v>
      </c>
      <c r="BY1733" s="42">
        <v>8.4358970000000006</v>
      </c>
      <c r="BZ1733" s="42">
        <v>0</v>
      </c>
      <c r="CA1733" s="42">
        <v>21.089744</v>
      </c>
      <c r="CB1733" s="42">
        <v>118.102564</v>
      </c>
      <c r="CC1733" s="42">
        <v>16.871794999999999</v>
      </c>
      <c r="CD1733" s="42">
        <v>4.2179489999999999</v>
      </c>
      <c r="CE1733" s="42">
        <v>4.2179489999999999</v>
      </c>
      <c r="CF1733" s="42">
        <v>21.089744</v>
      </c>
      <c r="CG1733" s="42">
        <v>29.525641</v>
      </c>
      <c r="CH1733" s="42">
        <v>33.743589999999998</v>
      </c>
      <c r="CI1733" s="42">
        <v>0</v>
      </c>
      <c r="CJ1733" s="42">
        <v>8.4358970000000006</v>
      </c>
      <c r="CK1733" s="42">
        <v>130.75640999999999</v>
      </c>
      <c r="CL1733" s="42">
        <v>0</v>
      </c>
      <c r="CM1733" s="42">
        <v>0</v>
      </c>
      <c r="CN1733" s="42">
        <v>0</v>
      </c>
      <c r="CO1733" s="42">
        <v>0</v>
      </c>
      <c r="CP1733" s="42">
        <v>12.653846</v>
      </c>
      <c r="CQ1733" s="42">
        <v>0</v>
      </c>
      <c r="CR1733" s="42">
        <v>109.666667</v>
      </c>
      <c r="CS1733" s="42">
        <v>8.4358970000000006</v>
      </c>
    </row>
    <row r="1734" spans="1:97">
      <c r="A1734" s="40" t="s">
        <v>4130</v>
      </c>
      <c r="B1734" s="40" t="s">
        <v>289</v>
      </c>
      <c r="C1734" s="40" t="s">
        <v>3502</v>
      </c>
      <c r="D1734" s="40" t="s">
        <v>3519</v>
      </c>
      <c r="E1734" s="40" t="s">
        <v>3520</v>
      </c>
      <c r="F1734" s="40" t="s">
        <v>397</v>
      </c>
      <c r="G1734" s="41" t="s">
        <v>294</v>
      </c>
      <c r="H1734" s="40" t="s">
        <v>4131</v>
      </c>
      <c r="I1734" s="42">
        <v>971</v>
      </c>
      <c r="J1734" s="42">
        <v>160.834239</v>
      </c>
      <c r="K1734" s="42">
        <v>136.858948</v>
      </c>
      <c r="L1734" s="42">
        <v>155.83938699999999</v>
      </c>
      <c r="M1734" s="42">
        <v>219.773494</v>
      </c>
      <c r="N1734" s="42">
        <v>177.81748099999999</v>
      </c>
      <c r="O1734" s="42">
        <v>119.876451</v>
      </c>
      <c r="P1734" s="42">
        <v>177</v>
      </c>
      <c r="Q1734" s="42">
        <v>145</v>
      </c>
      <c r="R1734" s="42">
        <v>211</v>
      </c>
      <c r="S1734" s="42">
        <v>167</v>
      </c>
      <c r="T1734" s="42">
        <v>184</v>
      </c>
      <c r="U1734" s="42">
        <v>85</v>
      </c>
      <c r="V1734" s="42">
        <v>476.508894</v>
      </c>
      <c r="W1734" s="42">
        <v>78.918664000000007</v>
      </c>
      <c r="X1734" s="42">
        <v>69.927930000000003</v>
      </c>
      <c r="Y1734" s="42">
        <v>75.921751999999998</v>
      </c>
      <c r="Z1734" s="42">
        <v>105.89086500000001</v>
      </c>
      <c r="AA1734" s="42">
        <v>85.911456999999999</v>
      </c>
      <c r="AB1734" s="42">
        <v>55.942343999999999</v>
      </c>
      <c r="AC1734" s="42">
        <v>3.9958819999999999</v>
      </c>
      <c r="AD1734" s="42">
        <v>108.887777</v>
      </c>
      <c r="AE1734" s="42">
        <v>246.74569500000001</v>
      </c>
      <c r="AF1734" s="42">
        <v>120.875422</v>
      </c>
      <c r="AG1734" s="42">
        <v>494.491106</v>
      </c>
      <c r="AH1734" s="42">
        <v>81.915575000000004</v>
      </c>
      <c r="AI1734" s="42">
        <v>66.931019000000006</v>
      </c>
      <c r="AJ1734" s="42">
        <v>79.917634000000007</v>
      </c>
      <c r="AK1734" s="42">
        <v>113.88262899999999</v>
      </c>
      <c r="AL1734" s="42">
        <v>91.906024000000002</v>
      </c>
      <c r="AM1734" s="42">
        <v>56.941313999999998</v>
      </c>
      <c r="AN1734" s="42">
        <v>2.9969109999999999</v>
      </c>
      <c r="AO1734" s="42">
        <v>101.89498399999999</v>
      </c>
      <c r="AP1734" s="42">
        <v>266.72584899999998</v>
      </c>
      <c r="AQ1734" s="42">
        <v>125.87027399999999</v>
      </c>
      <c r="AR1734" s="42">
        <v>823.15163199999995</v>
      </c>
      <c r="AS1734" s="42">
        <v>23.975290000000001</v>
      </c>
      <c r="AT1734" s="42">
        <v>51.946461999999997</v>
      </c>
      <c r="AU1734" s="42">
        <v>47.950580000000002</v>
      </c>
      <c r="AV1734" s="42">
        <v>59.938226</v>
      </c>
      <c r="AW1734" s="42">
        <v>123.872333</v>
      </c>
      <c r="AX1734" s="42">
        <v>123.872333</v>
      </c>
      <c r="AY1734" s="42">
        <v>303.68700999999999</v>
      </c>
      <c r="AZ1734" s="42">
        <v>87.909397999999996</v>
      </c>
      <c r="BA1734" s="42">
        <v>391.596407</v>
      </c>
      <c r="BB1734" s="42">
        <v>15.983527</v>
      </c>
      <c r="BC1734" s="42">
        <v>39.958817000000003</v>
      </c>
      <c r="BD1734" s="42">
        <v>27.971171999999999</v>
      </c>
      <c r="BE1734" s="42">
        <v>27.971171999999999</v>
      </c>
      <c r="BF1734" s="42">
        <v>11.987645000000001</v>
      </c>
      <c r="BG1734" s="42">
        <v>99.897042999999996</v>
      </c>
      <c r="BH1734" s="42">
        <v>147.847623</v>
      </c>
      <c r="BI1734" s="42">
        <v>19.979409</v>
      </c>
      <c r="BJ1734" s="42">
        <v>431.55522400000001</v>
      </c>
      <c r="BK1734" s="42">
        <v>7.9917629999999997</v>
      </c>
      <c r="BL1734" s="42">
        <v>11.987645000000001</v>
      </c>
      <c r="BM1734" s="42">
        <v>19.979409</v>
      </c>
      <c r="BN1734" s="42">
        <v>31.967054000000001</v>
      </c>
      <c r="BO1734" s="42">
        <v>111.884688</v>
      </c>
      <c r="BP1734" s="42">
        <v>23.975290000000001</v>
      </c>
      <c r="BQ1734" s="42">
        <v>155.83938699999999</v>
      </c>
      <c r="BR1734" s="42">
        <v>67.929989000000006</v>
      </c>
      <c r="BS1734" s="42">
        <v>103.89292399999999</v>
      </c>
      <c r="BT1734" s="42">
        <v>0</v>
      </c>
      <c r="BU1734" s="42">
        <v>3.9958819999999999</v>
      </c>
      <c r="BV1734" s="42">
        <v>0</v>
      </c>
      <c r="BW1734" s="42">
        <v>7.9917629999999997</v>
      </c>
      <c r="BX1734" s="42">
        <v>11.987645000000001</v>
      </c>
      <c r="BY1734" s="42">
        <v>35.962935000000002</v>
      </c>
      <c r="BZ1734" s="42">
        <v>0</v>
      </c>
      <c r="CA1734" s="42">
        <v>43.954698999999998</v>
      </c>
      <c r="CB1734" s="42">
        <v>355.63347199999998</v>
      </c>
      <c r="CC1734" s="42">
        <v>15.983527</v>
      </c>
      <c r="CD1734" s="42">
        <v>27.971171999999999</v>
      </c>
      <c r="CE1734" s="42">
        <v>43.954698999999998</v>
      </c>
      <c r="CF1734" s="42">
        <v>51.946461999999997</v>
      </c>
      <c r="CG1734" s="42">
        <v>95.901161000000002</v>
      </c>
      <c r="CH1734" s="42">
        <v>71.925871000000001</v>
      </c>
      <c r="CI1734" s="42">
        <v>7.9917629999999997</v>
      </c>
      <c r="CJ1734" s="42">
        <v>39.958817000000003</v>
      </c>
      <c r="CK1734" s="42">
        <v>363.62523499999998</v>
      </c>
      <c r="CL1734" s="42">
        <v>7.9917629999999997</v>
      </c>
      <c r="CM1734" s="42">
        <v>19.979409</v>
      </c>
      <c r="CN1734" s="42">
        <v>3.9958819999999999</v>
      </c>
      <c r="CO1734" s="42">
        <v>0</v>
      </c>
      <c r="CP1734" s="42">
        <v>15.983527</v>
      </c>
      <c r="CQ1734" s="42">
        <v>15.983527</v>
      </c>
      <c r="CR1734" s="42">
        <v>295.695246</v>
      </c>
      <c r="CS1734" s="42">
        <v>3.9958819999999999</v>
      </c>
    </row>
    <row r="1735" spans="1:97">
      <c r="A1735" s="40" t="s">
        <v>4132</v>
      </c>
      <c r="B1735" s="40" t="s">
        <v>289</v>
      </c>
      <c r="C1735" s="40" t="s">
        <v>3502</v>
      </c>
      <c r="D1735" s="40" t="s">
        <v>3519</v>
      </c>
      <c r="E1735" s="40" t="s">
        <v>3536</v>
      </c>
      <c r="F1735" s="40" t="s">
        <v>397</v>
      </c>
      <c r="G1735" s="41" t="s">
        <v>294</v>
      </c>
      <c r="H1735" s="40" t="s">
        <v>4133</v>
      </c>
      <c r="I1735" s="42">
        <v>196</v>
      </c>
      <c r="J1735" s="42">
        <v>25.021277000000001</v>
      </c>
      <c r="K1735" s="42">
        <v>11.468085</v>
      </c>
      <c r="L1735" s="42">
        <v>33.361702000000001</v>
      </c>
      <c r="M1735" s="42">
        <v>45.872340000000001</v>
      </c>
      <c r="N1735" s="42">
        <v>60.468085000000002</v>
      </c>
      <c r="O1735" s="42">
        <v>19.808510999999999</v>
      </c>
      <c r="P1735" s="42">
        <v>20</v>
      </c>
      <c r="Q1735" s="42">
        <v>17</v>
      </c>
      <c r="R1735" s="42">
        <v>22</v>
      </c>
      <c r="S1735" s="42">
        <v>46</v>
      </c>
      <c r="T1735" s="42">
        <v>41</v>
      </c>
      <c r="U1735" s="42">
        <v>16</v>
      </c>
      <c r="V1735" s="42">
        <v>100.085106</v>
      </c>
      <c r="W1735" s="42">
        <v>13.553191</v>
      </c>
      <c r="X1735" s="42">
        <v>8.3404260000000008</v>
      </c>
      <c r="Y1735" s="42">
        <v>14.595745000000001</v>
      </c>
      <c r="Z1735" s="42">
        <v>20.851064000000001</v>
      </c>
      <c r="AA1735" s="42">
        <v>30.234043</v>
      </c>
      <c r="AB1735" s="42">
        <v>11.468085</v>
      </c>
      <c r="AC1735" s="42">
        <v>1.0425530000000001</v>
      </c>
      <c r="AD1735" s="42">
        <v>15.638298000000001</v>
      </c>
      <c r="AE1735" s="42">
        <v>59.425531999999997</v>
      </c>
      <c r="AF1735" s="42">
        <v>25.021277000000001</v>
      </c>
      <c r="AG1735" s="42">
        <v>95.914894000000004</v>
      </c>
      <c r="AH1735" s="42">
        <v>11.468085</v>
      </c>
      <c r="AI1735" s="42">
        <v>3.1276600000000001</v>
      </c>
      <c r="AJ1735" s="42">
        <v>18.765957</v>
      </c>
      <c r="AK1735" s="42">
        <v>25.021277000000001</v>
      </c>
      <c r="AL1735" s="42">
        <v>30.234043</v>
      </c>
      <c r="AM1735" s="42">
        <v>5.2127660000000002</v>
      </c>
      <c r="AN1735" s="42">
        <v>2.0851060000000001</v>
      </c>
      <c r="AO1735" s="42">
        <v>14.595745000000001</v>
      </c>
      <c r="AP1735" s="42">
        <v>59.425531999999997</v>
      </c>
      <c r="AQ1735" s="42">
        <v>21.893616999999999</v>
      </c>
      <c r="AR1735" s="42">
        <v>179.31914900000001</v>
      </c>
      <c r="AS1735" s="42">
        <v>0</v>
      </c>
      <c r="AT1735" s="42">
        <v>8.3404260000000008</v>
      </c>
      <c r="AU1735" s="42">
        <v>4.1702130000000004</v>
      </c>
      <c r="AV1735" s="42">
        <v>20.851064000000001</v>
      </c>
      <c r="AW1735" s="42">
        <v>25.021277000000001</v>
      </c>
      <c r="AX1735" s="42">
        <v>8.3404260000000008</v>
      </c>
      <c r="AY1735" s="42">
        <v>87.574467999999996</v>
      </c>
      <c r="AZ1735" s="42">
        <v>25.021277000000001</v>
      </c>
      <c r="BA1735" s="42">
        <v>91.744681</v>
      </c>
      <c r="BB1735" s="42">
        <v>0</v>
      </c>
      <c r="BC1735" s="42">
        <v>0</v>
      </c>
      <c r="BD1735" s="42">
        <v>4.1702130000000004</v>
      </c>
      <c r="BE1735" s="42">
        <v>12.510638</v>
      </c>
      <c r="BF1735" s="42">
        <v>0</v>
      </c>
      <c r="BG1735" s="42">
        <v>8.3404260000000008</v>
      </c>
      <c r="BH1735" s="42">
        <v>58.382978999999999</v>
      </c>
      <c r="BI1735" s="42">
        <v>8.3404260000000008</v>
      </c>
      <c r="BJ1735" s="42">
        <v>87.574467999999996</v>
      </c>
      <c r="BK1735" s="42">
        <v>0</v>
      </c>
      <c r="BL1735" s="42">
        <v>8.3404260000000008</v>
      </c>
      <c r="BM1735" s="42">
        <v>0</v>
      </c>
      <c r="BN1735" s="42">
        <v>8.3404260000000008</v>
      </c>
      <c r="BO1735" s="42">
        <v>25.021277000000001</v>
      </c>
      <c r="BP1735" s="42">
        <v>0</v>
      </c>
      <c r="BQ1735" s="42">
        <v>29.191489000000001</v>
      </c>
      <c r="BR1735" s="42">
        <v>16.680851000000001</v>
      </c>
      <c r="BS1735" s="42">
        <v>8.3404260000000008</v>
      </c>
      <c r="BT1735" s="42">
        <v>0</v>
      </c>
      <c r="BU1735" s="42">
        <v>0</v>
      </c>
      <c r="BV1735" s="42">
        <v>0</v>
      </c>
      <c r="BW1735" s="42">
        <v>0</v>
      </c>
      <c r="BX1735" s="42">
        <v>0</v>
      </c>
      <c r="BY1735" s="42">
        <v>0</v>
      </c>
      <c r="BZ1735" s="42">
        <v>0</v>
      </c>
      <c r="CA1735" s="42">
        <v>8.3404260000000008</v>
      </c>
      <c r="CB1735" s="42">
        <v>54.212766000000002</v>
      </c>
      <c r="CC1735" s="42">
        <v>0</v>
      </c>
      <c r="CD1735" s="42">
        <v>4.1702130000000004</v>
      </c>
      <c r="CE1735" s="42">
        <v>0</v>
      </c>
      <c r="CF1735" s="42">
        <v>20.851064000000001</v>
      </c>
      <c r="CG1735" s="42">
        <v>12.510638</v>
      </c>
      <c r="CH1735" s="42">
        <v>8.3404260000000008</v>
      </c>
      <c r="CI1735" s="42">
        <v>0</v>
      </c>
      <c r="CJ1735" s="42">
        <v>8.3404260000000008</v>
      </c>
      <c r="CK1735" s="42">
        <v>116.765957</v>
      </c>
      <c r="CL1735" s="42">
        <v>0</v>
      </c>
      <c r="CM1735" s="42">
        <v>4.1702130000000004</v>
      </c>
      <c r="CN1735" s="42">
        <v>4.1702130000000004</v>
      </c>
      <c r="CO1735" s="42">
        <v>0</v>
      </c>
      <c r="CP1735" s="42">
        <v>12.510638</v>
      </c>
      <c r="CQ1735" s="42">
        <v>0</v>
      </c>
      <c r="CR1735" s="42">
        <v>87.574467999999996</v>
      </c>
      <c r="CS1735" s="42">
        <v>8.3404260000000008</v>
      </c>
    </row>
    <row r="1736" spans="1:97">
      <c r="A1736" s="40" t="s">
        <v>4134</v>
      </c>
      <c r="B1736" s="40" t="s">
        <v>289</v>
      </c>
      <c r="C1736" s="40" t="s">
        <v>3502</v>
      </c>
      <c r="D1736" s="40" t="s">
        <v>3523</v>
      </c>
      <c r="E1736" s="40" t="s">
        <v>3562</v>
      </c>
      <c r="F1736" s="40" t="s">
        <v>2849</v>
      </c>
      <c r="G1736" s="41" t="s">
        <v>294</v>
      </c>
      <c r="H1736" s="40" t="s">
        <v>4135</v>
      </c>
      <c r="I1736" s="42">
        <v>210</v>
      </c>
      <c r="J1736" s="42">
        <v>24.517766000000002</v>
      </c>
      <c r="K1736" s="42">
        <v>31.979695</v>
      </c>
      <c r="L1736" s="42">
        <v>39.441623999999997</v>
      </c>
      <c r="M1736" s="42">
        <v>45.837563000000003</v>
      </c>
      <c r="N1736" s="42">
        <v>41.573604000000003</v>
      </c>
      <c r="O1736" s="42">
        <v>26.649746</v>
      </c>
      <c r="P1736" s="42">
        <v>25</v>
      </c>
      <c r="Q1736" s="42">
        <v>27</v>
      </c>
      <c r="R1736" s="42">
        <v>34</v>
      </c>
      <c r="S1736" s="42">
        <v>30</v>
      </c>
      <c r="T1736" s="42">
        <v>40</v>
      </c>
      <c r="U1736" s="42">
        <v>23</v>
      </c>
      <c r="V1736" s="42">
        <v>107.664975</v>
      </c>
      <c r="W1736" s="42">
        <v>14.923857999999999</v>
      </c>
      <c r="X1736" s="42">
        <v>18.121827</v>
      </c>
      <c r="Y1736" s="42">
        <v>18.121827</v>
      </c>
      <c r="Z1736" s="42">
        <v>25.583756000000001</v>
      </c>
      <c r="AA1736" s="42">
        <v>15.989848</v>
      </c>
      <c r="AB1736" s="42">
        <v>13.857868</v>
      </c>
      <c r="AC1736" s="42">
        <v>1.06599</v>
      </c>
      <c r="AD1736" s="42">
        <v>23.451777</v>
      </c>
      <c r="AE1736" s="42">
        <v>59.695430999999999</v>
      </c>
      <c r="AF1736" s="42">
        <v>24.517766000000002</v>
      </c>
      <c r="AG1736" s="42">
        <v>102.335025</v>
      </c>
      <c r="AH1736" s="42">
        <v>9.593909</v>
      </c>
      <c r="AI1736" s="42">
        <v>13.857868</v>
      </c>
      <c r="AJ1736" s="42">
        <v>21.319797000000001</v>
      </c>
      <c r="AK1736" s="42">
        <v>20.253806999999998</v>
      </c>
      <c r="AL1736" s="42">
        <v>25.583756000000001</v>
      </c>
      <c r="AM1736" s="42">
        <v>10.659898</v>
      </c>
      <c r="AN1736" s="42">
        <v>1.06599</v>
      </c>
      <c r="AO1736" s="42">
        <v>14.923857999999999</v>
      </c>
      <c r="AP1736" s="42">
        <v>58.629441999999997</v>
      </c>
      <c r="AQ1736" s="42">
        <v>28.781725999999999</v>
      </c>
      <c r="AR1736" s="42">
        <v>179.08629400000001</v>
      </c>
      <c r="AS1736" s="42">
        <v>4.2639589999999998</v>
      </c>
      <c r="AT1736" s="42">
        <v>4.2639589999999998</v>
      </c>
      <c r="AU1736" s="42">
        <v>0</v>
      </c>
      <c r="AV1736" s="42">
        <v>8.5279190000000007</v>
      </c>
      <c r="AW1736" s="42">
        <v>21.319797000000001</v>
      </c>
      <c r="AX1736" s="42">
        <v>29.847715999999998</v>
      </c>
      <c r="AY1736" s="42">
        <v>81.015227999999993</v>
      </c>
      <c r="AZ1736" s="42">
        <v>29.847715999999998</v>
      </c>
      <c r="BA1736" s="42">
        <v>102.335025</v>
      </c>
      <c r="BB1736" s="42">
        <v>4.2639589999999998</v>
      </c>
      <c r="BC1736" s="42">
        <v>4.2639589999999998</v>
      </c>
      <c r="BD1736" s="42">
        <v>0</v>
      </c>
      <c r="BE1736" s="42">
        <v>4.2639589999999998</v>
      </c>
      <c r="BF1736" s="42">
        <v>4.2639589999999998</v>
      </c>
      <c r="BG1736" s="42">
        <v>29.847715999999998</v>
      </c>
      <c r="BH1736" s="42">
        <v>46.903553000000002</v>
      </c>
      <c r="BI1736" s="42">
        <v>8.5279190000000007</v>
      </c>
      <c r="BJ1736" s="42">
        <v>76.751268999999994</v>
      </c>
      <c r="BK1736" s="42">
        <v>0</v>
      </c>
      <c r="BL1736" s="42">
        <v>0</v>
      </c>
      <c r="BM1736" s="42">
        <v>0</v>
      </c>
      <c r="BN1736" s="42">
        <v>4.2639589999999998</v>
      </c>
      <c r="BO1736" s="42">
        <v>17.055838000000001</v>
      </c>
      <c r="BP1736" s="42">
        <v>0</v>
      </c>
      <c r="BQ1736" s="42">
        <v>34.111674999999998</v>
      </c>
      <c r="BR1736" s="42">
        <v>21.319797000000001</v>
      </c>
      <c r="BS1736" s="42">
        <v>4.2639589999999998</v>
      </c>
      <c r="BT1736" s="42">
        <v>0</v>
      </c>
      <c r="BU1736" s="42">
        <v>0</v>
      </c>
      <c r="BV1736" s="42">
        <v>0</v>
      </c>
      <c r="BW1736" s="42">
        <v>0</v>
      </c>
      <c r="BX1736" s="42">
        <v>4.2639589999999998</v>
      </c>
      <c r="BY1736" s="42">
        <v>0</v>
      </c>
      <c r="BZ1736" s="42">
        <v>0</v>
      </c>
      <c r="CA1736" s="42">
        <v>0</v>
      </c>
      <c r="CB1736" s="42">
        <v>68.223349999999996</v>
      </c>
      <c r="CC1736" s="42">
        <v>4.2639589999999998</v>
      </c>
      <c r="CD1736" s="42">
        <v>4.2639589999999998</v>
      </c>
      <c r="CE1736" s="42">
        <v>0</v>
      </c>
      <c r="CF1736" s="42">
        <v>8.5279190000000007</v>
      </c>
      <c r="CG1736" s="42">
        <v>17.055838000000001</v>
      </c>
      <c r="CH1736" s="42">
        <v>25.583756000000001</v>
      </c>
      <c r="CI1736" s="42">
        <v>0</v>
      </c>
      <c r="CJ1736" s="42">
        <v>8.5279190000000007</v>
      </c>
      <c r="CK1736" s="42">
        <v>106.598985</v>
      </c>
      <c r="CL1736" s="42">
        <v>0</v>
      </c>
      <c r="CM1736" s="42">
        <v>0</v>
      </c>
      <c r="CN1736" s="42">
        <v>0</v>
      </c>
      <c r="CO1736" s="42">
        <v>0</v>
      </c>
      <c r="CP1736" s="42">
        <v>0</v>
      </c>
      <c r="CQ1736" s="42">
        <v>4.2639589999999998</v>
      </c>
      <c r="CR1736" s="42">
        <v>81.015227999999993</v>
      </c>
      <c r="CS1736" s="42">
        <v>21.319797000000001</v>
      </c>
    </row>
    <row r="1737" spans="1:97">
      <c r="A1737" s="40" t="s">
        <v>4136</v>
      </c>
      <c r="B1737" s="40" t="s">
        <v>289</v>
      </c>
      <c r="C1737" s="40" t="s">
        <v>3502</v>
      </c>
      <c r="D1737" s="40" t="s">
        <v>3519</v>
      </c>
      <c r="E1737" s="40" t="s">
        <v>3735</v>
      </c>
      <c r="F1737" s="40" t="s">
        <v>2094</v>
      </c>
      <c r="G1737" s="41" t="s">
        <v>294</v>
      </c>
      <c r="H1737" s="40" t="s">
        <v>4137</v>
      </c>
      <c r="I1737" s="42">
        <v>453</v>
      </c>
      <c r="J1737" s="42">
        <v>68.823128999999994</v>
      </c>
      <c r="K1737" s="42">
        <v>80.122449000000003</v>
      </c>
      <c r="L1737" s="42">
        <v>73.959183999999993</v>
      </c>
      <c r="M1737" s="42">
        <v>89.367346999999995</v>
      </c>
      <c r="N1737" s="42">
        <v>74.986395000000002</v>
      </c>
      <c r="O1737" s="42">
        <v>65.741496999999995</v>
      </c>
      <c r="P1737" s="42">
        <v>60</v>
      </c>
      <c r="Q1737" s="42">
        <v>62</v>
      </c>
      <c r="R1737" s="42">
        <v>85</v>
      </c>
      <c r="S1737" s="42">
        <v>65</v>
      </c>
      <c r="T1737" s="42">
        <v>104</v>
      </c>
      <c r="U1737" s="42">
        <v>48</v>
      </c>
      <c r="V1737" s="42">
        <v>233.17687100000001</v>
      </c>
      <c r="W1737" s="42">
        <v>30.816327000000001</v>
      </c>
      <c r="X1737" s="42">
        <v>48.278911999999998</v>
      </c>
      <c r="Y1737" s="42">
        <v>36.979591999999997</v>
      </c>
      <c r="Z1737" s="42">
        <v>46.224490000000003</v>
      </c>
      <c r="AA1737" s="42">
        <v>38.006802999999998</v>
      </c>
      <c r="AB1737" s="42">
        <v>31.843537000000001</v>
      </c>
      <c r="AC1737" s="42">
        <v>1.0272110000000001</v>
      </c>
      <c r="AD1737" s="42">
        <v>45.197279000000002</v>
      </c>
      <c r="AE1737" s="42">
        <v>133.53741500000001</v>
      </c>
      <c r="AF1737" s="42">
        <v>54.442177000000001</v>
      </c>
      <c r="AG1737" s="42">
        <v>219.82312899999999</v>
      </c>
      <c r="AH1737" s="42">
        <v>38.006802999999998</v>
      </c>
      <c r="AI1737" s="42">
        <v>31.843537000000001</v>
      </c>
      <c r="AJ1737" s="42">
        <v>36.979591999999997</v>
      </c>
      <c r="AK1737" s="42">
        <v>43.142856999999999</v>
      </c>
      <c r="AL1737" s="42">
        <v>36.979591999999997</v>
      </c>
      <c r="AM1737" s="42">
        <v>30.816327000000001</v>
      </c>
      <c r="AN1737" s="42">
        <v>2.0544220000000002</v>
      </c>
      <c r="AO1737" s="42">
        <v>45.197279000000002</v>
      </c>
      <c r="AP1737" s="42">
        <v>121.21088399999999</v>
      </c>
      <c r="AQ1737" s="42">
        <v>53.414966</v>
      </c>
      <c r="AR1737" s="42">
        <v>357.46938799999998</v>
      </c>
      <c r="AS1737" s="42">
        <v>8.2176869999999997</v>
      </c>
      <c r="AT1737" s="42">
        <v>4.1088440000000004</v>
      </c>
      <c r="AU1737" s="42">
        <v>16.435373999999999</v>
      </c>
      <c r="AV1737" s="42">
        <v>41.088434999999997</v>
      </c>
      <c r="AW1737" s="42">
        <v>28.761904999999999</v>
      </c>
      <c r="AX1737" s="42">
        <v>90.394558000000004</v>
      </c>
      <c r="AY1737" s="42">
        <v>123.265306</v>
      </c>
      <c r="AZ1737" s="42">
        <v>45.197279000000002</v>
      </c>
      <c r="BA1737" s="42">
        <v>180.78911600000001</v>
      </c>
      <c r="BB1737" s="42">
        <v>4.1088440000000004</v>
      </c>
      <c r="BC1737" s="42">
        <v>4.1088440000000004</v>
      </c>
      <c r="BD1737" s="42">
        <v>12.326530999999999</v>
      </c>
      <c r="BE1737" s="42">
        <v>16.435373999999999</v>
      </c>
      <c r="BF1737" s="42">
        <v>4.1088440000000004</v>
      </c>
      <c r="BG1737" s="42">
        <v>61.632652999999998</v>
      </c>
      <c r="BH1737" s="42">
        <v>65.741496999999995</v>
      </c>
      <c r="BI1737" s="42">
        <v>12.326530999999999</v>
      </c>
      <c r="BJ1737" s="42">
        <v>176.680272</v>
      </c>
      <c r="BK1737" s="42">
        <v>4.1088440000000004</v>
      </c>
      <c r="BL1737" s="42">
        <v>0</v>
      </c>
      <c r="BM1737" s="42">
        <v>4.1088440000000004</v>
      </c>
      <c r="BN1737" s="42">
        <v>24.653061000000001</v>
      </c>
      <c r="BO1737" s="42">
        <v>24.653061000000001</v>
      </c>
      <c r="BP1737" s="42">
        <v>28.761904999999999</v>
      </c>
      <c r="BQ1737" s="42">
        <v>57.523809999999997</v>
      </c>
      <c r="BR1737" s="42">
        <v>32.870747999999999</v>
      </c>
      <c r="BS1737" s="42">
        <v>45.197279000000002</v>
      </c>
      <c r="BT1737" s="42">
        <v>0</v>
      </c>
      <c r="BU1737" s="42">
        <v>0</v>
      </c>
      <c r="BV1737" s="42">
        <v>0</v>
      </c>
      <c r="BW1737" s="42">
        <v>12.326530999999999</v>
      </c>
      <c r="BX1737" s="42">
        <v>8.2176869999999997</v>
      </c>
      <c r="BY1737" s="42">
        <v>20.544218000000001</v>
      </c>
      <c r="BZ1737" s="42">
        <v>0</v>
      </c>
      <c r="CA1737" s="42">
        <v>4.1088440000000004</v>
      </c>
      <c r="CB1737" s="42">
        <v>168.46258499999999</v>
      </c>
      <c r="CC1737" s="42">
        <v>0</v>
      </c>
      <c r="CD1737" s="42">
        <v>4.1088440000000004</v>
      </c>
      <c r="CE1737" s="42">
        <v>16.435373999999999</v>
      </c>
      <c r="CF1737" s="42">
        <v>24.653061000000001</v>
      </c>
      <c r="CG1737" s="42">
        <v>20.544218000000001</v>
      </c>
      <c r="CH1737" s="42">
        <v>65.741496999999995</v>
      </c>
      <c r="CI1737" s="42">
        <v>4.1088440000000004</v>
      </c>
      <c r="CJ1737" s="42">
        <v>32.870747999999999</v>
      </c>
      <c r="CK1737" s="42">
        <v>143.80952400000001</v>
      </c>
      <c r="CL1737" s="42">
        <v>8.2176869999999997</v>
      </c>
      <c r="CM1737" s="42">
        <v>0</v>
      </c>
      <c r="CN1737" s="42">
        <v>0</v>
      </c>
      <c r="CO1737" s="42">
        <v>4.1088440000000004</v>
      </c>
      <c r="CP1737" s="42">
        <v>0</v>
      </c>
      <c r="CQ1737" s="42">
        <v>4.1088440000000004</v>
      </c>
      <c r="CR1737" s="42">
        <v>119.156463</v>
      </c>
      <c r="CS1737" s="42">
        <v>8.2176869999999997</v>
      </c>
    </row>
    <row r="1738" spans="1:97">
      <c r="A1738" s="40" t="s">
        <v>4138</v>
      </c>
      <c r="B1738" s="40" t="s">
        <v>289</v>
      </c>
      <c r="C1738" s="40" t="s">
        <v>3502</v>
      </c>
      <c r="D1738" s="40" t="s">
        <v>3507</v>
      </c>
      <c r="E1738" s="40" t="s">
        <v>3662</v>
      </c>
      <c r="F1738" s="40" t="s">
        <v>2094</v>
      </c>
      <c r="G1738" s="41" t="s">
        <v>294</v>
      </c>
      <c r="H1738" s="40" t="s">
        <v>4139</v>
      </c>
      <c r="I1738" s="42">
        <v>8965</v>
      </c>
      <c r="J1738" s="42">
        <v>1460.3223640000001</v>
      </c>
      <c r="K1738" s="42">
        <v>1322.3948419999999</v>
      </c>
      <c r="L1738" s="42">
        <v>1355.8204599999999</v>
      </c>
      <c r="M1738" s="42">
        <v>1782.024118</v>
      </c>
      <c r="N1738" s="42">
        <v>1707.4801210000001</v>
      </c>
      <c r="O1738" s="42">
        <v>1336.958095</v>
      </c>
      <c r="P1738" s="42">
        <v>1354</v>
      </c>
      <c r="Q1738" s="42">
        <v>1513</v>
      </c>
      <c r="R1738" s="42">
        <v>1624</v>
      </c>
      <c r="S1738" s="42">
        <v>1846</v>
      </c>
      <c r="T1738" s="42">
        <v>1675</v>
      </c>
      <c r="U1738" s="42">
        <v>1029</v>
      </c>
      <c r="V1738" s="42">
        <v>4148.4637309999998</v>
      </c>
      <c r="W1738" s="42">
        <v>719.10999400000003</v>
      </c>
      <c r="X1738" s="42">
        <v>663.02377999999999</v>
      </c>
      <c r="Y1738" s="42">
        <v>651.18749100000002</v>
      </c>
      <c r="Z1738" s="42">
        <v>817.83020299999998</v>
      </c>
      <c r="AA1738" s="42">
        <v>797.733206</v>
      </c>
      <c r="AB1738" s="42">
        <v>470.35341899999997</v>
      </c>
      <c r="AC1738" s="42">
        <v>29.225636999999999</v>
      </c>
      <c r="AD1738" s="42">
        <v>1006.551433</v>
      </c>
      <c r="AE1738" s="42">
        <v>2206.1397160000001</v>
      </c>
      <c r="AF1738" s="42">
        <v>935.77258099999995</v>
      </c>
      <c r="AG1738" s="42">
        <v>4816.5362690000002</v>
      </c>
      <c r="AH1738" s="42">
        <v>741.21236999999996</v>
      </c>
      <c r="AI1738" s="42">
        <v>659.37106200000005</v>
      </c>
      <c r="AJ1738" s="42">
        <v>704.632969</v>
      </c>
      <c r="AK1738" s="42">
        <v>964.19391599999994</v>
      </c>
      <c r="AL1738" s="42">
        <v>909.74691499999994</v>
      </c>
      <c r="AM1738" s="42">
        <v>740.74096799999995</v>
      </c>
      <c r="AN1738" s="42">
        <v>96.638070999999997</v>
      </c>
      <c r="AO1738" s="42">
        <v>986.30593799999997</v>
      </c>
      <c r="AP1738" s="42">
        <v>2464.7757860000002</v>
      </c>
      <c r="AQ1738" s="42">
        <v>1365.4545450000001</v>
      </c>
      <c r="AR1738" s="42">
        <v>7552.4190660000004</v>
      </c>
      <c r="AS1738" s="42">
        <v>28.274481000000002</v>
      </c>
      <c r="AT1738" s="42">
        <v>290.82323400000001</v>
      </c>
      <c r="AU1738" s="42">
        <v>214.078214</v>
      </c>
      <c r="AV1738" s="42">
        <v>525.09750499999996</v>
      </c>
      <c r="AW1738" s="42">
        <v>1072.3120140000001</v>
      </c>
      <c r="AX1738" s="42">
        <v>1264.922863</v>
      </c>
      <c r="AY1738" s="42">
        <v>2919.58941</v>
      </c>
      <c r="AZ1738" s="42">
        <v>1237.3213459999999</v>
      </c>
      <c r="BA1738" s="42">
        <v>3404.4916920000001</v>
      </c>
      <c r="BB1738" s="42">
        <v>16.156846000000002</v>
      </c>
      <c r="BC1738" s="42">
        <v>205.99979099999999</v>
      </c>
      <c r="BD1738" s="42">
        <v>145.41161700000001</v>
      </c>
      <c r="BE1738" s="42">
        <v>238.31348299999999</v>
      </c>
      <c r="BF1738" s="42">
        <v>121.196511</v>
      </c>
      <c r="BG1738" s="42">
        <v>961.98199399999999</v>
      </c>
      <c r="BH1738" s="42">
        <v>1239.8045979999999</v>
      </c>
      <c r="BI1738" s="42">
        <v>475.62685299999998</v>
      </c>
      <c r="BJ1738" s="42">
        <v>4147.9273739999999</v>
      </c>
      <c r="BK1738" s="42">
        <v>12.117635</v>
      </c>
      <c r="BL1738" s="42">
        <v>84.823442999999997</v>
      </c>
      <c r="BM1738" s="42">
        <v>68.666596999999996</v>
      </c>
      <c r="BN1738" s="42">
        <v>286.78402199999999</v>
      </c>
      <c r="BO1738" s="42">
        <v>951.11550399999999</v>
      </c>
      <c r="BP1738" s="42">
        <v>302.94086800000002</v>
      </c>
      <c r="BQ1738" s="42">
        <v>1679.784813</v>
      </c>
      <c r="BR1738" s="42">
        <v>761.69449199999997</v>
      </c>
      <c r="BS1738" s="42">
        <v>954.24724600000002</v>
      </c>
      <c r="BT1738" s="42">
        <v>0</v>
      </c>
      <c r="BU1738" s="42">
        <v>12.117635</v>
      </c>
      <c r="BV1738" s="42">
        <v>0</v>
      </c>
      <c r="BW1738" s="42">
        <v>44.431327000000003</v>
      </c>
      <c r="BX1738" s="42">
        <v>127.11634100000001</v>
      </c>
      <c r="BY1738" s="42">
        <v>226.92368200000001</v>
      </c>
      <c r="BZ1738" s="42">
        <v>0</v>
      </c>
      <c r="CA1738" s="42">
        <v>543.65826000000004</v>
      </c>
      <c r="CB1738" s="42">
        <v>2883.188216</v>
      </c>
      <c r="CC1738" s="42">
        <v>16.156846000000002</v>
      </c>
      <c r="CD1738" s="42">
        <v>173.68609799999999</v>
      </c>
      <c r="CE1738" s="42">
        <v>153.49003999999999</v>
      </c>
      <c r="CF1738" s="42">
        <v>395.842735</v>
      </c>
      <c r="CG1738" s="42">
        <v>771.50957500000004</v>
      </c>
      <c r="CH1738" s="42">
        <v>904.705198</v>
      </c>
      <c r="CI1738" s="42">
        <v>20.196058000000001</v>
      </c>
      <c r="CJ1738" s="42">
        <v>447.60166600000002</v>
      </c>
      <c r="CK1738" s="42">
        <v>3714.983604</v>
      </c>
      <c r="CL1738" s="42">
        <v>12.117635</v>
      </c>
      <c r="CM1738" s="42">
        <v>105.01950100000001</v>
      </c>
      <c r="CN1738" s="42">
        <v>60.588174000000002</v>
      </c>
      <c r="CO1738" s="42">
        <v>84.823442999999997</v>
      </c>
      <c r="CP1738" s="42">
        <v>173.68609799999999</v>
      </c>
      <c r="CQ1738" s="42">
        <v>133.293982</v>
      </c>
      <c r="CR1738" s="42">
        <v>2899.393352</v>
      </c>
      <c r="CS1738" s="42">
        <v>246.061419</v>
      </c>
    </row>
    <row r="1739" spans="1:97">
      <c r="A1739" s="40" t="s">
        <v>4140</v>
      </c>
      <c r="B1739" s="40" t="s">
        <v>289</v>
      </c>
      <c r="C1739" s="40" t="s">
        <v>3502</v>
      </c>
      <c r="D1739" s="40" t="s">
        <v>3519</v>
      </c>
      <c r="E1739" s="40" t="s">
        <v>3600</v>
      </c>
      <c r="F1739" s="40" t="s">
        <v>351</v>
      </c>
      <c r="G1739" s="41" t="s">
        <v>294</v>
      </c>
      <c r="H1739" s="40" t="s">
        <v>4141</v>
      </c>
      <c r="I1739" s="42">
        <v>146</v>
      </c>
      <c r="J1739" s="42">
        <v>40.174497000000002</v>
      </c>
      <c r="K1739" s="42">
        <v>17.637584</v>
      </c>
      <c r="L1739" s="42">
        <v>32.335569999999997</v>
      </c>
      <c r="M1739" s="42">
        <v>22.536912999999998</v>
      </c>
      <c r="N1739" s="42">
        <v>27.436242</v>
      </c>
      <c r="O1739" s="42">
        <v>5.8791950000000002</v>
      </c>
      <c r="P1739" s="42">
        <v>18</v>
      </c>
      <c r="Q1739" s="42">
        <v>16</v>
      </c>
      <c r="R1739" s="42">
        <v>10</v>
      </c>
      <c r="S1739" s="42">
        <v>21</v>
      </c>
      <c r="T1739" s="42">
        <v>22</v>
      </c>
      <c r="U1739" s="42">
        <v>10</v>
      </c>
      <c r="V1739" s="42">
        <v>71.530201000000005</v>
      </c>
      <c r="W1739" s="42">
        <v>21.557047000000001</v>
      </c>
      <c r="X1739" s="42">
        <v>6.8590600000000004</v>
      </c>
      <c r="Y1739" s="42">
        <v>13.718121</v>
      </c>
      <c r="Z1739" s="42">
        <v>10.778523</v>
      </c>
      <c r="AA1739" s="42">
        <v>15.677852</v>
      </c>
      <c r="AB1739" s="42">
        <v>2.939597</v>
      </c>
      <c r="AC1739" s="42">
        <v>0</v>
      </c>
      <c r="AD1739" s="42">
        <v>22.536912999999998</v>
      </c>
      <c r="AE1739" s="42">
        <v>33.315435999999998</v>
      </c>
      <c r="AF1739" s="42">
        <v>15.677852</v>
      </c>
      <c r="AG1739" s="42">
        <v>74.469798999999995</v>
      </c>
      <c r="AH1739" s="42">
        <v>18.617450000000002</v>
      </c>
      <c r="AI1739" s="42">
        <v>10.778523</v>
      </c>
      <c r="AJ1739" s="42">
        <v>18.617450000000002</v>
      </c>
      <c r="AK1739" s="42">
        <v>11.758388999999999</v>
      </c>
      <c r="AL1739" s="42">
        <v>11.758388999999999</v>
      </c>
      <c r="AM1739" s="42">
        <v>2.939597</v>
      </c>
      <c r="AN1739" s="42">
        <v>0</v>
      </c>
      <c r="AO1739" s="42">
        <v>22.536912999999998</v>
      </c>
      <c r="AP1739" s="42">
        <v>43.114094000000001</v>
      </c>
      <c r="AQ1739" s="42">
        <v>8.8187920000000002</v>
      </c>
      <c r="AR1739" s="42">
        <v>97.986576999999997</v>
      </c>
      <c r="AS1739" s="42">
        <v>7.8389259999999998</v>
      </c>
      <c r="AT1739" s="42">
        <v>7.8389259999999998</v>
      </c>
      <c r="AU1739" s="42">
        <v>3.9194629999999999</v>
      </c>
      <c r="AV1739" s="42">
        <v>11.758388999999999</v>
      </c>
      <c r="AW1739" s="42">
        <v>23.516779</v>
      </c>
      <c r="AX1739" s="42">
        <v>11.758388999999999</v>
      </c>
      <c r="AY1739" s="42">
        <v>19.597314999999998</v>
      </c>
      <c r="AZ1739" s="42">
        <v>11.758388999999999</v>
      </c>
      <c r="BA1739" s="42">
        <v>43.114094000000001</v>
      </c>
      <c r="BB1739" s="42">
        <v>7.8389259999999998</v>
      </c>
      <c r="BC1739" s="42">
        <v>7.8389259999999998</v>
      </c>
      <c r="BD1739" s="42">
        <v>0</v>
      </c>
      <c r="BE1739" s="42">
        <v>7.8389259999999998</v>
      </c>
      <c r="BF1739" s="42">
        <v>3.9194629999999999</v>
      </c>
      <c r="BG1739" s="42">
        <v>7.8389259999999998</v>
      </c>
      <c r="BH1739" s="42">
        <v>7.8389259999999998</v>
      </c>
      <c r="BI1739" s="42">
        <v>0</v>
      </c>
      <c r="BJ1739" s="42">
        <v>54.872483000000003</v>
      </c>
      <c r="BK1739" s="42">
        <v>0</v>
      </c>
      <c r="BL1739" s="42">
        <v>0</v>
      </c>
      <c r="BM1739" s="42">
        <v>3.9194629999999999</v>
      </c>
      <c r="BN1739" s="42">
        <v>3.9194629999999999</v>
      </c>
      <c r="BO1739" s="42">
        <v>19.597314999999998</v>
      </c>
      <c r="BP1739" s="42">
        <v>3.9194629999999999</v>
      </c>
      <c r="BQ1739" s="42">
        <v>11.758388999999999</v>
      </c>
      <c r="BR1739" s="42">
        <v>11.758388999999999</v>
      </c>
      <c r="BS1739" s="42">
        <v>15.677852</v>
      </c>
      <c r="BT1739" s="42">
        <v>0</v>
      </c>
      <c r="BU1739" s="42">
        <v>0</v>
      </c>
      <c r="BV1739" s="42">
        <v>0</v>
      </c>
      <c r="BW1739" s="42">
        <v>0</v>
      </c>
      <c r="BX1739" s="42">
        <v>7.8389259999999998</v>
      </c>
      <c r="BY1739" s="42">
        <v>0</v>
      </c>
      <c r="BZ1739" s="42">
        <v>0</v>
      </c>
      <c r="CA1739" s="42">
        <v>7.8389259999999998</v>
      </c>
      <c r="CB1739" s="42">
        <v>62.711409000000003</v>
      </c>
      <c r="CC1739" s="42">
        <v>7.8389259999999998</v>
      </c>
      <c r="CD1739" s="42">
        <v>7.8389259999999998</v>
      </c>
      <c r="CE1739" s="42">
        <v>3.9194629999999999</v>
      </c>
      <c r="CF1739" s="42">
        <v>11.758388999999999</v>
      </c>
      <c r="CG1739" s="42">
        <v>15.677852</v>
      </c>
      <c r="CH1739" s="42">
        <v>11.758388999999999</v>
      </c>
      <c r="CI1739" s="42">
        <v>0</v>
      </c>
      <c r="CJ1739" s="42">
        <v>3.9194629999999999</v>
      </c>
      <c r="CK1739" s="42">
        <v>19.597314999999998</v>
      </c>
      <c r="CL1739" s="42">
        <v>0</v>
      </c>
      <c r="CM1739" s="42">
        <v>0</v>
      </c>
      <c r="CN1739" s="42">
        <v>0</v>
      </c>
      <c r="CO1739" s="42">
        <v>0</v>
      </c>
      <c r="CP1739" s="42">
        <v>0</v>
      </c>
      <c r="CQ1739" s="42">
        <v>0</v>
      </c>
      <c r="CR1739" s="42">
        <v>19.597314999999998</v>
      </c>
      <c r="CS1739" s="42">
        <v>0</v>
      </c>
    </row>
    <row r="1740" spans="1:97">
      <c r="A1740" s="40" t="s">
        <v>4142</v>
      </c>
      <c r="B1740" s="40" t="s">
        <v>289</v>
      </c>
      <c r="C1740" s="40" t="s">
        <v>3502</v>
      </c>
      <c r="D1740" s="40" t="s">
        <v>3519</v>
      </c>
      <c r="E1740" s="40" t="s">
        <v>3536</v>
      </c>
      <c r="F1740" s="40" t="s">
        <v>397</v>
      </c>
      <c r="G1740" s="41" t="s">
        <v>294</v>
      </c>
      <c r="H1740" s="40" t="s">
        <v>4143</v>
      </c>
      <c r="I1740" s="42">
        <v>771</v>
      </c>
      <c r="J1740" s="42">
        <v>69.603528999999995</v>
      </c>
      <c r="K1740" s="42">
        <v>98.897352999999995</v>
      </c>
      <c r="L1740" s="42">
        <v>111.976415</v>
      </c>
      <c r="M1740" s="42">
        <v>187.467659</v>
      </c>
      <c r="N1740" s="42">
        <v>137.457426</v>
      </c>
      <c r="O1740" s="42">
        <v>165.59761800000001</v>
      </c>
      <c r="P1740" s="42">
        <v>99</v>
      </c>
      <c r="Q1740" s="42">
        <v>72</v>
      </c>
      <c r="R1740" s="42">
        <v>170</v>
      </c>
      <c r="S1740" s="42">
        <v>123</v>
      </c>
      <c r="T1740" s="42">
        <v>177</v>
      </c>
      <c r="U1740" s="42">
        <v>112</v>
      </c>
      <c r="V1740" s="42">
        <v>348.59889500000003</v>
      </c>
      <c r="W1740" s="42">
        <v>36.458990999999997</v>
      </c>
      <c r="X1740" s="42">
        <v>53.031260000000003</v>
      </c>
      <c r="Y1740" s="42">
        <v>59.660167999999999</v>
      </c>
      <c r="Z1740" s="42">
        <v>77.993789000000007</v>
      </c>
      <c r="AA1740" s="42">
        <v>61.779026000000002</v>
      </c>
      <c r="AB1740" s="42">
        <v>55.52872</v>
      </c>
      <c r="AC1740" s="42">
        <v>4.146941</v>
      </c>
      <c r="AD1740" s="42">
        <v>51.926442000000002</v>
      </c>
      <c r="AE1740" s="42">
        <v>202.74743599999999</v>
      </c>
      <c r="AF1740" s="42">
        <v>93.925015999999999</v>
      </c>
      <c r="AG1740" s="42">
        <v>422.40110499999997</v>
      </c>
      <c r="AH1740" s="42">
        <v>33.144537999999997</v>
      </c>
      <c r="AI1740" s="42">
        <v>45.866092999999999</v>
      </c>
      <c r="AJ1740" s="42">
        <v>52.316246999999997</v>
      </c>
      <c r="AK1740" s="42">
        <v>109.47387000000001</v>
      </c>
      <c r="AL1740" s="42">
        <v>75.678399999999996</v>
      </c>
      <c r="AM1740" s="42">
        <v>79.663165000000006</v>
      </c>
      <c r="AN1740" s="42">
        <v>26.258792</v>
      </c>
      <c r="AO1740" s="42">
        <v>41.983080999999999</v>
      </c>
      <c r="AP1740" s="42">
        <v>222.482733</v>
      </c>
      <c r="AQ1740" s="42">
        <v>157.93529100000001</v>
      </c>
      <c r="AR1740" s="42">
        <v>704.71092499999997</v>
      </c>
      <c r="AS1740" s="42">
        <v>30.934902000000001</v>
      </c>
      <c r="AT1740" s="42">
        <v>30.934902000000001</v>
      </c>
      <c r="AU1740" s="42">
        <v>61.869802999999997</v>
      </c>
      <c r="AV1740" s="42">
        <v>53.031260000000003</v>
      </c>
      <c r="AW1740" s="42">
        <v>123.73960700000001</v>
      </c>
      <c r="AX1740" s="42">
        <v>44.192717000000002</v>
      </c>
      <c r="AY1740" s="42">
        <v>214.31009900000001</v>
      </c>
      <c r="AZ1740" s="42">
        <v>145.69763599999999</v>
      </c>
      <c r="BA1740" s="42">
        <v>307.53347600000001</v>
      </c>
      <c r="BB1740" s="42">
        <v>26.515630000000002</v>
      </c>
      <c r="BC1740" s="42">
        <v>13.257815000000001</v>
      </c>
      <c r="BD1740" s="42">
        <v>48.611987999999997</v>
      </c>
      <c r="BE1740" s="42">
        <v>22.096357999999999</v>
      </c>
      <c r="BF1740" s="42">
        <v>26.515630000000002</v>
      </c>
      <c r="BG1740" s="42">
        <v>35.354173000000003</v>
      </c>
      <c r="BH1740" s="42">
        <v>108.666251</v>
      </c>
      <c r="BI1740" s="42">
        <v>26.515630000000002</v>
      </c>
      <c r="BJ1740" s="42">
        <v>397.17744900000002</v>
      </c>
      <c r="BK1740" s="42">
        <v>4.4192720000000003</v>
      </c>
      <c r="BL1740" s="42">
        <v>17.677087</v>
      </c>
      <c r="BM1740" s="42">
        <v>13.257815000000001</v>
      </c>
      <c r="BN1740" s="42">
        <v>30.934902000000001</v>
      </c>
      <c r="BO1740" s="42">
        <v>97.223977000000005</v>
      </c>
      <c r="BP1740" s="42">
        <v>8.8385429999999996</v>
      </c>
      <c r="BQ1740" s="42">
        <v>105.64384800000001</v>
      </c>
      <c r="BR1740" s="42">
        <v>119.182006</v>
      </c>
      <c r="BS1740" s="42">
        <v>53.031260000000003</v>
      </c>
      <c r="BT1740" s="42">
        <v>0</v>
      </c>
      <c r="BU1740" s="42">
        <v>0</v>
      </c>
      <c r="BV1740" s="42">
        <v>0</v>
      </c>
      <c r="BW1740" s="42">
        <v>4.4192720000000003</v>
      </c>
      <c r="BX1740" s="42">
        <v>13.257815000000001</v>
      </c>
      <c r="BY1740" s="42">
        <v>8.8385429999999996</v>
      </c>
      <c r="BZ1740" s="42">
        <v>0</v>
      </c>
      <c r="CA1740" s="42">
        <v>26.515630000000002</v>
      </c>
      <c r="CB1740" s="42">
        <v>314.61249600000002</v>
      </c>
      <c r="CC1740" s="42">
        <v>22.096357999999999</v>
      </c>
      <c r="CD1740" s="42">
        <v>30.934902000000001</v>
      </c>
      <c r="CE1740" s="42">
        <v>39.773445000000002</v>
      </c>
      <c r="CF1740" s="42">
        <v>39.773445000000002</v>
      </c>
      <c r="CG1740" s="42">
        <v>92.804704999999998</v>
      </c>
      <c r="CH1740" s="42">
        <v>35.354173000000003</v>
      </c>
      <c r="CI1740" s="42">
        <v>4.4192720000000003</v>
      </c>
      <c r="CJ1740" s="42">
        <v>49.456195999999998</v>
      </c>
      <c r="CK1740" s="42">
        <v>337.06716799999998</v>
      </c>
      <c r="CL1740" s="42">
        <v>8.8385429999999996</v>
      </c>
      <c r="CM1740" s="42">
        <v>0</v>
      </c>
      <c r="CN1740" s="42">
        <v>22.096357999999999</v>
      </c>
      <c r="CO1740" s="42">
        <v>8.8385429999999996</v>
      </c>
      <c r="CP1740" s="42">
        <v>17.677087</v>
      </c>
      <c r="CQ1740" s="42">
        <v>0</v>
      </c>
      <c r="CR1740" s="42">
        <v>209.890827</v>
      </c>
      <c r="CS1740" s="42">
        <v>69.725809999999996</v>
      </c>
    </row>
    <row r="1741" spans="1:97">
      <c r="A1741" s="40" t="s">
        <v>4144</v>
      </c>
      <c r="B1741" s="40" t="s">
        <v>289</v>
      </c>
      <c r="C1741" s="40" t="s">
        <v>3502</v>
      </c>
      <c r="D1741" s="40" t="s">
        <v>3519</v>
      </c>
      <c r="E1741" s="40" t="s">
        <v>3735</v>
      </c>
      <c r="F1741" s="40" t="s">
        <v>2094</v>
      </c>
      <c r="G1741" s="41" t="s">
        <v>294</v>
      </c>
      <c r="H1741" s="40" t="s">
        <v>4145</v>
      </c>
      <c r="I1741" s="42">
        <v>142</v>
      </c>
      <c r="J1741" s="42">
        <v>23</v>
      </c>
      <c r="K1741" s="42">
        <v>21</v>
      </c>
      <c r="L1741" s="42">
        <v>28</v>
      </c>
      <c r="M1741" s="42">
        <v>26</v>
      </c>
      <c r="N1741" s="42">
        <v>28</v>
      </c>
      <c r="O1741" s="42">
        <v>16</v>
      </c>
      <c r="P1741" s="42">
        <v>15</v>
      </c>
      <c r="Q1741" s="42">
        <v>21</v>
      </c>
      <c r="R1741" s="42">
        <v>21</v>
      </c>
      <c r="S1741" s="42">
        <v>31</v>
      </c>
      <c r="T1741" s="42">
        <v>23</v>
      </c>
      <c r="U1741" s="42">
        <v>10</v>
      </c>
      <c r="V1741" s="42">
        <v>67</v>
      </c>
      <c r="W1741" s="42">
        <v>9</v>
      </c>
      <c r="X1741" s="42">
        <v>9</v>
      </c>
      <c r="Y1741" s="42">
        <v>13</v>
      </c>
      <c r="Z1741" s="42">
        <v>15</v>
      </c>
      <c r="AA1741" s="42">
        <v>14</v>
      </c>
      <c r="AB1741" s="42">
        <v>7</v>
      </c>
      <c r="AC1741" s="42">
        <v>0</v>
      </c>
      <c r="AD1741" s="42">
        <v>10</v>
      </c>
      <c r="AE1741" s="42">
        <v>41</v>
      </c>
      <c r="AF1741" s="42">
        <v>16</v>
      </c>
      <c r="AG1741" s="42">
        <v>75</v>
      </c>
      <c r="AH1741" s="42">
        <v>14</v>
      </c>
      <c r="AI1741" s="42">
        <v>12</v>
      </c>
      <c r="AJ1741" s="42">
        <v>15</v>
      </c>
      <c r="AK1741" s="42">
        <v>11</v>
      </c>
      <c r="AL1741" s="42">
        <v>14</v>
      </c>
      <c r="AM1741" s="42">
        <v>9</v>
      </c>
      <c r="AN1741" s="42">
        <v>0</v>
      </c>
      <c r="AO1741" s="42">
        <v>17</v>
      </c>
      <c r="AP1741" s="42">
        <v>41</v>
      </c>
      <c r="AQ1741" s="42">
        <v>17</v>
      </c>
      <c r="AR1741" s="42">
        <v>128</v>
      </c>
      <c r="AS1741" s="42">
        <v>4</v>
      </c>
      <c r="AT1741" s="42">
        <v>0</v>
      </c>
      <c r="AU1741" s="42">
        <v>0</v>
      </c>
      <c r="AV1741" s="42">
        <v>4</v>
      </c>
      <c r="AW1741" s="42">
        <v>44</v>
      </c>
      <c r="AX1741" s="42">
        <v>28</v>
      </c>
      <c r="AY1741" s="42">
        <v>44</v>
      </c>
      <c r="AZ1741" s="42">
        <v>4</v>
      </c>
      <c r="BA1741" s="42">
        <v>64</v>
      </c>
      <c r="BB1741" s="42">
        <v>4</v>
      </c>
      <c r="BC1741" s="42">
        <v>0</v>
      </c>
      <c r="BD1741" s="42">
        <v>0</v>
      </c>
      <c r="BE1741" s="42">
        <v>0</v>
      </c>
      <c r="BF1741" s="42">
        <v>8</v>
      </c>
      <c r="BG1741" s="42">
        <v>24</v>
      </c>
      <c r="BH1741" s="42">
        <v>28</v>
      </c>
      <c r="BI1741" s="42">
        <v>0</v>
      </c>
      <c r="BJ1741" s="42">
        <v>64</v>
      </c>
      <c r="BK1741" s="42">
        <v>0</v>
      </c>
      <c r="BL1741" s="42">
        <v>0</v>
      </c>
      <c r="BM1741" s="42">
        <v>0</v>
      </c>
      <c r="BN1741" s="42">
        <v>4</v>
      </c>
      <c r="BO1741" s="42">
        <v>36</v>
      </c>
      <c r="BP1741" s="42">
        <v>4</v>
      </c>
      <c r="BQ1741" s="42">
        <v>16</v>
      </c>
      <c r="BR1741" s="42">
        <v>4</v>
      </c>
      <c r="BS1741" s="42">
        <v>16</v>
      </c>
      <c r="BT1741" s="42">
        <v>0</v>
      </c>
      <c r="BU1741" s="42">
        <v>0</v>
      </c>
      <c r="BV1741" s="42">
        <v>0</v>
      </c>
      <c r="BW1741" s="42">
        <v>0</v>
      </c>
      <c r="BX1741" s="42">
        <v>12</v>
      </c>
      <c r="BY1741" s="42">
        <v>0</v>
      </c>
      <c r="BZ1741" s="42">
        <v>0</v>
      </c>
      <c r="CA1741" s="42">
        <v>4</v>
      </c>
      <c r="CB1741" s="42">
        <v>56</v>
      </c>
      <c r="CC1741" s="42">
        <v>4</v>
      </c>
      <c r="CD1741" s="42">
        <v>0</v>
      </c>
      <c r="CE1741" s="42">
        <v>0</v>
      </c>
      <c r="CF1741" s="42">
        <v>0</v>
      </c>
      <c r="CG1741" s="42">
        <v>28</v>
      </c>
      <c r="CH1741" s="42">
        <v>24</v>
      </c>
      <c r="CI1741" s="42">
        <v>0</v>
      </c>
      <c r="CJ1741" s="42">
        <v>0</v>
      </c>
      <c r="CK1741" s="42">
        <v>56</v>
      </c>
      <c r="CL1741" s="42">
        <v>0</v>
      </c>
      <c r="CM1741" s="42">
        <v>0</v>
      </c>
      <c r="CN1741" s="42">
        <v>0</v>
      </c>
      <c r="CO1741" s="42">
        <v>4</v>
      </c>
      <c r="CP1741" s="42">
        <v>4</v>
      </c>
      <c r="CQ1741" s="42">
        <v>4</v>
      </c>
      <c r="CR1741" s="42">
        <v>44</v>
      </c>
      <c r="CS1741" s="42">
        <v>0</v>
      </c>
    </row>
    <row r="1742" spans="1:97">
      <c r="A1742" s="40" t="s">
        <v>4146</v>
      </c>
      <c r="B1742" s="40" t="s">
        <v>289</v>
      </c>
      <c r="C1742" s="40" t="s">
        <v>3502</v>
      </c>
      <c r="D1742" s="40" t="s">
        <v>3519</v>
      </c>
      <c r="E1742" s="40" t="s">
        <v>3551</v>
      </c>
      <c r="F1742" s="40" t="s">
        <v>397</v>
      </c>
      <c r="G1742" s="41" t="s">
        <v>294</v>
      </c>
      <c r="H1742" s="40" t="s">
        <v>4147</v>
      </c>
      <c r="I1742" s="42">
        <v>377</v>
      </c>
      <c r="J1742" s="42">
        <v>66.285713999999999</v>
      </c>
      <c r="K1742" s="42">
        <v>64.214286000000001</v>
      </c>
      <c r="L1742" s="42">
        <v>77.678571000000005</v>
      </c>
      <c r="M1742" s="42">
        <v>80.785713999999999</v>
      </c>
      <c r="N1742" s="42">
        <v>53.857143000000001</v>
      </c>
      <c r="O1742" s="42">
        <v>34.178570999999998</v>
      </c>
      <c r="P1742" s="42">
        <v>66</v>
      </c>
      <c r="Q1742" s="42">
        <v>49</v>
      </c>
      <c r="R1742" s="42">
        <v>87</v>
      </c>
      <c r="S1742" s="42">
        <v>49</v>
      </c>
      <c r="T1742" s="42">
        <v>63</v>
      </c>
      <c r="U1742" s="42">
        <v>26</v>
      </c>
      <c r="V1742" s="42">
        <v>195.75</v>
      </c>
      <c r="W1742" s="42">
        <v>34.178570999999998</v>
      </c>
      <c r="X1742" s="42">
        <v>32.107143000000001</v>
      </c>
      <c r="Y1742" s="42">
        <v>37.285713999999999</v>
      </c>
      <c r="Z1742" s="42">
        <v>47.642856999999999</v>
      </c>
      <c r="AA1742" s="42">
        <v>29</v>
      </c>
      <c r="AB1742" s="42">
        <v>14.5</v>
      </c>
      <c r="AC1742" s="42">
        <v>1.035714</v>
      </c>
      <c r="AD1742" s="42">
        <v>46.607143000000001</v>
      </c>
      <c r="AE1742" s="42">
        <v>118.07142899999999</v>
      </c>
      <c r="AF1742" s="42">
        <v>31.071428999999998</v>
      </c>
      <c r="AG1742" s="42">
        <v>181.25</v>
      </c>
      <c r="AH1742" s="42">
        <v>32.107143000000001</v>
      </c>
      <c r="AI1742" s="42">
        <v>32.107143000000001</v>
      </c>
      <c r="AJ1742" s="42">
        <v>40.392856999999999</v>
      </c>
      <c r="AK1742" s="42">
        <v>33.142856999999999</v>
      </c>
      <c r="AL1742" s="42">
        <v>24.857143000000001</v>
      </c>
      <c r="AM1742" s="42">
        <v>18.642856999999999</v>
      </c>
      <c r="AN1742" s="42">
        <v>0</v>
      </c>
      <c r="AO1742" s="42">
        <v>36.25</v>
      </c>
      <c r="AP1742" s="42">
        <v>112.89285700000001</v>
      </c>
      <c r="AQ1742" s="42">
        <v>32.107143000000001</v>
      </c>
      <c r="AR1742" s="42">
        <v>302.42857099999998</v>
      </c>
      <c r="AS1742" s="42">
        <v>29</v>
      </c>
      <c r="AT1742" s="42">
        <v>16.571428999999998</v>
      </c>
      <c r="AU1742" s="42">
        <v>8.2857140000000005</v>
      </c>
      <c r="AV1742" s="42">
        <v>20.714286000000001</v>
      </c>
      <c r="AW1742" s="42">
        <v>45.571429000000002</v>
      </c>
      <c r="AX1742" s="42">
        <v>29</v>
      </c>
      <c r="AY1742" s="42">
        <v>116</v>
      </c>
      <c r="AZ1742" s="42">
        <v>37.285713999999999</v>
      </c>
      <c r="BA1742" s="42">
        <v>161.57142899999999</v>
      </c>
      <c r="BB1742" s="42">
        <v>20.714286000000001</v>
      </c>
      <c r="BC1742" s="42">
        <v>12.428571</v>
      </c>
      <c r="BD1742" s="42">
        <v>4.1428570000000002</v>
      </c>
      <c r="BE1742" s="42">
        <v>8.2857140000000005</v>
      </c>
      <c r="BF1742" s="42">
        <v>8.2857140000000005</v>
      </c>
      <c r="BG1742" s="42">
        <v>29</v>
      </c>
      <c r="BH1742" s="42">
        <v>62.142856999999999</v>
      </c>
      <c r="BI1742" s="42">
        <v>16.571428999999998</v>
      </c>
      <c r="BJ1742" s="42">
        <v>140.85714300000001</v>
      </c>
      <c r="BK1742" s="42">
        <v>8.2857140000000005</v>
      </c>
      <c r="BL1742" s="42">
        <v>4.1428570000000002</v>
      </c>
      <c r="BM1742" s="42">
        <v>4.1428570000000002</v>
      </c>
      <c r="BN1742" s="42">
        <v>12.428571</v>
      </c>
      <c r="BO1742" s="42">
        <v>37.285713999999999</v>
      </c>
      <c r="BP1742" s="42">
        <v>0</v>
      </c>
      <c r="BQ1742" s="42">
        <v>53.857143000000001</v>
      </c>
      <c r="BR1742" s="42">
        <v>20.714286000000001</v>
      </c>
      <c r="BS1742" s="42">
        <v>29</v>
      </c>
      <c r="BT1742" s="42">
        <v>0</v>
      </c>
      <c r="BU1742" s="42">
        <v>0</v>
      </c>
      <c r="BV1742" s="42">
        <v>0</v>
      </c>
      <c r="BW1742" s="42">
        <v>4.1428570000000002</v>
      </c>
      <c r="BX1742" s="42">
        <v>0</v>
      </c>
      <c r="BY1742" s="42">
        <v>4.1428570000000002</v>
      </c>
      <c r="BZ1742" s="42">
        <v>0</v>
      </c>
      <c r="CA1742" s="42">
        <v>20.714286000000001</v>
      </c>
      <c r="CB1742" s="42">
        <v>140.85714300000001</v>
      </c>
      <c r="CC1742" s="42">
        <v>24.857143000000001</v>
      </c>
      <c r="CD1742" s="42">
        <v>16.571428999999998</v>
      </c>
      <c r="CE1742" s="42">
        <v>4.1428570000000002</v>
      </c>
      <c r="CF1742" s="42">
        <v>16.571428999999998</v>
      </c>
      <c r="CG1742" s="42">
        <v>37.285713999999999</v>
      </c>
      <c r="CH1742" s="42">
        <v>24.857143000000001</v>
      </c>
      <c r="CI1742" s="42">
        <v>0</v>
      </c>
      <c r="CJ1742" s="42">
        <v>16.571428999999998</v>
      </c>
      <c r="CK1742" s="42">
        <v>132.57142899999999</v>
      </c>
      <c r="CL1742" s="42">
        <v>4.1428570000000002</v>
      </c>
      <c r="CM1742" s="42">
        <v>0</v>
      </c>
      <c r="CN1742" s="42">
        <v>4.1428570000000002</v>
      </c>
      <c r="CO1742" s="42">
        <v>0</v>
      </c>
      <c r="CP1742" s="42">
        <v>8.2857140000000005</v>
      </c>
      <c r="CQ1742" s="42">
        <v>0</v>
      </c>
      <c r="CR1742" s="42">
        <v>116</v>
      </c>
      <c r="CS1742" s="42">
        <v>0</v>
      </c>
    </row>
    <row r="1743" spans="1:97">
      <c r="A1743" s="40" t="s">
        <v>4148</v>
      </c>
      <c r="B1743" s="40" t="s">
        <v>289</v>
      </c>
      <c r="C1743" s="40" t="s">
        <v>3502</v>
      </c>
      <c r="D1743" s="40" t="s">
        <v>3519</v>
      </c>
      <c r="E1743" s="40" t="s">
        <v>3551</v>
      </c>
      <c r="F1743" s="40" t="s">
        <v>397</v>
      </c>
      <c r="G1743" s="41" t="s">
        <v>294</v>
      </c>
      <c r="H1743" s="40" t="s">
        <v>4149</v>
      </c>
      <c r="I1743" s="42">
        <v>820</v>
      </c>
      <c r="J1743" s="42">
        <v>132.4847</v>
      </c>
      <c r="K1743" s="42">
        <v>115.42227699999999</v>
      </c>
      <c r="L1743" s="42">
        <v>159.583843</v>
      </c>
      <c r="M1743" s="42">
        <v>181.664627</v>
      </c>
      <c r="N1743" s="42">
        <v>126.46266799999999</v>
      </c>
      <c r="O1743" s="42">
        <v>104.381885</v>
      </c>
      <c r="P1743" s="42">
        <v>145</v>
      </c>
      <c r="Q1743" s="42">
        <v>91</v>
      </c>
      <c r="R1743" s="42">
        <v>176</v>
      </c>
      <c r="S1743" s="42">
        <v>150</v>
      </c>
      <c r="T1743" s="42">
        <v>166</v>
      </c>
      <c r="U1743" s="42">
        <v>97</v>
      </c>
      <c r="V1743" s="42">
        <v>420.53855600000003</v>
      </c>
      <c r="W1743" s="42">
        <v>78.286413999999994</v>
      </c>
      <c r="X1743" s="42">
        <v>70.257037999999994</v>
      </c>
      <c r="Y1743" s="42">
        <v>80.293757999999997</v>
      </c>
      <c r="Z1743" s="42">
        <v>88.323132999999999</v>
      </c>
      <c r="AA1743" s="42">
        <v>64.235005999999998</v>
      </c>
      <c r="AB1743" s="42">
        <v>38.139535000000002</v>
      </c>
      <c r="AC1743" s="42">
        <v>1.0036719999999999</v>
      </c>
      <c r="AD1743" s="42">
        <v>104.381885</v>
      </c>
      <c r="AE1743" s="42">
        <v>238.873929</v>
      </c>
      <c r="AF1743" s="42">
        <v>77.282741999999999</v>
      </c>
      <c r="AG1743" s="42">
        <v>399.46144399999997</v>
      </c>
      <c r="AH1743" s="42">
        <v>54.198286000000003</v>
      </c>
      <c r="AI1743" s="42">
        <v>45.165239</v>
      </c>
      <c r="AJ1743" s="42">
        <v>79.290086000000002</v>
      </c>
      <c r="AK1743" s="42">
        <v>93.341493</v>
      </c>
      <c r="AL1743" s="42">
        <v>62.227662000000002</v>
      </c>
      <c r="AM1743" s="42">
        <v>58.212974000000003</v>
      </c>
      <c r="AN1743" s="42">
        <v>7.0257040000000002</v>
      </c>
      <c r="AO1743" s="42">
        <v>71.260710000000003</v>
      </c>
      <c r="AP1743" s="42">
        <v>222.81517700000001</v>
      </c>
      <c r="AQ1743" s="42">
        <v>105.38555700000001</v>
      </c>
      <c r="AR1743" s="42">
        <v>682.49694</v>
      </c>
      <c r="AS1743" s="42">
        <v>32.117502999999999</v>
      </c>
      <c r="AT1743" s="42">
        <v>52.190942</v>
      </c>
      <c r="AU1743" s="42">
        <v>16.058751999999998</v>
      </c>
      <c r="AV1743" s="42">
        <v>76.279070000000004</v>
      </c>
      <c r="AW1743" s="42">
        <v>124.455324</v>
      </c>
      <c r="AX1743" s="42">
        <v>108.396573</v>
      </c>
      <c r="AY1743" s="42">
        <v>200.73439400000001</v>
      </c>
      <c r="AZ1743" s="42">
        <v>72.264381999999998</v>
      </c>
      <c r="BA1743" s="42">
        <v>365.33659699999998</v>
      </c>
      <c r="BB1743" s="42">
        <v>20.073439</v>
      </c>
      <c r="BC1743" s="42">
        <v>36.132190999999999</v>
      </c>
      <c r="BD1743" s="42">
        <v>8.0293759999999992</v>
      </c>
      <c r="BE1743" s="42">
        <v>44.161566999999998</v>
      </c>
      <c r="BF1743" s="42">
        <v>20.073439</v>
      </c>
      <c r="BG1743" s="42">
        <v>92.337821000000005</v>
      </c>
      <c r="BH1743" s="42">
        <v>112.411261</v>
      </c>
      <c r="BI1743" s="42">
        <v>32.117502999999999</v>
      </c>
      <c r="BJ1743" s="42">
        <v>317.16034300000001</v>
      </c>
      <c r="BK1743" s="42">
        <v>12.044064000000001</v>
      </c>
      <c r="BL1743" s="42">
        <v>16.058751999999998</v>
      </c>
      <c r="BM1743" s="42">
        <v>8.0293759999999992</v>
      </c>
      <c r="BN1743" s="42">
        <v>32.117502999999999</v>
      </c>
      <c r="BO1743" s="42">
        <v>104.381885</v>
      </c>
      <c r="BP1743" s="42">
        <v>16.058751999999998</v>
      </c>
      <c r="BQ1743" s="42">
        <v>88.323132999999999</v>
      </c>
      <c r="BR1743" s="42">
        <v>40.146878999999998</v>
      </c>
      <c r="BS1743" s="42">
        <v>76.279070000000004</v>
      </c>
      <c r="BT1743" s="42">
        <v>0</v>
      </c>
      <c r="BU1743" s="42">
        <v>4.0146879999999996</v>
      </c>
      <c r="BV1743" s="42">
        <v>0</v>
      </c>
      <c r="BW1743" s="42">
        <v>8.0293759999999992</v>
      </c>
      <c r="BX1743" s="42">
        <v>8.0293759999999992</v>
      </c>
      <c r="BY1743" s="42">
        <v>24.088127</v>
      </c>
      <c r="BZ1743" s="42">
        <v>0</v>
      </c>
      <c r="CA1743" s="42">
        <v>32.117502999999999</v>
      </c>
      <c r="CB1743" s="42">
        <v>329.20440600000001</v>
      </c>
      <c r="CC1743" s="42">
        <v>16.058751999999998</v>
      </c>
      <c r="CD1743" s="42">
        <v>40.146878999999998</v>
      </c>
      <c r="CE1743" s="42">
        <v>8.0293759999999992</v>
      </c>
      <c r="CF1743" s="42">
        <v>56.205629999999999</v>
      </c>
      <c r="CG1743" s="42">
        <v>108.396573</v>
      </c>
      <c r="CH1743" s="42">
        <v>84.308446000000004</v>
      </c>
      <c r="CI1743" s="42">
        <v>0</v>
      </c>
      <c r="CJ1743" s="42">
        <v>16.058751999999998</v>
      </c>
      <c r="CK1743" s="42">
        <v>277.013464</v>
      </c>
      <c r="CL1743" s="42">
        <v>16.058751999999998</v>
      </c>
      <c r="CM1743" s="42">
        <v>8.0293759999999992</v>
      </c>
      <c r="CN1743" s="42">
        <v>8.0293759999999992</v>
      </c>
      <c r="CO1743" s="42">
        <v>12.044064000000001</v>
      </c>
      <c r="CP1743" s="42">
        <v>8.0293759999999992</v>
      </c>
      <c r="CQ1743" s="42">
        <v>0</v>
      </c>
      <c r="CR1743" s="42">
        <v>200.73439400000001</v>
      </c>
      <c r="CS1743" s="42">
        <v>24.088127</v>
      </c>
    </row>
    <row r="1744" spans="1:97">
      <c r="A1744" s="40" t="s">
        <v>4150</v>
      </c>
      <c r="B1744" s="40" t="s">
        <v>289</v>
      </c>
      <c r="C1744" s="40" t="s">
        <v>3502</v>
      </c>
      <c r="D1744" s="40" t="s">
        <v>3507</v>
      </c>
      <c r="E1744" s="40" t="s">
        <v>3662</v>
      </c>
      <c r="F1744" s="40" t="s">
        <v>2094</v>
      </c>
      <c r="G1744" s="41" t="s">
        <v>294</v>
      </c>
      <c r="H1744" s="40" t="s">
        <v>4151</v>
      </c>
      <c r="I1744" s="42">
        <v>647</v>
      </c>
      <c r="J1744" s="42">
        <v>94.451734000000002</v>
      </c>
      <c r="K1744" s="42">
        <v>85.277797000000007</v>
      </c>
      <c r="L1744" s="42">
        <v>113.75455599999999</v>
      </c>
      <c r="M1744" s="42">
        <v>160.48770099999999</v>
      </c>
      <c r="N1744" s="42">
        <v>145.27912699999999</v>
      </c>
      <c r="O1744" s="42">
        <v>47.749084000000003</v>
      </c>
      <c r="P1744" s="42">
        <v>127</v>
      </c>
      <c r="Q1744" s="42">
        <v>125</v>
      </c>
      <c r="R1744" s="42">
        <v>151</v>
      </c>
      <c r="S1744" s="42">
        <v>171</v>
      </c>
      <c r="T1744" s="42">
        <v>86</v>
      </c>
      <c r="U1744" s="42">
        <v>31</v>
      </c>
      <c r="V1744" s="42">
        <v>329.08765899999997</v>
      </c>
      <c r="W1744" s="42">
        <v>44.701270000000001</v>
      </c>
      <c r="X1744" s="42">
        <v>51.767093000000003</v>
      </c>
      <c r="Y1744" s="42">
        <v>60.941029999999998</v>
      </c>
      <c r="Z1744" s="42">
        <v>75.164160999999993</v>
      </c>
      <c r="AA1744" s="42">
        <v>78.227221999999998</v>
      </c>
      <c r="AB1744" s="42">
        <v>16.255006999999999</v>
      </c>
      <c r="AC1744" s="42">
        <v>2.031876</v>
      </c>
      <c r="AD1744" s="42">
        <v>63.973596000000001</v>
      </c>
      <c r="AE1744" s="42">
        <v>210.25341299999999</v>
      </c>
      <c r="AF1744" s="42">
        <v>54.86065</v>
      </c>
      <c r="AG1744" s="42">
        <v>317.91234100000003</v>
      </c>
      <c r="AH1744" s="42">
        <v>49.750464000000001</v>
      </c>
      <c r="AI1744" s="42">
        <v>33.510705000000002</v>
      </c>
      <c r="AJ1744" s="42">
        <v>52.813526000000003</v>
      </c>
      <c r="AK1744" s="42">
        <v>85.323539999999994</v>
      </c>
      <c r="AL1744" s="42">
        <v>67.051905000000005</v>
      </c>
      <c r="AM1744" s="42">
        <v>26.414387000000001</v>
      </c>
      <c r="AN1744" s="42">
        <v>3.0478139999999998</v>
      </c>
      <c r="AO1744" s="42">
        <v>61.941719999999997</v>
      </c>
      <c r="AP1744" s="42">
        <v>189.93465399999999</v>
      </c>
      <c r="AQ1744" s="42">
        <v>66.035966999999999</v>
      </c>
      <c r="AR1744" s="42">
        <v>564.86150299999997</v>
      </c>
      <c r="AS1744" s="42">
        <v>32.510015000000003</v>
      </c>
      <c r="AT1744" s="42">
        <v>24.382511000000001</v>
      </c>
      <c r="AU1744" s="42">
        <v>4.063752</v>
      </c>
      <c r="AV1744" s="42">
        <v>48.765022000000002</v>
      </c>
      <c r="AW1744" s="42">
        <v>85.338787999999994</v>
      </c>
      <c r="AX1744" s="42">
        <v>85.338787999999994</v>
      </c>
      <c r="AY1744" s="42">
        <v>215.37884600000001</v>
      </c>
      <c r="AZ1744" s="42">
        <v>69.083781000000002</v>
      </c>
      <c r="BA1744" s="42">
        <v>288.52637900000002</v>
      </c>
      <c r="BB1744" s="42">
        <v>16.255006999999999</v>
      </c>
      <c r="BC1744" s="42">
        <v>20.318759</v>
      </c>
      <c r="BD1744" s="42">
        <v>4.063752</v>
      </c>
      <c r="BE1744" s="42">
        <v>20.318759</v>
      </c>
      <c r="BF1744" s="42">
        <v>12.191255</v>
      </c>
      <c r="BG1744" s="42">
        <v>65.020028999999994</v>
      </c>
      <c r="BH1744" s="42">
        <v>117.848803</v>
      </c>
      <c r="BI1744" s="42">
        <v>32.510015000000003</v>
      </c>
      <c r="BJ1744" s="42">
        <v>276.33512400000001</v>
      </c>
      <c r="BK1744" s="42">
        <v>16.255006999999999</v>
      </c>
      <c r="BL1744" s="42">
        <v>4.063752</v>
      </c>
      <c r="BM1744" s="42">
        <v>0</v>
      </c>
      <c r="BN1744" s="42">
        <v>28.446262999999998</v>
      </c>
      <c r="BO1744" s="42">
        <v>73.147532999999996</v>
      </c>
      <c r="BP1744" s="42">
        <v>20.318759</v>
      </c>
      <c r="BQ1744" s="42">
        <v>97.530044000000004</v>
      </c>
      <c r="BR1744" s="42">
        <v>36.573765999999999</v>
      </c>
      <c r="BS1744" s="42">
        <v>60.956277</v>
      </c>
      <c r="BT1744" s="42">
        <v>0</v>
      </c>
      <c r="BU1744" s="42">
        <v>0</v>
      </c>
      <c r="BV1744" s="42">
        <v>0</v>
      </c>
      <c r="BW1744" s="42">
        <v>4.063752</v>
      </c>
      <c r="BX1744" s="42">
        <v>0</v>
      </c>
      <c r="BY1744" s="42">
        <v>12.191255</v>
      </c>
      <c r="BZ1744" s="42">
        <v>0</v>
      </c>
      <c r="CA1744" s="42">
        <v>44.701270000000001</v>
      </c>
      <c r="CB1744" s="42">
        <v>215.37884600000001</v>
      </c>
      <c r="CC1744" s="42">
        <v>28.446262999999998</v>
      </c>
      <c r="CD1744" s="42">
        <v>16.255006999999999</v>
      </c>
      <c r="CE1744" s="42">
        <v>0</v>
      </c>
      <c r="CF1744" s="42">
        <v>32.510015000000003</v>
      </c>
      <c r="CG1744" s="42">
        <v>65.020028999999994</v>
      </c>
      <c r="CH1744" s="42">
        <v>56.892524999999999</v>
      </c>
      <c r="CI1744" s="42">
        <v>0</v>
      </c>
      <c r="CJ1744" s="42">
        <v>16.255006999999999</v>
      </c>
      <c r="CK1744" s="42">
        <v>288.52637900000002</v>
      </c>
      <c r="CL1744" s="42">
        <v>4.063752</v>
      </c>
      <c r="CM1744" s="42">
        <v>8.1275040000000001</v>
      </c>
      <c r="CN1744" s="42">
        <v>4.063752</v>
      </c>
      <c r="CO1744" s="42">
        <v>12.191255</v>
      </c>
      <c r="CP1744" s="42">
        <v>20.318759</v>
      </c>
      <c r="CQ1744" s="42">
        <v>16.255006999999999</v>
      </c>
      <c r="CR1744" s="42">
        <v>215.37884600000001</v>
      </c>
      <c r="CS1744" s="42">
        <v>8.1275040000000001</v>
      </c>
    </row>
    <row r="1745" spans="1:97">
      <c r="A1745" s="40" t="s">
        <v>4152</v>
      </c>
      <c r="B1745" s="40" t="s">
        <v>289</v>
      </c>
      <c r="C1745" s="40" t="s">
        <v>3502</v>
      </c>
      <c r="D1745" s="40" t="s">
        <v>3507</v>
      </c>
      <c r="E1745" s="40" t="s">
        <v>3611</v>
      </c>
      <c r="F1745" s="40" t="s">
        <v>2094</v>
      </c>
      <c r="G1745" s="41" t="s">
        <v>294</v>
      </c>
      <c r="H1745" s="40" t="s">
        <v>4153</v>
      </c>
      <c r="I1745" s="42">
        <v>558</v>
      </c>
      <c r="J1745" s="42">
        <v>83</v>
      </c>
      <c r="K1745" s="42">
        <v>75</v>
      </c>
      <c r="L1745" s="42">
        <v>91</v>
      </c>
      <c r="M1745" s="42">
        <v>115</v>
      </c>
      <c r="N1745" s="42">
        <v>86</v>
      </c>
      <c r="O1745" s="42">
        <v>108</v>
      </c>
      <c r="P1745" s="42">
        <v>88</v>
      </c>
      <c r="Q1745" s="42">
        <v>79</v>
      </c>
      <c r="R1745" s="42">
        <v>105</v>
      </c>
      <c r="S1745" s="42">
        <v>65</v>
      </c>
      <c r="T1745" s="42">
        <v>115</v>
      </c>
      <c r="U1745" s="42">
        <v>92</v>
      </c>
      <c r="V1745" s="42">
        <v>275</v>
      </c>
      <c r="W1745" s="42">
        <v>42</v>
      </c>
      <c r="X1745" s="42">
        <v>37</v>
      </c>
      <c r="Y1745" s="42">
        <v>49</v>
      </c>
      <c r="Z1745" s="42">
        <v>60</v>
      </c>
      <c r="AA1745" s="42">
        <v>46</v>
      </c>
      <c r="AB1745" s="42">
        <v>38</v>
      </c>
      <c r="AC1745" s="42">
        <v>3</v>
      </c>
      <c r="AD1745" s="42">
        <v>58</v>
      </c>
      <c r="AE1745" s="42">
        <v>147</v>
      </c>
      <c r="AF1745" s="42">
        <v>70</v>
      </c>
      <c r="AG1745" s="42">
        <v>283</v>
      </c>
      <c r="AH1745" s="42">
        <v>41</v>
      </c>
      <c r="AI1745" s="42">
        <v>38</v>
      </c>
      <c r="AJ1745" s="42">
        <v>42</v>
      </c>
      <c r="AK1745" s="42">
        <v>55</v>
      </c>
      <c r="AL1745" s="42">
        <v>40</v>
      </c>
      <c r="AM1745" s="42">
        <v>55</v>
      </c>
      <c r="AN1745" s="42">
        <v>12</v>
      </c>
      <c r="AO1745" s="42">
        <v>51</v>
      </c>
      <c r="AP1745" s="42">
        <v>141</v>
      </c>
      <c r="AQ1745" s="42">
        <v>91</v>
      </c>
      <c r="AR1745" s="42">
        <v>440</v>
      </c>
      <c r="AS1745" s="42">
        <v>20</v>
      </c>
      <c r="AT1745" s="42">
        <v>0</v>
      </c>
      <c r="AU1745" s="42">
        <v>16</v>
      </c>
      <c r="AV1745" s="42">
        <v>52</v>
      </c>
      <c r="AW1745" s="42">
        <v>76</v>
      </c>
      <c r="AX1745" s="42">
        <v>80</v>
      </c>
      <c r="AY1745" s="42">
        <v>164</v>
      </c>
      <c r="AZ1745" s="42">
        <v>32</v>
      </c>
      <c r="BA1745" s="42">
        <v>216</v>
      </c>
      <c r="BB1745" s="42">
        <v>16</v>
      </c>
      <c r="BC1745" s="42">
        <v>0</v>
      </c>
      <c r="BD1745" s="42">
        <v>8</v>
      </c>
      <c r="BE1745" s="42">
        <v>28</v>
      </c>
      <c r="BF1745" s="42">
        <v>16</v>
      </c>
      <c r="BG1745" s="42">
        <v>60</v>
      </c>
      <c r="BH1745" s="42">
        <v>76</v>
      </c>
      <c r="BI1745" s="42">
        <v>12</v>
      </c>
      <c r="BJ1745" s="42">
        <v>224</v>
      </c>
      <c r="BK1745" s="42">
        <v>4</v>
      </c>
      <c r="BL1745" s="42">
        <v>0</v>
      </c>
      <c r="BM1745" s="42">
        <v>8</v>
      </c>
      <c r="BN1745" s="42">
        <v>24</v>
      </c>
      <c r="BO1745" s="42">
        <v>60</v>
      </c>
      <c r="BP1745" s="42">
        <v>20</v>
      </c>
      <c r="BQ1745" s="42">
        <v>88</v>
      </c>
      <c r="BR1745" s="42">
        <v>20</v>
      </c>
      <c r="BS1745" s="42">
        <v>24</v>
      </c>
      <c r="BT1745" s="42">
        <v>0</v>
      </c>
      <c r="BU1745" s="42">
        <v>0</v>
      </c>
      <c r="BV1745" s="42">
        <v>0</v>
      </c>
      <c r="BW1745" s="42">
        <v>4</v>
      </c>
      <c r="BX1745" s="42">
        <v>4</v>
      </c>
      <c r="BY1745" s="42">
        <v>4</v>
      </c>
      <c r="BZ1745" s="42">
        <v>0</v>
      </c>
      <c r="CA1745" s="42">
        <v>12</v>
      </c>
      <c r="CB1745" s="42">
        <v>204</v>
      </c>
      <c r="CC1745" s="42">
        <v>12</v>
      </c>
      <c r="CD1745" s="42">
        <v>0</v>
      </c>
      <c r="CE1745" s="42">
        <v>4</v>
      </c>
      <c r="CF1745" s="42">
        <v>40</v>
      </c>
      <c r="CG1745" s="42">
        <v>64</v>
      </c>
      <c r="CH1745" s="42">
        <v>76</v>
      </c>
      <c r="CI1745" s="42">
        <v>4</v>
      </c>
      <c r="CJ1745" s="42">
        <v>4</v>
      </c>
      <c r="CK1745" s="42">
        <v>212</v>
      </c>
      <c r="CL1745" s="42">
        <v>8</v>
      </c>
      <c r="CM1745" s="42">
        <v>0</v>
      </c>
      <c r="CN1745" s="42">
        <v>12</v>
      </c>
      <c r="CO1745" s="42">
        <v>8</v>
      </c>
      <c r="CP1745" s="42">
        <v>8</v>
      </c>
      <c r="CQ1745" s="42">
        <v>0</v>
      </c>
      <c r="CR1745" s="42">
        <v>160</v>
      </c>
      <c r="CS1745" s="42">
        <v>16</v>
      </c>
    </row>
    <row r="1746" spans="1:97">
      <c r="A1746" s="40" t="s">
        <v>4154</v>
      </c>
      <c r="B1746" s="40" t="s">
        <v>289</v>
      </c>
      <c r="C1746" s="40" t="s">
        <v>3502</v>
      </c>
      <c r="D1746" s="40" t="s">
        <v>3523</v>
      </c>
      <c r="E1746" s="40" t="s">
        <v>3562</v>
      </c>
      <c r="F1746" s="40" t="s">
        <v>2849</v>
      </c>
      <c r="G1746" s="41" t="s">
        <v>294</v>
      </c>
      <c r="H1746" s="40" t="s">
        <v>4155</v>
      </c>
      <c r="I1746" s="42">
        <v>1128</v>
      </c>
      <c r="J1746" s="42">
        <v>164.516221</v>
      </c>
      <c r="K1746" s="42">
        <v>160.57571300000001</v>
      </c>
      <c r="L1746" s="42">
        <v>200.965923</v>
      </c>
      <c r="M1746" s="42">
        <v>272.89494999999999</v>
      </c>
      <c r="N1746" s="42">
        <v>199.99554699999999</v>
      </c>
      <c r="O1746" s="42">
        <v>129.051647</v>
      </c>
      <c r="P1746" s="42">
        <v>213</v>
      </c>
      <c r="Q1746" s="42">
        <v>229</v>
      </c>
      <c r="R1746" s="42">
        <v>248</v>
      </c>
      <c r="S1746" s="42">
        <v>241</v>
      </c>
      <c r="T1746" s="42">
        <v>182</v>
      </c>
      <c r="U1746" s="42">
        <v>111</v>
      </c>
      <c r="V1746" s="42">
        <v>556.61154699999997</v>
      </c>
      <c r="W1746" s="42">
        <v>83.735800999999995</v>
      </c>
      <c r="X1746" s="42">
        <v>89.646563999999998</v>
      </c>
      <c r="Y1746" s="42">
        <v>95.557326000000003</v>
      </c>
      <c r="Z1746" s="42">
        <v>139.88804400000001</v>
      </c>
      <c r="AA1746" s="42">
        <v>100.49771200000001</v>
      </c>
      <c r="AB1746" s="42">
        <v>42.360464</v>
      </c>
      <c r="AC1746" s="42">
        <v>4.9256349999999998</v>
      </c>
      <c r="AD1746" s="42">
        <v>117.23012199999999</v>
      </c>
      <c r="AE1746" s="42">
        <v>328.06206600000002</v>
      </c>
      <c r="AF1746" s="42">
        <v>111.31935900000001</v>
      </c>
      <c r="AG1746" s="42">
        <v>571.38845300000003</v>
      </c>
      <c r="AH1746" s="42">
        <v>80.780420000000007</v>
      </c>
      <c r="AI1746" s="42">
        <v>70.929148999999995</v>
      </c>
      <c r="AJ1746" s="42">
        <v>105.408597</v>
      </c>
      <c r="AK1746" s="42">
        <v>133.00690599999999</v>
      </c>
      <c r="AL1746" s="42">
        <v>99.497833999999997</v>
      </c>
      <c r="AM1746" s="42">
        <v>76.839911999999998</v>
      </c>
      <c r="AN1746" s="42">
        <v>4.9256349999999998</v>
      </c>
      <c r="AO1746" s="42">
        <v>110.334232</v>
      </c>
      <c r="AP1746" s="42">
        <v>320.18104899999997</v>
      </c>
      <c r="AQ1746" s="42">
        <v>140.87317100000001</v>
      </c>
      <c r="AR1746" s="42">
        <v>1016.6511389999999</v>
      </c>
      <c r="AS1746" s="42">
        <v>31.524066000000001</v>
      </c>
      <c r="AT1746" s="42">
        <v>31.524066000000001</v>
      </c>
      <c r="AU1746" s="42">
        <v>23.643049999999999</v>
      </c>
      <c r="AV1746" s="42">
        <v>82.750674000000004</v>
      </c>
      <c r="AW1746" s="42">
        <v>106.39372400000001</v>
      </c>
      <c r="AX1746" s="42">
        <v>252.192531</v>
      </c>
      <c r="AY1746" s="42">
        <v>319.181172</v>
      </c>
      <c r="AZ1746" s="42">
        <v>169.441857</v>
      </c>
      <c r="BA1746" s="42">
        <v>476.80150300000003</v>
      </c>
      <c r="BB1746" s="42">
        <v>15.762033000000001</v>
      </c>
      <c r="BC1746" s="42">
        <v>23.643049999999999</v>
      </c>
      <c r="BD1746" s="42">
        <v>11.821524999999999</v>
      </c>
      <c r="BE1746" s="42">
        <v>27.583558</v>
      </c>
      <c r="BF1746" s="42">
        <v>19.702541</v>
      </c>
      <c r="BG1746" s="42">
        <v>165.50134800000001</v>
      </c>
      <c r="BH1746" s="42">
        <v>149.739315</v>
      </c>
      <c r="BI1746" s="42">
        <v>63.048133</v>
      </c>
      <c r="BJ1746" s="42">
        <v>539.84963600000003</v>
      </c>
      <c r="BK1746" s="42">
        <v>15.762033000000001</v>
      </c>
      <c r="BL1746" s="42">
        <v>7.8810169999999999</v>
      </c>
      <c r="BM1746" s="42">
        <v>11.821524999999999</v>
      </c>
      <c r="BN1746" s="42">
        <v>55.167116</v>
      </c>
      <c r="BO1746" s="42">
        <v>86.691181999999998</v>
      </c>
      <c r="BP1746" s="42">
        <v>86.691181999999998</v>
      </c>
      <c r="BQ1746" s="42">
        <v>169.441857</v>
      </c>
      <c r="BR1746" s="42">
        <v>106.39372400000001</v>
      </c>
      <c r="BS1746" s="42">
        <v>141.85829799999999</v>
      </c>
      <c r="BT1746" s="42">
        <v>0</v>
      </c>
      <c r="BU1746" s="42">
        <v>0</v>
      </c>
      <c r="BV1746" s="42">
        <v>0</v>
      </c>
      <c r="BW1746" s="42">
        <v>15.762033000000001</v>
      </c>
      <c r="BX1746" s="42">
        <v>19.702541</v>
      </c>
      <c r="BY1746" s="42">
        <v>27.583558</v>
      </c>
      <c r="BZ1746" s="42">
        <v>0</v>
      </c>
      <c r="CA1746" s="42">
        <v>78.810165999999995</v>
      </c>
      <c r="CB1746" s="42">
        <v>433.45591200000001</v>
      </c>
      <c r="CC1746" s="42">
        <v>15.762033000000001</v>
      </c>
      <c r="CD1746" s="42">
        <v>27.583558</v>
      </c>
      <c r="CE1746" s="42">
        <v>15.762033000000001</v>
      </c>
      <c r="CF1746" s="42">
        <v>66.988641000000001</v>
      </c>
      <c r="CG1746" s="42">
        <v>66.988641000000001</v>
      </c>
      <c r="CH1746" s="42">
        <v>197.02541500000001</v>
      </c>
      <c r="CI1746" s="42">
        <v>0</v>
      </c>
      <c r="CJ1746" s="42">
        <v>43.345590999999999</v>
      </c>
      <c r="CK1746" s="42">
        <v>441.336929</v>
      </c>
      <c r="CL1746" s="42">
        <v>15.762033000000001</v>
      </c>
      <c r="CM1746" s="42">
        <v>3.9405079999999999</v>
      </c>
      <c r="CN1746" s="42">
        <v>7.8810169999999999</v>
      </c>
      <c r="CO1746" s="42">
        <v>0</v>
      </c>
      <c r="CP1746" s="42">
        <v>19.702541</v>
      </c>
      <c r="CQ1746" s="42">
        <v>27.583558</v>
      </c>
      <c r="CR1746" s="42">
        <v>319.181172</v>
      </c>
      <c r="CS1746" s="42">
        <v>47.286099</v>
      </c>
    </row>
    <row r="1747" spans="1:97">
      <c r="A1747" s="40" t="s">
        <v>4156</v>
      </c>
      <c r="B1747" s="40" t="s">
        <v>289</v>
      </c>
      <c r="C1747" s="40" t="s">
        <v>3502</v>
      </c>
      <c r="D1747" s="40" t="s">
        <v>3519</v>
      </c>
      <c r="E1747" s="40" t="s">
        <v>3735</v>
      </c>
      <c r="F1747" s="40" t="s">
        <v>397</v>
      </c>
      <c r="G1747" s="41" t="s">
        <v>294</v>
      </c>
      <c r="H1747" s="40" t="s">
        <v>4157</v>
      </c>
      <c r="I1747" s="42">
        <v>103</v>
      </c>
      <c r="J1747" s="42">
        <v>15</v>
      </c>
      <c r="K1747" s="42">
        <v>18</v>
      </c>
      <c r="L1747" s="42">
        <v>14</v>
      </c>
      <c r="M1747" s="42">
        <v>22</v>
      </c>
      <c r="N1747" s="42">
        <v>23</v>
      </c>
      <c r="O1747" s="42">
        <v>11</v>
      </c>
      <c r="P1747" s="42">
        <v>16</v>
      </c>
      <c r="Q1747" s="42">
        <v>13</v>
      </c>
      <c r="R1747" s="42">
        <v>19</v>
      </c>
      <c r="S1747" s="42">
        <v>20</v>
      </c>
      <c r="T1747" s="42">
        <v>20</v>
      </c>
      <c r="U1747" s="42">
        <v>8</v>
      </c>
      <c r="V1747" s="42">
        <v>57</v>
      </c>
      <c r="W1747" s="42">
        <v>11</v>
      </c>
      <c r="X1747" s="42">
        <v>9</v>
      </c>
      <c r="Y1747" s="42">
        <v>7</v>
      </c>
      <c r="Z1747" s="42">
        <v>11</v>
      </c>
      <c r="AA1747" s="42">
        <v>14</v>
      </c>
      <c r="AB1747" s="42">
        <v>5</v>
      </c>
      <c r="AC1747" s="42">
        <v>0</v>
      </c>
      <c r="AD1747" s="42">
        <v>15</v>
      </c>
      <c r="AE1747" s="42">
        <v>26</v>
      </c>
      <c r="AF1747" s="42">
        <v>16</v>
      </c>
      <c r="AG1747" s="42">
        <v>46</v>
      </c>
      <c r="AH1747" s="42">
        <v>4</v>
      </c>
      <c r="AI1747" s="42">
        <v>9</v>
      </c>
      <c r="AJ1747" s="42">
        <v>7</v>
      </c>
      <c r="AK1747" s="42">
        <v>11</v>
      </c>
      <c r="AL1747" s="42">
        <v>9</v>
      </c>
      <c r="AM1747" s="42">
        <v>6</v>
      </c>
      <c r="AN1747" s="42">
        <v>0</v>
      </c>
      <c r="AO1747" s="42">
        <v>7</v>
      </c>
      <c r="AP1747" s="42">
        <v>30</v>
      </c>
      <c r="AQ1747" s="42">
        <v>9</v>
      </c>
      <c r="AR1747" s="42">
        <v>88</v>
      </c>
      <c r="AS1747" s="42">
        <v>20</v>
      </c>
      <c r="AT1747" s="42">
        <v>4</v>
      </c>
      <c r="AU1747" s="42">
        <v>8</v>
      </c>
      <c r="AV1747" s="42">
        <v>12</v>
      </c>
      <c r="AW1747" s="42">
        <v>4</v>
      </c>
      <c r="AX1747" s="42">
        <v>4</v>
      </c>
      <c r="AY1747" s="42">
        <v>32</v>
      </c>
      <c r="AZ1747" s="42">
        <v>4</v>
      </c>
      <c r="BA1747" s="42">
        <v>52</v>
      </c>
      <c r="BB1747" s="42">
        <v>16</v>
      </c>
      <c r="BC1747" s="42">
        <v>4</v>
      </c>
      <c r="BD1747" s="42">
        <v>4</v>
      </c>
      <c r="BE1747" s="42">
        <v>4</v>
      </c>
      <c r="BF1747" s="42">
        <v>0</v>
      </c>
      <c r="BG1747" s="42">
        <v>4</v>
      </c>
      <c r="BH1747" s="42">
        <v>16</v>
      </c>
      <c r="BI1747" s="42">
        <v>4</v>
      </c>
      <c r="BJ1747" s="42">
        <v>36</v>
      </c>
      <c r="BK1747" s="42">
        <v>4</v>
      </c>
      <c r="BL1747" s="42">
        <v>0</v>
      </c>
      <c r="BM1747" s="42">
        <v>4</v>
      </c>
      <c r="BN1747" s="42">
        <v>8</v>
      </c>
      <c r="BO1747" s="42">
        <v>4</v>
      </c>
      <c r="BP1747" s="42">
        <v>0</v>
      </c>
      <c r="BQ1747" s="42">
        <v>16</v>
      </c>
      <c r="BR1747" s="42">
        <v>0</v>
      </c>
      <c r="BS1747" s="42">
        <v>8</v>
      </c>
      <c r="BT1747" s="42">
        <v>0</v>
      </c>
      <c r="BU1747" s="42">
        <v>0</v>
      </c>
      <c r="BV1747" s="42">
        <v>0</v>
      </c>
      <c r="BW1747" s="42">
        <v>0</v>
      </c>
      <c r="BX1747" s="42">
        <v>0</v>
      </c>
      <c r="BY1747" s="42">
        <v>4</v>
      </c>
      <c r="BZ1747" s="42">
        <v>0</v>
      </c>
      <c r="CA1747" s="42">
        <v>4</v>
      </c>
      <c r="CB1747" s="42">
        <v>36</v>
      </c>
      <c r="CC1747" s="42">
        <v>12</v>
      </c>
      <c r="CD1747" s="42">
        <v>4</v>
      </c>
      <c r="CE1747" s="42">
        <v>8</v>
      </c>
      <c r="CF1747" s="42">
        <v>4</v>
      </c>
      <c r="CG1747" s="42">
        <v>4</v>
      </c>
      <c r="CH1747" s="42">
        <v>0</v>
      </c>
      <c r="CI1747" s="42">
        <v>4</v>
      </c>
      <c r="CJ1747" s="42">
        <v>0</v>
      </c>
      <c r="CK1747" s="42">
        <v>44</v>
      </c>
      <c r="CL1747" s="42">
        <v>8</v>
      </c>
      <c r="CM1747" s="42">
        <v>0</v>
      </c>
      <c r="CN1747" s="42">
        <v>0</v>
      </c>
      <c r="CO1747" s="42">
        <v>8</v>
      </c>
      <c r="CP1747" s="42">
        <v>0</v>
      </c>
      <c r="CQ1747" s="42">
        <v>0</v>
      </c>
      <c r="CR1747" s="42">
        <v>28</v>
      </c>
      <c r="CS1747" s="42">
        <v>0</v>
      </c>
    </row>
    <row r="1748" spans="1:97">
      <c r="A1748" s="40" t="s">
        <v>4158</v>
      </c>
      <c r="B1748" s="40" t="s">
        <v>289</v>
      </c>
      <c r="C1748" s="40" t="s">
        <v>3502</v>
      </c>
      <c r="D1748" s="40" t="s">
        <v>3523</v>
      </c>
      <c r="E1748" s="40" t="s">
        <v>3539</v>
      </c>
      <c r="F1748" s="40" t="s">
        <v>2849</v>
      </c>
      <c r="G1748" s="41" t="s">
        <v>294</v>
      </c>
      <c r="H1748" s="40" t="s">
        <v>4159</v>
      </c>
      <c r="I1748" s="42">
        <v>405</v>
      </c>
      <c r="J1748" s="42">
        <v>67.5</v>
      </c>
      <c r="K1748" s="42">
        <v>64.522058999999999</v>
      </c>
      <c r="L1748" s="42">
        <v>57.573529000000001</v>
      </c>
      <c r="M1748" s="42">
        <v>86.360293999999996</v>
      </c>
      <c r="N1748" s="42">
        <v>76.433824000000001</v>
      </c>
      <c r="O1748" s="42">
        <v>52.610294000000003</v>
      </c>
      <c r="P1748" s="42">
        <v>64</v>
      </c>
      <c r="Q1748" s="42">
        <v>50</v>
      </c>
      <c r="R1748" s="42">
        <v>78</v>
      </c>
      <c r="S1748" s="42">
        <v>69</v>
      </c>
      <c r="T1748" s="42">
        <v>70</v>
      </c>
      <c r="U1748" s="42">
        <v>29</v>
      </c>
      <c r="V1748" s="42">
        <v>205.47794099999999</v>
      </c>
      <c r="W1748" s="42">
        <v>29.779412000000001</v>
      </c>
      <c r="X1748" s="42">
        <v>31.764706</v>
      </c>
      <c r="Y1748" s="42">
        <v>29.779412000000001</v>
      </c>
      <c r="Z1748" s="42">
        <v>47.647058999999999</v>
      </c>
      <c r="AA1748" s="42">
        <v>45.661765000000003</v>
      </c>
      <c r="AB1748" s="42">
        <v>18.860294</v>
      </c>
      <c r="AC1748" s="42">
        <v>1.9852939999999999</v>
      </c>
      <c r="AD1748" s="42">
        <v>39.705882000000003</v>
      </c>
      <c r="AE1748" s="42">
        <v>121.102941</v>
      </c>
      <c r="AF1748" s="42">
        <v>44.669117999999997</v>
      </c>
      <c r="AG1748" s="42">
        <v>199.52205900000001</v>
      </c>
      <c r="AH1748" s="42">
        <v>37.720587999999999</v>
      </c>
      <c r="AI1748" s="42">
        <v>32.757353000000002</v>
      </c>
      <c r="AJ1748" s="42">
        <v>27.794118000000001</v>
      </c>
      <c r="AK1748" s="42">
        <v>38.713234999999997</v>
      </c>
      <c r="AL1748" s="42">
        <v>30.772058999999999</v>
      </c>
      <c r="AM1748" s="42">
        <v>29.779412000000001</v>
      </c>
      <c r="AN1748" s="42">
        <v>1.9852939999999999</v>
      </c>
      <c r="AO1748" s="42">
        <v>49.632353000000002</v>
      </c>
      <c r="AP1748" s="42">
        <v>98.272058999999999</v>
      </c>
      <c r="AQ1748" s="42">
        <v>51.617646999999998</v>
      </c>
      <c r="AR1748" s="42">
        <v>337.5</v>
      </c>
      <c r="AS1748" s="42">
        <v>19.852941000000001</v>
      </c>
      <c r="AT1748" s="42">
        <v>15.882353</v>
      </c>
      <c r="AU1748" s="42">
        <v>15.882353</v>
      </c>
      <c r="AV1748" s="42">
        <v>23.823529000000001</v>
      </c>
      <c r="AW1748" s="42">
        <v>35.735294000000003</v>
      </c>
      <c r="AX1748" s="42">
        <v>59.558824000000001</v>
      </c>
      <c r="AY1748" s="42">
        <v>107.205882</v>
      </c>
      <c r="AZ1748" s="42">
        <v>59.558824000000001</v>
      </c>
      <c r="BA1748" s="42">
        <v>178.67647099999999</v>
      </c>
      <c r="BB1748" s="42">
        <v>11.911765000000001</v>
      </c>
      <c r="BC1748" s="42">
        <v>7.9411759999999996</v>
      </c>
      <c r="BD1748" s="42">
        <v>11.911765000000001</v>
      </c>
      <c r="BE1748" s="42">
        <v>15.882353</v>
      </c>
      <c r="BF1748" s="42">
        <v>3.9705879999999998</v>
      </c>
      <c r="BG1748" s="42">
        <v>47.647058999999999</v>
      </c>
      <c r="BH1748" s="42">
        <v>55.588234999999997</v>
      </c>
      <c r="BI1748" s="42">
        <v>23.823529000000001</v>
      </c>
      <c r="BJ1748" s="42">
        <v>158.82352900000001</v>
      </c>
      <c r="BK1748" s="42">
        <v>7.9411759999999996</v>
      </c>
      <c r="BL1748" s="42">
        <v>7.9411759999999996</v>
      </c>
      <c r="BM1748" s="42">
        <v>3.9705879999999998</v>
      </c>
      <c r="BN1748" s="42">
        <v>7.9411759999999996</v>
      </c>
      <c r="BO1748" s="42">
        <v>31.764706</v>
      </c>
      <c r="BP1748" s="42">
        <v>11.911765000000001</v>
      </c>
      <c r="BQ1748" s="42">
        <v>51.617646999999998</v>
      </c>
      <c r="BR1748" s="42">
        <v>35.735294000000003</v>
      </c>
      <c r="BS1748" s="42">
        <v>31.764706</v>
      </c>
      <c r="BT1748" s="42">
        <v>0</v>
      </c>
      <c r="BU1748" s="42">
        <v>0</v>
      </c>
      <c r="BV1748" s="42">
        <v>0</v>
      </c>
      <c r="BW1748" s="42">
        <v>0</v>
      </c>
      <c r="BX1748" s="42">
        <v>3.9705879999999998</v>
      </c>
      <c r="BY1748" s="42">
        <v>7.9411759999999996</v>
      </c>
      <c r="BZ1748" s="42">
        <v>0</v>
      </c>
      <c r="CA1748" s="42">
        <v>19.852941000000001</v>
      </c>
      <c r="CB1748" s="42">
        <v>146.911765</v>
      </c>
      <c r="CC1748" s="42">
        <v>11.911765000000001</v>
      </c>
      <c r="CD1748" s="42">
        <v>15.882353</v>
      </c>
      <c r="CE1748" s="42">
        <v>0</v>
      </c>
      <c r="CF1748" s="42">
        <v>15.882353</v>
      </c>
      <c r="CG1748" s="42">
        <v>27.794118000000001</v>
      </c>
      <c r="CH1748" s="42">
        <v>51.617646999999998</v>
      </c>
      <c r="CI1748" s="42">
        <v>0</v>
      </c>
      <c r="CJ1748" s="42">
        <v>23.823529000000001</v>
      </c>
      <c r="CK1748" s="42">
        <v>158.82352900000001</v>
      </c>
      <c r="CL1748" s="42">
        <v>7.9411759999999996</v>
      </c>
      <c r="CM1748" s="42">
        <v>0</v>
      </c>
      <c r="CN1748" s="42">
        <v>15.882353</v>
      </c>
      <c r="CO1748" s="42">
        <v>7.9411759999999996</v>
      </c>
      <c r="CP1748" s="42">
        <v>3.9705879999999998</v>
      </c>
      <c r="CQ1748" s="42">
        <v>0</v>
      </c>
      <c r="CR1748" s="42">
        <v>107.205882</v>
      </c>
      <c r="CS1748" s="42">
        <v>15.882353</v>
      </c>
    </row>
    <row r="1749" spans="1:97">
      <c r="A1749" s="40" t="s">
        <v>4160</v>
      </c>
      <c r="B1749" s="40" t="s">
        <v>289</v>
      </c>
      <c r="C1749" s="40" t="s">
        <v>3502</v>
      </c>
      <c r="D1749" s="40" t="s">
        <v>3507</v>
      </c>
      <c r="E1749" s="40" t="s">
        <v>3554</v>
      </c>
      <c r="F1749" s="40" t="s">
        <v>351</v>
      </c>
      <c r="G1749" s="41" t="s">
        <v>294</v>
      </c>
      <c r="H1749" s="40" t="s">
        <v>4161</v>
      </c>
      <c r="I1749" s="42">
        <v>317</v>
      </c>
      <c r="J1749" s="42">
        <v>60.332258000000003</v>
      </c>
      <c r="K1749" s="42">
        <v>39.880645000000001</v>
      </c>
      <c r="L1749" s="42">
        <v>69.535483999999997</v>
      </c>
      <c r="M1749" s="42">
        <v>62.377419000000003</v>
      </c>
      <c r="N1749" s="42">
        <v>57.264516</v>
      </c>
      <c r="O1749" s="42">
        <v>27.609677000000001</v>
      </c>
      <c r="P1749" s="42">
        <v>32</v>
      </c>
      <c r="Q1749" s="42">
        <v>40</v>
      </c>
      <c r="R1749" s="42">
        <v>57</v>
      </c>
      <c r="S1749" s="42">
        <v>50</v>
      </c>
      <c r="T1749" s="42">
        <v>52</v>
      </c>
      <c r="U1749" s="42">
        <v>23</v>
      </c>
      <c r="V1749" s="42">
        <v>167.703226</v>
      </c>
      <c r="W1749" s="42">
        <v>33.745161000000003</v>
      </c>
      <c r="X1749" s="42">
        <v>24.541934999999999</v>
      </c>
      <c r="Y1749" s="42">
        <v>33.745161000000003</v>
      </c>
      <c r="Z1749" s="42">
        <v>31.7</v>
      </c>
      <c r="AA1749" s="42">
        <v>31.7</v>
      </c>
      <c r="AB1749" s="42">
        <v>12.270968</v>
      </c>
      <c r="AC1749" s="42">
        <v>0</v>
      </c>
      <c r="AD1749" s="42">
        <v>44.993547999999997</v>
      </c>
      <c r="AE1749" s="42">
        <v>92.032257999999999</v>
      </c>
      <c r="AF1749" s="42">
        <v>30.677419</v>
      </c>
      <c r="AG1749" s="42">
        <v>149.296774</v>
      </c>
      <c r="AH1749" s="42">
        <v>26.587097</v>
      </c>
      <c r="AI1749" s="42">
        <v>15.338710000000001</v>
      </c>
      <c r="AJ1749" s="42">
        <v>35.790323000000001</v>
      </c>
      <c r="AK1749" s="42">
        <v>30.677419</v>
      </c>
      <c r="AL1749" s="42">
        <v>25.564516000000001</v>
      </c>
      <c r="AM1749" s="42">
        <v>14.316129</v>
      </c>
      <c r="AN1749" s="42">
        <v>1.022581</v>
      </c>
      <c r="AO1749" s="42">
        <v>29.654838999999999</v>
      </c>
      <c r="AP1749" s="42">
        <v>91.009676999999996</v>
      </c>
      <c r="AQ1749" s="42">
        <v>28.632258</v>
      </c>
      <c r="AR1749" s="42">
        <v>253.6</v>
      </c>
      <c r="AS1749" s="42">
        <v>24.541934999999999</v>
      </c>
      <c r="AT1749" s="42">
        <v>32.722580999999998</v>
      </c>
      <c r="AU1749" s="42">
        <v>8.1806450000000002</v>
      </c>
      <c r="AV1749" s="42">
        <v>8.1806450000000002</v>
      </c>
      <c r="AW1749" s="42">
        <v>28.632258</v>
      </c>
      <c r="AX1749" s="42">
        <v>40.903225999999997</v>
      </c>
      <c r="AY1749" s="42">
        <v>77.716128999999995</v>
      </c>
      <c r="AZ1749" s="42">
        <v>32.722580999999998</v>
      </c>
      <c r="BA1749" s="42">
        <v>134.98064500000001</v>
      </c>
      <c r="BB1749" s="42">
        <v>16.36129</v>
      </c>
      <c r="BC1749" s="42">
        <v>16.36129</v>
      </c>
      <c r="BD1749" s="42">
        <v>8.1806450000000002</v>
      </c>
      <c r="BE1749" s="42">
        <v>8.1806450000000002</v>
      </c>
      <c r="BF1749" s="42">
        <v>4.0903229999999997</v>
      </c>
      <c r="BG1749" s="42">
        <v>28.632258</v>
      </c>
      <c r="BH1749" s="42">
        <v>36.812902999999999</v>
      </c>
      <c r="BI1749" s="42">
        <v>16.36129</v>
      </c>
      <c r="BJ1749" s="42">
        <v>118.619355</v>
      </c>
      <c r="BK1749" s="42">
        <v>8.1806450000000002</v>
      </c>
      <c r="BL1749" s="42">
        <v>16.36129</v>
      </c>
      <c r="BM1749" s="42">
        <v>0</v>
      </c>
      <c r="BN1749" s="42">
        <v>0</v>
      </c>
      <c r="BO1749" s="42">
        <v>24.541934999999999</v>
      </c>
      <c r="BP1749" s="42">
        <v>12.270968</v>
      </c>
      <c r="BQ1749" s="42">
        <v>40.903225999999997</v>
      </c>
      <c r="BR1749" s="42">
        <v>16.36129</v>
      </c>
      <c r="BS1749" s="42">
        <v>16.36129</v>
      </c>
      <c r="BT1749" s="42">
        <v>0</v>
      </c>
      <c r="BU1749" s="42">
        <v>0</v>
      </c>
      <c r="BV1749" s="42">
        <v>0</v>
      </c>
      <c r="BW1749" s="42">
        <v>0</v>
      </c>
      <c r="BX1749" s="42">
        <v>0</v>
      </c>
      <c r="BY1749" s="42">
        <v>0</v>
      </c>
      <c r="BZ1749" s="42">
        <v>0</v>
      </c>
      <c r="CA1749" s="42">
        <v>16.36129</v>
      </c>
      <c r="CB1749" s="42">
        <v>130.890323</v>
      </c>
      <c r="CC1749" s="42">
        <v>16.36129</v>
      </c>
      <c r="CD1749" s="42">
        <v>24.541934999999999</v>
      </c>
      <c r="CE1749" s="42">
        <v>4.0903229999999997</v>
      </c>
      <c r="CF1749" s="42">
        <v>8.1806450000000002</v>
      </c>
      <c r="CG1749" s="42">
        <v>28.632258</v>
      </c>
      <c r="CH1749" s="42">
        <v>36.812902999999999</v>
      </c>
      <c r="CI1749" s="42">
        <v>0</v>
      </c>
      <c r="CJ1749" s="42">
        <v>12.270968</v>
      </c>
      <c r="CK1749" s="42">
        <v>106.348387</v>
      </c>
      <c r="CL1749" s="42">
        <v>8.1806450000000002</v>
      </c>
      <c r="CM1749" s="42">
        <v>8.1806450000000002</v>
      </c>
      <c r="CN1749" s="42">
        <v>4.0903229999999997</v>
      </c>
      <c r="CO1749" s="42">
        <v>0</v>
      </c>
      <c r="CP1749" s="42">
        <v>0</v>
      </c>
      <c r="CQ1749" s="42">
        <v>4.0903229999999997</v>
      </c>
      <c r="CR1749" s="42">
        <v>77.716128999999995</v>
      </c>
      <c r="CS1749" s="42">
        <v>4.0903229999999997</v>
      </c>
    </row>
    <row r="1750" spans="1:97">
      <c r="A1750" s="40" t="s">
        <v>4162</v>
      </c>
      <c r="B1750" s="40" t="s">
        <v>289</v>
      </c>
      <c r="C1750" s="40" t="s">
        <v>3502</v>
      </c>
      <c r="D1750" s="40" t="s">
        <v>3519</v>
      </c>
      <c r="E1750" s="40" t="s">
        <v>4163</v>
      </c>
      <c r="F1750" s="40" t="s">
        <v>397</v>
      </c>
      <c r="G1750" s="41" t="s">
        <v>294</v>
      </c>
      <c r="H1750" s="40" t="s">
        <v>4164</v>
      </c>
      <c r="I1750" s="42">
        <v>23513</v>
      </c>
      <c r="J1750" s="42">
        <v>3711.1671409999999</v>
      </c>
      <c r="K1750" s="42">
        <v>3689.5247169999998</v>
      </c>
      <c r="L1750" s="42">
        <v>3944.6413910000001</v>
      </c>
      <c r="M1750" s="42">
        <v>4535.9718789999997</v>
      </c>
      <c r="N1750" s="42">
        <v>4215.0489200000002</v>
      </c>
      <c r="O1750" s="42">
        <v>3416.6459540000001</v>
      </c>
      <c r="P1750" s="42">
        <v>3629</v>
      </c>
      <c r="Q1750" s="42">
        <v>4069</v>
      </c>
      <c r="R1750" s="42">
        <v>4202</v>
      </c>
      <c r="S1750" s="42">
        <v>4087</v>
      </c>
      <c r="T1750" s="42">
        <v>4125</v>
      </c>
      <c r="U1750" s="42">
        <v>2689</v>
      </c>
      <c r="V1750" s="42">
        <v>11096.079922999999</v>
      </c>
      <c r="W1750" s="42">
        <v>2024.609553</v>
      </c>
      <c r="X1750" s="42">
        <v>1922.8305720000001</v>
      </c>
      <c r="Y1750" s="42">
        <v>1975.0157320000001</v>
      </c>
      <c r="Z1750" s="42">
        <v>2024.2188900000001</v>
      </c>
      <c r="AA1750" s="42">
        <v>1868.126438</v>
      </c>
      <c r="AB1750" s="42">
        <v>1218.727744</v>
      </c>
      <c r="AC1750" s="42">
        <v>62.550992999999998</v>
      </c>
      <c r="AD1750" s="42">
        <v>2686.7599479999999</v>
      </c>
      <c r="AE1750" s="42">
        <v>6062.0799669999997</v>
      </c>
      <c r="AF1750" s="42">
        <v>2347.2400080000002</v>
      </c>
      <c r="AG1750" s="42">
        <v>12416.920077000001</v>
      </c>
      <c r="AH1750" s="42">
        <v>1686.557587</v>
      </c>
      <c r="AI1750" s="42">
        <v>1766.6941449999999</v>
      </c>
      <c r="AJ1750" s="42">
        <v>1969.6256579999999</v>
      </c>
      <c r="AK1750" s="42">
        <v>2511.7529880000002</v>
      </c>
      <c r="AL1750" s="42">
        <v>2346.9224819999999</v>
      </c>
      <c r="AM1750" s="42">
        <v>1917.7865400000001</v>
      </c>
      <c r="AN1750" s="42">
        <v>217.58067600000001</v>
      </c>
      <c r="AO1750" s="42">
        <v>2278.6878569999999</v>
      </c>
      <c r="AP1750" s="42">
        <v>6547.6274110000004</v>
      </c>
      <c r="AQ1750" s="42">
        <v>3590.6048089999999</v>
      </c>
      <c r="AR1750" s="42">
        <v>19789.934751000001</v>
      </c>
      <c r="AS1750" s="42">
        <v>94.128106000000002</v>
      </c>
      <c r="AT1750" s="42">
        <v>874.56698900000004</v>
      </c>
      <c r="AU1750" s="42">
        <v>838.52328699999998</v>
      </c>
      <c r="AV1750" s="42">
        <v>1898.3440479999999</v>
      </c>
      <c r="AW1750" s="42">
        <v>3127.1623920000002</v>
      </c>
      <c r="AX1750" s="42">
        <v>2564.751874</v>
      </c>
      <c r="AY1750" s="42">
        <v>7264.5703599999997</v>
      </c>
      <c r="AZ1750" s="42">
        <v>3127.887694</v>
      </c>
      <c r="BA1750" s="42">
        <v>9079.2110890000004</v>
      </c>
      <c r="BB1750" s="42">
        <v>65.543071999999995</v>
      </c>
      <c r="BC1750" s="42">
        <v>580.163231</v>
      </c>
      <c r="BD1750" s="42">
        <v>471.29667499999999</v>
      </c>
      <c r="BE1750" s="42">
        <v>865.45389499999999</v>
      </c>
      <c r="BF1750" s="42">
        <v>723.021928</v>
      </c>
      <c r="BG1750" s="42">
        <v>2047.009697</v>
      </c>
      <c r="BH1750" s="42">
        <v>3093.442039</v>
      </c>
      <c r="BI1750" s="42">
        <v>1233.2805519999999</v>
      </c>
      <c r="BJ1750" s="42">
        <v>10710.723662</v>
      </c>
      <c r="BK1750" s="42">
        <v>28.585032999999999</v>
      </c>
      <c r="BL1750" s="42">
        <v>294.40375899999998</v>
      </c>
      <c r="BM1750" s="42">
        <v>367.22661299999999</v>
      </c>
      <c r="BN1750" s="42">
        <v>1032.8901530000001</v>
      </c>
      <c r="BO1750" s="42">
        <v>2404.1404640000001</v>
      </c>
      <c r="BP1750" s="42">
        <v>517.74217799999997</v>
      </c>
      <c r="BQ1750" s="42">
        <v>4171.1283210000001</v>
      </c>
      <c r="BR1750" s="42">
        <v>1894.607141</v>
      </c>
      <c r="BS1750" s="42">
        <v>2424.6250679999998</v>
      </c>
      <c r="BT1750" s="42">
        <v>3.1266780000000001</v>
      </c>
      <c r="BU1750" s="42">
        <v>36.814160999999999</v>
      </c>
      <c r="BV1750" s="42">
        <v>16.156862</v>
      </c>
      <c r="BW1750" s="42">
        <v>141.46724800000001</v>
      </c>
      <c r="BX1750" s="42">
        <v>462.22056099999998</v>
      </c>
      <c r="BY1750" s="42">
        <v>451.22617000000002</v>
      </c>
      <c r="BZ1750" s="42">
        <v>0</v>
      </c>
      <c r="CA1750" s="42">
        <v>1313.613388</v>
      </c>
      <c r="CB1750" s="42">
        <v>8083.9449240000004</v>
      </c>
      <c r="CC1750" s="42">
        <v>70.102322999999998</v>
      </c>
      <c r="CD1750" s="42">
        <v>616.862707</v>
      </c>
      <c r="CE1750" s="42">
        <v>602.74046199999998</v>
      </c>
      <c r="CF1750" s="42">
        <v>1478.2414739999999</v>
      </c>
      <c r="CG1750" s="42">
        <v>2279.3668299999999</v>
      </c>
      <c r="CH1750" s="42">
        <v>1844.6773439999999</v>
      </c>
      <c r="CI1750" s="42">
        <v>49.392149000000003</v>
      </c>
      <c r="CJ1750" s="42">
        <v>1142.5616339999999</v>
      </c>
      <c r="CK1750" s="42">
        <v>9281.3647579999997</v>
      </c>
      <c r="CL1750" s="42">
        <v>20.899104999999999</v>
      </c>
      <c r="CM1750" s="42">
        <v>220.89012199999999</v>
      </c>
      <c r="CN1750" s="42">
        <v>219.62596300000001</v>
      </c>
      <c r="CO1750" s="42">
        <v>278.63532600000002</v>
      </c>
      <c r="CP1750" s="42">
        <v>385.57500099999999</v>
      </c>
      <c r="CQ1750" s="42">
        <v>268.84836000000001</v>
      </c>
      <c r="CR1750" s="42">
        <v>7215.1782110000004</v>
      </c>
      <c r="CS1750" s="42">
        <v>671.712671</v>
      </c>
    </row>
    <row r="1751" spans="1:97">
      <c r="A1751" s="40" t="s">
        <v>4165</v>
      </c>
      <c r="B1751" s="40" t="s">
        <v>289</v>
      </c>
      <c r="C1751" s="40" t="s">
        <v>3502</v>
      </c>
      <c r="D1751" s="40" t="s">
        <v>3519</v>
      </c>
      <c r="E1751" s="40" t="s">
        <v>3600</v>
      </c>
      <c r="F1751" s="40" t="s">
        <v>397</v>
      </c>
      <c r="G1751" s="41" t="s">
        <v>294</v>
      </c>
      <c r="H1751" s="40" t="s">
        <v>4166</v>
      </c>
      <c r="I1751" s="42">
        <v>1314</v>
      </c>
      <c r="J1751" s="42">
        <v>128</v>
      </c>
      <c r="K1751" s="42">
        <v>120</v>
      </c>
      <c r="L1751" s="42">
        <v>156</v>
      </c>
      <c r="M1751" s="42">
        <v>227</v>
      </c>
      <c r="N1751" s="42">
        <v>299</v>
      </c>
      <c r="O1751" s="42">
        <v>384</v>
      </c>
      <c r="P1751" s="42">
        <v>126</v>
      </c>
      <c r="Q1751" s="42">
        <v>147</v>
      </c>
      <c r="R1751" s="42">
        <v>186</v>
      </c>
      <c r="S1751" s="42">
        <v>171</v>
      </c>
      <c r="T1751" s="42">
        <v>306</v>
      </c>
      <c r="U1751" s="42">
        <v>250</v>
      </c>
      <c r="V1751" s="42">
        <v>589</v>
      </c>
      <c r="W1751" s="42">
        <v>70</v>
      </c>
      <c r="X1751" s="42">
        <v>62</v>
      </c>
      <c r="Y1751" s="42">
        <v>72</v>
      </c>
      <c r="Z1751" s="42">
        <v>113</v>
      </c>
      <c r="AA1751" s="42">
        <v>133</v>
      </c>
      <c r="AB1751" s="42">
        <v>123</v>
      </c>
      <c r="AC1751" s="42">
        <v>16</v>
      </c>
      <c r="AD1751" s="42">
        <v>96</v>
      </c>
      <c r="AE1751" s="42">
        <v>275</v>
      </c>
      <c r="AF1751" s="42">
        <v>218</v>
      </c>
      <c r="AG1751" s="42">
        <v>725</v>
      </c>
      <c r="AH1751" s="42">
        <v>58</v>
      </c>
      <c r="AI1751" s="42">
        <v>58</v>
      </c>
      <c r="AJ1751" s="42">
        <v>84</v>
      </c>
      <c r="AK1751" s="42">
        <v>114</v>
      </c>
      <c r="AL1751" s="42">
        <v>166</v>
      </c>
      <c r="AM1751" s="42">
        <v>219</v>
      </c>
      <c r="AN1751" s="42">
        <v>26</v>
      </c>
      <c r="AO1751" s="42">
        <v>80</v>
      </c>
      <c r="AP1751" s="42">
        <v>282</v>
      </c>
      <c r="AQ1751" s="42">
        <v>363</v>
      </c>
      <c r="AR1751" s="42">
        <v>1220</v>
      </c>
      <c r="AS1751" s="42">
        <v>36</v>
      </c>
      <c r="AT1751" s="42">
        <v>68</v>
      </c>
      <c r="AU1751" s="42">
        <v>32</v>
      </c>
      <c r="AV1751" s="42">
        <v>96</v>
      </c>
      <c r="AW1751" s="42">
        <v>120</v>
      </c>
      <c r="AX1751" s="42">
        <v>112</v>
      </c>
      <c r="AY1751" s="42">
        <v>672</v>
      </c>
      <c r="AZ1751" s="42">
        <v>84</v>
      </c>
      <c r="BA1751" s="42">
        <v>532</v>
      </c>
      <c r="BB1751" s="42">
        <v>24</v>
      </c>
      <c r="BC1751" s="42">
        <v>36</v>
      </c>
      <c r="BD1751" s="42">
        <v>28</v>
      </c>
      <c r="BE1751" s="42">
        <v>36</v>
      </c>
      <c r="BF1751" s="42">
        <v>20</v>
      </c>
      <c r="BG1751" s="42">
        <v>92</v>
      </c>
      <c r="BH1751" s="42">
        <v>276</v>
      </c>
      <c r="BI1751" s="42">
        <v>20</v>
      </c>
      <c r="BJ1751" s="42">
        <v>688</v>
      </c>
      <c r="BK1751" s="42">
        <v>12</v>
      </c>
      <c r="BL1751" s="42">
        <v>32</v>
      </c>
      <c r="BM1751" s="42">
        <v>4</v>
      </c>
      <c r="BN1751" s="42">
        <v>60</v>
      </c>
      <c r="BO1751" s="42">
        <v>100</v>
      </c>
      <c r="BP1751" s="42">
        <v>20</v>
      </c>
      <c r="BQ1751" s="42">
        <v>396</v>
      </c>
      <c r="BR1751" s="42">
        <v>64</v>
      </c>
      <c r="BS1751" s="42">
        <v>104</v>
      </c>
      <c r="BT1751" s="42">
        <v>0</v>
      </c>
      <c r="BU1751" s="42">
        <v>0</v>
      </c>
      <c r="BV1751" s="42">
        <v>4</v>
      </c>
      <c r="BW1751" s="42">
        <v>12</v>
      </c>
      <c r="BX1751" s="42">
        <v>12</v>
      </c>
      <c r="BY1751" s="42">
        <v>32</v>
      </c>
      <c r="BZ1751" s="42">
        <v>0</v>
      </c>
      <c r="CA1751" s="42">
        <v>44</v>
      </c>
      <c r="CB1751" s="42">
        <v>320</v>
      </c>
      <c r="CC1751" s="42">
        <v>32</v>
      </c>
      <c r="CD1751" s="42">
        <v>52</v>
      </c>
      <c r="CE1751" s="42">
        <v>12</v>
      </c>
      <c r="CF1751" s="42">
        <v>52</v>
      </c>
      <c r="CG1751" s="42">
        <v>80</v>
      </c>
      <c r="CH1751" s="42">
        <v>68</v>
      </c>
      <c r="CI1751" s="42">
        <v>0</v>
      </c>
      <c r="CJ1751" s="42">
        <v>24</v>
      </c>
      <c r="CK1751" s="42">
        <v>796</v>
      </c>
      <c r="CL1751" s="42">
        <v>4</v>
      </c>
      <c r="CM1751" s="42">
        <v>16</v>
      </c>
      <c r="CN1751" s="42">
        <v>16</v>
      </c>
      <c r="CO1751" s="42">
        <v>32</v>
      </c>
      <c r="CP1751" s="42">
        <v>28</v>
      </c>
      <c r="CQ1751" s="42">
        <v>12</v>
      </c>
      <c r="CR1751" s="42">
        <v>672</v>
      </c>
      <c r="CS1751" s="42">
        <v>16</v>
      </c>
    </row>
    <row r="1752" spans="1:97">
      <c r="A1752" s="40" t="s">
        <v>4167</v>
      </c>
      <c r="B1752" s="40" t="s">
        <v>289</v>
      </c>
      <c r="C1752" s="40" t="s">
        <v>3502</v>
      </c>
      <c r="D1752" s="40" t="s">
        <v>3507</v>
      </c>
      <c r="E1752" s="40" t="s">
        <v>3621</v>
      </c>
      <c r="F1752" s="40" t="s">
        <v>2094</v>
      </c>
      <c r="G1752" s="41" t="s">
        <v>294</v>
      </c>
      <c r="H1752" s="40" t="s">
        <v>4168</v>
      </c>
      <c r="I1752" s="42">
        <v>527</v>
      </c>
      <c r="J1752" s="42">
        <v>73.077551</v>
      </c>
      <c r="K1752" s="42">
        <v>82.220088000000004</v>
      </c>
      <c r="L1752" s="42">
        <v>105.584346</v>
      </c>
      <c r="M1752" s="42">
        <v>138.12251000000001</v>
      </c>
      <c r="N1752" s="42">
        <v>79.235313000000005</v>
      </c>
      <c r="O1752" s="42">
        <v>48.760192000000004</v>
      </c>
      <c r="P1752" s="42">
        <v>111</v>
      </c>
      <c r="Q1752" s="42">
        <v>63</v>
      </c>
      <c r="R1752" s="42">
        <v>115</v>
      </c>
      <c r="S1752" s="42">
        <v>99</v>
      </c>
      <c r="T1752" s="42">
        <v>96</v>
      </c>
      <c r="U1752" s="42">
        <v>35</v>
      </c>
      <c r="V1752" s="42">
        <v>257.89720999999997</v>
      </c>
      <c r="W1752" s="42">
        <v>33.475579000000003</v>
      </c>
      <c r="X1752" s="42">
        <v>44.665474000000003</v>
      </c>
      <c r="Y1752" s="42">
        <v>53.808011</v>
      </c>
      <c r="Z1752" s="42">
        <v>74.140441999999993</v>
      </c>
      <c r="AA1752" s="42">
        <v>31.490957999999999</v>
      </c>
      <c r="AB1752" s="42">
        <v>20.316746999999999</v>
      </c>
      <c r="AC1752" s="42">
        <v>0</v>
      </c>
      <c r="AD1752" s="42">
        <v>53.776642000000002</v>
      </c>
      <c r="AE1752" s="42">
        <v>160.43956299999999</v>
      </c>
      <c r="AF1752" s="42">
        <v>43.681005999999996</v>
      </c>
      <c r="AG1752" s="42">
        <v>269.10279000000003</v>
      </c>
      <c r="AH1752" s="42">
        <v>39.601972000000004</v>
      </c>
      <c r="AI1752" s="42">
        <v>37.554613000000003</v>
      </c>
      <c r="AJ1752" s="42">
        <v>51.776336000000001</v>
      </c>
      <c r="AK1752" s="42">
        <v>63.982067999999998</v>
      </c>
      <c r="AL1752" s="42">
        <v>47.744354999999999</v>
      </c>
      <c r="AM1752" s="42">
        <v>27.427607999999999</v>
      </c>
      <c r="AN1752" s="42">
        <v>1.0158370000000001</v>
      </c>
      <c r="AO1752" s="42">
        <v>56.855522999999998</v>
      </c>
      <c r="AP1752" s="42">
        <v>148.249515</v>
      </c>
      <c r="AQ1752" s="42">
        <v>63.997751999999998</v>
      </c>
      <c r="AR1752" s="42">
        <v>430.58955800000001</v>
      </c>
      <c r="AS1752" s="42">
        <v>8.1266990000000003</v>
      </c>
      <c r="AT1752" s="42">
        <v>24.317359</v>
      </c>
      <c r="AU1752" s="42">
        <v>4.0633489999999997</v>
      </c>
      <c r="AV1752" s="42">
        <v>44.696843000000001</v>
      </c>
      <c r="AW1752" s="42">
        <v>36.570143999999999</v>
      </c>
      <c r="AX1752" s="42">
        <v>113.773782</v>
      </c>
      <c r="AY1752" s="42">
        <v>150.34392600000001</v>
      </c>
      <c r="AZ1752" s="42">
        <v>48.697454999999998</v>
      </c>
      <c r="BA1752" s="42">
        <v>207.16808</v>
      </c>
      <c r="BB1752" s="42">
        <v>4.0633489999999997</v>
      </c>
      <c r="BC1752" s="42">
        <v>12.127311000000001</v>
      </c>
      <c r="BD1752" s="42">
        <v>4.0633489999999997</v>
      </c>
      <c r="BE1752" s="42">
        <v>12.190048000000001</v>
      </c>
      <c r="BF1752" s="42">
        <v>4.0633489999999997</v>
      </c>
      <c r="BG1752" s="42">
        <v>85.330337</v>
      </c>
      <c r="BH1752" s="42">
        <v>69.076938999999996</v>
      </c>
      <c r="BI1752" s="42">
        <v>16.253397</v>
      </c>
      <c r="BJ1752" s="42">
        <v>223.42147800000001</v>
      </c>
      <c r="BK1752" s="42">
        <v>4.0633489999999997</v>
      </c>
      <c r="BL1752" s="42">
        <v>12.190048000000001</v>
      </c>
      <c r="BM1752" s="42">
        <v>0</v>
      </c>
      <c r="BN1752" s="42">
        <v>32.506794999999997</v>
      </c>
      <c r="BO1752" s="42">
        <v>32.506794999999997</v>
      </c>
      <c r="BP1752" s="42">
        <v>28.443446000000002</v>
      </c>
      <c r="BQ1752" s="42">
        <v>81.266987</v>
      </c>
      <c r="BR1752" s="42">
        <v>32.444057999999998</v>
      </c>
      <c r="BS1752" s="42">
        <v>56.761417000000002</v>
      </c>
      <c r="BT1752" s="42">
        <v>0</v>
      </c>
      <c r="BU1752" s="42">
        <v>8.0639620000000001</v>
      </c>
      <c r="BV1752" s="42">
        <v>0</v>
      </c>
      <c r="BW1752" s="42">
        <v>8.1266990000000003</v>
      </c>
      <c r="BX1752" s="42">
        <v>0</v>
      </c>
      <c r="BY1752" s="42">
        <v>8.1266990000000003</v>
      </c>
      <c r="BZ1752" s="42">
        <v>0</v>
      </c>
      <c r="CA1752" s="42">
        <v>32.444057999999998</v>
      </c>
      <c r="CB1752" s="42">
        <v>219.42086599999999</v>
      </c>
      <c r="CC1752" s="42">
        <v>8.1266990000000003</v>
      </c>
      <c r="CD1752" s="42">
        <v>16.253397</v>
      </c>
      <c r="CE1752" s="42">
        <v>4.0633489999999997</v>
      </c>
      <c r="CF1752" s="42">
        <v>36.570143999999999</v>
      </c>
      <c r="CG1752" s="42">
        <v>36.570143999999999</v>
      </c>
      <c r="CH1752" s="42">
        <v>101.58373400000001</v>
      </c>
      <c r="CI1752" s="42">
        <v>4.0633489999999997</v>
      </c>
      <c r="CJ1752" s="42">
        <v>12.190048000000001</v>
      </c>
      <c r="CK1752" s="42">
        <v>154.407276</v>
      </c>
      <c r="CL1752" s="42">
        <v>0</v>
      </c>
      <c r="CM1752" s="42">
        <v>0</v>
      </c>
      <c r="CN1752" s="42">
        <v>0</v>
      </c>
      <c r="CO1752" s="42">
        <v>0</v>
      </c>
      <c r="CP1752" s="42">
        <v>0</v>
      </c>
      <c r="CQ1752" s="42">
        <v>4.0633489999999997</v>
      </c>
      <c r="CR1752" s="42">
        <v>146.28057699999999</v>
      </c>
      <c r="CS1752" s="42">
        <v>4.0633489999999997</v>
      </c>
    </row>
    <row r="1753" spans="1:97">
      <c r="A1753" s="40" t="s">
        <v>4169</v>
      </c>
      <c r="B1753" s="40" t="s">
        <v>289</v>
      </c>
      <c r="C1753" s="40" t="s">
        <v>3502</v>
      </c>
      <c r="D1753" s="40" t="s">
        <v>3507</v>
      </c>
      <c r="E1753" s="40" t="s">
        <v>3508</v>
      </c>
      <c r="F1753" s="40" t="s">
        <v>2094</v>
      </c>
      <c r="G1753" s="41" t="s">
        <v>294</v>
      </c>
      <c r="H1753" s="40" t="s">
        <v>4170</v>
      </c>
      <c r="I1753" s="42">
        <v>1669</v>
      </c>
      <c r="J1753" s="42">
        <v>220.413749</v>
      </c>
      <c r="K1753" s="42">
        <v>213.39843500000001</v>
      </c>
      <c r="L1753" s="42">
        <v>303.53117200000003</v>
      </c>
      <c r="M1753" s="42">
        <v>445.79178300000001</v>
      </c>
      <c r="N1753" s="42">
        <v>342.60237000000001</v>
      </c>
      <c r="O1753" s="42">
        <v>143.26249100000001</v>
      </c>
      <c r="P1753" s="42">
        <v>286</v>
      </c>
      <c r="Q1753" s="42">
        <v>240</v>
      </c>
      <c r="R1753" s="42">
        <v>378</v>
      </c>
      <c r="S1753" s="42">
        <v>377</v>
      </c>
      <c r="T1753" s="42">
        <v>197</v>
      </c>
      <c r="U1753" s="42">
        <v>108</v>
      </c>
      <c r="V1753" s="42">
        <v>830.48388299999999</v>
      </c>
      <c r="W1753" s="42">
        <v>112.21063599999999</v>
      </c>
      <c r="X1753" s="42">
        <v>109.204994</v>
      </c>
      <c r="Y1753" s="42">
        <v>154.26599100000001</v>
      </c>
      <c r="Z1753" s="42">
        <v>217.38876999999999</v>
      </c>
      <c r="AA1753" s="42">
        <v>170.289636</v>
      </c>
      <c r="AB1753" s="42">
        <v>64.118215000000006</v>
      </c>
      <c r="AC1753" s="42">
        <v>3.0056419999999999</v>
      </c>
      <c r="AD1753" s="42">
        <v>154.289624</v>
      </c>
      <c r="AE1753" s="42">
        <v>513.90892599999995</v>
      </c>
      <c r="AF1753" s="42">
        <v>162.28533300000001</v>
      </c>
      <c r="AG1753" s="42">
        <v>838.51611700000001</v>
      </c>
      <c r="AH1753" s="42">
        <v>108.203113</v>
      </c>
      <c r="AI1753" s="42">
        <v>104.193442</v>
      </c>
      <c r="AJ1753" s="42">
        <v>149.26518100000001</v>
      </c>
      <c r="AK1753" s="42">
        <v>228.40301199999999</v>
      </c>
      <c r="AL1753" s="42">
        <v>172.31273400000001</v>
      </c>
      <c r="AM1753" s="42">
        <v>72.131112000000002</v>
      </c>
      <c r="AN1753" s="42">
        <v>4.0075229999999999</v>
      </c>
      <c r="AO1753" s="42">
        <v>156.293385</v>
      </c>
      <c r="AP1753" s="42">
        <v>519.93095300000004</v>
      </c>
      <c r="AQ1753" s="42">
        <v>162.29177899999999</v>
      </c>
      <c r="AR1753" s="42">
        <v>1478.6469689999999</v>
      </c>
      <c r="AS1753" s="42">
        <v>16.030090999999999</v>
      </c>
      <c r="AT1753" s="42">
        <v>68.127886000000004</v>
      </c>
      <c r="AU1753" s="42">
        <v>72.135408999999996</v>
      </c>
      <c r="AV1753" s="42">
        <v>248.45781400000001</v>
      </c>
      <c r="AW1753" s="42">
        <v>200.35035300000001</v>
      </c>
      <c r="AX1753" s="42">
        <v>192.335308</v>
      </c>
      <c r="AY1753" s="42">
        <v>520.94357600000001</v>
      </c>
      <c r="AZ1753" s="42">
        <v>160.26653300000001</v>
      </c>
      <c r="BA1753" s="42">
        <v>745.33906500000001</v>
      </c>
      <c r="BB1753" s="42">
        <v>16.030090999999999</v>
      </c>
      <c r="BC1753" s="42">
        <v>52.097794999999998</v>
      </c>
      <c r="BD1753" s="42">
        <v>44.082749999999997</v>
      </c>
      <c r="BE1753" s="42">
        <v>136.24717799999999</v>
      </c>
      <c r="BF1753" s="42">
        <v>24.045135999999999</v>
      </c>
      <c r="BG1753" s="42">
        <v>164.29124300000001</v>
      </c>
      <c r="BH1753" s="42">
        <v>252.448149</v>
      </c>
      <c r="BI1753" s="42">
        <v>56.096724000000002</v>
      </c>
      <c r="BJ1753" s="42">
        <v>733.30790300000001</v>
      </c>
      <c r="BK1753" s="42">
        <v>0</v>
      </c>
      <c r="BL1753" s="42">
        <v>16.030090999999999</v>
      </c>
      <c r="BM1753" s="42">
        <v>28.052658999999998</v>
      </c>
      <c r="BN1753" s="42">
        <v>112.21063599999999</v>
      </c>
      <c r="BO1753" s="42">
        <v>176.305217</v>
      </c>
      <c r="BP1753" s="42">
        <v>28.044065</v>
      </c>
      <c r="BQ1753" s="42">
        <v>268.49542700000001</v>
      </c>
      <c r="BR1753" s="42">
        <v>104.169809</v>
      </c>
      <c r="BS1753" s="42">
        <v>156.293385</v>
      </c>
      <c r="BT1753" s="42">
        <v>0</v>
      </c>
      <c r="BU1753" s="42">
        <v>4.0075229999999999</v>
      </c>
      <c r="BV1753" s="42">
        <v>0</v>
      </c>
      <c r="BW1753" s="42">
        <v>20.037614000000001</v>
      </c>
      <c r="BX1753" s="42">
        <v>8.0150450000000006</v>
      </c>
      <c r="BY1753" s="42">
        <v>40.075226999999998</v>
      </c>
      <c r="BZ1753" s="42">
        <v>0</v>
      </c>
      <c r="CA1753" s="42">
        <v>84.157977000000002</v>
      </c>
      <c r="CB1753" s="42">
        <v>613.082222</v>
      </c>
      <c r="CC1753" s="42">
        <v>8.0150450000000006</v>
      </c>
      <c r="CD1753" s="42">
        <v>40.075226999999998</v>
      </c>
      <c r="CE1753" s="42">
        <v>52.097794999999998</v>
      </c>
      <c r="CF1753" s="42">
        <v>192.352496</v>
      </c>
      <c r="CG1753" s="42">
        <v>168.298766</v>
      </c>
      <c r="CH1753" s="42">
        <v>120.199899</v>
      </c>
      <c r="CI1753" s="42">
        <v>0</v>
      </c>
      <c r="CJ1753" s="42">
        <v>32.042994</v>
      </c>
      <c r="CK1753" s="42">
        <v>709.27136099999996</v>
      </c>
      <c r="CL1753" s="42">
        <v>8.0150450000000006</v>
      </c>
      <c r="CM1753" s="42">
        <v>24.045135999999999</v>
      </c>
      <c r="CN1753" s="42">
        <v>20.037614000000001</v>
      </c>
      <c r="CO1753" s="42">
        <v>36.067703999999999</v>
      </c>
      <c r="CP1753" s="42">
        <v>24.036542000000001</v>
      </c>
      <c r="CQ1753" s="42">
        <v>32.060181999999998</v>
      </c>
      <c r="CR1753" s="42">
        <v>520.94357600000001</v>
      </c>
      <c r="CS1753" s="42">
        <v>44.065562</v>
      </c>
    </row>
    <row r="1754" spans="1:97">
      <c r="A1754" s="40" t="s">
        <v>4171</v>
      </c>
      <c r="B1754" s="40" t="s">
        <v>289</v>
      </c>
      <c r="C1754" s="40" t="s">
        <v>3502</v>
      </c>
      <c r="D1754" s="40" t="s">
        <v>3523</v>
      </c>
      <c r="E1754" s="40" t="s">
        <v>3562</v>
      </c>
      <c r="F1754" s="40" t="s">
        <v>2849</v>
      </c>
      <c r="G1754" s="41" t="s">
        <v>294</v>
      </c>
      <c r="H1754" s="40" t="s">
        <v>4172</v>
      </c>
      <c r="I1754" s="42">
        <v>413</v>
      </c>
      <c r="J1754" s="42">
        <v>81</v>
      </c>
      <c r="K1754" s="42">
        <v>55</v>
      </c>
      <c r="L1754" s="42">
        <v>75</v>
      </c>
      <c r="M1754" s="42">
        <v>85</v>
      </c>
      <c r="N1754" s="42">
        <v>74</v>
      </c>
      <c r="O1754" s="42">
        <v>43</v>
      </c>
      <c r="P1754" s="42">
        <v>61</v>
      </c>
      <c r="Q1754" s="42">
        <v>73</v>
      </c>
      <c r="R1754" s="42">
        <v>74</v>
      </c>
      <c r="S1754" s="42">
        <v>81</v>
      </c>
      <c r="T1754" s="42">
        <v>63</v>
      </c>
      <c r="U1754" s="42">
        <v>45</v>
      </c>
      <c r="V1754" s="42">
        <v>210</v>
      </c>
      <c r="W1754" s="42">
        <v>42</v>
      </c>
      <c r="X1754" s="42">
        <v>33</v>
      </c>
      <c r="Y1754" s="42">
        <v>41</v>
      </c>
      <c r="Z1754" s="42">
        <v>33</v>
      </c>
      <c r="AA1754" s="42">
        <v>41</v>
      </c>
      <c r="AB1754" s="42">
        <v>17</v>
      </c>
      <c r="AC1754" s="42">
        <v>3</v>
      </c>
      <c r="AD1754" s="42">
        <v>53</v>
      </c>
      <c r="AE1754" s="42">
        <v>115</v>
      </c>
      <c r="AF1754" s="42">
        <v>42</v>
      </c>
      <c r="AG1754" s="42">
        <v>203</v>
      </c>
      <c r="AH1754" s="42">
        <v>39</v>
      </c>
      <c r="AI1754" s="42">
        <v>22</v>
      </c>
      <c r="AJ1754" s="42">
        <v>34</v>
      </c>
      <c r="AK1754" s="42">
        <v>52</v>
      </c>
      <c r="AL1754" s="42">
        <v>33</v>
      </c>
      <c r="AM1754" s="42">
        <v>21</v>
      </c>
      <c r="AN1754" s="42">
        <v>2</v>
      </c>
      <c r="AO1754" s="42">
        <v>45</v>
      </c>
      <c r="AP1754" s="42">
        <v>118</v>
      </c>
      <c r="AQ1754" s="42">
        <v>40</v>
      </c>
      <c r="AR1754" s="42">
        <v>336</v>
      </c>
      <c r="AS1754" s="42">
        <v>16</v>
      </c>
      <c r="AT1754" s="42">
        <v>20</v>
      </c>
      <c r="AU1754" s="42">
        <v>8</v>
      </c>
      <c r="AV1754" s="42">
        <v>40</v>
      </c>
      <c r="AW1754" s="42">
        <v>44</v>
      </c>
      <c r="AX1754" s="42">
        <v>84</v>
      </c>
      <c r="AY1754" s="42">
        <v>84</v>
      </c>
      <c r="AZ1754" s="42">
        <v>40</v>
      </c>
      <c r="BA1754" s="42">
        <v>176</v>
      </c>
      <c r="BB1754" s="42">
        <v>12</v>
      </c>
      <c r="BC1754" s="42">
        <v>12</v>
      </c>
      <c r="BD1754" s="42">
        <v>4</v>
      </c>
      <c r="BE1754" s="42">
        <v>20</v>
      </c>
      <c r="BF1754" s="42">
        <v>0</v>
      </c>
      <c r="BG1754" s="42">
        <v>64</v>
      </c>
      <c r="BH1754" s="42">
        <v>44</v>
      </c>
      <c r="BI1754" s="42">
        <v>20</v>
      </c>
      <c r="BJ1754" s="42">
        <v>160</v>
      </c>
      <c r="BK1754" s="42">
        <v>4</v>
      </c>
      <c r="BL1754" s="42">
        <v>8</v>
      </c>
      <c r="BM1754" s="42">
        <v>4</v>
      </c>
      <c r="BN1754" s="42">
        <v>20</v>
      </c>
      <c r="BO1754" s="42">
        <v>44</v>
      </c>
      <c r="BP1754" s="42">
        <v>20</v>
      </c>
      <c r="BQ1754" s="42">
        <v>40</v>
      </c>
      <c r="BR1754" s="42">
        <v>20</v>
      </c>
      <c r="BS1754" s="42">
        <v>28</v>
      </c>
      <c r="BT1754" s="42">
        <v>0</v>
      </c>
      <c r="BU1754" s="42">
        <v>0</v>
      </c>
      <c r="BV1754" s="42">
        <v>0</v>
      </c>
      <c r="BW1754" s="42">
        <v>0</v>
      </c>
      <c r="BX1754" s="42">
        <v>0</v>
      </c>
      <c r="BY1754" s="42">
        <v>12</v>
      </c>
      <c r="BZ1754" s="42">
        <v>0</v>
      </c>
      <c r="CA1754" s="42">
        <v>16</v>
      </c>
      <c r="CB1754" s="42">
        <v>160</v>
      </c>
      <c r="CC1754" s="42">
        <v>8</v>
      </c>
      <c r="CD1754" s="42">
        <v>20</v>
      </c>
      <c r="CE1754" s="42">
        <v>4</v>
      </c>
      <c r="CF1754" s="42">
        <v>36</v>
      </c>
      <c r="CG1754" s="42">
        <v>32</v>
      </c>
      <c r="CH1754" s="42">
        <v>48</v>
      </c>
      <c r="CI1754" s="42">
        <v>0</v>
      </c>
      <c r="CJ1754" s="42">
        <v>12</v>
      </c>
      <c r="CK1754" s="42">
        <v>148</v>
      </c>
      <c r="CL1754" s="42">
        <v>8</v>
      </c>
      <c r="CM1754" s="42">
        <v>0</v>
      </c>
      <c r="CN1754" s="42">
        <v>4</v>
      </c>
      <c r="CO1754" s="42">
        <v>4</v>
      </c>
      <c r="CP1754" s="42">
        <v>12</v>
      </c>
      <c r="CQ1754" s="42">
        <v>24</v>
      </c>
      <c r="CR1754" s="42">
        <v>84</v>
      </c>
      <c r="CS1754" s="42">
        <v>12</v>
      </c>
    </row>
    <row r="1755" spans="1:97">
      <c r="A1755" s="40" t="s">
        <v>4173</v>
      </c>
      <c r="B1755" s="40" t="s">
        <v>289</v>
      </c>
      <c r="C1755" s="40" t="s">
        <v>3502</v>
      </c>
      <c r="D1755" s="40" t="s">
        <v>3519</v>
      </c>
      <c r="E1755" s="40" t="s">
        <v>3536</v>
      </c>
      <c r="F1755" s="40" t="s">
        <v>397</v>
      </c>
      <c r="G1755" s="41" t="s">
        <v>294</v>
      </c>
      <c r="H1755" s="40" t="s">
        <v>4174</v>
      </c>
      <c r="I1755" s="42">
        <v>533</v>
      </c>
      <c r="J1755" s="42">
        <v>97.855232999999998</v>
      </c>
      <c r="K1755" s="42">
        <v>68.851806999999994</v>
      </c>
      <c r="L1755" s="42">
        <v>96.886369000000002</v>
      </c>
      <c r="M1755" s="42">
        <v>127.92125</v>
      </c>
      <c r="N1755" s="42">
        <v>85.291246999999998</v>
      </c>
      <c r="O1755" s="42">
        <v>56.194094</v>
      </c>
      <c r="P1755" s="42">
        <v>111</v>
      </c>
      <c r="Q1755" s="42">
        <v>105</v>
      </c>
      <c r="R1755" s="42">
        <v>130</v>
      </c>
      <c r="S1755" s="42">
        <v>90</v>
      </c>
      <c r="T1755" s="42">
        <v>78</v>
      </c>
      <c r="U1755" s="42">
        <v>46</v>
      </c>
      <c r="V1755" s="42">
        <v>273.313288</v>
      </c>
      <c r="W1755" s="42">
        <v>56.194094</v>
      </c>
      <c r="X1755" s="42">
        <v>29.128395000000001</v>
      </c>
      <c r="Y1755" s="42">
        <v>52.318638999999997</v>
      </c>
      <c r="Z1755" s="42">
        <v>62.007275999999997</v>
      </c>
      <c r="AA1755" s="42">
        <v>50.412154000000001</v>
      </c>
      <c r="AB1755" s="42">
        <v>21.315000999999999</v>
      </c>
      <c r="AC1755" s="42">
        <v>1.937727</v>
      </c>
      <c r="AD1755" s="42">
        <v>64.913866999999996</v>
      </c>
      <c r="AE1755" s="42">
        <v>160.92509999999999</v>
      </c>
      <c r="AF1755" s="42">
        <v>47.474321000000003</v>
      </c>
      <c r="AG1755" s="42">
        <v>259.686712</v>
      </c>
      <c r="AH1755" s="42">
        <v>41.661138999999999</v>
      </c>
      <c r="AI1755" s="42">
        <v>39.723410999999999</v>
      </c>
      <c r="AJ1755" s="42">
        <v>44.567729999999997</v>
      </c>
      <c r="AK1755" s="42">
        <v>65.913972999999999</v>
      </c>
      <c r="AL1755" s="42">
        <v>34.879092999999997</v>
      </c>
      <c r="AM1755" s="42">
        <v>30.034775</v>
      </c>
      <c r="AN1755" s="42">
        <v>2.9065910000000001</v>
      </c>
      <c r="AO1755" s="42">
        <v>61.038412999999998</v>
      </c>
      <c r="AP1755" s="42">
        <v>146.32965999999999</v>
      </c>
      <c r="AQ1755" s="42">
        <v>52.318638999999997</v>
      </c>
      <c r="AR1755" s="42">
        <v>410.79820599999999</v>
      </c>
      <c r="AS1755" s="42">
        <v>19.377274</v>
      </c>
      <c r="AT1755" s="42">
        <v>15.501818999999999</v>
      </c>
      <c r="AU1755" s="42">
        <v>0</v>
      </c>
      <c r="AV1755" s="42">
        <v>38.754548</v>
      </c>
      <c r="AW1755" s="42">
        <v>85.260005000000007</v>
      </c>
      <c r="AX1755" s="42">
        <v>65.882731000000007</v>
      </c>
      <c r="AY1755" s="42">
        <v>139.51637199999999</v>
      </c>
      <c r="AZ1755" s="42">
        <v>46.505457</v>
      </c>
      <c r="BA1755" s="42">
        <v>193.772739</v>
      </c>
      <c r="BB1755" s="42">
        <v>11.626364000000001</v>
      </c>
      <c r="BC1755" s="42">
        <v>15.501818999999999</v>
      </c>
      <c r="BD1755" s="42">
        <v>0</v>
      </c>
      <c r="BE1755" s="42">
        <v>19.377274</v>
      </c>
      <c r="BF1755" s="42">
        <v>7.7509100000000002</v>
      </c>
      <c r="BG1755" s="42">
        <v>62.007275999999997</v>
      </c>
      <c r="BH1755" s="42">
        <v>73.633640999999997</v>
      </c>
      <c r="BI1755" s="42">
        <v>3.8754550000000001</v>
      </c>
      <c r="BJ1755" s="42">
        <v>217.02546699999999</v>
      </c>
      <c r="BK1755" s="42">
        <v>7.7509100000000002</v>
      </c>
      <c r="BL1755" s="42">
        <v>0</v>
      </c>
      <c r="BM1755" s="42">
        <v>0</v>
      </c>
      <c r="BN1755" s="42">
        <v>19.377274</v>
      </c>
      <c r="BO1755" s="42">
        <v>77.509095000000002</v>
      </c>
      <c r="BP1755" s="42">
        <v>3.8754550000000001</v>
      </c>
      <c r="BQ1755" s="42">
        <v>65.882731000000007</v>
      </c>
      <c r="BR1755" s="42">
        <v>42.630003000000002</v>
      </c>
      <c r="BS1755" s="42">
        <v>27.128183</v>
      </c>
      <c r="BT1755" s="42">
        <v>0</v>
      </c>
      <c r="BU1755" s="42">
        <v>0</v>
      </c>
      <c r="BV1755" s="42">
        <v>0</v>
      </c>
      <c r="BW1755" s="42">
        <v>3.8754550000000001</v>
      </c>
      <c r="BX1755" s="42">
        <v>0</v>
      </c>
      <c r="BY1755" s="42">
        <v>3.8754550000000001</v>
      </c>
      <c r="BZ1755" s="42">
        <v>0</v>
      </c>
      <c r="CA1755" s="42">
        <v>19.377274</v>
      </c>
      <c r="CB1755" s="42">
        <v>205.399103</v>
      </c>
      <c r="CC1755" s="42">
        <v>11.626364000000001</v>
      </c>
      <c r="CD1755" s="42">
        <v>15.501818999999999</v>
      </c>
      <c r="CE1755" s="42">
        <v>0</v>
      </c>
      <c r="CF1755" s="42">
        <v>34.879092999999997</v>
      </c>
      <c r="CG1755" s="42">
        <v>62.007275999999997</v>
      </c>
      <c r="CH1755" s="42">
        <v>62.007275999999997</v>
      </c>
      <c r="CI1755" s="42">
        <v>0</v>
      </c>
      <c r="CJ1755" s="42">
        <v>19.377274</v>
      </c>
      <c r="CK1755" s="42">
        <v>178.27091999999999</v>
      </c>
      <c r="CL1755" s="42">
        <v>7.7509100000000002</v>
      </c>
      <c r="CM1755" s="42">
        <v>0</v>
      </c>
      <c r="CN1755" s="42">
        <v>0</v>
      </c>
      <c r="CO1755" s="42">
        <v>0</v>
      </c>
      <c r="CP1755" s="42">
        <v>23.252728999999999</v>
      </c>
      <c r="CQ1755" s="42">
        <v>0</v>
      </c>
      <c r="CR1755" s="42">
        <v>139.51637199999999</v>
      </c>
      <c r="CS1755" s="42">
        <v>7.7509100000000002</v>
      </c>
    </row>
    <row r="1756" spans="1:97">
      <c r="A1756" s="40" t="s">
        <v>4175</v>
      </c>
      <c r="B1756" s="40" t="s">
        <v>289</v>
      </c>
      <c r="C1756" s="40" t="s">
        <v>4176</v>
      </c>
      <c r="D1756" s="40" t="s">
        <v>4177</v>
      </c>
      <c r="E1756" s="40" t="s">
        <v>4178</v>
      </c>
      <c r="F1756" s="40" t="s">
        <v>2814</v>
      </c>
      <c r="G1756" s="41" t="s">
        <v>294</v>
      </c>
      <c r="H1756" s="40" t="s">
        <v>4179</v>
      </c>
      <c r="I1756" s="42">
        <v>192</v>
      </c>
      <c r="J1756" s="42">
        <v>36.066298000000003</v>
      </c>
      <c r="K1756" s="42">
        <v>29.701657000000001</v>
      </c>
      <c r="L1756" s="42">
        <v>36.066298000000003</v>
      </c>
      <c r="M1756" s="42">
        <v>48.795580000000001</v>
      </c>
      <c r="N1756" s="42">
        <v>22.276243000000001</v>
      </c>
      <c r="O1756" s="42">
        <v>19.093923</v>
      </c>
      <c r="P1756" s="42">
        <v>34</v>
      </c>
      <c r="Q1756" s="42">
        <v>38</v>
      </c>
      <c r="R1756" s="42">
        <v>45</v>
      </c>
      <c r="S1756" s="42">
        <v>36</v>
      </c>
      <c r="T1756" s="42">
        <v>26</v>
      </c>
      <c r="U1756" s="42">
        <v>12</v>
      </c>
      <c r="V1756" s="42">
        <v>89.104972000000004</v>
      </c>
      <c r="W1756" s="42">
        <v>18.033149000000002</v>
      </c>
      <c r="X1756" s="42">
        <v>14.850828999999999</v>
      </c>
      <c r="Y1756" s="42">
        <v>15.911602</v>
      </c>
      <c r="Z1756" s="42">
        <v>27.580110000000001</v>
      </c>
      <c r="AA1756" s="42">
        <v>7.425414</v>
      </c>
      <c r="AB1756" s="42">
        <v>5.3038670000000003</v>
      </c>
      <c r="AC1756" s="42">
        <v>0</v>
      </c>
      <c r="AD1756" s="42">
        <v>23.337016999999999</v>
      </c>
      <c r="AE1756" s="42">
        <v>56.220993999999997</v>
      </c>
      <c r="AF1756" s="42">
        <v>9.5469609999999996</v>
      </c>
      <c r="AG1756" s="42">
        <v>102.895028</v>
      </c>
      <c r="AH1756" s="42">
        <v>18.033149000000002</v>
      </c>
      <c r="AI1756" s="42">
        <v>14.850828999999999</v>
      </c>
      <c r="AJ1756" s="42">
        <v>20.154696000000001</v>
      </c>
      <c r="AK1756" s="42">
        <v>21.21547</v>
      </c>
      <c r="AL1756" s="42">
        <v>14.850828999999999</v>
      </c>
      <c r="AM1756" s="42">
        <v>11.668507999999999</v>
      </c>
      <c r="AN1756" s="42">
        <v>2.1215470000000001</v>
      </c>
      <c r="AO1756" s="42">
        <v>22.276243000000001</v>
      </c>
      <c r="AP1756" s="42">
        <v>59.403314999999999</v>
      </c>
      <c r="AQ1756" s="42">
        <v>21.21547</v>
      </c>
      <c r="AR1756" s="42">
        <v>135.77900600000001</v>
      </c>
      <c r="AS1756" s="42">
        <v>8.4861880000000003</v>
      </c>
      <c r="AT1756" s="42">
        <v>4.2430940000000001</v>
      </c>
      <c r="AU1756" s="42">
        <v>16.972376000000001</v>
      </c>
      <c r="AV1756" s="42">
        <v>16.972376000000001</v>
      </c>
      <c r="AW1756" s="42">
        <v>12.729282</v>
      </c>
      <c r="AX1756" s="42">
        <v>25.458563999999999</v>
      </c>
      <c r="AY1756" s="42">
        <v>33.944750999999997</v>
      </c>
      <c r="AZ1756" s="42">
        <v>16.972376000000001</v>
      </c>
      <c r="BA1756" s="42">
        <v>67.889503000000005</v>
      </c>
      <c r="BB1756" s="42">
        <v>8.4861880000000003</v>
      </c>
      <c r="BC1756" s="42">
        <v>4.2430940000000001</v>
      </c>
      <c r="BD1756" s="42">
        <v>12.729282</v>
      </c>
      <c r="BE1756" s="42">
        <v>8.4861880000000003</v>
      </c>
      <c r="BF1756" s="42">
        <v>4.2430940000000001</v>
      </c>
      <c r="BG1756" s="42">
        <v>16.972376000000001</v>
      </c>
      <c r="BH1756" s="42">
        <v>12.729282</v>
      </c>
      <c r="BI1756" s="42">
        <v>0</v>
      </c>
      <c r="BJ1756" s="42">
        <v>67.889503000000005</v>
      </c>
      <c r="BK1756" s="42">
        <v>0</v>
      </c>
      <c r="BL1756" s="42">
        <v>0</v>
      </c>
      <c r="BM1756" s="42">
        <v>4.2430940000000001</v>
      </c>
      <c r="BN1756" s="42">
        <v>8.4861880000000003</v>
      </c>
      <c r="BO1756" s="42">
        <v>8.4861880000000003</v>
      </c>
      <c r="BP1756" s="42">
        <v>8.4861880000000003</v>
      </c>
      <c r="BQ1756" s="42">
        <v>21.21547</v>
      </c>
      <c r="BR1756" s="42">
        <v>16.972376000000001</v>
      </c>
      <c r="BS1756" s="42">
        <v>0</v>
      </c>
      <c r="BT1756" s="42">
        <v>0</v>
      </c>
      <c r="BU1756" s="42">
        <v>0</v>
      </c>
      <c r="BV1756" s="42">
        <v>0</v>
      </c>
      <c r="BW1756" s="42">
        <v>0</v>
      </c>
      <c r="BX1756" s="42">
        <v>0</v>
      </c>
      <c r="BY1756" s="42">
        <v>0</v>
      </c>
      <c r="BZ1756" s="42">
        <v>0</v>
      </c>
      <c r="CA1756" s="42">
        <v>0</v>
      </c>
      <c r="CB1756" s="42">
        <v>76.375691000000003</v>
      </c>
      <c r="CC1756" s="42">
        <v>4.2430940000000001</v>
      </c>
      <c r="CD1756" s="42">
        <v>4.2430940000000001</v>
      </c>
      <c r="CE1756" s="42">
        <v>12.729282</v>
      </c>
      <c r="CF1756" s="42">
        <v>8.4861880000000003</v>
      </c>
      <c r="CG1756" s="42">
        <v>12.729282</v>
      </c>
      <c r="CH1756" s="42">
        <v>25.458563999999999</v>
      </c>
      <c r="CI1756" s="42">
        <v>0</v>
      </c>
      <c r="CJ1756" s="42">
        <v>8.4861880000000003</v>
      </c>
      <c r="CK1756" s="42">
        <v>59.403314999999999</v>
      </c>
      <c r="CL1756" s="42">
        <v>4.2430940000000001</v>
      </c>
      <c r="CM1756" s="42">
        <v>0</v>
      </c>
      <c r="CN1756" s="42">
        <v>4.2430940000000001</v>
      </c>
      <c r="CO1756" s="42">
        <v>8.4861880000000003</v>
      </c>
      <c r="CP1756" s="42">
        <v>0</v>
      </c>
      <c r="CQ1756" s="42">
        <v>0</v>
      </c>
      <c r="CR1756" s="42">
        <v>33.944750999999997</v>
      </c>
      <c r="CS1756" s="42">
        <v>8.4861880000000003</v>
      </c>
    </row>
    <row r="1757" spans="1:97">
      <c r="A1757" s="40" t="s">
        <v>4180</v>
      </c>
      <c r="B1757" s="40" t="s">
        <v>289</v>
      </c>
      <c r="C1757" s="40" t="s">
        <v>4176</v>
      </c>
      <c r="D1757" s="40" t="s">
        <v>4177</v>
      </c>
      <c r="E1757" s="40" t="s">
        <v>4181</v>
      </c>
      <c r="F1757" s="40" t="s">
        <v>2814</v>
      </c>
      <c r="G1757" s="41" t="s">
        <v>294</v>
      </c>
      <c r="H1757" s="40" t="s">
        <v>4182</v>
      </c>
      <c r="I1757" s="42">
        <v>147</v>
      </c>
      <c r="J1757" s="42">
        <v>29.797297</v>
      </c>
      <c r="K1757" s="42">
        <v>13.905405</v>
      </c>
      <c r="L1757" s="42">
        <v>32.777026999999997</v>
      </c>
      <c r="M1757" s="42">
        <v>31.783784000000001</v>
      </c>
      <c r="N1757" s="42">
        <v>21.851351000000001</v>
      </c>
      <c r="O1757" s="42">
        <v>16.885134999999998</v>
      </c>
      <c r="P1757" s="42">
        <v>21</v>
      </c>
      <c r="Q1757" s="42">
        <v>20</v>
      </c>
      <c r="R1757" s="42">
        <v>32</v>
      </c>
      <c r="S1757" s="42">
        <v>21</v>
      </c>
      <c r="T1757" s="42">
        <v>27</v>
      </c>
      <c r="U1757" s="42">
        <v>12</v>
      </c>
      <c r="V1757" s="42">
        <v>70.520269999999996</v>
      </c>
      <c r="W1757" s="42">
        <v>11.918919000000001</v>
      </c>
      <c r="X1757" s="42">
        <v>4.9662160000000002</v>
      </c>
      <c r="Y1757" s="42">
        <v>16.885134999999998</v>
      </c>
      <c r="Z1757" s="42">
        <v>19.864865000000002</v>
      </c>
      <c r="AA1757" s="42">
        <v>7.9459460000000002</v>
      </c>
      <c r="AB1757" s="42">
        <v>7.9459460000000002</v>
      </c>
      <c r="AC1757" s="42">
        <v>0.99324299999999999</v>
      </c>
      <c r="AD1757" s="42">
        <v>12.912162</v>
      </c>
      <c r="AE1757" s="42">
        <v>43.702703</v>
      </c>
      <c r="AF1757" s="42">
        <v>13.905405</v>
      </c>
      <c r="AG1757" s="42">
        <v>76.479730000000004</v>
      </c>
      <c r="AH1757" s="42">
        <v>17.878378000000001</v>
      </c>
      <c r="AI1757" s="42">
        <v>8.9391890000000007</v>
      </c>
      <c r="AJ1757" s="42">
        <v>15.891892</v>
      </c>
      <c r="AK1757" s="42">
        <v>11.918919000000001</v>
      </c>
      <c r="AL1757" s="42">
        <v>13.905405</v>
      </c>
      <c r="AM1757" s="42">
        <v>6.9527029999999996</v>
      </c>
      <c r="AN1757" s="42">
        <v>0.99324299999999999</v>
      </c>
      <c r="AO1757" s="42">
        <v>19.864865000000002</v>
      </c>
      <c r="AP1757" s="42">
        <v>39.729730000000004</v>
      </c>
      <c r="AQ1757" s="42">
        <v>16.885134999999998</v>
      </c>
      <c r="AR1757" s="42">
        <v>131.10810799999999</v>
      </c>
      <c r="AS1757" s="42">
        <v>23.837838000000001</v>
      </c>
      <c r="AT1757" s="42">
        <v>7.9459460000000002</v>
      </c>
      <c r="AU1757" s="42">
        <v>0</v>
      </c>
      <c r="AV1757" s="42">
        <v>23.837838000000001</v>
      </c>
      <c r="AW1757" s="42">
        <v>11.918919000000001</v>
      </c>
      <c r="AX1757" s="42">
        <v>23.837838000000001</v>
      </c>
      <c r="AY1757" s="42">
        <v>31.783784000000001</v>
      </c>
      <c r="AZ1757" s="42">
        <v>7.9459460000000002</v>
      </c>
      <c r="BA1757" s="42">
        <v>63.567568000000001</v>
      </c>
      <c r="BB1757" s="42">
        <v>15.891892</v>
      </c>
      <c r="BC1757" s="42">
        <v>7.9459460000000002</v>
      </c>
      <c r="BD1757" s="42">
        <v>0</v>
      </c>
      <c r="BE1757" s="42">
        <v>7.9459460000000002</v>
      </c>
      <c r="BF1757" s="42">
        <v>0</v>
      </c>
      <c r="BG1757" s="42">
        <v>15.891892</v>
      </c>
      <c r="BH1757" s="42">
        <v>11.918919000000001</v>
      </c>
      <c r="BI1757" s="42">
        <v>3.9729730000000001</v>
      </c>
      <c r="BJ1757" s="42">
        <v>67.540541000000005</v>
      </c>
      <c r="BK1757" s="42">
        <v>7.9459460000000002</v>
      </c>
      <c r="BL1757" s="42">
        <v>0</v>
      </c>
      <c r="BM1757" s="42">
        <v>0</v>
      </c>
      <c r="BN1757" s="42">
        <v>15.891892</v>
      </c>
      <c r="BO1757" s="42">
        <v>11.918919000000001</v>
      </c>
      <c r="BP1757" s="42">
        <v>7.9459460000000002</v>
      </c>
      <c r="BQ1757" s="42">
        <v>19.864865000000002</v>
      </c>
      <c r="BR1757" s="42">
        <v>3.9729730000000001</v>
      </c>
      <c r="BS1757" s="42">
        <v>15.891892</v>
      </c>
      <c r="BT1757" s="42">
        <v>0</v>
      </c>
      <c r="BU1757" s="42">
        <v>0</v>
      </c>
      <c r="BV1757" s="42">
        <v>0</v>
      </c>
      <c r="BW1757" s="42">
        <v>7.9459460000000002</v>
      </c>
      <c r="BX1757" s="42">
        <v>0</v>
      </c>
      <c r="BY1757" s="42">
        <v>3.9729730000000001</v>
      </c>
      <c r="BZ1757" s="42">
        <v>0</v>
      </c>
      <c r="CA1757" s="42">
        <v>3.9729730000000001</v>
      </c>
      <c r="CB1757" s="42">
        <v>75.486485999999999</v>
      </c>
      <c r="CC1757" s="42">
        <v>23.837838000000001</v>
      </c>
      <c r="CD1757" s="42">
        <v>3.9729730000000001</v>
      </c>
      <c r="CE1757" s="42">
        <v>0</v>
      </c>
      <c r="CF1757" s="42">
        <v>15.891892</v>
      </c>
      <c r="CG1757" s="42">
        <v>7.9459460000000002</v>
      </c>
      <c r="CH1757" s="42">
        <v>19.864865000000002</v>
      </c>
      <c r="CI1757" s="42">
        <v>0</v>
      </c>
      <c r="CJ1757" s="42">
        <v>3.9729730000000001</v>
      </c>
      <c r="CK1757" s="42">
        <v>39.729730000000004</v>
      </c>
      <c r="CL1757" s="42">
        <v>0</v>
      </c>
      <c r="CM1757" s="42">
        <v>3.9729730000000001</v>
      </c>
      <c r="CN1757" s="42">
        <v>0</v>
      </c>
      <c r="CO1757" s="42">
        <v>0</v>
      </c>
      <c r="CP1757" s="42">
        <v>3.9729730000000001</v>
      </c>
      <c r="CQ1757" s="42">
        <v>0</v>
      </c>
      <c r="CR1757" s="42">
        <v>31.783784000000001</v>
      </c>
      <c r="CS1757" s="42">
        <v>0</v>
      </c>
    </row>
    <row r="1758" spans="1:97">
      <c r="A1758" s="40" t="s">
        <v>4183</v>
      </c>
      <c r="B1758" s="40" t="s">
        <v>289</v>
      </c>
      <c r="C1758" s="40" t="s">
        <v>4176</v>
      </c>
      <c r="D1758" s="40" t="s">
        <v>4177</v>
      </c>
      <c r="E1758" s="40" t="s">
        <v>4184</v>
      </c>
      <c r="F1758" s="40" t="s">
        <v>2814</v>
      </c>
      <c r="G1758" s="41" t="s">
        <v>294</v>
      </c>
      <c r="H1758" s="40" t="s">
        <v>4185</v>
      </c>
      <c r="I1758" s="42">
        <v>236</v>
      </c>
      <c r="J1758" s="42">
        <v>48.618026</v>
      </c>
      <c r="K1758" s="42">
        <v>32.412016999999999</v>
      </c>
      <c r="L1758" s="42">
        <v>52.669528</v>
      </c>
      <c r="M1758" s="42">
        <v>52.669528</v>
      </c>
      <c r="N1758" s="42">
        <v>23.296137000000002</v>
      </c>
      <c r="O1758" s="42">
        <v>26.334764</v>
      </c>
      <c r="P1758" s="42">
        <v>43</v>
      </c>
      <c r="Q1758" s="42">
        <v>23</v>
      </c>
      <c r="R1758" s="42">
        <v>54</v>
      </c>
      <c r="S1758" s="42">
        <v>31</v>
      </c>
      <c r="T1758" s="42">
        <v>35</v>
      </c>
      <c r="U1758" s="42">
        <v>14</v>
      </c>
      <c r="V1758" s="42">
        <v>117.493562</v>
      </c>
      <c r="W1758" s="42">
        <v>23.296137000000002</v>
      </c>
      <c r="X1758" s="42">
        <v>17.218883999999999</v>
      </c>
      <c r="Y1758" s="42">
        <v>25.321888000000001</v>
      </c>
      <c r="Z1758" s="42">
        <v>30.386265999999999</v>
      </c>
      <c r="AA1758" s="42">
        <v>11.141631</v>
      </c>
      <c r="AB1758" s="42">
        <v>9.1158800000000006</v>
      </c>
      <c r="AC1758" s="42">
        <v>1.0128760000000001</v>
      </c>
      <c r="AD1758" s="42">
        <v>30.386265999999999</v>
      </c>
      <c r="AE1758" s="42">
        <v>67.862661000000003</v>
      </c>
      <c r="AF1758" s="42">
        <v>19.244634999999999</v>
      </c>
      <c r="AG1758" s="42">
        <v>118.506438</v>
      </c>
      <c r="AH1758" s="42">
        <v>25.321888000000001</v>
      </c>
      <c r="AI1758" s="42">
        <v>15.193133</v>
      </c>
      <c r="AJ1758" s="42">
        <v>27.347639000000001</v>
      </c>
      <c r="AK1758" s="42">
        <v>22.283262000000001</v>
      </c>
      <c r="AL1758" s="42">
        <v>12.154506</v>
      </c>
      <c r="AM1758" s="42">
        <v>15.193133</v>
      </c>
      <c r="AN1758" s="42">
        <v>1.0128760000000001</v>
      </c>
      <c r="AO1758" s="42">
        <v>34.437767999999998</v>
      </c>
      <c r="AP1758" s="42">
        <v>56.721029999999999</v>
      </c>
      <c r="AQ1758" s="42">
        <v>27.347639000000001</v>
      </c>
      <c r="AR1758" s="42">
        <v>178.26609400000001</v>
      </c>
      <c r="AS1758" s="42">
        <v>8.1030040000000003</v>
      </c>
      <c r="AT1758" s="42">
        <v>4.0515020000000002</v>
      </c>
      <c r="AU1758" s="42">
        <v>4.0515020000000002</v>
      </c>
      <c r="AV1758" s="42">
        <v>16.206009000000002</v>
      </c>
      <c r="AW1758" s="42">
        <v>32.412016999999999</v>
      </c>
      <c r="AX1758" s="42">
        <v>40.515020999999997</v>
      </c>
      <c r="AY1758" s="42">
        <v>32.412016999999999</v>
      </c>
      <c r="AZ1758" s="42">
        <v>40.515020999999997</v>
      </c>
      <c r="BA1758" s="42">
        <v>76.978541000000007</v>
      </c>
      <c r="BB1758" s="42">
        <v>4.0515020000000002</v>
      </c>
      <c r="BC1758" s="42">
        <v>4.0515020000000002</v>
      </c>
      <c r="BD1758" s="42">
        <v>4.0515020000000002</v>
      </c>
      <c r="BE1758" s="42">
        <v>4.0515020000000002</v>
      </c>
      <c r="BF1758" s="42">
        <v>4.0515020000000002</v>
      </c>
      <c r="BG1758" s="42">
        <v>32.412016999999999</v>
      </c>
      <c r="BH1758" s="42">
        <v>20.257511000000001</v>
      </c>
      <c r="BI1758" s="42">
        <v>4.0515020000000002</v>
      </c>
      <c r="BJ1758" s="42">
        <v>101.287554</v>
      </c>
      <c r="BK1758" s="42">
        <v>4.0515020000000002</v>
      </c>
      <c r="BL1758" s="42">
        <v>0</v>
      </c>
      <c r="BM1758" s="42">
        <v>0</v>
      </c>
      <c r="BN1758" s="42">
        <v>12.154506</v>
      </c>
      <c r="BO1758" s="42">
        <v>28.360514999999999</v>
      </c>
      <c r="BP1758" s="42">
        <v>8.1030040000000003</v>
      </c>
      <c r="BQ1758" s="42">
        <v>12.154506</v>
      </c>
      <c r="BR1758" s="42">
        <v>36.463518999999998</v>
      </c>
      <c r="BS1758" s="42">
        <v>16.206009000000002</v>
      </c>
      <c r="BT1758" s="42">
        <v>0</v>
      </c>
      <c r="BU1758" s="42">
        <v>0</v>
      </c>
      <c r="BV1758" s="42">
        <v>0</v>
      </c>
      <c r="BW1758" s="42">
        <v>0</v>
      </c>
      <c r="BX1758" s="42">
        <v>0</v>
      </c>
      <c r="BY1758" s="42">
        <v>4.0515020000000002</v>
      </c>
      <c r="BZ1758" s="42">
        <v>0</v>
      </c>
      <c r="CA1758" s="42">
        <v>12.154506</v>
      </c>
      <c r="CB1758" s="42">
        <v>97.236052000000001</v>
      </c>
      <c r="CC1758" s="42">
        <v>4.0515020000000002</v>
      </c>
      <c r="CD1758" s="42">
        <v>4.0515020000000002</v>
      </c>
      <c r="CE1758" s="42">
        <v>4.0515020000000002</v>
      </c>
      <c r="CF1758" s="42">
        <v>8.1030040000000003</v>
      </c>
      <c r="CG1758" s="42">
        <v>28.360514999999999</v>
      </c>
      <c r="CH1758" s="42">
        <v>36.463518999999998</v>
      </c>
      <c r="CI1758" s="42">
        <v>0</v>
      </c>
      <c r="CJ1758" s="42">
        <v>12.154506</v>
      </c>
      <c r="CK1758" s="42">
        <v>64.824033999999997</v>
      </c>
      <c r="CL1758" s="42">
        <v>4.0515020000000002</v>
      </c>
      <c r="CM1758" s="42">
        <v>0</v>
      </c>
      <c r="CN1758" s="42">
        <v>0</v>
      </c>
      <c r="CO1758" s="42">
        <v>8.1030040000000003</v>
      </c>
      <c r="CP1758" s="42">
        <v>4.0515020000000002</v>
      </c>
      <c r="CQ1758" s="42">
        <v>0</v>
      </c>
      <c r="CR1758" s="42">
        <v>32.412016999999999</v>
      </c>
      <c r="CS1758" s="42">
        <v>16.206009000000002</v>
      </c>
    </row>
    <row r="1759" spans="1:97">
      <c r="A1759" s="40" t="s">
        <v>4186</v>
      </c>
      <c r="B1759" s="40" t="s">
        <v>289</v>
      </c>
      <c r="C1759" s="40" t="s">
        <v>4176</v>
      </c>
      <c r="D1759" s="40" t="s">
        <v>4187</v>
      </c>
      <c r="E1759" s="40" t="s">
        <v>4188</v>
      </c>
      <c r="F1759" s="40" t="s">
        <v>2903</v>
      </c>
      <c r="G1759" s="41" t="s">
        <v>294</v>
      </c>
      <c r="H1759" s="40" t="s">
        <v>4189</v>
      </c>
      <c r="I1759" s="42">
        <v>101</v>
      </c>
      <c r="J1759" s="42">
        <v>12</v>
      </c>
      <c r="K1759" s="42">
        <v>14</v>
      </c>
      <c r="L1759" s="42">
        <v>18</v>
      </c>
      <c r="M1759" s="42">
        <v>20</v>
      </c>
      <c r="N1759" s="42">
        <v>16</v>
      </c>
      <c r="O1759" s="42">
        <v>21</v>
      </c>
      <c r="P1759" s="42">
        <v>12</v>
      </c>
      <c r="Q1759" s="42">
        <v>12</v>
      </c>
      <c r="R1759" s="42">
        <v>18</v>
      </c>
      <c r="S1759" s="42">
        <v>23</v>
      </c>
      <c r="T1759" s="42">
        <v>18</v>
      </c>
      <c r="U1759" s="42">
        <v>24</v>
      </c>
      <c r="V1759" s="42">
        <v>49</v>
      </c>
      <c r="W1759" s="42">
        <v>4</v>
      </c>
      <c r="X1759" s="42">
        <v>10</v>
      </c>
      <c r="Y1759" s="42">
        <v>10</v>
      </c>
      <c r="Z1759" s="42">
        <v>10</v>
      </c>
      <c r="AA1759" s="42">
        <v>8</v>
      </c>
      <c r="AB1759" s="42">
        <v>7</v>
      </c>
      <c r="AC1759" s="42">
        <v>0</v>
      </c>
      <c r="AD1759" s="42">
        <v>4</v>
      </c>
      <c r="AE1759" s="42">
        <v>33</v>
      </c>
      <c r="AF1759" s="42">
        <v>12</v>
      </c>
      <c r="AG1759" s="42">
        <v>52</v>
      </c>
      <c r="AH1759" s="42">
        <v>8</v>
      </c>
      <c r="AI1759" s="42">
        <v>4</v>
      </c>
      <c r="AJ1759" s="42">
        <v>8</v>
      </c>
      <c r="AK1759" s="42">
        <v>10</v>
      </c>
      <c r="AL1759" s="42">
        <v>8</v>
      </c>
      <c r="AM1759" s="42">
        <v>13</v>
      </c>
      <c r="AN1759" s="42">
        <v>1</v>
      </c>
      <c r="AO1759" s="42">
        <v>9</v>
      </c>
      <c r="AP1759" s="42">
        <v>26</v>
      </c>
      <c r="AQ1759" s="42">
        <v>17</v>
      </c>
      <c r="AR1759" s="42">
        <v>100</v>
      </c>
      <c r="AS1759" s="42">
        <v>16</v>
      </c>
      <c r="AT1759" s="42">
        <v>8</v>
      </c>
      <c r="AU1759" s="42">
        <v>0</v>
      </c>
      <c r="AV1759" s="42">
        <v>4</v>
      </c>
      <c r="AW1759" s="42">
        <v>4</v>
      </c>
      <c r="AX1759" s="42">
        <v>16</v>
      </c>
      <c r="AY1759" s="42">
        <v>44</v>
      </c>
      <c r="AZ1759" s="42">
        <v>8</v>
      </c>
      <c r="BA1759" s="42">
        <v>52</v>
      </c>
      <c r="BB1759" s="42">
        <v>8</v>
      </c>
      <c r="BC1759" s="42">
        <v>4</v>
      </c>
      <c r="BD1759" s="42">
        <v>0</v>
      </c>
      <c r="BE1759" s="42">
        <v>0</v>
      </c>
      <c r="BF1759" s="42">
        <v>4</v>
      </c>
      <c r="BG1759" s="42">
        <v>16</v>
      </c>
      <c r="BH1759" s="42">
        <v>20</v>
      </c>
      <c r="BI1759" s="42">
        <v>0</v>
      </c>
      <c r="BJ1759" s="42">
        <v>48</v>
      </c>
      <c r="BK1759" s="42">
        <v>8</v>
      </c>
      <c r="BL1759" s="42">
        <v>4</v>
      </c>
      <c r="BM1759" s="42">
        <v>0</v>
      </c>
      <c r="BN1759" s="42">
        <v>4</v>
      </c>
      <c r="BO1759" s="42">
        <v>0</v>
      </c>
      <c r="BP1759" s="42">
        <v>0</v>
      </c>
      <c r="BQ1759" s="42">
        <v>24</v>
      </c>
      <c r="BR1759" s="42">
        <v>8</v>
      </c>
      <c r="BS1759" s="42">
        <v>8</v>
      </c>
      <c r="BT1759" s="42">
        <v>0</v>
      </c>
      <c r="BU1759" s="42">
        <v>0</v>
      </c>
      <c r="BV1759" s="42">
        <v>0</v>
      </c>
      <c r="BW1759" s="42">
        <v>0</v>
      </c>
      <c r="BX1759" s="42">
        <v>0</v>
      </c>
      <c r="BY1759" s="42">
        <v>4</v>
      </c>
      <c r="BZ1759" s="42">
        <v>0</v>
      </c>
      <c r="CA1759" s="42">
        <v>4</v>
      </c>
      <c r="CB1759" s="42">
        <v>24</v>
      </c>
      <c r="CC1759" s="42">
        <v>4</v>
      </c>
      <c r="CD1759" s="42">
        <v>0</v>
      </c>
      <c r="CE1759" s="42">
        <v>0</v>
      </c>
      <c r="CF1759" s="42">
        <v>4</v>
      </c>
      <c r="CG1759" s="42">
        <v>4</v>
      </c>
      <c r="CH1759" s="42">
        <v>12</v>
      </c>
      <c r="CI1759" s="42">
        <v>0</v>
      </c>
      <c r="CJ1759" s="42">
        <v>0</v>
      </c>
      <c r="CK1759" s="42">
        <v>68</v>
      </c>
      <c r="CL1759" s="42">
        <v>12</v>
      </c>
      <c r="CM1759" s="42">
        <v>8</v>
      </c>
      <c r="CN1759" s="42">
        <v>0</v>
      </c>
      <c r="CO1759" s="42">
        <v>0</v>
      </c>
      <c r="CP1759" s="42">
        <v>0</v>
      </c>
      <c r="CQ1759" s="42">
        <v>0</v>
      </c>
      <c r="CR1759" s="42">
        <v>44</v>
      </c>
      <c r="CS1759" s="42">
        <v>4</v>
      </c>
    </row>
    <row r="1760" spans="1:97">
      <c r="A1760" s="40" t="s">
        <v>4190</v>
      </c>
      <c r="B1760" s="40" t="s">
        <v>289</v>
      </c>
      <c r="C1760" s="40" t="s">
        <v>4176</v>
      </c>
      <c r="D1760" s="40" t="s">
        <v>4187</v>
      </c>
      <c r="E1760" s="40" t="s">
        <v>4191</v>
      </c>
      <c r="F1760" s="40" t="s">
        <v>2814</v>
      </c>
      <c r="G1760" s="41" t="s">
        <v>294</v>
      </c>
      <c r="H1760" s="40" t="s">
        <v>4192</v>
      </c>
      <c r="I1760" s="42">
        <v>487</v>
      </c>
      <c r="J1760" s="42">
        <v>82.156503999999998</v>
      </c>
      <c r="K1760" s="42">
        <v>58.400407000000001</v>
      </c>
      <c r="L1760" s="42">
        <v>92.054878000000002</v>
      </c>
      <c r="M1760" s="42">
        <v>111.851626</v>
      </c>
      <c r="N1760" s="42">
        <v>94.034553000000002</v>
      </c>
      <c r="O1760" s="42">
        <v>48.502032999999997</v>
      </c>
      <c r="P1760" s="42">
        <v>83</v>
      </c>
      <c r="Q1760" s="42">
        <v>88</v>
      </c>
      <c r="R1760" s="42">
        <v>103</v>
      </c>
      <c r="S1760" s="42">
        <v>95</v>
      </c>
      <c r="T1760" s="42">
        <v>84</v>
      </c>
      <c r="U1760" s="42">
        <v>28</v>
      </c>
      <c r="V1760" s="42">
        <v>249.43902399999999</v>
      </c>
      <c r="W1760" s="42">
        <v>44.542682999999997</v>
      </c>
      <c r="X1760" s="42">
        <v>26.72561</v>
      </c>
      <c r="Y1760" s="42">
        <v>47.512194999999998</v>
      </c>
      <c r="Z1760" s="42">
        <v>61.369919000000003</v>
      </c>
      <c r="AA1760" s="42">
        <v>47.512194999999998</v>
      </c>
      <c r="AB1760" s="42">
        <v>20.786584999999999</v>
      </c>
      <c r="AC1760" s="42">
        <v>0.98983699999999997</v>
      </c>
      <c r="AD1760" s="42">
        <v>50.481707</v>
      </c>
      <c r="AE1760" s="42">
        <v>146.495935</v>
      </c>
      <c r="AF1760" s="42">
        <v>52.461382</v>
      </c>
      <c r="AG1760" s="42">
        <v>237.56097600000001</v>
      </c>
      <c r="AH1760" s="42">
        <v>37.613821000000002</v>
      </c>
      <c r="AI1760" s="42">
        <v>31.674797000000002</v>
      </c>
      <c r="AJ1760" s="42">
        <v>44.542682999999997</v>
      </c>
      <c r="AK1760" s="42">
        <v>50.481707</v>
      </c>
      <c r="AL1760" s="42">
        <v>46.522357999999997</v>
      </c>
      <c r="AM1760" s="42">
        <v>25.735772000000001</v>
      </c>
      <c r="AN1760" s="42">
        <v>0.98983699999999997</v>
      </c>
      <c r="AO1760" s="42">
        <v>47.512194999999998</v>
      </c>
      <c r="AP1760" s="42">
        <v>130.658537</v>
      </c>
      <c r="AQ1760" s="42">
        <v>59.390244000000003</v>
      </c>
      <c r="AR1760" s="42">
        <v>395.93495899999999</v>
      </c>
      <c r="AS1760" s="42">
        <v>3.9593500000000001</v>
      </c>
      <c r="AT1760" s="42">
        <v>15.837398</v>
      </c>
      <c r="AU1760" s="42">
        <v>3.9593500000000001</v>
      </c>
      <c r="AV1760" s="42">
        <v>67.308942999999999</v>
      </c>
      <c r="AW1760" s="42">
        <v>71.268293</v>
      </c>
      <c r="AX1760" s="42">
        <v>79.186992000000004</v>
      </c>
      <c r="AY1760" s="42">
        <v>126.69918699999999</v>
      </c>
      <c r="AZ1760" s="42">
        <v>27.715447000000001</v>
      </c>
      <c r="BA1760" s="42">
        <v>201.926829</v>
      </c>
      <c r="BB1760" s="42">
        <v>3.9593500000000001</v>
      </c>
      <c r="BC1760" s="42">
        <v>3.9593500000000001</v>
      </c>
      <c r="BD1760" s="42">
        <v>3.9593500000000001</v>
      </c>
      <c r="BE1760" s="42">
        <v>35.634146000000001</v>
      </c>
      <c r="BF1760" s="42">
        <v>19.796748000000001</v>
      </c>
      <c r="BG1760" s="42">
        <v>71.268293</v>
      </c>
      <c r="BH1760" s="42">
        <v>63.349592999999999</v>
      </c>
      <c r="BI1760" s="42">
        <v>0</v>
      </c>
      <c r="BJ1760" s="42">
        <v>194.00812999999999</v>
      </c>
      <c r="BK1760" s="42">
        <v>0</v>
      </c>
      <c r="BL1760" s="42">
        <v>11.878049000000001</v>
      </c>
      <c r="BM1760" s="42">
        <v>0</v>
      </c>
      <c r="BN1760" s="42">
        <v>31.674797000000002</v>
      </c>
      <c r="BO1760" s="42">
        <v>51.471544999999999</v>
      </c>
      <c r="BP1760" s="42">
        <v>7.9186990000000002</v>
      </c>
      <c r="BQ1760" s="42">
        <v>63.349592999999999</v>
      </c>
      <c r="BR1760" s="42">
        <v>27.715447000000001</v>
      </c>
      <c r="BS1760" s="42">
        <v>35.634146000000001</v>
      </c>
      <c r="BT1760" s="42">
        <v>0</v>
      </c>
      <c r="BU1760" s="42">
        <v>0</v>
      </c>
      <c r="BV1760" s="42">
        <v>0</v>
      </c>
      <c r="BW1760" s="42">
        <v>11.878049000000001</v>
      </c>
      <c r="BX1760" s="42">
        <v>7.9186990000000002</v>
      </c>
      <c r="BY1760" s="42">
        <v>7.9186990000000002</v>
      </c>
      <c r="BZ1760" s="42">
        <v>0</v>
      </c>
      <c r="CA1760" s="42">
        <v>7.9186990000000002</v>
      </c>
      <c r="CB1760" s="42">
        <v>190.04877999999999</v>
      </c>
      <c r="CC1760" s="42">
        <v>3.9593500000000001</v>
      </c>
      <c r="CD1760" s="42">
        <v>11.878049000000001</v>
      </c>
      <c r="CE1760" s="42">
        <v>3.9593500000000001</v>
      </c>
      <c r="CF1760" s="42">
        <v>43.552846000000002</v>
      </c>
      <c r="CG1760" s="42">
        <v>51.471544999999999</v>
      </c>
      <c r="CH1760" s="42">
        <v>63.349592999999999</v>
      </c>
      <c r="CI1760" s="42">
        <v>0</v>
      </c>
      <c r="CJ1760" s="42">
        <v>11.878049000000001</v>
      </c>
      <c r="CK1760" s="42">
        <v>170.25203300000001</v>
      </c>
      <c r="CL1760" s="42">
        <v>0</v>
      </c>
      <c r="CM1760" s="42">
        <v>3.9593500000000001</v>
      </c>
      <c r="CN1760" s="42">
        <v>0</v>
      </c>
      <c r="CO1760" s="42">
        <v>11.878049000000001</v>
      </c>
      <c r="CP1760" s="42">
        <v>11.878049000000001</v>
      </c>
      <c r="CQ1760" s="42">
        <v>7.9186990000000002</v>
      </c>
      <c r="CR1760" s="42">
        <v>126.69918699999999</v>
      </c>
      <c r="CS1760" s="42">
        <v>7.9186990000000002</v>
      </c>
    </row>
    <row r="1761" spans="1:97">
      <c r="A1761" s="40" t="s">
        <v>4193</v>
      </c>
      <c r="B1761" s="40" t="s">
        <v>289</v>
      </c>
      <c r="C1761" s="40" t="s">
        <v>4176</v>
      </c>
      <c r="D1761" s="40" t="s">
        <v>4187</v>
      </c>
      <c r="E1761" s="40" t="s">
        <v>4194</v>
      </c>
      <c r="F1761" s="40" t="s">
        <v>4195</v>
      </c>
      <c r="G1761" s="41" t="s">
        <v>294</v>
      </c>
      <c r="H1761" s="40" t="s">
        <v>4196</v>
      </c>
      <c r="I1761" s="42">
        <v>426</v>
      </c>
      <c r="J1761" s="42">
        <v>58.260998000000001</v>
      </c>
      <c r="K1761" s="42">
        <v>40.531995999999999</v>
      </c>
      <c r="L1761" s="42">
        <v>90.087881999999993</v>
      </c>
      <c r="M1761" s="42">
        <v>115.659756</v>
      </c>
      <c r="N1761" s="42">
        <v>70.110692</v>
      </c>
      <c r="O1761" s="42">
        <v>51.348675999999998</v>
      </c>
      <c r="P1761" s="42">
        <v>61</v>
      </c>
      <c r="Q1761" s="42">
        <v>67</v>
      </c>
      <c r="R1761" s="42">
        <v>103</v>
      </c>
      <c r="S1761" s="42">
        <v>69</v>
      </c>
      <c r="T1761" s="42">
        <v>77</v>
      </c>
      <c r="U1761" s="42">
        <v>56</v>
      </c>
      <c r="V1761" s="42">
        <v>213.488045</v>
      </c>
      <c r="W1761" s="42">
        <v>33.574134000000001</v>
      </c>
      <c r="X1761" s="42">
        <v>21.747209999999999</v>
      </c>
      <c r="Y1761" s="42">
        <v>45.549062999999997</v>
      </c>
      <c r="Z1761" s="42">
        <v>61.268960999999997</v>
      </c>
      <c r="AA1761" s="42">
        <v>34.561608999999997</v>
      </c>
      <c r="AB1761" s="42">
        <v>14.812118</v>
      </c>
      <c r="AC1761" s="42">
        <v>1.9749490000000001</v>
      </c>
      <c r="AD1761" s="42">
        <v>42.461404999999999</v>
      </c>
      <c r="AE1761" s="42">
        <v>130.54018300000001</v>
      </c>
      <c r="AF1761" s="42">
        <v>40.486455999999997</v>
      </c>
      <c r="AG1761" s="42">
        <v>212.511955</v>
      </c>
      <c r="AH1761" s="42">
        <v>24.686864</v>
      </c>
      <c r="AI1761" s="42">
        <v>18.784786</v>
      </c>
      <c r="AJ1761" s="42">
        <v>44.538818999999997</v>
      </c>
      <c r="AK1761" s="42">
        <v>54.390794</v>
      </c>
      <c r="AL1761" s="42">
        <v>35.549083000000003</v>
      </c>
      <c r="AM1761" s="42">
        <v>31.599184999999999</v>
      </c>
      <c r="AN1761" s="42">
        <v>2.9624239999999999</v>
      </c>
      <c r="AO1761" s="42">
        <v>26.661812999999999</v>
      </c>
      <c r="AP1761" s="42">
        <v>129.56409400000001</v>
      </c>
      <c r="AQ1761" s="42">
        <v>56.286048999999998</v>
      </c>
      <c r="AR1761" s="42">
        <v>355.80961300000001</v>
      </c>
      <c r="AS1761" s="42">
        <v>23.699389</v>
      </c>
      <c r="AT1761" s="42">
        <v>15.799593</v>
      </c>
      <c r="AU1761" s="42">
        <v>11.849694</v>
      </c>
      <c r="AV1761" s="42">
        <v>31.599184999999999</v>
      </c>
      <c r="AW1761" s="42">
        <v>51.348675999999998</v>
      </c>
      <c r="AX1761" s="42">
        <v>15.799593</v>
      </c>
      <c r="AY1761" s="42">
        <v>142.241874</v>
      </c>
      <c r="AZ1761" s="42">
        <v>63.471609000000001</v>
      </c>
      <c r="BA1761" s="42">
        <v>166.12342200000001</v>
      </c>
      <c r="BB1761" s="42">
        <v>11.849694</v>
      </c>
      <c r="BC1761" s="42">
        <v>11.849694</v>
      </c>
      <c r="BD1761" s="42">
        <v>7.8997960000000003</v>
      </c>
      <c r="BE1761" s="42">
        <v>7.8997960000000003</v>
      </c>
      <c r="BF1761" s="42">
        <v>19.749490999999999</v>
      </c>
      <c r="BG1761" s="42">
        <v>7.8997960000000003</v>
      </c>
      <c r="BH1761" s="42">
        <v>59.248472</v>
      </c>
      <c r="BI1761" s="42">
        <v>39.726680999999999</v>
      </c>
      <c r="BJ1761" s="42">
        <v>189.68619100000001</v>
      </c>
      <c r="BK1761" s="42">
        <v>11.849694</v>
      </c>
      <c r="BL1761" s="42">
        <v>3.9498980000000001</v>
      </c>
      <c r="BM1761" s="42">
        <v>3.9498980000000001</v>
      </c>
      <c r="BN1761" s="42">
        <v>23.699389</v>
      </c>
      <c r="BO1761" s="42">
        <v>31.599184999999999</v>
      </c>
      <c r="BP1761" s="42">
        <v>7.8997960000000003</v>
      </c>
      <c r="BQ1761" s="42">
        <v>82.993401000000006</v>
      </c>
      <c r="BR1761" s="42">
        <v>23.744928999999999</v>
      </c>
      <c r="BS1761" s="42">
        <v>39.498981999999998</v>
      </c>
      <c r="BT1761" s="42">
        <v>0</v>
      </c>
      <c r="BU1761" s="42">
        <v>0</v>
      </c>
      <c r="BV1761" s="42">
        <v>0</v>
      </c>
      <c r="BW1761" s="42">
        <v>0</v>
      </c>
      <c r="BX1761" s="42">
        <v>11.849694</v>
      </c>
      <c r="BY1761" s="42">
        <v>3.9498980000000001</v>
      </c>
      <c r="BZ1761" s="42">
        <v>0</v>
      </c>
      <c r="CA1761" s="42">
        <v>23.699389</v>
      </c>
      <c r="CB1761" s="42">
        <v>130.619878</v>
      </c>
      <c r="CC1761" s="42">
        <v>15.799593</v>
      </c>
      <c r="CD1761" s="42">
        <v>7.8997960000000003</v>
      </c>
      <c r="CE1761" s="42">
        <v>7.8997960000000003</v>
      </c>
      <c r="CF1761" s="42">
        <v>31.599184999999999</v>
      </c>
      <c r="CG1761" s="42">
        <v>23.699389</v>
      </c>
      <c r="CH1761" s="42">
        <v>11.849694</v>
      </c>
      <c r="CI1761" s="42">
        <v>3.9498980000000001</v>
      </c>
      <c r="CJ1761" s="42">
        <v>27.922526000000001</v>
      </c>
      <c r="CK1761" s="42">
        <v>185.690753</v>
      </c>
      <c r="CL1761" s="42">
        <v>7.8997960000000003</v>
      </c>
      <c r="CM1761" s="42">
        <v>7.8997960000000003</v>
      </c>
      <c r="CN1761" s="42">
        <v>3.9498980000000001</v>
      </c>
      <c r="CO1761" s="42">
        <v>0</v>
      </c>
      <c r="CP1761" s="42">
        <v>15.799593</v>
      </c>
      <c r="CQ1761" s="42">
        <v>0</v>
      </c>
      <c r="CR1761" s="42">
        <v>138.29197500000001</v>
      </c>
      <c r="CS1761" s="42">
        <v>11.849694</v>
      </c>
    </row>
    <row r="1762" spans="1:97">
      <c r="A1762" s="40" t="s">
        <v>4197</v>
      </c>
      <c r="B1762" s="40" t="s">
        <v>289</v>
      </c>
      <c r="C1762" s="40" t="s">
        <v>4176</v>
      </c>
      <c r="D1762" s="40" t="s">
        <v>4187</v>
      </c>
      <c r="E1762" s="40" t="s">
        <v>4198</v>
      </c>
      <c r="F1762" s="40" t="s">
        <v>4195</v>
      </c>
      <c r="G1762" s="41" t="s">
        <v>294</v>
      </c>
      <c r="H1762" s="40" t="s">
        <v>4199</v>
      </c>
      <c r="I1762" s="42">
        <v>880</v>
      </c>
      <c r="J1762" s="42">
        <v>158.59340700000001</v>
      </c>
      <c r="K1762" s="42">
        <v>116.04395599999999</v>
      </c>
      <c r="L1762" s="42">
        <v>173.09890100000001</v>
      </c>
      <c r="M1762" s="42">
        <v>235.95604399999999</v>
      </c>
      <c r="N1762" s="42">
        <v>122.813187</v>
      </c>
      <c r="O1762" s="42">
        <v>73.494505000000004</v>
      </c>
      <c r="P1762" s="42">
        <v>174</v>
      </c>
      <c r="Q1762" s="42">
        <v>101</v>
      </c>
      <c r="R1762" s="42">
        <v>216</v>
      </c>
      <c r="S1762" s="42">
        <v>127</v>
      </c>
      <c r="T1762" s="42">
        <v>98</v>
      </c>
      <c r="U1762" s="42">
        <v>35</v>
      </c>
      <c r="V1762" s="42">
        <v>415.82417600000002</v>
      </c>
      <c r="W1762" s="42">
        <v>69.626373999999998</v>
      </c>
      <c r="X1762" s="42">
        <v>47.384614999999997</v>
      </c>
      <c r="Y1762" s="42">
        <v>87.032966999999999</v>
      </c>
      <c r="Z1762" s="42">
        <v>119.912088</v>
      </c>
      <c r="AA1762" s="42">
        <v>60.923076999999999</v>
      </c>
      <c r="AB1762" s="42">
        <v>27.076923000000001</v>
      </c>
      <c r="AC1762" s="42">
        <v>3.8681320000000001</v>
      </c>
      <c r="AD1762" s="42">
        <v>84.131867999999997</v>
      </c>
      <c r="AE1762" s="42">
        <v>269.80219799999998</v>
      </c>
      <c r="AF1762" s="42">
        <v>61.89011</v>
      </c>
      <c r="AG1762" s="42">
        <v>464.17582399999998</v>
      </c>
      <c r="AH1762" s="42">
        <v>88.967033000000001</v>
      </c>
      <c r="AI1762" s="42">
        <v>68.659340999999998</v>
      </c>
      <c r="AJ1762" s="42">
        <v>86.065933999999999</v>
      </c>
      <c r="AK1762" s="42">
        <v>116.04395599999999</v>
      </c>
      <c r="AL1762" s="42">
        <v>61.89011</v>
      </c>
      <c r="AM1762" s="42">
        <v>38.681319000000002</v>
      </c>
      <c r="AN1762" s="42">
        <v>3.8681320000000001</v>
      </c>
      <c r="AO1762" s="42">
        <v>114.10988999999999</v>
      </c>
      <c r="AP1762" s="42">
        <v>271.73626400000001</v>
      </c>
      <c r="AQ1762" s="42">
        <v>78.329669999999993</v>
      </c>
      <c r="AR1762" s="42">
        <v>738.81318699999997</v>
      </c>
      <c r="AS1762" s="42">
        <v>7.7362640000000003</v>
      </c>
      <c r="AT1762" s="42">
        <v>42.549450999999998</v>
      </c>
      <c r="AU1762" s="42">
        <v>30.945055</v>
      </c>
      <c r="AV1762" s="42">
        <v>139.252747</v>
      </c>
      <c r="AW1762" s="42">
        <v>146.989011</v>
      </c>
      <c r="AX1762" s="42">
        <v>119.912088</v>
      </c>
      <c r="AY1762" s="42">
        <v>193.40659299999999</v>
      </c>
      <c r="AZ1762" s="42">
        <v>58.021977999999997</v>
      </c>
      <c r="BA1762" s="42">
        <v>344.26373599999999</v>
      </c>
      <c r="BB1762" s="42">
        <v>7.7362640000000003</v>
      </c>
      <c r="BC1762" s="42">
        <v>38.681319000000002</v>
      </c>
      <c r="BD1762" s="42">
        <v>15.472526999999999</v>
      </c>
      <c r="BE1762" s="42">
        <v>65.758241999999996</v>
      </c>
      <c r="BF1762" s="42">
        <v>23.208791000000002</v>
      </c>
      <c r="BG1762" s="42">
        <v>100.57142899999999</v>
      </c>
      <c r="BH1762" s="42">
        <v>81.230768999999995</v>
      </c>
      <c r="BI1762" s="42">
        <v>11.604395999999999</v>
      </c>
      <c r="BJ1762" s="42">
        <v>394.54945099999998</v>
      </c>
      <c r="BK1762" s="42">
        <v>0</v>
      </c>
      <c r="BL1762" s="42">
        <v>3.8681320000000001</v>
      </c>
      <c r="BM1762" s="42">
        <v>15.472526999999999</v>
      </c>
      <c r="BN1762" s="42">
        <v>73.494505000000004</v>
      </c>
      <c r="BO1762" s="42">
        <v>123.78022</v>
      </c>
      <c r="BP1762" s="42">
        <v>19.340658999999999</v>
      </c>
      <c r="BQ1762" s="42">
        <v>112.17582400000001</v>
      </c>
      <c r="BR1762" s="42">
        <v>46.417582000000003</v>
      </c>
      <c r="BS1762" s="42">
        <v>88.967033000000001</v>
      </c>
      <c r="BT1762" s="42">
        <v>0</v>
      </c>
      <c r="BU1762" s="42">
        <v>0</v>
      </c>
      <c r="BV1762" s="42">
        <v>0</v>
      </c>
      <c r="BW1762" s="42">
        <v>27.076923000000001</v>
      </c>
      <c r="BX1762" s="42">
        <v>19.340658999999999</v>
      </c>
      <c r="BY1762" s="42">
        <v>11.604395999999999</v>
      </c>
      <c r="BZ1762" s="42">
        <v>0</v>
      </c>
      <c r="CA1762" s="42">
        <v>30.945055</v>
      </c>
      <c r="CB1762" s="42">
        <v>413.89010999999999</v>
      </c>
      <c r="CC1762" s="42">
        <v>7.7362640000000003</v>
      </c>
      <c r="CD1762" s="42">
        <v>42.549450999999998</v>
      </c>
      <c r="CE1762" s="42">
        <v>23.208791000000002</v>
      </c>
      <c r="CF1762" s="42">
        <v>100.57142899999999</v>
      </c>
      <c r="CG1762" s="42">
        <v>116.04395599999999</v>
      </c>
      <c r="CH1762" s="42">
        <v>100.57142899999999</v>
      </c>
      <c r="CI1762" s="42">
        <v>0</v>
      </c>
      <c r="CJ1762" s="42">
        <v>23.208791000000002</v>
      </c>
      <c r="CK1762" s="42">
        <v>235.95604399999999</v>
      </c>
      <c r="CL1762" s="42">
        <v>0</v>
      </c>
      <c r="CM1762" s="42">
        <v>0</v>
      </c>
      <c r="CN1762" s="42">
        <v>7.7362640000000003</v>
      </c>
      <c r="CO1762" s="42">
        <v>11.604395999999999</v>
      </c>
      <c r="CP1762" s="42">
        <v>11.604395999999999</v>
      </c>
      <c r="CQ1762" s="42">
        <v>7.7362640000000003</v>
      </c>
      <c r="CR1762" s="42">
        <v>193.40659299999999</v>
      </c>
      <c r="CS1762" s="42">
        <v>3.8681320000000001</v>
      </c>
    </row>
    <row r="1763" spans="1:97">
      <c r="A1763" s="40" t="s">
        <v>4200</v>
      </c>
      <c r="B1763" s="40" t="s">
        <v>289</v>
      </c>
      <c r="C1763" s="40" t="s">
        <v>4176</v>
      </c>
      <c r="D1763" s="40" t="s">
        <v>4201</v>
      </c>
      <c r="E1763" s="40" t="s">
        <v>4202</v>
      </c>
      <c r="F1763" s="40" t="s">
        <v>2903</v>
      </c>
      <c r="G1763" s="41" t="s">
        <v>294</v>
      </c>
      <c r="H1763" s="40" t="s">
        <v>4203</v>
      </c>
      <c r="I1763" s="42">
        <v>291</v>
      </c>
      <c r="J1763" s="42">
        <v>47</v>
      </c>
      <c r="K1763" s="42">
        <v>48</v>
      </c>
      <c r="L1763" s="42">
        <v>50</v>
      </c>
      <c r="M1763" s="42">
        <v>64</v>
      </c>
      <c r="N1763" s="42">
        <v>49</v>
      </c>
      <c r="O1763" s="42">
        <v>33</v>
      </c>
      <c r="P1763" s="42">
        <v>67</v>
      </c>
      <c r="Q1763" s="42">
        <v>45</v>
      </c>
      <c r="R1763" s="42">
        <v>64</v>
      </c>
      <c r="S1763" s="42">
        <v>48</v>
      </c>
      <c r="T1763" s="42">
        <v>66</v>
      </c>
      <c r="U1763" s="42">
        <v>30</v>
      </c>
      <c r="V1763" s="42">
        <v>141</v>
      </c>
      <c r="W1763" s="42">
        <v>21</v>
      </c>
      <c r="X1763" s="42">
        <v>25</v>
      </c>
      <c r="Y1763" s="42">
        <v>28</v>
      </c>
      <c r="Z1763" s="42">
        <v>30</v>
      </c>
      <c r="AA1763" s="42">
        <v>23</v>
      </c>
      <c r="AB1763" s="42">
        <v>13</v>
      </c>
      <c r="AC1763" s="42">
        <v>1</v>
      </c>
      <c r="AD1763" s="42">
        <v>29</v>
      </c>
      <c r="AE1763" s="42">
        <v>84</v>
      </c>
      <c r="AF1763" s="42">
        <v>28</v>
      </c>
      <c r="AG1763" s="42">
        <v>150</v>
      </c>
      <c r="AH1763" s="42">
        <v>26</v>
      </c>
      <c r="AI1763" s="42">
        <v>23</v>
      </c>
      <c r="AJ1763" s="42">
        <v>22</v>
      </c>
      <c r="AK1763" s="42">
        <v>34</v>
      </c>
      <c r="AL1763" s="42">
        <v>26</v>
      </c>
      <c r="AM1763" s="42">
        <v>17</v>
      </c>
      <c r="AN1763" s="42">
        <v>2</v>
      </c>
      <c r="AO1763" s="42">
        <v>38</v>
      </c>
      <c r="AP1763" s="42">
        <v>73</v>
      </c>
      <c r="AQ1763" s="42">
        <v>39</v>
      </c>
      <c r="AR1763" s="42">
        <v>236</v>
      </c>
      <c r="AS1763" s="42">
        <v>32</v>
      </c>
      <c r="AT1763" s="42">
        <v>16</v>
      </c>
      <c r="AU1763" s="42">
        <v>16</v>
      </c>
      <c r="AV1763" s="42">
        <v>24</v>
      </c>
      <c r="AW1763" s="42">
        <v>28</v>
      </c>
      <c r="AX1763" s="42">
        <v>24</v>
      </c>
      <c r="AY1763" s="42">
        <v>52</v>
      </c>
      <c r="AZ1763" s="42">
        <v>44</v>
      </c>
      <c r="BA1763" s="42">
        <v>108</v>
      </c>
      <c r="BB1763" s="42">
        <v>24</v>
      </c>
      <c r="BC1763" s="42">
        <v>16</v>
      </c>
      <c r="BD1763" s="42">
        <v>4</v>
      </c>
      <c r="BE1763" s="42">
        <v>12</v>
      </c>
      <c r="BF1763" s="42">
        <v>4</v>
      </c>
      <c r="BG1763" s="42">
        <v>16</v>
      </c>
      <c r="BH1763" s="42">
        <v>16</v>
      </c>
      <c r="BI1763" s="42">
        <v>16</v>
      </c>
      <c r="BJ1763" s="42">
        <v>128</v>
      </c>
      <c r="BK1763" s="42">
        <v>8</v>
      </c>
      <c r="BL1763" s="42">
        <v>0</v>
      </c>
      <c r="BM1763" s="42">
        <v>12</v>
      </c>
      <c r="BN1763" s="42">
        <v>12</v>
      </c>
      <c r="BO1763" s="42">
        <v>24</v>
      </c>
      <c r="BP1763" s="42">
        <v>8</v>
      </c>
      <c r="BQ1763" s="42">
        <v>36</v>
      </c>
      <c r="BR1763" s="42">
        <v>28</v>
      </c>
      <c r="BS1763" s="42">
        <v>44</v>
      </c>
      <c r="BT1763" s="42">
        <v>0</v>
      </c>
      <c r="BU1763" s="42">
        <v>0</v>
      </c>
      <c r="BV1763" s="42">
        <v>4</v>
      </c>
      <c r="BW1763" s="42">
        <v>4</v>
      </c>
      <c r="BX1763" s="42">
        <v>0</v>
      </c>
      <c r="BY1763" s="42">
        <v>8</v>
      </c>
      <c r="BZ1763" s="42">
        <v>0</v>
      </c>
      <c r="CA1763" s="42">
        <v>28</v>
      </c>
      <c r="CB1763" s="42">
        <v>124</v>
      </c>
      <c r="CC1763" s="42">
        <v>32</v>
      </c>
      <c r="CD1763" s="42">
        <v>16</v>
      </c>
      <c r="CE1763" s="42">
        <v>12</v>
      </c>
      <c r="CF1763" s="42">
        <v>16</v>
      </c>
      <c r="CG1763" s="42">
        <v>20</v>
      </c>
      <c r="CH1763" s="42">
        <v>16</v>
      </c>
      <c r="CI1763" s="42">
        <v>0</v>
      </c>
      <c r="CJ1763" s="42">
        <v>12</v>
      </c>
      <c r="CK1763" s="42">
        <v>68</v>
      </c>
      <c r="CL1763" s="42">
        <v>0</v>
      </c>
      <c r="CM1763" s="42">
        <v>0</v>
      </c>
      <c r="CN1763" s="42">
        <v>0</v>
      </c>
      <c r="CO1763" s="42">
        <v>4</v>
      </c>
      <c r="CP1763" s="42">
        <v>8</v>
      </c>
      <c r="CQ1763" s="42">
        <v>0</v>
      </c>
      <c r="CR1763" s="42">
        <v>52</v>
      </c>
      <c r="CS1763" s="42">
        <v>4</v>
      </c>
    </row>
    <row r="1764" spans="1:97">
      <c r="A1764" s="40" t="s">
        <v>4204</v>
      </c>
      <c r="B1764" s="40" t="s">
        <v>289</v>
      </c>
      <c r="C1764" s="40" t="s">
        <v>4176</v>
      </c>
      <c r="D1764" s="40" t="s">
        <v>4201</v>
      </c>
      <c r="E1764" s="40" t="s">
        <v>4205</v>
      </c>
      <c r="F1764" s="40" t="s">
        <v>2903</v>
      </c>
      <c r="G1764" s="41" t="s">
        <v>294</v>
      </c>
      <c r="H1764" s="40" t="s">
        <v>4206</v>
      </c>
      <c r="I1764" s="42">
        <v>1809</v>
      </c>
      <c r="J1764" s="42">
        <v>344</v>
      </c>
      <c r="K1764" s="42">
        <v>312</v>
      </c>
      <c r="L1764" s="42">
        <v>428</v>
      </c>
      <c r="M1764" s="42">
        <v>402</v>
      </c>
      <c r="N1764" s="42">
        <v>241</v>
      </c>
      <c r="O1764" s="42">
        <v>82</v>
      </c>
      <c r="P1764" s="42">
        <v>265</v>
      </c>
      <c r="Q1764" s="42">
        <v>220</v>
      </c>
      <c r="R1764" s="42">
        <v>345</v>
      </c>
      <c r="S1764" s="42">
        <v>267</v>
      </c>
      <c r="T1764" s="42">
        <v>170</v>
      </c>
      <c r="U1764" s="42">
        <v>51</v>
      </c>
      <c r="V1764" s="42">
        <v>909</v>
      </c>
      <c r="W1764" s="42">
        <v>185</v>
      </c>
      <c r="X1764" s="42">
        <v>161</v>
      </c>
      <c r="Y1764" s="42">
        <v>206</v>
      </c>
      <c r="Z1764" s="42">
        <v>200</v>
      </c>
      <c r="AA1764" s="42">
        <v>119</v>
      </c>
      <c r="AB1764" s="42">
        <v>38</v>
      </c>
      <c r="AC1764" s="42">
        <v>0</v>
      </c>
      <c r="AD1764" s="42">
        <v>238</v>
      </c>
      <c r="AE1764" s="42">
        <v>568</v>
      </c>
      <c r="AF1764" s="42">
        <v>103</v>
      </c>
      <c r="AG1764" s="42">
        <v>900</v>
      </c>
      <c r="AH1764" s="42">
        <v>159</v>
      </c>
      <c r="AI1764" s="42">
        <v>151</v>
      </c>
      <c r="AJ1764" s="42">
        <v>222</v>
      </c>
      <c r="AK1764" s="42">
        <v>202</v>
      </c>
      <c r="AL1764" s="42">
        <v>122</v>
      </c>
      <c r="AM1764" s="42">
        <v>43</v>
      </c>
      <c r="AN1764" s="42">
        <v>1</v>
      </c>
      <c r="AO1764" s="42">
        <v>203</v>
      </c>
      <c r="AP1764" s="42">
        <v>576</v>
      </c>
      <c r="AQ1764" s="42">
        <v>121</v>
      </c>
      <c r="AR1764" s="42">
        <v>1444</v>
      </c>
      <c r="AS1764" s="42">
        <v>0</v>
      </c>
      <c r="AT1764" s="42">
        <v>88</v>
      </c>
      <c r="AU1764" s="42">
        <v>108</v>
      </c>
      <c r="AV1764" s="42">
        <v>244</v>
      </c>
      <c r="AW1764" s="42">
        <v>296</v>
      </c>
      <c r="AX1764" s="42">
        <v>208</v>
      </c>
      <c r="AY1764" s="42">
        <v>324</v>
      </c>
      <c r="AZ1764" s="42">
        <v>176</v>
      </c>
      <c r="BA1764" s="42">
        <v>700</v>
      </c>
      <c r="BB1764" s="42">
        <v>0</v>
      </c>
      <c r="BC1764" s="42">
        <v>64</v>
      </c>
      <c r="BD1764" s="42">
        <v>72</v>
      </c>
      <c r="BE1764" s="42">
        <v>100</v>
      </c>
      <c r="BF1764" s="42">
        <v>44</v>
      </c>
      <c r="BG1764" s="42">
        <v>180</v>
      </c>
      <c r="BH1764" s="42">
        <v>160</v>
      </c>
      <c r="BI1764" s="42">
        <v>80</v>
      </c>
      <c r="BJ1764" s="42">
        <v>744</v>
      </c>
      <c r="BK1764" s="42">
        <v>0</v>
      </c>
      <c r="BL1764" s="42">
        <v>24</v>
      </c>
      <c r="BM1764" s="42">
        <v>36</v>
      </c>
      <c r="BN1764" s="42">
        <v>144</v>
      </c>
      <c r="BO1764" s="42">
        <v>252</v>
      </c>
      <c r="BP1764" s="42">
        <v>28</v>
      </c>
      <c r="BQ1764" s="42">
        <v>164</v>
      </c>
      <c r="BR1764" s="42">
        <v>96</v>
      </c>
      <c r="BS1764" s="42">
        <v>216</v>
      </c>
      <c r="BT1764" s="42">
        <v>0</v>
      </c>
      <c r="BU1764" s="42">
        <v>4</v>
      </c>
      <c r="BV1764" s="42">
        <v>0</v>
      </c>
      <c r="BW1764" s="42">
        <v>16</v>
      </c>
      <c r="BX1764" s="42">
        <v>60</v>
      </c>
      <c r="BY1764" s="42">
        <v>36</v>
      </c>
      <c r="BZ1764" s="42">
        <v>0</v>
      </c>
      <c r="CA1764" s="42">
        <v>100</v>
      </c>
      <c r="CB1764" s="42">
        <v>824</v>
      </c>
      <c r="CC1764" s="42">
        <v>0</v>
      </c>
      <c r="CD1764" s="42">
        <v>68</v>
      </c>
      <c r="CE1764" s="42">
        <v>104</v>
      </c>
      <c r="CF1764" s="42">
        <v>204</v>
      </c>
      <c r="CG1764" s="42">
        <v>220</v>
      </c>
      <c r="CH1764" s="42">
        <v>168</v>
      </c>
      <c r="CI1764" s="42">
        <v>4</v>
      </c>
      <c r="CJ1764" s="42">
        <v>56</v>
      </c>
      <c r="CK1764" s="42">
        <v>404</v>
      </c>
      <c r="CL1764" s="42">
        <v>0</v>
      </c>
      <c r="CM1764" s="42">
        <v>16</v>
      </c>
      <c r="CN1764" s="42">
        <v>4</v>
      </c>
      <c r="CO1764" s="42">
        <v>24</v>
      </c>
      <c r="CP1764" s="42">
        <v>16</v>
      </c>
      <c r="CQ1764" s="42">
        <v>4</v>
      </c>
      <c r="CR1764" s="42">
        <v>320</v>
      </c>
      <c r="CS1764" s="42">
        <v>20</v>
      </c>
    </row>
    <row r="1765" spans="1:97">
      <c r="A1765" s="40" t="s">
        <v>4207</v>
      </c>
      <c r="B1765" s="40" t="s">
        <v>289</v>
      </c>
      <c r="C1765" s="40" t="s">
        <v>4176</v>
      </c>
      <c r="D1765" s="40" t="s">
        <v>4201</v>
      </c>
      <c r="E1765" s="40" t="s">
        <v>4208</v>
      </c>
      <c r="F1765" s="40" t="s">
        <v>2903</v>
      </c>
      <c r="G1765" s="41" t="s">
        <v>294</v>
      </c>
      <c r="H1765" s="40" t="s">
        <v>4209</v>
      </c>
      <c r="I1765" s="42">
        <v>655</v>
      </c>
      <c r="J1765" s="42">
        <v>110.846154</v>
      </c>
      <c r="K1765" s="42">
        <v>70.538461999999996</v>
      </c>
      <c r="L1765" s="42">
        <v>115.884615</v>
      </c>
      <c r="M1765" s="42">
        <v>139.06153800000001</v>
      </c>
      <c r="N1765" s="42">
        <v>131</v>
      </c>
      <c r="O1765" s="42">
        <v>87.669230999999996</v>
      </c>
      <c r="P1765" s="42">
        <v>71</v>
      </c>
      <c r="Q1765" s="42">
        <v>94</v>
      </c>
      <c r="R1765" s="42">
        <v>107</v>
      </c>
      <c r="S1765" s="42">
        <v>107</v>
      </c>
      <c r="T1765" s="42">
        <v>127</v>
      </c>
      <c r="U1765" s="42">
        <v>53</v>
      </c>
      <c r="V1765" s="42">
        <v>324.476923</v>
      </c>
      <c r="W1765" s="42">
        <v>62.476922999999999</v>
      </c>
      <c r="X1765" s="42">
        <v>34.261538000000002</v>
      </c>
      <c r="Y1765" s="42">
        <v>56.430768999999998</v>
      </c>
      <c r="Z1765" s="42">
        <v>67.515384999999995</v>
      </c>
      <c r="AA1765" s="42">
        <v>61.469231000000001</v>
      </c>
      <c r="AB1765" s="42">
        <v>40.307692000000003</v>
      </c>
      <c r="AC1765" s="42">
        <v>2.0153850000000002</v>
      </c>
      <c r="AD1765" s="42">
        <v>74.569231000000002</v>
      </c>
      <c r="AE1765" s="42">
        <v>164.25384600000001</v>
      </c>
      <c r="AF1765" s="42">
        <v>85.653846000000001</v>
      </c>
      <c r="AG1765" s="42">
        <v>330.523077</v>
      </c>
      <c r="AH1765" s="42">
        <v>48.369230999999999</v>
      </c>
      <c r="AI1765" s="42">
        <v>36.276922999999996</v>
      </c>
      <c r="AJ1765" s="42">
        <v>59.453845999999999</v>
      </c>
      <c r="AK1765" s="42">
        <v>71.546154000000001</v>
      </c>
      <c r="AL1765" s="42">
        <v>69.530769000000006</v>
      </c>
      <c r="AM1765" s="42">
        <v>42.323076999999998</v>
      </c>
      <c r="AN1765" s="42">
        <v>3.0230769999999998</v>
      </c>
      <c r="AO1765" s="42">
        <v>61.469231000000001</v>
      </c>
      <c r="AP1765" s="42">
        <v>179.36923100000001</v>
      </c>
      <c r="AQ1765" s="42">
        <v>89.684614999999994</v>
      </c>
      <c r="AR1765" s="42">
        <v>536.092308</v>
      </c>
      <c r="AS1765" s="42">
        <v>8.0615380000000005</v>
      </c>
      <c r="AT1765" s="42">
        <v>24.184615000000001</v>
      </c>
      <c r="AU1765" s="42">
        <v>32.246153999999997</v>
      </c>
      <c r="AV1765" s="42">
        <v>64.492307999999994</v>
      </c>
      <c r="AW1765" s="42">
        <v>80.615385000000003</v>
      </c>
      <c r="AX1765" s="42">
        <v>88.676923000000002</v>
      </c>
      <c r="AY1765" s="42">
        <v>173.32307700000001</v>
      </c>
      <c r="AZ1765" s="42">
        <v>64.492307999999994</v>
      </c>
      <c r="BA1765" s="42">
        <v>253.93846199999999</v>
      </c>
      <c r="BB1765" s="42">
        <v>8.0615380000000005</v>
      </c>
      <c r="BC1765" s="42">
        <v>20.153846000000001</v>
      </c>
      <c r="BD1765" s="42">
        <v>8.0615380000000005</v>
      </c>
      <c r="BE1765" s="42">
        <v>28.215385000000001</v>
      </c>
      <c r="BF1765" s="42">
        <v>8.0615380000000005</v>
      </c>
      <c r="BG1765" s="42">
        <v>72.553845999999993</v>
      </c>
      <c r="BH1765" s="42">
        <v>88.676923000000002</v>
      </c>
      <c r="BI1765" s="42">
        <v>20.153846000000001</v>
      </c>
      <c r="BJ1765" s="42">
        <v>282.15384599999999</v>
      </c>
      <c r="BK1765" s="42">
        <v>0</v>
      </c>
      <c r="BL1765" s="42">
        <v>4.0307690000000003</v>
      </c>
      <c r="BM1765" s="42">
        <v>24.184615000000001</v>
      </c>
      <c r="BN1765" s="42">
        <v>36.276922999999996</v>
      </c>
      <c r="BO1765" s="42">
        <v>72.553845999999993</v>
      </c>
      <c r="BP1765" s="42">
        <v>16.123076999999999</v>
      </c>
      <c r="BQ1765" s="42">
        <v>84.646153999999996</v>
      </c>
      <c r="BR1765" s="42">
        <v>44.338462</v>
      </c>
      <c r="BS1765" s="42">
        <v>40.307692000000003</v>
      </c>
      <c r="BT1765" s="42">
        <v>0</v>
      </c>
      <c r="BU1765" s="42">
        <v>0</v>
      </c>
      <c r="BV1765" s="42">
        <v>0</v>
      </c>
      <c r="BW1765" s="42">
        <v>0</v>
      </c>
      <c r="BX1765" s="42">
        <v>4.0307690000000003</v>
      </c>
      <c r="BY1765" s="42">
        <v>4.0307690000000003</v>
      </c>
      <c r="BZ1765" s="42">
        <v>0</v>
      </c>
      <c r="CA1765" s="42">
        <v>32.246153999999997</v>
      </c>
      <c r="CB1765" s="42">
        <v>262</v>
      </c>
      <c r="CC1765" s="42">
        <v>8.0615380000000005</v>
      </c>
      <c r="CD1765" s="42">
        <v>16.123076999999999</v>
      </c>
      <c r="CE1765" s="42">
        <v>28.215385000000001</v>
      </c>
      <c r="CF1765" s="42">
        <v>48.369230999999999</v>
      </c>
      <c r="CG1765" s="42">
        <v>68.523077000000001</v>
      </c>
      <c r="CH1765" s="42">
        <v>76.584614999999999</v>
      </c>
      <c r="CI1765" s="42">
        <v>0</v>
      </c>
      <c r="CJ1765" s="42">
        <v>16.123076999999999</v>
      </c>
      <c r="CK1765" s="42">
        <v>233.784615</v>
      </c>
      <c r="CL1765" s="42">
        <v>0</v>
      </c>
      <c r="CM1765" s="42">
        <v>8.0615380000000005</v>
      </c>
      <c r="CN1765" s="42">
        <v>4.0307690000000003</v>
      </c>
      <c r="CO1765" s="42">
        <v>16.123076999999999</v>
      </c>
      <c r="CP1765" s="42">
        <v>8.0615380000000005</v>
      </c>
      <c r="CQ1765" s="42">
        <v>8.0615380000000005</v>
      </c>
      <c r="CR1765" s="42">
        <v>173.32307700000001</v>
      </c>
      <c r="CS1765" s="42">
        <v>16.123076999999999</v>
      </c>
    </row>
    <row r="1766" spans="1:97">
      <c r="A1766" s="40" t="s">
        <v>4210</v>
      </c>
      <c r="B1766" s="40" t="s">
        <v>289</v>
      </c>
      <c r="C1766" s="40" t="s">
        <v>4176</v>
      </c>
      <c r="D1766" s="40" t="s">
        <v>4201</v>
      </c>
      <c r="E1766" s="40" t="s">
        <v>4202</v>
      </c>
      <c r="F1766" s="40" t="s">
        <v>2903</v>
      </c>
      <c r="G1766" s="41" t="s">
        <v>294</v>
      </c>
      <c r="H1766" s="40" t="s">
        <v>4211</v>
      </c>
      <c r="I1766" s="42">
        <v>135</v>
      </c>
      <c r="J1766" s="42">
        <v>33.230769000000002</v>
      </c>
      <c r="K1766" s="42">
        <v>17.653846000000001</v>
      </c>
      <c r="L1766" s="42">
        <v>25.961538000000001</v>
      </c>
      <c r="M1766" s="42">
        <v>23.884615</v>
      </c>
      <c r="N1766" s="42">
        <v>22.846153999999999</v>
      </c>
      <c r="O1766" s="42">
        <v>11.423076999999999</v>
      </c>
      <c r="P1766" s="42">
        <v>15</v>
      </c>
      <c r="Q1766" s="42">
        <v>20</v>
      </c>
      <c r="R1766" s="42">
        <v>15</v>
      </c>
      <c r="S1766" s="42">
        <v>19</v>
      </c>
      <c r="T1766" s="42">
        <v>23</v>
      </c>
      <c r="U1766" s="42">
        <v>11</v>
      </c>
      <c r="V1766" s="42">
        <v>67.5</v>
      </c>
      <c r="W1766" s="42">
        <v>13.5</v>
      </c>
      <c r="X1766" s="42">
        <v>10.384615</v>
      </c>
      <c r="Y1766" s="42">
        <v>14.538462000000001</v>
      </c>
      <c r="Z1766" s="42">
        <v>9.3461540000000003</v>
      </c>
      <c r="AA1766" s="42">
        <v>11.423076999999999</v>
      </c>
      <c r="AB1766" s="42">
        <v>8.3076919999999994</v>
      </c>
      <c r="AC1766" s="42">
        <v>0</v>
      </c>
      <c r="AD1766" s="42">
        <v>15.576923000000001</v>
      </c>
      <c r="AE1766" s="42">
        <v>36.346153999999999</v>
      </c>
      <c r="AF1766" s="42">
        <v>15.576923000000001</v>
      </c>
      <c r="AG1766" s="42">
        <v>67.5</v>
      </c>
      <c r="AH1766" s="42">
        <v>19.730768999999999</v>
      </c>
      <c r="AI1766" s="42">
        <v>7.2692310000000004</v>
      </c>
      <c r="AJ1766" s="42">
        <v>11.423076999999999</v>
      </c>
      <c r="AK1766" s="42">
        <v>14.538462000000001</v>
      </c>
      <c r="AL1766" s="42">
        <v>11.423076999999999</v>
      </c>
      <c r="AM1766" s="42">
        <v>2.0769229999999999</v>
      </c>
      <c r="AN1766" s="42">
        <v>1.038462</v>
      </c>
      <c r="AO1766" s="42">
        <v>22.846153999999999</v>
      </c>
      <c r="AP1766" s="42">
        <v>35.307692000000003</v>
      </c>
      <c r="AQ1766" s="42">
        <v>9.3461540000000003</v>
      </c>
      <c r="AR1766" s="42">
        <v>116.307692</v>
      </c>
      <c r="AS1766" s="42">
        <v>20.769231000000001</v>
      </c>
      <c r="AT1766" s="42">
        <v>4.1538459999999997</v>
      </c>
      <c r="AU1766" s="42">
        <v>4.1538459999999997</v>
      </c>
      <c r="AV1766" s="42">
        <v>0</v>
      </c>
      <c r="AW1766" s="42">
        <v>20.769231000000001</v>
      </c>
      <c r="AX1766" s="42">
        <v>16.615385</v>
      </c>
      <c r="AY1766" s="42">
        <v>29.076923000000001</v>
      </c>
      <c r="AZ1766" s="42">
        <v>20.769231000000001</v>
      </c>
      <c r="BA1766" s="42">
        <v>66.461538000000004</v>
      </c>
      <c r="BB1766" s="42">
        <v>16.615385</v>
      </c>
      <c r="BC1766" s="42">
        <v>4.1538459999999997</v>
      </c>
      <c r="BD1766" s="42">
        <v>4.1538459999999997</v>
      </c>
      <c r="BE1766" s="42">
        <v>0</v>
      </c>
      <c r="BF1766" s="42">
        <v>4.1538459999999997</v>
      </c>
      <c r="BG1766" s="42">
        <v>16.615385</v>
      </c>
      <c r="BH1766" s="42">
        <v>16.615385</v>
      </c>
      <c r="BI1766" s="42">
        <v>4.1538459999999997</v>
      </c>
      <c r="BJ1766" s="42">
        <v>49.846153999999999</v>
      </c>
      <c r="BK1766" s="42">
        <v>4.1538459999999997</v>
      </c>
      <c r="BL1766" s="42">
        <v>0</v>
      </c>
      <c r="BM1766" s="42">
        <v>0</v>
      </c>
      <c r="BN1766" s="42">
        <v>0</v>
      </c>
      <c r="BO1766" s="42">
        <v>16.615385</v>
      </c>
      <c r="BP1766" s="42">
        <v>0</v>
      </c>
      <c r="BQ1766" s="42">
        <v>12.461537999999999</v>
      </c>
      <c r="BR1766" s="42">
        <v>16.615385</v>
      </c>
      <c r="BS1766" s="42">
        <v>16.615385</v>
      </c>
      <c r="BT1766" s="42">
        <v>0</v>
      </c>
      <c r="BU1766" s="42">
        <v>0</v>
      </c>
      <c r="BV1766" s="42">
        <v>0</v>
      </c>
      <c r="BW1766" s="42">
        <v>0</v>
      </c>
      <c r="BX1766" s="42">
        <v>0</v>
      </c>
      <c r="BY1766" s="42">
        <v>8.3076919999999994</v>
      </c>
      <c r="BZ1766" s="42">
        <v>0</v>
      </c>
      <c r="CA1766" s="42">
        <v>8.3076919999999994</v>
      </c>
      <c r="CB1766" s="42">
        <v>58.153846000000001</v>
      </c>
      <c r="CC1766" s="42">
        <v>20.769231000000001</v>
      </c>
      <c r="CD1766" s="42">
        <v>0</v>
      </c>
      <c r="CE1766" s="42">
        <v>4.1538459999999997</v>
      </c>
      <c r="CF1766" s="42">
        <v>0</v>
      </c>
      <c r="CG1766" s="42">
        <v>20.769231000000001</v>
      </c>
      <c r="CH1766" s="42">
        <v>8.3076919999999994</v>
      </c>
      <c r="CI1766" s="42">
        <v>0</v>
      </c>
      <c r="CJ1766" s="42">
        <v>4.1538459999999997</v>
      </c>
      <c r="CK1766" s="42">
        <v>41.538462000000003</v>
      </c>
      <c r="CL1766" s="42">
        <v>0</v>
      </c>
      <c r="CM1766" s="42">
        <v>4.1538459999999997</v>
      </c>
      <c r="CN1766" s="42">
        <v>0</v>
      </c>
      <c r="CO1766" s="42">
        <v>0</v>
      </c>
      <c r="CP1766" s="42">
        <v>0</v>
      </c>
      <c r="CQ1766" s="42">
        <v>0</v>
      </c>
      <c r="CR1766" s="42">
        <v>29.076923000000001</v>
      </c>
      <c r="CS1766" s="42">
        <v>8.3076919999999994</v>
      </c>
    </row>
    <row r="1767" spans="1:97">
      <c r="A1767" s="40" t="s">
        <v>4212</v>
      </c>
      <c r="B1767" s="40" t="s">
        <v>289</v>
      </c>
      <c r="C1767" s="40" t="s">
        <v>4176</v>
      </c>
      <c r="D1767" s="40" t="s">
        <v>4187</v>
      </c>
      <c r="E1767" s="40" t="s">
        <v>4213</v>
      </c>
      <c r="F1767" s="40" t="s">
        <v>4195</v>
      </c>
      <c r="G1767" s="41" t="s">
        <v>294</v>
      </c>
      <c r="H1767" s="40" t="s">
        <v>4214</v>
      </c>
      <c r="I1767" s="42">
        <v>147</v>
      </c>
      <c r="J1767" s="42">
        <v>27.372413999999999</v>
      </c>
      <c r="K1767" s="42">
        <v>20.275862</v>
      </c>
      <c r="L1767" s="42">
        <v>24.331033999999999</v>
      </c>
      <c r="M1767" s="42">
        <v>38.524138000000001</v>
      </c>
      <c r="N1767" s="42">
        <v>19.262069</v>
      </c>
      <c r="O1767" s="42">
        <v>17.234483000000001</v>
      </c>
      <c r="P1767" s="42">
        <v>24</v>
      </c>
      <c r="Q1767" s="42">
        <v>20</v>
      </c>
      <c r="R1767" s="42">
        <v>38</v>
      </c>
      <c r="S1767" s="42">
        <v>22</v>
      </c>
      <c r="T1767" s="42">
        <v>28</v>
      </c>
      <c r="U1767" s="42">
        <v>10</v>
      </c>
      <c r="V1767" s="42">
        <v>69.951723999999999</v>
      </c>
      <c r="W1767" s="42">
        <v>13.179309999999999</v>
      </c>
      <c r="X1767" s="42">
        <v>11.151724</v>
      </c>
      <c r="Y1767" s="42">
        <v>10.137931</v>
      </c>
      <c r="Z1767" s="42">
        <v>21.289655</v>
      </c>
      <c r="AA1767" s="42">
        <v>8.1103450000000006</v>
      </c>
      <c r="AB1767" s="42">
        <v>6.0827590000000002</v>
      </c>
      <c r="AC1767" s="42">
        <v>0</v>
      </c>
      <c r="AD1767" s="42">
        <v>17.234483000000001</v>
      </c>
      <c r="AE1767" s="42">
        <v>40.551724</v>
      </c>
      <c r="AF1767" s="42">
        <v>12.165516999999999</v>
      </c>
      <c r="AG1767" s="42">
        <v>77.048276000000001</v>
      </c>
      <c r="AH1767" s="42">
        <v>14.193103000000001</v>
      </c>
      <c r="AI1767" s="42">
        <v>9.1241380000000003</v>
      </c>
      <c r="AJ1767" s="42">
        <v>14.193103000000001</v>
      </c>
      <c r="AK1767" s="42">
        <v>17.234483000000001</v>
      </c>
      <c r="AL1767" s="42">
        <v>11.151724</v>
      </c>
      <c r="AM1767" s="42">
        <v>11.151724</v>
      </c>
      <c r="AN1767" s="42">
        <v>0</v>
      </c>
      <c r="AO1767" s="42">
        <v>15.206897</v>
      </c>
      <c r="AP1767" s="42">
        <v>46.634483000000003</v>
      </c>
      <c r="AQ1767" s="42">
        <v>15.206897</v>
      </c>
      <c r="AR1767" s="42">
        <v>121.65517199999999</v>
      </c>
      <c r="AS1767" s="42">
        <v>36.496552000000001</v>
      </c>
      <c r="AT1767" s="42">
        <v>4.0551719999999998</v>
      </c>
      <c r="AU1767" s="42">
        <v>0</v>
      </c>
      <c r="AV1767" s="42">
        <v>12.165516999999999</v>
      </c>
      <c r="AW1767" s="42">
        <v>20.275862</v>
      </c>
      <c r="AX1767" s="42">
        <v>0</v>
      </c>
      <c r="AY1767" s="42">
        <v>28.386206999999999</v>
      </c>
      <c r="AZ1767" s="42">
        <v>20.275862</v>
      </c>
      <c r="BA1767" s="42">
        <v>56.772413999999998</v>
      </c>
      <c r="BB1767" s="42">
        <v>20.275862</v>
      </c>
      <c r="BC1767" s="42">
        <v>4.0551719999999998</v>
      </c>
      <c r="BD1767" s="42">
        <v>0</v>
      </c>
      <c r="BE1767" s="42">
        <v>4.0551719999999998</v>
      </c>
      <c r="BF1767" s="42">
        <v>0</v>
      </c>
      <c r="BG1767" s="42">
        <v>0</v>
      </c>
      <c r="BH1767" s="42">
        <v>12.165516999999999</v>
      </c>
      <c r="BI1767" s="42">
        <v>16.220690000000001</v>
      </c>
      <c r="BJ1767" s="42">
        <v>64.882758999999993</v>
      </c>
      <c r="BK1767" s="42">
        <v>16.220690000000001</v>
      </c>
      <c r="BL1767" s="42">
        <v>0</v>
      </c>
      <c r="BM1767" s="42">
        <v>0</v>
      </c>
      <c r="BN1767" s="42">
        <v>8.1103450000000006</v>
      </c>
      <c r="BO1767" s="42">
        <v>20.275862</v>
      </c>
      <c r="BP1767" s="42">
        <v>0</v>
      </c>
      <c r="BQ1767" s="42">
        <v>16.220690000000001</v>
      </c>
      <c r="BR1767" s="42">
        <v>4.0551719999999998</v>
      </c>
      <c r="BS1767" s="42">
        <v>16.220690000000001</v>
      </c>
      <c r="BT1767" s="42">
        <v>0</v>
      </c>
      <c r="BU1767" s="42">
        <v>0</v>
      </c>
      <c r="BV1767" s="42">
        <v>0</v>
      </c>
      <c r="BW1767" s="42">
        <v>0</v>
      </c>
      <c r="BX1767" s="42">
        <v>8.1103450000000006</v>
      </c>
      <c r="BY1767" s="42">
        <v>0</v>
      </c>
      <c r="BZ1767" s="42">
        <v>0</v>
      </c>
      <c r="CA1767" s="42">
        <v>8.1103450000000006</v>
      </c>
      <c r="CB1767" s="42">
        <v>72.993103000000005</v>
      </c>
      <c r="CC1767" s="42">
        <v>32.441378999999998</v>
      </c>
      <c r="CD1767" s="42">
        <v>4.0551719999999998</v>
      </c>
      <c r="CE1767" s="42">
        <v>0</v>
      </c>
      <c r="CF1767" s="42">
        <v>12.165516999999999</v>
      </c>
      <c r="CG1767" s="42">
        <v>12.165516999999999</v>
      </c>
      <c r="CH1767" s="42">
        <v>0</v>
      </c>
      <c r="CI1767" s="42">
        <v>0</v>
      </c>
      <c r="CJ1767" s="42">
        <v>12.165516999999999</v>
      </c>
      <c r="CK1767" s="42">
        <v>32.441378999999998</v>
      </c>
      <c r="CL1767" s="42">
        <v>4.0551719999999998</v>
      </c>
      <c r="CM1767" s="42">
        <v>0</v>
      </c>
      <c r="CN1767" s="42">
        <v>0</v>
      </c>
      <c r="CO1767" s="42">
        <v>0</v>
      </c>
      <c r="CP1767" s="42">
        <v>0</v>
      </c>
      <c r="CQ1767" s="42">
        <v>0</v>
      </c>
      <c r="CR1767" s="42">
        <v>28.386206999999999</v>
      </c>
      <c r="CS1767" s="42">
        <v>0</v>
      </c>
    </row>
    <row r="1768" spans="1:97">
      <c r="A1768" s="40" t="s">
        <v>4215</v>
      </c>
      <c r="B1768" s="40" t="s">
        <v>289</v>
      </c>
      <c r="C1768" s="40" t="s">
        <v>4176</v>
      </c>
      <c r="D1768" s="40" t="s">
        <v>4201</v>
      </c>
      <c r="E1768" s="40" t="s">
        <v>4202</v>
      </c>
      <c r="F1768" s="40" t="s">
        <v>2903</v>
      </c>
      <c r="G1768" s="41" t="s">
        <v>294</v>
      </c>
      <c r="H1768" s="40" t="s">
        <v>4216</v>
      </c>
      <c r="I1768" s="42">
        <v>161</v>
      </c>
      <c r="J1768" s="42">
        <v>23</v>
      </c>
      <c r="K1768" s="42">
        <v>35</v>
      </c>
      <c r="L1768" s="42">
        <v>30</v>
      </c>
      <c r="M1768" s="42">
        <v>32</v>
      </c>
      <c r="N1768" s="42">
        <v>25</v>
      </c>
      <c r="O1768" s="42">
        <v>16</v>
      </c>
      <c r="P1768" s="42">
        <v>28</v>
      </c>
      <c r="Q1768" s="42">
        <v>29</v>
      </c>
      <c r="R1768" s="42">
        <v>35</v>
      </c>
      <c r="S1768" s="42">
        <v>35</v>
      </c>
      <c r="T1768" s="42">
        <v>34</v>
      </c>
      <c r="U1768" s="42">
        <v>14</v>
      </c>
      <c r="V1768" s="42">
        <v>86</v>
      </c>
      <c r="W1768" s="42">
        <v>10</v>
      </c>
      <c r="X1768" s="42">
        <v>22</v>
      </c>
      <c r="Y1768" s="42">
        <v>16</v>
      </c>
      <c r="Z1768" s="42">
        <v>19</v>
      </c>
      <c r="AA1768" s="42">
        <v>11</v>
      </c>
      <c r="AB1768" s="42">
        <v>8</v>
      </c>
      <c r="AC1768" s="42">
        <v>0</v>
      </c>
      <c r="AD1768" s="42">
        <v>13</v>
      </c>
      <c r="AE1768" s="42">
        <v>58</v>
      </c>
      <c r="AF1768" s="42">
        <v>15</v>
      </c>
      <c r="AG1768" s="42">
        <v>75</v>
      </c>
      <c r="AH1768" s="42">
        <v>13</v>
      </c>
      <c r="AI1768" s="42">
        <v>13</v>
      </c>
      <c r="AJ1768" s="42">
        <v>14</v>
      </c>
      <c r="AK1768" s="42">
        <v>13</v>
      </c>
      <c r="AL1768" s="42">
        <v>14</v>
      </c>
      <c r="AM1768" s="42">
        <v>8</v>
      </c>
      <c r="AN1768" s="42">
        <v>0</v>
      </c>
      <c r="AO1768" s="42">
        <v>15</v>
      </c>
      <c r="AP1768" s="42">
        <v>45</v>
      </c>
      <c r="AQ1768" s="42">
        <v>15</v>
      </c>
      <c r="AR1768" s="42">
        <v>148</v>
      </c>
      <c r="AS1768" s="42">
        <v>36</v>
      </c>
      <c r="AT1768" s="42">
        <v>4</v>
      </c>
      <c r="AU1768" s="42">
        <v>0</v>
      </c>
      <c r="AV1768" s="42">
        <v>16</v>
      </c>
      <c r="AW1768" s="42">
        <v>12</v>
      </c>
      <c r="AX1768" s="42">
        <v>32</v>
      </c>
      <c r="AY1768" s="42">
        <v>40</v>
      </c>
      <c r="AZ1768" s="42">
        <v>8</v>
      </c>
      <c r="BA1768" s="42">
        <v>84</v>
      </c>
      <c r="BB1768" s="42">
        <v>20</v>
      </c>
      <c r="BC1768" s="42">
        <v>4</v>
      </c>
      <c r="BD1768" s="42">
        <v>0</v>
      </c>
      <c r="BE1768" s="42">
        <v>4</v>
      </c>
      <c r="BF1768" s="42">
        <v>0</v>
      </c>
      <c r="BG1768" s="42">
        <v>24</v>
      </c>
      <c r="BH1768" s="42">
        <v>28</v>
      </c>
      <c r="BI1768" s="42">
        <v>4</v>
      </c>
      <c r="BJ1768" s="42">
        <v>64</v>
      </c>
      <c r="BK1768" s="42">
        <v>16</v>
      </c>
      <c r="BL1768" s="42">
        <v>0</v>
      </c>
      <c r="BM1768" s="42">
        <v>0</v>
      </c>
      <c r="BN1768" s="42">
        <v>12</v>
      </c>
      <c r="BO1768" s="42">
        <v>12</v>
      </c>
      <c r="BP1768" s="42">
        <v>8</v>
      </c>
      <c r="BQ1768" s="42">
        <v>12</v>
      </c>
      <c r="BR1768" s="42">
        <v>4</v>
      </c>
      <c r="BS1768" s="42">
        <v>20</v>
      </c>
      <c r="BT1768" s="42">
        <v>0</v>
      </c>
      <c r="BU1768" s="42">
        <v>0</v>
      </c>
      <c r="BV1768" s="42">
        <v>0</v>
      </c>
      <c r="BW1768" s="42">
        <v>0</v>
      </c>
      <c r="BX1768" s="42">
        <v>0</v>
      </c>
      <c r="BY1768" s="42">
        <v>16</v>
      </c>
      <c r="BZ1768" s="42">
        <v>0</v>
      </c>
      <c r="CA1768" s="42">
        <v>4</v>
      </c>
      <c r="CB1768" s="42">
        <v>80</v>
      </c>
      <c r="CC1768" s="42">
        <v>36</v>
      </c>
      <c r="CD1768" s="42">
        <v>0</v>
      </c>
      <c r="CE1768" s="42">
        <v>0</v>
      </c>
      <c r="CF1768" s="42">
        <v>16</v>
      </c>
      <c r="CG1768" s="42">
        <v>12</v>
      </c>
      <c r="CH1768" s="42">
        <v>16</v>
      </c>
      <c r="CI1768" s="42">
        <v>0</v>
      </c>
      <c r="CJ1768" s="42">
        <v>0</v>
      </c>
      <c r="CK1768" s="42">
        <v>48</v>
      </c>
      <c r="CL1768" s="42">
        <v>0</v>
      </c>
      <c r="CM1768" s="42">
        <v>4</v>
      </c>
      <c r="CN1768" s="42">
        <v>0</v>
      </c>
      <c r="CO1768" s="42">
        <v>0</v>
      </c>
      <c r="CP1768" s="42">
        <v>0</v>
      </c>
      <c r="CQ1768" s="42">
        <v>0</v>
      </c>
      <c r="CR1768" s="42">
        <v>40</v>
      </c>
      <c r="CS1768" s="42">
        <v>4</v>
      </c>
    </row>
    <row r="1769" spans="1:97">
      <c r="A1769" s="40" t="s">
        <v>4217</v>
      </c>
      <c r="B1769" s="40" t="s">
        <v>289</v>
      </c>
      <c r="C1769" s="40" t="s">
        <v>4176</v>
      </c>
      <c r="D1769" s="40" t="s">
        <v>4201</v>
      </c>
      <c r="E1769" s="40" t="s">
        <v>4218</v>
      </c>
      <c r="F1769" s="40" t="s">
        <v>2903</v>
      </c>
      <c r="G1769" s="41" t="s">
        <v>294</v>
      </c>
      <c r="H1769" s="40" t="s">
        <v>4219</v>
      </c>
      <c r="I1769" s="42">
        <v>683</v>
      </c>
      <c r="J1769" s="42">
        <v>126.035684</v>
      </c>
      <c r="K1769" s="42">
        <v>112.822265</v>
      </c>
      <c r="L1769" s="42">
        <v>157.54460499999999</v>
      </c>
      <c r="M1769" s="42">
        <v>121.937924</v>
      </c>
      <c r="N1769" s="42">
        <v>103.674514</v>
      </c>
      <c r="O1769" s="42">
        <v>60.985008000000001</v>
      </c>
      <c r="P1769" s="42">
        <v>107</v>
      </c>
      <c r="Q1769" s="42">
        <v>118</v>
      </c>
      <c r="R1769" s="42">
        <v>128</v>
      </c>
      <c r="S1769" s="42">
        <v>99</v>
      </c>
      <c r="T1769" s="42">
        <v>104</v>
      </c>
      <c r="U1769" s="42">
        <v>43</v>
      </c>
      <c r="V1769" s="42">
        <v>343.53283399999998</v>
      </c>
      <c r="W1769" s="42">
        <v>73.182010000000005</v>
      </c>
      <c r="X1769" s="42">
        <v>47.771590000000003</v>
      </c>
      <c r="Y1769" s="42">
        <v>83.346177999999995</v>
      </c>
      <c r="Z1769" s="42">
        <v>60.968961999999998</v>
      </c>
      <c r="AA1769" s="42">
        <v>51.837257000000001</v>
      </c>
      <c r="AB1769" s="42">
        <v>23.377586999999998</v>
      </c>
      <c r="AC1769" s="42">
        <v>3.0492499999999998</v>
      </c>
      <c r="AD1769" s="42">
        <v>85.379012000000003</v>
      </c>
      <c r="AE1769" s="42">
        <v>198.18523099999999</v>
      </c>
      <c r="AF1769" s="42">
        <v>59.968591000000004</v>
      </c>
      <c r="AG1769" s="42">
        <v>339.46716600000002</v>
      </c>
      <c r="AH1769" s="42">
        <v>52.853673999999998</v>
      </c>
      <c r="AI1769" s="42">
        <v>65.050675999999996</v>
      </c>
      <c r="AJ1769" s="42">
        <v>74.198426999999995</v>
      </c>
      <c r="AK1769" s="42">
        <v>60.968961999999998</v>
      </c>
      <c r="AL1769" s="42">
        <v>51.837257000000001</v>
      </c>
      <c r="AM1769" s="42">
        <v>34.558171000000002</v>
      </c>
      <c r="AN1769" s="42">
        <v>0</v>
      </c>
      <c r="AO1769" s="42">
        <v>69.116343000000001</v>
      </c>
      <c r="AP1769" s="42">
        <v>203.267315</v>
      </c>
      <c r="AQ1769" s="42">
        <v>67.083509000000006</v>
      </c>
      <c r="AR1769" s="42">
        <v>561.06207600000005</v>
      </c>
      <c r="AS1769" s="42">
        <v>12.197001999999999</v>
      </c>
      <c r="AT1769" s="42">
        <v>40.656672</v>
      </c>
      <c r="AU1769" s="42">
        <v>36.591005000000003</v>
      </c>
      <c r="AV1769" s="42">
        <v>60.985008000000001</v>
      </c>
      <c r="AW1769" s="42">
        <v>130.10135099999999</v>
      </c>
      <c r="AX1769" s="42">
        <v>97.576013000000003</v>
      </c>
      <c r="AY1769" s="42">
        <v>142.29835299999999</v>
      </c>
      <c r="AZ1769" s="42">
        <v>40.656672</v>
      </c>
      <c r="BA1769" s="42">
        <v>248.00569999999999</v>
      </c>
      <c r="BB1769" s="42">
        <v>12.197001999999999</v>
      </c>
      <c r="BC1769" s="42">
        <v>28.459671</v>
      </c>
      <c r="BD1769" s="42">
        <v>16.262668999999999</v>
      </c>
      <c r="BE1769" s="42">
        <v>24.394003000000001</v>
      </c>
      <c r="BF1769" s="42">
        <v>16.262668999999999</v>
      </c>
      <c r="BG1769" s="42">
        <v>77.247676999999996</v>
      </c>
      <c r="BH1769" s="42">
        <v>65.050675999999996</v>
      </c>
      <c r="BI1769" s="42">
        <v>8.1313340000000007</v>
      </c>
      <c r="BJ1769" s="42">
        <v>313.056376</v>
      </c>
      <c r="BK1769" s="42">
        <v>0</v>
      </c>
      <c r="BL1769" s="42">
        <v>12.197001999999999</v>
      </c>
      <c r="BM1769" s="42">
        <v>20.328336</v>
      </c>
      <c r="BN1769" s="42">
        <v>36.591005000000003</v>
      </c>
      <c r="BO1769" s="42">
        <v>113.83868200000001</v>
      </c>
      <c r="BP1769" s="42">
        <v>20.328336</v>
      </c>
      <c r="BQ1769" s="42">
        <v>77.247676999999996</v>
      </c>
      <c r="BR1769" s="42">
        <v>32.525337999999998</v>
      </c>
      <c r="BS1769" s="42">
        <v>56.919341000000003</v>
      </c>
      <c r="BT1769" s="42">
        <v>0</v>
      </c>
      <c r="BU1769" s="42">
        <v>4.0656670000000004</v>
      </c>
      <c r="BV1769" s="42">
        <v>0</v>
      </c>
      <c r="BW1769" s="42">
        <v>0</v>
      </c>
      <c r="BX1769" s="42">
        <v>8.1313340000000007</v>
      </c>
      <c r="BY1769" s="42">
        <v>28.459671</v>
      </c>
      <c r="BZ1769" s="42">
        <v>0</v>
      </c>
      <c r="CA1769" s="42">
        <v>16.262668999999999</v>
      </c>
      <c r="CB1769" s="42">
        <v>313.056376</v>
      </c>
      <c r="CC1769" s="42">
        <v>12.197001999999999</v>
      </c>
      <c r="CD1769" s="42">
        <v>36.591005000000003</v>
      </c>
      <c r="CE1769" s="42">
        <v>28.459671</v>
      </c>
      <c r="CF1769" s="42">
        <v>52.853673999999998</v>
      </c>
      <c r="CG1769" s="42">
        <v>109.773015</v>
      </c>
      <c r="CH1769" s="42">
        <v>69.116343000000001</v>
      </c>
      <c r="CI1769" s="42">
        <v>0</v>
      </c>
      <c r="CJ1769" s="42">
        <v>4.0656670000000004</v>
      </c>
      <c r="CK1769" s="42">
        <v>191.08635899999999</v>
      </c>
      <c r="CL1769" s="42">
        <v>0</v>
      </c>
      <c r="CM1769" s="42">
        <v>0</v>
      </c>
      <c r="CN1769" s="42">
        <v>8.1313340000000007</v>
      </c>
      <c r="CO1769" s="42">
        <v>8.1313340000000007</v>
      </c>
      <c r="CP1769" s="42">
        <v>12.197001999999999</v>
      </c>
      <c r="CQ1769" s="42">
        <v>0</v>
      </c>
      <c r="CR1769" s="42">
        <v>142.29835299999999</v>
      </c>
      <c r="CS1769" s="42">
        <v>20.328336</v>
      </c>
    </row>
    <row r="1770" spans="1:97">
      <c r="A1770" s="40" t="s">
        <v>4220</v>
      </c>
      <c r="B1770" s="40" t="s">
        <v>289</v>
      </c>
      <c r="C1770" s="40" t="s">
        <v>4176</v>
      </c>
      <c r="D1770" s="40" t="s">
        <v>4187</v>
      </c>
      <c r="E1770" s="40" t="s">
        <v>4221</v>
      </c>
      <c r="F1770" s="40" t="s">
        <v>4195</v>
      </c>
      <c r="G1770" s="41" t="s">
        <v>294</v>
      </c>
      <c r="H1770" s="40" t="s">
        <v>4222</v>
      </c>
      <c r="I1770" s="42">
        <v>232</v>
      </c>
      <c r="J1770" s="42">
        <v>35</v>
      </c>
      <c r="K1770" s="42">
        <v>18</v>
      </c>
      <c r="L1770" s="42">
        <v>49</v>
      </c>
      <c r="M1770" s="42">
        <v>50</v>
      </c>
      <c r="N1770" s="42">
        <v>44</v>
      </c>
      <c r="O1770" s="42">
        <v>36</v>
      </c>
      <c r="P1770" s="42">
        <v>30</v>
      </c>
      <c r="Q1770" s="42">
        <v>45</v>
      </c>
      <c r="R1770" s="42">
        <v>42</v>
      </c>
      <c r="S1770" s="42">
        <v>47</v>
      </c>
      <c r="T1770" s="42">
        <v>55</v>
      </c>
      <c r="U1770" s="42">
        <v>27</v>
      </c>
      <c r="V1770" s="42">
        <v>115</v>
      </c>
      <c r="W1770" s="42">
        <v>14</v>
      </c>
      <c r="X1770" s="42">
        <v>8</v>
      </c>
      <c r="Y1770" s="42">
        <v>25</v>
      </c>
      <c r="Z1770" s="42">
        <v>28</v>
      </c>
      <c r="AA1770" s="42">
        <v>24</v>
      </c>
      <c r="AB1770" s="42">
        <v>16</v>
      </c>
      <c r="AC1770" s="42">
        <v>0</v>
      </c>
      <c r="AD1770" s="42">
        <v>16</v>
      </c>
      <c r="AE1770" s="42">
        <v>70</v>
      </c>
      <c r="AF1770" s="42">
        <v>29</v>
      </c>
      <c r="AG1770" s="42">
        <v>117</v>
      </c>
      <c r="AH1770" s="42">
        <v>21</v>
      </c>
      <c r="AI1770" s="42">
        <v>10</v>
      </c>
      <c r="AJ1770" s="42">
        <v>24</v>
      </c>
      <c r="AK1770" s="42">
        <v>22</v>
      </c>
      <c r="AL1770" s="42">
        <v>20</v>
      </c>
      <c r="AM1770" s="42">
        <v>19</v>
      </c>
      <c r="AN1770" s="42">
        <v>1</v>
      </c>
      <c r="AO1770" s="42">
        <v>24</v>
      </c>
      <c r="AP1770" s="42">
        <v>60</v>
      </c>
      <c r="AQ1770" s="42">
        <v>33</v>
      </c>
      <c r="AR1770" s="42">
        <v>176</v>
      </c>
      <c r="AS1770" s="42">
        <v>24</v>
      </c>
      <c r="AT1770" s="42">
        <v>12</v>
      </c>
      <c r="AU1770" s="42">
        <v>8</v>
      </c>
      <c r="AV1770" s="42">
        <v>12</v>
      </c>
      <c r="AW1770" s="42">
        <v>20</v>
      </c>
      <c r="AX1770" s="42">
        <v>16</v>
      </c>
      <c r="AY1770" s="42">
        <v>80</v>
      </c>
      <c r="AZ1770" s="42">
        <v>4</v>
      </c>
      <c r="BA1770" s="42">
        <v>96</v>
      </c>
      <c r="BB1770" s="42">
        <v>20</v>
      </c>
      <c r="BC1770" s="42">
        <v>8</v>
      </c>
      <c r="BD1770" s="42">
        <v>8</v>
      </c>
      <c r="BE1770" s="42">
        <v>0</v>
      </c>
      <c r="BF1770" s="42">
        <v>0</v>
      </c>
      <c r="BG1770" s="42">
        <v>16</v>
      </c>
      <c r="BH1770" s="42">
        <v>44</v>
      </c>
      <c r="BI1770" s="42">
        <v>0</v>
      </c>
      <c r="BJ1770" s="42">
        <v>80</v>
      </c>
      <c r="BK1770" s="42">
        <v>4</v>
      </c>
      <c r="BL1770" s="42">
        <v>4</v>
      </c>
      <c r="BM1770" s="42">
        <v>0</v>
      </c>
      <c r="BN1770" s="42">
        <v>12</v>
      </c>
      <c r="BO1770" s="42">
        <v>20</v>
      </c>
      <c r="BP1770" s="42">
        <v>0</v>
      </c>
      <c r="BQ1770" s="42">
        <v>36</v>
      </c>
      <c r="BR1770" s="42">
        <v>4</v>
      </c>
      <c r="BS1770" s="42">
        <v>4</v>
      </c>
      <c r="BT1770" s="42">
        <v>0</v>
      </c>
      <c r="BU1770" s="42">
        <v>0</v>
      </c>
      <c r="BV1770" s="42">
        <v>0</v>
      </c>
      <c r="BW1770" s="42">
        <v>0</v>
      </c>
      <c r="BX1770" s="42">
        <v>4</v>
      </c>
      <c r="BY1770" s="42">
        <v>0</v>
      </c>
      <c r="BZ1770" s="42">
        <v>0</v>
      </c>
      <c r="CA1770" s="42">
        <v>0</v>
      </c>
      <c r="CB1770" s="42">
        <v>76</v>
      </c>
      <c r="CC1770" s="42">
        <v>20</v>
      </c>
      <c r="CD1770" s="42">
        <v>4</v>
      </c>
      <c r="CE1770" s="42">
        <v>8</v>
      </c>
      <c r="CF1770" s="42">
        <v>12</v>
      </c>
      <c r="CG1770" s="42">
        <v>12</v>
      </c>
      <c r="CH1770" s="42">
        <v>16</v>
      </c>
      <c r="CI1770" s="42">
        <v>0</v>
      </c>
      <c r="CJ1770" s="42">
        <v>4</v>
      </c>
      <c r="CK1770" s="42">
        <v>96</v>
      </c>
      <c r="CL1770" s="42">
        <v>4</v>
      </c>
      <c r="CM1770" s="42">
        <v>8</v>
      </c>
      <c r="CN1770" s="42">
        <v>0</v>
      </c>
      <c r="CO1770" s="42">
        <v>0</v>
      </c>
      <c r="CP1770" s="42">
        <v>4</v>
      </c>
      <c r="CQ1770" s="42">
        <v>0</v>
      </c>
      <c r="CR1770" s="42">
        <v>80</v>
      </c>
      <c r="CS1770" s="42">
        <v>0</v>
      </c>
    </row>
    <row r="1771" spans="1:97">
      <c r="A1771" s="40" t="s">
        <v>4223</v>
      </c>
      <c r="B1771" s="40" t="s">
        <v>289</v>
      </c>
      <c r="C1771" s="40" t="s">
        <v>4176</v>
      </c>
      <c r="D1771" s="40" t="s">
        <v>4201</v>
      </c>
      <c r="E1771" s="40" t="s">
        <v>4224</v>
      </c>
      <c r="F1771" s="40" t="s">
        <v>2903</v>
      </c>
      <c r="G1771" s="41" t="s">
        <v>294</v>
      </c>
      <c r="H1771" s="40" t="s">
        <v>4225</v>
      </c>
      <c r="I1771" s="42">
        <v>372</v>
      </c>
      <c r="J1771" s="42">
        <v>59.839142000000002</v>
      </c>
      <c r="K1771" s="42">
        <v>50.863270999999997</v>
      </c>
      <c r="L1771" s="42">
        <v>71.806971000000004</v>
      </c>
      <c r="M1771" s="42">
        <v>74.798928000000004</v>
      </c>
      <c r="N1771" s="42">
        <v>50.863270999999997</v>
      </c>
      <c r="O1771" s="42">
        <v>63.828417999999999</v>
      </c>
      <c r="P1771" s="42">
        <v>63</v>
      </c>
      <c r="Q1771" s="42">
        <v>58</v>
      </c>
      <c r="R1771" s="42">
        <v>76</v>
      </c>
      <c r="S1771" s="42">
        <v>63</v>
      </c>
      <c r="T1771" s="42">
        <v>77</v>
      </c>
      <c r="U1771" s="42">
        <v>59</v>
      </c>
      <c r="V1771" s="42">
        <v>184.50402099999999</v>
      </c>
      <c r="W1771" s="42">
        <v>22.938338000000002</v>
      </c>
      <c r="X1771" s="42">
        <v>30.916889999999999</v>
      </c>
      <c r="Y1771" s="42">
        <v>33.908847000000002</v>
      </c>
      <c r="Z1771" s="42">
        <v>47.871313999999998</v>
      </c>
      <c r="AA1771" s="42">
        <v>21.941019000000001</v>
      </c>
      <c r="AB1771" s="42">
        <v>26.927613999999998</v>
      </c>
      <c r="AC1771" s="42">
        <v>0</v>
      </c>
      <c r="AD1771" s="42">
        <v>32.911527999999997</v>
      </c>
      <c r="AE1771" s="42">
        <v>108.707775</v>
      </c>
      <c r="AF1771" s="42">
        <v>42.884717999999999</v>
      </c>
      <c r="AG1771" s="42">
        <v>187.49597900000001</v>
      </c>
      <c r="AH1771" s="42">
        <v>36.900804000000001</v>
      </c>
      <c r="AI1771" s="42">
        <v>19.946380999999999</v>
      </c>
      <c r="AJ1771" s="42">
        <v>37.898122999999998</v>
      </c>
      <c r="AK1771" s="42">
        <v>26.927613999999998</v>
      </c>
      <c r="AL1771" s="42">
        <v>28.922252</v>
      </c>
      <c r="AM1771" s="42">
        <v>28.922252</v>
      </c>
      <c r="AN1771" s="42">
        <v>7.9785519999999996</v>
      </c>
      <c r="AO1771" s="42">
        <v>44.879356999999999</v>
      </c>
      <c r="AP1771" s="42">
        <v>87.764075000000005</v>
      </c>
      <c r="AQ1771" s="42">
        <v>54.852547000000001</v>
      </c>
      <c r="AR1771" s="42">
        <v>319.14209099999999</v>
      </c>
      <c r="AS1771" s="42">
        <v>63.828417999999999</v>
      </c>
      <c r="AT1771" s="42">
        <v>11.967828000000001</v>
      </c>
      <c r="AU1771" s="42">
        <v>3.9892759999999998</v>
      </c>
      <c r="AV1771" s="42">
        <v>19.946380999999999</v>
      </c>
      <c r="AW1771" s="42">
        <v>35.903485000000003</v>
      </c>
      <c r="AX1771" s="42">
        <v>43.882038000000001</v>
      </c>
      <c r="AY1771" s="42">
        <v>111.699732</v>
      </c>
      <c r="AZ1771" s="42">
        <v>27.924932999999999</v>
      </c>
      <c r="BA1771" s="42">
        <v>143.61394100000001</v>
      </c>
      <c r="BB1771" s="42">
        <v>47.871313999999998</v>
      </c>
      <c r="BC1771" s="42">
        <v>7.9785519999999996</v>
      </c>
      <c r="BD1771" s="42">
        <v>0</v>
      </c>
      <c r="BE1771" s="42">
        <v>7.9785519999999996</v>
      </c>
      <c r="BF1771" s="42">
        <v>0</v>
      </c>
      <c r="BG1771" s="42">
        <v>23.935656999999999</v>
      </c>
      <c r="BH1771" s="42">
        <v>39.892761</v>
      </c>
      <c r="BI1771" s="42">
        <v>15.957105</v>
      </c>
      <c r="BJ1771" s="42">
        <v>175.52815000000001</v>
      </c>
      <c r="BK1771" s="42">
        <v>15.957105</v>
      </c>
      <c r="BL1771" s="42">
        <v>3.9892759999999998</v>
      </c>
      <c r="BM1771" s="42">
        <v>3.9892759999999998</v>
      </c>
      <c r="BN1771" s="42">
        <v>11.967828000000001</v>
      </c>
      <c r="BO1771" s="42">
        <v>35.903485000000003</v>
      </c>
      <c r="BP1771" s="42">
        <v>19.946380999999999</v>
      </c>
      <c r="BQ1771" s="42">
        <v>71.806971000000004</v>
      </c>
      <c r="BR1771" s="42">
        <v>11.967828000000001</v>
      </c>
      <c r="BS1771" s="42">
        <v>23.935656999999999</v>
      </c>
      <c r="BT1771" s="42">
        <v>0</v>
      </c>
      <c r="BU1771" s="42">
        <v>0</v>
      </c>
      <c r="BV1771" s="42">
        <v>0</v>
      </c>
      <c r="BW1771" s="42">
        <v>0</v>
      </c>
      <c r="BX1771" s="42">
        <v>3.9892759999999998</v>
      </c>
      <c r="BY1771" s="42">
        <v>11.967828000000001</v>
      </c>
      <c r="BZ1771" s="42">
        <v>0</v>
      </c>
      <c r="CA1771" s="42">
        <v>7.9785519999999996</v>
      </c>
      <c r="CB1771" s="42">
        <v>151.59249299999999</v>
      </c>
      <c r="CC1771" s="42">
        <v>55.849865999999999</v>
      </c>
      <c r="CD1771" s="42">
        <v>3.9892759999999998</v>
      </c>
      <c r="CE1771" s="42">
        <v>3.9892759999999998</v>
      </c>
      <c r="CF1771" s="42">
        <v>15.957105</v>
      </c>
      <c r="CG1771" s="42">
        <v>23.935656999999999</v>
      </c>
      <c r="CH1771" s="42">
        <v>27.924932999999999</v>
      </c>
      <c r="CI1771" s="42">
        <v>3.9892759999999998</v>
      </c>
      <c r="CJ1771" s="42">
        <v>15.957105</v>
      </c>
      <c r="CK1771" s="42">
        <v>143.61394100000001</v>
      </c>
      <c r="CL1771" s="42">
        <v>7.9785519999999996</v>
      </c>
      <c r="CM1771" s="42">
        <v>7.9785519999999996</v>
      </c>
      <c r="CN1771" s="42">
        <v>0</v>
      </c>
      <c r="CO1771" s="42">
        <v>3.9892759999999998</v>
      </c>
      <c r="CP1771" s="42">
        <v>7.9785519999999996</v>
      </c>
      <c r="CQ1771" s="42">
        <v>3.9892759999999998</v>
      </c>
      <c r="CR1771" s="42">
        <v>107.71045599999999</v>
      </c>
      <c r="CS1771" s="42">
        <v>3.9892759999999998</v>
      </c>
    </row>
    <row r="1772" spans="1:97">
      <c r="A1772" s="40" t="s">
        <v>4226</v>
      </c>
      <c r="B1772" s="40" t="s">
        <v>289</v>
      </c>
      <c r="C1772" s="40" t="s">
        <v>4176</v>
      </c>
      <c r="D1772" s="40" t="s">
        <v>4187</v>
      </c>
      <c r="E1772" s="40" t="s">
        <v>4221</v>
      </c>
      <c r="F1772" s="40" t="s">
        <v>4195</v>
      </c>
      <c r="G1772" s="41" t="s">
        <v>294</v>
      </c>
      <c r="H1772" s="40" t="s">
        <v>4227</v>
      </c>
      <c r="I1772" s="42">
        <v>284</v>
      </c>
      <c r="J1772" s="42">
        <v>37.491748999999999</v>
      </c>
      <c r="K1772" s="42">
        <v>39.366337000000001</v>
      </c>
      <c r="L1772" s="42">
        <v>44.052804999999999</v>
      </c>
      <c r="M1772" s="42">
        <v>67.485149000000007</v>
      </c>
      <c r="N1772" s="42">
        <v>47.80198</v>
      </c>
      <c r="O1772" s="42">
        <v>47.80198</v>
      </c>
      <c r="P1772" s="42">
        <v>52</v>
      </c>
      <c r="Q1772" s="42">
        <v>41</v>
      </c>
      <c r="R1772" s="42">
        <v>71</v>
      </c>
      <c r="S1772" s="42">
        <v>40</v>
      </c>
      <c r="T1772" s="42">
        <v>71</v>
      </c>
      <c r="U1772" s="42">
        <v>44</v>
      </c>
      <c r="V1772" s="42">
        <v>142.468647</v>
      </c>
      <c r="W1772" s="42">
        <v>21.557756000000001</v>
      </c>
      <c r="X1772" s="42">
        <v>20.620462</v>
      </c>
      <c r="Y1772" s="42">
        <v>25.306930999999999</v>
      </c>
      <c r="Z1772" s="42">
        <v>34.679867999999999</v>
      </c>
      <c r="AA1772" s="42">
        <v>23.432342999999999</v>
      </c>
      <c r="AB1772" s="42">
        <v>15.933992999999999</v>
      </c>
      <c r="AC1772" s="42">
        <v>0.93729399999999996</v>
      </c>
      <c r="AD1772" s="42">
        <v>30.930693000000002</v>
      </c>
      <c r="AE1772" s="42">
        <v>82.481847999999999</v>
      </c>
      <c r="AF1772" s="42">
        <v>29.056106</v>
      </c>
      <c r="AG1772" s="42">
        <v>141.531353</v>
      </c>
      <c r="AH1772" s="42">
        <v>15.933992999999999</v>
      </c>
      <c r="AI1772" s="42">
        <v>18.745875000000002</v>
      </c>
      <c r="AJ1772" s="42">
        <v>18.745875000000002</v>
      </c>
      <c r="AK1772" s="42">
        <v>32.805281000000001</v>
      </c>
      <c r="AL1772" s="42">
        <v>24.369637000000001</v>
      </c>
      <c r="AM1772" s="42">
        <v>29.056106</v>
      </c>
      <c r="AN1772" s="42">
        <v>1.874587</v>
      </c>
      <c r="AO1772" s="42">
        <v>20.620462</v>
      </c>
      <c r="AP1772" s="42">
        <v>71.234323000000003</v>
      </c>
      <c r="AQ1772" s="42">
        <v>49.676568000000003</v>
      </c>
      <c r="AR1772" s="42">
        <v>247.44554500000001</v>
      </c>
      <c r="AS1772" s="42">
        <v>14.996700000000001</v>
      </c>
      <c r="AT1772" s="42">
        <v>14.996700000000001</v>
      </c>
      <c r="AU1772" s="42">
        <v>26.244223999999999</v>
      </c>
      <c r="AV1772" s="42">
        <v>22.495049999999999</v>
      </c>
      <c r="AW1772" s="42">
        <v>37.491748999999999</v>
      </c>
      <c r="AX1772" s="42">
        <v>14.996700000000001</v>
      </c>
      <c r="AY1772" s="42">
        <v>89.980198000000001</v>
      </c>
      <c r="AZ1772" s="42">
        <v>26.244223999999999</v>
      </c>
      <c r="BA1772" s="42">
        <v>119.973597</v>
      </c>
      <c r="BB1772" s="42">
        <v>11.247525</v>
      </c>
      <c r="BC1772" s="42">
        <v>7.4983500000000003</v>
      </c>
      <c r="BD1772" s="42">
        <v>14.996700000000001</v>
      </c>
      <c r="BE1772" s="42">
        <v>14.996700000000001</v>
      </c>
      <c r="BF1772" s="42">
        <v>11.247525</v>
      </c>
      <c r="BG1772" s="42">
        <v>11.247525</v>
      </c>
      <c r="BH1772" s="42">
        <v>37.491748999999999</v>
      </c>
      <c r="BI1772" s="42">
        <v>11.247525</v>
      </c>
      <c r="BJ1772" s="42">
        <v>127.471947</v>
      </c>
      <c r="BK1772" s="42">
        <v>3.7491750000000001</v>
      </c>
      <c r="BL1772" s="42">
        <v>7.4983500000000003</v>
      </c>
      <c r="BM1772" s="42">
        <v>11.247525</v>
      </c>
      <c r="BN1772" s="42">
        <v>7.4983500000000003</v>
      </c>
      <c r="BO1772" s="42">
        <v>26.244223999999999</v>
      </c>
      <c r="BP1772" s="42">
        <v>3.7491750000000001</v>
      </c>
      <c r="BQ1772" s="42">
        <v>52.488449000000003</v>
      </c>
      <c r="BR1772" s="42">
        <v>14.996700000000001</v>
      </c>
      <c r="BS1772" s="42">
        <v>33.742573999999998</v>
      </c>
      <c r="BT1772" s="42">
        <v>3.7491750000000001</v>
      </c>
      <c r="BU1772" s="42">
        <v>0</v>
      </c>
      <c r="BV1772" s="42">
        <v>3.7491750000000001</v>
      </c>
      <c r="BW1772" s="42">
        <v>3.7491750000000001</v>
      </c>
      <c r="BX1772" s="42">
        <v>3.7491750000000001</v>
      </c>
      <c r="BY1772" s="42">
        <v>0</v>
      </c>
      <c r="BZ1772" s="42">
        <v>0</v>
      </c>
      <c r="CA1772" s="42">
        <v>18.745875000000002</v>
      </c>
      <c r="CB1772" s="42">
        <v>97.478548000000004</v>
      </c>
      <c r="CC1772" s="42">
        <v>11.247525</v>
      </c>
      <c r="CD1772" s="42">
        <v>14.996700000000001</v>
      </c>
      <c r="CE1772" s="42">
        <v>14.996700000000001</v>
      </c>
      <c r="CF1772" s="42">
        <v>18.745875000000002</v>
      </c>
      <c r="CG1772" s="42">
        <v>22.495049999999999</v>
      </c>
      <c r="CH1772" s="42">
        <v>11.247525</v>
      </c>
      <c r="CI1772" s="42">
        <v>0</v>
      </c>
      <c r="CJ1772" s="42">
        <v>3.7491750000000001</v>
      </c>
      <c r="CK1772" s="42">
        <v>116.224422</v>
      </c>
      <c r="CL1772" s="42">
        <v>0</v>
      </c>
      <c r="CM1772" s="42">
        <v>0</v>
      </c>
      <c r="CN1772" s="42">
        <v>7.4983500000000003</v>
      </c>
      <c r="CO1772" s="42">
        <v>0</v>
      </c>
      <c r="CP1772" s="42">
        <v>11.247525</v>
      </c>
      <c r="CQ1772" s="42">
        <v>3.7491750000000001</v>
      </c>
      <c r="CR1772" s="42">
        <v>89.980198000000001</v>
      </c>
      <c r="CS1772" s="42">
        <v>3.7491750000000001</v>
      </c>
    </row>
    <row r="1773" spans="1:97">
      <c r="A1773" s="40" t="s">
        <v>4228</v>
      </c>
      <c r="B1773" s="40" t="s">
        <v>289</v>
      </c>
      <c r="C1773" s="40" t="s">
        <v>4176</v>
      </c>
      <c r="D1773" s="40" t="s">
        <v>4201</v>
      </c>
      <c r="E1773" s="40" t="s">
        <v>4208</v>
      </c>
      <c r="F1773" s="40" t="s">
        <v>2903</v>
      </c>
      <c r="G1773" s="41" t="s">
        <v>294</v>
      </c>
      <c r="H1773" s="40" t="s">
        <v>4229</v>
      </c>
      <c r="I1773" s="42">
        <v>414</v>
      </c>
      <c r="J1773" s="42">
        <v>73.467625999999996</v>
      </c>
      <c r="K1773" s="42">
        <v>51.625898999999997</v>
      </c>
      <c r="L1773" s="42">
        <v>79.424459999999996</v>
      </c>
      <c r="M1773" s="42">
        <v>93.323740999999998</v>
      </c>
      <c r="N1773" s="42">
        <v>82.402878000000001</v>
      </c>
      <c r="O1773" s="42">
        <v>33.755395999999998</v>
      </c>
      <c r="P1773" s="42">
        <v>64</v>
      </c>
      <c r="Q1773" s="42">
        <v>54</v>
      </c>
      <c r="R1773" s="42">
        <v>75</v>
      </c>
      <c r="S1773" s="42">
        <v>79</v>
      </c>
      <c r="T1773" s="42">
        <v>67</v>
      </c>
      <c r="U1773" s="42">
        <v>28</v>
      </c>
      <c r="V1773" s="42">
        <v>215.438849</v>
      </c>
      <c r="W1773" s="42">
        <v>41.697842000000001</v>
      </c>
      <c r="X1773" s="42">
        <v>27.798560999999999</v>
      </c>
      <c r="Y1773" s="42">
        <v>39.712229999999998</v>
      </c>
      <c r="Z1773" s="42">
        <v>49.640287999999998</v>
      </c>
      <c r="AA1773" s="42">
        <v>39.712229999999998</v>
      </c>
      <c r="AB1773" s="42">
        <v>16.877697999999999</v>
      </c>
      <c r="AC1773" s="42">
        <v>0</v>
      </c>
      <c r="AD1773" s="42">
        <v>51.625898999999997</v>
      </c>
      <c r="AE1773" s="42">
        <v>119.136691</v>
      </c>
      <c r="AF1773" s="42">
        <v>44.676259000000002</v>
      </c>
      <c r="AG1773" s="42">
        <v>198.561151</v>
      </c>
      <c r="AH1773" s="42">
        <v>31.769784000000001</v>
      </c>
      <c r="AI1773" s="42">
        <v>23.827338000000001</v>
      </c>
      <c r="AJ1773" s="42">
        <v>39.712229999999998</v>
      </c>
      <c r="AK1773" s="42">
        <v>43.683453</v>
      </c>
      <c r="AL1773" s="42">
        <v>42.690646999999998</v>
      </c>
      <c r="AM1773" s="42">
        <v>16.877697999999999</v>
      </c>
      <c r="AN1773" s="42">
        <v>0</v>
      </c>
      <c r="AO1773" s="42">
        <v>38.719423999999997</v>
      </c>
      <c r="AP1773" s="42">
        <v>113.179856</v>
      </c>
      <c r="AQ1773" s="42">
        <v>46.661870999999998</v>
      </c>
      <c r="AR1773" s="42">
        <v>329.61151100000001</v>
      </c>
      <c r="AS1773" s="42">
        <v>15.884892000000001</v>
      </c>
      <c r="AT1773" s="42">
        <v>23.827338000000001</v>
      </c>
      <c r="AU1773" s="42">
        <v>23.827338000000001</v>
      </c>
      <c r="AV1773" s="42">
        <v>19.856114999999999</v>
      </c>
      <c r="AW1773" s="42">
        <v>39.712229999999998</v>
      </c>
      <c r="AX1773" s="42">
        <v>43.683453</v>
      </c>
      <c r="AY1773" s="42">
        <v>115.165468</v>
      </c>
      <c r="AZ1773" s="42">
        <v>47.654676000000002</v>
      </c>
      <c r="BA1773" s="42">
        <v>178.70503600000001</v>
      </c>
      <c r="BB1773" s="42">
        <v>15.884892000000001</v>
      </c>
      <c r="BC1773" s="42">
        <v>19.856114999999999</v>
      </c>
      <c r="BD1773" s="42">
        <v>19.856114999999999</v>
      </c>
      <c r="BE1773" s="42">
        <v>3.9712230000000002</v>
      </c>
      <c r="BF1773" s="42">
        <v>7.9424460000000003</v>
      </c>
      <c r="BG1773" s="42">
        <v>39.712229999999998</v>
      </c>
      <c r="BH1773" s="42">
        <v>63.539568000000003</v>
      </c>
      <c r="BI1773" s="42">
        <v>7.9424460000000003</v>
      </c>
      <c r="BJ1773" s="42">
        <v>150.906475</v>
      </c>
      <c r="BK1773" s="42">
        <v>0</v>
      </c>
      <c r="BL1773" s="42">
        <v>3.9712230000000002</v>
      </c>
      <c r="BM1773" s="42">
        <v>3.9712230000000002</v>
      </c>
      <c r="BN1773" s="42">
        <v>15.884892000000001</v>
      </c>
      <c r="BO1773" s="42">
        <v>31.769784000000001</v>
      </c>
      <c r="BP1773" s="42">
        <v>3.9712230000000002</v>
      </c>
      <c r="BQ1773" s="42">
        <v>51.625898999999997</v>
      </c>
      <c r="BR1773" s="42">
        <v>39.712229999999998</v>
      </c>
      <c r="BS1773" s="42">
        <v>23.827338000000001</v>
      </c>
      <c r="BT1773" s="42">
        <v>3.9712230000000002</v>
      </c>
      <c r="BU1773" s="42">
        <v>0</v>
      </c>
      <c r="BV1773" s="42">
        <v>0</v>
      </c>
      <c r="BW1773" s="42">
        <v>3.9712230000000002</v>
      </c>
      <c r="BX1773" s="42">
        <v>3.9712230000000002</v>
      </c>
      <c r="BY1773" s="42">
        <v>0</v>
      </c>
      <c r="BZ1773" s="42">
        <v>0</v>
      </c>
      <c r="CA1773" s="42">
        <v>11.913669000000001</v>
      </c>
      <c r="CB1773" s="42">
        <v>119.136691</v>
      </c>
      <c r="CC1773" s="42">
        <v>3.9712230000000002</v>
      </c>
      <c r="CD1773" s="42">
        <v>7.9424460000000003</v>
      </c>
      <c r="CE1773" s="42">
        <v>11.913669000000001</v>
      </c>
      <c r="CF1773" s="42">
        <v>7.9424460000000003</v>
      </c>
      <c r="CG1773" s="42">
        <v>31.769784000000001</v>
      </c>
      <c r="CH1773" s="42">
        <v>43.683453</v>
      </c>
      <c r="CI1773" s="42">
        <v>0</v>
      </c>
      <c r="CJ1773" s="42">
        <v>11.913669000000001</v>
      </c>
      <c r="CK1773" s="42">
        <v>186.647482</v>
      </c>
      <c r="CL1773" s="42">
        <v>7.9424460000000003</v>
      </c>
      <c r="CM1773" s="42">
        <v>15.884892000000001</v>
      </c>
      <c r="CN1773" s="42">
        <v>11.913669000000001</v>
      </c>
      <c r="CO1773" s="42">
        <v>7.9424460000000003</v>
      </c>
      <c r="CP1773" s="42">
        <v>3.9712230000000002</v>
      </c>
      <c r="CQ1773" s="42">
        <v>0</v>
      </c>
      <c r="CR1773" s="42">
        <v>115.165468</v>
      </c>
      <c r="CS1773" s="42">
        <v>23.827338000000001</v>
      </c>
    </row>
    <row r="1774" spans="1:97">
      <c r="A1774" s="40" t="s">
        <v>4230</v>
      </c>
      <c r="B1774" s="40" t="s">
        <v>289</v>
      </c>
      <c r="C1774" s="40" t="s">
        <v>4176</v>
      </c>
      <c r="D1774" s="40" t="s">
        <v>4201</v>
      </c>
      <c r="E1774" s="40" t="s">
        <v>4208</v>
      </c>
      <c r="F1774" s="40" t="s">
        <v>2903</v>
      </c>
      <c r="G1774" s="41" t="s">
        <v>294</v>
      </c>
      <c r="H1774" s="40" t="s">
        <v>4231</v>
      </c>
      <c r="I1774" s="42">
        <v>226</v>
      </c>
      <c r="J1774" s="42">
        <v>43.145454999999998</v>
      </c>
      <c r="K1774" s="42">
        <v>26.709091000000001</v>
      </c>
      <c r="L1774" s="42">
        <v>54.445455000000003</v>
      </c>
      <c r="M1774" s="42">
        <v>42.118181999999997</v>
      </c>
      <c r="N1774" s="42">
        <v>51.363636</v>
      </c>
      <c r="O1774" s="42">
        <v>8.2181820000000005</v>
      </c>
      <c r="P1774" s="42">
        <v>28</v>
      </c>
      <c r="Q1774" s="42">
        <v>49</v>
      </c>
      <c r="R1774" s="42">
        <v>35</v>
      </c>
      <c r="S1774" s="42">
        <v>45</v>
      </c>
      <c r="T1774" s="42">
        <v>32</v>
      </c>
      <c r="U1774" s="42">
        <v>15</v>
      </c>
      <c r="V1774" s="42">
        <v>122.24545500000001</v>
      </c>
      <c r="W1774" s="42">
        <v>26.709091000000001</v>
      </c>
      <c r="X1774" s="42">
        <v>14.381818000000001</v>
      </c>
      <c r="Y1774" s="42">
        <v>28.763636000000002</v>
      </c>
      <c r="Z1774" s="42">
        <v>19.518181999999999</v>
      </c>
      <c r="AA1774" s="42">
        <v>27.736363999999998</v>
      </c>
      <c r="AB1774" s="42">
        <v>5.1363640000000004</v>
      </c>
      <c r="AC1774" s="42">
        <v>0</v>
      </c>
      <c r="AD1774" s="42">
        <v>28.763636000000002</v>
      </c>
      <c r="AE1774" s="42">
        <v>68.827273000000005</v>
      </c>
      <c r="AF1774" s="42">
        <v>24.654544999999999</v>
      </c>
      <c r="AG1774" s="42">
        <v>103.75454499999999</v>
      </c>
      <c r="AH1774" s="42">
        <v>16.436364000000001</v>
      </c>
      <c r="AI1774" s="42">
        <v>12.327273</v>
      </c>
      <c r="AJ1774" s="42">
        <v>25.681818</v>
      </c>
      <c r="AK1774" s="42">
        <v>22.6</v>
      </c>
      <c r="AL1774" s="42">
        <v>23.627272999999999</v>
      </c>
      <c r="AM1774" s="42">
        <v>3.0818180000000002</v>
      </c>
      <c r="AN1774" s="42">
        <v>0</v>
      </c>
      <c r="AO1774" s="42">
        <v>19.518181999999999</v>
      </c>
      <c r="AP1774" s="42">
        <v>67.8</v>
      </c>
      <c r="AQ1774" s="42">
        <v>16.436364000000001</v>
      </c>
      <c r="AR1774" s="42">
        <v>189.018182</v>
      </c>
      <c r="AS1774" s="42">
        <v>24.654544999999999</v>
      </c>
      <c r="AT1774" s="42">
        <v>4.1090910000000003</v>
      </c>
      <c r="AU1774" s="42">
        <v>4.1090910000000003</v>
      </c>
      <c r="AV1774" s="42">
        <v>4.1090910000000003</v>
      </c>
      <c r="AW1774" s="42">
        <v>24.654544999999999</v>
      </c>
      <c r="AX1774" s="42">
        <v>8.2181820000000005</v>
      </c>
      <c r="AY1774" s="42">
        <v>102.727273</v>
      </c>
      <c r="AZ1774" s="42">
        <v>16.436364000000001</v>
      </c>
      <c r="BA1774" s="42">
        <v>102.727273</v>
      </c>
      <c r="BB1774" s="42">
        <v>16.436364000000001</v>
      </c>
      <c r="BC1774" s="42">
        <v>4.1090910000000003</v>
      </c>
      <c r="BD1774" s="42">
        <v>4.1090910000000003</v>
      </c>
      <c r="BE1774" s="42">
        <v>0</v>
      </c>
      <c r="BF1774" s="42">
        <v>8.2181820000000005</v>
      </c>
      <c r="BG1774" s="42">
        <v>8.2181820000000005</v>
      </c>
      <c r="BH1774" s="42">
        <v>61.636364</v>
      </c>
      <c r="BI1774" s="42">
        <v>0</v>
      </c>
      <c r="BJ1774" s="42">
        <v>86.290908999999999</v>
      </c>
      <c r="BK1774" s="42">
        <v>8.2181820000000005</v>
      </c>
      <c r="BL1774" s="42">
        <v>0</v>
      </c>
      <c r="BM1774" s="42">
        <v>0</v>
      </c>
      <c r="BN1774" s="42">
        <v>4.1090910000000003</v>
      </c>
      <c r="BO1774" s="42">
        <v>16.436364000000001</v>
      </c>
      <c r="BP1774" s="42">
        <v>0</v>
      </c>
      <c r="BQ1774" s="42">
        <v>41.090909000000003</v>
      </c>
      <c r="BR1774" s="42">
        <v>16.436364000000001</v>
      </c>
      <c r="BS1774" s="42">
        <v>12.327273</v>
      </c>
      <c r="BT1774" s="42">
        <v>0</v>
      </c>
      <c r="BU1774" s="42">
        <v>0</v>
      </c>
      <c r="BV1774" s="42">
        <v>0</v>
      </c>
      <c r="BW1774" s="42">
        <v>0</v>
      </c>
      <c r="BX1774" s="42">
        <v>8.2181820000000005</v>
      </c>
      <c r="BY1774" s="42">
        <v>0</v>
      </c>
      <c r="BZ1774" s="42">
        <v>0</v>
      </c>
      <c r="CA1774" s="42">
        <v>4.1090910000000003</v>
      </c>
      <c r="CB1774" s="42">
        <v>53.418182000000002</v>
      </c>
      <c r="CC1774" s="42">
        <v>16.436364000000001</v>
      </c>
      <c r="CD1774" s="42">
        <v>4.1090910000000003</v>
      </c>
      <c r="CE1774" s="42">
        <v>4.1090910000000003</v>
      </c>
      <c r="CF1774" s="42">
        <v>4.1090910000000003</v>
      </c>
      <c r="CG1774" s="42">
        <v>12.327273</v>
      </c>
      <c r="CH1774" s="42">
        <v>8.2181820000000005</v>
      </c>
      <c r="CI1774" s="42">
        <v>0</v>
      </c>
      <c r="CJ1774" s="42">
        <v>4.1090910000000003</v>
      </c>
      <c r="CK1774" s="42">
        <v>123.272727</v>
      </c>
      <c r="CL1774" s="42">
        <v>8.2181820000000005</v>
      </c>
      <c r="CM1774" s="42">
        <v>0</v>
      </c>
      <c r="CN1774" s="42">
        <v>0</v>
      </c>
      <c r="CO1774" s="42">
        <v>0</v>
      </c>
      <c r="CP1774" s="42">
        <v>4.1090910000000003</v>
      </c>
      <c r="CQ1774" s="42">
        <v>0</v>
      </c>
      <c r="CR1774" s="42">
        <v>102.727273</v>
      </c>
      <c r="CS1774" s="42">
        <v>8.2181820000000005</v>
      </c>
    </row>
    <row r="1775" spans="1:97">
      <c r="A1775" s="40" t="s">
        <v>4232</v>
      </c>
      <c r="B1775" s="40" t="s">
        <v>289</v>
      </c>
      <c r="C1775" s="40" t="s">
        <v>4176</v>
      </c>
      <c r="D1775" s="40" t="s">
        <v>4187</v>
      </c>
      <c r="E1775" s="40" t="s">
        <v>4233</v>
      </c>
      <c r="F1775" s="40" t="s">
        <v>4195</v>
      </c>
      <c r="G1775" s="41" t="s">
        <v>294</v>
      </c>
      <c r="H1775" s="40" t="s">
        <v>4234</v>
      </c>
      <c r="I1775" s="42">
        <v>242</v>
      </c>
      <c r="J1775" s="42">
        <v>44.629446000000002</v>
      </c>
      <c r="K1775" s="42">
        <v>27.769432999999999</v>
      </c>
      <c r="L1775" s="42">
        <v>54.547100999999998</v>
      </c>
      <c r="M1775" s="42">
        <v>58.514163000000003</v>
      </c>
      <c r="N1775" s="42">
        <v>36.704546999999998</v>
      </c>
      <c r="O1775" s="42">
        <v>19.83531</v>
      </c>
      <c r="P1775" s="42">
        <v>38</v>
      </c>
      <c r="Q1775" s="42">
        <v>32</v>
      </c>
      <c r="R1775" s="42">
        <v>47</v>
      </c>
      <c r="S1775" s="42">
        <v>45</v>
      </c>
      <c r="T1775" s="42">
        <v>41</v>
      </c>
      <c r="U1775" s="42">
        <v>12</v>
      </c>
      <c r="V1775" s="42">
        <v>117.03755</v>
      </c>
      <c r="W1775" s="42">
        <v>19.83531</v>
      </c>
      <c r="X1775" s="42">
        <v>18.843544000000001</v>
      </c>
      <c r="Y1775" s="42">
        <v>24.794136999999999</v>
      </c>
      <c r="Z1775" s="42">
        <v>27.769432999999999</v>
      </c>
      <c r="AA1775" s="42">
        <v>17.861003</v>
      </c>
      <c r="AB1775" s="42">
        <v>7.9341239999999997</v>
      </c>
      <c r="AC1775" s="42">
        <v>0</v>
      </c>
      <c r="AD1775" s="42">
        <v>28.761199000000001</v>
      </c>
      <c r="AE1775" s="42">
        <v>69.423582999999994</v>
      </c>
      <c r="AF1775" s="42">
        <v>18.852768000000001</v>
      </c>
      <c r="AG1775" s="42">
        <v>124.96245</v>
      </c>
      <c r="AH1775" s="42">
        <v>24.794136999999999</v>
      </c>
      <c r="AI1775" s="42">
        <v>8.9258889999999997</v>
      </c>
      <c r="AJ1775" s="42">
        <v>29.752963999999999</v>
      </c>
      <c r="AK1775" s="42">
        <v>30.744730000000001</v>
      </c>
      <c r="AL1775" s="42">
        <v>18.843544000000001</v>
      </c>
      <c r="AM1775" s="42">
        <v>11.901185999999999</v>
      </c>
      <c r="AN1775" s="42">
        <v>0</v>
      </c>
      <c r="AO1775" s="42">
        <v>30.744730000000001</v>
      </c>
      <c r="AP1775" s="42">
        <v>72.398880000000005</v>
      </c>
      <c r="AQ1775" s="42">
        <v>21.818840000000002</v>
      </c>
      <c r="AR1775" s="42">
        <v>186.48880500000001</v>
      </c>
      <c r="AS1775" s="42">
        <v>3.9670619999999999</v>
      </c>
      <c r="AT1775" s="42">
        <v>3.9670619999999999</v>
      </c>
      <c r="AU1775" s="42">
        <v>15.868247999999999</v>
      </c>
      <c r="AV1775" s="42">
        <v>19.83531</v>
      </c>
      <c r="AW1775" s="42">
        <v>39.670619000000002</v>
      </c>
      <c r="AX1775" s="42">
        <v>23.802371000000001</v>
      </c>
      <c r="AY1775" s="42">
        <v>55.575763000000002</v>
      </c>
      <c r="AZ1775" s="42">
        <v>23.802371000000001</v>
      </c>
      <c r="BA1775" s="42">
        <v>71.444010000000006</v>
      </c>
      <c r="BB1775" s="42">
        <v>3.9670619999999999</v>
      </c>
      <c r="BC1775" s="42">
        <v>3.9670619999999999</v>
      </c>
      <c r="BD1775" s="42">
        <v>3.9670619999999999</v>
      </c>
      <c r="BE1775" s="42">
        <v>7.9341239999999997</v>
      </c>
      <c r="BF1775" s="42">
        <v>3.9670619999999999</v>
      </c>
      <c r="BG1775" s="42">
        <v>23.802371000000001</v>
      </c>
      <c r="BH1775" s="42">
        <v>15.905144</v>
      </c>
      <c r="BI1775" s="42">
        <v>7.9341239999999997</v>
      </c>
      <c r="BJ1775" s="42">
        <v>115.04479499999999</v>
      </c>
      <c r="BK1775" s="42">
        <v>0</v>
      </c>
      <c r="BL1775" s="42">
        <v>0</v>
      </c>
      <c r="BM1775" s="42">
        <v>11.901185999999999</v>
      </c>
      <c r="BN1775" s="42">
        <v>11.901185999999999</v>
      </c>
      <c r="BO1775" s="42">
        <v>35.703557000000004</v>
      </c>
      <c r="BP1775" s="42">
        <v>0</v>
      </c>
      <c r="BQ1775" s="42">
        <v>39.670619000000002</v>
      </c>
      <c r="BR1775" s="42">
        <v>15.868247999999999</v>
      </c>
      <c r="BS1775" s="42">
        <v>23.802371000000001</v>
      </c>
      <c r="BT1775" s="42">
        <v>0</v>
      </c>
      <c r="BU1775" s="42">
        <v>0</v>
      </c>
      <c r="BV1775" s="42">
        <v>0</v>
      </c>
      <c r="BW1775" s="42">
        <v>0</v>
      </c>
      <c r="BX1775" s="42">
        <v>3.9670619999999999</v>
      </c>
      <c r="BY1775" s="42">
        <v>3.9670619999999999</v>
      </c>
      <c r="BZ1775" s="42">
        <v>0</v>
      </c>
      <c r="CA1775" s="42">
        <v>15.868247999999999</v>
      </c>
      <c r="CB1775" s="42">
        <v>103.143609</v>
      </c>
      <c r="CC1775" s="42">
        <v>3.9670619999999999</v>
      </c>
      <c r="CD1775" s="42">
        <v>3.9670619999999999</v>
      </c>
      <c r="CE1775" s="42">
        <v>11.901185999999999</v>
      </c>
      <c r="CF1775" s="42">
        <v>19.83531</v>
      </c>
      <c r="CG1775" s="42">
        <v>35.703557000000004</v>
      </c>
      <c r="CH1775" s="42">
        <v>19.83531</v>
      </c>
      <c r="CI1775" s="42">
        <v>0</v>
      </c>
      <c r="CJ1775" s="42">
        <v>7.9341239999999997</v>
      </c>
      <c r="CK1775" s="42">
        <v>59.542824000000003</v>
      </c>
      <c r="CL1775" s="42">
        <v>0</v>
      </c>
      <c r="CM1775" s="42">
        <v>0</v>
      </c>
      <c r="CN1775" s="42">
        <v>3.9670619999999999</v>
      </c>
      <c r="CO1775" s="42">
        <v>0</v>
      </c>
      <c r="CP1775" s="42">
        <v>0</v>
      </c>
      <c r="CQ1775" s="42">
        <v>0</v>
      </c>
      <c r="CR1775" s="42">
        <v>55.575763000000002</v>
      </c>
      <c r="CS1775" s="42">
        <v>0</v>
      </c>
    </row>
    <row r="1776" spans="1:97">
      <c r="A1776" s="40" t="s">
        <v>4235</v>
      </c>
      <c r="B1776" s="40" t="s">
        <v>289</v>
      </c>
      <c r="C1776" s="40" t="s">
        <v>4176</v>
      </c>
      <c r="D1776" s="40" t="s">
        <v>4177</v>
      </c>
      <c r="E1776" s="40" t="s">
        <v>4181</v>
      </c>
      <c r="F1776" s="40" t="s">
        <v>2814</v>
      </c>
      <c r="G1776" s="41" t="s">
        <v>294</v>
      </c>
      <c r="H1776" s="40" t="s">
        <v>4236</v>
      </c>
      <c r="I1776" s="42">
        <v>628</v>
      </c>
      <c r="J1776" s="42">
        <v>139</v>
      </c>
      <c r="K1776" s="42">
        <v>68</v>
      </c>
      <c r="L1776" s="42">
        <v>134</v>
      </c>
      <c r="M1776" s="42">
        <v>142</v>
      </c>
      <c r="N1776" s="42">
        <v>99</v>
      </c>
      <c r="O1776" s="42">
        <v>46</v>
      </c>
      <c r="P1776" s="42">
        <v>110</v>
      </c>
      <c r="Q1776" s="42">
        <v>80</v>
      </c>
      <c r="R1776" s="42">
        <v>110</v>
      </c>
      <c r="S1776" s="42">
        <v>130</v>
      </c>
      <c r="T1776" s="42">
        <v>67</v>
      </c>
      <c r="U1776" s="42">
        <v>25</v>
      </c>
      <c r="V1776" s="42">
        <v>308</v>
      </c>
      <c r="W1776" s="42">
        <v>71</v>
      </c>
      <c r="X1776" s="42">
        <v>30</v>
      </c>
      <c r="Y1776" s="42">
        <v>62</v>
      </c>
      <c r="Z1776" s="42">
        <v>73</v>
      </c>
      <c r="AA1776" s="42">
        <v>49</v>
      </c>
      <c r="AB1776" s="42">
        <v>23</v>
      </c>
      <c r="AC1776" s="42">
        <v>0</v>
      </c>
      <c r="AD1776" s="42">
        <v>82</v>
      </c>
      <c r="AE1776" s="42">
        <v>177</v>
      </c>
      <c r="AF1776" s="42">
        <v>49</v>
      </c>
      <c r="AG1776" s="42">
        <v>320</v>
      </c>
      <c r="AH1776" s="42">
        <v>68</v>
      </c>
      <c r="AI1776" s="42">
        <v>38</v>
      </c>
      <c r="AJ1776" s="42">
        <v>72</v>
      </c>
      <c r="AK1776" s="42">
        <v>69</v>
      </c>
      <c r="AL1776" s="42">
        <v>50</v>
      </c>
      <c r="AM1776" s="42">
        <v>23</v>
      </c>
      <c r="AN1776" s="42">
        <v>0</v>
      </c>
      <c r="AO1776" s="42">
        <v>82</v>
      </c>
      <c r="AP1776" s="42">
        <v>192</v>
      </c>
      <c r="AQ1776" s="42">
        <v>46</v>
      </c>
      <c r="AR1776" s="42">
        <v>492</v>
      </c>
      <c r="AS1776" s="42">
        <v>12</v>
      </c>
      <c r="AT1776" s="42">
        <v>8</v>
      </c>
      <c r="AU1776" s="42">
        <v>64</v>
      </c>
      <c r="AV1776" s="42">
        <v>60</v>
      </c>
      <c r="AW1776" s="42">
        <v>92</v>
      </c>
      <c r="AX1776" s="42">
        <v>56</v>
      </c>
      <c r="AY1776" s="42">
        <v>140</v>
      </c>
      <c r="AZ1776" s="42">
        <v>60</v>
      </c>
      <c r="BA1776" s="42">
        <v>248</v>
      </c>
      <c r="BB1776" s="42">
        <v>8</v>
      </c>
      <c r="BC1776" s="42">
        <v>8</v>
      </c>
      <c r="BD1776" s="42">
        <v>32</v>
      </c>
      <c r="BE1776" s="42">
        <v>40</v>
      </c>
      <c r="BF1776" s="42">
        <v>20</v>
      </c>
      <c r="BG1776" s="42">
        <v>52</v>
      </c>
      <c r="BH1776" s="42">
        <v>72</v>
      </c>
      <c r="BI1776" s="42">
        <v>16</v>
      </c>
      <c r="BJ1776" s="42">
        <v>244</v>
      </c>
      <c r="BK1776" s="42">
        <v>4</v>
      </c>
      <c r="BL1776" s="42">
        <v>0</v>
      </c>
      <c r="BM1776" s="42">
        <v>32</v>
      </c>
      <c r="BN1776" s="42">
        <v>20</v>
      </c>
      <c r="BO1776" s="42">
        <v>72</v>
      </c>
      <c r="BP1776" s="42">
        <v>4</v>
      </c>
      <c r="BQ1776" s="42">
        <v>68</v>
      </c>
      <c r="BR1776" s="42">
        <v>44</v>
      </c>
      <c r="BS1776" s="42">
        <v>64</v>
      </c>
      <c r="BT1776" s="42">
        <v>0</v>
      </c>
      <c r="BU1776" s="42">
        <v>0</v>
      </c>
      <c r="BV1776" s="42">
        <v>0</v>
      </c>
      <c r="BW1776" s="42">
        <v>0</v>
      </c>
      <c r="BX1776" s="42">
        <v>12</v>
      </c>
      <c r="BY1776" s="42">
        <v>16</v>
      </c>
      <c r="BZ1776" s="42">
        <v>0</v>
      </c>
      <c r="CA1776" s="42">
        <v>36</v>
      </c>
      <c r="CB1776" s="42">
        <v>232</v>
      </c>
      <c r="CC1776" s="42">
        <v>12</v>
      </c>
      <c r="CD1776" s="42">
        <v>4</v>
      </c>
      <c r="CE1776" s="42">
        <v>52</v>
      </c>
      <c r="CF1776" s="42">
        <v>56</v>
      </c>
      <c r="CG1776" s="42">
        <v>60</v>
      </c>
      <c r="CH1776" s="42">
        <v>36</v>
      </c>
      <c r="CI1776" s="42">
        <v>0</v>
      </c>
      <c r="CJ1776" s="42">
        <v>12</v>
      </c>
      <c r="CK1776" s="42">
        <v>196</v>
      </c>
      <c r="CL1776" s="42">
        <v>0</v>
      </c>
      <c r="CM1776" s="42">
        <v>4</v>
      </c>
      <c r="CN1776" s="42">
        <v>12</v>
      </c>
      <c r="CO1776" s="42">
        <v>4</v>
      </c>
      <c r="CP1776" s="42">
        <v>20</v>
      </c>
      <c r="CQ1776" s="42">
        <v>4</v>
      </c>
      <c r="CR1776" s="42">
        <v>140</v>
      </c>
      <c r="CS1776" s="42">
        <v>12</v>
      </c>
    </row>
    <row r="1777" spans="1:97">
      <c r="A1777" s="40" t="s">
        <v>4237</v>
      </c>
      <c r="B1777" s="40" t="s">
        <v>289</v>
      </c>
      <c r="C1777" s="40" t="s">
        <v>4176</v>
      </c>
      <c r="D1777" s="40" t="s">
        <v>4187</v>
      </c>
      <c r="E1777" s="40" t="s">
        <v>4188</v>
      </c>
      <c r="F1777" s="40" t="s">
        <v>2814</v>
      </c>
      <c r="G1777" s="41" t="s">
        <v>294</v>
      </c>
      <c r="H1777" s="40" t="s">
        <v>4238</v>
      </c>
      <c r="I1777" s="42">
        <v>133</v>
      </c>
      <c r="J1777" s="42">
        <v>32</v>
      </c>
      <c r="K1777" s="42">
        <v>12</v>
      </c>
      <c r="L1777" s="42">
        <v>27</v>
      </c>
      <c r="M1777" s="42">
        <v>25</v>
      </c>
      <c r="N1777" s="42">
        <v>20</v>
      </c>
      <c r="O1777" s="42">
        <v>17</v>
      </c>
      <c r="P1777" s="42">
        <v>16</v>
      </c>
      <c r="Q1777" s="42">
        <v>13</v>
      </c>
      <c r="R1777" s="42">
        <v>28</v>
      </c>
      <c r="S1777" s="42">
        <v>19</v>
      </c>
      <c r="T1777" s="42">
        <v>30</v>
      </c>
      <c r="U1777" s="42">
        <v>5</v>
      </c>
      <c r="V1777" s="42">
        <v>71</v>
      </c>
      <c r="W1777" s="42">
        <v>19</v>
      </c>
      <c r="X1777" s="42">
        <v>7</v>
      </c>
      <c r="Y1777" s="42">
        <v>11</v>
      </c>
      <c r="Z1777" s="42">
        <v>16</v>
      </c>
      <c r="AA1777" s="42">
        <v>8</v>
      </c>
      <c r="AB1777" s="42">
        <v>10</v>
      </c>
      <c r="AC1777" s="42">
        <v>0</v>
      </c>
      <c r="AD1777" s="42">
        <v>21</v>
      </c>
      <c r="AE1777" s="42">
        <v>35</v>
      </c>
      <c r="AF1777" s="42">
        <v>15</v>
      </c>
      <c r="AG1777" s="42">
        <v>62</v>
      </c>
      <c r="AH1777" s="42">
        <v>13</v>
      </c>
      <c r="AI1777" s="42">
        <v>5</v>
      </c>
      <c r="AJ1777" s="42">
        <v>16</v>
      </c>
      <c r="AK1777" s="42">
        <v>9</v>
      </c>
      <c r="AL1777" s="42">
        <v>12</v>
      </c>
      <c r="AM1777" s="42">
        <v>7</v>
      </c>
      <c r="AN1777" s="42">
        <v>0</v>
      </c>
      <c r="AO1777" s="42">
        <v>14</v>
      </c>
      <c r="AP1777" s="42">
        <v>32</v>
      </c>
      <c r="AQ1777" s="42">
        <v>16</v>
      </c>
      <c r="AR1777" s="42">
        <v>104</v>
      </c>
      <c r="AS1777" s="42">
        <v>8</v>
      </c>
      <c r="AT1777" s="42">
        <v>0</v>
      </c>
      <c r="AU1777" s="42">
        <v>0</v>
      </c>
      <c r="AV1777" s="42">
        <v>8</v>
      </c>
      <c r="AW1777" s="42">
        <v>20</v>
      </c>
      <c r="AX1777" s="42">
        <v>8</v>
      </c>
      <c r="AY1777" s="42">
        <v>52</v>
      </c>
      <c r="AZ1777" s="42">
        <v>8</v>
      </c>
      <c r="BA1777" s="42">
        <v>48</v>
      </c>
      <c r="BB1777" s="42">
        <v>4</v>
      </c>
      <c r="BC1777" s="42">
        <v>0</v>
      </c>
      <c r="BD1777" s="42">
        <v>0</v>
      </c>
      <c r="BE1777" s="42">
        <v>8</v>
      </c>
      <c r="BF1777" s="42">
        <v>4</v>
      </c>
      <c r="BG1777" s="42">
        <v>8</v>
      </c>
      <c r="BH1777" s="42">
        <v>20</v>
      </c>
      <c r="BI1777" s="42">
        <v>4</v>
      </c>
      <c r="BJ1777" s="42">
        <v>56</v>
      </c>
      <c r="BK1777" s="42">
        <v>4</v>
      </c>
      <c r="BL1777" s="42">
        <v>0</v>
      </c>
      <c r="BM1777" s="42">
        <v>0</v>
      </c>
      <c r="BN1777" s="42">
        <v>0</v>
      </c>
      <c r="BO1777" s="42">
        <v>16</v>
      </c>
      <c r="BP1777" s="42">
        <v>0</v>
      </c>
      <c r="BQ1777" s="42">
        <v>32</v>
      </c>
      <c r="BR1777" s="42">
        <v>4</v>
      </c>
      <c r="BS1777" s="42">
        <v>4</v>
      </c>
      <c r="BT1777" s="42">
        <v>0</v>
      </c>
      <c r="BU1777" s="42">
        <v>0</v>
      </c>
      <c r="BV1777" s="42">
        <v>0</v>
      </c>
      <c r="BW1777" s="42">
        <v>0</v>
      </c>
      <c r="BX1777" s="42">
        <v>0</v>
      </c>
      <c r="BY1777" s="42">
        <v>0</v>
      </c>
      <c r="BZ1777" s="42">
        <v>0</v>
      </c>
      <c r="CA1777" s="42">
        <v>4</v>
      </c>
      <c r="CB1777" s="42">
        <v>48</v>
      </c>
      <c r="CC1777" s="42">
        <v>8</v>
      </c>
      <c r="CD1777" s="42">
        <v>0</v>
      </c>
      <c r="CE1777" s="42">
        <v>0</v>
      </c>
      <c r="CF1777" s="42">
        <v>8</v>
      </c>
      <c r="CG1777" s="42">
        <v>20</v>
      </c>
      <c r="CH1777" s="42">
        <v>8</v>
      </c>
      <c r="CI1777" s="42">
        <v>0</v>
      </c>
      <c r="CJ1777" s="42">
        <v>4</v>
      </c>
      <c r="CK1777" s="42">
        <v>52</v>
      </c>
      <c r="CL1777" s="42">
        <v>0</v>
      </c>
      <c r="CM1777" s="42">
        <v>0</v>
      </c>
      <c r="CN1777" s="42">
        <v>0</v>
      </c>
      <c r="CO1777" s="42">
        <v>0</v>
      </c>
      <c r="CP1777" s="42">
        <v>0</v>
      </c>
      <c r="CQ1777" s="42">
        <v>0</v>
      </c>
      <c r="CR1777" s="42">
        <v>52</v>
      </c>
      <c r="CS1777" s="42">
        <v>0</v>
      </c>
    </row>
    <row r="1778" spans="1:97">
      <c r="A1778" s="40" t="s">
        <v>4239</v>
      </c>
      <c r="B1778" s="40" t="s">
        <v>289</v>
      </c>
      <c r="C1778" s="40" t="s">
        <v>4176</v>
      </c>
      <c r="D1778" s="40" t="s">
        <v>4177</v>
      </c>
      <c r="E1778" s="40" t="s">
        <v>4240</v>
      </c>
      <c r="F1778" s="40" t="s">
        <v>2814</v>
      </c>
      <c r="G1778" s="41" t="s">
        <v>294</v>
      </c>
      <c r="H1778" s="40" t="s">
        <v>4241</v>
      </c>
      <c r="I1778" s="42">
        <v>836</v>
      </c>
      <c r="J1778" s="42">
        <v>163.90135599999999</v>
      </c>
      <c r="K1778" s="42">
        <v>99.990136000000007</v>
      </c>
      <c r="L1778" s="42">
        <v>164.93218200000001</v>
      </c>
      <c r="M1778" s="42">
        <v>214.41183699999999</v>
      </c>
      <c r="N1778" s="42">
        <v>131.94574600000001</v>
      </c>
      <c r="O1778" s="42">
        <v>60.818742</v>
      </c>
      <c r="P1778" s="42">
        <v>139</v>
      </c>
      <c r="Q1778" s="42">
        <v>124</v>
      </c>
      <c r="R1778" s="42">
        <v>160</v>
      </c>
      <c r="S1778" s="42">
        <v>170</v>
      </c>
      <c r="T1778" s="42">
        <v>96</v>
      </c>
      <c r="U1778" s="42">
        <v>50</v>
      </c>
      <c r="V1778" s="42">
        <v>422.63871799999998</v>
      </c>
      <c r="W1778" s="42">
        <v>87.620221999999998</v>
      </c>
      <c r="X1778" s="42">
        <v>57.726264</v>
      </c>
      <c r="Y1778" s="42">
        <v>80.404438999999996</v>
      </c>
      <c r="Z1778" s="42">
        <v>103.08261400000001</v>
      </c>
      <c r="AA1778" s="42">
        <v>67.003698999999997</v>
      </c>
      <c r="AB1778" s="42">
        <v>24.739826999999998</v>
      </c>
      <c r="AC1778" s="42">
        <v>2.061652</v>
      </c>
      <c r="AD1778" s="42">
        <v>112.360049</v>
      </c>
      <c r="AE1778" s="42">
        <v>250.49075199999999</v>
      </c>
      <c r="AF1778" s="42">
        <v>59.787916000000003</v>
      </c>
      <c r="AG1778" s="42">
        <v>413.36128200000002</v>
      </c>
      <c r="AH1778" s="42">
        <v>76.281133999999994</v>
      </c>
      <c r="AI1778" s="42">
        <v>42.263871999999999</v>
      </c>
      <c r="AJ1778" s="42">
        <v>84.527743999999998</v>
      </c>
      <c r="AK1778" s="42">
        <v>111.329223</v>
      </c>
      <c r="AL1778" s="42">
        <v>64.942047000000002</v>
      </c>
      <c r="AM1778" s="42">
        <v>27.832305999999999</v>
      </c>
      <c r="AN1778" s="42">
        <v>6.1849569999999998</v>
      </c>
      <c r="AO1778" s="42">
        <v>93.805178999999995</v>
      </c>
      <c r="AP1778" s="42">
        <v>256.67570899999998</v>
      </c>
      <c r="AQ1778" s="42">
        <v>62.880395</v>
      </c>
      <c r="AR1778" s="42">
        <v>667.97533899999996</v>
      </c>
      <c r="AS1778" s="42">
        <v>0</v>
      </c>
      <c r="AT1778" s="42">
        <v>32.986435999999998</v>
      </c>
      <c r="AU1778" s="42">
        <v>57.726264</v>
      </c>
      <c r="AV1778" s="42">
        <v>156.68557300000001</v>
      </c>
      <c r="AW1778" s="42">
        <v>107.20591899999999</v>
      </c>
      <c r="AX1778" s="42">
        <v>49.479655000000001</v>
      </c>
      <c r="AY1778" s="42">
        <v>173.17879199999999</v>
      </c>
      <c r="AZ1778" s="42">
        <v>90.712699999999998</v>
      </c>
      <c r="BA1778" s="42">
        <v>346.35758299999998</v>
      </c>
      <c r="BB1778" s="42">
        <v>0</v>
      </c>
      <c r="BC1778" s="42">
        <v>28.863132</v>
      </c>
      <c r="BD1778" s="42">
        <v>41.233046000000002</v>
      </c>
      <c r="BE1778" s="42">
        <v>74.219481999999999</v>
      </c>
      <c r="BF1778" s="42">
        <v>28.863132</v>
      </c>
      <c r="BG1778" s="42">
        <v>49.479655000000001</v>
      </c>
      <c r="BH1778" s="42">
        <v>103.08261400000001</v>
      </c>
      <c r="BI1778" s="42">
        <v>20.616523000000001</v>
      </c>
      <c r="BJ1778" s="42">
        <v>321.61775599999999</v>
      </c>
      <c r="BK1778" s="42">
        <v>0</v>
      </c>
      <c r="BL1778" s="42">
        <v>4.1233050000000002</v>
      </c>
      <c r="BM1778" s="42">
        <v>16.493217999999999</v>
      </c>
      <c r="BN1778" s="42">
        <v>82.466091000000006</v>
      </c>
      <c r="BO1778" s="42">
        <v>78.342787000000001</v>
      </c>
      <c r="BP1778" s="42">
        <v>0</v>
      </c>
      <c r="BQ1778" s="42">
        <v>70.096177999999995</v>
      </c>
      <c r="BR1778" s="42">
        <v>70.096177999999995</v>
      </c>
      <c r="BS1778" s="42">
        <v>94.836005</v>
      </c>
      <c r="BT1778" s="42">
        <v>0</v>
      </c>
      <c r="BU1778" s="42">
        <v>0</v>
      </c>
      <c r="BV1778" s="42">
        <v>0</v>
      </c>
      <c r="BW1778" s="42">
        <v>4.1233050000000002</v>
      </c>
      <c r="BX1778" s="42">
        <v>16.493217999999999</v>
      </c>
      <c r="BY1778" s="42">
        <v>24.739826999999998</v>
      </c>
      <c r="BZ1778" s="42">
        <v>0</v>
      </c>
      <c r="CA1778" s="42">
        <v>49.479655000000001</v>
      </c>
      <c r="CB1778" s="42">
        <v>329.86436500000002</v>
      </c>
      <c r="CC1778" s="42">
        <v>0</v>
      </c>
      <c r="CD1778" s="42">
        <v>20.616523000000001</v>
      </c>
      <c r="CE1778" s="42">
        <v>53.602958999999998</v>
      </c>
      <c r="CF1778" s="42">
        <v>127.822441</v>
      </c>
      <c r="CG1778" s="42">
        <v>82.466091000000006</v>
      </c>
      <c r="CH1778" s="42">
        <v>20.616523000000001</v>
      </c>
      <c r="CI1778" s="42">
        <v>4.1233050000000002</v>
      </c>
      <c r="CJ1778" s="42">
        <v>20.616523000000001</v>
      </c>
      <c r="CK1778" s="42">
        <v>243.274969</v>
      </c>
      <c r="CL1778" s="42">
        <v>0</v>
      </c>
      <c r="CM1778" s="42">
        <v>12.369914</v>
      </c>
      <c r="CN1778" s="42">
        <v>4.1233050000000002</v>
      </c>
      <c r="CO1778" s="42">
        <v>24.739826999999998</v>
      </c>
      <c r="CP1778" s="42">
        <v>8.2466089999999994</v>
      </c>
      <c r="CQ1778" s="42">
        <v>4.1233050000000002</v>
      </c>
      <c r="CR1778" s="42">
        <v>169.055487</v>
      </c>
      <c r="CS1778" s="42">
        <v>20.616523000000001</v>
      </c>
    </row>
    <row r="1779" spans="1:97">
      <c r="A1779" s="40" t="s">
        <v>4242</v>
      </c>
      <c r="B1779" s="40" t="s">
        <v>289</v>
      </c>
      <c r="C1779" s="40" t="s">
        <v>4176</v>
      </c>
      <c r="D1779" s="40" t="s">
        <v>4201</v>
      </c>
      <c r="E1779" s="40" t="s">
        <v>4243</v>
      </c>
      <c r="F1779" s="40" t="s">
        <v>2903</v>
      </c>
      <c r="G1779" s="41" t="s">
        <v>294</v>
      </c>
      <c r="H1779" s="40" t="s">
        <v>4244</v>
      </c>
      <c r="I1779" s="42">
        <v>38032</v>
      </c>
      <c r="J1779" s="42">
        <v>4833.306501</v>
      </c>
      <c r="K1779" s="42">
        <v>6039.2228720000003</v>
      </c>
      <c r="L1779" s="42">
        <v>6885.328426</v>
      </c>
      <c r="M1779" s="42">
        <v>8060.2743069999997</v>
      </c>
      <c r="N1779" s="42">
        <v>7104.5556800000004</v>
      </c>
      <c r="O1779" s="42">
        <v>5109.3122139999996</v>
      </c>
      <c r="P1779" s="42">
        <v>5406</v>
      </c>
      <c r="Q1779" s="42">
        <v>6034</v>
      </c>
      <c r="R1779" s="42">
        <v>7649</v>
      </c>
      <c r="S1779" s="42">
        <v>6745</v>
      </c>
      <c r="T1779" s="42">
        <v>6242</v>
      </c>
      <c r="U1779" s="42">
        <v>3185</v>
      </c>
      <c r="V1779" s="42">
        <v>17700.694874000001</v>
      </c>
      <c r="W1779" s="42">
        <v>2553.8999709999998</v>
      </c>
      <c r="X1779" s="42">
        <v>3252.0972059999999</v>
      </c>
      <c r="Y1779" s="42">
        <v>3337.0236679999998</v>
      </c>
      <c r="Z1779" s="42">
        <v>3670.334785</v>
      </c>
      <c r="AA1779" s="42">
        <v>3036.2541959999999</v>
      </c>
      <c r="AB1779" s="42">
        <v>1744.764596</v>
      </c>
      <c r="AC1779" s="42">
        <v>106.32045100000001</v>
      </c>
      <c r="AD1779" s="42">
        <v>3815.3507060000002</v>
      </c>
      <c r="AE1779" s="42">
        <v>10108.040004</v>
      </c>
      <c r="AF1779" s="42">
        <v>3777.3041640000001</v>
      </c>
      <c r="AG1779" s="42">
        <v>20331.305125999999</v>
      </c>
      <c r="AH1779" s="42">
        <v>2279.4065300000002</v>
      </c>
      <c r="AI1779" s="42">
        <v>2787.1256659999999</v>
      </c>
      <c r="AJ1779" s="42">
        <v>3548.3047580000002</v>
      </c>
      <c r="AK1779" s="42">
        <v>4389.9395219999997</v>
      </c>
      <c r="AL1779" s="42">
        <v>4068.3014840000001</v>
      </c>
      <c r="AM1779" s="42">
        <v>2904.8140239999998</v>
      </c>
      <c r="AN1779" s="42">
        <v>353.41314399999999</v>
      </c>
      <c r="AO1779" s="42">
        <v>3320.6336179999998</v>
      </c>
      <c r="AP1779" s="42">
        <v>11152.398402000001</v>
      </c>
      <c r="AQ1779" s="42">
        <v>5858.2731059999996</v>
      </c>
      <c r="AR1779" s="42">
        <v>33187.693418000003</v>
      </c>
      <c r="AS1779" s="42">
        <v>46.421019000000001</v>
      </c>
      <c r="AT1779" s="42">
        <v>1347.501767</v>
      </c>
      <c r="AU1779" s="42">
        <v>2740.6179510000002</v>
      </c>
      <c r="AV1779" s="42">
        <v>4727.4120430000003</v>
      </c>
      <c r="AW1779" s="42">
        <v>5304.277564</v>
      </c>
      <c r="AX1779" s="42">
        <v>2637.0764709999999</v>
      </c>
      <c r="AY1779" s="42">
        <v>11645.804545000001</v>
      </c>
      <c r="AZ1779" s="42">
        <v>4738.5820569999996</v>
      </c>
      <c r="BA1779" s="42">
        <v>15139.794851000001</v>
      </c>
      <c r="BB1779" s="42">
        <v>22.719017000000001</v>
      </c>
      <c r="BC1779" s="42">
        <v>973.34628499999997</v>
      </c>
      <c r="BD1779" s="42">
        <v>1658.5294429999999</v>
      </c>
      <c r="BE1779" s="42">
        <v>2252.1624839999999</v>
      </c>
      <c r="BF1779" s="42">
        <v>1333.7080860000001</v>
      </c>
      <c r="BG1779" s="42">
        <v>2128.092799</v>
      </c>
      <c r="BH1779" s="42">
        <v>4877.1003970000002</v>
      </c>
      <c r="BI1779" s="42">
        <v>1894.13634</v>
      </c>
      <c r="BJ1779" s="42">
        <v>18047.898567</v>
      </c>
      <c r="BK1779" s="42">
        <v>23.702002</v>
      </c>
      <c r="BL1779" s="42">
        <v>374.15548200000001</v>
      </c>
      <c r="BM1779" s="42">
        <v>1082.088508</v>
      </c>
      <c r="BN1779" s="42">
        <v>2475.2495589999999</v>
      </c>
      <c r="BO1779" s="42">
        <v>3970.5694779999999</v>
      </c>
      <c r="BP1779" s="42">
        <v>508.98367200000001</v>
      </c>
      <c r="BQ1779" s="42">
        <v>6768.7041479999998</v>
      </c>
      <c r="BR1779" s="42">
        <v>2844.4457170000001</v>
      </c>
      <c r="BS1779" s="42">
        <v>4210.7158710000003</v>
      </c>
      <c r="BT1779" s="42">
        <v>0</v>
      </c>
      <c r="BU1779" s="42">
        <v>31.984563000000001</v>
      </c>
      <c r="BV1779" s="42">
        <v>43.883932000000001</v>
      </c>
      <c r="BW1779" s="42">
        <v>271.00036499999999</v>
      </c>
      <c r="BX1779" s="42">
        <v>656.87165800000002</v>
      </c>
      <c r="BY1779" s="42">
        <v>445.88896599999998</v>
      </c>
      <c r="BZ1779" s="42">
        <v>0</v>
      </c>
      <c r="CA1779" s="42">
        <v>2761.0863869999998</v>
      </c>
      <c r="CB1779" s="42">
        <v>14146.776598</v>
      </c>
      <c r="CC1779" s="42">
        <v>35.384531000000003</v>
      </c>
      <c r="CD1779" s="42">
        <v>1074.1140190000001</v>
      </c>
      <c r="CE1779" s="42">
        <v>2150.4755369999998</v>
      </c>
      <c r="CF1779" s="42">
        <v>3830.735232</v>
      </c>
      <c r="CG1779" s="42">
        <v>4019.9201859999998</v>
      </c>
      <c r="CH1779" s="42">
        <v>1907.0432940000001</v>
      </c>
      <c r="CI1779" s="42">
        <v>82.509106000000003</v>
      </c>
      <c r="CJ1779" s="42">
        <v>1046.594693</v>
      </c>
      <c r="CK1779" s="42">
        <v>14830.200949</v>
      </c>
      <c r="CL1779" s="42">
        <v>11.036489</v>
      </c>
      <c r="CM1779" s="42">
        <v>241.40318600000001</v>
      </c>
      <c r="CN1779" s="42">
        <v>546.25848099999996</v>
      </c>
      <c r="CO1779" s="42">
        <v>625.67644600000006</v>
      </c>
      <c r="CP1779" s="42">
        <v>627.48572000000001</v>
      </c>
      <c r="CQ1779" s="42">
        <v>284.14421099999998</v>
      </c>
      <c r="CR1779" s="42">
        <v>11563.295439</v>
      </c>
      <c r="CS1779" s="42">
        <v>930.90097700000001</v>
      </c>
    </row>
    <row r="1780" spans="1:97">
      <c r="A1780" s="40" t="s">
        <v>4245</v>
      </c>
      <c r="B1780" s="40" t="s">
        <v>289</v>
      </c>
      <c r="C1780" s="40" t="s">
        <v>4176</v>
      </c>
      <c r="D1780" s="40" t="s">
        <v>4187</v>
      </c>
      <c r="E1780" s="40" t="s">
        <v>4246</v>
      </c>
      <c r="F1780" s="40" t="s">
        <v>2814</v>
      </c>
      <c r="G1780" s="41" t="s">
        <v>294</v>
      </c>
      <c r="H1780" s="40" t="s">
        <v>4247</v>
      </c>
      <c r="I1780" s="42">
        <v>109</v>
      </c>
      <c r="J1780" s="42">
        <v>17</v>
      </c>
      <c r="K1780" s="42">
        <v>10</v>
      </c>
      <c r="L1780" s="42">
        <v>18</v>
      </c>
      <c r="M1780" s="42">
        <v>24</v>
      </c>
      <c r="N1780" s="42">
        <v>19</v>
      </c>
      <c r="O1780" s="42">
        <v>21</v>
      </c>
      <c r="P1780" s="42">
        <v>10</v>
      </c>
      <c r="Q1780" s="42">
        <v>24</v>
      </c>
      <c r="R1780" s="42">
        <v>19</v>
      </c>
      <c r="S1780" s="42">
        <v>21</v>
      </c>
      <c r="T1780" s="42">
        <v>18</v>
      </c>
      <c r="U1780" s="42">
        <v>19</v>
      </c>
      <c r="V1780" s="42">
        <v>53</v>
      </c>
      <c r="W1780" s="42">
        <v>11</v>
      </c>
      <c r="X1780" s="42">
        <v>3</v>
      </c>
      <c r="Y1780" s="42">
        <v>10</v>
      </c>
      <c r="Z1780" s="42">
        <v>12</v>
      </c>
      <c r="AA1780" s="42">
        <v>10</v>
      </c>
      <c r="AB1780" s="42">
        <v>6</v>
      </c>
      <c r="AC1780" s="42">
        <v>1</v>
      </c>
      <c r="AD1780" s="42">
        <v>11</v>
      </c>
      <c r="AE1780" s="42">
        <v>28</v>
      </c>
      <c r="AF1780" s="42">
        <v>14</v>
      </c>
      <c r="AG1780" s="42">
        <v>56</v>
      </c>
      <c r="AH1780" s="42">
        <v>6</v>
      </c>
      <c r="AI1780" s="42">
        <v>7</v>
      </c>
      <c r="AJ1780" s="42">
        <v>8</v>
      </c>
      <c r="AK1780" s="42">
        <v>12</v>
      </c>
      <c r="AL1780" s="42">
        <v>9</v>
      </c>
      <c r="AM1780" s="42">
        <v>11</v>
      </c>
      <c r="AN1780" s="42">
        <v>3</v>
      </c>
      <c r="AO1780" s="42">
        <v>7</v>
      </c>
      <c r="AP1780" s="42">
        <v>31</v>
      </c>
      <c r="AQ1780" s="42">
        <v>18</v>
      </c>
      <c r="AR1780" s="42">
        <v>96</v>
      </c>
      <c r="AS1780" s="42">
        <v>0</v>
      </c>
      <c r="AT1780" s="42">
        <v>8</v>
      </c>
      <c r="AU1780" s="42">
        <v>4</v>
      </c>
      <c r="AV1780" s="42">
        <v>4</v>
      </c>
      <c r="AW1780" s="42">
        <v>20</v>
      </c>
      <c r="AX1780" s="42">
        <v>4</v>
      </c>
      <c r="AY1780" s="42">
        <v>40</v>
      </c>
      <c r="AZ1780" s="42">
        <v>16</v>
      </c>
      <c r="BA1780" s="42">
        <v>40</v>
      </c>
      <c r="BB1780" s="42">
        <v>0</v>
      </c>
      <c r="BC1780" s="42">
        <v>8</v>
      </c>
      <c r="BD1780" s="42">
        <v>0</v>
      </c>
      <c r="BE1780" s="42">
        <v>0</v>
      </c>
      <c r="BF1780" s="42">
        <v>4</v>
      </c>
      <c r="BG1780" s="42">
        <v>4</v>
      </c>
      <c r="BH1780" s="42">
        <v>20</v>
      </c>
      <c r="BI1780" s="42">
        <v>4</v>
      </c>
      <c r="BJ1780" s="42">
        <v>56</v>
      </c>
      <c r="BK1780" s="42">
        <v>0</v>
      </c>
      <c r="BL1780" s="42">
        <v>0</v>
      </c>
      <c r="BM1780" s="42">
        <v>4</v>
      </c>
      <c r="BN1780" s="42">
        <v>4</v>
      </c>
      <c r="BO1780" s="42">
        <v>16</v>
      </c>
      <c r="BP1780" s="42">
        <v>0</v>
      </c>
      <c r="BQ1780" s="42">
        <v>20</v>
      </c>
      <c r="BR1780" s="42">
        <v>12</v>
      </c>
      <c r="BS1780" s="42">
        <v>8</v>
      </c>
      <c r="BT1780" s="42">
        <v>0</v>
      </c>
      <c r="BU1780" s="42">
        <v>0</v>
      </c>
      <c r="BV1780" s="42">
        <v>0</v>
      </c>
      <c r="BW1780" s="42">
        <v>4</v>
      </c>
      <c r="BX1780" s="42">
        <v>0</v>
      </c>
      <c r="BY1780" s="42">
        <v>0</v>
      </c>
      <c r="BZ1780" s="42">
        <v>0</v>
      </c>
      <c r="CA1780" s="42">
        <v>4</v>
      </c>
      <c r="CB1780" s="42">
        <v>36</v>
      </c>
      <c r="CC1780" s="42">
        <v>0</v>
      </c>
      <c r="CD1780" s="42">
        <v>4</v>
      </c>
      <c r="CE1780" s="42">
        <v>4</v>
      </c>
      <c r="CF1780" s="42">
        <v>0</v>
      </c>
      <c r="CG1780" s="42">
        <v>16</v>
      </c>
      <c r="CH1780" s="42">
        <v>4</v>
      </c>
      <c r="CI1780" s="42">
        <v>0</v>
      </c>
      <c r="CJ1780" s="42">
        <v>8</v>
      </c>
      <c r="CK1780" s="42">
        <v>52</v>
      </c>
      <c r="CL1780" s="42">
        <v>0</v>
      </c>
      <c r="CM1780" s="42">
        <v>4</v>
      </c>
      <c r="CN1780" s="42">
        <v>0</v>
      </c>
      <c r="CO1780" s="42">
        <v>0</v>
      </c>
      <c r="CP1780" s="42">
        <v>4</v>
      </c>
      <c r="CQ1780" s="42">
        <v>0</v>
      </c>
      <c r="CR1780" s="42">
        <v>40</v>
      </c>
      <c r="CS1780" s="42">
        <v>4</v>
      </c>
    </row>
    <row r="1781" spans="1:97">
      <c r="A1781" s="40" t="s">
        <v>4248</v>
      </c>
      <c r="B1781" s="40" t="s">
        <v>289</v>
      </c>
      <c r="C1781" s="40" t="s">
        <v>4176</v>
      </c>
      <c r="D1781" s="40" t="s">
        <v>4201</v>
      </c>
      <c r="E1781" s="40" t="s">
        <v>4224</v>
      </c>
      <c r="F1781" s="40" t="s">
        <v>2903</v>
      </c>
      <c r="G1781" s="41" t="s">
        <v>294</v>
      </c>
      <c r="H1781" s="40" t="s">
        <v>4249</v>
      </c>
      <c r="I1781" s="42">
        <v>293</v>
      </c>
      <c r="J1781" s="42">
        <v>46.475861999999999</v>
      </c>
      <c r="K1781" s="42">
        <v>55.568966000000003</v>
      </c>
      <c r="L1781" s="42">
        <v>61.631034</v>
      </c>
      <c r="M1781" s="42">
        <v>51.527585999999999</v>
      </c>
      <c r="N1781" s="42">
        <v>52.537931</v>
      </c>
      <c r="O1781" s="42">
        <v>25.258621000000002</v>
      </c>
      <c r="P1781" s="42">
        <v>31</v>
      </c>
      <c r="Q1781" s="42">
        <v>46</v>
      </c>
      <c r="R1781" s="42">
        <v>45</v>
      </c>
      <c r="S1781" s="42">
        <v>55</v>
      </c>
      <c r="T1781" s="42">
        <v>47</v>
      </c>
      <c r="U1781" s="42">
        <v>23</v>
      </c>
      <c r="V1781" s="42">
        <v>143.46896599999999</v>
      </c>
      <c r="W1781" s="42">
        <v>21.217241000000001</v>
      </c>
      <c r="X1781" s="42">
        <v>27.279309999999999</v>
      </c>
      <c r="Y1781" s="42">
        <v>30.310345000000002</v>
      </c>
      <c r="Z1781" s="42">
        <v>30.310345000000002</v>
      </c>
      <c r="AA1781" s="42">
        <v>23.237931</v>
      </c>
      <c r="AB1781" s="42">
        <v>10.103448</v>
      </c>
      <c r="AC1781" s="42">
        <v>1.010345</v>
      </c>
      <c r="AD1781" s="42">
        <v>27.279309999999999</v>
      </c>
      <c r="AE1781" s="42">
        <v>89.920689999999993</v>
      </c>
      <c r="AF1781" s="42">
        <v>26.268965999999999</v>
      </c>
      <c r="AG1781" s="42">
        <v>149.53103400000001</v>
      </c>
      <c r="AH1781" s="42">
        <v>25.258621000000002</v>
      </c>
      <c r="AI1781" s="42">
        <v>28.289655</v>
      </c>
      <c r="AJ1781" s="42">
        <v>31.320689999999999</v>
      </c>
      <c r="AK1781" s="42">
        <v>21.217241000000001</v>
      </c>
      <c r="AL1781" s="42">
        <v>29.3</v>
      </c>
      <c r="AM1781" s="42">
        <v>11.113792999999999</v>
      </c>
      <c r="AN1781" s="42">
        <v>3.031034</v>
      </c>
      <c r="AO1781" s="42">
        <v>30.310345000000002</v>
      </c>
      <c r="AP1781" s="42">
        <v>87.9</v>
      </c>
      <c r="AQ1781" s="42">
        <v>31.320689999999999</v>
      </c>
      <c r="AR1781" s="42">
        <v>238.44137900000001</v>
      </c>
      <c r="AS1781" s="42">
        <v>20.206897000000001</v>
      </c>
      <c r="AT1781" s="42">
        <v>4.0413790000000001</v>
      </c>
      <c r="AU1781" s="42">
        <v>4.0413790000000001</v>
      </c>
      <c r="AV1781" s="42">
        <v>32.331034000000002</v>
      </c>
      <c r="AW1781" s="42">
        <v>36.372413999999999</v>
      </c>
      <c r="AX1781" s="42">
        <v>28.289655</v>
      </c>
      <c r="AY1781" s="42">
        <v>92.951723999999999</v>
      </c>
      <c r="AZ1781" s="42">
        <v>20.206897000000001</v>
      </c>
      <c r="BA1781" s="42">
        <v>113.158621</v>
      </c>
      <c r="BB1781" s="42">
        <v>16.165517000000001</v>
      </c>
      <c r="BC1781" s="42">
        <v>0</v>
      </c>
      <c r="BD1781" s="42">
        <v>4.0413790000000001</v>
      </c>
      <c r="BE1781" s="42">
        <v>16.165517000000001</v>
      </c>
      <c r="BF1781" s="42">
        <v>0</v>
      </c>
      <c r="BG1781" s="42">
        <v>24.248276000000001</v>
      </c>
      <c r="BH1781" s="42">
        <v>44.455171999999997</v>
      </c>
      <c r="BI1781" s="42">
        <v>8.0827589999999994</v>
      </c>
      <c r="BJ1781" s="42">
        <v>125.282759</v>
      </c>
      <c r="BK1781" s="42">
        <v>4.0413790000000001</v>
      </c>
      <c r="BL1781" s="42">
        <v>4.0413790000000001</v>
      </c>
      <c r="BM1781" s="42">
        <v>0</v>
      </c>
      <c r="BN1781" s="42">
        <v>16.165517000000001</v>
      </c>
      <c r="BO1781" s="42">
        <v>36.372413999999999</v>
      </c>
      <c r="BP1781" s="42">
        <v>4.0413790000000001</v>
      </c>
      <c r="BQ1781" s="42">
        <v>48.496552000000001</v>
      </c>
      <c r="BR1781" s="42">
        <v>12.124138</v>
      </c>
      <c r="BS1781" s="42">
        <v>16.165517000000001</v>
      </c>
      <c r="BT1781" s="42">
        <v>0</v>
      </c>
      <c r="BU1781" s="42">
        <v>0</v>
      </c>
      <c r="BV1781" s="42">
        <v>0</v>
      </c>
      <c r="BW1781" s="42">
        <v>4.0413790000000001</v>
      </c>
      <c r="BX1781" s="42">
        <v>0</v>
      </c>
      <c r="BY1781" s="42">
        <v>0</v>
      </c>
      <c r="BZ1781" s="42">
        <v>0</v>
      </c>
      <c r="CA1781" s="42">
        <v>12.124138</v>
      </c>
      <c r="CB1781" s="42">
        <v>121.24137899999999</v>
      </c>
      <c r="CC1781" s="42">
        <v>20.206897000000001</v>
      </c>
      <c r="CD1781" s="42">
        <v>4.0413790000000001</v>
      </c>
      <c r="CE1781" s="42">
        <v>4.0413790000000001</v>
      </c>
      <c r="CF1781" s="42">
        <v>28.289655</v>
      </c>
      <c r="CG1781" s="42">
        <v>32.331034000000002</v>
      </c>
      <c r="CH1781" s="42">
        <v>24.248276000000001</v>
      </c>
      <c r="CI1781" s="42">
        <v>0</v>
      </c>
      <c r="CJ1781" s="42">
        <v>8.0827589999999994</v>
      </c>
      <c r="CK1781" s="42">
        <v>101.03448299999999</v>
      </c>
      <c r="CL1781" s="42">
        <v>0</v>
      </c>
      <c r="CM1781" s="42">
        <v>0</v>
      </c>
      <c r="CN1781" s="42">
        <v>0</v>
      </c>
      <c r="CO1781" s="42">
        <v>0</v>
      </c>
      <c r="CP1781" s="42">
        <v>4.0413790000000001</v>
      </c>
      <c r="CQ1781" s="42">
        <v>4.0413790000000001</v>
      </c>
      <c r="CR1781" s="42">
        <v>92.951723999999999</v>
      </c>
      <c r="CS1781" s="42">
        <v>0</v>
      </c>
    </row>
    <row r="1782" spans="1:97">
      <c r="A1782" s="40" t="s">
        <v>4250</v>
      </c>
      <c r="B1782" s="40" t="s">
        <v>289</v>
      </c>
      <c r="C1782" s="40" t="s">
        <v>4176</v>
      </c>
      <c r="D1782" s="40" t="s">
        <v>4177</v>
      </c>
      <c r="E1782" s="40" t="s">
        <v>4181</v>
      </c>
      <c r="F1782" s="40" t="s">
        <v>2814</v>
      </c>
      <c r="G1782" s="41" t="s">
        <v>294</v>
      </c>
      <c r="H1782" s="40" t="s">
        <v>4251</v>
      </c>
      <c r="I1782" s="42">
        <v>191</v>
      </c>
      <c r="J1782" s="42">
        <v>52.654054000000002</v>
      </c>
      <c r="K1782" s="42">
        <v>24.778378</v>
      </c>
      <c r="L1782" s="42">
        <v>43.362161999999998</v>
      </c>
      <c r="M1782" s="42">
        <v>46.459459000000003</v>
      </c>
      <c r="N1782" s="42">
        <v>16.518919</v>
      </c>
      <c r="O1782" s="42">
        <v>7.2270269999999996</v>
      </c>
      <c r="P1782" s="42">
        <v>44</v>
      </c>
      <c r="Q1782" s="42">
        <v>20</v>
      </c>
      <c r="R1782" s="42">
        <v>38</v>
      </c>
      <c r="S1782" s="42">
        <v>35</v>
      </c>
      <c r="T1782" s="42">
        <v>8</v>
      </c>
      <c r="U1782" s="42">
        <v>4</v>
      </c>
      <c r="V1782" s="42">
        <v>91.886486000000005</v>
      </c>
      <c r="W1782" s="42">
        <v>23.745946</v>
      </c>
      <c r="X1782" s="42">
        <v>11.356757</v>
      </c>
      <c r="Y1782" s="42">
        <v>22.713514</v>
      </c>
      <c r="Z1782" s="42">
        <v>21.681080999999999</v>
      </c>
      <c r="AA1782" s="42">
        <v>9.2918920000000007</v>
      </c>
      <c r="AB1782" s="42">
        <v>2.0648650000000002</v>
      </c>
      <c r="AC1782" s="42">
        <v>1.032432</v>
      </c>
      <c r="AD1782" s="42">
        <v>27.875675999999999</v>
      </c>
      <c r="AE1782" s="42">
        <v>57.816215999999997</v>
      </c>
      <c r="AF1782" s="42">
        <v>6.1945949999999996</v>
      </c>
      <c r="AG1782" s="42">
        <v>99.113513999999995</v>
      </c>
      <c r="AH1782" s="42">
        <v>28.908107999999999</v>
      </c>
      <c r="AI1782" s="42">
        <v>13.421621999999999</v>
      </c>
      <c r="AJ1782" s="42">
        <v>20.648648999999999</v>
      </c>
      <c r="AK1782" s="42">
        <v>24.778378</v>
      </c>
      <c r="AL1782" s="42">
        <v>7.2270269999999996</v>
      </c>
      <c r="AM1782" s="42">
        <v>2.0648650000000002</v>
      </c>
      <c r="AN1782" s="42">
        <v>2.0648650000000002</v>
      </c>
      <c r="AO1782" s="42">
        <v>33.037838000000001</v>
      </c>
      <c r="AP1782" s="42">
        <v>57.816215999999997</v>
      </c>
      <c r="AQ1782" s="42">
        <v>8.2594589999999997</v>
      </c>
      <c r="AR1782" s="42">
        <v>136.281081</v>
      </c>
      <c r="AS1782" s="42">
        <v>0</v>
      </c>
      <c r="AT1782" s="42">
        <v>12.389189</v>
      </c>
      <c r="AU1782" s="42">
        <v>24.778378</v>
      </c>
      <c r="AV1782" s="42">
        <v>16.518919</v>
      </c>
      <c r="AW1782" s="42">
        <v>37.167568000000003</v>
      </c>
      <c r="AX1782" s="42">
        <v>20.648648999999999</v>
      </c>
      <c r="AY1782" s="42">
        <v>12.389189</v>
      </c>
      <c r="AZ1782" s="42">
        <v>12.389189</v>
      </c>
      <c r="BA1782" s="42">
        <v>66.075676000000001</v>
      </c>
      <c r="BB1782" s="42">
        <v>0</v>
      </c>
      <c r="BC1782" s="42">
        <v>8.2594589999999997</v>
      </c>
      <c r="BD1782" s="42">
        <v>8.2594589999999997</v>
      </c>
      <c r="BE1782" s="42">
        <v>12.389189</v>
      </c>
      <c r="BF1782" s="42">
        <v>8.2594589999999997</v>
      </c>
      <c r="BG1782" s="42">
        <v>20.648648999999999</v>
      </c>
      <c r="BH1782" s="42">
        <v>8.2594589999999997</v>
      </c>
      <c r="BI1782" s="42">
        <v>0</v>
      </c>
      <c r="BJ1782" s="42">
        <v>70.205404999999999</v>
      </c>
      <c r="BK1782" s="42">
        <v>0</v>
      </c>
      <c r="BL1782" s="42">
        <v>4.1297300000000003</v>
      </c>
      <c r="BM1782" s="42">
        <v>16.518919</v>
      </c>
      <c r="BN1782" s="42">
        <v>4.1297300000000003</v>
      </c>
      <c r="BO1782" s="42">
        <v>28.908107999999999</v>
      </c>
      <c r="BP1782" s="42">
        <v>0</v>
      </c>
      <c r="BQ1782" s="42">
        <v>4.1297300000000003</v>
      </c>
      <c r="BR1782" s="42">
        <v>12.389189</v>
      </c>
      <c r="BS1782" s="42">
        <v>16.518919</v>
      </c>
      <c r="BT1782" s="42">
        <v>0</v>
      </c>
      <c r="BU1782" s="42">
        <v>0</v>
      </c>
      <c r="BV1782" s="42">
        <v>0</v>
      </c>
      <c r="BW1782" s="42">
        <v>0</v>
      </c>
      <c r="BX1782" s="42">
        <v>0</v>
      </c>
      <c r="BY1782" s="42">
        <v>8.2594589999999997</v>
      </c>
      <c r="BZ1782" s="42">
        <v>0</v>
      </c>
      <c r="CA1782" s="42">
        <v>8.2594589999999997</v>
      </c>
      <c r="CB1782" s="42">
        <v>74.335134999999994</v>
      </c>
      <c r="CC1782" s="42">
        <v>0</v>
      </c>
      <c r="CD1782" s="42">
        <v>12.389189</v>
      </c>
      <c r="CE1782" s="42">
        <v>12.389189</v>
      </c>
      <c r="CF1782" s="42">
        <v>12.389189</v>
      </c>
      <c r="CG1782" s="42">
        <v>28.908107999999999</v>
      </c>
      <c r="CH1782" s="42">
        <v>8.2594589999999997</v>
      </c>
      <c r="CI1782" s="42">
        <v>0</v>
      </c>
      <c r="CJ1782" s="42">
        <v>0</v>
      </c>
      <c r="CK1782" s="42">
        <v>45.427027000000002</v>
      </c>
      <c r="CL1782" s="42">
        <v>0</v>
      </c>
      <c r="CM1782" s="42">
        <v>0</v>
      </c>
      <c r="CN1782" s="42">
        <v>12.389189</v>
      </c>
      <c r="CO1782" s="42">
        <v>4.1297300000000003</v>
      </c>
      <c r="CP1782" s="42">
        <v>8.2594589999999997</v>
      </c>
      <c r="CQ1782" s="42">
        <v>4.1297300000000003</v>
      </c>
      <c r="CR1782" s="42">
        <v>12.389189</v>
      </c>
      <c r="CS1782" s="42">
        <v>4.1297300000000003</v>
      </c>
    </row>
    <row r="1783" spans="1:97">
      <c r="A1783" s="40" t="s">
        <v>4252</v>
      </c>
      <c r="B1783" s="40" t="s">
        <v>289</v>
      </c>
      <c r="C1783" s="40" t="s">
        <v>4176</v>
      </c>
      <c r="D1783" s="40" t="s">
        <v>4177</v>
      </c>
      <c r="E1783" s="40" t="s">
        <v>4253</v>
      </c>
      <c r="F1783" s="40" t="s">
        <v>2814</v>
      </c>
      <c r="G1783" s="41" t="s">
        <v>294</v>
      </c>
      <c r="H1783" s="40" t="s">
        <v>4254</v>
      </c>
      <c r="I1783" s="42">
        <v>150</v>
      </c>
      <c r="J1783" s="42">
        <v>31.034483000000002</v>
      </c>
      <c r="K1783" s="42">
        <v>15.517241</v>
      </c>
      <c r="L1783" s="42">
        <v>34.137931000000002</v>
      </c>
      <c r="M1783" s="42">
        <v>34.137931000000002</v>
      </c>
      <c r="N1783" s="42">
        <v>17.586207000000002</v>
      </c>
      <c r="O1783" s="42">
        <v>17.586207000000002</v>
      </c>
      <c r="P1783" s="42">
        <v>32</v>
      </c>
      <c r="Q1783" s="42">
        <v>17</v>
      </c>
      <c r="R1783" s="42">
        <v>31</v>
      </c>
      <c r="S1783" s="42">
        <v>23</v>
      </c>
      <c r="T1783" s="42">
        <v>21</v>
      </c>
      <c r="U1783" s="42">
        <v>16</v>
      </c>
      <c r="V1783" s="42">
        <v>73.448276000000007</v>
      </c>
      <c r="W1783" s="42">
        <v>17.586207000000002</v>
      </c>
      <c r="X1783" s="42">
        <v>7.2413790000000002</v>
      </c>
      <c r="Y1783" s="42">
        <v>17.586207000000002</v>
      </c>
      <c r="Z1783" s="42">
        <v>16.551724</v>
      </c>
      <c r="AA1783" s="42">
        <v>8.2758620000000001</v>
      </c>
      <c r="AB1783" s="42">
        <v>6.2068969999999997</v>
      </c>
      <c r="AC1783" s="42">
        <v>0</v>
      </c>
      <c r="AD1783" s="42">
        <v>19.655172</v>
      </c>
      <c r="AE1783" s="42">
        <v>43.448276</v>
      </c>
      <c r="AF1783" s="42">
        <v>10.344828</v>
      </c>
      <c r="AG1783" s="42">
        <v>76.551723999999993</v>
      </c>
      <c r="AH1783" s="42">
        <v>13.448276</v>
      </c>
      <c r="AI1783" s="42">
        <v>8.2758620000000001</v>
      </c>
      <c r="AJ1783" s="42">
        <v>16.551724</v>
      </c>
      <c r="AK1783" s="42">
        <v>17.586207000000002</v>
      </c>
      <c r="AL1783" s="42">
        <v>9.3103449999999999</v>
      </c>
      <c r="AM1783" s="42">
        <v>10.344828</v>
      </c>
      <c r="AN1783" s="42">
        <v>1.034483</v>
      </c>
      <c r="AO1783" s="42">
        <v>13.448276</v>
      </c>
      <c r="AP1783" s="42">
        <v>45.517240999999999</v>
      </c>
      <c r="AQ1783" s="42">
        <v>17.586207000000002</v>
      </c>
      <c r="AR1783" s="42">
        <v>132.413793</v>
      </c>
      <c r="AS1783" s="42">
        <v>12.413793</v>
      </c>
      <c r="AT1783" s="42">
        <v>4.137931</v>
      </c>
      <c r="AU1783" s="42">
        <v>16.551724</v>
      </c>
      <c r="AV1783" s="42">
        <v>16.551724</v>
      </c>
      <c r="AW1783" s="42">
        <v>16.551724</v>
      </c>
      <c r="AX1783" s="42">
        <v>16.551724</v>
      </c>
      <c r="AY1783" s="42">
        <v>37.241379000000002</v>
      </c>
      <c r="AZ1783" s="42">
        <v>12.413793</v>
      </c>
      <c r="BA1783" s="42">
        <v>74.482759000000001</v>
      </c>
      <c r="BB1783" s="42">
        <v>8.2758620000000001</v>
      </c>
      <c r="BC1783" s="42">
        <v>4.137931</v>
      </c>
      <c r="BD1783" s="42">
        <v>8.2758620000000001</v>
      </c>
      <c r="BE1783" s="42">
        <v>4.137931</v>
      </c>
      <c r="BF1783" s="42">
        <v>4.137931</v>
      </c>
      <c r="BG1783" s="42">
        <v>16.551724</v>
      </c>
      <c r="BH1783" s="42">
        <v>20.689654999999998</v>
      </c>
      <c r="BI1783" s="42">
        <v>8.2758620000000001</v>
      </c>
      <c r="BJ1783" s="42">
        <v>57.931033999999997</v>
      </c>
      <c r="BK1783" s="42">
        <v>4.137931</v>
      </c>
      <c r="BL1783" s="42">
        <v>0</v>
      </c>
      <c r="BM1783" s="42">
        <v>8.2758620000000001</v>
      </c>
      <c r="BN1783" s="42">
        <v>12.413793</v>
      </c>
      <c r="BO1783" s="42">
        <v>12.413793</v>
      </c>
      <c r="BP1783" s="42">
        <v>0</v>
      </c>
      <c r="BQ1783" s="42">
        <v>16.551724</v>
      </c>
      <c r="BR1783" s="42">
        <v>4.137931</v>
      </c>
      <c r="BS1783" s="42">
        <v>8.2758620000000001</v>
      </c>
      <c r="BT1783" s="42">
        <v>0</v>
      </c>
      <c r="BU1783" s="42">
        <v>0</v>
      </c>
      <c r="BV1783" s="42">
        <v>0</v>
      </c>
      <c r="BW1783" s="42">
        <v>0</v>
      </c>
      <c r="BX1783" s="42">
        <v>4.137931</v>
      </c>
      <c r="BY1783" s="42">
        <v>0</v>
      </c>
      <c r="BZ1783" s="42">
        <v>0</v>
      </c>
      <c r="CA1783" s="42">
        <v>4.137931</v>
      </c>
      <c r="CB1783" s="42">
        <v>70.344828000000007</v>
      </c>
      <c r="CC1783" s="42">
        <v>8.2758620000000001</v>
      </c>
      <c r="CD1783" s="42">
        <v>4.137931</v>
      </c>
      <c r="CE1783" s="42">
        <v>12.413793</v>
      </c>
      <c r="CF1783" s="42">
        <v>16.551724</v>
      </c>
      <c r="CG1783" s="42">
        <v>12.413793</v>
      </c>
      <c r="CH1783" s="42">
        <v>12.413793</v>
      </c>
      <c r="CI1783" s="42">
        <v>0</v>
      </c>
      <c r="CJ1783" s="42">
        <v>4.137931</v>
      </c>
      <c r="CK1783" s="42">
        <v>53.793103000000002</v>
      </c>
      <c r="CL1783" s="42">
        <v>4.137931</v>
      </c>
      <c r="CM1783" s="42">
        <v>0</v>
      </c>
      <c r="CN1783" s="42">
        <v>4.137931</v>
      </c>
      <c r="CO1783" s="42">
        <v>0</v>
      </c>
      <c r="CP1783" s="42">
        <v>0</v>
      </c>
      <c r="CQ1783" s="42">
        <v>4.137931</v>
      </c>
      <c r="CR1783" s="42">
        <v>37.241379000000002</v>
      </c>
      <c r="CS1783" s="42">
        <v>4.137931</v>
      </c>
    </row>
    <row r="1784" spans="1:97">
      <c r="A1784" s="40" t="s">
        <v>4255</v>
      </c>
      <c r="B1784" s="40" t="s">
        <v>289</v>
      </c>
      <c r="C1784" s="40" t="s">
        <v>4176</v>
      </c>
      <c r="D1784" s="40" t="s">
        <v>4187</v>
      </c>
      <c r="E1784" s="40" t="s">
        <v>4233</v>
      </c>
      <c r="F1784" s="40" t="s">
        <v>4195</v>
      </c>
      <c r="G1784" s="41" t="s">
        <v>294</v>
      </c>
      <c r="H1784" s="40" t="s">
        <v>4256</v>
      </c>
      <c r="I1784" s="42">
        <v>683</v>
      </c>
      <c r="J1784" s="42">
        <v>99.100404999999995</v>
      </c>
      <c r="K1784" s="42">
        <v>84.797253999999995</v>
      </c>
      <c r="L1784" s="42">
        <v>108.295288</v>
      </c>
      <c r="M1784" s="42">
        <v>166.52954600000001</v>
      </c>
      <c r="N1784" s="42">
        <v>113.297839</v>
      </c>
      <c r="O1784" s="42">
        <v>110.979668</v>
      </c>
      <c r="P1784" s="42">
        <v>101</v>
      </c>
      <c r="Q1784" s="42">
        <v>94</v>
      </c>
      <c r="R1784" s="42">
        <v>137</v>
      </c>
      <c r="S1784" s="42">
        <v>112</v>
      </c>
      <c r="T1784" s="42">
        <v>129</v>
      </c>
      <c r="U1784" s="42">
        <v>80</v>
      </c>
      <c r="V1784" s="42">
        <v>326.82345400000003</v>
      </c>
      <c r="W1784" s="42">
        <v>42.909453999999997</v>
      </c>
      <c r="X1784" s="42">
        <v>48.017721999999999</v>
      </c>
      <c r="Y1784" s="42">
        <v>52.104337000000001</v>
      </c>
      <c r="Z1784" s="42">
        <v>89.905522000000005</v>
      </c>
      <c r="AA1784" s="42">
        <v>51.061540000000001</v>
      </c>
      <c r="AB1784" s="42">
        <v>40.781573000000002</v>
      </c>
      <c r="AC1784" s="42">
        <v>2.043307</v>
      </c>
      <c r="AD1784" s="42">
        <v>60.277566</v>
      </c>
      <c r="AE1784" s="42">
        <v>192.070888</v>
      </c>
      <c r="AF1784" s="42">
        <v>74.474999999999994</v>
      </c>
      <c r="AG1784" s="42">
        <v>356.17654599999997</v>
      </c>
      <c r="AH1784" s="42">
        <v>56.190950999999998</v>
      </c>
      <c r="AI1784" s="42">
        <v>36.779532000000003</v>
      </c>
      <c r="AJ1784" s="42">
        <v>56.190950999999998</v>
      </c>
      <c r="AK1784" s="42">
        <v>76.624024000000006</v>
      </c>
      <c r="AL1784" s="42">
        <v>62.2363</v>
      </c>
      <c r="AM1784" s="42">
        <v>60.044989000000001</v>
      </c>
      <c r="AN1784" s="42">
        <v>8.1097990000000006</v>
      </c>
      <c r="AO1784" s="42">
        <v>69.472448999999997</v>
      </c>
      <c r="AP1784" s="42">
        <v>173.68112199999999</v>
      </c>
      <c r="AQ1784" s="42">
        <v>113.022975</v>
      </c>
      <c r="AR1784" s="42">
        <v>555.27214900000001</v>
      </c>
      <c r="AS1784" s="42">
        <v>28.606301999999999</v>
      </c>
      <c r="AT1784" s="42">
        <v>36.779532000000003</v>
      </c>
      <c r="AU1784" s="42">
        <v>12.259843999999999</v>
      </c>
      <c r="AV1784" s="42">
        <v>61.299219999999998</v>
      </c>
      <c r="AW1784" s="42">
        <v>93.992137</v>
      </c>
      <c r="AX1784" s="42">
        <v>69.472448999999997</v>
      </c>
      <c r="AY1784" s="42">
        <v>199.990397</v>
      </c>
      <c r="AZ1784" s="42">
        <v>52.87227</v>
      </c>
      <c r="BA1784" s="42">
        <v>285.89387699999997</v>
      </c>
      <c r="BB1784" s="42">
        <v>20.433073</v>
      </c>
      <c r="BC1784" s="42">
        <v>28.606301999999999</v>
      </c>
      <c r="BD1784" s="42">
        <v>8.1732289999999992</v>
      </c>
      <c r="BE1784" s="42">
        <v>32.692917000000001</v>
      </c>
      <c r="BF1784" s="42">
        <v>12.259843999999999</v>
      </c>
      <c r="BG1784" s="42">
        <v>69.472448999999997</v>
      </c>
      <c r="BH1784" s="42">
        <v>110.169448</v>
      </c>
      <c r="BI1784" s="42">
        <v>4.0866150000000001</v>
      </c>
      <c r="BJ1784" s="42">
        <v>269.37827199999998</v>
      </c>
      <c r="BK1784" s="42">
        <v>8.1732289999999992</v>
      </c>
      <c r="BL1784" s="42">
        <v>8.1732289999999992</v>
      </c>
      <c r="BM1784" s="42">
        <v>4.0866150000000001</v>
      </c>
      <c r="BN1784" s="42">
        <v>28.606301999999999</v>
      </c>
      <c r="BO1784" s="42">
        <v>81.732292999999999</v>
      </c>
      <c r="BP1784" s="42">
        <v>0</v>
      </c>
      <c r="BQ1784" s="42">
        <v>89.820948000000001</v>
      </c>
      <c r="BR1784" s="42">
        <v>48.785654999999998</v>
      </c>
      <c r="BS1784" s="42">
        <v>32.692917000000001</v>
      </c>
      <c r="BT1784" s="42">
        <v>0</v>
      </c>
      <c r="BU1784" s="42">
        <v>0</v>
      </c>
      <c r="BV1784" s="42">
        <v>0</v>
      </c>
      <c r="BW1784" s="42">
        <v>0</v>
      </c>
      <c r="BX1784" s="42">
        <v>0</v>
      </c>
      <c r="BY1784" s="42">
        <v>20.433073</v>
      </c>
      <c r="BZ1784" s="42">
        <v>0</v>
      </c>
      <c r="CA1784" s="42">
        <v>12.259843999999999</v>
      </c>
      <c r="CB1784" s="42">
        <v>249.28349299999999</v>
      </c>
      <c r="CC1784" s="42">
        <v>24.519687999999999</v>
      </c>
      <c r="CD1784" s="42">
        <v>20.433073</v>
      </c>
      <c r="CE1784" s="42">
        <v>12.259843999999999</v>
      </c>
      <c r="CF1784" s="42">
        <v>53.125990000000002</v>
      </c>
      <c r="CG1784" s="42">
        <v>77.645678000000004</v>
      </c>
      <c r="CH1784" s="42">
        <v>44.952761000000002</v>
      </c>
      <c r="CI1784" s="42">
        <v>0</v>
      </c>
      <c r="CJ1784" s="42">
        <v>16.346458999999999</v>
      </c>
      <c r="CK1784" s="42">
        <v>273.29573900000003</v>
      </c>
      <c r="CL1784" s="42">
        <v>4.0866150000000001</v>
      </c>
      <c r="CM1784" s="42">
        <v>16.346458999999999</v>
      </c>
      <c r="CN1784" s="42">
        <v>0</v>
      </c>
      <c r="CO1784" s="42">
        <v>8.1732289999999992</v>
      </c>
      <c r="CP1784" s="42">
        <v>16.346458999999999</v>
      </c>
      <c r="CQ1784" s="42">
        <v>4.0866150000000001</v>
      </c>
      <c r="CR1784" s="42">
        <v>199.990397</v>
      </c>
      <c r="CS1784" s="42">
        <v>24.265967</v>
      </c>
    </row>
    <row r="1785" spans="1:97">
      <c r="A1785" s="40" t="s">
        <v>4257</v>
      </c>
      <c r="B1785" s="40" t="s">
        <v>289</v>
      </c>
      <c r="C1785" s="40" t="s">
        <v>4176</v>
      </c>
      <c r="D1785" s="40" t="s">
        <v>4201</v>
      </c>
      <c r="E1785" s="40" t="s">
        <v>4258</v>
      </c>
      <c r="F1785" s="40" t="s">
        <v>2814</v>
      </c>
      <c r="G1785" s="41" t="s">
        <v>294</v>
      </c>
      <c r="H1785" s="40" t="s">
        <v>4259</v>
      </c>
      <c r="I1785" s="42">
        <v>122</v>
      </c>
      <c r="J1785" s="42">
        <v>26.433333000000001</v>
      </c>
      <c r="K1785" s="42">
        <v>7.1166669999999996</v>
      </c>
      <c r="L1785" s="42">
        <v>29.483332999999998</v>
      </c>
      <c r="M1785" s="42">
        <v>20.333333</v>
      </c>
      <c r="N1785" s="42">
        <v>21.35</v>
      </c>
      <c r="O1785" s="42">
        <v>17.283332999999999</v>
      </c>
      <c r="P1785" s="42">
        <v>6</v>
      </c>
      <c r="Q1785" s="42">
        <v>24</v>
      </c>
      <c r="R1785" s="42">
        <v>13</v>
      </c>
      <c r="S1785" s="42">
        <v>24</v>
      </c>
      <c r="T1785" s="42">
        <v>21</v>
      </c>
      <c r="U1785" s="42">
        <v>20</v>
      </c>
      <c r="V1785" s="42">
        <v>63.033332999999999</v>
      </c>
      <c r="W1785" s="42">
        <v>13.216666999999999</v>
      </c>
      <c r="X1785" s="42">
        <v>4.0666669999999998</v>
      </c>
      <c r="Y1785" s="42">
        <v>16.266667000000002</v>
      </c>
      <c r="Z1785" s="42">
        <v>8.1333330000000004</v>
      </c>
      <c r="AA1785" s="42">
        <v>12.2</v>
      </c>
      <c r="AB1785" s="42">
        <v>8.1333330000000004</v>
      </c>
      <c r="AC1785" s="42">
        <v>1.016667</v>
      </c>
      <c r="AD1785" s="42">
        <v>13.216666999999999</v>
      </c>
      <c r="AE1785" s="42">
        <v>35.583333000000003</v>
      </c>
      <c r="AF1785" s="42">
        <v>14.233333</v>
      </c>
      <c r="AG1785" s="42">
        <v>58.966667000000001</v>
      </c>
      <c r="AH1785" s="42">
        <v>13.216666999999999</v>
      </c>
      <c r="AI1785" s="42">
        <v>3.05</v>
      </c>
      <c r="AJ1785" s="42">
        <v>13.216666999999999</v>
      </c>
      <c r="AK1785" s="42">
        <v>12.2</v>
      </c>
      <c r="AL1785" s="42">
        <v>9.15</v>
      </c>
      <c r="AM1785" s="42">
        <v>7.1166669999999996</v>
      </c>
      <c r="AN1785" s="42">
        <v>1.016667</v>
      </c>
      <c r="AO1785" s="42">
        <v>13.216666999999999</v>
      </c>
      <c r="AP1785" s="42">
        <v>34.566667000000002</v>
      </c>
      <c r="AQ1785" s="42">
        <v>11.183332999999999</v>
      </c>
      <c r="AR1785" s="42">
        <v>101.666667</v>
      </c>
      <c r="AS1785" s="42">
        <v>8.1333330000000004</v>
      </c>
      <c r="AT1785" s="42">
        <v>8.1333330000000004</v>
      </c>
      <c r="AU1785" s="42">
        <v>8.1333330000000004</v>
      </c>
      <c r="AV1785" s="42">
        <v>12.2</v>
      </c>
      <c r="AW1785" s="42">
        <v>28.466667000000001</v>
      </c>
      <c r="AX1785" s="42">
        <v>12.2</v>
      </c>
      <c r="AY1785" s="42">
        <v>20.333333</v>
      </c>
      <c r="AZ1785" s="42">
        <v>4.0666669999999998</v>
      </c>
      <c r="BA1785" s="42">
        <v>56.933332999999998</v>
      </c>
      <c r="BB1785" s="42">
        <v>8.1333330000000004</v>
      </c>
      <c r="BC1785" s="42">
        <v>4.0666669999999998</v>
      </c>
      <c r="BD1785" s="42">
        <v>0</v>
      </c>
      <c r="BE1785" s="42">
        <v>12.2</v>
      </c>
      <c r="BF1785" s="42">
        <v>8.1333330000000004</v>
      </c>
      <c r="BG1785" s="42">
        <v>12.2</v>
      </c>
      <c r="BH1785" s="42">
        <v>12.2</v>
      </c>
      <c r="BI1785" s="42">
        <v>0</v>
      </c>
      <c r="BJ1785" s="42">
        <v>44.733333000000002</v>
      </c>
      <c r="BK1785" s="42">
        <v>0</v>
      </c>
      <c r="BL1785" s="42">
        <v>4.0666669999999998</v>
      </c>
      <c r="BM1785" s="42">
        <v>8.1333330000000004</v>
      </c>
      <c r="BN1785" s="42">
        <v>0</v>
      </c>
      <c r="BO1785" s="42">
        <v>20.333333</v>
      </c>
      <c r="BP1785" s="42">
        <v>0</v>
      </c>
      <c r="BQ1785" s="42">
        <v>8.1333330000000004</v>
      </c>
      <c r="BR1785" s="42">
        <v>4.0666669999999998</v>
      </c>
      <c r="BS1785" s="42">
        <v>0</v>
      </c>
      <c r="BT1785" s="42">
        <v>0</v>
      </c>
      <c r="BU1785" s="42">
        <v>0</v>
      </c>
      <c r="BV1785" s="42">
        <v>0</v>
      </c>
      <c r="BW1785" s="42">
        <v>0</v>
      </c>
      <c r="BX1785" s="42">
        <v>0</v>
      </c>
      <c r="BY1785" s="42">
        <v>0</v>
      </c>
      <c r="BZ1785" s="42">
        <v>0</v>
      </c>
      <c r="CA1785" s="42">
        <v>0</v>
      </c>
      <c r="CB1785" s="42">
        <v>52.866667</v>
      </c>
      <c r="CC1785" s="42">
        <v>4.0666669999999998</v>
      </c>
      <c r="CD1785" s="42">
        <v>4.0666669999999998</v>
      </c>
      <c r="CE1785" s="42">
        <v>8.1333330000000004</v>
      </c>
      <c r="CF1785" s="42">
        <v>12.2</v>
      </c>
      <c r="CG1785" s="42">
        <v>16.266667000000002</v>
      </c>
      <c r="CH1785" s="42">
        <v>8.1333330000000004</v>
      </c>
      <c r="CI1785" s="42">
        <v>0</v>
      </c>
      <c r="CJ1785" s="42">
        <v>0</v>
      </c>
      <c r="CK1785" s="42">
        <v>48.8</v>
      </c>
      <c r="CL1785" s="42">
        <v>4.0666669999999998</v>
      </c>
      <c r="CM1785" s="42">
        <v>4.0666669999999998</v>
      </c>
      <c r="CN1785" s="42">
        <v>0</v>
      </c>
      <c r="CO1785" s="42">
        <v>0</v>
      </c>
      <c r="CP1785" s="42">
        <v>12.2</v>
      </c>
      <c r="CQ1785" s="42">
        <v>4.0666669999999998</v>
      </c>
      <c r="CR1785" s="42">
        <v>20.333333</v>
      </c>
      <c r="CS1785" s="42">
        <v>4.0666669999999998</v>
      </c>
    </row>
    <row r="1786" spans="1:97">
      <c r="A1786" s="40" t="s">
        <v>4260</v>
      </c>
      <c r="B1786" s="40" t="s">
        <v>289</v>
      </c>
      <c r="C1786" s="40" t="s">
        <v>4176</v>
      </c>
      <c r="D1786" s="40" t="s">
        <v>4187</v>
      </c>
      <c r="E1786" s="40" t="s">
        <v>4246</v>
      </c>
      <c r="F1786" s="40" t="s">
        <v>2814</v>
      </c>
      <c r="G1786" s="41" t="s">
        <v>294</v>
      </c>
      <c r="H1786" s="40" t="s">
        <v>4261</v>
      </c>
      <c r="I1786" s="42">
        <v>196</v>
      </c>
      <c r="J1786" s="42">
        <v>46.396135000000001</v>
      </c>
      <c r="K1786" s="42">
        <v>25.565217000000001</v>
      </c>
      <c r="L1786" s="42">
        <v>35.033816000000002</v>
      </c>
      <c r="M1786" s="42">
        <v>40.714976</v>
      </c>
      <c r="N1786" s="42">
        <v>37.874395999999997</v>
      </c>
      <c r="O1786" s="42">
        <v>10.415459</v>
      </c>
      <c r="P1786" s="42">
        <v>34</v>
      </c>
      <c r="Q1786" s="42">
        <v>21</v>
      </c>
      <c r="R1786" s="42">
        <v>34</v>
      </c>
      <c r="S1786" s="42">
        <v>37</v>
      </c>
      <c r="T1786" s="42">
        <v>36</v>
      </c>
      <c r="U1786" s="42">
        <v>20</v>
      </c>
      <c r="V1786" s="42">
        <v>95.632850000000005</v>
      </c>
      <c r="W1786" s="42">
        <v>23.671498</v>
      </c>
      <c r="X1786" s="42">
        <v>12.309179</v>
      </c>
      <c r="Y1786" s="42">
        <v>16.096617999999999</v>
      </c>
      <c r="Z1786" s="42">
        <v>21.777778000000001</v>
      </c>
      <c r="AA1786" s="42">
        <v>16.096617999999999</v>
      </c>
      <c r="AB1786" s="42">
        <v>5.6811590000000001</v>
      </c>
      <c r="AC1786" s="42">
        <v>0</v>
      </c>
      <c r="AD1786" s="42">
        <v>30.299517000000002</v>
      </c>
      <c r="AE1786" s="42">
        <v>49.236714999999997</v>
      </c>
      <c r="AF1786" s="42">
        <v>16.096617999999999</v>
      </c>
      <c r="AG1786" s="42">
        <v>100.36715</v>
      </c>
      <c r="AH1786" s="42">
        <v>22.724637999999999</v>
      </c>
      <c r="AI1786" s="42">
        <v>13.256038999999999</v>
      </c>
      <c r="AJ1786" s="42">
        <v>18.937197999999999</v>
      </c>
      <c r="AK1786" s="42">
        <v>18.937197999999999</v>
      </c>
      <c r="AL1786" s="42">
        <v>21.777778000000001</v>
      </c>
      <c r="AM1786" s="42">
        <v>4.7343000000000002</v>
      </c>
      <c r="AN1786" s="42">
        <v>0</v>
      </c>
      <c r="AO1786" s="42">
        <v>29.352657000000001</v>
      </c>
      <c r="AP1786" s="42">
        <v>49.236714999999997</v>
      </c>
      <c r="AQ1786" s="42">
        <v>21.777778000000001</v>
      </c>
      <c r="AR1786" s="42">
        <v>147.71014500000001</v>
      </c>
      <c r="AS1786" s="42">
        <v>11.362318999999999</v>
      </c>
      <c r="AT1786" s="42">
        <v>7.5748790000000001</v>
      </c>
      <c r="AU1786" s="42">
        <v>7.5748790000000001</v>
      </c>
      <c r="AV1786" s="42">
        <v>18.937197999999999</v>
      </c>
      <c r="AW1786" s="42">
        <v>11.362318999999999</v>
      </c>
      <c r="AX1786" s="42">
        <v>22.724637999999999</v>
      </c>
      <c r="AY1786" s="42">
        <v>45.449275</v>
      </c>
      <c r="AZ1786" s="42">
        <v>22.724637999999999</v>
      </c>
      <c r="BA1786" s="42">
        <v>71.961353000000003</v>
      </c>
      <c r="BB1786" s="42">
        <v>11.362318999999999</v>
      </c>
      <c r="BC1786" s="42">
        <v>7.5748790000000001</v>
      </c>
      <c r="BD1786" s="42">
        <v>3.7874400000000001</v>
      </c>
      <c r="BE1786" s="42">
        <v>11.362318999999999</v>
      </c>
      <c r="BF1786" s="42">
        <v>0</v>
      </c>
      <c r="BG1786" s="42">
        <v>15.149758</v>
      </c>
      <c r="BH1786" s="42">
        <v>18.937197999999999</v>
      </c>
      <c r="BI1786" s="42">
        <v>3.7874400000000001</v>
      </c>
      <c r="BJ1786" s="42">
        <v>75.748791999999995</v>
      </c>
      <c r="BK1786" s="42">
        <v>0</v>
      </c>
      <c r="BL1786" s="42">
        <v>0</v>
      </c>
      <c r="BM1786" s="42">
        <v>3.7874400000000001</v>
      </c>
      <c r="BN1786" s="42">
        <v>7.5748790000000001</v>
      </c>
      <c r="BO1786" s="42">
        <v>11.362318999999999</v>
      </c>
      <c r="BP1786" s="42">
        <v>7.5748790000000001</v>
      </c>
      <c r="BQ1786" s="42">
        <v>26.512077000000001</v>
      </c>
      <c r="BR1786" s="42">
        <v>18.937197999999999</v>
      </c>
      <c r="BS1786" s="42">
        <v>15.149758</v>
      </c>
      <c r="BT1786" s="42">
        <v>3.7874400000000001</v>
      </c>
      <c r="BU1786" s="42">
        <v>0</v>
      </c>
      <c r="BV1786" s="42">
        <v>0</v>
      </c>
      <c r="BW1786" s="42">
        <v>0</v>
      </c>
      <c r="BX1786" s="42">
        <v>3.7874400000000001</v>
      </c>
      <c r="BY1786" s="42">
        <v>0</v>
      </c>
      <c r="BZ1786" s="42">
        <v>0</v>
      </c>
      <c r="CA1786" s="42">
        <v>7.5748790000000001</v>
      </c>
      <c r="CB1786" s="42">
        <v>75.748791999999995</v>
      </c>
      <c r="CC1786" s="42">
        <v>3.7874400000000001</v>
      </c>
      <c r="CD1786" s="42">
        <v>7.5748790000000001</v>
      </c>
      <c r="CE1786" s="42">
        <v>7.5748790000000001</v>
      </c>
      <c r="CF1786" s="42">
        <v>18.937197999999999</v>
      </c>
      <c r="CG1786" s="42">
        <v>7.5748790000000001</v>
      </c>
      <c r="CH1786" s="42">
        <v>15.149758</v>
      </c>
      <c r="CI1786" s="42">
        <v>0</v>
      </c>
      <c r="CJ1786" s="42">
        <v>15.149758</v>
      </c>
      <c r="CK1786" s="42">
        <v>56.811593999999999</v>
      </c>
      <c r="CL1786" s="42">
        <v>3.7874400000000001</v>
      </c>
      <c r="CM1786" s="42">
        <v>0</v>
      </c>
      <c r="CN1786" s="42">
        <v>0</v>
      </c>
      <c r="CO1786" s="42">
        <v>0</v>
      </c>
      <c r="CP1786" s="42">
        <v>0</v>
      </c>
      <c r="CQ1786" s="42">
        <v>7.5748790000000001</v>
      </c>
      <c r="CR1786" s="42">
        <v>45.449275</v>
      </c>
      <c r="CS1786" s="42">
        <v>0</v>
      </c>
    </row>
    <row r="1787" spans="1:97">
      <c r="A1787" s="40" t="s">
        <v>4262</v>
      </c>
      <c r="B1787" s="40" t="s">
        <v>289</v>
      </c>
      <c r="C1787" s="40" t="s">
        <v>4176</v>
      </c>
      <c r="D1787" s="40" t="s">
        <v>4187</v>
      </c>
      <c r="E1787" s="40" t="s">
        <v>4246</v>
      </c>
      <c r="F1787" s="40" t="s">
        <v>2814</v>
      </c>
      <c r="G1787" s="41" t="s">
        <v>294</v>
      </c>
      <c r="H1787" s="40" t="s">
        <v>4263</v>
      </c>
      <c r="I1787" s="42">
        <v>131</v>
      </c>
      <c r="J1787" s="42">
        <v>29.449611999999998</v>
      </c>
      <c r="K1787" s="42">
        <v>19.294574000000001</v>
      </c>
      <c r="L1787" s="42">
        <v>29.449611999999998</v>
      </c>
      <c r="M1787" s="42">
        <v>24.372093</v>
      </c>
      <c r="N1787" s="42">
        <v>16.248062000000001</v>
      </c>
      <c r="O1787" s="42">
        <v>12.186047</v>
      </c>
      <c r="P1787" s="42">
        <v>22</v>
      </c>
      <c r="Q1787" s="42">
        <v>14</v>
      </c>
      <c r="R1787" s="42">
        <v>21</v>
      </c>
      <c r="S1787" s="42">
        <v>28</v>
      </c>
      <c r="T1787" s="42">
        <v>21</v>
      </c>
      <c r="U1787" s="42">
        <v>9</v>
      </c>
      <c r="V1787" s="42">
        <v>70.069766999999999</v>
      </c>
      <c r="W1787" s="42">
        <v>18.279070000000001</v>
      </c>
      <c r="X1787" s="42">
        <v>10.155039</v>
      </c>
      <c r="Y1787" s="42">
        <v>14.217053999999999</v>
      </c>
      <c r="Z1787" s="42">
        <v>13.201549999999999</v>
      </c>
      <c r="AA1787" s="42">
        <v>9.1395350000000004</v>
      </c>
      <c r="AB1787" s="42">
        <v>5.0775189999999997</v>
      </c>
      <c r="AC1787" s="42">
        <v>0</v>
      </c>
      <c r="AD1787" s="42">
        <v>22.341085</v>
      </c>
      <c r="AE1787" s="42">
        <v>39.604650999999997</v>
      </c>
      <c r="AF1787" s="42">
        <v>8.1240310000000004</v>
      </c>
      <c r="AG1787" s="42">
        <v>60.930233000000001</v>
      </c>
      <c r="AH1787" s="42">
        <v>11.170543</v>
      </c>
      <c r="AI1787" s="42">
        <v>9.1395350000000004</v>
      </c>
      <c r="AJ1787" s="42">
        <v>15.232557999999999</v>
      </c>
      <c r="AK1787" s="42">
        <v>11.170543</v>
      </c>
      <c r="AL1787" s="42">
        <v>7.1085269999999996</v>
      </c>
      <c r="AM1787" s="42">
        <v>6.0930229999999996</v>
      </c>
      <c r="AN1787" s="42">
        <v>1.015504</v>
      </c>
      <c r="AO1787" s="42">
        <v>16.248062000000001</v>
      </c>
      <c r="AP1787" s="42">
        <v>34.527132000000002</v>
      </c>
      <c r="AQ1787" s="42">
        <v>10.155039</v>
      </c>
      <c r="AR1787" s="42">
        <v>109.674419</v>
      </c>
      <c r="AS1787" s="42">
        <v>0</v>
      </c>
      <c r="AT1787" s="42">
        <v>8.1240310000000004</v>
      </c>
      <c r="AU1787" s="42">
        <v>8.1240310000000004</v>
      </c>
      <c r="AV1787" s="42">
        <v>8.1240310000000004</v>
      </c>
      <c r="AW1787" s="42">
        <v>24.372093</v>
      </c>
      <c r="AX1787" s="42">
        <v>20.310078000000001</v>
      </c>
      <c r="AY1787" s="42">
        <v>20.310078000000001</v>
      </c>
      <c r="AZ1787" s="42">
        <v>20.310078000000001</v>
      </c>
      <c r="BA1787" s="42">
        <v>56.868217000000001</v>
      </c>
      <c r="BB1787" s="42">
        <v>0</v>
      </c>
      <c r="BC1787" s="42">
        <v>4.0620159999999998</v>
      </c>
      <c r="BD1787" s="42">
        <v>4.0620159999999998</v>
      </c>
      <c r="BE1787" s="42">
        <v>8.1240310000000004</v>
      </c>
      <c r="BF1787" s="42">
        <v>4.0620159999999998</v>
      </c>
      <c r="BG1787" s="42">
        <v>16.248062000000001</v>
      </c>
      <c r="BH1787" s="42">
        <v>12.186047</v>
      </c>
      <c r="BI1787" s="42">
        <v>8.1240310000000004</v>
      </c>
      <c r="BJ1787" s="42">
        <v>52.806201999999999</v>
      </c>
      <c r="BK1787" s="42">
        <v>0</v>
      </c>
      <c r="BL1787" s="42">
        <v>4.0620159999999998</v>
      </c>
      <c r="BM1787" s="42">
        <v>4.0620159999999998</v>
      </c>
      <c r="BN1787" s="42">
        <v>0</v>
      </c>
      <c r="BO1787" s="42">
        <v>20.310078000000001</v>
      </c>
      <c r="BP1787" s="42">
        <v>4.0620159999999998</v>
      </c>
      <c r="BQ1787" s="42">
        <v>8.1240310000000004</v>
      </c>
      <c r="BR1787" s="42">
        <v>12.186047</v>
      </c>
      <c r="BS1787" s="42">
        <v>28.434108999999999</v>
      </c>
      <c r="BT1787" s="42">
        <v>0</v>
      </c>
      <c r="BU1787" s="42">
        <v>0</v>
      </c>
      <c r="BV1787" s="42">
        <v>0</v>
      </c>
      <c r="BW1787" s="42">
        <v>0</v>
      </c>
      <c r="BX1787" s="42">
        <v>4.0620159999999998</v>
      </c>
      <c r="BY1787" s="42">
        <v>12.186047</v>
      </c>
      <c r="BZ1787" s="42">
        <v>0</v>
      </c>
      <c r="CA1787" s="42">
        <v>12.186047</v>
      </c>
      <c r="CB1787" s="42">
        <v>40.620154999999997</v>
      </c>
      <c r="CC1787" s="42">
        <v>0</v>
      </c>
      <c r="CD1787" s="42">
        <v>4.0620159999999998</v>
      </c>
      <c r="CE1787" s="42">
        <v>0</v>
      </c>
      <c r="CF1787" s="42">
        <v>8.1240310000000004</v>
      </c>
      <c r="CG1787" s="42">
        <v>16.248062000000001</v>
      </c>
      <c r="CH1787" s="42">
        <v>8.1240310000000004</v>
      </c>
      <c r="CI1787" s="42">
        <v>0</v>
      </c>
      <c r="CJ1787" s="42">
        <v>4.0620159999999998</v>
      </c>
      <c r="CK1787" s="42">
        <v>40.620154999999997</v>
      </c>
      <c r="CL1787" s="42">
        <v>0</v>
      </c>
      <c r="CM1787" s="42">
        <v>4.0620159999999998</v>
      </c>
      <c r="CN1787" s="42">
        <v>8.1240310000000004</v>
      </c>
      <c r="CO1787" s="42">
        <v>0</v>
      </c>
      <c r="CP1787" s="42">
        <v>4.0620159999999998</v>
      </c>
      <c r="CQ1787" s="42">
        <v>0</v>
      </c>
      <c r="CR1787" s="42">
        <v>20.310078000000001</v>
      </c>
      <c r="CS1787" s="42">
        <v>4.0620159999999998</v>
      </c>
    </row>
    <row r="1788" spans="1:97">
      <c r="A1788" s="40" t="s">
        <v>4264</v>
      </c>
      <c r="B1788" s="40" t="s">
        <v>289</v>
      </c>
      <c r="C1788" s="40" t="s">
        <v>4176</v>
      </c>
      <c r="D1788" s="40" t="s">
        <v>4201</v>
      </c>
      <c r="E1788" s="40" t="s">
        <v>4208</v>
      </c>
      <c r="F1788" s="40" t="s">
        <v>2903</v>
      </c>
      <c r="G1788" s="41" t="s">
        <v>294</v>
      </c>
      <c r="H1788" s="40" t="s">
        <v>4265</v>
      </c>
      <c r="I1788" s="42">
        <v>299</v>
      </c>
      <c r="J1788" s="42">
        <v>48</v>
      </c>
      <c r="K1788" s="42">
        <v>61</v>
      </c>
      <c r="L1788" s="42">
        <v>45</v>
      </c>
      <c r="M1788" s="42">
        <v>90</v>
      </c>
      <c r="N1788" s="42">
        <v>34</v>
      </c>
      <c r="O1788" s="42">
        <v>21</v>
      </c>
      <c r="P1788" s="42">
        <v>67</v>
      </c>
      <c r="Q1788" s="42">
        <v>40</v>
      </c>
      <c r="R1788" s="42">
        <v>80</v>
      </c>
      <c r="S1788" s="42">
        <v>39</v>
      </c>
      <c r="T1788" s="42">
        <v>31</v>
      </c>
      <c r="U1788" s="42">
        <v>13</v>
      </c>
      <c r="V1788" s="42">
        <v>162</v>
      </c>
      <c r="W1788" s="42">
        <v>31</v>
      </c>
      <c r="X1788" s="42">
        <v>37</v>
      </c>
      <c r="Y1788" s="42">
        <v>18</v>
      </c>
      <c r="Z1788" s="42">
        <v>49</v>
      </c>
      <c r="AA1788" s="42">
        <v>19</v>
      </c>
      <c r="AB1788" s="42">
        <v>8</v>
      </c>
      <c r="AC1788" s="42">
        <v>0</v>
      </c>
      <c r="AD1788" s="42">
        <v>45</v>
      </c>
      <c r="AE1788" s="42">
        <v>96</v>
      </c>
      <c r="AF1788" s="42">
        <v>21</v>
      </c>
      <c r="AG1788" s="42">
        <v>137</v>
      </c>
      <c r="AH1788" s="42">
        <v>17</v>
      </c>
      <c r="AI1788" s="42">
        <v>24</v>
      </c>
      <c r="AJ1788" s="42">
        <v>27</v>
      </c>
      <c r="AK1788" s="42">
        <v>41</v>
      </c>
      <c r="AL1788" s="42">
        <v>15</v>
      </c>
      <c r="AM1788" s="42">
        <v>11</v>
      </c>
      <c r="AN1788" s="42">
        <v>2</v>
      </c>
      <c r="AO1788" s="42">
        <v>25</v>
      </c>
      <c r="AP1788" s="42">
        <v>88</v>
      </c>
      <c r="AQ1788" s="42">
        <v>24</v>
      </c>
      <c r="AR1788" s="42">
        <v>272</v>
      </c>
      <c r="AS1788" s="42">
        <v>12</v>
      </c>
      <c r="AT1788" s="42">
        <v>20</v>
      </c>
      <c r="AU1788" s="42">
        <v>12</v>
      </c>
      <c r="AV1788" s="42">
        <v>60</v>
      </c>
      <c r="AW1788" s="42">
        <v>36</v>
      </c>
      <c r="AX1788" s="42">
        <v>52</v>
      </c>
      <c r="AY1788" s="42">
        <v>48</v>
      </c>
      <c r="AZ1788" s="42">
        <v>32</v>
      </c>
      <c r="BA1788" s="42">
        <v>136</v>
      </c>
      <c r="BB1788" s="42">
        <v>8</v>
      </c>
      <c r="BC1788" s="42">
        <v>16</v>
      </c>
      <c r="BD1788" s="42">
        <v>8</v>
      </c>
      <c r="BE1788" s="42">
        <v>20</v>
      </c>
      <c r="BF1788" s="42">
        <v>0</v>
      </c>
      <c r="BG1788" s="42">
        <v>36</v>
      </c>
      <c r="BH1788" s="42">
        <v>28</v>
      </c>
      <c r="BI1788" s="42">
        <v>20</v>
      </c>
      <c r="BJ1788" s="42">
        <v>136</v>
      </c>
      <c r="BK1788" s="42">
        <v>4</v>
      </c>
      <c r="BL1788" s="42">
        <v>4</v>
      </c>
      <c r="BM1788" s="42">
        <v>4</v>
      </c>
      <c r="BN1788" s="42">
        <v>40</v>
      </c>
      <c r="BO1788" s="42">
        <v>36</v>
      </c>
      <c r="BP1788" s="42">
        <v>16</v>
      </c>
      <c r="BQ1788" s="42">
        <v>20</v>
      </c>
      <c r="BR1788" s="42">
        <v>12</v>
      </c>
      <c r="BS1788" s="42">
        <v>44</v>
      </c>
      <c r="BT1788" s="42">
        <v>0</v>
      </c>
      <c r="BU1788" s="42">
        <v>0</v>
      </c>
      <c r="BV1788" s="42">
        <v>4</v>
      </c>
      <c r="BW1788" s="42">
        <v>4</v>
      </c>
      <c r="BX1788" s="42">
        <v>4</v>
      </c>
      <c r="BY1788" s="42">
        <v>12</v>
      </c>
      <c r="BZ1788" s="42">
        <v>0</v>
      </c>
      <c r="CA1788" s="42">
        <v>20</v>
      </c>
      <c r="CB1788" s="42">
        <v>128</v>
      </c>
      <c r="CC1788" s="42">
        <v>8</v>
      </c>
      <c r="CD1788" s="42">
        <v>8</v>
      </c>
      <c r="CE1788" s="42">
        <v>4</v>
      </c>
      <c r="CF1788" s="42">
        <v>52</v>
      </c>
      <c r="CG1788" s="42">
        <v>28</v>
      </c>
      <c r="CH1788" s="42">
        <v>24</v>
      </c>
      <c r="CI1788" s="42">
        <v>0</v>
      </c>
      <c r="CJ1788" s="42">
        <v>4</v>
      </c>
      <c r="CK1788" s="42">
        <v>100</v>
      </c>
      <c r="CL1788" s="42">
        <v>4</v>
      </c>
      <c r="CM1788" s="42">
        <v>12</v>
      </c>
      <c r="CN1788" s="42">
        <v>4</v>
      </c>
      <c r="CO1788" s="42">
        <v>4</v>
      </c>
      <c r="CP1788" s="42">
        <v>4</v>
      </c>
      <c r="CQ1788" s="42">
        <v>16</v>
      </c>
      <c r="CR1788" s="42">
        <v>48</v>
      </c>
      <c r="CS1788" s="42">
        <v>8</v>
      </c>
    </row>
    <row r="1789" spans="1:97">
      <c r="A1789" s="40" t="s">
        <v>4266</v>
      </c>
      <c r="B1789" s="40" t="s">
        <v>289</v>
      </c>
      <c r="C1789" s="40" t="s">
        <v>4176</v>
      </c>
      <c r="D1789" s="40" t="s">
        <v>4201</v>
      </c>
      <c r="E1789" s="40" t="s">
        <v>4205</v>
      </c>
      <c r="F1789" s="40" t="s">
        <v>2903</v>
      </c>
      <c r="G1789" s="41" t="s">
        <v>294</v>
      </c>
      <c r="H1789" s="40" t="s">
        <v>4267</v>
      </c>
      <c r="I1789" s="42">
        <v>2034</v>
      </c>
      <c r="J1789" s="42">
        <v>386.39899600000001</v>
      </c>
      <c r="K1789" s="42">
        <v>245.19025199999999</v>
      </c>
      <c r="L1789" s="42">
        <v>465.62202600000001</v>
      </c>
      <c r="M1789" s="42">
        <v>416.19458300000002</v>
      </c>
      <c r="N1789" s="42">
        <v>303.41538500000001</v>
      </c>
      <c r="O1789" s="42">
        <v>217.17875799999999</v>
      </c>
      <c r="P1789" s="42">
        <v>214</v>
      </c>
      <c r="Q1789" s="42">
        <v>236</v>
      </c>
      <c r="R1789" s="42">
        <v>308</v>
      </c>
      <c r="S1789" s="42">
        <v>330</v>
      </c>
      <c r="T1789" s="42">
        <v>236</v>
      </c>
      <c r="U1789" s="42">
        <v>68</v>
      </c>
      <c r="V1789" s="42">
        <v>977.06756600000006</v>
      </c>
      <c r="W1789" s="42">
        <v>192.16603000000001</v>
      </c>
      <c r="X1789" s="42">
        <v>128.71760900000001</v>
      </c>
      <c r="Y1789" s="42">
        <v>232.743876</v>
      </c>
      <c r="Z1789" s="42">
        <v>193.80776800000001</v>
      </c>
      <c r="AA1789" s="42">
        <v>155.27447900000001</v>
      </c>
      <c r="AB1789" s="42">
        <v>70.335825</v>
      </c>
      <c r="AC1789" s="42">
        <v>4.021979</v>
      </c>
      <c r="AD1789" s="42">
        <v>249.41364100000001</v>
      </c>
      <c r="AE1789" s="42">
        <v>581.75898600000005</v>
      </c>
      <c r="AF1789" s="42">
        <v>145.89493899999999</v>
      </c>
      <c r="AG1789" s="42">
        <v>1056.9324340000001</v>
      </c>
      <c r="AH1789" s="42">
        <v>194.232966</v>
      </c>
      <c r="AI1789" s="42">
        <v>116.47264300000001</v>
      </c>
      <c r="AJ1789" s="42">
        <v>232.87815000000001</v>
      </c>
      <c r="AK1789" s="42">
        <v>222.38681600000001</v>
      </c>
      <c r="AL1789" s="42">
        <v>148.140906</v>
      </c>
      <c r="AM1789" s="42">
        <v>111.645026</v>
      </c>
      <c r="AN1789" s="42">
        <v>31.175927999999999</v>
      </c>
      <c r="AO1789" s="42">
        <v>236.14639600000001</v>
      </c>
      <c r="AP1789" s="42">
        <v>601.38369299999999</v>
      </c>
      <c r="AQ1789" s="42">
        <v>219.40234599999999</v>
      </c>
      <c r="AR1789" s="42">
        <v>1665.0468800000001</v>
      </c>
      <c r="AS1789" s="42">
        <v>8.1782299999999992</v>
      </c>
      <c r="AT1789" s="42">
        <v>53.158496</v>
      </c>
      <c r="AU1789" s="42">
        <v>114.495222</v>
      </c>
      <c r="AV1789" s="42">
        <v>282.14893999999998</v>
      </c>
      <c r="AW1789" s="42">
        <v>257.61425000000003</v>
      </c>
      <c r="AX1789" s="42">
        <v>251.91385700000001</v>
      </c>
      <c r="AY1789" s="42">
        <v>546.24062700000002</v>
      </c>
      <c r="AZ1789" s="42">
        <v>151.297258</v>
      </c>
      <c r="BA1789" s="42">
        <v>796.03470800000002</v>
      </c>
      <c r="BB1789" s="42">
        <v>4.0891149999999996</v>
      </c>
      <c r="BC1789" s="42">
        <v>36.802036000000001</v>
      </c>
      <c r="BD1789" s="42">
        <v>65.425841000000005</v>
      </c>
      <c r="BE1789" s="42">
        <v>122.673452</v>
      </c>
      <c r="BF1789" s="42">
        <v>53.158496</v>
      </c>
      <c r="BG1789" s="42">
        <v>219.82754399999999</v>
      </c>
      <c r="BH1789" s="42">
        <v>240.89972800000001</v>
      </c>
      <c r="BI1789" s="42">
        <v>53.158496</v>
      </c>
      <c r="BJ1789" s="42">
        <v>869.01217199999996</v>
      </c>
      <c r="BK1789" s="42">
        <v>4.0891149999999996</v>
      </c>
      <c r="BL1789" s="42">
        <v>16.356459999999998</v>
      </c>
      <c r="BM1789" s="42">
        <v>49.069381</v>
      </c>
      <c r="BN1789" s="42">
        <v>159.47548800000001</v>
      </c>
      <c r="BO1789" s="42">
        <v>204.45575400000001</v>
      </c>
      <c r="BP1789" s="42">
        <v>32.086312999999997</v>
      </c>
      <c r="BQ1789" s="42">
        <v>305.34089899999998</v>
      </c>
      <c r="BR1789" s="42">
        <v>98.138762</v>
      </c>
      <c r="BS1789" s="42">
        <v>167.56420299999999</v>
      </c>
      <c r="BT1789" s="42">
        <v>4.0891149999999996</v>
      </c>
      <c r="BU1789" s="42">
        <v>8.1782299999999992</v>
      </c>
      <c r="BV1789" s="42">
        <v>0</v>
      </c>
      <c r="BW1789" s="42">
        <v>4.0891149999999996</v>
      </c>
      <c r="BX1789" s="42">
        <v>24.534690000000001</v>
      </c>
      <c r="BY1789" s="42">
        <v>40.801634999999997</v>
      </c>
      <c r="BZ1789" s="42">
        <v>0</v>
      </c>
      <c r="CA1789" s="42">
        <v>85.871416999999994</v>
      </c>
      <c r="CB1789" s="42">
        <v>804.39196900000002</v>
      </c>
      <c r="CC1789" s="42">
        <v>4.0891149999999996</v>
      </c>
      <c r="CD1789" s="42">
        <v>32.712921000000001</v>
      </c>
      <c r="CE1789" s="42">
        <v>94.049646999999993</v>
      </c>
      <c r="CF1789" s="42">
        <v>237.16867400000001</v>
      </c>
      <c r="CG1789" s="42">
        <v>220.81221400000001</v>
      </c>
      <c r="CH1789" s="42">
        <v>186.93559300000001</v>
      </c>
      <c r="CI1789" s="42">
        <v>4.0891149999999996</v>
      </c>
      <c r="CJ1789" s="42">
        <v>24.534690000000001</v>
      </c>
      <c r="CK1789" s="42">
        <v>693.09070799999995</v>
      </c>
      <c r="CL1789" s="42">
        <v>0</v>
      </c>
      <c r="CM1789" s="42">
        <v>12.267345000000001</v>
      </c>
      <c r="CN1789" s="42">
        <v>20.445575000000002</v>
      </c>
      <c r="CO1789" s="42">
        <v>40.891151000000001</v>
      </c>
      <c r="CP1789" s="42">
        <v>12.267345000000001</v>
      </c>
      <c r="CQ1789" s="42">
        <v>24.176628999999998</v>
      </c>
      <c r="CR1789" s="42">
        <v>542.15151200000003</v>
      </c>
      <c r="CS1789" s="42">
        <v>40.891151000000001</v>
      </c>
    </row>
    <row r="1790" spans="1:97">
      <c r="A1790" s="40" t="s">
        <v>4268</v>
      </c>
      <c r="B1790" s="40" t="s">
        <v>289</v>
      </c>
      <c r="C1790" s="40" t="s">
        <v>4176</v>
      </c>
      <c r="D1790" s="40" t="s">
        <v>4201</v>
      </c>
      <c r="E1790" s="40" t="s">
        <v>4208</v>
      </c>
      <c r="F1790" s="40" t="s">
        <v>2903</v>
      </c>
      <c r="G1790" s="41" t="s">
        <v>294</v>
      </c>
      <c r="H1790" s="40" t="s">
        <v>4269</v>
      </c>
      <c r="I1790" s="42">
        <v>294</v>
      </c>
      <c r="J1790" s="42">
        <v>70</v>
      </c>
      <c r="K1790" s="42">
        <v>30</v>
      </c>
      <c r="L1790" s="42">
        <v>77</v>
      </c>
      <c r="M1790" s="42">
        <v>50</v>
      </c>
      <c r="N1790" s="42">
        <v>44</v>
      </c>
      <c r="O1790" s="42">
        <v>23</v>
      </c>
      <c r="P1790" s="42">
        <v>36</v>
      </c>
      <c r="Q1790" s="42">
        <v>41</v>
      </c>
      <c r="R1790" s="42">
        <v>51</v>
      </c>
      <c r="S1790" s="42">
        <v>42</v>
      </c>
      <c r="T1790" s="42">
        <v>43</v>
      </c>
      <c r="U1790" s="42">
        <v>14</v>
      </c>
      <c r="V1790" s="42">
        <v>149</v>
      </c>
      <c r="W1790" s="42">
        <v>38</v>
      </c>
      <c r="X1790" s="42">
        <v>21</v>
      </c>
      <c r="Y1790" s="42">
        <v>39</v>
      </c>
      <c r="Z1790" s="42">
        <v>22</v>
      </c>
      <c r="AA1790" s="42">
        <v>19</v>
      </c>
      <c r="AB1790" s="42">
        <v>10</v>
      </c>
      <c r="AC1790" s="42">
        <v>0</v>
      </c>
      <c r="AD1790" s="42">
        <v>50</v>
      </c>
      <c r="AE1790" s="42">
        <v>77</v>
      </c>
      <c r="AF1790" s="42">
        <v>22</v>
      </c>
      <c r="AG1790" s="42">
        <v>145</v>
      </c>
      <c r="AH1790" s="42">
        <v>32</v>
      </c>
      <c r="AI1790" s="42">
        <v>9</v>
      </c>
      <c r="AJ1790" s="42">
        <v>38</v>
      </c>
      <c r="AK1790" s="42">
        <v>28</v>
      </c>
      <c r="AL1790" s="42">
        <v>25</v>
      </c>
      <c r="AM1790" s="42">
        <v>11</v>
      </c>
      <c r="AN1790" s="42">
        <v>2</v>
      </c>
      <c r="AO1790" s="42">
        <v>34</v>
      </c>
      <c r="AP1790" s="42">
        <v>82</v>
      </c>
      <c r="AQ1790" s="42">
        <v>29</v>
      </c>
      <c r="AR1790" s="42">
        <v>216</v>
      </c>
      <c r="AS1790" s="42">
        <v>20</v>
      </c>
      <c r="AT1790" s="42">
        <v>12</v>
      </c>
      <c r="AU1790" s="42">
        <v>4</v>
      </c>
      <c r="AV1790" s="42">
        <v>24</v>
      </c>
      <c r="AW1790" s="42">
        <v>32</v>
      </c>
      <c r="AX1790" s="42">
        <v>44</v>
      </c>
      <c r="AY1790" s="42">
        <v>64</v>
      </c>
      <c r="AZ1790" s="42">
        <v>16</v>
      </c>
      <c r="BA1790" s="42">
        <v>100</v>
      </c>
      <c r="BB1790" s="42">
        <v>16</v>
      </c>
      <c r="BC1790" s="42">
        <v>8</v>
      </c>
      <c r="BD1790" s="42">
        <v>0</v>
      </c>
      <c r="BE1790" s="42">
        <v>4</v>
      </c>
      <c r="BF1790" s="42">
        <v>4</v>
      </c>
      <c r="BG1790" s="42">
        <v>32</v>
      </c>
      <c r="BH1790" s="42">
        <v>24</v>
      </c>
      <c r="BI1790" s="42">
        <v>12</v>
      </c>
      <c r="BJ1790" s="42">
        <v>116</v>
      </c>
      <c r="BK1790" s="42">
        <v>4</v>
      </c>
      <c r="BL1790" s="42">
        <v>4</v>
      </c>
      <c r="BM1790" s="42">
        <v>4</v>
      </c>
      <c r="BN1790" s="42">
        <v>20</v>
      </c>
      <c r="BO1790" s="42">
        <v>28</v>
      </c>
      <c r="BP1790" s="42">
        <v>12</v>
      </c>
      <c r="BQ1790" s="42">
        <v>40</v>
      </c>
      <c r="BR1790" s="42">
        <v>4</v>
      </c>
      <c r="BS1790" s="42">
        <v>20</v>
      </c>
      <c r="BT1790" s="42">
        <v>0</v>
      </c>
      <c r="BU1790" s="42">
        <v>0</v>
      </c>
      <c r="BV1790" s="42">
        <v>0</v>
      </c>
      <c r="BW1790" s="42">
        <v>0</v>
      </c>
      <c r="BX1790" s="42">
        <v>8</v>
      </c>
      <c r="BY1790" s="42">
        <v>4</v>
      </c>
      <c r="BZ1790" s="42">
        <v>0</v>
      </c>
      <c r="CA1790" s="42">
        <v>8</v>
      </c>
      <c r="CB1790" s="42">
        <v>132</v>
      </c>
      <c r="CC1790" s="42">
        <v>20</v>
      </c>
      <c r="CD1790" s="42">
        <v>12</v>
      </c>
      <c r="CE1790" s="42">
        <v>4</v>
      </c>
      <c r="CF1790" s="42">
        <v>24</v>
      </c>
      <c r="CG1790" s="42">
        <v>24</v>
      </c>
      <c r="CH1790" s="42">
        <v>40</v>
      </c>
      <c r="CI1790" s="42">
        <v>0</v>
      </c>
      <c r="CJ1790" s="42">
        <v>8</v>
      </c>
      <c r="CK1790" s="42">
        <v>64</v>
      </c>
      <c r="CL1790" s="42">
        <v>0</v>
      </c>
      <c r="CM1790" s="42">
        <v>0</v>
      </c>
      <c r="CN1790" s="42">
        <v>0</v>
      </c>
      <c r="CO1790" s="42">
        <v>0</v>
      </c>
      <c r="CP1790" s="42">
        <v>0</v>
      </c>
      <c r="CQ1790" s="42">
        <v>0</v>
      </c>
      <c r="CR1790" s="42">
        <v>64</v>
      </c>
      <c r="CS1790" s="42">
        <v>0</v>
      </c>
    </row>
    <row r="1791" spans="1:97">
      <c r="A1791" s="40" t="s">
        <v>4270</v>
      </c>
      <c r="B1791" s="40" t="s">
        <v>289</v>
      </c>
      <c r="C1791" s="40" t="s">
        <v>4176</v>
      </c>
      <c r="D1791" s="40" t="s">
        <v>4177</v>
      </c>
      <c r="E1791" s="40" t="s">
        <v>4271</v>
      </c>
      <c r="F1791" s="40" t="s">
        <v>2814</v>
      </c>
      <c r="G1791" s="41" t="s">
        <v>294</v>
      </c>
      <c r="H1791" s="40" t="s">
        <v>4272</v>
      </c>
      <c r="I1791" s="42">
        <v>1099</v>
      </c>
      <c r="J1791" s="42">
        <v>223.57594900000001</v>
      </c>
      <c r="K1791" s="42">
        <v>153.025316</v>
      </c>
      <c r="L1791" s="42">
        <v>249.41139200000001</v>
      </c>
      <c r="M1791" s="42">
        <v>260.34177199999999</v>
      </c>
      <c r="N1791" s="42">
        <v>156.00632899999999</v>
      </c>
      <c r="O1791" s="42">
        <v>56.639240999999998</v>
      </c>
      <c r="P1791" s="42">
        <v>226</v>
      </c>
      <c r="Q1791" s="42">
        <v>178</v>
      </c>
      <c r="R1791" s="42">
        <v>268</v>
      </c>
      <c r="S1791" s="42">
        <v>209</v>
      </c>
      <c r="T1791" s="42">
        <v>103</v>
      </c>
      <c r="U1791" s="42">
        <v>46</v>
      </c>
      <c r="V1791" s="42">
        <v>552.48101299999996</v>
      </c>
      <c r="W1791" s="42">
        <v>108.31012699999999</v>
      </c>
      <c r="X1791" s="42">
        <v>85.455696000000003</v>
      </c>
      <c r="Y1791" s="42">
        <v>127.18987300000001</v>
      </c>
      <c r="Z1791" s="42">
        <v>122.221519</v>
      </c>
      <c r="AA1791" s="42">
        <v>78.5</v>
      </c>
      <c r="AB1791" s="42">
        <v>28.816455999999999</v>
      </c>
      <c r="AC1791" s="42">
        <v>1.9873419999999999</v>
      </c>
      <c r="AD1791" s="42">
        <v>147.06329099999999</v>
      </c>
      <c r="AE1791" s="42">
        <v>339.835443</v>
      </c>
      <c r="AF1791" s="42">
        <v>65.582278000000002</v>
      </c>
      <c r="AG1791" s="42">
        <v>546.51898700000004</v>
      </c>
      <c r="AH1791" s="42">
        <v>115.265823</v>
      </c>
      <c r="AI1791" s="42">
        <v>67.56962</v>
      </c>
      <c r="AJ1791" s="42">
        <v>122.221519</v>
      </c>
      <c r="AK1791" s="42">
        <v>138.12025299999999</v>
      </c>
      <c r="AL1791" s="42">
        <v>77.506328999999994</v>
      </c>
      <c r="AM1791" s="42">
        <v>21.860759000000002</v>
      </c>
      <c r="AN1791" s="42">
        <v>3.9746839999999999</v>
      </c>
      <c r="AO1791" s="42">
        <v>145.07594900000001</v>
      </c>
      <c r="AP1791" s="42">
        <v>332.87974700000001</v>
      </c>
      <c r="AQ1791" s="42">
        <v>68.563291000000007</v>
      </c>
      <c r="AR1791" s="42">
        <v>882.37974699999995</v>
      </c>
      <c r="AS1791" s="42">
        <v>11.924051</v>
      </c>
      <c r="AT1791" s="42">
        <v>39.746834999999997</v>
      </c>
      <c r="AU1791" s="42">
        <v>43.721519000000001</v>
      </c>
      <c r="AV1791" s="42">
        <v>158.98734200000001</v>
      </c>
      <c r="AW1791" s="42">
        <v>178.860759</v>
      </c>
      <c r="AX1791" s="42">
        <v>99.367089000000007</v>
      </c>
      <c r="AY1791" s="42">
        <v>202.70886100000001</v>
      </c>
      <c r="AZ1791" s="42">
        <v>147.06329099999999</v>
      </c>
      <c r="BA1791" s="42">
        <v>433.24050599999998</v>
      </c>
      <c r="BB1791" s="42">
        <v>3.9746839999999999</v>
      </c>
      <c r="BC1791" s="42">
        <v>39.746834999999997</v>
      </c>
      <c r="BD1791" s="42">
        <v>43.721519000000001</v>
      </c>
      <c r="BE1791" s="42">
        <v>63.594937000000002</v>
      </c>
      <c r="BF1791" s="42">
        <v>35.772151999999998</v>
      </c>
      <c r="BG1791" s="42">
        <v>79.493671000000006</v>
      </c>
      <c r="BH1791" s="42">
        <v>111.291139</v>
      </c>
      <c r="BI1791" s="42">
        <v>55.645569999999999</v>
      </c>
      <c r="BJ1791" s="42">
        <v>449.13924100000003</v>
      </c>
      <c r="BK1791" s="42">
        <v>7.9493669999999996</v>
      </c>
      <c r="BL1791" s="42">
        <v>0</v>
      </c>
      <c r="BM1791" s="42">
        <v>0</v>
      </c>
      <c r="BN1791" s="42">
        <v>95.392404999999997</v>
      </c>
      <c r="BO1791" s="42">
        <v>143.08860799999999</v>
      </c>
      <c r="BP1791" s="42">
        <v>19.873418000000001</v>
      </c>
      <c r="BQ1791" s="42">
        <v>91.417721999999998</v>
      </c>
      <c r="BR1791" s="42">
        <v>91.417721999999998</v>
      </c>
      <c r="BS1791" s="42">
        <v>131.164557</v>
      </c>
      <c r="BT1791" s="42">
        <v>0</v>
      </c>
      <c r="BU1791" s="42">
        <v>3.9746839999999999</v>
      </c>
      <c r="BV1791" s="42">
        <v>0</v>
      </c>
      <c r="BW1791" s="42">
        <v>3.9746839999999999</v>
      </c>
      <c r="BX1791" s="42">
        <v>3.9746839999999999</v>
      </c>
      <c r="BY1791" s="42">
        <v>23.848101</v>
      </c>
      <c r="BZ1791" s="42">
        <v>0</v>
      </c>
      <c r="CA1791" s="42">
        <v>95.392404999999997</v>
      </c>
      <c r="CB1791" s="42">
        <v>429.26582300000001</v>
      </c>
      <c r="CC1791" s="42">
        <v>3.9746839999999999</v>
      </c>
      <c r="CD1791" s="42">
        <v>31.797467999999999</v>
      </c>
      <c r="CE1791" s="42">
        <v>39.746834999999997</v>
      </c>
      <c r="CF1791" s="42">
        <v>135.139241</v>
      </c>
      <c r="CG1791" s="42">
        <v>127.18987300000001</v>
      </c>
      <c r="CH1791" s="42">
        <v>59.620252999999998</v>
      </c>
      <c r="CI1791" s="42">
        <v>0</v>
      </c>
      <c r="CJ1791" s="42">
        <v>31.797467999999999</v>
      </c>
      <c r="CK1791" s="42">
        <v>321.949367</v>
      </c>
      <c r="CL1791" s="42">
        <v>7.9493669999999996</v>
      </c>
      <c r="CM1791" s="42">
        <v>3.9746839999999999</v>
      </c>
      <c r="CN1791" s="42">
        <v>3.9746839999999999</v>
      </c>
      <c r="CO1791" s="42">
        <v>19.873418000000001</v>
      </c>
      <c r="CP1791" s="42">
        <v>47.696202999999997</v>
      </c>
      <c r="CQ1791" s="42">
        <v>15.898733999999999</v>
      </c>
      <c r="CR1791" s="42">
        <v>202.70886100000001</v>
      </c>
      <c r="CS1791" s="42">
        <v>19.873418000000001</v>
      </c>
    </row>
    <row r="1792" spans="1:97">
      <c r="A1792" s="40" t="s">
        <v>4273</v>
      </c>
      <c r="B1792" s="40" t="s">
        <v>289</v>
      </c>
      <c r="C1792" s="40" t="s">
        <v>4176</v>
      </c>
      <c r="D1792" s="40" t="s">
        <v>4201</v>
      </c>
      <c r="E1792" s="40" t="s">
        <v>4205</v>
      </c>
      <c r="F1792" s="40" t="s">
        <v>2903</v>
      </c>
      <c r="G1792" s="41" t="s">
        <v>294</v>
      </c>
      <c r="H1792" s="40" t="s">
        <v>4274</v>
      </c>
      <c r="I1792" s="42">
        <v>3111</v>
      </c>
      <c r="J1792" s="42">
        <v>521.44718599999999</v>
      </c>
      <c r="K1792" s="42">
        <v>368.31586299999998</v>
      </c>
      <c r="L1792" s="42">
        <v>575.49353599999995</v>
      </c>
      <c r="M1792" s="42">
        <v>712.61112600000001</v>
      </c>
      <c r="N1792" s="42">
        <v>655.56220199999996</v>
      </c>
      <c r="O1792" s="42">
        <v>277.570088</v>
      </c>
      <c r="P1792" s="42">
        <v>458</v>
      </c>
      <c r="Q1792" s="42">
        <v>460</v>
      </c>
      <c r="R1792" s="42">
        <v>595</v>
      </c>
      <c r="S1792" s="42">
        <v>627</v>
      </c>
      <c r="T1792" s="42">
        <v>426</v>
      </c>
      <c r="U1792" s="42">
        <v>158</v>
      </c>
      <c r="V1792" s="42">
        <v>1579.687731</v>
      </c>
      <c r="W1792" s="42">
        <v>283.24290500000001</v>
      </c>
      <c r="X1792" s="42">
        <v>206.176815</v>
      </c>
      <c r="Y1792" s="42">
        <v>274.23518000000001</v>
      </c>
      <c r="Z1792" s="42">
        <v>359.30813799999999</v>
      </c>
      <c r="AA1792" s="42">
        <v>338.29011300000002</v>
      </c>
      <c r="AB1792" s="42">
        <v>109.093557</v>
      </c>
      <c r="AC1792" s="42">
        <v>9.3410229999999999</v>
      </c>
      <c r="AD1792" s="42">
        <v>368.31586299999998</v>
      </c>
      <c r="AE1792" s="42">
        <v>913.78364899999997</v>
      </c>
      <c r="AF1792" s="42">
        <v>297.58821999999998</v>
      </c>
      <c r="AG1792" s="42">
        <v>1531.312269</v>
      </c>
      <c r="AH1792" s="42">
        <v>238.20428100000001</v>
      </c>
      <c r="AI1792" s="42">
        <v>162.139048</v>
      </c>
      <c r="AJ1792" s="42">
        <v>301.25835499999999</v>
      </c>
      <c r="AK1792" s="42">
        <v>353.30298800000003</v>
      </c>
      <c r="AL1792" s="42">
        <v>317.272088</v>
      </c>
      <c r="AM1792" s="42">
        <v>148.79362699999999</v>
      </c>
      <c r="AN1792" s="42">
        <v>10.341881000000001</v>
      </c>
      <c r="AO1792" s="42">
        <v>307.26350500000001</v>
      </c>
      <c r="AP1792" s="42">
        <v>903.77506600000004</v>
      </c>
      <c r="AQ1792" s="42">
        <v>320.27369800000002</v>
      </c>
      <c r="AR1792" s="42">
        <v>2571.5373639999998</v>
      </c>
      <c r="AS1792" s="42">
        <v>4.0034330000000002</v>
      </c>
      <c r="AT1792" s="42">
        <v>204.17509799999999</v>
      </c>
      <c r="AU1792" s="42">
        <v>200.17166499999999</v>
      </c>
      <c r="AV1792" s="42">
        <v>312.26779699999997</v>
      </c>
      <c r="AW1792" s="42">
        <v>396.33989600000001</v>
      </c>
      <c r="AX1792" s="42">
        <v>252.216297</v>
      </c>
      <c r="AY1792" s="42">
        <v>886.091948</v>
      </c>
      <c r="AZ1792" s="42">
        <v>316.27123</v>
      </c>
      <c r="BA1792" s="42">
        <v>1281.098653</v>
      </c>
      <c r="BB1792" s="42">
        <v>4.0034330000000002</v>
      </c>
      <c r="BC1792" s="42">
        <v>156.13389799999999</v>
      </c>
      <c r="BD1792" s="42">
        <v>148.12703200000001</v>
      </c>
      <c r="BE1792" s="42">
        <v>140.12016499999999</v>
      </c>
      <c r="BF1792" s="42">
        <v>64.054933000000005</v>
      </c>
      <c r="BG1792" s="42">
        <v>216.18539799999999</v>
      </c>
      <c r="BH1792" s="42">
        <v>428.36736200000001</v>
      </c>
      <c r="BI1792" s="42">
        <v>124.106432</v>
      </c>
      <c r="BJ1792" s="42">
        <v>1290.4387099999999</v>
      </c>
      <c r="BK1792" s="42">
        <v>0</v>
      </c>
      <c r="BL1792" s="42">
        <v>48.041200000000003</v>
      </c>
      <c r="BM1792" s="42">
        <v>52.044632999999997</v>
      </c>
      <c r="BN1792" s="42">
        <v>172.14763199999999</v>
      </c>
      <c r="BO1792" s="42">
        <v>332.284963</v>
      </c>
      <c r="BP1792" s="42">
        <v>36.030900000000003</v>
      </c>
      <c r="BQ1792" s="42">
        <v>457.72458599999999</v>
      </c>
      <c r="BR1792" s="42">
        <v>192.16479799999999</v>
      </c>
      <c r="BS1792" s="42">
        <v>240.20599799999999</v>
      </c>
      <c r="BT1792" s="42">
        <v>0</v>
      </c>
      <c r="BU1792" s="42">
        <v>0</v>
      </c>
      <c r="BV1792" s="42">
        <v>0</v>
      </c>
      <c r="BW1792" s="42">
        <v>28.024032999999999</v>
      </c>
      <c r="BX1792" s="42">
        <v>44.037765999999998</v>
      </c>
      <c r="BY1792" s="42">
        <v>44.037765999999998</v>
      </c>
      <c r="BZ1792" s="42">
        <v>0</v>
      </c>
      <c r="CA1792" s="42">
        <v>124.106432</v>
      </c>
      <c r="CB1792" s="42">
        <v>1124.964755</v>
      </c>
      <c r="CC1792" s="42">
        <v>4.0034330000000002</v>
      </c>
      <c r="CD1792" s="42">
        <v>140.12016499999999</v>
      </c>
      <c r="CE1792" s="42">
        <v>136.11673200000001</v>
      </c>
      <c r="CF1792" s="42">
        <v>248.212864</v>
      </c>
      <c r="CG1792" s="42">
        <v>296.25406400000003</v>
      </c>
      <c r="CH1792" s="42">
        <v>184.15793099999999</v>
      </c>
      <c r="CI1792" s="42">
        <v>4.0034330000000002</v>
      </c>
      <c r="CJ1792" s="42">
        <v>112.096132</v>
      </c>
      <c r="CK1792" s="42">
        <v>1206.3666109999999</v>
      </c>
      <c r="CL1792" s="42">
        <v>0</v>
      </c>
      <c r="CM1792" s="42">
        <v>64.054933000000005</v>
      </c>
      <c r="CN1792" s="42">
        <v>64.054933000000005</v>
      </c>
      <c r="CO1792" s="42">
        <v>36.030900000000003</v>
      </c>
      <c r="CP1792" s="42">
        <v>56.048065999999999</v>
      </c>
      <c r="CQ1792" s="42">
        <v>24.020600000000002</v>
      </c>
      <c r="CR1792" s="42">
        <v>882.08851500000003</v>
      </c>
      <c r="CS1792" s="42">
        <v>80.068665999999993</v>
      </c>
    </row>
    <row r="1793" spans="1:97">
      <c r="A1793" s="40" t="s">
        <v>4275</v>
      </c>
      <c r="B1793" s="40" t="s">
        <v>289</v>
      </c>
      <c r="C1793" s="40" t="s">
        <v>4176</v>
      </c>
      <c r="D1793" s="40" t="s">
        <v>4187</v>
      </c>
      <c r="E1793" s="40" t="s">
        <v>4198</v>
      </c>
      <c r="F1793" s="40" t="s">
        <v>4195</v>
      </c>
      <c r="G1793" s="41" t="s">
        <v>294</v>
      </c>
      <c r="H1793" s="40" t="s">
        <v>4276</v>
      </c>
      <c r="I1793" s="42">
        <v>223</v>
      </c>
      <c r="J1793" s="42">
        <v>51.533613000000003</v>
      </c>
      <c r="K1793" s="42">
        <v>30.920168</v>
      </c>
      <c r="L1793" s="42">
        <v>56.218487000000003</v>
      </c>
      <c r="M1793" s="42">
        <v>40.289915999999998</v>
      </c>
      <c r="N1793" s="42">
        <v>27.172269</v>
      </c>
      <c r="O1793" s="42">
        <v>16.865545999999998</v>
      </c>
      <c r="P1793" s="42">
        <v>31</v>
      </c>
      <c r="Q1793" s="42">
        <v>24</v>
      </c>
      <c r="R1793" s="42">
        <v>47</v>
      </c>
      <c r="S1793" s="42">
        <v>29</v>
      </c>
      <c r="T1793" s="42">
        <v>34</v>
      </c>
      <c r="U1793" s="42">
        <v>16</v>
      </c>
      <c r="V1793" s="42">
        <v>108.689076</v>
      </c>
      <c r="W1793" s="42">
        <v>24.361345</v>
      </c>
      <c r="X1793" s="42">
        <v>14.991597000000001</v>
      </c>
      <c r="Y1793" s="42">
        <v>27.172269</v>
      </c>
      <c r="Z1793" s="42">
        <v>22.487394999999999</v>
      </c>
      <c r="AA1793" s="42">
        <v>11.243696999999999</v>
      </c>
      <c r="AB1793" s="42">
        <v>8.4327729999999992</v>
      </c>
      <c r="AC1793" s="42">
        <v>0</v>
      </c>
      <c r="AD1793" s="42">
        <v>28.109244</v>
      </c>
      <c r="AE1793" s="42">
        <v>64.651261000000005</v>
      </c>
      <c r="AF1793" s="42">
        <v>15.928571</v>
      </c>
      <c r="AG1793" s="42">
        <v>114.310924</v>
      </c>
      <c r="AH1793" s="42">
        <v>27.172269</v>
      </c>
      <c r="AI1793" s="42">
        <v>15.928571</v>
      </c>
      <c r="AJ1793" s="42">
        <v>29.046218</v>
      </c>
      <c r="AK1793" s="42">
        <v>17.802520999999999</v>
      </c>
      <c r="AL1793" s="42">
        <v>15.928571</v>
      </c>
      <c r="AM1793" s="42">
        <v>7.4957979999999997</v>
      </c>
      <c r="AN1793" s="42">
        <v>0.936975</v>
      </c>
      <c r="AO1793" s="42">
        <v>32.794117999999997</v>
      </c>
      <c r="AP1793" s="42">
        <v>63.714286000000001</v>
      </c>
      <c r="AQ1793" s="42">
        <v>17.802520999999999</v>
      </c>
      <c r="AR1793" s="42">
        <v>172.40336099999999</v>
      </c>
      <c r="AS1793" s="42">
        <v>3.7478989999999999</v>
      </c>
      <c r="AT1793" s="42">
        <v>3.7478989999999999</v>
      </c>
      <c r="AU1793" s="42">
        <v>18.739495999999999</v>
      </c>
      <c r="AV1793" s="42">
        <v>29.983193</v>
      </c>
      <c r="AW1793" s="42">
        <v>14.991597000000001</v>
      </c>
      <c r="AX1793" s="42">
        <v>26.235294</v>
      </c>
      <c r="AY1793" s="42">
        <v>56.218487000000003</v>
      </c>
      <c r="AZ1793" s="42">
        <v>18.739495999999999</v>
      </c>
      <c r="BA1793" s="42">
        <v>86.201680999999994</v>
      </c>
      <c r="BB1793" s="42">
        <v>3.7478989999999999</v>
      </c>
      <c r="BC1793" s="42">
        <v>3.7478989999999999</v>
      </c>
      <c r="BD1793" s="42">
        <v>3.7478989999999999</v>
      </c>
      <c r="BE1793" s="42">
        <v>18.739495999999999</v>
      </c>
      <c r="BF1793" s="42">
        <v>3.7478989999999999</v>
      </c>
      <c r="BG1793" s="42">
        <v>22.487394999999999</v>
      </c>
      <c r="BH1793" s="42">
        <v>29.983193</v>
      </c>
      <c r="BI1793" s="42">
        <v>0</v>
      </c>
      <c r="BJ1793" s="42">
        <v>86.201680999999994</v>
      </c>
      <c r="BK1793" s="42">
        <v>0</v>
      </c>
      <c r="BL1793" s="42">
        <v>0</v>
      </c>
      <c r="BM1793" s="42">
        <v>14.991597000000001</v>
      </c>
      <c r="BN1793" s="42">
        <v>11.243696999999999</v>
      </c>
      <c r="BO1793" s="42">
        <v>11.243696999999999</v>
      </c>
      <c r="BP1793" s="42">
        <v>3.7478989999999999</v>
      </c>
      <c r="BQ1793" s="42">
        <v>26.235294</v>
      </c>
      <c r="BR1793" s="42">
        <v>18.739495999999999</v>
      </c>
      <c r="BS1793" s="42">
        <v>18.739495999999999</v>
      </c>
      <c r="BT1793" s="42">
        <v>0</v>
      </c>
      <c r="BU1793" s="42">
        <v>0</v>
      </c>
      <c r="BV1793" s="42">
        <v>0</v>
      </c>
      <c r="BW1793" s="42">
        <v>0</v>
      </c>
      <c r="BX1793" s="42">
        <v>0</v>
      </c>
      <c r="BY1793" s="42">
        <v>11.243696999999999</v>
      </c>
      <c r="BZ1793" s="42">
        <v>0</v>
      </c>
      <c r="CA1793" s="42">
        <v>7.4957979999999997</v>
      </c>
      <c r="CB1793" s="42">
        <v>86.201680999999994</v>
      </c>
      <c r="CC1793" s="42">
        <v>3.7478989999999999</v>
      </c>
      <c r="CD1793" s="42">
        <v>3.7478989999999999</v>
      </c>
      <c r="CE1793" s="42">
        <v>18.739495999999999</v>
      </c>
      <c r="CF1793" s="42">
        <v>26.235294</v>
      </c>
      <c r="CG1793" s="42">
        <v>14.991597000000001</v>
      </c>
      <c r="CH1793" s="42">
        <v>14.991597000000001</v>
      </c>
      <c r="CI1793" s="42">
        <v>0</v>
      </c>
      <c r="CJ1793" s="42">
        <v>3.7478989999999999</v>
      </c>
      <c r="CK1793" s="42">
        <v>67.462185000000005</v>
      </c>
      <c r="CL1793" s="42">
        <v>0</v>
      </c>
      <c r="CM1793" s="42">
        <v>0</v>
      </c>
      <c r="CN1793" s="42">
        <v>0</v>
      </c>
      <c r="CO1793" s="42">
        <v>3.7478989999999999</v>
      </c>
      <c r="CP1793" s="42">
        <v>0</v>
      </c>
      <c r="CQ1793" s="42">
        <v>0</v>
      </c>
      <c r="CR1793" s="42">
        <v>56.218487000000003</v>
      </c>
      <c r="CS1793" s="42">
        <v>7.4957979999999997</v>
      </c>
    </row>
    <row r="1794" spans="1:97">
      <c r="A1794" s="40" t="s">
        <v>4277</v>
      </c>
      <c r="B1794" s="40" t="s">
        <v>289</v>
      </c>
      <c r="C1794" s="40" t="s">
        <v>4176</v>
      </c>
      <c r="D1794" s="40" t="s">
        <v>4187</v>
      </c>
      <c r="E1794" s="40" t="s">
        <v>4233</v>
      </c>
      <c r="F1794" s="40" t="s">
        <v>4195</v>
      </c>
      <c r="G1794" s="41" t="s">
        <v>294</v>
      </c>
      <c r="H1794" s="40" t="s">
        <v>4278</v>
      </c>
      <c r="I1794" s="42">
        <v>1114</v>
      </c>
      <c r="J1794" s="42">
        <v>167.457379</v>
      </c>
      <c r="K1794" s="42">
        <v>151.12007299999999</v>
      </c>
      <c r="L1794" s="42">
        <v>211.36388600000001</v>
      </c>
      <c r="M1794" s="42">
        <v>263.43904700000002</v>
      </c>
      <c r="N1794" s="42">
        <v>183.79468399999999</v>
      </c>
      <c r="O1794" s="42">
        <v>136.82493099999999</v>
      </c>
      <c r="P1794" s="42">
        <v>177</v>
      </c>
      <c r="Q1794" s="42">
        <v>164</v>
      </c>
      <c r="R1794" s="42">
        <v>232</v>
      </c>
      <c r="S1794" s="42">
        <v>207</v>
      </c>
      <c r="T1794" s="42">
        <v>203</v>
      </c>
      <c r="U1794" s="42">
        <v>111</v>
      </c>
      <c r="V1794" s="42">
        <v>536.06782799999996</v>
      </c>
      <c r="W1794" s="42">
        <v>79.644362999999998</v>
      </c>
      <c r="X1794" s="42">
        <v>73.517874000000006</v>
      </c>
      <c r="Y1794" s="42">
        <v>103.129239</v>
      </c>
      <c r="Z1794" s="42">
        <v>129.67735999999999</v>
      </c>
      <c r="AA1794" s="42">
        <v>90.876260000000002</v>
      </c>
      <c r="AB1794" s="42">
        <v>57.180568000000001</v>
      </c>
      <c r="AC1794" s="42">
        <v>2.042163</v>
      </c>
      <c r="AD1794" s="42">
        <v>107.213566</v>
      </c>
      <c r="AE1794" s="42">
        <v>315.514207</v>
      </c>
      <c r="AF1794" s="42">
        <v>113.34005500000001</v>
      </c>
      <c r="AG1794" s="42">
        <v>577.93217200000004</v>
      </c>
      <c r="AH1794" s="42">
        <v>87.813016000000005</v>
      </c>
      <c r="AI1794" s="42">
        <v>77.602199999999996</v>
      </c>
      <c r="AJ1794" s="42">
        <v>108.234647</v>
      </c>
      <c r="AK1794" s="42">
        <v>133.76168699999999</v>
      </c>
      <c r="AL1794" s="42">
        <v>92.918423000000004</v>
      </c>
      <c r="AM1794" s="42">
        <v>70.454628999999997</v>
      </c>
      <c r="AN1794" s="42">
        <v>7.1475710000000001</v>
      </c>
      <c r="AO1794" s="42">
        <v>126.614115</v>
      </c>
      <c r="AP1794" s="42">
        <v>311.42988100000002</v>
      </c>
      <c r="AQ1794" s="42">
        <v>139.88817599999999</v>
      </c>
      <c r="AR1794" s="42">
        <v>939.39504999999997</v>
      </c>
      <c r="AS1794" s="42">
        <v>106.19248399999999</v>
      </c>
      <c r="AT1794" s="42">
        <v>69.433547000000004</v>
      </c>
      <c r="AU1794" s="42">
        <v>28.590284</v>
      </c>
      <c r="AV1794" s="42">
        <v>81.686526000000001</v>
      </c>
      <c r="AW1794" s="42">
        <v>130.698442</v>
      </c>
      <c r="AX1794" s="42">
        <v>142.95142100000001</v>
      </c>
      <c r="AY1794" s="42">
        <v>298.15582000000001</v>
      </c>
      <c r="AZ1794" s="42">
        <v>81.686526000000001</v>
      </c>
      <c r="BA1794" s="42">
        <v>453.36022000000003</v>
      </c>
      <c r="BB1794" s="42">
        <v>61.264895000000003</v>
      </c>
      <c r="BC1794" s="42">
        <v>57.180568000000001</v>
      </c>
      <c r="BD1794" s="42">
        <v>24.505958</v>
      </c>
      <c r="BE1794" s="42">
        <v>32.674610000000001</v>
      </c>
      <c r="BF1794" s="42">
        <v>20.421631999999999</v>
      </c>
      <c r="BG1794" s="42">
        <v>85.770852000000005</v>
      </c>
      <c r="BH1794" s="42">
        <v>142.95142100000001</v>
      </c>
      <c r="BI1794" s="42">
        <v>28.590284</v>
      </c>
      <c r="BJ1794" s="42">
        <v>486.03483</v>
      </c>
      <c r="BK1794" s="42">
        <v>44.927588999999998</v>
      </c>
      <c r="BL1794" s="42">
        <v>12.252979</v>
      </c>
      <c r="BM1794" s="42">
        <v>4.0843259999999999</v>
      </c>
      <c r="BN1794" s="42">
        <v>49.011915999999999</v>
      </c>
      <c r="BO1794" s="42">
        <v>110.27681</v>
      </c>
      <c r="BP1794" s="42">
        <v>57.180568000000001</v>
      </c>
      <c r="BQ1794" s="42">
        <v>155.20439999999999</v>
      </c>
      <c r="BR1794" s="42">
        <v>53.096241999999997</v>
      </c>
      <c r="BS1794" s="42">
        <v>89.855179000000007</v>
      </c>
      <c r="BT1794" s="42">
        <v>0</v>
      </c>
      <c r="BU1794" s="42">
        <v>8.1686530000000008</v>
      </c>
      <c r="BV1794" s="42">
        <v>0</v>
      </c>
      <c r="BW1794" s="42">
        <v>4.0843259999999999</v>
      </c>
      <c r="BX1794" s="42">
        <v>8.1686530000000008</v>
      </c>
      <c r="BY1794" s="42">
        <v>20.421631999999999</v>
      </c>
      <c r="BZ1794" s="42">
        <v>0</v>
      </c>
      <c r="CA1794" s="42">
        <v>49.011915999999999</v>
      </c>
      <c r="CB1794" s="42">
        <v>457.444546</v>
      </c>
      <c r="CC1794" s="42">
        <v>77.602199999999996</v>
      </c>
      <c r="CD1794" s="42">
        <v>53.096241999999997</v>
      </c>
      <c r="CE1794" s="42">
        <v>16.337305000000001</v>
      </c>
      <c r="CF1794" s="42">
        <v>69.433547000000004</v>
      </c>
      <c r="CG1794" s="42">
        <v>110.27681</v>
      </c>
      <c r="CH1794" s="42">
        <v>110.27681</v>
      </c>
      <c r="CI1794" s="42">
        <v>0</v>
      </c>
      <c r="CJ1794" s="42">
        <v>20.421631999999999</v>
      </c>
      <c r="CK1794" s="42">
        <v>392.095325</v>
      </c>
      <c r="CL1794" s="42">
        <v>28.590284</v>
      </c>
      <c r="CM1794" s="42">
        <v>8.1686530000000008</v>
      </c>
      <c r="CN1794" s="42">
        <v>12.252979</v>
      </c>
      <c r="CO1794" s="42">
        <v>8.1686530000000008</v>
      </c>
      <c r="CP1794" s="42">
        <v>12.252979</v>
      </c>
      <c r="CQ1794" s="42">
        <v>12.252979</v>
      </c>
      <c r="CR1794" s="42">
        <v>298.15582000000001</v>
      </c>
      <c r="CS1794" s="42">
        <v>12.252979</v>
      </c>
    </row>
    <row r="1795" spans="1:97">
      <c r="A1795" s="40" t="s">
        <v>4279</v>
      </c>
      <c r="B1795" s="40" t="s">
        <v>289</v>
      </c>
      <c r="C1795" s="40" t="s">
        <v>4176</v>
      </c>
      <c r="D1795" s="40" t="s">
        <v>4177</v>
      </c>
      <c r="E1795" s="40" t="s">
        <v>4280</v>
      </c>
      <c r="F1795" s="40" t="s">
        <v>2814</v>
      </c>
      <c r="G1795" s="41" t="s">
        <v>294</v>
      </c>
      <c r="H1795" s="40" t="s">
        <v>4281</v>
      </c>
      <c r="I1795" s="42">
        <v>624</v>
      </c>
      <c r="J1795" s="42">
        <v>99.389162999999996</v>
      </c>
      <c r="K1795" s="42">
        <v>88.118227000000005</v>
      </c>
      <c r="L1795" s="42">
        <v>129.10344799999999</v>
      </c>
      <c r="M1795" s="42">
        <v>129.10344799999999</v>
      </c>
      <c r="N1795" s="42">
        <v>116.80788200000001</v>
      </c>
      <c r="O1795" s="42">
        <v>61.477832999999997</v>
      </c>
      <c r="P1795" s="42">
        <v>94</v>
      </c>
      <c r="Q1795" s="42">
        <v>75</v>
      </c>
      <c r="R1795" s="42">
        <v>113</v>
      </c>
      <c r="S1795" s="42">
        <v>119</v>
      </c>
      <c r="T1795" s="42">
        <v>104</v>
      </c>
      <c r="U1795" s="42">
        <v>38</v>
      </c>
      <c r="V1795" s="42">
        <v>327.88177300000001</v>
      </c>
      <c r="W1795" s="42">
        <v>61.477832999999997</v>
      </c>
      <c r="X1795" s="42">
        <v>46.108373999999998</v>
      </c>
      <c r="Y1795" s="42">
        <v>60.453201999999997</v>
      </c>
      <c r="Z1795" s="42">
        <v>74.798029999999997</v>
      </c>
      <c r="AA1795" s="42">
        <v>53.280788000000001</v>
      </c>
      <c r="AB1795" s="42">
        <v>30.738916</v>
      </c>
      <c r="AC1795" s="42">
        <v>1.0246310000000001</v>
      </c>
      <c r="AD1795" s="42">
        <v>85.044335000000004</v>
      </c>
      <c r="AE1795" s="42">
        <v>181.35960600000001</v>
      </c>
      <c r="AF1795" s="42">
        <v>61.477832999999997</v>
      </c>
      <c r="AG1795" s="42">
        <v>296.11822699999999</v>
      </c>
      <c r="AH1795" s="42">
        <v>37.91133</v>
      </c>
      <c r="AI1795" s="42">
        <v>42.009852000000002</v>
      </c>
      <c r="AJ1795" s="42">
        <v>68.650245999999996</v>
      </c>
      <c r="AK1795" s="42">
        <v>54.305419000000001</v>
      </c>
      <c r="AL1795" s="42">
        <v>63.527093999999998</v>
      </c>
      <c r="AM1795" s="42">
        <v>27.665025</v>
      </c>
      <c r="AN1795" s="42">
        <v>2.049261</v>
      </c>
      <c r="AO1795" s="42">
        <v>60.453201999999997</v>
      </c>
      <c r="AP1795" s="42">
        <v>165.990148</v>
      </c>
      <c r="AQ1795" s="42">
        <v>69.674876999999995</v>
      </c>
      <c r="AR1795" s="42">
        <v>516.41379300000006</v>
      </c>
      <c r="AS1795" s="42">
        <v>4.098522</v>
      </c>
      <c r="AT1795" s="42">
        <v>16.394089000000001</v>
      </c>
      <c r="AU1795" s="42">
        <v>24.591132999999999</v>
      </c>
      <c r="AV1795" s="42">
        <v>53.280788000000001</v>
      </c>
      <c r="AW1795" s="42">
        <v>77.871921</v>
      </c>
      <c r="AX1795" s="42">
        <v>61.477832999999997</v>
      </c>
      <c r="AY1795" s="42">
        <v>204.926108</v>
      </c>
      <c r="AZ1795" s="42">
        <v>73.773398999999998</v>
      </c>
      <c r="BA1795" s="42">
        <v>254.108374</v>
      </c>
      <c r="BB1795" s="42">
        <v>4.098522</v>
      </c>
      <c r="BC1795" s="42">
        <v>12.295567</v>
      </c>
      <c r="BD1795" s="42">
        <v>16.394089000000001</v>
      </c>
      <c r="BE1795" s="42">
        <v>24.591132999999999</v>
      </c>
      <c r="BF1795" s="42">
        <v>12.295567</v>
      </c>
      <c r="BG1795" s="42">
        <v>49.182265999999998</v>
      </c>
      <c r="BH1795" s="42">
        <v>114.75862100000001</v>
      </c>
      <c r="BI1795" s="42">
        <v>20.492611</v>
      </c>
      <c r="BJ1795" s="42">
        <v>262.30541899999997</v>
      </c>
      <c r="BK1795" s="42">
        <v>0</v>
      </c>
      <c r="BL1795" s="42">
        <v>4.098522</v>
      </c>
      <c r="BM1795" s="42">
        <v>8.197044</v>
      </c>
      <c r="BN1795" s="42">
        <v>28.689654999999998</v>
      </c>
      <c r="BO1795" s="42">
        <v>65.576355000000007</v>
      </c>
      <c r="BP1795" s="42">
        <v>12.295567</v>
      </c>
      <c r="BQ1795" s="42">
        <v>90.167488000000006</v>
      </c>
      <c r="BR1795" s="42">
        <v>53.280788000000001</v>
      </c>
      <c r="BS1795" s="42">
        <v>53.280788000000001</v>
      </c>
      <c r="BT1795" s="42">
        <v>0</v>
      </c>
      <c r="BU1795" s="42">
        <v>0</v>
      </c>
      <c r="BV1795" s="42">
        <v>0</v>
      </c>
      <c r="BW1795" s="42">
        <v>0</v>
      </c>
      <c r="BX1795" s="42">
        <v>4.098522</v>
      </c>
      <c r="BY1795" s="42">
        <v>12.295567</v>
      </c>
      <c r="BZ1795" s="42">
        <v>0</v>
      </c>
      <c r="CA1795" s="42">
        <v>36.886699999999998</v>
      </c>
      <c r="CB1795" s="42">
        <v>221.32019700000001</v>
      </c>
      <c r="CC1795" s="42">
        <v>0</v>
      </c>
      <c r="CD1795" s="42">
        <v>16.394089000000001</v>
      </c>
      <c r="CE1795" s="42">
        <v>20.492611</v>
      </c>
      <c r="CF1795" s="42">
        <v>53.280788000000001</v>
      </c>
      <c r="CG1795" s="42">
        <v>69.674876999999995</v>
      </c>
      <c r="CH1795" s="42">
        <v>45.083744000000003</v>
      </c>
      <c r="CI1795" s="42">
        <v>4.098522</v>
      </c>
      <c r="CJ1795" s="42">
        <v>12.295567</v>
      </c>
      <c r="CK1795" s="42">
        <v>241.81280799999999</v>
      </c>
      <c r="CL1795" s="42">
        <v>4.098522</v>
      </c>
      <c r="CM1795" s="42">
        <v>0</v>
      </c>
      <c r="CN1795" s="42">
        <v>4.098522</v>
      </c>
      <c r="CO1795" s="42">
        <v>0</v>
      </c>
      <c r="CP1795" s="42">
        <v>4.098522</v>
      </c>
      <c r="CQ1795" s="42">
        <v>4.098522</v>
      </c>
      <c r="CR1795" s="42">
        <v>200.827586</v>
      </c>
      <c r="CS1795" s="42">
        <v>24.591132999999999</v>
      </c>
    </row>
    <row r="1796" spans="1:97">
      <c r="A1796" s="40" t="s">
        <v>4282</v>
      </c>
      <c r="B1796" s="40" t="s">
        <v>289</v>
      </c>
      <c r="C1796" s="40" t="s">
        <v>4176</v>
      </c>
      <c r="D1796" s="40" t="s">
        <v>4177</v>
      </c>
      <c r="E1796" s="40" t="s">
        <v>4283</v>
      </c>
      <c r="F1796" s="40" t="s">
        <v>2814</v>
      </c>
      <c r="G1796" s="41" t="s">
        <v>294</v>
      </c>
      <c r="H1796" s="40" t="s">
        <v>4284</v>
      </c>
      <c r="I1796" s="42">
        <v>729</v>
      </c>
      <c r="J1796" s="42">
        <v>139.190934</v>
      </c>
      <c r="K1796" s="42">
        <v>98.134614999999997</v>
      </c>
      <c r="L1796" s="42">
        <v>149.20466999999999</v>
      </c>
      <c r="M1796" s="42">
        <v>172.23626400000001</v>
      </c>
      <c r="N1796" s="42">
        <v>111.152473</v>
      </c>
      <c r="O1796" s="42">
        <v>59.081043999999999</v>
      </c>
      <c r="P1796" s="42">
        <v>144</v>
      </c>
      <c r="Q1796" s="42">
        <v>126</v>
      </c>
      <c r="R1796" s="42">
        <v>166</v>
      </c>
      <c r="S1796" s="42">
        <v>134</v>
      </c>
      <c r="T1796" s="42">
        <v>100</v>
      </c>
      <c r="U1796" s="42">
        <v>40</v>
      </c>
      <c r="V1796" s="42">
        <v>363.498626</v>
      </c>
      <c r="W1796" s="42">
        <v>72.098900999999998</v>
      </c>
      <c r="X1796" s="42">
        <v>49.067307999999997</v>
      </c>
      <c r="Y1796" s="42">
        <v>76.104395999999994</v>
      </c>
      <c r="Z1796" s="42">
        <v>86.118132000000003</v>
      </c>
      <c r="AA1796" s="42">
        <v>57.078296999999999</v>
      </c>
      <c r="AB1796" s="42">
        <v>22.03022</v>
      </c>
      <c r="AC1796" s="42">
        <v>1.001374</v>
      </c>
      <c r="AD1796" s="42">
        <v>96.131867999999997</v>
      </c>
      <c r="AE1796" s="42">
        <v>217.29807700000001</v>
      </c>
      <c r="AF1796" s="42">
        <v>50.068680999999998</v>
      </c>
      <c r="AG1796" s="42">
        <v>365.501374</v>
      </c>
      <c r="AH1796" s="42">
        <v>67.092033000000001</v>
      </c>
      <c r="AI1796" s="42">
        <v>49.067307999999997</v>
      </c>
      <c r="AJ1796" s="42">
        <v>73.100274999999996</v>
      </c>
      <c r="AK1796" s="42">
        <v>86.118132000000003</v>
      </c>
      <c r="AL1796" s="42">
        <v>54.074176000000001</v>
      </c>
      <c r="AM1796" s="42">
        <v>35.048076999999999</v>
      </c>
      <c r="AN1796" s="42">
        <v>1.001374</v>
      </c>
      <c r="AO1796" s="42">
        <v>89.122253000000001</v>
      </c>
      <c r="AP1796" s="42">
        <v>213.29258200000001</v>
      </c>
      <c r="AQ1796" s="42">
        <v>63.086537999999997</v>
      </c>
      <c r="AR1796" s="42">
        <v>576.79120899999998</v>
      </c>
      <c r="AS1796" s="42">
        <v>4.0054949999999998</v>
      </c>
      <c r="AT1796" s="42">
        <v>44.06044</v>
      </c>
      <c r="AU1796" s="42">
        <v>12.016484</v>
      </c>
      <c r="AV1796" s="42">
        <v>64.087912000000003</v>
      </c>
      <c r="AW1796" s="42">
        <v>88.120879000000002</v>
      </c>
      <c r="AX1796" s="42">
        <v>88.120879000000002</v>
      </c>
      <c r="AY1796" s="42">
        <v>196.26923099999999</v>
      </c>
      <c r="AZ1796" s="42">
        <v>80.109889999999993</v>
      </c>
      <c r="BA1796" s="42">
        <v>284.39010999999999</v>
      </c>
      <c r="BB1796" s="42">
        <v>4.0054949999999998</v>
      </c>
      <c r="BC1796" s="42">
        <v>36.049450999999998</v>
      </c>
      <c r="BD1796" s="42">
        <v>4.0054949999999998</v>
      </c>
      <c r="BE1796" s="42">
        <v>28.038461999999999</v>
      </c>
      <c r="BF1796" s="42">
        <v>12.016484</v>
      </c>
      <c r="BG1796" s="42">
        <v>76.104395999999994</v>
      </c>
      <c r="BH1796" s="42">
        <v>112.153846</v>
      </c>
      <c r="BI1796" s="42">
        <v>12.016484</v>
      </c>
      <c r="BJ1796" s="42">
        <v>292.40109899999999</v>
      </c>
      <c r="BK1796" s="42">
        <v>0</v>
      </c>
      <c r="BL1796" s="42">
        <v>8.0109890000000004</v>
      </c>
      <c r="BM1796" s="42">
        <v>8.0109890000000004</v>
      </c>
      <c r="BN1796" s="42">
        <v>36.049450999999998</v>
      </c>
      <c r="BO1796" s="42">
        <v>76.104395999999994</v>
      </c>
      <c r="BP1796" s="42">
        <v>12.016484</v>
      </c>
      <c r="BQ1796" s="42">
        <v>84.115385000000003</v>
      </c>
      <c r="BR1796" s="42">
        <v>68.093406999999999</v>
      </c>
      <c r="BS1796" s="42">
        <v>56.076923000000001</v>
      </c>
      <c r="BT1796" s="42">
        <v>0</v>
      </c>
      <c r="BU1796" s="42">
        <v>0</v>
      </c>
      <c r="BV1796" s="42">
        <v>0</v>
      </c>
      <c r="BW1796" s="42">
        <v>0</v>
      </c>
      <c r="BX1796" s="42">
        <v>4.0054949999999998</v>
      </c>
      <c r="BY1796" s="42">
        <v>8.0109890000000004</v>
      </c>
      <c r="BZ1796" s="42">
        <v>0</v>
      </c>
      <c r="CA1796" s="42">
        <v>44.06044</v>
      </c>
      <c r="CB1796" s="42">
        <v>252.34615400000001</v>
      </c>
      <c r="CC1796" s="42">
        <v>0</v>
      </c>
      <c r="CD1796" s="42">
        <v>44.06044</v>
      </c>
      <c r="CE1796" s="42">
        <v>8.0109890000000004</v>
      </c>
      <c r="CF1796" s="42">
        <v>56.076923000000001</v>
      </c>
      <c r="CG1796" s="42">
        <v>68.093406999999999</v>
      </c>
      <c r="CH1796" s="42">
        <v>60.082417999999997</v>
      </c>
      <c r="CI1796" s="42">
        <v>4.0054949999999998</v>
      </c>
      <c r="CJ1796" s="42">
        <v>12.016484</v>
      </c>
      <c r="CK1796" s="42">
        <v>268.368132</v>
      </c>
      <c r="CL1796" s="42">
        <v>4.0054949999999998</v>
      </c>
      <c r="CM1796" s="42">
        <v>0</v>
      </c>
      <c r="CN1796" s="42">
        <v>4.0054949999999998</v>
      </c>
      <c r="CO1796" s="42">
        <v>8.0109890000000004</v>
      </c>
      <c r="CP1796" s="42">
        <v>16.021978000000001</v>
      </c>
      <c r="CQ1796" s="42">
        <v>20.027473000000001</v>
      </c>
      <c r="CR1796" s="42">
        <v>192.26373599999999</v>
      </c>
      <c r="CS1796" s="42">
        <v>24.032966999999999</v>
      </c>
    </row>
    <row r="1797" spans="1:97">
      <c r="A1797" s="40" t="s">
        <v>4285</v>
      </c>
      <c r="B1797" s="40" t="s">
        <v>289</v>
      </c>
      <c r="C1797" s="40" t="s">
        <v>4176</v>
      </c>
      <c r="D1797" s="40" t="s">
        <v>4177</v>
      </c>
      <c r="E1797" s="40" t="s">
        <v>4286</v>
      </c>
      <c r="F1797" s="40" t="s">
        <v>2814</v>
      </c>
      <c r="G1797" s="41" t="s">
        <v>294</v>
      </c>
      <c r="H1797" s="40" t="s">
        <v>2830</v>
      </c>
      <c r="I1797" s="42">
        <v>260</v>
      </c>
      <c r="J1797" s="42">
        <v>69.680000000000007</v>
      </c>
      <c r="K1797" s="42">
        <v>24.96</v>
      </c>
      <c r="L1797" s="42">
        <v>56.16</v>
      </c>
      <c r="M1797" s="42">
        <v>63.44</v>
      </c>
      <c r="N1797" s="42">
        <v>27.04</v>
      </c>
      <c r="O1797" s="42">
        <v>18.72</v>
      </c>
      <c r="P1797" s="42">
        <v>54</v>
      </c>
      <c r="Q1797" s="42">
        <v>29</v>
      </c>
      <c r="R1797" s="42">
        <v>61</v>
      </c>
      <c r="S1797" s="42">
        <v>36</v>
      </c>
      <c r="T1797" s="42">
        <v>24</v>
      </c>
      <c r="U1797" s="42">
        <v>13</v>
      </c>
      <c r="V1797" s="42">
        <v>130</v>
      </c>
      <c r="W1797" s="42">
        <v>36.4</v>
      </c>
      <c r="X1797" s="42">
        <v>13.52</v>
      </c>
      <c r="Y1797" s="42">
        <v>29.12</v>
      </c>
      <c r="Z1797" s="42">
        <v>31.2</v>
      </c>
      <c r="AA1797" s="42">
        <v>13.52</v>
      </c>
      <c r="AB1797" s="42">
        <v>5.2</v>
      </c>
      <c r="AC1797" s="42">
        <v>1.04</v>
      </c>
      <c r="AD1797" s="42">
        <v>39.520000000000003</v>
      </c>
      <c r="AE1797" s="42">
        <v>75.92</v>
      </c>
      <c r="AF1797" s="42">
        <v>14.56</v>
      </c>
      <c r="AG1797" s="42">
        <v>130</v>
      </c>
      <c r="AH1797" s="42">
        <v>33.28</v>
      </c>
      <c r="AI1797" s="42">
        <v>11.44</v>
      </c>
      <c r="AJ1797" s="42">
        <v>27.04</v>
      </c>
      <c r="AK1797" s="42">
        <v>32.24</v>
      </c>
      <c r="AL1797" s="42">
        <v>13.52</v>
      </c>
      <c r="AM1797" s="42">
        <v>12.48</v>
      </c>
      <c r="AN1797" s="42">
        <v>0</v>
      </c>
      <c r="AO1797" s="42">
        <v>37.44</v>
      </c>
      <c r="AP1797" s="42">
        <v>71.760000000000005</v>
      </c>
      <c r="AQ1797" s="42">
        <v>20.8</v>
      </c>
      <c r="AR1797" s="42">
        <v>187.2</v>
      </c>
      <c r="AS1797" s="42">
        <v>0</v>
      </c>
      <c r="AT1797" s="42">
        <v>8.32</v>
      </c>
      <c r="AU1797" s="42">
        <v>20.8</v>
      </c>
      <c r="AV1797" s="42">
        <v>33.28</v>
      </c>
      <c r="AW1797" s="42">
        <v>37.44</v>
      </c>
      <c r="AX1797" s="42">
        <v>16.64</v>
      </c>
      <c r="AY1797" s="42">
        <v>45.76</v>
      </c>
      <c r="AZ1797" s="42">
        <v>24.96</v>
      </c>
      <c r="BA1797" s="42">
        <v>87.36</v>
      </c>
      <c r="BB1797" s="42">
        <v>0</v>
      </c>
      <c r="BC1797" s="42">
        <v>8.32</v>
      </c>
      <c r="BD1797" s="42">
        <v>16.64</v>
      </c>
      <c r="BE1797" s="42">
        <v>8.32</v>
      </c>
      <c r="BF1797" s="42">
        <v>12.48</v>
      </c>
      <c r="BG1797" s="42">
        <v>16.64</v>
      </c>
      <c r="BH1797" s="42">
        <v>20.8</v>
      </c>
      <c r="BI1797" s="42">
        <v>4.16</v>
      </c>
      <c r="BJ1797" s="42">
        <v>99.84</v>
      </c>
      <c r="BK1797" s="42">
        <v>0</v>
      </c>
      <c r="BL1797" s="42">
        <v>0</v>
      </c>
      <c r="BM1797" s="42">
        <v>4.16</v>
      </c>
      <c r="BN1797" s="42">
        <v>24.96</v>
      </c>
      <c r="BO1797" s="42">
        <v>24.96</v>
      </c>
      <c r="BP1797" s="42">
        <v>0</v>
      </c>
      <c r="BQ1797" s="42">
        <v>24.96</v>
      </c>
      <c r="BR1797" s="42">
        <v>20.8</v>
      </c>
      <c r="BS1797" s="42">
        <v>16.64</v>
      </c>
      <c r="BT1797" s="42">
        <v>0</v>
      </c>
      <c r="BU1797" s="42">
        <v>0</v>
      </c>
      <c r="BV1797" s="42">
        <v>0</v>
      </c>
      <c r="BW1797" s="42">
        <v>4.16</v>
      </c>
      <c r="BX1797" s="42">
        <v>0</v>
      </c>
      <c r="BY1797" s="42">
        <v>4.16</v>
      </c>
      <c r="BZ1797" s="42">
        <v>0</v>
      </c>
      <c r="CA1797" s="42">
        <v>8.32</v>
      </c>
      <c r="CB1797" s="42">
        <v>99.84</v>
      </c>
      <c r="CC1797" s="42">
        <v>0</v>
      </c>
      <c r="CD1797" s="42">
        <v>4.16</v>
      </c>
      <c r="CE1797" s="42">
        <v>20.8</v>
      </c>
      <c r="CF1797" s="42">
        <v>20.8</v>
      </c>
      <c r="CG1797" s="42">
        <v>33.28</v>
      </c>
      <c r="CH1797" s="42">
        <v>8.32</v>
      </c>
      <c r="CI1797" s="42">
        <v>0</v>
      </c>
      <c r="CJ1797" s="42">
        <v>12.48</v>
      </c>
      <c r="CK1797" s="42">
        <v>70.72</v>
      </c>
      <c r="CL1797" s="42">
        <v>0</v>
      </c>
      <c r="CM1797" s="42">
        <v>4.16</v>
      </c>
      <c r="CN1797" s="42">
        <v>0</v>
      </c>
      <c r="CO1797" s="42">
        <v>8.32</v>
      </c>
      <c r="CP1797" s="42">
        <v>4.16</v>
      </c>
      <c r="CQ1797" s="42">
        <v>4.16</v>
      </c>
      <c r="CR1797" s="42">
        <v>45.76</v>
      </c>
      <c r="CS1797" s="42">
        <v>4.16</v>
      </c>
    </row>
    <row r="1798" spans="1:97">
      <c r="A1798" s="40" t="s">
        <v>4287</v>
      </c>
      <c r="B1798" s="40" t="s">
        <v>289</v>
      </c>
      <c r="C1798" s="40" t="s">
        <v>4176</v>
      </c>
      <c r="D1798" s="40" t="s">
        <v>4177</v>
      </c>
      <c r="E1798" s="40" t="s">
        <v>4288</v>
      </c>
      <c r="F1798" s="40" t="s">
        <v>2814</v>
      </c>
      <c r="G1798" s="41" t="s">
        <v>294</v>
      </c>
      <c r="H1798" s="40" t="s">
        <v>4289</v>
      </c>
      <c r="I1798" s="42">
        <v>93</v>
      </c>
      <c r="J1798" s="42">
        <v>20</v>
      </c>
      <c r="K1798" s="42">
        <v>7</v>
      </c>
      <c r="L1798" s="42">
        <v>25</v>
      </c>
      <c r="M1798" s="42">
        <v>19</v>
      </c>
      <c r="N1798" s="42">
        <v>16</v>
      </c>
      <c r="O1798" s="42">
        <v>6</v>
      </c>
      <c r="P1798" s="42">
        <v>15</v>
      </c>
      <c r="Q1798" s="42">
        <v>11</v>
      </c>
      <c r="R1798" s="42">
        <v>22</v>
      </c>
      <c r="S1798" s="42">
        <v>13</v>
      </c>
      <c r="T1798" s="42">
        <v>18</v>
      </c>
      <c r="U1798" s="42">
        <v>4</v>
      </c>
      <c r="V1798" s="42">
        <v>48</v>
      </c>
      <c r="W1798" s="42">
        <v>11</v>
      </c>
      <c r="X1798" s="42">
        <v>5</v>
      </c>
      <c r="Y1798" s="42">
        <v>10</v>
      </c>
      <c r="Z1798" s="42">
        <v>11</v>
      </c>
      <c r="AA1798" s="42">
        <v>8</v>
      </c>
      <c r="AB1798" s="42">
        <v>3</v>
      </c>
      <c r="AC1798" s="42">
        <v>0</v>
      </c>
      <c r="AD1798" s="42">
        <v>13</v>
      </c>
      <c r="AE1798" s="42">
        <v>26</v>
      </c>
      <c r="AF1798" s="42">
        <v>9</v>
      </c>
      <c r="AG1798" s="42">
        <v>45</v>
      </c>
      <c r="AH1798" s="42">
        <v>9</v>
      </c>
      <c r="AI1798" s="42">
        <v>2</v>
      </c>
      <c r="AJ1798" s="42">
        <v>15</v>
      </c>
      <c r="AK1798" s="42">
        <v>8</v>
      </c>
      <c r="AL1798" s="42">
        <v>8</v>
      </c>
      <c r="AM1798" s="42">
        <v>3</v>
      </c>
      <c r="AN1798" s="42">
        <v>0</v>
      </c>
      <c r="AO1798" s="42">
        <v>10</v>
      </c>
      <c r="AP1798" s="42">
        <v>26</v>
      </c>
      <c r="AQ1798" s="42">
        <v>9</v>
      </c>
      <c r="AR1798" s="42">
        <v>76</v>
      </c>
      <c r="AS1798" s="42">
        <v>8</v>
      </c>
      <c r="AT1798" s="42">
        <v>4</v>
      </c>
      <c r="AU1798" s="42">
        <v>4</v>
      </c>
      <c r="AV1798" s="42">
        <v>8</v>
      </c>
      <c r="AW1798" s="42">
        <v>12</v>
      </c>
      <c r="AX1798" s="42">
        <v>12</v>
      </c>
      <c r="AY1798" s="42">
        <v>24</v>
      </c>
      <c r="AZ1798" s="42">
        <v>4</v>
      </c>
      <c r="BA1798" s="42">
        <v>40</v>
      </c>
      <c r="BB1798" s="42">
        <v>4</v>
      </c>
      <c r="BC1798" s="42">
        <v>4</v>
      </c>
      <c r="BD1798" s="42">
        <v>4</v>
      </c>
      <c r="BE1798" s="42">
        <v>4</v>
      </c>
      <c r="BF1798" s="42">
        <v>4</v>
      </c>
      <c r="BG1798" s="42">
        <v>8</v>
      </c>
      <c r="BH1798" s="42">
        <v>12</v>
      </c>
      <c r="BI1798" s="42">
        <v>0</v>
      </c>
      <c r="BJ1798" s="42">
        <v>36</v>
      </c>
      <c r="BK1798" s="42">
        <v>4</v>
      </c>
      <c r="BL1798" s="42">
        <v>0</v>
      </c>
      <c r="BM1798" s="42">
        <v>0</v>
      </c>
      <c r="BN1798" s="42">
        <v>4</v>
      </c>
      <c r="BO1798" s="42">
        <v>8</v>
      </c>
      <c r="BP1798" s="42">
        <v>4</v>
      </c>
      <c r="BQ1798" s="42">
        <v>12</v>
      </c>
      <c r="BR1798" s="42">
        <v>4</v>
      </c>
      <c r="BS1798" s="42">
        <v>8</v>
      </c>
      <c r="BT1798" s="42">
        <v>0</v>
      </c>
      <c r="BU1798" s="42">
        <v>0</v>
      </c>
      <c r="BV1798" s="42">
        <v>0</v>
      </c>
      <c r="BW1798" s="42">
        <v>0</v>
      </c>
      <c r="BX1798" s="42">
        <v>4</v>
      </c>
      <c r="BY1798" s="42">
        <v>4</v>
      </c>
      <c r="BZ1798" s="42">
        <v>0</v>
      </c>
      <c r="CA1798" s="42">
        <v>0</v>
      </c>
      <c r="CB1798" s="42">
        <v>28</v>
      </c>
      <c r="CC1798" s="42">
        <v>0</v>
      </c>
      <c r="CD1798" s="42">
        <v>0</v>
      </c>
      <c r="CE1798" s="42">
        <v>0</v>
      </c>
      <c r="CF1798" s="42">
        <v>8</v>
      </c>
      <c r="CG1798" s="42">
        <v>8</v>
      </c>
      <c r="CH1798" s="42">
        <v>8</v>
      </c>
      <c r="CI1798" s="42">
        <v>0</v>
      </c>
      <c r="CJ1798" s="42">
        <v>4</v>
      </c>
      <c r="CK1798" s="42">
        <v>40</v>
      </c>
      <c r="CL1798" s="42">
        <v>8</v>
      </c>
      <c r="CM1798" s="42">
        <v>4</v>
      </c>
      <c r="CN1798" s="42">
        <v>4</v>
      </c>
      <c r="CO1798" s="42">
        <v>0</v>
      </c>
      <c r="CP1798" s="42">
        <v>0</v>
      </c>
      <c r="CQ1798" s="42">
        <v>0</v>
      </c>
      <c r="CR1798" s="42">
        <v>24</v>
      </c>
      <c r="CS1798" s="42">
        <v>0</v>
      </c>
    </row>
    <row r="1799" spans="1:97">
      <c r="A1799" s="40" t="s">
        <v>4290</v>
      </c>
      <c r="B1799" s="40" t="s">
        <v>289</v>
      </c>
      <c r="C1799" s="40" t="s">
        <v>4176</v>
      </c>
      <c r="D1799" s="40" t="s">
        <v>4201</v>
      </c>
      <c r="E1799" s="40" t="s">
        <v>4291</v>
      </c>
      <c r="F1799" s="40" t="s">
        <v>2903</v>
      </c>
      <c r="G1799" s="41" t="s">
        <v>294</v>
      </c>
      <c r="H1799" s="40" t="s">
        <v>4292</v>
      </c>
      <c r="I1799" s="42">
        <v>74</v>
      </c>
      <c r="J1799" s="42">
        <v>11.150684999999999</v>
      </c>
      <c r="K1799" s="42">
        <v>6.082192</v>
      </c>
      <c r="L1799" s="42">
        <v>17.232876999999998</v>
      </c>
      <c r="M1799" s="42">
        <v>13.178082</v>
      </c>
      <c r="N1799" s="42">
        <v>16.219177999999999</v>
      </c>
      <c r="O1799" s="42">
        <v>10.136986</v>
      </c>
      <c r="P1799" s="42">
        <v>15</v>
      </c>
      <c r="Q1799" s="42">
        <v>18</v>
      </c>
      <c r="R1799" s="42">
        <v>16</v>
      </c>
      <c r="S1799" s="42">
        <v>16</v>
      </c>
      <c r="T1799" s="42">
        <v>13</v>
      </c>
      <c r="U1799" s="42">
        <v>3</v>
      </c>
      <c r="V1799" s="42">
        <v>42.575341999999999</v>
      </c>
      <c r="W1799" s="42">
        <v>6.082192</v>
      </c>
      <c r="X1799" s="42">
        <v>5.0684930000000001</v>
      </c>
      <c r="Y1799" s="42">
        <v>7.0958899999999998</v>
      </c>
      <c r="Z1799" s="42">
        <v>9.1232880000000005</v>
      </c>
      <c r="AA1799" s="42">
        <v>12.164384</v>
      </c>
      <c r="AB1799" s="42">
        <v>3.041096</v>
      </c>
      <c r="AC1799" s="42">
        <v>0</v>
      </c>
      <c r="AD1799" s="42">
        <v>7.0958899999999998</v>
      </c>
      <c r="AE1799" s="42">
        <v>25.342466000000002</v>
      </c>
      <c r="AF1799" s="42">
        <v>10.136986</v>
      </c>
      <c r="AG1799" s="42">
        <v>31.424658000000001</v>
      </c>
      <c r="AH1799" s="42">
        <v>5.0684930000000001</v>
      </c>
      <c r="AI1799" s="42">
        <v>1.0136989999999999</v>
      </c>
      <c r="AJ1799" s="42">
        <v>10.136986</v>
      </c>
      <c r="AK1799" s="42">
        <v>4.0547950000000004</v>
      </c>
      <c r="AL1799" s="42">
        <v>4.0547950000000004</v>
      </c>
      <c r="AM1799" s="42">
        <v>6.082192</v>
      </c>
      <c r="AN1799" s="42">
        <v>1.0136989999999999</v>
      </c>
      <c r="AO1799" s="42">
        <v>6.082192</v>
      </c>
      <c r="AP1799" s="42">
        <v>16.219177999999999</v>
      </c>
      <c r="AQ1799" s="42">
        <v>9.1232880000000005</v>
      </c>
      <c r="AR1799" s="42">
        <v>64.876711999999998</v>
      </c>
      <c r="AS1799" s="42">
        <v>12.164384</v>
      </c>
      <c r="AT1799" s="42">
        <v>8.1095889999999997</v>
      </c>
      <c r="AU1799" s="42">
        <v>0</v>
      </c>
      <c r="AV1799" s="42">
        <v>0</v>
      </c>
      <c r="AW1799" s="42">
        <v>12.164384</v>
      </c>
      <c r="AX1799" s="42">
        <v>0</v>
      </c>
      <c r="AY1799" s="42">
        <v>32.438355999999999</v>
      </c>
      <c r="AZ1799" s="42">
        <v>0</v>
      </c>
      <c r="BA1799" s="42">
        <v>36.493150999999997</v>
      </c>
      <c r="BB1799" s="42">
        <v>8.1095889999999997</v>
      </c>
      <c r="BC1799" s="42">
        <v>4.0547950000000004</v>
      </c>
      <c r="BD1799" s="42">
        <v>0</v>
      </c>
      <c r="BE1799" s="42">
        <v>0</v>
      </c>
      <c r="BF1799" s="42">
        <v>4.0547950000000004</v>
      </c>
      <c r="BG1799" s="42">
        <v>0</v>
      </c>
      <c r="BH1799" s="42">
        <v>20.273973000000002</v>
      </c>
      <c r="BI1799" s="42">
        <v>0</v>
      </c>
      <c r="BJ1799" s="42">
        <v>28.383562000000001</v>
      </c>
      <c r="BK1799" s="42">
        <v>4.0547950000000004</v>
      </c>
      <c r="BL1799" s="42">
        <v>4.0547950000000004</v>
      </c>
      <c r="BM1799" s="42">
        <v>0</v>
      </c>
      <c r="BN1799" s="42">
        <v>0</v>
      </c>
      <c r="BO1799" s="42">
        <v>8.1095889999999997</v>
      </c>
      <c r="BP1799" s="42">
        <v>0</v>
      </c>
      <c r="BQ1799" s="42">
        <v>12.164384</v>
      </c>
      <c r="BR1799" s="42">
        <v>0</v>
      </c>
      <c r="BS1799" s="42">
        <v>0</v>
      </c>
      <c r="BT1799" s="42">
        <v>0</v>
      </c>
      <c r="BU1799" s="42">
        <v>0</v>
      </c>
      <c r="BV1799" s="42">
        <v>0</v>
      </c>
      <c r="BW1799" s="42">
        <v>0</v>
      </c>
      <c r="BX1799" s="42">
        <v>0</v>
      </c>
      <c r="BY1799" s="42">
        <v>0</v>
      </c>
      <c r="BZ1799" s="42">
        <v>0</v>
      </c>
      <c r="CA1799" s="42">
        <v>0</v>
      </c>
      <c r="CB1799" s="42">
        <v>32.438355999999999</v>
      </c>
      <c r="CC1799" s="42">
        <v>12.164384</v>
      </c>
      <c r="CD1799" s="42">
        <v>8.1095889999999997</v>
      </c>
      <c r="CE1799" s="42">
        <v>0</v>
      </c>
      <c r="CF1799" s="42">
        <v>0</v>
      </c>
      <c r="CG1799" s="42">
        <v>12.164384</v>
      </c>
      <c r="CH1799" s="42">
        <v>0</v>
      </c>
      <c r="CI1799" s="42">
        <v>0</v>
      </c>
      <c r="CJ1799" s="42">
        <v>0</v>
      </c>
      <c r="CK1799" s="42">
        <v>32.438355999999999</v>
      </c>
      <c r="CL1799" s="42">
        <v>0</v>
      </c>
      <c r="CM1799" s="42">
        <v>0</v>
      </c>
      <c r="CN1799" s="42">
        <v>0</v>
      </c>
      <c r="CO1799" s="42">
        <v>0</v>
      </c>
      <c r="CP1799" s="42">
        <v>0</v>
      </c>
      <c r="CQ1799" s="42">
        <v>0</v>
      </c>
      <c r="CR1799" s="42">
        <v>32.438355999999999</v>
      </c>
      <c r="CS1799" s="42">
        <v>0</v>
      </c>
    </row>
    <row r="1800" spans="1:97">
      <c r="A1800" s="40" t="s">
        <v>4293</v>
      </c>
      <c r="B1800" s="40" t="s">
        <v>289</v>
      </c>
      <c r="C1800" s="40" t="s">
        <v>4176</v>
      </c>
      <c r="D1800" s="40" t="s">
        <v>4201</v>
      </c>
      <c r="E1800" s="40" t="s">
        <v>4291</v>
      </c>
      <c r="F1800" s="40" t="s">
        <v>2903</v>
      </c>
      <c r="G1800" s="41" t="s">
        <v>294</v>
      </c>
      <c r="H1800" s="40" t="s">
        <v>4294</v>
      </c>
      <c r="I1800" s="42">
        <v>380</v>
      </c>
      <c r="J1800" s="42">
        <v>82.782151999999996</v>
      </c>
      <c r="K1800" s="42">
        <v>55.853017999999999</v>
      </c>
      <c r="L1800" s="42">
        <v>82.782151999999996</v>
      </c>
      <c r="M1800" s="42">
        <v>74.803150000000002</v>
      </c>
      <c r="N1800" s="42">
        <v>51.863517000000002</v>
      </c>
      <c r="O1800" s="42">
        <v>31.91601</v>
      </c>
      <c r="P1800" s="42">
        <v>76</v>
      </c>
      <c r="Q1800" s="42">
        <v>61</v>
      </c>
      <c r="R1800" s="42">
        <v>85</v>
      </c>
      <c r="S1800" s="42">
        <v>54</v>
      </c>
      <c r="T1800" s="42">
        <v>53</v>
      </c>
      <c r="U1800" s="42">
        <v>27</v>
      </c>
      <c r="V1800" s="42">
        <v>194.48818900000001</v>
      </c>
      <c r="W1800" s="42">
        <v>40.892387999999997</v>
      </c>
      <c r="X1800" s="42">
        <v>29.92126</v>
      </c>
      <c r="Y1800" s="42">
        <v>40.892387999999997</v>
      </c>
      <c r="Z1800" s="42">
        <v>41.889764</v>
      </c>
      <c r="AA1800" s="42">
        <v>28.923884999999999</v>
      </c>
      <c r="AB1800" s="42">
        <v>10.971128999999999</v>
      </c>
      <c r="AC1800" s="42">
        <v>0.99737500000000001</v>
      </c>
      <c r="AD1800" s="42">
        <v>55.853017999999999</v>
      </c>
      <c r="AE1800" s="42">
        <v>103.727034</v>
      </c>
      <c r="AF1800" s="42">
        <v>34.908135999999999</v>
      </c>
      <c r="AG1800" s="42">
        <v>185.51181099999999</v>
      </c>
      <c r="AH1800" s="42">
        <v>41.889764</v>
      </c>
      <c r="AI1800" s="42">
        <v>25.931759</v>
      </c>
      <c r="AJ1800" s="42">
        <v>41.889764</v>
      </c>
      <c r="AK1800" s="42">
        <v>32.913386000000003</v>
      </c>
      <c r="AL1800" s="42">
        <v>22.939633000000001</v>
      </c>
      <c r="AM1800" s="42">
        <v>18.950130999999999</v>
      </c>
      <c r="AN1800" s="42">
        <v>0.99737500000000001</v>
      </c>
      <c r="AO1800" s="42">
        <v>55.853017999999999</v>
      </c>
      <c r="AP1800" s="42">
        <v>96.745407</v>
      </c>
      <c r="AQ1800" s="42">
        <v>32.913386000000003</v>
      </c>
      <c r="AR1800" s="42">
        <v>303.20209999999997</v>
      </c>
      <c r="AS1800" s="42">
        <v>47.874015999999997</v>
      </c>
      <c r="AT1800" s="42">
        <v>3.9895010000000002</v>
      </c>
      <c r="AU1800" s="42">
        <v>0</v>
      </c>
      <c r="AV1800" s="42">
        <v>15.958005</v>
      </c>
      <c r="AW1800" s="42">
        <v>47.874015999999997</v>
      </c>
      <c r="AX1800" s="42">
        <v>47.874015999999997</v>
      </c>
      <c r="AY1800" s="42">
        <v>99.737532999999999</v>
      </c>
      <c r="AZ1800" s="42">
        <v>39.895012999999999</v>
      </c>
      <c r="BA1800" s="42">
        <v>167.559055</v>
      </c>
      <c r="BB1800" s="42">
        <v>27.926508999999999</v>
      </c>
      <c r="BC1800" s="42">
        <v>3.9895010000000002</v>
      </c>
      <c r="BD1800" s="42">
        <v>0</v>
      </c>
      <c r="BE1800" s="42">
        <v>7.9790029999999996</v>
      </c>
      <c r="BF1800" s="42">
        <v>7.9790029999999996</v>
      </c>
      <c r="BG1800" s="42">
        <v>39.895012999999999</v>
      </c>
      <c r="BH1800" s="42">
        <v>47.874015999999997</v>
      </c>
      <c r="BI1800" s="42">
        <v>31.91601</v>
      </c>
      <c r="BJ1800" s="42">
        <v>135.643045</v>
      </c>
      <c r="BK1800" s="42">
        <v>19.947507000000002</v>
      </c>
      <c r="BL1800" s="42">
        <v>0</v>
      </c>
      <c r="BM1800" s="42">
        <v>0</v>
      </c>
      <c r="BN1800" s="42">
        <v>7.9790029999999996</v>
      </c>
      <c r="BO1800" s="42">
        <v>39.895012999999999</v>
      </c>
      <c r="BP1800" s="42">
        <v>7.9790029999999996</v>
      </c>
      <c r="BQ1800" s="42">
        <v>51.863517000000002</v>
      </c>
      <c r="BR1800" s="42">
        <v>7.9790029999999996</v>
      </c>
      <c r="BS1800" s="42">
        <v>47.874015999999997</v>
      </c>
      <c r="BT1800" s="42">
        <v>0</v>
      </c>
      <c r="BU1800" s="42">
        <v>0</v>
      </c>
      <c r="BV1800" s="42">
        <v>0</v>
      </c>
      <c r="BW1800" s="42">
        <v>3.9895010000000002</v>
      </c>
      <c r="BX1800" s="42">
        <v>3.9895010000000002</v>
      </c>
      <c r="BY1800" s="42">
        <v>11.968503999999999</v>
      </c>
      <c r="BZ1800" s="42">
        <v>0</v>
      </c>
      <c r="CA1800" s="42">
        <v>27.926508999999999</v>
      </c>
      <c r="CB1800" s="42">
        <v>143.62204700000001</v>
      </c>
      <c r="CC1800" s="42">
        <v>35.905512000000002</v>
      </c>
      <c r="CD1800" s="42">
        <v>3.9895010000000002</v>
      </c>
      <c r="CE1800" s="42">
        <v>0</v>
      </c>
      <c r="CF1800" s="42">
        <v>11.968503999999999</v>
      </c>
      <c r="CG1800" s="42">
        <v>43.884514000000003</v>
      </c>
      <c r="CH1800" s="42">
        <v>35.905512000000002</v>
      </c>
      <c r="CI1800" s="42">
        <v>0</v>
      </c>
      <c r="CJ1800" s="42">
        <v>11.968503999999999</v>
      </c>
      <c r="CK1800" s="42">
        <v>111.70603699999999</v>
      </c>
      <c r="CL1800" s="42">
        <v>11.968503999999999</v>
      </c>
      <c r="CM1800" s="42">
        <v>0</v>
      </c>
      <c r="CN1800" s="42">
        <v>0</v>
      </c>
      <c r="CO1800" s="42">
        <v>0</v>
      </c>
      <c r="CP1800" s="42">
        <v>0</v>
      </c>
      <c r="CQ1800" s="42">
        <v>0</v>
      </c>
      <c r="CR1800" s="42">
        <v>99.737532999999999</v>
      </c>
      <c r="CS1800" s="42">
        <v>0</v>
      </c>
    </row>
    <row r="1801" spans="1:97">
      <c r="A1801" s="40" t="s">
        <v>4295</v>
      </c>
      <c r="B1801" s="40" t="s">
        <v>289</v>
      </c>
      <c r="C1801" s="40" t="s">
        <v>4176</v>
      </c>
      <c r="D1801" s="40" t="s">
        <v>4201</v>
      </c>
      <c r="E1801" s="40" t="s">
        <v>4202</v>
      </c>
      <c r="F1801" s="40" t="s">
        <v>2903</v>
      </c>
      <c r="G1801" s="41" t="s">
        <v>294</v>
      </c>
      <c r="H1801" s="40" t="s">
        <v>4296</v>
      </c>
      <c r="I1801" s="42">
        <v>252</v>
      </c>
      <c r="J1801" s="42">
        <v>42.871369000000001</v>
      </c>
      <c r="K1801" s="42">
        <v>32.414937999999999</v>
      </c>
      <c r="L1801" s="42">
        <v>47.053941999999999</v>
      </c>
      <c r="M1801" s="42">
        <v>61.692945999999999</v>
      </c>
      <c r="N1801" s="42">
        <v>42.871369000000001</v>
      </c>
      <c r="O1801" s="42">
        <v>25.095435999999999</v>
      </c>
      <c r="P1801" s="42">
        <v>45</v>
      </c>
      <c r="Q1801" s="42">
        <v>60</v>
      </c>
      <c r="R1801" s="42">
        <v>51</v>
      </c>
      <c r="S1801" s="42">
        <v>50</v>
      </c>
      <c r="T1801" s="42">
        <v>56</v>
      </c>
      <c r="U1801" s="42">
        <v>24</v>
      </c>
      <c r="V1801" s="42">
        <v>130.70539400000001</v>
      </c>
      <c r="W1801" s="42">
        <v>23.004149000000002</v>
      </c>
      <c r="X1801" s="42">
        <v>10.456432</v>
      </c>
      <c r="Y1801" s="42">
        <v>24.049793000000001</v>
      </c>
      <c r="Z1801" s="42">
        <v>34.506224000000003</v>
      </c>
      <c r="AA1801" s="42">
        <v>24.049793000000001</v>
      </c>
      <c r="AB1801" s="42">
        <v>14.639004</v>
      </c>
      <c r="AC1801" s="42">
        <v>0</v>
      </c>
      <c r="AD1801" s="42">
        <v>27.186722</v>
      </c>
      <c r="AE1801" s="42">
        <v>80.514522999999997</v>
      </c>
      <c r="AF1801" s="42">
        <v>23.004149000000002</v>
      </c>
      <c r="AG1801" s="42">
        <v>121.294606</v>
      </c>
      <c r="AH1801" s="42">
        <v>19.86722</v>
      </c>
      <c r="AI1801" s="42">
        <v>21.958506</v>
      </c>
      <c r="AJ1801" s="42">
        <v>23.004149000000002</v>
      </c>
      <c r="AK1801" s="42">
        <v>27.186722</v>
      </c>
      <c r="AL1801" s="42">
        <v>18.821577000000001</v>
      </c>
      <c r="AM1801" s="42">
        <v>10.456432</v>
      </c>
      <c r="AN1801" s="42">
        <v>0</v>
      </c>
      <c r="AO1801" s="42">
        <v>29.278008</v>
      </c>
      <c r="AP1801" s="42">
        <v>66.921161999999995</v>
      </c>
      <c r="AQ1801" s="42">
        <v>25.095435999999999</v>
      </c>
      <c r="AR1801" s="42">
        <v>213.31120300000001</v>
      </c>
      <c r="AS1801" s="42">
        <v>41.825726000000003</v>
      </c>
      <c r="AT1801" s="42">
        <v>4.1825729999999997</v>
      </c>
      <c r="AU1801" s="42">
        <v>0</v>
      </c>
      <c r="AV1801" s="42">
        <v>16.73029</v>
      </c>
      <c r="AW1801" s="42">
        <v>20.912863000000002</v>
      </c>
      <c r="AX1801" s="42">
        <v>25.095435999999999</v>
      </c>
      <c r="AY1801" s="42">
        <v>75.286306999999994</v>
      </c>
      <c r="AZ1801" s="42">
        <v>29.278008</v>
      </c>
      <c r="BA1801" s="42">
        <v>96.199169999999995</v>
      </c>
      <c r="BB1801" s="42">
        <v>29.278008</v>
      </c>
      <c r="BC1801" s="42">
        <v>4.1825729999999997</v>
      </c>
      <c r="BD1801" s="42">
        <v>0</v>
      </c>
      <c r="BE1801" s="42">
        <v>4.1825729999999997</v>
      </c>
      <c r="BF1801" s="42">
        <v>4.1825729999999997</v>
      </c>
      <c r="BG1801" s="42">
        <v>16.73029</v>
      </c>
      <c r="BH1801" s="42">
        <v>33.460580999999998</v>
      </c>
      <c r="BI1801" s="42">
        <v>4.1825729999999997</v>
      </c>
      <c r="BJ1801" s="42">
        <v>117.112033</v>
      </c>
      <c r="BK1801" s="42">
        <v>12.547718</v>
      </c>
      <c r="BL1801" s="42">
        <v>0</v>
      </c>
      <c r="BM1801" s="42">
        <v>0</v>
      </c>
      <c r="BN1801" s="42">
        <v>12.547718</v>
      </c>
      <c r="BO1801" s="42">
        <v>16.73029</v>
      </c>
      <c r="BP1801" s="42">
        <v>8.3651450000000001</v>
      </c>
      <c r="BQ1801" s="42">
        <v>41.825726000000003</v>
      </c>
      <c r="BR1801" s="42">
        <v>25.095435999999999</v>
      </c>
      <c r="BS1801" s="42">
        <v>29.278008</v>
      </c>
      <c r="BT1801" s="42">
        <v>4.1825729999999997</v>
      </c>
      <c r="BU1801" s="42">
        <v>0</v>
      </c>
      <c r="BV1801" s="42">
        <v>0</v>
      </c>
      <c r="BW1801" s="42">
        <v>4.1825729999999997</v>
      </c>
      <c r="BX1801" s="42">
        <v>4.1825729999999997</v>
      </c>
      <c r="BY1801" s="42">
        <v>0</v>
      </c>
      <c r="BZ1801" s="42">
        <v>0</v>
      </c>
      <c r="CA1801" s="42">
        <v>16.73029</v>
      </c>
      <c r="CB1801" s="42">
        <v>83.651452000000006</v>
      </c>
      <c r="CC1801" s="42">
        <v>29.278008</v>
      </c>
      <c r="CD1801" s="42">
        <v>4.1825729999999997</v>
      </c>
      <c r="CE1801" s="42">
        <v>0</v>
      </c>
      <c r="CF1801" s="42">
        <v>8.3651450000000001</v>
      </c>
      <c r="CG1801" s="42">
        <v>8.3651450000000001</v>
      </c>
      <c r="CH1801" s="42">
        <v>25.095435999999999</v>
      </c>
      <c r="CI1801" s="42">
        <v>0</v>
      </c>
      <c r="CJ1801" s="42">
        <v>8.3651450000000001</v>
      </c>
      <c r="CK1801" s="42">
        <v>100.381743</v>
      </c>
      <c r="CL1801" s="42">
        <v>8.3651450000000001</v>
      </c>
      <c r="CM1801" s="42">
        <v>0</v>
      </c>
      <c r="CN1801" s="42">
        <v>0</v>
      </c>
      <c r="CO1801" s="42">
        <v>4.1825729999999997</v>
      </c>
      <c r="CP1801" s="42">
        <v>8.3651450000000001</v>
      </c>
      <c r="CQ1801" s="42">
        <v>0</v>
      </c>
      <c r="CR1801" s="42">
        <v>75.286306999999994</v>
      </c>
      <c r="CS1801" s="42">
        <v>4.1825729999999997</v>
      </c>
    </row>
    <row r="1802" spans="1:97">
      <c r="A1802" s="40" t="s">
        <v>4297</v>
      </c>
      <c r="B1802" s="40" t="s">
        <v>289</v>
      </c>
      <c r="C1802" s="40" t="s">
        <v>4176</v>
      </c>
      <c r="D1802" s="40" t="s">
        <v>4177</v>
      </c>
      <c r="E1802" s="40" t="s">
        <v>4283</v>
      </c>
      <c r="F1802" s="40" t="s">
        <v>2814</v>
      </c>
      <c r="G1802" s="41" t="s">
        <v>294</v>
      </c>
      <c r="H1802" s="40" t="s">
        <v>4298</v>
      </c>
      <c r="I1802" s="42">
        <v>71</v>
      </c>
      <c r="J1802" s="42">
        <v>9.5373129999999993</v>
      </c>
      <c r="K1802" s="42">
        <v>12.716418000000001</v>
      </c>
      <c r="L1802" s="42">
        <v>11.656715999999999</v>
      </c>
      <c r="M1802" s="42">
        <v>10.597015000000001</v>
      </c>
      <c r="N1802" s="42">
        <v>12.716418000000001</v>
      </c>
      <c r="O1802" s="42">
        <v>13.776119</v>
      </c>
      <c r="P1802" s="42">
        <v>9</v>
      </c>
      <c r="Q1802" s="42">
        <v>9</v>
      </c>
      <c r="R1802" s="42">
        <v>15</v>
      </c>
      <c r="S1802" s="42">
        <v>12</v>
      </c>
      <c r="T1802" s="42">
        <v>15</v>
      </c>
      <c r="U1802" s="42">
        <v>8</v>
      </c>
      <c r="V1802" s="42">
        <v>38.149253999999999</v>
      </c>
      <c r="W1802" s="42">
        <v>6.3582090000000004</v>
      </c>
      <c r="X1802" s="42">
        <v>5.2985069999999999</v>
      </c>
      <c r="Y1802" s="42">
        <v>6.3582090000000004</v>
      </c>
      <c r="Z1802" s="42">
        <v>4.2388060000000003</v>
      </c>
      <c r="AA1802" s="42">
        <v>9.5373129999999993</v>
      </c>
      <c r="AB1802" s="42">
        <v>5.2985069999999999</v>
      </c>
      <c r="AC1802" s="42">
        <v>1.059701</v>
      </c>
      <c r="AD1802" s="42">
        <v>8.4776120000000006</v>
      </c>
      <c r="AE1802" s="42">
        <v>18.014925000000002</v>
      </c>
      <c r="AF1802" s="42">
        <v>11.656715999999999</v>
      </c>
      <c r="AG1802" s="42">
        <v>32.850746000000001</v>
      </c>
      <c r="AH1802" s="42">
        <v>3.1791040000000002</v>
      </c>
      <c r="AI1802" s="42">
        <v>7.41791</v>
      </c>
      <c r="AJ1802" s="42">
        <v>5.2985069999999999</v>
      </c>
      <c r="AK1802" s="42">
        <v>6.3582090000000004</v>
      </c>
      <c r="AL1802" s="42">
        <v>3.1791040000000002</v>
      </c>
      <c r="AM1802" s="42">
        <v>6.3582090000000004</v>
      </c>
      <c r="AN1802" s="42">
        <v>1.059701</v>
      </c>
      <c r="AO1802" s="42">
        <v>4.2388060000000003</v>
      </c>
      <c r="AP1802" s="42">
        <v>18.014925000000002</v>
      </c>
      <c r="AQ1802" s="42">
        <v>10.597015000000001</v>
      </c>
      <c r="AR1802" s="42">
        <v>76.298507000000001</v>
      </c>
      <c r="AS1802" s="42">
        <v>8.4776120000000006</v>
      </c>
      <c r="AT1802" s="42">
        <v>0</v>
      </c>
      <c r="AU1802" s="42">
        <v>4.2388060000000003</v>
      </c>
      <c r="AV1802" s="42">
        <v>8.4776120000000006</v>
      </c>
      <c r="AW1802" s="42">
        <v>21.194030000000001</v>
      </c>
      <c r="AX1802" s="42">
        <v>8.4776120000000006</v>
      </c>
      <c r="AY1802" s="42">
        <v>21.194030000000001</v>
      </c>
      <c r="AZ1802" s="42">
        <v>4.2388060000000003</v>
      </c>
      <c r="BA1802" s="42">
        <v>42.388060000000003</v>
      </c>
      <c r="BB1802" s="42">
        <v>8.4776120000000006</v>
      </c>
      <c r="BC1802" s="42">
        <v>0</v>
      </c>
      <c r="BD1802" s="42">
        <v>4.2388060000000003</v>
      </c>
      <c r="BE1802" s="42">
        <v>4.2388060000000003</v>
      </c>
      <c r="BF1802" s="42">
        <v>0</v>
      </c>
      <c r="BG1802" s="42">
        <v>8.4776120000000006</v>
      </c>
      <c r="BH1802" s="42">
        <v>12.716418000000001</v>
      </c>
      <c r="BI1802" s="42">
        <v>4.2388060000000003</v>
      </c>
      <c r="BJ1802" s="42">
        <v>33.910448000000002</v>
      </c>
      <c r="BK1802" s="42">
        <v>0</v>
      </c>
      <c r="BL1802" s="42">
        <v>0</v>
      </c>
      <c r="BM1802" s="42">
        <v>0</v>
      </c>
      <c r="BN1802" s="42">
        <v>4.2388060000000003</v>
      </c>
      <c r="BO1802" s="42">
        <v>21.194030000000001</v>
      </c>
      <c r="BP1802" s="42">
        <v>0</v>
      </c>
      <c r="BQ1802" s="42">
        <v>8.4776120000000006</v>
      </c>
      <c r="BR1802" s="42">
        <v>0</v>
      </c>
      <c r="BS1802" s="42">
        <v>16.955224000000001</v>
      </c>
      <c r="BT1802" s="42">
        <v>0</v>
      </c>
      <c r="BU1802" s="42">
        <v>0</v>
      </c>
      <c r="BV1802" s="42">
        <v>0</v>
      </c>
      <c r="BW1802" s="42">
        <v>4.2388060000000003</v>
      </c>
      <c r="BX1802" s="42">
        <v>4.2388060000000003</v>
      </c>
      <c r="BY1802" s="42">
        <v>4.2388060000000003</v>
      </c>
      <c r="BZ1802" s="42">
        <v>0</v>
      </c>
      <c r="CA1802" s="42">
        <v>4.2388060000000003</v>
      </c>
      <c r="CB1802" s="42">
        <v>33.910448000000002</v>
      </c>
      <c r="CC1802" s="42">
        <v>8.4776120000000006</v>
      </c>
      <c r="CD1802" s="42">
        <v>0</v>
      </c>
      <c r="CE1802" s="42">
        <v>4.2388060000000003</v>
      </c>
      <c r="CF1802" s="42">
        <v>4.2388060000000003</v>
      </c>
      <c r="CG1802" s="42">
        <v>12.716418000000001</v>
      </c>
      <c r="CH1802" s="42">
        <v>4.2388060000000003</v>
      </c>
      <c r="CI1802" s="42">
        <v>0</v>
      </c>
      <c r="CJ1802" s="42">
        <v>0</v>
      </c>
      <c r="CK1802" s="42">
        <v>25.432836000000002</v>
      </c>
      <c r="CL1802" s="42">
        <v>0</v>
      </c>
      <c r="CM1802" s="42">
        <v>0</v>
      </c>
      <c r="CN1802" s="42">
        <v>0</v>
      </c>
      <c r="CO1802" s="42">
        <v>0</v>
      </c>
      <c r="CP1802" s="42">
        <v>4.2388060000000003</v>
      </c>
      <c r="CQ1802" s="42">
        <v>0</v>
      </c>
      <c r="CR1802" s="42">
        <v>21.194030000000001</v>
      </c>
      <c r="CS1802" s="42">
        <v>0</v>
      </c>
    </row>
    <row r="1803" spans="1:97">
      <c r="A1803" s="40" t="s">
        <v>4299</v>
      </c>
      <c r="B1803" s="40" t="s">
        <v>289</v>
      </c>
      <c r="C1803" s="40" t="s">
        <v>4176</v>
      </c>
      <c r="D1803" s="40" t="s">
        <v>4201</v>
      </c>
      <c r="E1803" s="40" t="s">
        <v>4208</v>
      </c>
      <c r="F1803" s="40" t="s">
        <v>2903</v>
      </c>
      <c r="G1803" s="41" t="s">
        <v>294</v>
      </c>
      <c r="H1803" s="40" t="s">
        <v>4300</v>
      </c>
      <c r="I1803" s="42">
        <v>244</v>
      </c>
      <c r="J1803" s="42">
        <v>42.824489999999997</v>
      </c>
      <c r="K1803" s="42">
        <v>32.865305999999997</v>
      </c>
      <c r="L1803" s="42">
        <v>40.832653000000001</v>
      </c>
      <c r="M1803" s="42">
        <v>56.767347000000001</v>
      </c>
      <c r="N1803" s="42">
        <v>40.832653000000001</v>
      </c>
      <c r="O1803" s="42">
        <v>29.877551</v>
      </c>
      <c r="P1803" s="42">
        <v>36</v>
      </c>
      <c r="Q1803" s="42">
        <v>41</v>
      </c>
      <c r="R1803" s="42">
        <v>48</v>
      </c>
      <c r="S1803" s="42">
        <v>43</v>
      </c>
      <c r="T1803" s="42">
        <v>39</v>
      </c>
      <c r="U1803" s="42">
        <v>23</v>
      </c>
      <c r="V1803" s="42">
        <v>130.465306</v>
      </c>
      <c r="W1803" s="42">
        <v>24.897959</v>
      </c>
      <c r="X1803" s="42">
        <v>21.910204</v>
      </c>
      <c r="Y1803" s="42">
        <v>19.918367</v>
      </c>
      <c r="Z1803" s="42">
        <v>31.869388000000001</v>
      </c>
      <c r="AA1803" s="42">
        <v>20.914286000000001</v>
      </c>
      <c r="AB1803" s="42">
        <v>9.9591840000000005</v>
      </c>
      <c r="AC1803" s="42">
        <v>0.99591799999999997</v>
      </c>
      <c r="AD1803" s="42">
        <v>30.873469</v>
      </c>
      <c r="AE1803" s="42">
        <v>79.673468999999997</v>
      </c>
      <c r="AF1803" s="42">
        <v>19.918367</v>
      </c>
      <c r="AG1803" s="42">
        <v>113.534694</v>
      </c>
      <c r="AH1803" s="42">
        <v>17.926531000000001</v>
      </c>
      <c r="AI1803" s="42">
        <v>10.955102</v>
      </c>
      <c r="AJ1803" s="42">
        <v>20.914286000000001</v>
      </c>
      <c r="AK1803" s="42">
        <v>24.897959</v>
      </c>
      <c r="AL1803" s="42">
        <v>19.918367</v>
      </c>
      <c r="AM1803" s="42">
        <v>17.926531000000001</v>
      </c>
      <c r="AN1803" s="42">
        <v>0.99591799999999997</v>
      </c>
      <c r="AO1803" s="42">
        <v>21.910204</v>
      </c>
      <c r="AP1803" s="42">
        <v>59.755102000000001</v>
      </c>
      <c r="AQ1803" s="42">
        <v>31.869388000000001</v>
      </c>
      <c r="AR1803" s="42">
        <v>191.21632700000001</v>
      </c>
      <c r="AS1803" s="42">
        <v>19.918367</v>
      </c>
      <c r="AT1803" s="42">
        <v>0</v>
      </c>
      <c r="AU1803" s="42">
        <v>3.983673</v>
      </c>
      <c r="AV1803" s="42">
        <v>19.918367</v>
      </c>
      <c r="AW1803" s="42">
        <v>19.918367</v>
      </c>
      <c r="AX1803" s="42">
        <v>19.918367</v>
      </c>
      <c r="AY1803" s="42">
        <v>95.608163000000005</v>
      </c>
      <c r="AZ1803" s="42">
        <v>11.95102</v>
      </c>
      <c r="BA1803" s="42">
        <v>95.608163000000005</v>
      </c>
      <c r="BB1803" s="42">
        <v>19.918367</v>
      </c>
      <c r="BC1803" s="42">
        <v>0</v>
      </c>
      <c r="BD1803" s="42">
        <v>0</v>
      </c>
      <c r="BE1803" s="42">
        <v>11.95102</v>
      </c>
      <c r="BF1803" s="42">
        <v>0</v>
      </c>
      <c r="BG1803" s="42">
        <v>15.934694</v>
      </c>
      <c r="BH1803" s="42">
        <v>43.820408</v>
      </c>
      <c r="BI1803" s="42">
        <v>3.983673</v>
      </c>
      <c r="BJ1803" s="42">
        <v>95.608163000000005</v>
      </c>
      <c r="BK1803" s="42">
        <v>0</v>
      </c>
      <c r="BL1803" s="42">
        <v>0</v>
      </c>
      <c r="BM1803" s="42">
        <v>3.983673</v>
      </c>
      <c r="BN1803" s="42">
        <v>7.9673470000000002</v>
      </c>
      <c r="BO1803" s="42">
        <v>19.918367</v>
      </c>
      <c r="BP1803" s="42">
        <v>3.983673</v>
      </c>
      <c r="BQ1803" s="42">
        <v>51.787754999999997</v>
      </c>
      <c r="BR1803" s="42">
        <v>7.9673470000000002</v>
      </c>
      <c r="BS1803" s="42">
        <v>11.95102</v>
      </c>
      <c r="BT1803" s="42">
        <v>0</v>
      </c>
      <c r="BU1803" s="42">
        <v>0</v>
      </c>
      <c r="BV1803" s="42">
        <v>0</v>
      </c>
      <c r="BW1803" s="42">
        <v>0</v>
      </c>
      <c r="BX1803" s="42">
        <v>3.983673</v>
      </c>
      <c r="BY1803" s="42">
        <v>3.983673</v>
      </c>
      <c r="BZ1803" s="42">
        <v>0</v>
      </c>
      <c r="CA1803" s="42">
        <v>3.983673</v>
      </c>
      <c r="CB1803" s="42">
        <v>75.689796000000001</v>
      </c>
      <c r="CC1803" s="42">
        <v>15.934694</v>
      </c>
      <c r="CD1803" s="42">
        <v>0</v>
      </c>
      <c r="CE1803" s="42">
        <v>3.983673</v>
      </c>
      <c r="CF1803" s="42">
        <v>15.934694</v>
      </c>
      <c r="CG1803" s="42">
        <v>15.934694</v>
      </c>
      <c r="CH1803" s="42">
        <v>15.934694</v>
      </c>
      <c r="CI1803" s="42">
        <v>0</v>
      </c>
      <c r="CJ1803" s="42">
        <v>7.9673470000000002</v>
      </c>
      <c r="CK1803" s="42">
        <v>103.57550999999999</v>
      </c>
      <c r="CL1803" s="42">
        <v>3.983673</v>
      </c>
      <c r="CM1803" s="42">
        <v>0</v>
      </c>
      <c r="CN1803" s="42">
        <v>0</v>
      </c>
      <c r="CO1803" s="42">
        <v>3.983673</v>
      </c>
      <c r="CP1803" s="42">
        <v>0</v>
      </c>
      <c r="CQ1803" s="42">
        <v>0</v>
      </c>
      <c r="CR1803" s="42">
        <v>95.608163000000005</v>
      </c>
      <c r="CS1803" s="42">
        <v>0</v>
      </c>
    </row>
    <row r="1804" spans="1:97">
      <c r="A1804" s="40" t="s">
        <v>4301</v>
      </c>
      <c r="B1804" s="40" t="s">
        <v>289</v>
      </c>
      <c r="C1804" s="40" t="s">
        <v>4176</v>
      </c>
      <c r="D1804" s="40" t="s">
        <v>4187</v>
      </c>
      <c r="E1804" s="40" t="s">
        <v>4213</v>
      </c>
      <c r="F1804" s="40" t="s">
        <v>4195</v>
      </c>
      <c r="G1804" s="41" t="s">
        <v>294</v>
      </c>
      <c r="H1804" s="40" t="s">
        <v>4302</v>
      </c>
      <c r="I1804" s="42">
        <v>100</v>
      </c>
      <c r="J1804" s="42">
        <v>12.745098</v>
      </c>
      <c r="K1804" s="42">
        <v>15.686275</v>
      </c>
      <c r="L1804" s="42">
        <v>20.588235000000001</v>
      </c>
      <c r="M1804" s="42">
        <v>18.627451000000001</v>
      </c>
      <c r="N1804" s="42">
        <v>22.549019999999999</v>
      </c>
      <c r="O1804" s="42">
        <v>9.803922</v>
      </c>
      <c r="P1804" s="42">
        <v>12</v>
      </c>
      <c r="Q1804" s="42">
        <v>21</v>
      </c>
      <c r="R1804" s="42">
        <v>22</v>
      </c>
      <c r="S1804" s="42">
        <v>21</v>
      </c>
      <c r="T1804" s="42">
        <v>23</v>
      </c>
      <c r="U1804" s="42">
        <v>6</v>
      </c>
      <c r="V1804" s="42">
        <v>55.882353000000002</v>
      </c>
      <c r="W1804" s="42">
        <v>1.9607840000000001</v>
      </c>
      <c r="X1804" s="42">
        <v>8.8235290000000006</v>
      </c>
      <c r="Y1804" s="42">
        <v>14.705882000000001</v>
      </c>
      <c r="Z1804" s="42">
        <v>9.803922</v>
      </c>
      <c r="AA1804" s="42">
        <v>14.705882000000001</v>
      </c>
      <c r="AB1804" s="42">
        <v>5.8823530000000002</v>
      </c>
      <c r="AC1804" s="42">
        <v>0</v>
      </c>
      <c r="AD1804" s="42">
        <v>2.941176</v>
      </c>
      <c r="AE1804" s="42">
        <v>35.294117999999997</v>
      </c>
      <c r="AF1804" s="42">
        <v>17.647058999999999</v>
      </c>
      <c r="AG1804" s="42">
        <v>44.117646999999998</v>
      </c>
      <c r="AH1804" s="42">
        <v>10.784314</v>
      </c>
      <c r="AI1804" s="42">
        <v>6.8627450000000003</v>
      </c>
      <c r="AJ1804" s="42">
        <v>5.8823530000000002</v>
      </c>
      <c r="AK1804" s="42">
        <v>8.8235290000000006</v>
      </c>
      <c r="AL1804" s="42">
        <v>7.8431369999999996</v>
      </c>
      <c r="AM1804" s="42">
        <v>3.9215689999999999</v>
      </c>
      <c r="AN1804" s="42">
        <v>0</v>
      </c>
      <c r="AO1804" s="42">
        <v>12.745098</v>
      </c>
      <c r="AP1804" s="42">
        <v>22.549019999999999</v>
      </c>
      <c r="AQ1804" s="42">
        <v>8.8235290000000006</v>
      </c>
      <c r="AR1804" s="42">
        <v>70.588234999999997</v>
      </c>
      <c r="AS1804" s="42">
        <v>7.8431369999999996</v>
      </c>
      <c r="AT1804" s="42">
        <v>3.9215689999999999</v>
      </c>
      <c r="AU1804" s="42">
        <v>3.9215689999999999</v>
      </c>
      <c r="AV1804" s="42">
        <v>11.764706</v>
      </c>
      <c r="AW1804" s="42">
        <v>7.8431369999999996</v>
      </c>
      <c r="AX1804" s="42">
        <v>15.686275</v>
      </c>
      <c r="AY1804" s="42">
        <v>11.764706</v>
      </c>
      <c r="AZ1804" s="42">
        <v>7.8431369999999996</v>
      </c>
      <c r="BA1804" s="42">
        <v>50.980392000000002</v>
      </c>
      <c r="BB1804" s="42">
        <v>3.9215689999999999</v>
      </c>
      <c r="BC1804" s="42">
        <v>3.9215689999999999</v>
      </c>
      <c r="BD1804" s="42">
        <v>3.9215689999999999</v>
      </c>
      <c r="BE1804" s="42">
        <v>3.9215689999999999</v>
      </c>
      <c r="BF1804" s="42">
        <v>7.8431369999999996</v>
      </c>
      <c r="BG1804" s="42">
        <v>11.764706</v>
      </c>
      <c r="BH1804" s="42">
        <v>11.764706</v>
      </c>
      <c r="BI1804" s="42">
        <v>3.9215689999999999</v>
      </c>
      <c r="BJ1804" s="42">
        <v>19.607842999999999</v>
      </c>
      <c r="BK1804" s="42">
        <v>3.9215689999999999</v>
      </c>
      <c r="BL1804" s="42">
        <v>0</v>
      </c>
      <c r="BM1804" s="42">
        <v>0</v>
      </c>
      <c r="BN1804" s="42">
        <v>7.8431369999999996</v>
      </c>
      <c r="BO1804" s="42">
        <v>0</v>
      </c>
      <c r="BP1804" s="42">
        <v>3.9215689999999999</v>
      </c>
      <c r="BQ1804" s="42">
        <v>0</v>
      </c>
      <c r="BR1804" s="42">
        <v>3.9215689999999999</v>
      </c>
      <c r="BS1804" s="42">
        <v>7.8431369999999996</v>
      </c>
      <c r="BT1804" s="42">
        <v>0</v>
      </c>
      <c r="BU1804" s="42">
        <v>0</v>
      </c>
      <c r="BV1804" s="42">
        <v>0</v>
      </c>
      <c r="BW1804" s="42">
        <v>0</v>
      </c>
      <c r="BX1804" s="42">
        <v>0</v>
      </c>
      <c r="BY1804" s="42">
        <v>0</v>
      </c>
      <c r="BZ1804" s="42">
        <v>0</v>
      </c>
      <c r="CA1804" s="42">
        <v>7.8431369999999996</v>
      </c>
      <c r="CB1804" s="42">
        <v>50.980392000000002</v>
      </c>
      <c r="CC1804" s="42">
        <v>7.8431369999999996</v>
      </c>
      <c r="CD1804" s="42">
        <v>3.9215689999999999</v>
      </c>
      <c r="CE1804" s="42">
        <v>3.9215689999999999</v>
      </c>
      <c r="CF1804" s="42">
        <v>11.764706</v>
      </c>
      <c r="CG1804" s="42">
        <v>7.8431369999999996</v>
      </c>
      <c r="CH1804" s="42">
        <v>15.686275</v>
      </c>
      <c r="CI1804" s="42">
        <v>0</v>
      </c>
      <c r="CJ1804" s="42">
        <v>0</v>
      </c>
      <c r="CK1804" s="42">
        <v>11.764706</v>
      </c>
      <c r="CL1804" s="42">
        <v>0</v>
      </c>
      <c r="CM1804" s="42">
        <v>0</v>
      </c>
      <c r="CN1804" s="42">
        <v>0</v>
      </c>
      <c r="CO1804" s="42">
        <v>0</v>
      </c>
      <c r="CP1804" s="42">
        <v>0</v>
      </c>
      <c r="CQ1804" s="42">
        <v>0</v>
      </c>
      <c r="CR1804" s="42">
        <v>11.764706</v>
      </c>
      <c r="CS1804" s="42">
        <v>0</v>
      </c>
    </row>
    <row r="1805" spans="1:97">
      <c r="A1805" s="40" t="s">
        <v>4303</v>
      </c>
      <c r="B1805" s="40" t="s">
        <v>289</v>
      </c>
      <c r="C1805" s="40" t="s">
        <v>4176</v>
      </c>
      <c r="D1805" s="40" t="s">
        <v>4201</v>
      </c>
      <c r="E1805" s="40" t="s">
        <v>4208</v>
      </c>
      <c r="F1805" s="40" t="s">
        <v>2903</v>
      </c>
      <c r="G1805" s="41" t="s">
        <v>294</v>
      </c>
      <c r="H1805" s="40" t="s">
        <v>4304</v>
      </c>
      <c r="I1805" s="42">
        <v>385</v>
      </c>
      <c r="J1805" s="42">
        <v>59</v>
      </c>
      <c r="K1805" s="42">
        <v>47</v>
      </c>
      <c r="L1805" s="42">
        <v>85</v>
      </c>
      <c r="M1805" s="42">
        <v>82</v>
      </c>
      <c r="N1805" s="42">
        <v>73</v>
      </c>
      <c r="O1805" s="42">
        <v>39</v>
      </c>
      <c r="P1805" s="42">
        <v>49</v>
      </c>
      <c r="Q1805" s="42">
        <v>54</v>
      </c>
      <c r="R1805" s="42">
        <v>69</v>
      </c>
      <c r="S1805" s="42">
        <v>59</v>
      </c>
      <c r="T1805" s="42">
        <v>67</v>
      </c>
      <c r="U1805" s="42">
        <v>24</v>
      </c>
      <c r="V1805" s="42">
        <v>202</v>
      </c>
      <c r="W1805" s="42">
        <v>26</v>
      </c>
      <c r="X1805" s="42">
        <v>27</v>
      </c>
      <c r="Y1805" s="42">
        <v>51</v>
      </c>
      <c r="Z1805" s="42">
        <v>47</v>
      </c>
      <c r="AA1805" s="42">
        <v>37</v>
      </c>
      <c r="AB1805" s="42">
        <v>14</v>
      </c>
      <c r="AC1805" s="42">
        <v>0</v>
      </c>
      <c r="AD1805" s="42">
        <v>35</v>
      </c>
      <c r="AE1805" s="42">
        <v>128</v>
      </c>
      <c r="AF1805" s="42">
        <v>39</v>
      </c>
      <c r="AG1805" s="42">
        <v>183</v>
      </c>
      <c r="AH1805" s="42">
        <v>33</v>
      </c>
      <c r="AI1805" s="42">
        <v>20</v>
      </c>
      <c r="AJ1805" s="42">
        <v>34</v>
      </c>
      <c r="AK1805" s="42">
        <v>35</v>
      </c>
      <c r="AL1805" s="42">
        <v>36</v>
      </c>
      <c r="AM1805" s="42">
        <v>22</v>
      </c>
      <c r="AN1805" s="42">
        <v>3</v>
      </c>
      <c r="AO1805" s="42">
        <v>36</v>
      </c>
      <c r="AP1805" s="42">
        <v>104</v>
      </c>
      <c r="AQ1805" s="42">
        <v>43</v>
      </c>
      <c r="AR1805" s="42">
        <v>316</v>
      </c>
      <c r="AS1805" s="42">
        <v>24</v>
      </c>
      <c r="AT1805" s="42">
        <v>16</v>
      </c>
      <c r="AU1805" s="42">
        <v>12</v>
      </c>
      <c r="AV1805" s="42">
        <v>52</v>
      </c>
      <c r="AW1805" s="42">
        <v>44</v>
      </c>
      <c r="AX1805" s="42">
        <v>64</v>
      </c>
      <c r="AY1805" s="42">
        <v>68</v>
      </c>
      <c r="AZ1805" s="42">
        <v>36</v>
      </c>
      <c r="BA1805" s="42">
        <v>184</v>
      </c>
      <c r="BB1805" s="42">
        <v>24</v>
      </c>
      <c r="BC1805" s="42">
        <v>12</v>
      </c>
      <c r="BD1805" s="42">
        <v>8</v>
      </c>
      <c r="BE1805" s="42">
        <v>36</v>
      </c>
      <c r="BF1805" s="42">
        <v>12</v>
      </c>
      <c r="BG1805" s="42">
        <v>56</v>
      </c>
      <c r="BH1805" s="42">
        <v>28</v>
      </c>
      <c r="BI1805" s="42">
        <v>8</v>
      </c>
      <c r="BJ1805" s="42">
        <v>132</v>
      </c>
      <c r="BK1805" s="42">
        <v>0</v>
      </c>
      <c r="BL1805" s="42">
        <v>4</v>
      </c>
      <c r="BM1805" s="42">
        <v>4</v>
      </c>
      <c r="BN1805" s="42">
        <v>16</v>
      </c>
      <c r="BO1805" s="42">
        <v>32</v>
      </c>
      <c r="BP1805" s="42">
        <v>8</v>
      </c>
      <c r="BQ1805" s="42">
        <v>40</v>
      </c>
      <c r="BR1805" s="42">
        <v>28</v>
      </c>
      <c r="BS1805" s="42">
        <v>24</v>
      </c>
      <c r="BT1805" s="42">
        <v>0</v>
      </c>
      <c r="BU1805" s="42">
        <v>0</v>
      </c>
      <c r="BV1805" s="42">
        <v>0</v>
      </c>
      <c r="BW1805" s="42">
        <v>12</v>
      </c>
      <c r="BX1805" s="42">
        <v>0</v>
      </c>
      <c r="BY1805" s="42">
        <v>8</v>
      </c>
      <c r="BZ1805" s="42">
        <v>0</v>
      </c>
      <c r="CA1805" s="42">
        <v>4</v>
      </c>
      <c r="CB1805" s="42">
        <v>188</v>
      </c>
      <c r="CC1805" s="42">
        <v>16</v>
      </c>
      <c r="CD1805" s="42">
        <v>16</v>
      </c>
      <c r="CE1805" s="42">
        <v>8</v>
      </c>
      <c r="CF1805" s="42">
        <v>36</v>
      </c>
      <c r="CG1805" s="42">
        <v>40</v>
      </c>
      <c r="CH1805" s="42">
        <v>44</v>
      </c>
      <c r="CI1805" s="42">
        <v>0</v>
      </c>
      <c r="CJ1805" s="42">
        <v>28</v>
      </c>
      <c r="CK1805" s="42">
        <v>104</v>
      </c>
      <c r="CL1805" s="42">
        <v>8</v>
      </c>
      <c r="CM1805" s="42">
        <v>0</v>
      </c>
      <c r="CN1805" s="42">
        <v>4</v>
      </c>
      <c r="CO1805" s="42">
        <v>4</v>
      </c>
      <c r="CP1805" s="42">
        <v>4</v>
      </c>
      <c r="CQ1805" s="42">
        <v>12</v>
      </c>
      <c r="CR1805" s="42">
        <v>68</v>
      </c>
      <c r="CS1805" s="42">
        <v>4</v>
      </c>
    </row>
    <row r="1806" spans="1:97">
      <c r="A1806" s="40" t="s">
        <v>4305</v>
      </c>
      <c r="B1806" s="40" t="s">
        <v>289</v>
      </c>
      <c r="C1806" s="40" t="s">
        <v>4176</v>
      </c>
      <c r="D1806" s="40" t="s">
        <v>4177</v>
      </c>
      <c r="E1806" s="40" t="s">
        <v>4253</v>
      </c>
      <c r="F1806" s="40" t="s">
        <v>2814</v>
      </c>
      <c r="G1806" s="41" t="s">
        <v>294</v>
      </c>
      <c r="H1806" s="40" t="s">
        <v>4306</v>
      </c>
      <c r="I1806" s="42">
        <v>103</v>
      </c>
      <c r="J1806" s="42">
        <v>14.855769</v>
      </c>
      <c r="K1806" s="42">
        <v>9.9038459999999997</v>
      </c>
      <c r="L1806" s="42">
        <v>14.855769</v>
      </c>
      <c r="M1806" s="42">
        <v>27.730768999999999</v>
      </c>
      <c r="N1806" s="42">
        <v>24.759615</v>
      </c>
      <c r="O1806" s="42">
        <v>10.894231</v>
      </c>
      <c r="P1806" s="42">
        <v>12</v>
      </c>
      <c r="Q1806" s="42">
        <v>11</v>
      </c>
      <c r="R1806" s="42">
        <v>24</v>
      </c>
      <c r="S1806" s="42">
        <v>24</v>
      </c>
      <c r="T1806" s="42">
        <v>19</v>
      </c>
      <c r="U1806" s="42">
        <v>15</v>
      </c>
      <c r="V1806" s="42">
        <v>49.519230999999998</v>
      </c>
      <c r="W1806" s="42">
        <v>9.9038459999999997</v>
      </c>
      <c r="X1806" s="42">
        <v>2.9711539999999999</v>
      </c>
      <c r="Y1806" s="42">
        <v>6.9326920000000003</v>
      </c>
      <c r="Z1806" s="42">
        <v>12.875</v>
      </c>
      <c r="AA1806" s="42">
        <v>13.865385</v>
      </c>
      <c r="AB1806" s="42">
        <v>2.9711539999999999</v>
      </c>
      <c r="AC1806" s="42">
        <v>0</v>
      </c>
      <c r="AD1806" s="42">
        <v>9.9038459999999997</v>
      </c>
      <c r="AE1806" s="42">
        <v>28.721153999999999</v>
      </c>
      <c r="AF1806" s="42">
        <v>10.894231</v>
      </c>
      <c r="AG1806" s="42">
        <v>53.480769000000002</v>
      </c>
      <c r="AH1806" s="42">
        <v>4.9519229999999999</v>
      </c>
      <c r="AI1806" s="42">
        <v>6.9326920000000003</v>
      </c>
      <c r="AJ1806" s="42">
        <v>7.9230770000000001</v>
      </c>
      <c r="AK1806" s="42">
        <v>14.855769</v>
      </c>
      <c r="AL1806" s="42">
        <v>10.894231</v>
      </c>
      <c r="AM1806" s="42">
        <v>6.9326920000000003</v>
      </c>
      <c r="AN1806" s="42">
        <v>0.99038499999999996</v>
      </c>
      <c r="AO1806" s="42">
        <v>7.9230770000000001</v>
      </c>
      <c r="AP1806" s="42">
        <v>27.730768999999999</v>
      </c>
      <c r="AQ1806" s="42">
        <v>17.826923000000001</v>
      </c>
      <c r="AR1806" s="42">
        <v>91.115385000000003</v>
      </c>
      <c r="AS1806" s="42">
        <v>7.9230770000000001</v>
      </c>
      <c r="AT1806" s="42">
        <v>11.884615</v>
      </c>
      <c r="AU1806" s="42">
        <v>11.884615</v>
      </c>
      <c r="AV1806" s="42">
        <v>15.846154</v>
      </c>
      <c r="AW1806" s="42">
        <v>19.807691999999999</v>
      </c>
      <c r="AX1806" s="42">
        <v>0</v>
      </c>
      <c r="AY1806" s="42">
        <v>15.846154</v>
      </c>
      <c r="AZ1806" s="42">
        <v>7.9230770000000001</v>
      </c>
      <c r="BA1806" s="42">
        <v>43.576923000000001</v>
      </c>
      <c r="BB1806" s="42">
        <v>7.9230770000000001</v>
      </c>
      <c r="BC1806" s="42">
        <v>11.884615</v>
      </c>
      <c r="BD1806" s="42">
        <v>7.9230770000000001</v>
      </c>
      <c r="BE1806" s="42">
        <v>11.884615</v>
      </c>
      <c r="BF1806" s="42">
        <v>0</v>
      </c>
      <c r="BG1806" s="42">
        <v>0</v>
      </c>
      <c r="BH1806" s="42">
        <v>3.961538</v>
      </c>
      <c r="BI1806" s="42">
        <v>0</v>
      </c>
      <c r="BJ1806" s="42">
        <v>47.538462000000003</v>
      </c>
      <c r="BK1806" s="42">
        <v>0</v>
      </c>
      <c r="BL1806" s="42">
        <v>0</v>
      </c>
      <c r="BM1806" s="42">
        <v>3.961538</v>
      </c>
      <c r="BN1806" s="42">
        <v>3.961538</v>
      </c>
      <c r="BO1806" s="42">
        <v>19.807691999999999</v>
      </c>
      <c r="BP1806" s="42">
        <v>0</v>
      </c>
      <c r="BQ1806" s="42">
        <v>11.884615</v>
      </c>
      <c r="BR1806" s="42">
        <v>7.9230770000000001</v>
      </c>
      <c r="BS1806" s="42">
        <v>7.9230770000000001</v>
      </c>
      <c r="BT1806" s="42">
        <v>0</v>
      </c>
      <c r="BU1806" s="42">
        <v>0</v>
      </c>
      <c r="BV1806" s="42">
        <v>0</v>
      </c>
      <c r="BW1806" s="42">
        <v>3.961538</v>
      </c>
      <c r="BX1806" s="42">
        <v>0</v>
      </c>
      <c r="BY1806" s="42">
        <v>0</v>
      </c>
      <c r="BZ1806" s="42">
        <v>0</v>
      </c>
      <c r="CA1806" s="42">
        <v>3.961538</v>
      </c>
      <c r="CB1806" s="42">
        <v>39.615385000000003</v>
      </c>
      <c r="CC1806" s="42">
        <v>3.961538</v>
      </c>
      <c r="CD1806" s="42">
        <v>7.9230770000000001</v>
      </c>
      <c r="CE1806" s="42">
        <v>3.961538</v>
      </c>
      <c r="CF1806" s="42">
        <v>7.9230770000000001</v>
      </c>
      <c r="CG1806" s="42">
        <v>11.884615</v>
      </c>
      <c r="CH1806" s="42">
        <v>0</v>
      </c>
      <c r="CI1806" s="42">
        <v>0</v>
      </c>
      <c r="CJ1806" s="42">
        <v>3.961538</v>
      </c>
      <c r="CK1806" s="42">
        <v>43.576923000000001</v>
      </c>
      <c r="CL1806" s="42">
        <v>3.961538</v>
      </c>
      <c r="CM1806" s="42">
        <v>3.961538</v>
      </c>
      <c r="CN1806" s="42">
        <v>7.9230770000000001</v>
      </c>
      <c r="CO1806" s="42">
        <v>3.961538</v>
      </c>
      <c r="CP1806" s="42">
        <v>7.9230770000000001</v>
      </c>
      <c r="CQ1806" s="42">
        <v>0</v>
      </c>
      <c r="CR1806" s="42">
        <v>15.846154</v>
      </c>
      <c r="CS1806" s="42">
        <v>0</v>
      </c>
    </row>
    <row r="1807" spans="1:97">
      <c r="A1807" s="40" t="s">
        <v>4307</v>
      </c>
      <c r="B1807" s="40" t="s">
        <v>289</v>
      </c>
      <c r="C1807" s="40" t="s">
        <v>4176</v>
      </c>
      <c r="D1807" s="40" t="s">
        <v>4177</v>
      </c>
      <c r="E1807" s="40" t="s">
        <v>4181</v>
      </c>
      <c r="F1807" s="40" t="s">
        <v>2814</v>
      </c>
      <c r="G1807" s="41" t="s">
        <v>294</v>
      </c>
      <c r="H1807" s="40" t="s">
        <v>4308</v>
      </c>
      <c r="I1807" s="42">
        <v>154</v>
      </c>
      <c r="J1807" s="42">
        <v>27</v>
      </c>
      <c r="K1807" s="42">
        <v>20</v>
      </c>
      <c r="L1807" s="42">
        <v>32</v>
      </c>
      <c r="M1807" s="42">
        <v>41</v>
      </c>
      <c r="N1807" s="42">
        <v>23</v>
      </c>
      <c r="O1807" s="42">
        <v>11</v>
      </c>
      <c r="P1807" s="42">
        <v>22</v>
      </c>
      <c r="Q1807" s="42">
        <v>23</v>
      </c>
      <c r="R1807" s="42">
        <v>34</v>
      </c>
      <c r="S1807" s="42">
        <v>20</v>
      </c>
      <c r="T1807" s="42">
        <v>23</v>
      </c>
      <c r="U1807" s="42">
        <v>13</v>
      </c>
      <c r="V1807" s="42">
        <v>82</v>
      </c>
      <c r="W1807" s="42">
        <v>19</v>
      </c>
      <c r="X1807" s="42">
        <v>11</v>
      </c>
      <c r="Y1807" s="42">
        <v>17</v>
      </c>
      <c r="Z1807" s="42">
        <v>21</v>
      </c>
      <c r="AA1807" s="42">
        <v>11</v>
      </c>
      <c r="AB1807" s="42">
        <v>3</v>
      </c>
      <c r="AC1807" s="42">
        <v>0</v>
      </c>
      <c r="AD1807" s="42">
        <v>25</v>
      </c>
      <c r="AE1807" s="42">
        <v>49</v>
      </c>
      <c r="AF1807" s="42">
        <v>8</v>
      </c>
      <c r="AG1807" s="42">
        <v>72</v>
      </c>
      <c r="AH1807" s="42">
        <v>8</v>
      </c>
      <c r="AI1807" s="42">
        <v>9</v>
      </c>
      <c r="AJ1807" s="42">
        <v>15</v>
      </c>
      <c r="AK1807" s="42">
        <v>20</v>
      </c>
      <c r="AL1807" s="42">
        <v>12</v>
      </c>
      <c r="AM1807" s="42">
        <v>8</v>
      </c>
      <c r="AN1807" s="42">
        <v>0</v>
      </c>
      <c r="AO1807" s="42">
        <v>10</v>
      </c>
      <c r="AP1807" s="42">
        <v>46</v>
      </c>
      <c r="AQ1807" s="42">
        <v>16</v>
      </c>
      <c r="AR1807" s="42">
        <v>136</v>
      </c>
      <c r="AS1807" s="42">
        <v>20</v>
      </c>
      <c r="AT1807" s="42">
        <v>0</v>
      </c>
      <c r="AU1807" s="42">
        <v>0</v>
      </c>
      <c r="AV1807" s="42">
        <v>16</v>
      </c>
      <c r="AW1807" s="42">
        <v>20</v>
      </c>
      <c r="AX1807" s="42">
        <v>12</v>
      </c>
      <c r="AY1807" s="42">
        <v>44</v>
      </c>
      <c r="AZ1807" s="42">
        <v>24</v>
      </c>
      <c r="BA1807" s="42">
        <v>60</v>
      </c>
      <c r="BB1807" s="42">
        <v>16</v>
      </c>
      <c r="BC1807" s="42">
        <v>0</v>
      </c>
      <c r="BD1807" s="42">
        <v>0</v>
      </c>
      <c r="BE1807" s="42">
        <v>4</v>
      </c>
      <c r="BF1807" s="42">
        <v>4</v>
      </c>
      <c r="BG1807" s="42">
        <v>8</v>
      </c>
      <c r="BH1807" s="42">
        <v>16</v>
      </c>
      <c r="BI1807" s="42">
        <v>12</v>
      </c>
      <c r="BJ1807" s="42">
        <v>76</v>
      </c>
      <c r="BK1807" s="42">
        <v>4</v>
      </c>
      <c r="BL1807" s="42">
        <v>0</v>
      </c>
      <c r="BM1807" s="42">
        <v>0</v>
      </c>
      <c r="BN1807" s="42">
        <v>12</v>
      </c>
      <c r="BO1807" s="42">
        <v>16</v>
      </c>
      <c r="BP1807" s="42">
        <v>4</v>
      </c>
      <c r="BQ1807" s="42">
        <v>28</v>
      </c>
      <c r="BR1807" s="42">
        <v>12</v>
      </c>
      <c r="BS1807" s="42">
        <v>12</v>
      </c>
      <c r="BT1807" s="42">
        <v>0</v>
      </c>
      <c r="BU1807" s="42">
        <v>0</v>
      </c>
      <c r="BV1807" s="42">
        <v>0</v>
      </c>
      <c r="BW1807" s="42">
        <v>0</v>
      </c>
      <c r="BX1807" s="42">
        <v>0</v>
      </c>
      <c r="BY1807" s="42">
        <v>0</v>
      </c>
      <c r="BZ1807" s="42">
        <v>0</v>
      </c>
      <c r="CA1807" s="42">
        <v>12</v>
      </c>
      <c r="CB1807" s="42">
        <v>64</v>
      </c>
      <c r="CC1807" s="42">
        <v>12</v>
      </c>
      <c r="CD1807" s="42">
        <v>0</v>
      </c>
      <c r="CE1807" s="42">
        <v>0</v>
      </c>
      <c r="CF1807" s="42">
        <v>16</v>
      </c>
      <c r="CG1807" s="42">
        <v>16</v>
      </c>
      <c r="CH1807" s="42">
        <v>12</v>
      </c>
      <c r="CI1807" s="42">
        <v>0</v>
      </c>
      <c r="CJ1807" s="42">
        <v>8</v>
      </c>
      <c r="CK1807" s="42">
        <v>60</v>
      </c>
      <c r="CL1807" s="42">
        <v>8</v>
      </c>
      <c r="CM1807" s="42">
        <v>0</v>
      </c>
      <c r="CN1807" s="42">
        <v>0</v>
      </c>
      <c r="CO1807" s="42">
        <v>0</v>
      </c>
      <c r="CP1807" s="42">
        <v>4</v>
      </c>
      <c r="CQ1807" s="42">
        <v>0</v>
      </c>
      <c r="CR1807" s="42">
        <v>44</v>
      </c>
      <c r="CS1807" s="42">
        <v>4</v>
      </c>
    </row>
    <row r="1808" spans="1:97">
      <c r="A1808" s="40" t="s">
        <v>4309</v>
      </c>
      <c r="B1808" s="40" t="s">
        <v>289</v>
      </c>
      <c r="C1808" s="40" t="s">
        <v>4176</v>
      </c>
      <c r="D1808" s="40" t="s">
        <v>4177</v>
      </c>
      <c r="E1808" s="40" t="s">
        <v>4310</v>
      </c>
      <c r="F1808" s="40" t="s">
        <v>2814</v>
      </c>
      <c r="G1808" s="41" t="s">
        <v>294</v>
      </c>
      <c r="H1808" s="40" t="s">
        <v>4311</v>
      </c>
      <c r="I1808" s="42">
        <v>791</v>
      </c>
      <c r="J1808" s="42">
        <v>129.08343600000001</v>
      </c>
      <c r="K1808" s="42">
        <v>116.466258</v>
      </c>
      <c r="L1808" s="42">
        <v>152.376687</v>
      </c>
      <c r="M1808" s="42">
        <v>179.55214699999999</v>
      </c>
      <c r="N1808" s="42">
        <v>151.40613500000001</v>
      </c>
      <c r="O1808" s="42">
        <v>62.115336999999997</v>
      </c>
      <c r="P1808" s="42">
        <v>112</v>
      </c>
      <c r="Q1808" s="42">
        <v>123</v>
      </c>
      <c r="R1808" s="42">
        <v>164</v>
      </c>
      <c r="S1808" s="42">
        <v>178</v>
      </c>
      <c r="T1808" s="42">
        <v>100</v>
      </c>
      <c r="U1808" s="42">
        <v>51</v>
      </c>
      <c r="V1808" s="42">
        <v>398.89693299999999</v>
      </c>
      <c r="W1808" s="42">
        <v>63.085889999999999</v>
      </c>
      <c r="X1808" s="42">
        <v>63.085889999999999</v>
      </c>
      <c r="Y1808" s="42">
        <v>77.644171999999998</v>
      </c>
      <c r="Z1808" s="42">
        <v>92.202454000000003</v>
      </c>
      <c r="AA1808" s="42">
        <v>77.644171999999998</v>
      </c>
      <c r="AB1808" s="42">
        <v>23.293251999999999</v>
      </c>
      <c r="AC1808" s="42">
        <v>1.9411039999999999</v>
      </c>
      <c r="AD1808" s="42">
        <v>87.349693000000002</v>
      </c>
      <c r="AE1808" s="42">
        <v>244.57914099999999</v>
      </c>
      <c r="AF1808" s="42">
        <v>66.968097999999998</v>
      </c>
      <c r="AG1808" s="42">
        <v>392.10306700000001</v>
      </c>
      <c r="AH1808" s="42">
        <v>65.997546</v>
      </c>
      <c r="AI1808" s="42">
        <v>53.380367999999997</v>
      </c>
      <c r="AJ1808" s="42">
        <v>74.732515000000006</v>
      </c>
      <c r="AK1808" s="42">
        <v>87.349693000000002</v>
      </c>
      <c r="AL1808" s="42">
        <v>73.761962999999994</v>
      </c>
      <c r="AM1808" s="42">
        <v>35.910429000000001</v>
      </c>
      <c r="AN1808" s="42">
        <v>0.97055199999999997</v>
      </c>
      <c r="AO1808" s="42">
        <v>90.261349999999993</v>
      </c>
      <c r="AP1808" s="42">
        <v>221.28588999999999</v>
      </c>
      <c r="AQ1808" s="42">
        <v>80.555828000000005</v>
      </c>
      <c r="AR1808" s="42">
        <v>663.85766899999999</v>
      </c>
      <c r="AS1808" s="42">
        <v>19.411042999999999</v>
      </c>
      <c r="AT1808" s="42">
        <v>34.939877000000003</v>
      </c>
      <c r="AU1808" s="42">
        <v>69.879755000000003</v>
      </c>
      <c r="AV1808" s="42">
        <v>93.173006000000001</v>
      </c>
      <c r="AW1808" s="42">
        <v>93.173006000000001</v>
      </c>
      <c r="AX1808" s="42">
        <v>73.761962999999994</v>
      </c>
      <c r="AY1808" s="42">
        <v>186.346012</v>
      </c>
      <c r="AZ1808" s="42">
        <v>93.173006000000001</v>
      </c>
      <c r="BA1808" s="42">
        <v>341.63435600000003</v>
      </c>
      <c r="BB1808" s="42">
        <v>11.646625999999999</v>
      </c>
      <c r="BC1808" s="42">
        <v>19.411042999999999</v>
      </c>
      <c r="BD1808" s="42">
        <v>42.704293999999997</v>
      </c>
      <c r="BE1808" s="42">
        <v>38.822085999999999</v>
      </c>
      <c r="BF1808" s="42">
        <v>15.528834</v>
      </c>
      <c r="BG1808" s="42">
        <v>65.997546</v>
      </c>
      <c r="BH1808" s="42">
        <v>93.173006000000001</v>
      </c>
      <c r="BI1808" s="42">
        <v>54.350920000000002</v>
      </c>
      <c r="BJ1808" s="42">
        <v>322.22331300000002</v>
      </c>
      <c r="BK1808" s="42">
        <v>7.7644169999999999</v>
      </c>
      <c r="BL1808" s="42">
        <v>15.528834</v>
      </c>
      <c r="BM1808" s="42">
        <v>27.175460000000001</v>
      </c>
      <c r="BN1808" s="42">
        <v>54.350920000000002</v>
      </c>
      <c r="BO1808" s="42">
        <v>77.644171999999998</v>
      </c>
      <c r="BP1808" s="42">
        <v>7.7644169999999999</v>
      </c>
      <c r="BQ1808" s="42">
        <v>93.173006000000001</v>
      </c>
      <c r="BR1808" s="42">
        <v>38.822085999999999</v>
      </c>
      <c r="BS1808" s="42">
        <v>100.937423</v>
      </c>
      <c r="BT1808" s="42">
        <v>0</v>
      </c>
      <c r="BU1808" s="42">
        <v>3.882209</v>
      </c>
      <c r="BV1808" s="42">
        <v>0</v>
      </c>
      <c r="BW1808" s="42">
        <v>0</v>
      </c>
      <c r="BX1808" s="42">
        <v>19.411042999999999</v>
      </c>
      <c r="BY1808" s="42">
        <v>19.411042999999999</v>
      </c>
      <c r="BZ1808" s="42">
        <v>0</v>
      </c>
      <c r="CA1808" s="42">
        <v>58.233128999999998</v>
      </c>
      <c r="CB1808" s="42">
        <v>295.04785299999998</v>
      </c>
      <c r="CC1808" s="42">
        <v>15.528834</v>
      </c>
      <c r="CD1808" s="42">
        <v>23.293251999999999</v>
      </c>
      <c r="CE1808" s="42">
        <v>58.233128999999998</v>
      </c>
      <c r="CF1808" s="42">
        <v>73.761962999999994</v>
      </c>
      <c r="CG1808" s="42">
        <v>54.350920000000002</v>
      </c>
      <c r="CH1808" s="42">
        <v>38.822085999999999</v>
      </c>
      <c r="CI1808" s="42">
        <v>7.7644169999999999</v>
      </c>
      <c r="CJ1808" s="42">
        <v>23.293251999999999</v>
      </c>
      <c r="CK1808" s="42">
        <v>267.87239299999999</v>
      </c>
      <c r="CL1808" s="42">
        <v>3.882209</v>
      </c>
      <c r="CM1808" s="42">
        <v>7.7644169999999999</v>
      </c>
      <c r="CN1808" s="42">
        <v>11.646625999999999</v>
      </c>
      <c r="CO1808" s="42">
        <v>19.411042999999999</v>
      </c>
      <c r="CP1808" s="42">
        <v>19.411042999999999</v>
      </c>
      <c r="CQ1808" s="42">
        <v>15.528834</v>
      </c>
      <c r="CR1808" s="42">
        <v>178.58159499999999</v>
      </c>
      <c r="CS1808" s="42">
        <v>11.646625999999999</v>
      </c>
    </row>
    <row r="1809" spans="1:97">
      <c r="A1809" s="40" t="s">
        <v>4312</v>
      </c>
      <c r="B1809" s="40" t="s">
        <v>289</v>
      </c>
      <c r="C1809" s="40" t="s">
        <v>4176</v>
      </c>
      <c r="D1809" s="40" t="s">
        <v>4177</v>
      </c>
      <c r="E1809" s="40" t="s">
        <v>4253</v>
      </c>
      <c r="F1809" s="40" t="s">
        <v>2814</v>
      </c>
      <c r="G1809" s="41" t="s">
        <v>294</v>
      </c>
      <c r="H1809" s="40" t="s">
        <v>4313</v>
      </c>
      <c r="I1809" s="42">
        <v>148</v>
      </c>
      <c r="J1809" s="42">
        <v>24.328766999999999</v>
      </c>
      <c r="K1809" s="42">
        <v>15.205479</v>
      </c>
      <c r="L1809" s="42">
        <v>18.246575</v>
      </c>
      <c r="M1809" s="42">
        <v>46.630136999999998</v>
      </c>
      <c r="N1809" s="42">
        <v>18.246575</v>
      </c>
      <c r="O1809" s="42">
        <v>25.342466000000002</v>
      </c>
      <c r="P1809" s="42">
        <v>16</v>
      </c>
      <c r="Q1809" s="42">
        <v>15</v>
      </c>
      <c r="R1809" s="42">
        <v>37</v>
      </c>
      <c r="S1809" s="42">
        <v>23</v>
      </c>
      <c r="T1809" s="42">
        <v>34</v>
      </c>
      <c r="U1809" s="42">
        <v>15</v>
      </c>
      <c r="V1809" s="42">
        <v>79.068493000000004</v>
      </c>
      <c r="W1809" s="42">
        <v>14.191781000000001</v>
      </c>
      <c r="X1809" s="42">
        <v>7.0958899999999998</v>
      </c>
      <c r="Y1809" s="42">
        <v>11.150684999999999</v>
      </c>
      <c r="Z1809" s="42">
        <v>26.356164</v>
      </c>
      <c r="AA1809" s="42">
        <v>9.1232880000000005</v>
      </c>
      <c r="AB1809" s="42">
        <v>10.136986</v>
      </c>
      <c r="AC1809" s="42">
        <v>1.0136989999999999</v>
      </c>
      <c r="AD1809" s="42">
        <v>16.219177999999999</v>
      </c>
      <c r="AE1809" s="42">
        <v>45.616438000000002</v>
      </c>
      <c r="AF1809" s="42">
        <v>17.232876999999998</v>
      </c>
      <c r="AG1809" s="42">
        <v>68.931506999999996</v>
      </c>
      <c r="AH1809" s="42">
        <v>10.136986</v>
      </c>
      <c r="AI1809" s="42">
        <v>8.1095889999999997</v>
      </c>
      <c r="AJ1809" s="42">
        <v>7.0958899999999998</v>
      </c>
      <c r="AK1809" s="42">
        <v>20.273973000000002</v>
      </c>
      <c r="AL1809" s="42">
        <v>9.1232880000000005</v>
      </c>
      <c r="AM1809" s="42">
        <v>13.178082</v>
      </c>
      <c r="AN1809" s="42">
        <v>1.0136989999999999</v>
      </c>
      <c r="AO1809" s="42">
        <v>12.164384</v>
      </c>
      <c r="AP1809" s="42">
        <v>37.506849000000003</v>
      </c>
      <c r="AQ1809" s="42">
        <v>19.260273999999999</v>
      </c>
      <c r="AR1809" s="42">
        <v>113.53424699999999</v>
      </c>
      <c r="AS1809" s="42">
        <v>8.1095889999999997</v>
      </c>
      <c r="AT1809" s="42">
        <v>8.1095889999999997</v>
      </c>
      <c r="AU1809" s="42">
        <v>0</v>
      </c>
      <c r="AV1809" s="42">
        <v>8.1095889999999997</v>
      </c>
      <c r="AW1809" s="42">
        <v>16.219177999999999</v>
      </c>
      <c r="AX1809" s="42">
        <v>24.328766999999999</v>
      </c>
      <c r="AY1809" s="42">
        <v>36.493150999999997</v>
      </c>
      <c r="AZ1809" s="42">
        <v>12.164384</v>
      </c>
      <c r="BA1809" s="42">
        <v>56.767122999999998</v>
      </c>
      <c r="BB1809" s="42">
        <v>8.1095889999999997</v>
      </c>
      <c r="BC1809" s="42">
        <v>8.1095889999999997</v>
      </c>
      <c r="BD1809" s="42">
        <v>0</v>
      </c>
      <c r="BE1809" s="42">
        <v>0</v>
      </c>
      <c r="BF1809" s="42">
        <v>0</v>
      </c>
      <c r="BG1809" s="42">
        <v>20.273973000000002</v>
      </c>
      <c r="BH1809" s="42">
        <v>16.219177999999999</v>
      </c>
      <c r="BI1809" s="42">
        <v>4.0547950000000004</v>
      </c>
      <c r="BJ1809" s="42">
        <v>56.767122999999998</v>
      </c>
      <c r="BK1809" s="42">
        <v>0</v>
      </c>
      <c r="BL1809" s="42">
        <v>0</v>
      </c>
      <c r="BM1809" s="42">
        <v>0</v>
      </c>
      <c r="BN1809" s="42">
        <v>8.1095889999999997</v>
      </c>
      <c r="BO1809" s="42">
        <v>16.219177999999999</v>
      </c>
      <c r="BP1809" s="42">
        <v>4.0547950000000004</v>
      </c>
      <c r="BQ1809" s="42">
        <v>20.273973000000002</v>
      </c>
      <c r="BR1809" s="42">
        <v>8.1095889999999997</v>
      </c>
      <c r="BS1809" s="42">
        <v>8.1095889999999997</v>
      </c>
      <c r="BT1809" s="42">
        <v>0</v>
      </c>
      <c r="BU1809" s="42">
        <v>0</v>
      </c>
      <c r="BV1809" s="42">
        <v>0</v>
      </c>
      <c r="BW1809" s="42">
        <v>0</v>
      </c>
      <c r="BX1809" s="42">
        <v>0</v>
      </c>
      <c r="BY1809" s="42">
        <v>4.0547950000000004</v>
      </c>
      <c r="BZ1809" s="42">
        <v>0</v>
      </c>
      <c r="CA1809" s="42">
        <v>4.0547950000000004</v>
      </c>
      <c r="CB1809" s="42">
        <v>52.712328999999997</v>
      </c>
      <c r="CC1809" s="42">
        <v>4.0547950000000004</v>
      </c>
      <c r="CD1809" s="42">
        <v>8.1095889999999997</v>
      </c>
      <c r="CE1809" s="42">
        <v>0</v>
      </c>
      <c r="CF1809" s="42">
        <v>8.1095889999999997</v>
      </c>
      <c r="CG1809" s="42">
        <v>12.164384</v>
      </c>
      <c r="CH1809" s="42">
        <v>16.219177999999999</v>
      </c>
      <c r="CI1809" s="42">
        <v>0</v>
      </c>
      <c r="CJ1809" s="42">
        <v>4.0547950000000004</v>
      </c>
      <c r="CK1809" s="42">
        <v>52.712328999999997</v>
      </c>
      <c r="CL1809" s="42">
        <v>4.0547950000000004</v>
      </c>
      <c r="CM1809" s="42">
        <v>0</v>
      </c>
      <c r="CN1809" s="42">
        <v>0</v>
      </c>
      <c r="CO1809" s="42">
        <v>0</v>
      </c>
      <c r="CP1809" s="42">
        <v>4.0547950000000004</v>
      </c>
      <c r="CQ1809" s="42">
        <v>4.0547950000000004</v>
      </c>
      <c r="CR1809" s="42">
        <v>36.493150999999997</v>
      </c>
      <c r="CS1809" s="42">
        <v>4.0547950000000004</v>
      </c>
    </row>
    <row r="1810" spans="1:97">
      <c r="A1810" s="40" t="s">
        <v>4314</v>
      </c>
      <c r="B1810" s="40" t="s">
        <v>289</v>
      </c>
      <c r="C1810" s="40" t="s">
        <v>4176</v>
      </c>
      <c r="D1810" s="40" t="s">
        <v>4177</v>
      </c>
      <c r="E1810" s="40" t="s">
        <v>4283</v>
      </c>
      <c r="F1810" s="40" t="s">
        <v>2814</v>
      </c>
      <c r="G1810" s="41" t="s">
        <v>294</v>
      </c>
      <c r="H1810" s="40" t="s">
        <v>4315</v>
      </c>
      <c r="I1810" s="42">
        <v>1796</v>
      </c>
      <c r="J1810" s="42">
        <v>370.77364899999998</v>
      </c>
      <c r="K1810" s="42">
        <v>205.304417</v>
      </c>
      <c r="L1810" s="42">
        <v>392.223365</v>
      </c>
      <c r="M1810" s="42">
        <v>386.094875</v>
      </c>
      <c r="N1810" s="42">
        <v>265.54632199999998</v>
      </c>
      <c r="O1810" s="42">
        <v>176.05737099999999</v>
      </c>
      <c r="P1810" s="42">
        <v>278</v>
      </c>
      <c r="Q1810" s="42">
        <v>236</v>
      </c>
      <c r="R1810" s="42">
        <v>351</v>
      </c>
      <c r="S1810" s="42">
        <v>325</v>
      </c>
      <c r="T1810" s="42">
        <v>278</v>
      </c>
      <c r="U1810" s="42">
        <v>110</v>
      </c>
      <c r="V1810" s="42">
        <v>882.30834300000004</v>
      </c>
      <c r="W1810" s="42">
        <v>194.06885199999999</v>
      </c>
      <c r="X1810" s="42">
        <v>108.269991</v>
      </c>
      <c r="Y1810" s="42">
        <v>195.09026700000001</v>
      </c>
      <c r="Z1810" s="42">
        <v>193.047437</v>
      </c>
      <c r="AA1810" s="42">
        <v>126.633881</v>
      </c>
      <c r="AB1810" s="42">
        <v>60.155580999999998</v>
      </c>
      <c r="AC1810" s="42">
        <v>5.042332</v>
      </c>
      <c r="AD1810" s="42">
        <v>234.925453</v>
      </c>
      <c r="AE1810" s="42">
        <v>508.66467599999999</v>
      </c>
      <c r="AF1810" s="42">
        <v>138.71821399999999</v>
      </c>
      <c r="AG1810" s="42">
        <v>913.69165699999996</v>
      </c>
      <c r="AH1810" s="42">
        <v>176.70479700000001</v>
      </c>
      <c r="AI1810" s="42">
        <v>97.034425999999996</v>
      </c>
      <c r="AJ1810" s="42">
        <v>197.13309699999999</v>
      </c>
      <c r="AK1810" s="42">
        <v>193.047437</v>
      </c>
      <c r="AL1810" s="42">
        <v>138.912442</v>
      </c>
      <c r="AM1810" s="42">
        <v>90.711708000000002</v>
      </c>
      <c r="AN1810" s="42">
        <v>20.147749000000001</v>
      </c>
      <c r="AO1810" s="42">
        <v>214.497153</v>
      </c>
      <c r="AP1810" s="42">
        <v>498.45052600000002</v>
      </c>
      <c r="AQ1810" s="42">
        <v>200.743978</v>
      </c>
      <c r="AR1810" s="42">
        <v>1425.291093</v>
      </c>
      <c r="AS1810" s="42">
        <v>28.599620000000002</v>
      </c>
      <c r="AT1810" s="42">
        <v>49.027920999999999</v>
      </c>
      <c r="AU1810" s="42">
        <v>89.884521000000007</v>
      </c>
      <c r="AV1810" s="42">
        <v>228.79696300000001</v>
      </c>
      <c r="AW1810" s="42">
        <v>245.13960299999999</v>
      </c>
      <c r="AX1810" s="42">
        <v>187.94036199999999</v>
      </c>
      <c r="AY1810" s="42">
        <v>383.44778100000002</v>
      </c>
      <c r="AZ1810" s="42">
        <v>212.45432299999999</v>
      </c>
      <c r="BA1810" s="42">
        <v>714.731538</v>
      </c>
      <c r="BB1810" s="42">
        <v>20.4283</v>
      </c>
      <c r="BC1810" s="42">
        <v>32.685279999999999</v>
      </c>
      <c r="BD1810" s="42">
        <v>69.456220999999999</v>
      </c>
      <c r="BE1810" s="42">
        <v>126.655462</v>
      </c>
      <c r="BF1810" s="42">
        <v>40.8566</v>
      </c>
      <c r="BG1810" s="42">
        <v>155.25508199999999</v>
      </c>
      <c r="BH1810" s="42">
        <v>191.76705200000001</v>
      </c>
      <c r="BI1810" s="42">
        <v>77.627540999999994</v>
      </c>
      <c r="BJ1810" s="42">
        <v>710.55955500000005</v>
      </c>
      <c r="BK1810" s="42">
        <v>8.1713199999999997</v>
      </c>
      <c r="BL1810" s="42">
        <v>16.342639999999999</v>
      </c>
      <c r="BM1810" s="42">
        <v>20.4283</v>
      </c>
      <c r="BN1810" s="42">
        <v>102.14150100000001</v>
      </c>
      <c r="BO1810" s="42">
        <v>204.28300200000001</v>
      </c>
      <c r="BP1810" s="42">
        <v>32.685279999999999</v>
      </c>
      <c r="BQ1810" s="42">
        <v>191.68072900000001</v>
      </c>
      <c r="BR1810" s="42">
        <v>134.82678200000001</v>
      </c>
      <c r="BS1810" s="42">
        <v>155.25508199999999</v>
      </c>
      <c r="BT1810" s="42">
        <v>0</v>
      </c>
      <c r="BU1810" s="42">
        <v>8.1713199999999997</v>
      </c>
      <c r="BV1810" s="42">
        <v>0</v>
      </c>
      <c r="BW1810" s="42">
        <v>12.25698</v>
      </c>
      <c r="BX1810" s="42">
        <v>20.4283</v>
      </c>
      <c r="BY1810" s="42">
        <v>28.599620000000002</v>
      </c>
      <c r="BZ1810" s="42">
        <v>0</v>
      </c>
      <c r="CA1810" s="42">
        <v>85.798861000000002</v>
      </c>
      <c r="CB1810" s="42">
        <v>755.84710900000005</v>
      </c>
      <c r="CC1810" s="42">
        <v>20.4283</v>
      </c>
      <c r="CD1810" s="42">
        <v>20.4283</v>
      </c>
      <c r="CE1810" s="42">
        <v>81.713200999999998</v>
      </c>
      <c r="CF1810" s="42">
        <v>200.19734199999999</v>
      </c>
      <c r="CG1810" s="42">
        <v>183.854702</v>
      </c>
      <c r="CH1810" s="42">
        <v>159.34074200000001</v>
      </c>
      <c r="CI1810" s="42">
        <v>0</v>
      </c>
      <c r="CJ1810" s="42">
        <v>89.884521000000007</v>
      </c>
      <c r="CK1810" s="42">
        <v>514.18890199999998</v>
      </c>
      <c r="CL1810" s="42">
        <v>8.1713199999999997</v>
      </c>
      <c r="CM1810" s="42">
        <v>20.4283</v>
      </c>
      <c r="CN1810" s="42">
        <v>8.1713199999999997</v>
      </c>
      <c r="CO1810" s="42">
        <v>16.342639999999999</v>
      </c>
      <c r="CP1810" s="42">
        <v>40.8566</v>
      </c>
      <c r="CQ1810" s="42">
        <v>0</v>
      </c>
      <c r="CR1810" s="42">
        <v>383.44778100000002</v>
      </c>
      <c r="CS1810" s="42">
        <v>36.770940000000003</v>
      </c>
    </row>
    <row r="1811" spans="1:97">
      <c r="A1811" s="40" t="s">
        <v>4316</v>
      </c>
      <c r="B1811" s="40" t="s">
        <v>289</v>
      </c>
      <c r="C1811" s="40" t="s">
        <v>4176</v>
      </c>
      <c r="D1811" s="40" t="s">
        <v>4177</v>
      </c>
      <c r="E1811" s="40" t="s">
        <v>4310</v>
      </c>
      <c r="F1811" s="40" t="s">
        <v>2814</v>
      </c>
      <c r="G1811" s="41" t="s">
        <v>294</v>
      </c>
      <c r="H1811" s="40" t="s">
        <v>4317</v>
      </c>
      <c r="I1811" s="42">
        <v>501</v>
      </c>
      <c r="J1811" s="42">
        <v>69</v>
      </c>
      <c r="K1811" s="42">
        <v>73</v>
      </c>
      <c r="L1811" s="42">
        <v>91</v>
      </c>
      <c r="M1811" s="42">
        <v>134</v>
      </c>
      <c r="N1811" s="42">
        <v>63</v>
      </c>
      <c r="O1811" s="42">
        <v>71</v>
      </c>
      <c r="P1811" s="42">
        <v>86</v>
      </c>
      <c r="Q1811" s="42">
        <v>61</v>
      </c>
      <c r="R1811" s="42">
        <v>121</v>
      </c>
      <c r="S1811" s="42">
        <v>82</v>
      </c>
      <c r="T1811" s="42">
        <v>104</v>
      </c>
      <c r="U1811" s="42">
        <v>56</v>
      </c>
      <c r="V1811" s="42">
        <v>246</v>
      </c>
      <c r="W1811" s="42">
        <v>33</v>
      </c>
      <c r="X1811" s="42">
        <v>39</v>
      </c>
      <c r="Y1811" s="42">
        <v>43</v>
      </c>
      <c r="Z1811" s="42">
        <v>69</v>
      </c>
      <c r="AA1811" s="42">
        <v>33</v>
      </c>
      <c r="AB1811" s="42">
        <v>28</v>
      </c>
      <c r="AC1811" s="42">
        <v>1</v>
      </c>
      <c r="AD1811" s="42">
        <v>54</v>
      </c>
      <c r="AE1811" s="42">
        <v>141</v>
      </c>
      <c r="AF1811" s="42">
        <v>51</v>
      </c>
      <c r="AG1811" s="42">
        <v>255</v>
      </c>
      <c r="AH1811" s="42">
        <v>36</v>
      </c>
      <c r="AI1811" s="42">
        <v>34</v>
      </c>
      <c r="AJ1811" s="42">
        <v>48</v>
      </c>
      <c r="AK1811" s="42">
        <v>65</v>
      </c>
      <c r="AL1811" s="42">
        <v>30</v>
      </c>
      <c r="AM1811" s="42">
        <v>39</v>
      </c>
      <c r="AN1811" s="42">
        <v>3</v>
      </c>
      <c r="AO1811" s="42">
        <v>49</v>
      </c>
      <c r="AP1811" s="42">
        <v>142</v>
      </c>
      <c r="AQ1811" s="42">
        <v>64</v>
      </c>
      <c r="AR1811" s="42">
        <v>436</v>
      </c>
      <c r="AS1811" s="42">
        <v>20</v>
      </c>
      <c r="AT1811" s="42">
        <v>16</v>
      </c>
      <c r="AU1811" s="42">
        <v>8</v>
      </c>
      <c r="AV1811" s="42">
        <v>24</v>
      </c>
      <c r="AW1811" s="42">
        <v>60</v>
      </c>
      <c r="AX1811" s="42">
        <v>64</v>
      </c>
      <c r="AY1811" s="42">
        <v>180</v>
      </c>
      <c r="AZ1811" s="42">
        <v>64</v>
      </c>
      <c r="BA1811" s="42">
        <v>216</v>
      </c>
      <c r="BB1811" s="42">
        <v>12</v>
      </c>
      <c r="BC1811" s="42">
        <v>4</v>
      </c>
      <c r="BD1811" s="42">
        <v>4</v>
      </c>
      <c r="BE1811" s="42">
        <v>16</v>
      </c>
      <c r="BF1811" s="42">
        <v>8</v>
      </c>
      <c r="BG1811" s="42">
        <v>60</v>
      </c>
      <c r="BH1811" s="42">
        <v>92</v>
      </c>
      <c r="BI1811" s="42">
        <v>20</v>
      </c>
      <c r="BJ1811" s="42">
        <v>220</v>
      </c>
      <c r="BK1811" s="42">
        <v>8</v>
      </c>
      <c r="BL1811" s="42">
        <v>12</v>
      </c>
      <c r="BM1811" s="42">
        <v>4</v>
      </c>
      <c r="BN1811" s="42">
        <v>8</v>
      </c>
      <c r="BO1811" s="42">
        <v>52</v>
      </c>
      <c r="BP1811" s="42">
        <v>4</v>
      </c>
      <c r="BQ1811" s="42">
        <v>88</v>
      </c>
      <c r="BR1811" s="42">
        <v>44</v>
      </c>
      <c r="BS1811" s="42">
        <v>56</v>
      </c>
      <c r="BT1811" s="42">
        <v>0</v>
      </c>
      <c r="BU1811" s="42">
        <v>0</v>
      </c>
      <c r="BV1811" s="42">
        <v>0</v>
      </c>
      <c r="BW1811" s="42">
        <v>0</v>
      </c>
      <c r="BX1811" s="42">
        <v>0</v>
      </c>
      <c r="BY1811" s="42">
        <v>24</v>
      </c>
      <c r="BZ1811" s="42">
        <v>0</v>
      </c>
      <c r="CA1811" s="42">
        <v>32</v>
      </c>
      <c r="CB1811" s="42">
        <v>164</v>
      </c>
      <c r="CC1811" s="42">
        <v>4</v>
      </c>
      <c r="CD1811" s="42">
        <v>16</v>
      </c>
      <c r="CE1811" s="42">
        <v>8</v>
      </c>
      <c r="CF1811" s="42">
        <v>20</v>
      </c>
      <c r="CG1811" s="42">
        <v>60</v>
      </c>
      <c r="CH1811" s="42">
        <v>40</v>
      </c>
      <c r="CI1811" s="42">
        <v>0</v>
      </c>
      <c r="CJ1811" s="42">
        <v>16</v>
      </c>
      <c r="CK1811" s="42">
        <v>216</v>
      </c>
      <c r="CL1811" s="42">
        <v>16</v>
      </c>
      <c r="CM1811" s="42">
        <v>0</v>
      </c>
      <c r="CN1811" s="42">
        <v>0</v>
      </c>
      <c r="CO1811" s="42">
        <v>4</v>
      </c>
      <c r="CP1811" s="42">
        <v>0</v>
      </c>
      <c r="CQ1811" s="42">
        <v>0</v>
      </c>
      <c r="CR1811" s="42">
        <v>180</v>
      </c>
      <c r="CS1811" s="42">
        <v>16</v>
      </c>
    </row>
    <row r="1812" spans="1:97">
      <c r="A1812" s="40" t="s">
        <v>4318</v>
      </c>
      <c r="B1812" s="40" t="s">
        <v>289</v>
      </c>
      <c r="C1812" s="40" t="s">
        <v>4176</v>
      </c>
      <c r="D1812" s="40" t="s">
        <v>4177</v>
      </c>
      <c r="E1812" s="40" t="s">
        <v>4319</v>
      </c>
      <c r="F1812" s="40" t="s">
        <v>2814</v>
      </c>
      <c r="G1812" s="41" t="s">
        <v>294</v>
      </c>
      <c r="H1812" s="40" t="s">
        <v>4320</v>
      </c>
      <c r="I1812" s="42">
        <v>914</v>
      </c>
      <c r="J1812" s="42">
        <v>198</v>
      </c>
      <c r="K1812" s="42">
        <v>113</v>
      </c>
      <c r="L1812" s="42">
        <v>190</v>
      </c>
      <c r="M1812" s="42">
        <v>230</v>
      </c>
      <c r="N1812" s="42">
        <v>118</v>
      </c>
      <c r="O1812" s="42">
        <v>65</v>
      </c>
      <c r="P1812" s="42">
        <v>135</v>
      </c>
      <c r="Q1812" s="42">
        <v>123</v>
      </c>
      <c r="R1812" s="42">
        <v>188</v>
      </c>
      <c r="S1812" s="42">
        <v>160</v>
      </c>
      <c r="T1812" s="42">
        <v>84</v>
      </c>
      <c r="U1812" s="42">
        <v>32</v>
      </c>
      <c r="V1812" s="42">
        <v>479</v>
      </c>
      <c r="W1812" s="42">
        <v>104</v>
      </c>
      <c r="X1812" s="42">
        <v>64</v>
      </c>
      <c r="Y1812" s="42">
        <v>100</v>
      </c>
      <c r="Z1812" s="42">
        <v>117</v>
      </c>
      <c r="AA1812" s="42">
        <v>61</v>
      </c>
      <c r="AB1812" s="42">
        <v>32</v>
      </c>
      <c r="AC1812" s="42">
        <v>1</v>
      </c>
      <c r="AD1812" s="42">
        <v>138</v>
      </c>
      <c r="AE1812" s="42">
        <v>276</v>
      </c>
      <c r="AF1812" s="42">
        <v>65</v>
      </c>
      <c r="AG1812" s="42">
        <v>435</v>
      </c>
      <c r="AH1812" s="42">
        <v>94</v>
      </c>
      <c r="AI1812" s="42">
        <v>49</v>
      </c>
      <c r="AJ1812" s="42">
        <v>90</v>
      </c>
      <c r="AK1812" s="42">
        <v>113</v>
      </c>
      <c r="AL1812" s="42">
        <v>57</v>
      </c>
      <c r="AM1812" s="42">
        <v>31</v>
      </c>
      <c r="AN1812" s="42">
        <v>1</v>
      </c>
      <c r="AO1812" s="42">
        <v>111</v>
      </c>
      <c r="AP1812" s="42">
        <v>266</v>
      </c>
      <c r="AQ1812" s="42">
        <v>58</v>
      </c>
      <c r="AR1812" s="42">
        <v>724</v>
      </c>
      <c r="AS1812" s="42">
        <v>24</v>
      </c>
      <c r="AT1812" s="42">
        <v>20</v>
      </c>
      <c r="AU1812" s="42">
        <v>40</v>
      </c>
      <c r="AV1812" s="42">
        <v>164</v>
      </c>
      <c r="AW1812" s="42">
        <v>140</v>
      </c>
      <c r="AX1812" s="42">
        <v>72</v>
      </c>
      <c r="AY1812" s="42">
        <v>184</v>
      </c>
      <c r="AZ1812" s="42">
        <v>80</v>
      </c>
      <c r="BA1812" s="42">
        <v>400</v>
      </c>
      <c r="BB1812" s="42">
        <v>20</v>
      </c>
      <c r="BC1812" s="42">
        <v>12</v>
      </c>
      <c r="BD1812" s="42">
        <v>16</v>
      </c>
      <c r="BE1812" s="42">
        <v>80</v>
      </c>
      <c r="BF1812" s="42">
        <v>44</v>
      </c>
      <c r="BG1812" s="42">
        <v>64</v>
      </c>
      <c r="BH1812" s="42">
        <v>108</v>
      </c>
      <c r="BI1812" s="42">
        <v>56</v>
      </c>
      <c r="BJ1812" s="42">
        <v>324</v>
      </c>
      <c r="BK1812" s="42">
        <v>4</v>
      </c>
      <c r="BL1812" s="42">
        <v>8</v>
      </c>
      <c r="BM1812" s="42">
        <v>24</v>
      </c>
      <c r="BN1812" s="42">
        <v>84</v>
      </c>
      <c r="BO1812" s="42">
        <v>96</v>
      </c>
      <c r="BP1812" s="42">
        <v>8</v>
      </c>
      <c r="BQ1812" s="42">
        <v>76</v>
      </c>
      <c r="BR1812" s="42">
        <v>24</v>
      </c>
      <c r="BS1812" s="42">
        <v>84</v>
      </c>
      <c r="BT1812" s="42">
        <v>4</v>
      </c>
      <c r="BU1812" s="42">
        <v>4</v>
      </c>
      <c r="BV1812" s="42">
        <v>0</v>
      </c>
      <c r="BW1812" s="42">
        <v>12</v>
      </c>
      <c r="BX1812" s="42">
        <v>4</v>
      </c>
      <c r="BY1812" s="42">
        <v>4</v>
      </c>
      <c r="BZ1812" s="42">
        <v>0</v>
      </c>
      <c r="CA1812" s="42">
        <v>56</v>
      </c>
      <c r="CB1812" s="42">
        <v>384</v>
      </c>
      <c r="CC1812" s="42">
        <v>12</v>
      </c>
      <c r="CD1812" s="42">
        <v>12</v>
      </c>
      <c r="CE1812" s="42">
        <v>32</v>
      </c>
      <c r="CF1812" s="42">
        <v>140</v>
      </c>
      <c r="CG1812" s="42">
        <v>120</v>
      </c>
      <c r="CH1812" s="42">
        <v>56</v>
      </c>
      <c r="CI1812" s="42">
        <v>4</v>
      </c>
      <c r="CJ1812" s="42">
        <v>8</v>
      </c>
      <c r="CK1812" s="42">
        <v>256</v>
      </c>
      <c r="CL1812" s="42">
        <v>8</v>
      </c>
      <c r="CM1812" s="42">
        <v>4</v>
      </c>
      <c r="CN1812" s="42">
        <v>8</v>
      </c>
      <c r="CO1812" s="42">
        <v>12</v>
      </c>
      <c r="CP1812" s="42">
        <v>16</v>
      </c>
      <c r="CQ1812" s="42">
        <v>12</v>
      </c>
      <c r="CR1812" s="42">
        <v>180</v>
      </c>
      <c r="CS1812" s="42">
        <v>16</v>
      </c>
    </row>
    <row r="1813" spans="1:97">
      <c r="A1813" s="40" t="s">
        <v>4321</v>
      </c>
      <c r="B1813" s="40" t="s">
        <v>289</v>
      </c>
      <c r="C1813" s="40" t="s">
        <v>4176</v>
      </c>
      <c r="D1813" s="40" t="s">
        <v>4177</v>
      </c>
      <c r="E1813" s="40" t="s">
        <v>4271</v>
      </c>
      <c r="F1813" s="40" t="s">
        <v>2814</v>
      </c>
      <c r="G1813" s="41" t="s">
        <v>294</v>
      </c>
      <c r="H1813" s="40" t="s">
        <v>4322</v>
      </c>
      <c r="I1813" s="42">
        <v>1544</v>
      </c>
      <c r="J1813" s="42">
        <v>324.36697400000003</v>
      </c>
      <c r="K1813" s="42">
        <v>218.922155</v>
      </c>
      <c r="L1813" s="42">
        <v>307.78704199999999</v>
      </c>
      <c r="M1813" s="42">
        <v>376.49234799999999</v>
      </c>
      <c r="N1813" s="42">
        <v>216.760403</v>
      </c>
      <c r="O1813" s="42">
        <v>99.671077999999994</v>
      </c>
      <c r="P1813" s="42">
        <v>283</v>
      </c>
      <c r="Q1813" s="42">
        <v>226</v>
      </c>
      <c r="R1813" s="42">
        <v>310</v>
      </c>
      <c r="S1813" s="42">
        <v>262</v>
      </c>
      <c r="T1813" s="42">
        <v>131</v>
      </c>
      <c r="U1813" s="42">
        <v>41</v>
      </c>
      <c r="V1813" s="42">
        <v>758.984827</v>
      </c>
      <c r="W1813" s="42">
        <v>158.861289</v>
      </c>
      <c r="X1813" s="42">
        <v>115.250989</v>
      </c>
      <c r="Y1813" s="42">
        <v>146.15207799999999</v>
      </c>
      <c r="Z1813" s="42">
        <v>185.82697300000001</v>
      </c>
      <c r="AA1813" s="42">
        <v>104.50948</v>
      </c>
      <c r="AB1813" s="42">
        <v>47.416338000000003</v>
      </c>
      <c r="AC1813" s="42">
        <v>0.96767999999999998</v>
      </c>
      <c r="AD1813" s="42">
        <v>221.760513</v>
      </c>
      <c r="AE1813" s="42">
        <v>434.650195</v>
      </c>
      <c r="AF1813" s="42">
        <v>102.574119</v>
      </c>
      <c r="AG1813" s="42">
        <v>785.015173</v>
      </c>
      <c r="AH1813" s="42">
        <v>165.505685</v>
      </c>
      <c r="AI1813" s="42">
        <v>103.671166</v>
      </c>
      <c r="AJ1813" s="42">
        <v>161.634964</v>
      </c>
      <c r="AK1813" s="42">
        <v>190.66537500000001</v>
      </c>
      <c r="AL1813" s="42">
        <v>112.250923</v>
      </c>
      <c r="AM1813" s="42">
        <v>47.416338000000003</v>
      </c>
      <c r="AN1813" s="42">
        <v>3.8707210000000001</v>
      </c>
      <c r="AO1813" s="42">
        <v>220.728149</v>
      </c>
      <c r="AP1813" s="42">
        <v>457.84218199999998</v>
      </c>
      <c r="AQ1813" s="42">
        <v>106.444841</v>
      </c>
      <c r="AR1813" s="42">
        <v>1196.6997710000001</v>
      </c>
      <c r="AS1813" s="42">
        <v>0</v>
      </c>
      <c r="AT1813" s="42">
        <v>38.707214999999998</v>
      </c>
      <c r="AU1813" s="42">
        <v>170.311746</v>
      </c>
      <c r="AV1813" s="42">
        <v>216.760403</v>
      </c>
      <c r="AW1813" s="42">
        <v>189.66535300000001</v>
      </c>
      <c r="AX1813" s="42">
        <v>116.121645</v>
      </c>
      <c r="AY1813" s="42">
        <v>267.07978300000002</v>
      </c>
      <c r="AZ1813" s="42">
        <v>198.05362600000001</v>
      </c>
      <c r="BA1813" s="42">
        <v>588.60839899999996</v>
      </c>
      <c r="BB1813" s="42">
        <v>0</v>
      </c>
      <c r="BC1813" s="42">
        <v>23.224329000000001</v>
      </c>
      <c r="BD1813" s="42">
        <v>119.992366</v>
      </c>
      <c r="BE1813" s="42">
        <v>108.380202</v>
      </c>
      <c r="BF1813" s="42">
        <v>30.965772000000001</v>
      </c>
      <c r="BG1813" s="42">
        <v>100.63875899999999</v>
      </c>
      <c r="BH1813" s="42">
        <v>131.60453100000001</v>
      </c>
      <c r="BI1813" s="42">
        <v>73.802440000000004</v>
      </c>
      <c r="BJ1813" s="42">
        <v>608.09137199999998</v>
      </c>
      <c r="BK1813" s="42">
        <v>0</v>
      </c>
      <c r="BL1813" s="42">
        <v>15.482886000000001</v>
      </c>
      <c r="BM1813" s="42">
        <v>50.319378999999998</v>
      </c>
      <c r="BN1813" s="42">
        <v>108.380202</v>
      </c>
      <c r="BO1813" s="42">
        <v>158.69958099999999</v>
      </c>
      <c r="BP1813" s="42">
        <v>15.482886000000001</v>
      </c>
      <c r="BQ1813" s="42">
        <v>135.47525200000001</v>
      </c>
      <c r="BR1813" s="42">
        <v>124.251186</v>
      </c>
      <c r="BS1813" s="42">
        <v>151.346236</v>
      </c>
      <c r="BT1813" s="42">
        <v>0</v>
      </c>
      <c r="BU1813" s="42">
        <v>0</v>
      </c>
      <c r="BV1813" s="42">
        <v>0</v>
      </c>
      <c r="BW1813" s="42">
        <v>7.7414430000000003</v>
      </c>
      <c r="BX1813" s="42">
        <v>11.612164</v>
      </c>
      <c r="BY1813" s="42">
        <v>23.224329000000001</v>
      </c>
      <c r="BZ1813" s="42">
        <v>0</v>
      </c>
      <c r="CA1813" s="42">
        <v>108.7683</v>
      </c>
      <c r="CB1813" s="42">
        <v>623.44489199999998</v>
      </c>
      <c r="CC1813" s="42">
        <v>0</v>
      </c>
      <c r="CD1813" s="42">
        <v>38.707214999999998</v>
      </c>
      <c r="CE1813" s="42">
        <v>116.121645</v>
      </c>
      <c r="CF1813" s="42">
        <v>185.79463200000001</v>
      </c>
      <c r="CG1813" s="42">
        <v>150.95813799999999</v>
      </c>
      <c r="CH1813" s="42">
        <v>81.285150999999999</v>
      </c>
      <c r="CI1813" s="42">
        <v>0</v>
      </c>
      <c r="CJ1813" s="42">
        <v>50.578111</v>
      </c>
      <c r="CK1813" s="42">
        <v>421.90864199999999</v>
      </c>
      <c r="CL1813" s="42">
        <v>0</v>
      </c>
      <c r="CM1813" s="42">
        <v>0</v>
      </c>
      <c r="CN1813" s="42">
        <v>54.190100999999999</v>
      </c>
      <c r="CO1813" s="42">
        <v>23.224329000000001</v>
      </c>
      <c r="CP1813" s="42">
        <v>27.095050000000001</v>
      </c>
      <c r="CQ1813" s="42">
        <v>11.612164</v>
      </c>
      <c r="CR1813" s="42">
        <v>267.07978300000002</v>
      </c>
      <c r="CS1813" s="42">
        <v>38.707214999999998</v>
      </c>
    </row>
    <row r="1814" spans="1:97">
      <c r="A1814" s="40" t="s">
        <v>4323</v>
      </c>
      <c r="B1814" s="40" t="s">
        <v>289</v>
      </c>
      <c r="C1814" s="40" t="s">
        <v>4176</v>
      </c>
      <c r="D1814" s="40" t="s">
        <v>4177</v>
      </c>
      <c r="E1814" s="40" t="s">
        <v>4283</v>
      </c>
      <c r="F1814" s="40" t="s">
        <v>2814</v>
      </c>
      <c r="G1814" s="41" t="s">
        <v>294</v>
      </c>
      <c r="H1814" s="40" t="s">
        <v>4324</v>
      </c>
      <c r="I1814" s="42">
        <v>3471</v>
      </c>
      <c r="J1814" s="42">
        <v>618.49161300000003</v>
      </c>
      <c r="K1814" s="42">
        <v>590.14022499999999</v>
      </c>
      <c r="L1814" s="42">
        <v>685.75348299999996</v>
      </c>
      <c r="M1814" s="42">
        <v>644.11319100000003</v>
      </c>
      <c r="N1814" s="42">
        <v>526.90108699999996</v>
      </c>
      <c r="O1814" s="42">
        <v>405.60040099999998</v>
      </c>
      <c r="P1814" s="42">
        <v>606</v>
      </c>
      <c r="Q1814" s="42">
        <v>495</v>
      </c>
      <c r="R1814" s="42">
        <v>691</v>
      </c>
      <c r="S1814" s="42">
        <v>573</v>
      </c>
      <c r="T1814" s="42">
        <v>541</v>
      </c>
      <c r="U1814" s="42">
        <v>220</v>
      </c>
      <c r="V1814" s="42">
        <v>1703.5746630000001</v>
      </c>
      <c r="W1814" s="42">
        <v>335.83700700000003</v>
      </c>
      <c r="X1814" s="42">
        <v>285.11452300000002</v>
      </c>
      <c r="Y1814" s="42">
        <v>344.00732099999999</v>
      </c>
      <c r="Z1814" s="42">
        <v>332.89766600000002</v>
      </c>
      <c r="AA1814" s="42">
        <v>234.394194</v>
      </c>
      <c r="AB1814" s="42">
        <v>158.53463500000001</v>
      </c>
      <c r="AC1814" s="42">
        <v>12.789318</v>
      </c>
      <c r="AD1814" s="42">
        <v>439.247229</v>
      </c>
      <c r="AE1814" s="42">
        <v>935.42830900000001</v>
      </c>
      <c r="AF1814" s="42">
        <v>328.89912500000003</v>
      </c>
      <c r="AG1814" s="42">
        <v>1767.4253369999999</v>
      </c>
      <c r="AH1814" s="42">
        <v>282.654607</v>
      </c>
      <c r="AI1814" s="42">
        <v>305.02570200000002</v>
      </c>
      <c r="AJ1814" s="42">
        <v>341.74616200000003</v>
      </c>
      <c r="AK1814" s="42">
        <v>311.21552500000001</v>
      </c>
      <c r="AL1814" s="42">
        <v>292.50689199999999</v>
      </c>
      <c r="AM1814" s="42">
        <v>208.70704699999999</v>
      </c>
      <c r="AN1814" s="42">
        <v>25.569400999999999</v>
      </c>
      <c r="AO1814" s="42">
        <v>394.928562</v>
      </c>
      <c r="AP1814" s="42">
        <v>954.04564400000004</v>
      </c>
      <c r="AQ1814" s="42">
        <v>418.45113099999998</v>
      </c>
      <c r="AR1814" s="42">
        <v>2821.0328749999999</v>
      </c>
      <c r="AS1814" s="42">
        <v>11.818311</v>
      </c>
      <c r="AT1814" s="42">
        <v>74.849304000000004</v>
      </c>
      <c r="AU1814" s="42">
        <v>141.81973300000001</v>
      </c>
      <c r="AV1814" s="42">
        <v>386.06482899999997</v>
      </c>
      <c r="AW1814" s="42">
        <v>492.87916200000001</v>
      </c>
      <c r="AX1814" s="42">
        <v>394.00465000000003</v>
      </c>
      <c r="AY1814" s="42">
        <v>807.59936300000004</v>
      </c>
      <c r="AZ1814" s="42">
        <v>511.997523</v>
      </c>
      <c r="BA1814" s="42">
        <v>1364.6506569999999</v>
      </c>
      <c r="BB1814" s="42">
        <v>7.8788739999999997</v>
      </c>
      <c r="BC1814" s="42">
        <v>35.454932999999997</v>
      </c>
      <c r="BD1814" s="42">
        <v>82.728178</v>
      </c>
      <c r="BE1814" s="42">
        <v>216.669037</v>
      </c>
      <c r="BF1814" s="42">
        <v>107.937003</v>
      </c>
      <c r="BG1814" s="42">
        <v>366.42859099999998</v>
      </c>
      <c r="BH1814" s="42">
        <v>417.55261999999999</v>
      </c>
      <c r="BI1814" s="42">
        <v>130.00142199999999</v>
      </c>
      <c r="BJ1814" s="42">
        <v>1456.3822170000001</v>
      </c>
      <c r="BK1814" s="42">
        <v>3.9394369999999999</v>
      </c>
      <c r="BL1814" s="42">
        <v>39.394370000000002</v>
      </c>
      <c r="BM1814" s="42">
        <v>59.091555</v>
      </c>
      <c r="BN1814" s="42">
        <v>169.395792</v>
      </c>
      <c r="BO1814" s="42">
        <v>384.942159</v>
      </c>
      <c r="BP1814" s="42">
        <v>27.576059000000001</v>
      </c>
      <c r="BQ1814" s="42">
        <v>390.04674299999999</v>
      </c>
      <c r="BR1814" s="42">
        <v>381.99610100000001</v>
      </c>
      <c r="BS1814" s="42">
        <v>374.30746499999998</v>
      </c>
      <c r="BT1814" s="42">
        <v>0</v>
      </c>
      <c r="BU1814" s="42">
        <v>11.818311</v>
      </c>
      <c r="BV1814" s="42">
        <v>0</v>
      </c>
      <c r="BW1814" s="42">
        <v>39.394370000000002</v>
      </c>
      <c r="BX1814" s="42">
        <v>35.515880000000003</v>
      </c>
      <c r="BY1814" s="42">
        <v>70.909867000000006</v>
      </c>
      <c r="BZ1814" s="42">
        <v>0</v>
      </c>
      <c r="CA1814" s="42">
        <v>216.669037</v>
      </c>
      <c r="CB1814" s="42">
        <v>1312.221117</v>
      </c>
      <c r="CC1814" s="42">
        <v>0</v>
      </c>
      <c r="CD1814" s="42">
        <v>47.273243999999998</v>
      </c>
      <c r="CE1814" s="42">
        <v>122.12254799999999</v>
      </c>
      <c r="CF1814" s="42">
        <v>311.21552500000001</v>
      </c>
      <c r="CG1814" s="42">
        <v>417.96891199999999</v>
      </c>
      <c r="CH1814" s="42">
        <v>303.33665100000002</v>
      </c>
      <c r="CI1814" s="42">
        <v>0</v>
      </c>
      <c r="CJ1814" s="42">
        <v>110.304237</v>
      </c>
      <c r="CK1814" s="42">
        <v>1134.504293</v>
      </c>
      <c r="CL1814" s="42">
        <v>11.818311</v>
      </c>
      <c r="CM1814" s="42">
        <v>15.757747999999999</v>
      </c>
      <c r="CN1814" s="42">
        <v>19.697185000000001</v>
      </c>
      <c r="CO1814" s="42">
        <v>35.454932999999997</v>
      </c>
      <c r="CP1814" s="42">
        <v>39.394370000000002</v>
      </c>
      <c r="CQ1814" s="42">
        <v>19.758132</v>
      </c>
      <c r="CR1814" s="42">
        <v>807.59936300000004</v>
      </c>
      <c r="CS1814" s="42">
        <v>185.02424999999999</v>
      </c>
    </row>
    <row r="1815" spans="1:97">
      <c r="A1815" s="40" t="s">
        <v>4325</v>
      </c>
      <c r="B1815" s="40" t="s">
        <v>289</v>
      </c>
      <c r="C1815" s="40" t="s">
        <v>4176</v>
      </c>
      <c r="D1815" s="40" t="s">
        <v>4187</v>
      </c>
      <c r="E1815" s="40" t="s">
        <v>4326</v>
      </c>
      <c r="F1815" s="40" t="s">
        <v>2814</v>
      </c>
      <c r="G1815" s="41" t="s">
        <v>294</v>
      </c>
      <c r="H1815" s="40" t="s">
        <v>4327</v>
      </c>
      <c r="I1815" s="42">
        <v>2230</v>
      </c>
      <c r="J1815" s="42">
        <v>329.56271500000003</v>
      </c>
      <c r="K1815" s="42">
        <v>270.38427100000001</v>
      </c>
      <c r="L1815" s="42">
        <v>358.131619</v>
      </c>
      <c r="M1815" s="42">
        <v>474.44787100000002</v>
      </c>
      <c r="N1815" s="42">
        <v>442.40285999999998</v>
      </c>
      <c r="O1815" s="42">
        <v>355.07066500000002</v>
      </c>
      <c r="P1815" s="42">
        <v>318</v>
      </c>
      <c r="Q1815" s="42">
        <v>335</v>
      </c>
      <c r="R1815" s="42">
        <v>423</v>
      </c>
      <c r="S1815" s="42">
        <v>441</v>
      </c>
      <c r="T1815" s="42">
        <v>514</v>
      </c>
      <c r="U1815" s="42">
        <v>200</v>
      </c>
      <c r="V1815" s="42">
        <v>1093.7808990000001</v>
      </c>
      <c r="W1815" s="42">
        <v>170.39310599999999</v>
      </c>
      <c r="X1815" s="42">
        <v>148.96642800000001</v>
      </c>
      <c r="Y1815" s="42">
        <v>182.636922</v>
      </c>
      <c r="Z1815" s="42">
        <v>245.89663899999999</v>
      </c>
      <c r="AA1815" s="42">
        <v>207.12455399999999</v>
      </c>
      <c r="AB1815" s="42">
        <v>134.68197599999999</v>
      </c>
      <c r="AC1815" s="42">
        <v>4.0812720000000002</v>
      </c>
      <c r="AD1815" s="42">
        <v>231.61218700000001</v>
      </c>
      <c r="AE1815" s="42">
        <v>592.80475899999999</v>
      </c>
      <c r="AF1815" s="42">
        <v>269.36395299999998</v>
      </c>
      <c r="AG1815" s="42">
        <v>1136.2191009999999</v>
      </c>
      <c r="AH1815" s="42">
        <v>159.16960800000001</v>
      </c>
      <c r="AI1815" s="42">
        <v>121.41784199999999</v>
      </c>
      <c r="AJ1815" s="42">
        <v>175.494696</v>
      </c>
      <c r="AK1815" s="42">
        <v>228.551233</v>
      </c>
      <c r="AL1815" s="42">
        <v>235.27830499999999</v>
      </c>
      <c r="AM1815" s="42">
        <v>198.96200999999999</v>
      </c>
      <c r="AN1815" s="42">
        <v>17.345406000000001</v>
      </c>
      <c r="AO1815" s="42">
        <v>204.06360000000001</v>
      </c>
      <c r="AP1815" s="42">
        <v>572.60012099999994</v>
      </c>
      <c r="AQ1815" s="42">
        <v>359.55538000000001</v>
      </c>
      <c r="AR1815" s="42">
        <v>1914.9234590000001</v>
      </c>
      <c r="AS1815" s="42">
        <v>36.731448</v>
      </c>
      <c r="AT1815" s="42">
        <v>57.137808</v>
      </c>
      <c r="AU1815" s="42">
        <v>61.219079999999998</v>
      </c>
      <c r="AV1815" s="42">
        <v>199.982328</v>
      </c>
      <c r="AW1815" s="42">
        <v>265.28268100000003</v>
      </c>
      <c r="AX1815" s="42">
        <v>257.120137</v>
      </c>
      <c r="AY1815" s="42">
        <v>808.89874399999997</v>
      </c>
      <c r="AZ1815" s="42">
        <v>228.551233</v>
      </c>
      <c r="BA1815" s="42">
        <v>950.93637799999999</v>
      </c>
      <c r="BB1815" s="42">
        <v>32.650176000000002</v>
      </c>
      <c r="BC1815" s="42">
        <v>32.650176000000002</v>
      </c>
      <c r="BD1815" s="42">
        <v>44.893991999999997</v>
      </c>
      <c r="BE1815" s="42">
        <v>110.194344</v>
      </c>
      <c r="BF1815" s="42">
        <v>48.975264000000003</v>
      </c>
      <c r="BG1815" s="42">
        <v>220.388689</v>
      </c>
      <c r="BH1815" s="42">
        <v>371.39575300000001</v>
      </c>
      <c r="BI1815" s="42">
        <v>89.787983999999994</v>
      </c>
      <c r="BJ1815" s="42">
        <v>963.98708099999999</v>
      </c>
      <c r="BK1815" s="42">
        <v>4.0812720000000002</v>
      </c>
      <c r="BL1815" s="42">
        <v>24.487632000000001</v>
      </c>
      <c r="BM1815" s="42">
        <v>16.325088000000001</v>
      </c>
      <c r="BN1815" s="42">
        <v>89.787983999999994</v>
      </c>
      <c r="BO1815" s="42">
        <v>216.30741699999999</v>
      </c>
      <c r="BP1815" s="42">
        <v>36.731448</v>
      </c>
      <c r="BQ1815" s="42">
        <v>437.50299100000001</v>
      </c>
      <c r="BR1815" s="42">
        <v>138.763248</v>
      </c>
      <c r="BS1815" s="42">
        <v>179.57596799999999</v>
      </c>
      <c r="BT1815" s="42">
        <v>8.1625440000000005</v>
      </c>
      <c r="BU1815" s="42">
        <v>0</v>
      </c>
      <c r="BV1815" s="42">
        <v>0</v>
      </c>
      <c r="BW1815" s="42">
        <v>12.243816000000001</v>
      </c>
      <c r="BX1815" s="42">
        <v>20.406359999999999</v>
      </c>
      <c r="BY1815" s="42">
        <v>28.568904</v>
      </c>
      <c r="BZ1815" s="42">
        <v>0</v>
      </c>
      <c r="CA1815" s="42">
        <v>110.194344</v>
      </c>
      <c r="CB1815" s="42">
        <v>759.11659399999996</v>
      </c>
      <c r="CC1815" s="42">
        <v>8.1625440000000005</v>
      </c>
      <c r="CD1815" s="42">
        <v>48.975264000000003</v>
      </c>
      <c r="CE1815" s="42">
        <v>44.893991999999997</v>
      </c>
      <c r="CF1815" s="42">
        <v>159.16960800000001</v>
      </c>
      <c r="CG1815" s="42">
        <v>220.388689</v>
      </c>
      <c r="CH1815" s="42">
        <v>199.982328</v>
      </c>
      <c r="CI1815" s="42">
        <v>4.0812720000000002</v>
      </c>
      <c r="CJ1815" s="42">
        <v>73.462896000000001</v>
      </c>
      <c r="CK1815" s="42">
        <v>976.23089700000003</v>
      </c>
      <c r="CL1815" s="42">
        <v>20.406359999999999</v>
      </c>
      <c r="CM1815" s="42">
        <v>8.1625440000000005</v>
      </c>
      <c r="CN1815" s="42">
        <v>16.325088000000001</v>
      </c>
      <c r="CO1815" s="42">
        <v>28.568904</v>
      </c>
      <c r="CP1815" s="42">
        <v>24.487632000000001</v>
      </c>
      <c r="CQ1815" s="42">
        <v>28.568904</v>
      </c>
      <c r="CR1815" s="42">
        <v>804.81747199999995</v>
      </c>
      <c r="CS1815" s="42">
        <v>44.893991999999997</v>
      </c>
    </row>
    <row r="1816" spans="1:97">
      <c r="A1816" s="40" t="s">
        <v>4328</v>
      </c>
      <c r="B1816" s="40" t="s">
        <v>289</v>
      </c>
      <c r="C1816" s="40" t="s">
        <v>4176</v>
      </c>
      <c r="D1816" s="40" t="s">
        <v>4177</v>
      </c>
      <c r="E1816" s="40" t="s">
        <v>4288</v>
      </c>
      <c r="F1816" s="40" t="s">
        <v>2814</v>
      </c>
      <c r="G1816" s="41" t="s">
        <v>294</v>
      </c>
      <c r="H1816" s="40" t="s">
        <v>4329</v>
      </c>
      <c r="I1816" s="42">
        <v>1010</v>
      </c>
      <c r="J1816" s="42">
        <v>182.569276</v>
      </c>
      <c r="K1816" s="42">
        <v>163.50984600000001</v>
      </c>
      <c r="L1816" s="42">
        <v>186.58178799999999</v>
      </c>
      <c r="M1816" s="42">
        <v>201.62537699999999</v>
      </c>
      <c r="N1816" s="42">
        <v>135.398965</v>
      </c>
      <c r="O1816" s="42">
        <v>140.31474800000001</v>
      </c>
      <c r="P1816" s="42">
        <v>163</v>
      </c>
      <c r="Q1816" s="42">
        <v>125</v>
      </c>
      <c r="R1816" s="42">
        <v>186</v>
      </c>
      <c r="S1816" s="42">
        <v>133</v>
      </c>
      <c r="T1816" s="42">
        <v>157</v>
      </c>
      <c r="U1816" s="42">
        <v>125</v>
      </c>
      <c r="V1816" s="42">
        <v>481.45478700000001</v>
      </c>
      <c r="W1816" s="42">
        <v>87.272126</v>
      </c>
      <c r="X1816" s="42">
        <v>88.275254000000004</v>
      </c>
      <c r="Y1816" s="42">
        <v>89.278381999999993</v>
      </c>
      <c r="Z1816" s="42">
        <v>106.328228</v>
      </c>
      <c r="AA1816" s="42">
        <v>68.199382</v>
      </c>
      <c r="AB1816" s="42">
        <v>41.098286000000002</v>
      </c>
      <c r="AC1816" s="42">
        <v>1.003128</v>
      </c>
      <c r="AD1816" s="42">
        <v>117.36596299999999</v>
      </c>
      <c r="AE1816" s="42">
        <v>272.84412900000001</v>
      </c>
      <c r="AF1816" s="42">
        <v>91.244694999999993</v>
      </c>
      <c r="AG1816" s="42">
        <v>528.54521299999999</v>
      </c>
      <c r="AH1816" s="42">
        <v>95.297150000000002</v>
      </c>
      <c r="AI1816" s="42">
        <v>75.234592000000006</v>
      </c>
      <c r="AJ1816" s="42">
        <v>97.303404999999998</v>
      </c>
      <c r="AK1816" s="42">
        <v>95.297150000000002</v>
      </c>
      <c r="AL1816" s="42">
        <v>67.199583000000004</v>
      </c>
      <c r="AM1816" s="42">
        <v>83.206357999999994</v>
      </c>
      <c r="AN1816" s="42">
        <v>15.006976</v>
      </c>
      <c r="AO1816" s="42">
        <v>123.38473</v>
      </c>
      <c r="AP1816" s="42">
        <v>260.81325099999998</v>
      </c>
      <c r="AQ1816" s="42">
        <v>144.34723099999999</v>
      </c>
      <c r="AR1816" s="42">
        <v>822.40509899999995</v>
      </c>
      <c r="AS1816" s="42">
        <v>12.037535</v>
      </c>
      <c r="AT1816" s="42">
        <v>32.100091999999997</v>
      </c>
      <c r="AU1816" s="42">
        <v>20.062557999999999</v>
      </c>
      <c r="AV1816" s="42">
        <v>80.250230999999999</v>
      </c>
      <c r="AW1816" s="42">
        <v>164.51297400000001</v>
      </c>
      <c r="AX1816" s="42">
        <v>120.375347</v>
      </c>
      <c r="AY1816" s="42">
        <v>244.64337699999999</v>
      </c>
      <c r="AZ1816" s="42">
        <v>148.42298500000001</v>
      </c>
      <c r="BA1816" s="42">
        <v>405.18378200000001</v>
      </c>
      <c r="BB1816" s="42">
        <v>12.037535</v>
      </c>
      <c r="BC1816" s="42">
        <v>20.062557999999999</v>
      </c>
      <c r="BD1816" s="42">
        <v>12.037535</v>
      </c>
      <c r="BE1816" s="42">
        <v>40.125115999999998</v>
      </c>
      <c r="BF1816" s="42">
        <v>36.112603999999997</v>
      </c>
      <c r="BG1816" s="42">
        <v>116.362835</v>
      </c>
      <c r="BH1816" s="42">
        <v>120.30877599999999</v>
      </c>
      <c r="BI1816" s="42">
        <v>48.136823999999997</v>
      </c>
      <c r="BJ1816" s="42">
        <v>417.221317</v>
      </c>
      <c r="BK1816" s="42">
        <v>0</v>
      </c>
      <c r="BL1816" s="42">
        <v>12.037535</v>
      </c>
      <c r="BM1816" s="42">
        <v>8.0250229999999991</v>
      </c>
      <c r="BN1816" s="42">
        <v>40.125115999999998</v>
      </c>
      <c r="BO1816" s="42">
        <v>128.40037000000001</v>
      </c>
      <c r="BP1816" s="42">
        <v>4.0125120000000001</v>
      </c>
      <c r="BQ1816" s="42">
        <v>124.33460100000001</v>
      </c>
      <c r="BR1816" s="42">
        <v>100.28616100000001</v>
      </c>
      <c r="BS1816" s="42">
        <v>112.350324</v>
      </c>
      <c r="BT1816" s="42">
        <v>0</v>
      </c>
      <c r="BU1816" s="42">
        <v>0</v>
      </c>
      <c r="BV1816" s="42">
        <v>0</v>
      </c>
      <c r="BW1816" s="42">
        <v>0</v>
      </c>
      <c r="BX1816" s="42">
        <v>20.062557999999999</v>
      </c>
      <c r="BY1816" s="42">
        <v>16.050045999999998</v>
      </c>
      <c r="BZ1816" s="42">
        <v>0</v>
      </c>
      <c r="CA1816" s="42">
        <v>76.237719999999996</v>
      </c>
      <c r="CB1816" s="42">
        <v>393.226133</v>
      </c>
      <c r="CC1816" s="42">
        <v>8.0250229999999991</v>
      </c>
      <c r="CD1816" s="42">
        <v>28.087581</v>
      </c>
      <c r="CE1816" s="42">
        <v>12.037535</v>
      </c>
      <c r="CF1816" s="42">
        <v>76.237719999999996</v>
      </c>
      <c r="CG1816" s="42">
        <v>124.38785799999999</v>
      </c>
      <c r="CH1816" s="42">
        <v>100.312789</v>
      </c>
      <c r="CI1816" s="42">
        <v>4.0125120000000001</v>
      </c>
      <c r="CJ1816" s="42">
        <v>40.125115999999998</v>
      </c>
      <c r="CK1816" s="42">
        <v>316.828642</v>
      </c>
      <c r="CL1816" s="42">
        <v>4.0125120000000001</v>
      </c>
      <c r="CM1816" s="42">
        <v>4.0125120000000001</v>
      </c>
      <c r="CN1816" s="42">
        <v>8.0250229999999991</v>
      </c>
      <c r="CO1816" s="42">
        <v>4.0125120000000001</v>
      </c>
      <c r="CP1816" s="42">
        <v>20.062557999999999</v>
      </c>
      <c r="CQ1816" s="42">
        <v>4.0125120000000001</v>
      </c>
      <c r="CR1816" s="42">
        <v>240.630865</v>
      </c>
      <c r="CS1816" s="42">
        <v>32.06015</v>
      </c>
    </row>
    <row r="1817" spans="1:97">
      <c r="A1817" s="40" t="s">
        <v>4330</v>
      </c>
      <c r="B1817" s="40" t="s">
        <v>289</v>
      </c>
      <c r="C1817" s="40" t="s">
        <v>4176</v>
      </c>
      <c r="D1817" s="40" t="s">
        <v>4187</v>
      </c>
      <c r="E1817" s="40" t="s">
        <v>4198</v>
      </c>
      <c r="F1817" s="40" t="s">
        <v>4195</v>
      </c>
      <c r="G1817" s="41" t="s">
        <v>294</v>
      </c>
      <c r="H1817" s="40" t="s">
        <v>4331</v>
      </c>
      <c r="I1817" s="42">
        <v>505</v>
      </c>
      <c r="J1817" s="42">
        <v>75.823238000000003</v>
      </c>
      <c r="K1817" s="42">
        <v>65.576854999999995</v>
      </c>
      <c r="L1817" s="42">
        <v>71.008990999999995</v>
      </c>
      <c r="M1817" s="42">
        <v>137.56158099999999</v>
      </c>
      <c r="N1817" s="42">
        <v>100.72350299999999</v>
      </c>
      <c r="O1817" s="42">
        <v>54.305833</v>
      </c>
      <c r="P1817" s="42">
        <v>90</v>
      </c>
      <c r="Q1817" s="42">
        <v>103</v>
      </c>
      <c r="R1817" s="42">
        <v>119</v>
      </c>
      <c r="S1817" s="42">
        <v>104</v>
      </c>
      <c r="T1817" s="42">
        <v>85</v>
      </c>
      <c r="U1817" s="42">
        <v>46</v>
      </c>
      <c r="V1817" s="42">
        <v>261.851766</v>
      </c>
      <c r="W1817" s="42">
        <v>39.960895999999998</v>
      </c>
      <c r="X1817" s="42">
        <v>35.862341999999998</v>
      </c>
      <c r="Y1817" s="42">
        <v>40.627687000000002</v>
      </c>
      <c r="Z1817" s="42">
        <v>72.342573000000002</v>
      </c>
      <c r="AA1817" s="42">
        <v>51.540861999999997</v>
      </c>
      <c r="AB1817" s="42">
        <v>21.517405</v>
      </c>
      <c r="AC1817" s="42">
        <v>0</v>
      </c>
      <c r="AD1817" s="42">
        <v>52.256556000000003</v>
      </c>
      <c r="AE1817" s="42">
        <v>163.17753999999999</v>
      </c>
      <c r="AF1817" s="42">
        <v>46.417670000000001</v>
      </c>
      <c r="AG1817" s="42">
        <v>243.148234</v>
      </c>
      <c r="AH1817" s="42">
        <v>35.862341999999998</v>
      </c>
      <c r="AI1817" s="42">
        <v>29.714511999999999</v>
      </c>
      <c r="AJ1817" s="42">
        <v>30.381304</v>
      </c>
      <c r="AK1817" s="42">
        <v>65.219008000000002</v>
      </c>
      <c r="AL1817" s="42">
        <v>49.182640999999997</v>
      </c>
      <c r="AM1817" s="42">
        <v>30.739151</v>
      </c>
      <c r="AN1817" s="42">
        <v>2.049277</v>
      </c>
      <c r="AO1817" s="42">
        <v>44.059449000000001</v>
      </c>
      <c r="AP1817" s="42">
        <v>147.85686699999999</v>
      </c>
      <c r="AQ1817" s="42">
        <v>51.231918</v>
      </c>
      <c r="AR1817" s="42">
        <v>443.879546</v>
      </c>
      <c r="AS1817" s="42">
        <v>4.0985529999999999</v>
      </c>
      <c r="AT1817" s="42">
        <v>36.886980999999999</v>
      </c>
      <c r="AU1817" s="42">
        <v>4.0985529999999999</v>
      </c>
      <c r="AV1817" s="42">
        <v>57.379747999999999</v>
      </c>
      <c r="AW1817" s="42">
        <v>73.773961999999997</v>
      </c>
      <c r="AX1817" s="42">
        <v>69.675408000000004</v>
      </c>
      <c r="AY1817" s="42">
        <v>163.942137</v>
      </c>
      <c r="AZ1817" s="42">
        <v>34.024203999999997</v>
      </c>
      <c r="BA1817" s="42">
        <v>218.45910799999999</v>
      </c>
      <c r="BB1817" s="42">
        <v>0</v>
      </c>
      <c r="BC1817" s="42">
        <v>20.492767000000001</v>
      </c>
      <c r="BD1817" s="42">
        <v>4.0985529999999999</v>
      </c>
      <c r="BE1817" s="42">
        <v>28.689874</v>
      </c>
      <c r="BF1817" s="42">
        <v>0</v>
      </c>
      <c r="BG1817" s="42">
        <v>57.379747999999999</v>
      </c>
      <c r="BH1817" s="42">
        <v>86.069621999999995</v>
      </c>
      <c r="BI1817" s="42">
        <v>21.728543999999999</v>
      </c>
      <c r="BJ1817" s="42">
        <v>225.42043799999999</v>
      </c>
      <c r="BK1817" s="42">
        <v>4.0985529999999999</v>
      </c>
      <c r="BL1817" s="42">
        <v>16.394214000000002</v>
      </c>
      <c r="BM1817" s="42">
        <v>0</v>
      </c>
      <c r="BN1817" s="42">
        <v>28.689874</v>
      </c>
      <c r="BO1817" s="42">
        <v>73.773961999999997</v>
      </c>
      <c r="BP1817" s="42">
        <v>12.29566</v>
      </c>
      <c r="BQ1817" s="42">
        <v>77.872515000000007</v>
      </c>
      <c r="BR1817" s="42">
        <v>12.29566</v>
      </c>
      <c r="BS1817" s="42">
        <v>65.576854999999995</v>
      </c>
      <c r="BT1817" s="42">
        <v>0</v>
      </c>
      <c r="BU1817" s="42">
        <v>0</v>
      </c>
      <c r="BV1817" s="42">
        <v>0</v>
      </c>
      <c r="BW1817" s="42">
        <v>4.0985529999999999</v>
      </c>
      <c r="BX1817" s="42">
        <v>12.29566</v>
      </c>
      <c r="BY1817" s="42">
        <v>24.591321000000001</v>
      </c>
      <c r="BZ1817" s="42">
        <v>0</v>
      </c>
      <c r="CA1817" s="42">
        <v>24.591321000000001</v>
      </c>
      <c r="CB1817" s="42">
        <v>169.276467</v>
      </c>
      <c r="CC1817" s="42">
        <v>0</v>
      </c>
      <c r="CD1817" s="42">
        <v>32.788426999999999</v>
      </c>
      <c r="CE1817" s="42">
        <v>0</v>
      </c>
      <c r="CF1817" s="42">
        <v>28.689874</v>
      </c>
      <c r="CG1817" s="42">
        <v>53.281193999999999</v>
      </c>
      <c r="CH1817" s="42">
        <v>45.084088000000001</v>
      </c>
      <c r="CI1817" s="42">
        <v>0</v>
      </c>
      <c r="CJ1817" s="42">
        <v>9.4328830000000004</v>
      </c>
      <c r="CK1817" s="42">
        <v>209.02622400000001</v>
      </c>
      <c r="CL1817" s="42">
        <v>4.0985529999999999</v>
      </c>
      <c r="CM1817" s="42">
        <v>4.0985529999999999</v>
      </c>
      <c r="CN1817" s="42">
        <v>4.0985529999999999</v>
      </c>
      <c r="CO1817" s="42">
        <v>24.591321000000001</v>
      </c>
      <c r="CP1817" s="42">
        <v>8.1971070000000008</v>
      </c>
      <c r="CQ1817" s="42">
        <v>0</v>
      </c>
      <c r="CR1817" s="42">
        <v>163.942137</v>
      </c>
      <c r="CS1817" s="42">
        <v>0</v>
      </c>
    </row>
    <row r="1818" spans="1:97">
      <c r="A1818" s="40" t="s">
        <v>4332</v>
      </c>
      <c r="B1818" s="40" t="s">
        <v>289</v>
      </c>
      <c r="C1818" s="40" t="s">
        <v>4176</v>
      </c>
      <c r="D1818" s="40" t="s">
        <v>4201</v>
      </c>
      <c r="E1818" s="40" t="s">
        <v>4333</v>
      </c>
      <c r="F1818" s="40" t="s">
        <v>2903</v>
      </c>
      <c r="G1818" s="41" t="s">
        <v>294</v>
      </c>
      <c r="H1818" s="40" t="s">
        <v>4334</v>
      </c>
      <c r="I1818" s="42">
        <v>4001</v>
      </c>
      <c r="J1818" s="42">
        <v>705.608205</v>
      </c>
      <c r="K1818" s="42">
        <v>585.27938400000005</v>
      </c>
      <c r="L1818" s="42">
        <v>740.26290500000005</v>
      </c>
      <c r="M1818" s="42">
        <v>870.22501699999998</v>
      </c>
      <c r="N1818" s="42">
        <v>753.75370399999997</v>
      </c>
      <c r="O1818" s="42">
        <v>345.87078400000001</v>
      </c>
      <c r="P1818" s="42">
        <v>577</v>
      </c>
      <c r="Q1818" s="42">
        <v>503</v>
      </c>
      <c r="R1818" s="42">
        <v>687</v>
      </c>
      <c r="S1818" s="42">
        <v>665</v>
      </c>
      <c r="T1818" s="42">
        <v>469</v>
      </c>
      <c r="U1818" s="42">
        <v>198</v>
      </c>
      <c r="V1818" s="42">
        <v>1957.0977969999999</v>
      </c>
      <c r="W1818" s="42">
        <v>372.53802899999999</v>
      </c>
      <c r="X1818" s="42">
        <v>299.378106</v>
      </c>
      <c r="Y1818" s="42">
        <v>360.98646200000002</v>
      </c>
      <c r="Z1818" s="42">
        <v>422.60180400000002</v>
      </c>
      <c r="AA1818" s="42">
        <v>356.18728099999998</v>
      </c>
      <c r="AB1818" s="42">
        <v>140.578991</v>
      </c>
      <c r="AC1818" s="42">
        <v>4.8271240000000004</v>
      </c>
      <c r="AD1818" s="42">
        <v>486.12843600000002</v>
      </c>
      <c r="AE1818" s="42">
        <v>1117.621073</v>
      </c>
      <c r="AF1818" s="42">
        <v>353.34828800000003</v>
      </c>
      <c r="AG1818" s="42">
        <v>2043.9022030000001</v>
      </c>
      <c r="AH1818" s="42">
        <v>333.070176</v>
      </c>
      <c r="AI1818" s="42">
        <v>285.90127799999999</v>
      </c>
      <c r="AJ1818" s="42">
        <v>379.27644299999997</v>
      </c>
      <c r="AK1818" s="42">
        <v>447.62321300000002</v>
      </c>
      <c r="AL1818" s="42">
        <v>397.56642399999998</v>
      </c>
      <c r="AM1818" s="42">
        <v>169.54173499999999</v>
      </c>
      <c r="AN1818" s="42">
        <v>30.922934000000001</v>
      </c>
      <c r="AO1818" s="42">
        <v>438.95953800000001</v>
      </c>
      <c r="AP1818" s="42">
        <v>1176.334552</v>
      </c>
      <c r="AQ1818" s="42">
        <v>428.608113</v>
      </c>
      <c r="AR1818" s="42">
        <v>3277.1018140000001</v>
      </c>
      <c r="AS1818" s="42">
        <v>53.907311999999997</v>
      </c>
      <c r="AT1818" s="42">
        <v>250.28394700000001</v>
      </c>
      <c r="AU1818" s="42">
        <v>192.52611300000001</v>
      </c>
      <c r="AV1818" s="42">
        <v>381.20170400000001</v>
      </c>
      <c r="AW1818" s="42">
        <v>573.72781699999996</v>
      </c>
      <c r="AX1818" s="42">
        <v>392.75327099999998</v>
      </c>
      <c r="AY1818" s="42">
        <v>1051.4999459999999</v>
      </c>
      <c r="AZ1818" s="42">
        <v>381.20170400000001</v>
      </c>
      <c r="BA1818" s="42">
        <v>1532.563746</v>
      </c>
      <c r="BB1818" s="42">
        <v>23.103134000000001</v>
      </c>
      <c r="BC1818" s="42">
        <v>173.27350200000001</v>
      </c>
      <c r="BD1818" s="42">
        <v>127.067235</v>
      </c>
      <c r="BE1818" s="42">
        <v>177.12402399999999</v>
      </c>
      <c r="BF1818" s="42">
        <v>100.113579</v>
      </c>
      <c r="BG1818" s="42">
        <v>327.29439200000002</v>
      </c>
      <c r="BH1818" s="42">
        <v>489.07221299999998</v>
      </c>
      <c r="BI1818" s="42">
        <v>115.51566800000001</v>
      </c>
      <c r="BJ1818" s="42">
        <v>1744.5380680000001</v>
      </c>
      <c r="BK1818" s="42">
        <v>30.804178</v>
      </c>
      <c r="BL1818" s="42">
        <v>77.010445000000004</v>
      </c>
      <c r="BM1818" s="42">
        <v>65.458877999999999</v>
      </c>
      <c r="BN1818" s="42">
        <v>204.07767999999999</v>
      </c>
      <c r="BO1818" s="42">
        <v>473.614239</v>
      </c>
      <c r="BP1818" s="42">
        <v>65.458877999999999</v>
      </c>
      <c r="BQ1818" s="42">
        <v>562.42773299999999</v>
      </c>
      <c r="BR1818" s="42">
        <v>265.686036</v>
      </c>
      <c r="BS1818" s="42">
        <v>354.24804799999998</v>
      </c>
      <c r="BT1818" s="42">
        <v>0</v>
      </c>
      <c r="BU1818" s="42">
        <v>3.8505219999999998</v>
      </c>
      <c r="BV1818" s="42">
        <v>3.8505219999999998</v>
      </c>
      <c r="BW1818" s="42">
        <v>23.103134000000001</v>
      </c>
      <c r="BX1818" s="42">
        <v>61.608356000000001</v>
      </c>
      <c r="BY1818" s="42">
        <v>65.458877999999999</v>
      </c>
      <c r="BZ1818" s="42">
        <v>0</v>
      </c>
      <c r="CA1818" s="42">
        <v>196.37663499999999</v>
      </c>
      <c r="CB1818" s="42">
        <v>1559.461517</v>
      </c>
      <c r="CC1818" s="42">
        <v>26.953655999999999</v>
      </c>
      <c r="CD1818" s="42">
        <v>204.07767999999999</v>
      </c>
      <c r="CE1818" s="42">
        <v>165.57245700000001</v>
      </c>
      <c r="CF1818" s="42">
        <v>315.74282599999998</v>
      </c>
      <c r="CG1818" s="42">
        <v>446.66058299999997</v>
      </c>
      <c r="CH1818" s="42">
        <v>292.63969200000003</v>
      </c>
      <c r="CI1818" s="42">
        <v>15.402089</v>
      </c>
      <c r="CJ1818" s="42">
        <v>92.412533999999994</v>
      </c>
      <c r="CK1818" s="42">
        <v>1363.392249</v>
      </c>
      <c r="CL1818" s="42">
        <v>26.953655999999999</v>
      </c>
      <c r="CM1818" s="42">
        <v>42.355744999999999</v>
      </c>
      <c r="CN1818" s="42">
        <v>23.103134000000001</v>
      </c>
      <c r="CO1818" s="42">
        <v>42.355744999999999</v>
      </c>
      <c r="CP1818" s="42">
        <v>65.458877999999999</v>
      </c>
      <c r="CQ1818" s="42">
        <v>34.654699999999998</v>
      </c>
      <c r="CR1818" s="42">
        <v>1036.0978560000001</v>
      </c>
      <c r="CS1818" s="42">
        <v>92.412533999999994</v>
      </c>
    </row>
    <row r="1819" spans="1:97">
      <c r="A1819" s="40" t="s">
        <v>4335</v>
      </c>
      <c r="B1819" s="40" t="s">
        <v>289</v>
      </c>
      <c r="C1819" s="40" t="s">
        <v>4176</v>
      </c>
      <c r="D1819" s="40" t="s">
        <v>4201</v>
      </c>
      <c r="E1819" s="40" t="s">
        <v>4224</v>
      </c>
      <c r="F1819" s="40" t="s">
        <v>2903</v>
      </c>
      <c r="G1819" s="41" t="s">
        <v>294</v>
      </c>
      <c r="H1819" s="40" t="s">
        <v>4336</v>
      </c>
      <c r="I1819" s="42">
        <v>312</v>
      </c>
      <c r="J1819" s="42">
        <v>45.950589000000001</v>
      </c>
      <c r="K1819" s="42">
        <v>44.287871000000003</v>
      </c>
      <c r="L1819" s="42">
        <v>66.928032000000002</v>
      </c>
      <c r="M1819" s="42">
        <v>44.951663000000003</v>
      </c>
      <c r="N1819" s="42">
        <v>67.926957999999999</v>
      </c>
      <c r="O1819" s="42">
        <v>41.954886000000002</v>
      </c>
      <c r="P1819" s="42">
        <v>40</v>
      </c>
      <c r="Q1819" s="42">
        <v>61</v>
      </c>
      <c r="R1819" s="42">
        <v>38</v>
      </c>
      <c r="S1819" s="42">
        <v>60</v>
      </c>
      <c r="T1819" s="42">
        <v>57</v>
      </c>
      <c r="U1819" s="42">
        <v>19</v>
      </c>
      <c r="V1819" s="42">
        <v>147.17561499999999</v>
      </c>
      <c r="W1819" s="42">
        <v>21.976368999999998</v>
      </c>
      <c r="X1819" s="42">
        <v>18.31418</v>
      </c>
      <c r="Y1819" s="42">
        <v>28.96885</v>
      </c>
      <c r="Z1819" s="42">
        <v>20.977443000000001</v>
      </c>
      <c r="AA1819" s="42">
        <v>33.963479</v>
      </c>
      <c r="AB1819" s="42">
        <v>21.976368999999998</v>
      </c>
      <c r="AC1819" s="42">
        <v>0.99892599999999998</v>
      </c>
      <c r="AD1819" s="42">
        <v>33.298068000000001</v>
      </c>
      <c r="AE1819" s="42">
        <v>71.922662000000003</v>
      </c>
      <c r="AF1819" s="42">
        <v>41.954886000000002</v>
      </c>
      <c r="AG1819" s="42">
        <v>164.82438500000001</v>
      </c>
      <c r="AH1819" s="42">
        <v>23.974221</v>
      </c>
      <c r="AI1819" s="42">
        <v>25.973690999999999</v>
      </c>
      <c r="AJ1819" s="42">
        <v>37.959181999999998</v>
      </c>
      <c r="AK1819" s="42">
        <v>23.974221</v>
      </c>
      <c r="AL1819" s="42">
        <v>33.963479</v>
      </c>
      <c r="AM1819" s="42">
        <v>15.982813999999999</v>
      </c>
      <c r="AN1819" s="42">
        <v>2.9967779999999999</v>
      </c>
      <c r="AO1819" s="42">
        <v>33.965097999999998</v>
      </c>
      <c r="AP1819" s="42">
        <v>89.903327000000004</v>
      </c>
      <c r="AQ1819" s="42">
        <v>40.955959999999997</v>
      </c>
      <c r="AR1819" s="42">
        <v>273.04189200000002</v>
      </c>
      <c r="AS1819" s="42">
        <v>19.978517</v>
      </c>
      <c r="AT1819" s="42">
        <v>15.982813999999999</v>
      </c>
      <c r="AU1819" s="42">
        <v>3.9957029999999998</v>
      </c>
      <c r="AV1819" s="42">
        <v>31.965627000000001</v>
      </c>
      <c r="AW1819" s="42">
        <v>47.948441000000003</v>
      </c>
      <c r="AX1819" s="42">
        <v>19.978517</v>
      </c>
      <c r="AY1819" s="42">
        <v>99.892584999999997</v>
      </c>
      <c r="AZ1819" s="42">
        <v>33.299686999999999</v>
      </c>
      <c r="BA1819" s="42">
        <v>138.518798</v>
      </c>
      <c r="BB1819" s="42">
        <v>15.982813999999999</v>
      </c>
      <c r="BC1819" s="42">
        <v>15.982813999999999</v>
      </c>
      <c r="BD1819" s="42">
        <v>0</v>
      </c>
      <c r="BE1819" s="42">
        <v>11.987109999999999</v>
      </c>
      <c r="BF1819" s="42">
        <v>3.9957029999999998</v>
      </c>
      <c r="BG1819" s="42">
        <v>19.978517</v>
      </c>
      <c r="BH1819" s="42">
        <v>51.944144000000001</v>
      </c>
      <c r="BI1819" s="42">
        <v>18.647694999999999</v>
      </c>
      <c r="BJ1819" s="42">
        <v>134.52309399999999</v>
      </c>
      <c r="BK1819" s="42">
        <v>3.9957029999999998</v>
      </c>
      <c r="BL1819" s="42">
        <v>0</v>
      </c>
      <c r="BM1819" s="42">
        <v>3.9957029999999998</v>
      </c>
      <c r="BN1819" s="42">
        <v>19.978517</v>
      </c>
      <c r="BO1819" s="42">
        <v>43.952737999999997</v>
      </c>
      <c r="BP1819" s="42">
        <v>0</v>
      </c>
      <c r="BQ1819" s="42">
        <v>47.948441000000003</v>
      </c>
      <c r="BR1819" s="42">
        <v>14.651992</v>
      </c>
      <c r="BS1819" s="42">
        <v>45.286797</v>
      </c>
      <c r="BT1819" s="42">
        <v>0</v>
      </c>
      <c r="BU1819" s="42">
        <v>0</v>
      </c>
      <c r="BV1819" s="42">
        <v>0</v>
      </c>
      <c r="BW1819" s="42">
        <v>3.9957029999999998</v>
      </c>
      <c r="BX1819" s="42">
        <v>7.9914069999999997</v>
      </c>
      <c r="BY1819" s="42">
        <v>3.9957029999999998</v>
      </c>
      <c r="BZ1819" s="42">
        <v>0</v>
      </c>
      <c r="CA1819" s="42">
        <v>29.303982999999999</v>
      </c>
      <c r="CB1819" s="42">
        <v>115.875399</v>
      </c>
      <c r="CC1819" s="42">
        <v>15.982813999999999</v>
      </c>
      <c r="CD1819" s="42">
        <v>15.982813999999999</v>
      </c>
      <c r="CE1819" s="42">
        <v>0</v>
      </c>
      <c r="CF1819" s="42">
        <v>27.969923999999999</v>
      </c>
      <c r="CG1819" s="42">
        <v>39.957034</v>
      </c>
      <c r="CH1819" s="42">
        <v>15.982813999999999</v>
      </c>
      <c r="CI1819" s="42">
        <v>0</v>
      </c>
      <c r="CJ1819" s="42">
        <v>0</v>
      </c>
      <c r="CK1819" s="42">
        <v>111.879696</v>
      </c>
      <c r="CL1819" s="42">
        <v>3.9957029999999998</v>
      </c>
      <c r="CM1819" s="42">
        <v>0</v>
      </c>
      <c r="CN1819" s="42">
        <v>3.9957029999999998</v>
      </c>
      <c r="CO1819" s="42">
        <v>0</v>
      </c>
      <c r="CP1819" s="42">
        <v>0</v>
      </c>
      <c r="CQ1819" s="42">
        <v>0</v>
      </c>
      <c r="CR1819" s="42">
        <v>99.892584999999997</v>
      </c>
      <c r="CS1819" s="42">
        <v>3.9957029999999998</v>
      </c>
    </row>
    <row r="1820" spans="1:97">
      <c r="A1820" s="40" t="s">
        <v>4337</v>
      </c>
      <c r="B1820" s="40" t="s">
        <v>289</v>
      </c>
      <c r="C1820" s="40" t="s">
        <v>4176</v>
      </c>
      <c r="D1820" s="40" t="s">
        <v>4177</v>
      </c>
      <c r="E1820" s="40" t="s">
        <v>4280</v>
      </c>
      <c r="F1820" s="40" t="s">
        <v>2814</v>
      </c>
      <c r="G1820" s="41" t="s">
        <v>294</v>
      </c>
      <c r="H1820" s="40" t="s">
        <v>4338</v>
      </c>
      <c r="I1820" s="42">
        <v>1736</v>
      </c>
      <c r="J1820" s="42">
        <v>400.07547099999999</v>
      </c>
      <c r="K1820" s="42">
        <v>215.46348399999999</v>
      </c>
      <c r="L1820" s="42">
        <v>412.75549999999998</v>
      </c>
      <c r="M1820" s="42">
        <v>376.22465599999998</v>
      </c>
      <c r="N1820" s="42">
        <v>233.48343</v>
      </c>
      <c r="O1820" s="42">
        <v>97.997459000000006</v>
      </c>
      <c r="P1820" s="42">
        <v>324</v>
      </c>
      <c r="Q1820" s="42">
        <v>257</v>
      </c>
      <c r="R1820" s="42">
        <v>329</v>
      </c>
      <c r="S1820" s="42">
        <v>322</v>
      </c>
      <c r="T1820" s="42">
        <v>162</v>
      </c>
      <c r="U1820" s="42">
        <v>86</v>
      </c>
      <c r="V1820" s="42">
        <v>857.53231000000005</v>
      </c>
      <c r="W1820" s="42">
        <v>201.03783300000001</v>
      </c>
      <c r="X1820" s="42">
        <v>111.423012</v>
      </c>
      <c r="Y1820" s="42">
        <v>204.250269</v>
      </c>
      <c r="Z1820" s="42">
        <v>182.35722000000001</v>
      </c>
      <c r="AA1820" s="42">
        <v>117.80545600000001</v>
      </c>
      <c r="AB1820" s="42">
        <v>37.530942000000003</v>
      </c>
      <c r="AC1820" s="42">
        <v>3.1275780000000002</v>
      </c>
      <c r="AD1820" s="42">
        <v>264.63192800000002</v>
      </c>
      <c r="AE1820" s="42">
        <v>478.22250400000001</v>
      </c>
      <c r="AF1820" s="42">
        <v>114.677877</v>
      </c>
      <c r="AG1820" s="42">
        <v>878.46768999999995</v>
      </c>
      <c r="AH1820" s="42">
        <v>199.03763799999999</v>
      </c>
      <c r="AI1820" s="42">
        <v>104.04047199999999</v>
      </c>
      <c r="AJ1820" s="42">
        <v>208.50523100000001</v>
      </c>
      <c r="AK1820" s="42">
        <v>193.867436</v>
      </c>
      <c r="AL1820" s="42">
        <v>115.677975</v>
      </c>
      <c r="AM1820" s="42">
        <v>48.998728999999997</v>
      </c>
      <c r="AN1820" s="42">
        <v>8.3402089999999998</v>
      </c>
      <c r="AO1820" s="42">
        <v>250.036562</v>
      </c>
      <c r="AP1820" s="42">
        <v>502.28546299999999</v>
      </c>
      <c r="AQ1820" s="42">
        <v>126.14566499999999</v>
      </c>
      <c r="AR1820" s="42">
        <v>1333.5849040000001</v>
      </c>
      <c r="AS1820" s="42">
        <v>8.3402089999999998</v>
      </c>
      <c r="AT1820" s="42">
        <v>70.722064000000003</v>
      </c>
      <c r="AU1820" s="42">
        <v>141.783557</v>
      </c>
      <c r="AV1820" s="42">
        <v>212.67533599999999</v>
      </c>
      <c r="AW1820" s="42">
        <v>221.015545</v>
      </c>
      <c r="AX1820" s="42">
        <v>154.124156</v>
      </c>
      <c r="AY1820" s="42">
        <v>358.62899700000003</v>
      </c>
      <c r="AZ1820" s="42">
        <v>166.29504</v>
      </c>
      <c r="BA1820" s="42">
        <v>662.53749000000005</v>
      </c>
      <c r="BB1820" s="42">
        <v>4.1701050000000004</v>
      </c>
      <c r="BC1820" s="42">
        <v>54.041645000000003</v>
      </c>
      <c r="BD1820" s="42">
        <v>83.402091999999996</v>
      </c>
      <c r="BE1820" s="42">
        <v>129.27324300000001</v>
      </c>
      <c r="BF1820" s="42">
        <v>25.020627999999999</v>
      </c>
      <c r="BG1820" s="42">
        <v>129.10352800000001</v>
      </c>
      <c r="BH1820" s="42">
        <v>183.48460299999999</v>
      </c>
      <c r="BI1820" s="42">
        <v>54.041645000000003</v>
      </c>
      <c r="BJ1820" s="42">
        <v>671.047414</v>
      </c>
      <c r="BK1820" s="42">
        <v>4.1701050000000004</v>
      </c>
      <c r="BL1820" s="42">
        <v>16.680418</v>
      </c>
      <c r="BM1820" s="42">
        <v>58.381464999999999</v>
      </c>
      <c r="BN1820" s="42">
        <v>83.402091999999996</v>
      </c>
      <c r="BO1820" s="42">
        <v>195.99491699999999</v>
      </c>
      <c r="BP1820" s="42">
        <v>25.020627999999999</v>
      </c>
      <c r="BQ1820" s="42">
        <v>175.14439400000001</v>
      </c>
      <c r="BR1820" s="42">
        <v>112.253395</v>
      </c>
      <c r="BS1820" s="42">
        <v>178.635639</v>
      </c>
      <c r="BT1820" s="42">
        <v>0</v>
      </c>
      <c r="BU1820" s="42">
        <v>8.1704939999999997</v>
      </c>
      <c r="BV1820" s="42">
        <v>4.1701050000000004</v>
      </c>
      <c r="BW1820" s="42">
        <v>8.3402089999999998</v>
      </c>
      <c r="BX1820" s="42">
        <v>33.360836999999997</v>
      </c>
      <c r="BY1820" s="42">
        <v>33.360836999999997</v>
      </c>
      <c r="BZ1820" s="42">
        <v>0</v>
      </c>
      <c r="CA1820" s="42">
        <v>91.233157000000006</v>
      </c>
      <c r="CB1820" s="42">
        <v>658.70681500000001</v>
      </c>
      <c r="CC1820" s="42">
        <v>8.3402089999999998</v>
      </c>
      <c r="CD1820" s="42">
        <v>58.381464999999999</v>
      </c>
      <c r="CE1820" s="42">
        <v>100.082511</v>
      </c>
      <c r="CF1820" s="42">
        <v>195.99491699999999</v>
      </c>
      <c r="CG1820" s="42">
        <v>162.63408000000001</v>
      </c>
      <c r="CH1820" s="42">
        <v>83.232377</v>
      </c>
      <c r="CI1820" s="42">
        <v>0</v>
      </c>
      <c r="CJ1820" s="42">
        <v>50.041255</v>
      </c>
      <c r="CK1820" s="42">
        <v>496.24245000000002</v>
      </c>
      <c r="CL1820" s="42">
        <v>0</v>
      </c>
      <c r="CM1820" s="42">
        <v>4.1701050000000004</v>
      </c>
      <c r="CN1820" s="42">
        <v>37.530942000000003</v>
      </c>
      <c r="CO1820" s="42">
        <v>8.3402089999999998</v>
      </c>
      <c r="CP1820" s="42">
        <v>25.020627999999999</v>
      </c>
      <c r="CQ1820" s="42">
        <v>37.530942000000003</v>
      </c>
      <c r="CR1820" s="42">
        <v>358.62899700000003</v>
      </c>
      <c r="CS1820" s="42">
        <v>25.020627999999999</v>
      </c>
    </row>
    <row r="1821" spans="1:97">
      <c r="A1821" s="40" t="s">
        <v>4339</v>
      </c>
      <c r="B1821" s="40" t="s">
        <v>289</v>
      </c>
      <c r="C1821" s="40" t="s">
        <v>4176</v>
      </c>
      <c r="D1821" s="40" t="s">
        <v>4177</v>
      </c>
      <c r="E1821" s="40" t="s">
        <v>4310</v>
      </c>
      <c r="F1821" s="40" t="s">
        <v>2814</v>
      </c>
      <c r="G1821" s="41" t="s">
        <v>294</v>
      </c>
      <c r="H1821" s="40" t="s">
        <v>4340</v>
      </c>
      <c r="I1821" s="42">
        <v>2000</v>
      </c>
      <c r="J1821" s="42">
        <v>395.07439699999998</v>
      </c>
      <c r="K1821" s="42">
        <v>276.038994</v>
      </c>
      <c r="L1821" s="42">
        <v>434.06875300000002</v>
      </c>
      <c r="M1821" s="42">
        <v>444.33042599999999</v>
      </c>
      <c r="N1821" s="42">
        <v>262.69882000000001</v>
      </c>
      <c r="O1821" s="42">
        <v>187.78861000000001</v>
      </c>
      <c r="P1821" s="42">
        <v>341</v>
      </c>
      <c r="Q1821" s="42">
        <v>275</v>
      </c>
      <c r="R1821" s="42">
        <v>403</v>
      </c>
      <c r="S1821" s="42">
        <v>319</v>
      </c>
      <c r="T1821" s="42">
        <v>274</v>
      </c>
      <c r="U1821" s="42">
        <v>158</v>
      </c>
      <c r="V1821" s="42">
        <v>991.27757799999995</v>
      </c>
      <c r="W1821" s="42">
        <v>210.36428900000001</v>
      </c>
      <c r="X1821" s="42">
        <v>135.45407900000001</v>
      </c>
      <c r="Y1821" s="42">
        <v>205.233453</v>
      </c>
      <c r="Z1821" s="42">
        <v>229.861467</v>
      </c>
      <c r="AA1821" s="42">
        <v>130.32324299999999</v>
      </c>
      <c r="AB1821" s="42">
        <v>79.014878999999993</v>
      </c>
      <c r="AC1821" s="42">
        <v>1.0261670000000001</v>
      </c>
      <c r="AD1821" s="42">
        <v>262.69882000000001</v>
      </c>
      <c r="AE1821" s="42">
        <v>577.73217</v>
      </c>
      <c r="AF1821" s="42">
        <v>150.846588</v>
      </c>
      <c r="AG1821" s="42">
        <v>1008.7224220000001</v>
      </c>
      <c r="AH1821" s="42">
        <v>184.71010799999999</v>
      </c>
      <c r="AI1821" s="42">
        <v>140.584915</v>
      </c>
      <c r="AJ1821" s="42">
        <v>228.83529999999999</v>
      </c>
      <c r="AK1821" s="42">
        <v>214.46895799999999</v>
      </c>
      <c r="AL1821" s="42">
        <v>132.37557699999999</v>
      </c>
      <c r="AM1821" s="42">
        <v>99.538224999999997</v>
      </c>
      <c r="AN1821" s="42">
        <v>8.2093380000000007</v>
      </c>
      <c r="AO1821" s="42">
        <v>244.22780900000001</v>
      </c>
      <c r="AP1821" s="42">
        <v>573.62750100000005</v>
      </c>
      <c r="AQ1821" s="42">
        <v>190.86711099999999</v>
      </c>
      <c r="AR1821" s="42">
        <v>1641.867624</v>
      </c>
      <c r="AS1821" s="42">
        <v>57.465367000000001</v>
      </c>
      <c r="AT1821" s="42">
        <v>94.407387999999997</v>
      </c>
      <c r="AU1821" s="42">
        <v>86.198049999999995</v>
      </c>
      <c r="AV1821" s="42">
        <v>221.652129</v>
      </c>
      <c r="AW1821" s="42">
        <v>262.69882000000001</v>
      </c>
      <c r="AX1821" s="42">
        <v>184.71010799999999</v>
      </c>
      <c r="AY1821" s="42">
        <v>484.35094900000001</v>
      </c>
      <c r="AZ1821" s="42">
        <v>250.38481300000001</v>
      </c>
      <c r="BA1821" s="42">
        <v>804.51513599999998</v>
      </c>
      <c r="BB1821" s="42">
        <v>45.151359999999997</v>
      </c>
      <c r="BC1821" s="42">
        <v>77.988712000000007</v>
      </c>
      <c r="BD1821" s="42">
        <v>65.674705000000003</v>
      </c>
      <c r="BE1821" s="42">
        <v>86.198049999999995</v>
      </c>
      <c r="BF1821" s="42">
        <v>49.256028999999998</v>
      </c>
      <c r="BG1821" s="42">
        <v>147.76808600000001</v>
      </c>
      <c r="BH1821" s="42">
        <v>258.59415100000001</v>
      </c>
      <c r="BI1821" s="42">
        <v>73.884043000000005</v>
      </c>
      <c r="BJ1821" s="42">
        <v>837.35248799999999</v>
      </c>
      <c r="BK1821" s="42">
        <v>12.314007</v>
      </c>
      <c r="BL1821" s="42">
        <v>16.418676000000001</v>
      </c>
      <c r="BM1821" s="42">
        <v>20.523344999999999</v>
      </c>
      <c r="BN1821" s="42">
        <v>135.45407900000001</v>
      </c>
      <c r="BO1821" s="42">
        <v>213.442791</v>
      </c>
      <c r="BP1821" s="42">
        <v>36.942022000000001</v>
      </c>
      <c r="BQ1821" s="42">
        <v>225.756798</v>
      </c>
      <c r="BR1821" s="42">
        <v>176.50076999999999</v>
      </c>
      <c r="BS1821" s="42">
        <v>188.81477699999999</v>
      </c>
      <c r="BT1821" s="42">
        <v>0</v>
      </c>
      <c r="BU1821" s="42">
        <v>0</v>
      </c>
      <c r="BV1821" s="42">
        <v>0</v>
      </c>
      <c r="BW1821" s="42">
        <v>12.314007</v>
      </c>
      <c r="BX1821" s="42">
        <v>32.837352000000003</v>
      </c>
      <c r="BY1821" s="42">
        <v>28.732683000000002</v>
      </c>
      <c r="BZ1821" s="42">
        <v>0</v>
      </c>
      <c r="CA1821" s="42">
        <v>114.930734</v>
      </c>
      <c r="CB1821" s="42">
        <v>808.61980500000004</v>
      </c>
      <c r="CC1821" s="42">
        <v>41.046691000000003</v>
      </c>
      <c r="CD1821" s="42">
        <v>82.093380999999994</v>
      </c>
      <c r="CE1821" s="42">
        <v>69.779374000000004</v>
      </c>
      <c r="CF1821" s="42">
        <v>180.60543899999999</v>
      </c>
      <c r="CG1821" s="42">
        <v>209.338122</v>
      </c>
      <c r="CH1821" s="42">
        <v>139.55874800000001</v>
      </c>
      <c r="CI1821" s="42">
        <v>4.1046690000000003</v>
      </c>
      <c r="CJ1821" s="42">
        <v>82.093380999999994</v>
      </c>
      <c r="CK1821" s="42">
        <v>644.433043</v>
      </c>
      <c r="CL1821" s="42">
        <v>16.418676000000001</v>
      </c>
      <c r="CM1821" s="42">
        <v>12.314007</v>
      </c>
      <c r="CN1821" s="42">
        <v>16.418676000000001</v>
      </c>
      <c r="CO1821" s="42">
        <v>28.732683000000002</v>
      </c>
      <c r="CP1821" s="42">
        <v>20.523344999999999</v>
      </c>
      <c r="CQ1821" s="42">
        <v>16.418676000000001</v>
      </c>
      <c r="CR1821" s="42">
        <v>480.24628000000001</v>
      </c>
      <c r="CS1821" s="42">
        <v>53.360697999999999</v>
      </c>
    </row>
    <row r="1822" spans="1:97">
      <c r="A1822" s="40" t="s">
        <v>4341</v>
      </c>
      <c r="B1822" s="40" t="s">
        <v>289</v>
      </c>
      <c r="C1822" s="40" t="s">
        <v>4176</v>
      </c>
      <c r="D1822" s="40" t="s">
        <v>4187</v>
      </c>
      <c r="E1822" s="40" t="s">
        <v>4342</v>
      </c>
      <c r="F1822" s="40" t="s">
        <v>2814</v>
      </c>
      <c r="G1822" s="41" t="s">
        <v>294</v>
      </c>
      <c r="H1822" s="40" t="s">
        <v>4343</v>
      </c>
      <c r="I1822" s="42">
        <v>283</v>
      </c>
      <c r="J1822" s="42">
        <v>51.180850999999997</v>
      </c>
      <c r="K1822" s="42">
        <v>39.138297999999999</v>
      </c>
      <c r="L1822" s="42">
        <v>64.226950000000002</v>
      </c>
      <c r="M1822" s="42">
        <v>62.219858000000002</v>
      </c>
      <c r="N1822" s="42">
        <v>43.152481999999999</v>
      </c>
      <c r="O1822" s="42">
        <v>23.08156</v>
      </c>
      <c r="P1822" s="42">
        <v>42</v>
      </c>
      <c r="Q1822" s="42">
        <v>41</v>
      </c>
      <c r="R1822" s="42">
        <v>47</v>
      </c>
      <c r="S1822" s="42">
        <v>44</v>
      </c>
      <c r="T1822" s="42">
        <v>34</v>
      </c>
      <c r="U1822" s="42">
        <v>23</v>
      </c>
      <c r="V1822" s="42">
        <v>141.5</v>
      </c>
      <c r="W1822" s="42">
        <v>27.095745000000001</v>
      </c>
      <c r="X1822" s="42">
        <v>15.053191</v>
      </c>
      <c r="Y1822" s="42">
        <v>36.127659999999999</v>
      </c>
      <c r="Z1822" s="42">
        <v>29.102837000000001</v>
      </c>
      <c r="AA1822" s="42">
        <v>22.078014</v>
      </c>
      <c r="AB1822" s="42">
        <v>12.042553</v>
      </c>
      <c r="AC1822" s="42">
        <v>0</v>
      </c>
      <c r="AD1822" s="42">
        <v>34.120567000000001</v>
      </c>
      <c r="AE1822" s="42">
        <v>85.301417999999998</v>
      </c>
      <c r="AF1822" s="42">
        <v>22.078014</v>
      </c>
      <c r="AG1822" s="42">
        <v>141.5</v>
      </c>
      <c r="AH1822" s="42">
        <v>24.085106</v>
      </c>
      <c r="AI1822" s="42">
        <v>24.085106</v>
      </c>
      <c r="AJ1822" s="42">
        <v>28.099291000000001</v>
      </c>
      <c r="AK1822" s="42">
        <v>33.117021000000001</v>
      </c>
      <c r="AL1822" s="42">
        <v>21.074468</v>
      </c>
      <c r="AM1822" s="42">
        <v>11.039007</v>
      </c>
      <c r="AN1822" s="42">
        <v>0</v>
      </c>
      <c r="AO1822" s="42">
        <v>34.120567000000001</v>
      </c>
      <c r="AP1822" s="42">
        <v>84.297871999999998</v>
      </c>
      <c r="AQ1822" s="42">
        <v>23.08156</v>
      </c>
      <c r="AR1822" s="42">
        <v>248.87943300000001</v>
      </c>
      <c r="AS1822" s="42">
        <v>8.0283689999999996</v>
      </c>
      <c r="AT1822" s="42">
        <v>4.0141840000000002</v>
      </c>
      <c r="AU1822" s="42">
        <v>0</v>
      </c>
      <c r="AV1822" s="42">
        <v>8.0283689999999996</v>
      </c>
      <c r="AW1822" s="42">
        <v>56.198582000000002</v>
      </c>
      <c r="AX1822" s="42">
        <v>48.170212999999997</v>
      </c>
      <c r="AY1822" s="42">
        <v>92.326240999999996</v>
      </c>
      <c r="AZ1822" s="42">
        <v>32.113475000000001</v>
      </c>
      <c r="BA1822" s="42">
        <v>128.453901</v>
      </c>
      <c r="BB1822" s="42">
        <v>4.0141840000000002</v>
      </c>
      <c r="BC1822" s="42">
        <v>4.0141840000000002</v>
      </c>
      <c r="BD1822" s="42">
        <v>0</v>
      </c>
      <c r="BE1822" s="42">
        <v>8.0283689999999996</v>
      </c>
      <c r="BF1822" s="42">
        <v>0</v>
      </c>
      <c r="BG1822" s="42">
        <v>48.170212999999997</v>
      </c>
      <c r="BH1822" s="42">
        <v>52.184396999999997</v>
      </c>
      <c r="BI1822" s="42">
        <v>12.042553</v>
      </c>
      <c r="BJ1822" s="42">
        <v>120.425532</v>
      </c>
      <c r="BK1822" s="42">
        <v>4.0141840000000002</v>
      </c>
      <c r="BL1822" s="42">
        <v>0</v>
      </c>
      <c r="BM1822" s="42">
        <v>0</v>
      </c>
      <c r="BN1822" s="42">
        <v>0</v>
      </c>
      <c r="BO1822" s="42">
        <v>56.198582000000002</v>
      </c>
      <c r="BP1822" s="42">
        <v>0</v>
      </c>
      <c r="BQ1822" s="42">
        <v>40.141843999999999</v>
      </c>
      <c r="BR1822" s="42">
        <v>20.070921999999999</v>
      </c>
      <c r="BS1822" s="42">
        <v>36.127659999999999</v>
      </c>
      <c r="BT1822" s="42">
        <v>0</v>
      </c>
      <c r="BU1822" s="42">
        <v>0</v>
      </c>
      <c r="BV1822" s="42">
        <v>0</v>
      </c>
      <c r="BW1822" s="42">
        <v>0</v>
      </c>
      <c r="BX1822" s="42">
        <v>8.0283689999999996</v>
      </c>
      <c r="BY1822" s="42">
        <v>0</v>
      </c>
      <c r="BZ1822" s="42">
        <v>0</v>
      </c>
      <c r="CA1822" s="42">
        <v>28.099291000000001</v>
      </c>
      <c r="CB1822" s="42">
        <v>108.38297900000001</v>
      </c>
      <c r="CC1822" s="42">
        <v>4.0141840000000002</v>
      </c>
      <c r="CD1822" s="42">
        <v>0</v>
      </c>
      <c r="CE1822" s="42">
        <v>0</v>
      </c>
      <c r="CF1822" s="42">
        <v>8.0283689999999996</v>
      </c>
      <c r="CG1822" s="42">
        <v>48.170212999999997</v>
      </c>
      <c r="CH1822" s="42">
        <v>48.170212999999997</v>
      </c>
      <c r="CI1822" s="42">
        <v>0</v>
      </c>
      <c r="CJ1822" s="42">
        <v>0</v>
      </c>
      <c r="CK1822" s="42">
        <v>104.36879399999999</v>
      </c>
      <c r="CL1822" s="42">
        <v>4.0141840000000002</v>
      </c>
      <c r="CM1822" s="42">
        <v>4.0141840000000002</v>
      </c>
      <c r="CN1822" s="42">
        <v>0</v>
      </c>
      <c r="CO1822" s="42">
        <v>0</v>
      </c>
      <c r="CP1822" s="42">
        <v>0</v>
      </c>
      <c r="CQ1822" s="42">
        <v>0</v>
      </c>
      <c r="CR1822" s="42">
        <v>92.326240999999996</v>
      </c>
      <c r="CS1822" s="42">
        <v>4.0141840000000002</v>
      </c>
    </row>
    <row r="1823" spans="1:97">
      <c r="A1823" s="40" t="s">
        <v>4344</v>
      </c>
      <c r="B1823" s="40" t="s">
        <v>289</v>
      </c>
      <c r="C1823" s="40" t="s">
        <v>4176</v>
      </c>
      <c r="D1823" s="40" t="s">
        <v>4177</v>
      </c>
      <c r="E1823" s="40" t="s">
        <v>4286</v>
      </c>
      <c r="F1823" s="40" t="s">
        <v>2814</v>
      </c>
      <c r="G1823" s="41" t="s">
        <v>294</v>
      </c>
      <c r="H1823" s="40" t="s">
        <v>4345</v>
      </c>
      <c r="I1823" s="42">
        <v>303</v>
      </c>
      <c r="J1823" s="42">
        <v>62.554839000000001</v>
      </c>
      <c r="K1823" s="42">
        <v>53.758065000000002</v>
      </c>
      <c r="L1823" s="42">
        <v>74.283871000000005</v>
      </c>
      <c r="M1823" s="42">
        <v>73.306451999999993</v>
      </c>
      <c r="N1823" s="42">
        <v>28.345161000000001</v>
      </c>
      <c r="O1823" s="42">
        <v>10.751613000000001</v>
      </c>
      <c r="P1823" s="42">
        <v>77</v>
      </c>
      <c r="Q1823" s="42">
        <v>35</v>
      </c>
      <c r="R1823" s="42">
        <v>78</v>
      </c>
      <c r="S1823" s="42">
        <v>40</v>
      </c>
      <c r="T1823" s="42">
        <v>22</v>
      </c>
      <c r="U1823" s="42">
        <v>13</v>
      </c>
      <c r="V1823" s="42">
        <v>161.27419399999999</v>
      </c>
      <c r="W1823" s="42">
        <v>36.164515999999999</v>
      </c>
      <c r="X1823" s="42">
        <v>29.322581</v>
      </c>
      <c r="Y1823" s="42">
        <v>37.141934999999997</v>
      </c>
      <c r="Z1823" s="42">
        <v>39.096774000000003</v>
      </c>
      <c r="AA1823" s="42">
        <v>14.661289999999999</v>
      </c>
      <c r="AB1823" s="42">
        <v>4.8870969999999998</v>
      </c>
      <c r="AC1823" s="42">
        <v>0</v>
      </c>
      <c r="AD1823" s="42">
        <v>45.93871</v>
      </c>
      <c r="AE1823" s="42">
        <v>100.674194</v>
      </c>
      <c r="AF1823" s="42">
        <v>14.661289999999999</v>
      </c>
      <c r="AG1823" s="42">
        <v>141.72580600000001</v>
      </c>
      <c r="AH1823" s="42">
        <v>26.390322999999999</v>
      </c>
      <c r="AI1823" s="42">
        <v>24.435483999999999</v>
      </c>
      <c r="AJ1823" s="42">
        <v>37.141934999999997</v>
      </c>
      <c r="AK1823" s="42">
        <v>34.209676999999999</v>
      </c>
      <c r="AL1823" s="42">
        <v>13.683871</v>
      </c>
      <c r="AM1823" s="42">
        <v>5.8645160000000001</v>
      </c>
      <c r="AN1823" s="42">
        <v>0</v>
      </c>
      <c r="AO1823" s="42">
        <v>38.119354999999999</v>
      </c>
      <c r="AP1823" s="42">
        <v>88.945160999999999</v>
      </c>
      <c r="AQ1823" s="42">
        <v>14.661289999999999</v>
      </c>
      <c r="AR1823" s="42">
        <v>246.30967699999999</v>
      </c>
      <c r="AS1823" s="42">
        <v>0</v>
      </c>
      <c r="AT1823" s="42">
        <v>15.63871</v>
      </c>
      <c r="AU1823" s="42">
        <v>7.8193549999999998</v>
      </c>
      <c r="AV1823" s="42">
        <v>54.735484</v>
      </c>
      <c r="AW1823" s="42">
        <v>58.645161000000002</v>
      </c>
      <c r="AX1823" s="42">
        <v>43.006452000000003</v>
      </c>
      <c r="AY1823" s="42">
        <v>39.096774000000003</v>
      </c>
      <c r="AZ1823" s="42">
        <v>27.367742</v>
      </c>
      <c r="BA1823" s="42">
        <v>129.01935499999999</v>
      </c>
      <c r="BB1823" s="42">
        <v>0</v>
      </c>
      <c r="BC1823" s="42">
        <v>7.8193549999999998</v>
      </c>
      <c r="BD1823" s="42">
        <v>3.9096769999999998</v>
      </c>
      <c r="BE1823" s="42">
        <v>39.096774000000003</v>
      </c>
      <c r="BF1823" s="42">
        <v>11.729032</v>
      </c>
      <c r="BG1823" s="42">
        <v>35.187097000000001</v>
      </c>
      <c r="BH1823" s="42">
        <v>19.548387000000002</v>
      </c>
      <c r="BI1823" s="42">
        <v>11.729032</v>
      </c>
      <c r="BJ1823" s="42">
        <v>117.290323</v>
      </c>
      <c r="BK1823" s="42">
        <v>0</v>
      </c>
      <c r="BL1823" s="42">
        <v>7.8193549999999998</v>
      </c>
      <c r="BM1823" s="42">
        <v>3.9096769999999998</v>
      </c>
      <c r="BN1823" s="42">
        <v>15.63871</v>
      </c>
      <c r="BO1823" s="42">
        <v>46.916128999999998</v>
      </c>
      <c r="BP1823" s="42">
        <v>7.8193549999999998</v>
      </c>
      <c r="BQ1823" s="42">
        <v>19.548387000000002</v>
      </c>
      <c r="BR1823" s="42">
        <v>15.63871</v>
      </c>
      <c r="BS1823" s="42">
        <v>46.916128999999998</v>
      </c>
      <c r="BT1823" s="42">
        <v>0</v>
      </c>
      <c r="BU1823" s="42">
        <v>0</v>
      </c>
      <c r="BV1823" s="42">
        <v>0</v>
      </c>
      <c r="BW1823" s="42">
        <v>3.9096769999999998</v>
      </c>
      <c r="BX1823" s="42">
        <v>7.8193549999999998</v>
      </c>
      <c r="BY1823" s="42">
        <v>11.729032</v>
      </c>
      <c r="BZ1823" s="42">
        <v>0</v>
      </c>
      <c r="CA1823" s="42">
        <v>23.458065000000001</v>
      </c>
      <c r="CB1823" s="42">
        <v>132.92903200000001</v>
      </c>
      <c r="CC1823" s="42">
        <v>0</v>
      </c>
      <c r="CD1823" s="42">
        <v>7.8193549999999998</v>
      </c>
      <c r="CE1823" s="42">
        <v>7.8193549999999998</v>
      </c>
      <c r="CF1823" s="42">
        <v>43.006452000000003</v>
      </c>
      <c r="CG1823" s="42">
        <v>43.006452000000003</v>
      </c>
      <c r="CH1823" s="42">
        <v>31.277418999999998</v>
      </c>
      <c r="CI1823" s="42">
        <v>0</v>
      </c>
      <c r="CJ1823" s="42">
        <v>0</v>
      </c>
      <c r="CK1823" s="42">
        <v>66.464516000000003</v>
      </c>
      <c r="CL1823" s="42">
        <v>0</v>
      </c>
      <c r="CM1823" s="42">
        <v>7.8193549999999998</v>
      </c>
      <c r="CN1823" s="42">
        <v>0</v>
      </c>
      <c r="CO1823" s="42">
        <v>7.8193549999999998</v>
      </c>
      <c r="CP1823" s="42">
        <v>7.8193549999999998</v>
      </c>
      <c r="CQ1823" s="42">
        <v>0</v>
      </c>
      <c r="CR1823" s="42">
        <v>39.096774000000003</v>
      </c>
      <c r="CS1823" s="42">
        <v>3.9096769999999998</v>
      </c>
    </row>
    <row r="1824" spans="1:97">
      <c r="A1824" s="40" t="s">
        <v>4346</v>
      </c>
      <c r="B1824" s="40" t="s">
        <v>289</v>
      </c>
      <c r="C1824" s="40" t="s">
        <v>4176</v>
      </c>
      <c r="D1824" s="40" t="s">
        <v>4187</v>
      </c>
      <c r="E1824" s="40" t="s">
        <v>4188</v>
      </c>
      <c r="F1824" s="40" t="s">
        <v>2814</v>
      </c>
      <c r="G1824" s="41" t="s">
        <v>294</v>
      </c>
      <c r="H1824" s="40" t="s">
        <v>4347</v>
      </c>
      <c r="I1824" s="42">
        <v>185</v>
      </c>
      <c r="J1824" s="42">
        <v>21</v>
      </c>
      <c r="K1824" s="42">
        <v>21</v>
      </c>
      <c r="L1824" s="42">
        <v>24</v>
      </c>
      <c r="M1824" s="42">
        <v>58</v>
      </c>
      <c r="N1824" s="42">
        <v>38</v>
      </c>
      <c r="O1824" s="42">
        <v>23</v>
      </c>
      <c r="P1824" s="42">
        <v>37</v>
      </c>
      <c r="Q1824" s="42">
        <v>28</v>
      </c>
      <c r="R1824" s="42">
        <v>50</v>
      </c>
      <c r="S1824" s="42">
        <v>36</v>
      </c>
      <c r="T1824" s="42">
        <v>41</v>
      </c>
      <c r="U1824" s="42">
        <v>11</v>
      </c>
      <c r="V1824" s="42">
        <v>84</v>
      </c>
      <c r="W1824" s="42">
        <v>9</v>
      </c>
      <c r="X1824" s="42">
        <v>9</v>
      </c>
      <c r="Y1824" s="42">
        <v>13</v>
      </c>
      <c r="Z1824" s="42">
        <v>25</v>
      </c>
      <c r="AA1824" s="42">
        <v>21</v>
      </c>
      <c r="AB1824" s="42">
        <v>7</v>
      </c>
      <c r="AC1824" s="42">
        <v>0</v>
      </c>
      <c r="AD1824" s="42">
        <v>13</v>
      </c>
      <c r="AE1824" s="42">
        <v>54</v>
      </c>
      <c r="AF1824" s="42">
        <v>17</v>
      </c>
      <c r="AG1824" s="42">
        <v>101</v>
      </c>
      <c r="AH1824" s="42">
        <v>12</v>
      </c>
      <c r="AI1824" s="42">
        <v>12</v>
      </c>
      <c r="AJ1824" s="42">
        <v>11</v>
      </c>
      <c r="AK1824" s="42">
        <v>33</v>
      </c>
      <c r="AL1824" s="42">
        <v>17</v>
      </c>
      <c r="AM1824" s="42">
        <v>15</v>
      </c>
      <c r="AN1824" s="42">
        <v>1</v>
      </c>
      <c r="AO1824" s="42">
        <v>14</v>
      </c>
      <c r="AP1824" s="42">
        <v>60</v>
      </c>
      <c r="AQ1824" s="42">
        <v>27</v>
      </c>
      <c r="AR1824" s="42">
        <v>164</v>
      </c>
      <c r="AS1824" s="42">
        <v>8</v>
      </c>
      <c r="AT1824" s="42">
        <v>8</v>
      </c>
      <c r="AU1824" s="42">
        <v>12</v>
      </c>
      <c r="AV1824" s="42">
        <v>16</v>
      </c>
      <c r="AW1824" s="42">
        <v>16</v>
      </c>
      <c r="AX1824" s="42">
        <v>28</v>
      </c>
      <c r="AY1824" s="42">
        <v>52</v>
      </c>
      <c r="AZ1824" s="42">
        <v>24</v>
      </c>
      <c r="BA1824" s="42">
        <v>84</v>
      </c>
      <c r="BB1824" s="42">
        <v>8</v>
      </c>
      <c r="BC1824" s="42">
        <v>4</v>
      </c>
      <c r="BD1824" s="42">
        <v>12</v>
      </c>
      <c r="BE1824" s="42">
        <v>0</v>
      </c>
      <c r="BF1824" s="42">
        <v>4</v>
      </c>
      <c r="BG1824" s="42">
        <v>24</v>
      </c>
      <c r="BH1824" s="42">
        <v>20</v>
      </c>
      <c r="BI1824" s="42">
        <v>12</v>
      </c>
      <c r="BJ1824" s="42">
        <v>80</v>
      </c>
      <c r="BK1824" s="42">
        <v>0</v>
      </c>
      <c r="BL1824" s="42">
        <v>4</v>
      </c>
      <c r="BM1824" s="42">
        <v>0</v>
      </c>
      <c r="BN1824" s="42">
        <v>16</v>
      </c>
      <c r="BO1824" s="42">
        <v>12</v>
      </c>
      <c r="BP1824" s="42">
        <v>4</v>
      </c>
      <c r="BQ1824" s="42">
        <v>32</v>
      </c>
      <c r="BR1824" s="42">
        <v>12</v>
      </c>
      <c r="BS1824" s="42">
        <v>20</v>
      </c>
      <c r="BT1824" s="42">
        <v>0</v>
      </c>
      <c r="BU1824" s="42">
        <v>0</v>
      </c>
      <c r="BV1824" s="42">
        <v>0</v>
      </c>
      <c r="BW1824" s="42">
        <v>4</v>
      </c>
      <c r="BX1824" s="42">
        <v>0</v>
      </c>
      <c r="BY1824" s="42">
        <v>4</v>
      </c>
      <c r="BZ1824" s="42">
        <v>0</v>
      </c>
      <c r="CA1824" s="42">
        <v>12</v>
      </c>
      <c r="CB1824" s="42">
        <v>72</v>
      </c>
      <c r="CC1824" s="42">
        <v>4</v>
      </c>
      <c r="CD1824" s="42">
        <v>4</v>
      </c>
      <c r="CE1824" s="42">
        <v>12</v>
      </c>
      <c r="CF1824" s="42">
        <v>8</v>
      </c>
      <c r="CG1824" s="42">
        <v>16</v>
      </c>
      <c r="CH1824" s="42">
        <v>24</v>
      </c>
      <c r="CI1824" s="42">
        <v>0</v>
      </c>
      <c r="CJ1824" s="42">
        <v>4</v>
      </c>
      <c r="CK1824" s="42">
        <v>72</v>
      </c>
      <c r="CL1824" s="42">
        <v>4</v>
      </c>
      <c r="CM1824" s="42">
        <v>4</v>
      </c>
      <c r="CN1824" s="42">
        <v>0</v>
      </c>
      <c r="CO1824" s="42">
        <v>4</v>
      </c>
      <c r="CP1824" s="42">
        <v>0</v>
      </c>
      <c r="CQ1824" s="42">
        <v>0</v>
      </c>
      <c r="CR1824" s="42">
        <v>52</v>
      </c>
      <c r="CS1824" s="42">
        <v>8</v>
      </c>
    </row>
    <row r="1825" spans="1:97">
      <c r="A1825" s="40" t="s">
        <v>4348</v>
      </c>
      <c r="B1825" s="40" t="s">
        <v>289</v>
      </c>
      <c r="C1825" s="40" t="s">
        <v>4176</v>
      </c>
      <c r="D1825" s="40" t="s">
        <v>4187</v>
      </c>
      <c r="E1825" s="40" t="s">
        <v>4349</v>
      </c>
      <c r="F1825" s="40" t="s">
        <v>2814</v>
      </c>
      <c r="G1825" s="41" t="s">
        <v>294</v>
      </c>
      <c r="H1825" s="40" t="s">
        <v>4350</v>
      </c>
      <c r="I1825" s="42">
        <v>656</v>
      </c>
      <c r="J1825" s="42">
        <v>99.057011000000003</v>
      </c>
      <c r="K1825" s="42">
        <v>73.787364999999994</v>
      </c>
      <c r="L1825" s="42">
        <v>107.143297</v>
      </c>
      <c r="M1825" s="42">
        <v>195.08166399999999</v>
      </c>
      <c r="N1825" s="42">
        <v>128.3698</v>
      </c>
      <c r="O1825" s="42">
        <v>52.560862999999998</v>
      </c>
      <c r="P1825" s="42">
        <v>95</v>
      </c>
      <c r="Q1825" s="42">
        <v>99</v>
      </c>
      <c r="R1825" s="42">
        <v>144</v>
      </c>
      <c r="S1825" s="42">
        <v>161</v>
      </c>
      <c r="T1825" s="42">
        <v>88</v>
      </c>
      <c r="U1825" s="42">
        <v>42</v>
      </c>
      <c r="V1825" s="42">
        <v>339.62403699999999</v>
      </c>
      <c r="W1825" s="42">
        <v>57.614792000000001</v>
      </c>
      <c r="X1825" s="42">
        <v>33.355932000000003</v>
      </c>
      <c r="Y1825" s="42">
        <v>50.539290999999999</v>
      </c>
      <c r="Z1825" s="42">
        <v>101.078582</v>
      </c>
      <c r="AA1825" s="42">
        <v>68.733435999999998</v>
      </c>
      <c r="AB1825" s="42">
        <v>27.291217</v>
      </c>
      <c r="AC1825" s="42">
        <v>1.010786</v>
      </c>
      <c r="AD1825" s="42">
        <v>71.765794</v>
      </c>
      <c r="AE1825" s="42">
        <v>203.16795099999999</v>
      </c>
      <c r="AF1825" s="42">
        <v>64.690292999999997</v>
      </c>
      <c r="AG1825" s="42">
        <v>316.37596300000001</v>
      </c>
      <c r="AH1825" s="42">
        <v>41.442219000000001</v>
      </c>
      <c r="AI1825" s="42">
        <v>40.431432999999998</v>
      </c>
      <c r="AJ1825" s="42">
        <v>56.604005999999998</v>
      </c>
      <c r="AK1825" s="42">
        <v>94.003082000000006</v>
      </c>
      <c r="AL1825" s="42">
        <v>59.636364</v>
      </c>
      <c r="AM1825" s="42">
        <v>20.215716</v>
      </c>
      <c r="AN1825" s="42">
        <v>4.0431429999999997</v>
      </c>
      <c r="AO1825" s="42">
        <v>65.701078999999993</v>
      </c>
      <c r="AP1825" s="42">
        <v>192.049307</v>
      </c>
      <c r="AQ1825" s="42">
        <v>58.625577999999997</v>
      </c>
      <c r="AR1825" s="42">
        <v>557.95377499999995</v>
      </c>
      <c r="AS1825" s="42">
        <v>4.0431429999999997</v>
      </c>
      <c r="AT1825" s="42">
        <v>36.388289999999998</v>
      </c>
      <c r="AU1825" s="42">
        <v>48.517719999999997</v>
      </c>
      <c r="AV1825" s="42">
        <v>101.078582</v>
      </c>
      <c r="AW1825" s="42">
        <v>60.647148999999999</v>
      </c>
      <c r="AX1825" s="42">
        <v>72.776578999999998</v>
      </c>
      <c r="AY1825" s="42">
        <v>137.466872</v>
      </c>
      <c r="AZ1825" s="42">
        <v>97.035438999999997</v>
      </c>
      <c r="BA1825" s="42">
        <v>295.14946099999997</v>
      </c>
      <c r="BB1825" s="42">
        <v>4.0431429999999997</v>
      </c>
      <c r="BC1825" s="42">
        <v>28.302002999999999</v>
      </c>
      <c r="BD1825" s="42">
        <v>20.215716</v>
      </c>
      <c r="BE1825" s="42">
        <v>52.560862999999998</v>
      </c>
      <c r="BF1825" s="42">
        <v>12.129429999999999</v>
      </c>
      <c r="BG1825" s="42">
        <v>56.604005999999998</v>
      </c>
      <c r="BH1825" s="42">
        <v>92.992295999999996</v>
      </c>
      <c r="BI1825" s="42">
        <v>28.302002999999999</v>
      </c>
      <c r="BJ1825" s="42">
        <v>262.80431399999998</v>
      </c>
      <c r="BK1825" s="42">
        <v>0</v>
      </c>
      <c r="BL1825" s="42">
        <v>8.0862870000000004</v>
      </c>
      <c r="BM1825" s="42">
        <v>28.302002999999999</v>
      </c>
      <c r="BN1825" s="42">
        <v>48.517719999999997</v>
      </c>
      <c r="BO1825" s="42">
        <v>48.517719999999997</v>
      </c>
      <c r="BP1825" s="42">
        <v>16.172573</v>
      </c>
      <c r="BQ1825" s="42">
        <v>44.474575999999999</v>
      </c>
      <c r="BR1825" s="42">
        <v>68.733435999999998</v>
      </c>
      <c r="BS1825" s="42">
        <v>84.906008999999997</v>
      </c>
      <c r="BT1825" s="42">
        <v>0</v>
      </c>
      <c r="BU1825" s="42">
        <v>0</v>
      </c>
      <c r="BV1825" s="42">
        <v>0</v>
      </c>
      <c r="BW1825" s="42">
        <v>16.172573</v>
      </c>
      <c r="BX1825" s="42">
        <v>0</v>
      </c>
      <c r="BY1825" s="42">
        <v>12.129429999999999</v>
      </c>
      <c r="BZ1825" s="42">
        <v>0</v>
      </c>
      <c r="CA1825" s="42">
        <v>56.604005999999998</v>
      </c>
      <c r="CB1825" s="42">
        <v>266.84745800000002</v>
      </c>
      <c r="CC1825" s="42">
        <v>4.0431429999999997</v>
      </c>
      <c r="CD1825" s="42">
        <v>32.345146</v>
      </c>
      <c r="CE1825" s="42">
        <v>36.388289999999998</v>
      </c>
      <c r="CF1825" s="42">
        <v>64.690292999999997</v>
      </c>
      <c r="CG1825" s="42">
        <v>44.474575999999999</v>
      </c>
      <c r="CH1825" s="42">
        <v>60.647148999999999</v>
      </c>
      <c r="CI1825" s="42">
        <v>8.0862870000000004</v>
      </c>
      <c r="CJ1825" s="42">
        <v>16.172573</v>
      </c>
      <c r="CK1825" s="42">
        <v>206.20030800000001</v>
      </c>
      <c r="CL1825" s="42">
        <v>0</v>
      </c>
      <c r="CM1825" s="42">
        <v>4.0431429999999997</v>
      </c>
      <c r="CN1825" s="42">
        <v>12.129429999999999</v>
      </c>
      <c r="CO1825" s="42">
        <v>20.215716</v>
      </c>
      <c r="CP1825" s="42">
        <v>16.172573</v>
      </c>
      <c r="CQ1825" s="42">
        <v>0</v>
      </c>
      <c r="CR1825" s="42">
        <v>129.38058599999999</v>
      </c>
      <c r="CS1825" s="42">
        <v>24.258859999999999</v>
      </c>
    </row>
    <row r="1826" spans="1:97">
      <c r="A1826" s="40" t="s">
        <v>4351</v>
      </c>
      <c r="B1826" s="40" t="s">
        <v>289</v>
      </c>
      <c r="C1826" s="40" t="s">
        <v>4176</v>
      </c>
      <c r="D1826" s="40" t="s">
        <v>4177</v>
      </c>
      <c r="E1826" s="40" t="s">
        <v>4286</v>
      </c>
      <c r="F1826" s="40" t="s">
        <v>2814</v>
      </c>
      <c r="G1826" s="41" t="s">
        <v>294</v>
      </c>
      <c r="H1826" s="40" t="s">
        <v>4352</v>
      </c>
      <c r="I1826" s="42">
        <v>261</v>
      </c>
      <c r="J1826" s="42">
        <v>59.035713999999999</v>
      </c>
      <c r="K1826" s="42">
        <v>30.035713999999999</v>
      </c>
      <c r="L1826" s="42">
        <v>58</v>
      </c>
      <c r="M1826" s="42">
        <v>72.5</v>
      </c>
      <c r="N1826" s="42">
        <v>25.892856999999999</v>
      </c>
      <c r="O1826" s="42">
        <v>15.535714</v>
      </c>
      <c r="P1826" s="42">
        <v>33</v>
      </c>
      <c r="Q1826" s="42">
        <v>38</v>
      </c>
      <c r="R1826" s="42">
        <v>36</v>
      </c>
      <c r="S1826" s="42">
        <v>47</v>
      </c>
      <c r="T1826" s="42">
        <v>16</v>
      </c>
      <c r="U1826" s="42">
        <v>13</v>
      </c>
      <c r="V1826" s="42">
        <v>120.14285700000001</v>
      </c>
      <c r="W1826" s="42">
        <v>26.928571000000002</v>
      </c>
      <c r="X1826" s="42">
        <v>12.428571</v>
      </c>
      <c r="Y1826" s="42">
        <v>26.928571000000002</v>
      </c>
      <c r="Z1826" s="42">
        <v>34.178570999999998</v>
      </c>
      <c r="AA1826" s="42">
        <v>16.571428999999998</v>
      </c>
      <c r="AB1826" s="42">
        <v>3.1071430000000002</v>
      </c>
      <c r="AC1826" s="42">
        <v>0</v>
      </c>
      <c r="AD1826" s="42">
        <v>36.25</v>
      </c>
      <c r="AE1826" s="42">
        <v>75.607142999999994</v>
      </c>
      <c r="AF1826" s="42">
        <v>8.2857140000000005</v>
      </c>
      <c r="AG1826" s="42">
        <v>140.85714300000001</v>
      </c>
      <c r="AH1826" s="42">
        <v>32.107143000000001</v>
      </c>
      <c r="AI1826" s="42">
        <v>17.607143000000001</v>
      </c>
      <c r="AJ1826" s="42">
        <v>31.071428999999998</v>
      </c>
      <c r="AK1826" s="42">
        <v>38.321429000000002</v>
      </c>
      <c r="AL1826" s="42">
        <v>9.3214290000000002</v>
      </c>
      <c r="AM1826" s="42">
        <v>12.428571</v>
      </c>
      <c r="AN1826" s="42">
        <v>0</v>
      </c>
      <c r="AO1826" s="42">
        <v>43.5</v>
      </c>
      <c r="AP1826" s="42">
        <v>82.857142999999994</v>
      </c>
      <c r="AQ1826" s="42">
        <v>14.5</v>
      </c>
      <c r="AR1826" s="42">
        <v>198.85714300000001</v>
      </c>
      <c r="AS1826" s="42">
        <v>8.2857140000000005</v>
      </c>
      <c r="AT1826" s="42">
        <v>8.2857140000000005</v>
      </c>
      <c r="AU1826" s="42">
        <v>8.2857140000000005</v>
      </c>
      <c r="AV1826" s="42">
        <v>33.142856999999999</v>
      </c>
      <c r="AW1826" s="42">
        <v>33.142856999999999</v>
      </c>
      <c r="AX1826" s="42">
        <v>20.714286000000001</v>
      </c>
      <c r="AY1826" s="42">
        <v>53.857143000000001</v>
      </c>
      <c r="AZ1826" s="42">
        <v>33.142856999999999</v>
      </c>
      <c r="BA1826" s="42">
        <v>95.285713999999999</v>
      </c>
      <c r="BB1826" s="42">
        <v>8.2857140000000005</v>
      </c>
      <c r="BC1826" s="42">
        <v>8.2857140000000005</v>
      </c>
      <c r="BD1826" s="42">
        <v>8.2857140000000005</v>
      </c>
      <c r="BE1826" s="42">
        <v>16.571428999999998</v>
      </c>
      <c r="BF1826" s="42">
        <v>4.1428570000000002</v>
      </c>
      <c r="BG1826" s="42">
        <v>12.428571</v>
      </c>
      <c r="BH1826" s="42">
        <v>20.714286000000001</v>
      </c>
      <c r="BI1826" s="42">
        <v>16.571428999999998</v>
      </c>
      <c r="BJ1826" s="42">
        <v>103.57142899999999</v>
      </c>
      <c r="BK1826" s="42">
        <v>0</v>
      </c>
      <c r="BL1826" s="42">
        <v>0</v>
      </c>
      <c r="BM1826" s="42">
        <v>0</v>
      </c>
      <c r="BN1826" s="42">
        <v>16.571428999999998</v>
      </c>
      <c r="BO1826" s="42">
        <v>29</v>
      </c>
      <c r="BP1826" s="42">
        <v>8.2857140000000005</v>
      </c>
      <c r="BQ1826" s="42">
        <v>33.142856999999999</v>
      </c>
      <c r="BR1826" s="42">
        <v>16.571428999999998</v>
      </c>
      <c r="BS1826" s="42">
        <v>20.714286000000001</v>
      </c>
      <c r="BT1826" s="42">
        <v>0</v>
      </c>
      <c r="BU1826" s="42">
        <v>0</v>
      </c>
      <c r="BV1826" s="42">
        <v>0</v>
      </c>
      <c r="BW1826" s="42">
        <v>0</v>
      </c>
      <c r="BX1826" s="42">
        <v>4.1428570000000002</v>
      </c>
      <c r="BY1826" s="42">
        <v>0</v>
      </c>
      <c r="BZ1826" s="42">
        <v>0</v>
      </c>
      <c r="CA1826" s="42">
        <v>16.571428999999998</v>
      </c>
      <c r="CB1826" s="42">
        <v>107.714286</v>
      </c>
      <c r="CC1826" s="42">
        <v>8.2857140000000005</v>
      </c>
      <c r="CD1826" s="42">
        <v>8.2857140000000005</v>
      </c>
      <c r="CE1826" s="42">
        <v>4.1428570000000002</v>
      </c>
      <c r="CF1826" s="42">
        <v>33.142856999999999</v>
      </c>
      <c r="CG1826" s="42">
        <v>20.714286000000001</v>
      </c>
      <c r="CH1826" s="42">
        <v>20.714286000000001</v>
      </c>
      <c r="CI1826" s="42">
        <v>0</v>
      </c>
      <c r="CJ1826" s="42">
        <v>12.428571</v>
      </c>
      <c r="CK1826" s="42">
        <v>70.428571000000005</v>
      </c>
      <c r="CL1826" s="42">
        <v>0</v>
      </c>
      <c r="CM1826" s="42">
        <v>0</v>
      </c>
      <c r="CN1826" s="42">
        <v>4.1428570000000002</v>
      </c>
      <c r="CO1826" s="42">
        <v>0</v>
      </c>
      <c r="CP1826" s="42">
        <v>8.2857140000000005</v>
      </c>
      <c r="CQ1826" s="42">
        <v>0</v>
      </c>
      <c r="CR1826" s="42">
        <v>53.857143000000001</v>
      </c>
      <c r="CS1826" s="42">
        <v>4.1428570000000002</v>
      </c>
    </row>
    <row r="1827" spans="1:97">
      <c r="A1827" s="40" t="s">
        <v>4353</v>
      </c>
      <c r="B1827" s="40" t="s">
        <v>289</v>
      </c>
      <c r="C1827" s="40" t="s">
        <v>4176</v>
      </c>
      <c r="D1827" s="40" t="s">
        <v>4177</v>
      </c>
      <c r="E1827" s="40" t="s">
        <v>4354</v>
      </c>
      <c r="F1827" s="40" t="s">
        <v>2814</v>
      </c>
      <c r="G1827" s="41" t="s">
        <v>294</v>
      </c>
      <c r="H1827" s="40" t="s">
        <v>4355</v>
      </c>
      <c r="I1827" s="42">
        <v>51</v>
      </c>
      <c r="J1827" s="42">
        <v>2</v>
      </c>
      <c r="K1827" s="42">
        <v>2</v>
      </c>
      <c r="L1827" s="42">
        <v>8</v>
      </c>
      <c r="M1827" s="42">
        <v>16</v>
      </c>
      <c r="N1827" s="42">
        <v>16</v>
      </c>
      <c r="O1827" s="42">
        <v>7</v>
      </c>
      <c r="P1827" s="42">
        <v>2</v>
      </c>
      <c r="Q1827" s="42">
        <v>8</v>
      </c>
      <c r="R1827" s="42">
        <v>11</v>
      </c>
      <c r="S1827" s="42">
        <v>15</v>
      </c>
      <c r="T1827" s="42">
        <v>10</v>
      </c>
      <c r="U1827" s="42">
        <v>7</v>
      </c>
      <c r="V1827" s="42">
        <v>26</v>
      </c>
      <c r="W1827" s="42">
        <v>0</v>
      </c>
      <c r="X1827" s="42">
        <v>0</v>
      </c>
      <c r="Y1827" s="42">
        <v>6</v>
      </c>
      <c r="Z1827" s="42">
        <v>10</v>
      </c>
      <c r="AA1827" s="42">
        <v>7</v>
      </c>
      <c r="AB1827" s="42">
        <v>3</v>
      </c>
      <c r="AC1827" s="42">
        <v>0</v>
      </c>
      <c r="AD1827" s="42">
        <v>0</v>
      </c>
      <c r="AE1827" s="42">
        <v>17</v>
      </c>
      <c r="AF1827" s="42">
        <v>9</v>
      </c>
      <c r="AG1827" s="42">
        <v>25</v>
      </c>
      <c r="AH1827" s="42">
        <v>2</v>
      </c>
      <c r="AI1827" s="42">
        <v>2</v>
      </c>
      <c r="AJ1827" s="42">
        <v>2</v>
      </c>
      <c r="AK1827" s="42">
        <v>6</v>
      </c>
      <c r="AL1827" s="42">
        <v>9</v>
      </c>
      <c r="AM1827" s="42">
        <v>3</v>
      </c>
      <c r="AN1827" s="42">
        <v>1</v>
      </c>
      <c r="AO1827" s="42">
        <v>2</v>
      </c>
      <c r="AP1827" s="42">
        <v>14</v>
      </c>
      <c r="AQ1827" s="42">
        <v>9</v>
      </c>
      <c r="AR1827" s="42">
        <v>44</v>
      </c>
      <c r="AS1827" s="42">
        <v>0</v>
      </c>
      <c r="AT1827" s="42">
        <v>0</v>
      </c>
      <c r="AU1827" s="42">
        <v>0</v>
      </c>
      <c r="AV1827" s="42">
        <v>0</v>
      </c>
      <c r="AW1827" s="42">
        <v>0</v>
      </c>
      <c r="AX1827" s="42">
        <v>12</v>
      </c>
      <c r="AY1827" s="42">
        <v>24</v>
      </c>
      <c r="AZ1827" s="42">
        <v>8</v>
      </c>
      <c r="BA1827" s="42">
        <v>24</v>
      </c>
      <c r="BB1827" s="42">
        <v>0</v>
      </c>
      <c r="BC1827" s="42">
        <v>0</v>
      </c>
      <c r="BD1827" s="42">
        <v>0</v>
      </c>
      <c r="BE1827" s="42">
        <v>0</v>
      </c>
      <c r="BF1827" s="42">
        <v>0</v>
      </c>
      <c r="BG1827" s="42">
        <v>8</v>
      </c>
      <c r="BH1827" s="42">
        <v>12</v>
      </c>
      <c r="BI1827" s="42">
        <v>4</v>
      </c>
      <c r="BJ1827" s="42">
        <v>20</v>
      </c>
      <c r="BK1827" s="42">
        <v>0</v>
      </c>
      <c r="BL1827" s="42">
        <v>0</v>
      </c>
      <c r="BM1827" s="42">
        <v>0</v>
      </c>
      <c r="BN1827" s="42">
        <v>0</v>
      </c>
      <c r="BO1827" s="42">
        <v>0</v>
      </c>
      <c r="BP1827" s="42">
        <v>4</v>
      </c>
      <c r="BQ1827" s="42">
        <v>12</v>
      </c>
      <c r="BR1827" s="42">
        <v>4</v>
      </c>
      <c r="BS1827" s="42">
        <v>0</v>
      </c>
      <c r="BT1827" s="42">
        <v>0</v>
      </c>
      <c r="BU1827" s="42">
        <v>0</v>
      </c>
      <c r="BV1827" s="42">
        <v>0</v>
      </c>
      <c r="BW1827" s="42">
        <v>0</v>
      </c>
      <c r="BX1827" s="42">
        <v>0</v>
      </c>
      <c r="BY1827" s="42">
        <v>0</v>
      </c>
      <c r="BZ1827" s="42">
        <v>0</v>
      </c>
      <c r="CA1827" s="42">
        <v>0</v>
      </c>
      <c r="CB1827" s="42">
        <v>16</v>
      </c>
      <c r="CC1827" s="42">
        <v>0</v>
      </c>
      <c r="CD1827" s="42">
        <v>0</v>
      </c>
      <c r="CE1827" s="42">
        <v>0</v>
      </c>
      <c r="CF1827" s="42">
        <v>0</v>
      </c>
      <c r="CG1827" s="42">
        <v>0</v>
      </c>
      <c r="CH1827" s="42">
        <v>12</v>
      </c>
      <c r="CI1827" s="42">
        <v>0</v>
      </c>
      <c r="CJ1827" s="42">
        <v>4</v>
      </c>
      <c r="CK1827" s="42">
        <v>28</v>
      </c>
      <c r="CL1827" s="42">
        <v>0</v>
      </c>
      <c r="CM1827" s="42">
        <v>0</v>
      </c>
      <c r="CN1827" s="42">
        <v>0</v>
      </c>
      <c r="CO1827" s="42">
        <v>0</v>
      </c>
      <c r="CP1827" s="42">
        <v>0</v>
      </c>
      <c r="CQ1827" s="42">
        <v>0</v>
      </c>
      <c r="CR1827" s="42">
        <v>24</v>
      </c>
      <c r="CS1827" s="42">
        <v>4</v>
      </c>
    </row>
    <row r="1828" spans="1:97">
      <c r="A1828" s="40" t="s">
        <v>4356</v>
      </c>
      <c r="B1828" s="40" t="s">
        <v>289</v>
      </c>
      <c r="C1828" s="40" t="s">
        <v>4176</v>
      </c>
      <c r="D1828" s="40" t="s">
        <v>4187</v>
      </c>
      <c r="E1828" s="40" t="s">
        <v>4246</v>
      </c>
      <c r="F1828" s="40" t="s">
        <v>2814</v>
      </c>
      <c r="G1828" s="41" t="s">
        <v>294</v>
      </c>
      <c r="H1828" s="40" t="s">
        <v>4357</v>
      </c>
      <c r="I1828" s="42">
        <v>187</v>
      </c>
      <c r="J1828" s="42">
        <v>29.832654999999999</v>
      </c>
      <c r="K1828" s="42">
        <v>27.876273999999999</v>
      </c>
      <c r="L1828" s="42">
        <v>34.804763999999999</v>
      </c>
      <c r="M1828" s="42">
        <v>42.760139000000002</v>
      </c>
      <c r="N1828" s="42">
        <v>27.854631999999999</v>
      </c>
      <c r="O1828" s="42">
        <v>23.871535000000002</v>
      </c>
      <c r="P1828" s="42">
        <v>42</v>
      </c>
      <c r="Q1828" s="42">
        <v>41</v>
      </c>
      <c r="R1828" s="42">
        <v>48</v>
      </c>
      <c r="S1828" s="42">
        <v>39</v>
      </c>
      <c r="T1828" s="42">
        <v>25</v>
      </c>
      <c r="U1828" s="42">
        <v>21</v>
      </c>
      <c r="V1828" s="42">
        <v>100.469069</v>
      </c>
      <c r="W1828" s="42">
        <v>15.910748999999999</v>
      </c>
      <c r="X1828" s="42">
        <v>17.932055999999999</v>
      </c>
      <c r="Y1828" s="42">
        <v>18.894015</v>
      </c>
      <c r="Z1828" s="42">
        <v>22.871701999999999</v>
      </c>
      <c r="AA1828" s="42">
        <v>12.927484</v>
      </c>
      <c r="AB1828" s="42">
        <v>10.938639999999999</v>
      </c>
      <c r="AC1828" s="42">
        <v>0.99442200000000003</v>
      </c>
      <c r="AD1828" s="42">
        <v>25.887430999999999</v>
      </c>
      <c r="AE1828" s="42">
        <v>55.687623000000002</v>
      </c>
      <c r="AF1828" s="42">
        <v>18.894015</v>
      </c>
      <c r="AG1828" s="42">
        <v>86.530930999999995</v>
      </c>
      <c r="AH1828" s="42">
        <v>13.921906</v>
      </c>
      <c r="AI1828" s="42">
        <v>9.9442179999999993</v>
      </c>
      <c r="AJ1828" s="42">
        <v>15.910748999999999</v>
      </c>
      <c r="AK1828" s="42">
        <v>19.888437</v>
      </c>
      <c r="AL1828" s="42">
        <v>14.927149</v>
      </c>
      <c r="AM1828" s="42">
        <v>9.9496289999999998</v>
      </c>
      <c r="AN1828" s="42">
        <v>1.9888440000000001</v>
      </c>
      <c r="AO1828" s="42">
        <v>16.905170999999999</v>
      </c>
      <c r="AP1828" s="42">
        <v>47.732247999999998</v>
      </c>
      <c r="AQ1828" s="42">
        <v>21.893512000000001</v>
      </c>
      <c r="AR1828" s="42">
        <v>147.217716</v>
      </c>
      <c r="AS1828" s="42">
        <v>3.977687</v>
      </c>
      <c r="AT1828" s="42">
        <v>11.933062</v>
      </c>
      <c r="AU1828" s="42">
        <v>15.910748999999999</v>
      </c>
      <c r="AV1828" s="42">
        <v>7.9553750000000001</v>
      </c>
      <c r="AW1828" s="42">
        <v>27.843810999999999</v>
      </c>
      <c r="AX1828" s="42">
        <v>15.910748999999999</v>
      </c>
      <c r="AY1828" s="42">
        <v>43.776203000000002</v>
      </c>
      <c r="AZ1828" s="42">
        <v>19.910079</v>
      </c>
      <c r="BA1828" s="42">
        <v>83.553076000000004</v>
      </c>
      <c r="BB1828" s="42">
        <v>3.977687</v>
      </c>
      <c r="BC1828" s="42">
        <v>11.933062</v>
      </c>
      <c r="BD1828" s="42">
        <v>7.9553750000000001</v>
      </c>
      <c r="BE1828" s="42">
        <v>0</v>
      </c>
      <c r="BF1828" s="42">
        <v>7.9553750000000001</v>
      </c>
      <c r="BG1828" s="42">
        <v>15.910748999999999</v>
      </c>
      <c r="BH1828" s="42">
        <v>27.843810999999999</v>
      </c>
      <c r="BI1828" s="42">
        <v>7.977017</v>
      </c>
      <c r="BJ1828" s="42">
        <v>63.664639999999999</v>
      </c>
      <c r="BK1828" s="42">
        <v>0</v>
      </c>
      <c r="BL1828" s="42">
        <v>0</v>
      </c>
      <c r="BM1828" s="42">
        <v>7.9553750000000001</v>
      </c>
      <c r="BN1828" s="42">
        <v>7.9553750000000001</v>
      </c>
      <c r="BO1828" s="42">
        <v>19.888437</v>
      </c>
      <c r="BP1828" s="42">
        <v>0</v>
      </c>
      <c r="BQ1828" s="42">
        <v>15.932391000000001</v>
      </c>
      <c r="BR1828" s="42">
        <v>11.933062</v>
      </c>
      <c r="BS1828" s="42">
        <v>7.977017</v>
      </c>
      <c r="BT1828" s="42">
        <v>0</v>
      </c>
      <c r="BU1828" s="42">
        <v>0</v>
      </c>
      <c r="BV1828" s="42">
        <v>0</v>
      </c>
      <c r="BW1828" s="42">
        <v>0</v>
      </c>
      <c r="BX1828" s="42">
        <v>3.977687</v>
      </c>
      <c r="BY1828" s="42">
        <v>0</v>
      </c>
      <c r="BZ1828" s="42">
        <v>0</v>
      </c>
      <c r="CA1828" s="42">
        <v>3.9993289999999999</v>
      </c>
      <c r="CB1828" s="42">
        <v>83.531434000000004</v>
      </c>
      <c r="CC1828" s="42">
        <v>3.977687</v>
      </c>
      <c r="CD1828" s="42">
        <v>11.933062</v>
      </c>
      <c r="CE1828" s="42">
        <v>15.910748999999999</v>
      </c>
      <c r="CF1828" s="42">
        <v>7.9553750000000001</v>
      </c>
      <c r="CG1828" s="42">
        <v>23.866123999999999</v>
      </c>
      <c r="CH1828" s="42">
        <v>15.910748999999999</v>
      </c>
      <c r="CI1828" s="42">
        <v>0</v>
      </c>
      <c r="CJ1828" s="42">
        <v>3.977687</v>
      </c>
      <c r="CK1828" s="42">
        <v>55.709265000000002</v>
      </c>
      <c r="CL1828" s="42">
        <v>0</v>
      </c>
      <c r="CM1828" s="42">
        <v>0</v>
      </c>
      <c r="CN1828" s="42">
        <v>0</v>
      </c>
      <c r="CO1828" s="42">
        <v>0</v>
      </c>
      <c r="CP1828" s="42">
        <v>0</v>
      </c>
      <c r="CQ1828" s="42">
        <v>0</v>
      </c>
      <c r="CR1828" s="42">
        <v>43.776203000000002</v>
      </c>
      <c r="CS1828" s="42">
        <v>11.933062</v>
      </c>
    </row>
    <row r="1829" spans="1:97">
      <c r="A1829" s="40" t="s">
        <v>4358</v>
      </c>
      <c r="B1829" s="40" t="s">
        <v>289</v>
      </c>
      <c r="C1829" s="40" t="s">
        <v>4176</v>
      </c>
      <c r="D1829" s="40" t="s">
        <v>4177</v>
      </c>
      <c r="E1829" s="40" t="s">
        <v>4286</v>
      </c>
      <c r="F1829" s="40" t="s">
        <v>2814</v>
      </c>
      <c r="G1829" s="41" t="s">
        <v>294</v>
      </c>
      <c r="H1829" s="40" t="s">
        <v>4359</v>
      </c>
      <c r="I1829" s="42">
        <v>140</v>
      </c>
      <c r="J1829" s="42">
        <v>25.103448</v>
      </c>
      <c r="K1829" s="42">
        <v>18.344828</v>
      </c>
      <c r="L1829" s="42">
        <v>27.034483000000002</v>
      </c>
      <c r="M1829" s="42">
        <v>34.758620999999998</v>
      </c>
      <c r="N1829" s="42">
        <v>19.310345000000002</v>
      </c>
      <c r="O1829" s="42">
        <v>15.448276</v>
      </c>
      <c r="P1829" s="42">
        <v>9</v>
      </c>
      <c r="Q1829" s="42">
        <v>26</v>
      </c>
      <c r="R1829" s="42">
        <v>21</v>
      </c>
      <c r="S1829" s="42">
        <v>25</v>
      </c>
      <c r="T1829" s="42">
        <v>23</v>
      </c>
      <c r="U1829" s="42">
        <v>9</v>
      </c>
      <c r="V1829" s="42">
        <v>72.413792999999998</v>
      </c>
      <c r="W1829" s="42">
        <v>11.586207</v>
      </c>
      <c r="X1829" s="42">
        <v>12.551724</v>
      </c>
      <c r="Y1829" s="42">
        <v>12.551724</v>
      </c>
      <c r="Z1829" s="42">
        <v>18.344828</v>
      </c>
      <c r="AA1829" s="42">
        <v>11.586207</v>
      </c>
      <c r="AB1829" s="42">
        <v>4.8275860000000002</v>
      </c>
      <c r="AC1829" s="42">
        <v>0.96551699999999996</v>
      </c>
      <c r="AD1829" s="42">
        <v>15.448276</v>
      </c>
      <c r="AE1829" s="42">
        <v>42.482759000000001</v>
      </c>
      <c r="AF1829" s="42">
        <v>14.482759</v>
      </c>
      <c r="AG1829" s="42">
        <v>67.586207000000002</v>
      </c>
      <c r="AH1829" s="42">
        <v>13.517241</v>
      </c>
      <c r="AI1829" s="42">
        <v>5.7931030000000003</v>
      </c>
      <c r="AJ1829" s="42">
        <v>14.482759</v>
      </c>
      <c r="AK1829" s="42">
        <v>16.413792999999998</v>
      </c>
      <c r="AL1829" s="42">
        <v>7.7241379999999999</v>
      </c>
      <c r="AM1829" s="42">
        <v>9.6551720000000003</v>
      </c>
      <c r="AN1829" s="42">
        <v>0</v>
      </c>
      <c r="AO1829" s="42">
        <v>16.413792999999998</v>
      </c>
      <c r="AP1829" s="42">
        <v>35.724138000000004</v>
      </c>
      <c r="AQ1829" s="42">
        <v>15.448276</v>
      </c>
      <c r="AR1829" s="42">
        <v>119.724138</v>
      </c>
      <c r="AS1829" s="42">
        <v>0</v>
      </c>
      <c r="AT1829" s="42">
        <v>0</v>
      </c>
      <c r="AU1829" s="42">
        <v>15.448276</v>
      </c>
      <c r="AV1829" s="42">
        <v>7.7241379999999999</v>
      </c>
      <c r="AW1829" s="42">
        <v>23.172414</v>
      </c>
      <c r="AX1829" s="42">
        <v>15.448276</v>
      </c>
      <c r="AY1829" s="42">
        <v>38.620690000000003</v>
      </c>
      <c r="AZ1829" s="42">
        <v>19.310345000000002</v>
      </c>
      <c r="BA1829" s="42">
        <v>65.655171999999993</v>
      </c>
      <c r="BB1829" s="42">
        <v>0</v>
      </c>
      <c r="BC1829" s="42">
        <v>0</v>
      </c>
      <c r="BD1829" s="42">
        <v>11.586207</v>
      </c>
      <c r="BE1829" s="42">
        <v>3.862069</v>
      </c>
      <c r="BF1829" s="42">
        <v>7.7241379999999999</v>
      </c>
      <c r="BG1829" s="42">
        <v>15.448276</v>
      </c>
      <c r="BH1829" s="42">
        <v>23.172414</v>
      </c>
      <c r="BI1829" s="42">
        <v>3.862069</v>
      </c>
      <c r="BJ1829" s="42">
        <v>54.068966000000003</v>
      </c>
      <c r="BK1829" s="42">
        <v>0</v>
      </c>
      <c r="BL1829" s="42">
        <v>0</v>
      </c>
      <c r="BM1829" s="42">
        <v>3.862069</v>
      </c>
      <c r="BN1829" s="42">
        <v>3.862069</v>
      </c>
      <c r="BO1829" s="42">
        <v>15.448276</v>
      </c>
      <c r="BP1829" s="42">
        <v>0</v>
      </c>
      <c r="BQ1829" s="42">
        <v>15.448276</v>
      </c>
      <c r="BR1829" s="42">
        <v>15.448276</v>
      </c>
      <c r="BS1829" s="42">
        <v>19.310345000000002</v>
      </c>
      <c r="BT1829" s="42">
        <v>0</v>
      </c>
      <c r="BU1829" s="42">
        <v>0</v>
      </c>
      <c r="BV1829" s="42">
        <v>0</v>
      </c>
      <c r="BW1829" s="42">
        <v>3.862069</v>
      </c>
      <c r="BX1829" s="42">
        <v>0</v>
      </c>
      <c r="BY1829" s="42">
        <v>3.862069</v>
      </c>
      <c r="BZ1829" s="42">
        <v>0</v>
      </c>
      <c r="CA1829" s="42">
        <v>11.586207</v>
      </c>
      <c r="CB1829" s="42">
        <v>57.931033999999997</v>
      </c>
      <c r="CC1829" s="42">
        <v>0</v>
      </c>
      <c r="CD1829" s="42">
        <v>0</v>
      </c>
      <c r="CE1829" s="42">
        <v>15.448276</v>
      </c>
      <c r="CF1829" s="42">
        <v>3.862069</v>
      </c>
      <c r="CG1829" s="42">
        <v>23.172414</v>
      </c>
      <c r="CH1829" s="42">
        <v>11.586207</v>
      </c>
      <c r="CI1829" s="42">
        <v>0</v>
      </c>
      <c r="CJ1829" s="42">
        <v>3.862069</v>
      </c>
      <c r="CK1829" s="42">
        <v>42.482759000000001</v>
      </c>
      <c r="CL1829" s="42">
        <v>0</v>
      </c>
      <c r="CM1829" s="42">
        <v>0</v>
      </c>
      <c r="CN1829" s="42">
        <v>0</v>
      </c>
      <c r="CO1829" s="42">
        <v>0</v>
      </c>
      <c r="CP1829" s="42">
        <v>0</v>
      </c>
      <c r="CQ1829" s="42">
        <v>0</v>
      </c>
      <c r="CR1829" s="42">
        <v>38.620690000000003</v>
      </c>
      <c r="CS1829" s="42">
        <v>3.862069</v>
      </c>
    </row>
    <row r="1830" spans="1:97">
      <c r="A1830" s="40" t="s">
        <v>4360</v>
      </c>
      <c r="B1830" s="40" t="s">
        <v>289</v>
      </c>
      <c r="C1830" s="40" t="s">
        <v>4176</v>
      </c>
      <c r="D1830" s="40" t="s">
        <v>4177</v>
      </c>
      <c r="E1830" s="40" t="s">
        <v>4286</v>
      </c>
      <c r="F1830" s="40" t="s">
        <v>2814</v>
      </c>
      <c r="G1830" s="41" t="s">
        <v>294</v>
      </c>
      <c r="H1830" s="40" t="s">
        <v>4361</v>
      </c>
      <c r="I1830" s="42">
        <v>246</v>
      </c>
      <c r="J1830" s="42">
        <v>44.904761999999998</v>
      </c>
      <c r="K1830" s="42">
        <v>31.238095000000001</v>
      </c>
      <c r="L1830" s="42">
        <v>60.523809999999997</v>
      </c>
      <c r="M1830" s="42">
        <v>46.857143000000001</v>
      </c>
      <c r="N1830" s="42">
        <v>42.952381000000003</v>
      </c>
      <c r="O1830" s="42">
        <v>19.523810000000001</v>
      </c>
      <c r="P1830" s="42">
        <v>38</v>
      </c>
      <c r="Q1830" s="42">
        <v>29</v>
      </c>
      <c r="R1830" s="42">
        <v>43</v>
      </c>
      <c r="S1830" s="42">
        <v>46</v>
      </c>
      <c r="T1830" s="42">
        <v>31</v>
      </c>
      <c r="U1830" s="42">
        <v>17</v>
      </c>
      <c r="V1830" s="42">
        <v>128.85714300000001</v>
      </c>
      <c r="W1830" s="42">
        <v>24.404762000000002</v>
      </c>
      <c r="X1830" s="42">
        <v>19.523810000000001</v>
      </c>
      <c r="Y1830" s="42">
        <v>29.285713999999999</v>
      </c>
      <c r="Z1830" s="42">
        <v>25.380952000000001</v>
      </c>
      <c r="AA1830" s="42">
        <v>23.428571000000002</v>
      </c>
      <c r="AB1830" s="42">
        <v>6.8333329999999997</v>
      </c>
      <c r="AC1830" s="42">
        <v>0</v>
      </c>
      <c r="AD1830" s="42">
        <v>33.190475999999997</v>
      </c>
      <c r="AE1830" s="42">
        <v>74.190476000000004</v>
      </c>
      <c r="AF1830" s="42">
        <v>21.476189999999999</v>
      </c>
      <c r="AG1830" s="42">
        <v>117.14285700000001</v>
      </c>
      <c r="AH1830" s="42">
        <v>20.5</v>
      </c>
      <c r="AI1830" s="42">
        <v>11.714286</v>
      </c>
      <c r="AJ1830" s="42">
        <v>31.238095000000001</v>
      </c>
      <c r="AK1830" s="42">
        <v>21.476189999999999</v>
      </c>
      <c r="AL1830" s="42">
        <v>19.523810000000001</v>
      </c>
      <c r="AM1830" s="42">
        <v>10.738095</v>
      </c>
      <c r="AN1830" s="42">
        <v>1.9523809999999999</v>
      </c>
      <c r="AO1830" s="42">
        <v>26.357143000000001</v>
      </c>
      <c r="AP1830" s="42">
        <v>72.238095000000001</v>
      </c>
      <c r="AQ1830" s="42">
        <v>18.547619000000001</v>
      </c>
      <c r="AR1830" s="42">
        <v>195.23809499999999</v>
      </c>
      <c r="AS1830" s="42">
        <v>15.619047999999999</v>
      </c>
      <c r="AT1830" s="42">
        <v>11.714286</v>
      </c>
      <c r="AU1830" s="42">
        <v>7.8095239999999997</v>
      </c>
      <c r="AV1830" s="42">
        <v>27.333333</v>
      </c>
      <c r="AW1830" s="42">
        <v>35.142856999999999</v>
      </c>
      <c r="AX1830" s="42">
        <v>7.8095239999999997</v>
      </c>
      <c r="AY1830" s="42">
        <v>62.476190000000003</v>
      </c>
      <c r="AZ1830" s="42">
        <v>27.333333</v>
      </c>
      <c r="BA1830" s="42">
        <v>93.714286000000001</v>
      </c>
      <c r="BB1830" s="42">
        <v>15.619047999999999</v>
      </c>
      <c r="BC1830" s="42">
        <v>11.714286</v>
      </c>
      <c r="BD1830" s="42">
        <v>3.9047619999999998</v>
      </c>
      <c r="BE1830" s="42">
        <v>7.8095239999999997</v>
      </c>
      <c r="BF1830" s="42">
        <v>11.714286</v>
      </c>
      <c r="BG1830" s="42">
        <v>7.8095239999999997</v>
      </c>
      <c r="BH1830" s="42">
        <v>27.333333</v>
      </c>
      <c r="BI1830" s="42">
        <v>7.8095239999999997</v>
      </c>
      <c r="BJ1830" s="42">
        <v>101.52381</v>
      </c>
      <c r="BK1830" s="42">
        <v>0</v>
      </c>
      <c r="BL1830" s="42">
        <v>0</v>
      </c>
      <c r="BM1830" s="42">
        <v>3.9047619999999998</v>
      </c>
      <c r="BN1830" s="42">
        <v>19.523810000000001</v>
      </c>
      <c r="BO1830" s="42">
        <v>23.428571000000002</v>
      </c>
      <c r="BP1830" s="42">
        <v>0</v>
      </c>
      <c r="BQ1830" s="42">
        <v>35.142856999999999</v>
      </c>
      <c r="BR1830" s="42">
        <v>19.523810000000001</v>
      </c>
      <c r="BS1830" s="42">
        <v>19.523810000000001</v>
      </c>
      <c r="BT1830" s="42">
        <v>0</v>
      </c>
      <c r="BU1830" s="42">
        <v>0</v>
      </c>
      <c r="BV1830" s="42">
        <v>0</v>
      </c>
      <c r="BW1830" s="42">
        <v>0</v>
      </c>
      <c r="BX1830" s="42">
        <v>0</v>
      </c>
      <c r="BY1830" s="42">
        <v>0</v>
      </c>
      <c r="BZ1830" s="42">
        <v>0</v>
      </c>
      <c r="CA1830" s="42">
        <v>19.523810000000001</v>
      </c>
      <c r="CB1830" s="42">
        <v>89.809523999999996</v>
      </c>
      <c r="CC1830" s="42">
        <v>7.8095239999999997</v>
      </c>
      <c r="CD1830" s="42">
        <v>7.8095239999999997</v>
      </c>
      <c r="CE1830" s="42">
        <v>7.8095239999999997</v>
      </c>
      <c r="CF1830" s="42">
        <v>19.523810000000001</v>
      </c>
      <c r="CG1830" s="42">
        <v>35.142856999999999</v>
      </c>
      <c r="CH1830" s="42">
        <v>7.8095239999999997</v>
      </c>
      <c r="CI1830" s="42">
        <v>0</v>
      </c>
      <c r="CJ1830" s="42">
        <v>3.9047619999999998</v>
      </c>
      <c r="CK1830" s="42">
        <v>85.904762000000005</v>
      </c>
      <c r="CL1830" s="42">
        <v>7.8095239999999997</v>
      </c>
      <c r="CM1830" s="42">
        <v>3.9047619999999998</v>
      </c>
      <c r="CN1830" s="42">
        <v>0</v>
      </c>
      <c r="CO1830" s="42">
        <v>7.8095239999999997</v>
      </c>
      <c r="CP1830" s="42">
        <v>0</v>
      </c>
      <c r="CQ1830" s="42">
        <v>0</v>
      </c>
      <c r="CR1830" s="42">
        <v>62.476190000000003</v>
      </c>
      <c r="CS1830" s="42">
        <v>3.9047619999999998</v>
      </c>
    </row>
    <row r="1831" spans="1:97">
      <c r="A1831" s="40" t="s">
        <v>4362</v>
      </c>
      <c r="B1831" s="40" t="s">
        <v>289</v>
      </c>
      <c r="C1831" s="40" t="s">
        <v>4176</v>
      </c>
      <c r="D1831" s="40" t="s">
        <v>4177</v>
      </c>
      <c r="E1831" s="40" t="s">
        <v>4253</v>
      </c>
      <c r="F1831" s="40" t="s">
        <v>2814</v>
      </c>
      <c r="G1831" s="41" t="s">
        <v>294</v>
      </c>
      <c r="H1831" s="40" t="s">
        <v>4363</v>
      </c>
      <c r="I1831" s="42">
        <v>110</v>
      </c>
      <c r="J1831" s="42">
        <v>11.634615</v>
      </c>
      <c r="K1831" s="42">
        <v>11.634615</v>
      </c>
      <c r="L1831" s="42">
        <v>21.153846000000001</v>
      </c>
      <c r="M1831" s="42">
        <v>26.442308000000001</v>
      </c>
      <c r="N1831" s="42">
        <v>23.269231000000001</v>
      </c>
      <c r="O1831" s="42">
        <v>15.865385</v>
      </c>
      <c r="P1831" s="42">
        <v>15</v>
      </c>
      <c r="Q1831" s="42">
        <v>14</v>
      </c>
      <c r="R1831" s="42">
        <v>21</v>
      </c>
      <c r="S1831" s="42">
        <v>19</v>
      </c>
      <c r="T1831" s="42">
        <v>25</v>
      </c>
      <c r="U1831" s="42">
        <v>23</v>
      </c>
      <c r="V1831" s="42">
        <v>61.346153999999999</v>
      </c>
      <c r="W1831" s="42">
        <v>7.4038459999999997</v>
      </c>
      <c r="X1831" s="42">
        <v>8.4615379999999991</v>
      </c>
      <c r="Y1831" s="42">
        <v>11.634615</v>
      </c>
      <c r="Z1831" s="42">
        <v>15.865385</v>
      </c>
      <c r="AA1831" s="42">
        <v>9.5192309999999996</v>
      </c>
      <c r="AB1831" s="42">
        <v>8.4615379999999991</v>
      </c>
      <c r="AC1831" s="42">
        <v>0</v>
      </c>
      <c r="AD1831" s="42">
        <v>10.576923000000001</v>
      </c>
      <c r="AE1831" s="42">
        <v>32.788462000000003</v>
      </c>
      <c r="AF1831" s="42">
        <v>17.980768999999999</v>
      </c>
      <c r="AG1831" s="42">
        <v>48.653846000000001</v>
      </c>
      <c r="AH1831" s="42">
        <v>4.2307689999999996</v>
      </c>
      <c r="AI1831" s="42">
        <v>3.1730770000000001</v>
      </c>
      <c r="AJ1831" s="42">
        <v>9.5192309999999996</v>
      </c>
      <c r="AK1831" s="42">
        <v>10.576923000000001</v>
      </c>
      <c r="AL1831" s="42">
        <v>13.75</v>
      </c>
      <c r="AM1831" s="42">
        <v>7.4038459999999997</v>
      </c>
      <c r="AN1831" s="42">
        <v>0</v>
      </c>
      <c r="AO1831" s="42">
        <v>6.3461540000000003</v>
      </c>
      <c r="AP1831" s="42">
        <v>26.442308000000001</v>
      </c>
      <c r="AQ1831" s="42">
        <v>15.865385</v>
      </c>
      <c r="AR1831" s="42">
        <v>101.538462</v>
      </c>
      <c r="AS1831" s="42">
        <v>12.692308000000001</v>
      </c>
      <c r="AT1831" s="42">
        <v>8.4615379999999991</v>
      </c>
      <c r="AU1831" s="42">
        <v>0</v>
      </c>
      <c r="AV1831" s="42">
        <v>21.153846000000001</v>
      </c>
      <c r="AW1831" s="42">
        <v>4.2307689999999996</v>
      </c>
      <c r="AX1831" s="42">
        <v>16.923076999999999</v>
      </c>
      <c r="AY1831" s="42">
        <v>25.384615</v>
      </c>
      <c r="AZ1831" s="42">
        <v>12.692308000000001</v>
      </c>
      <c r="BA1831" s="42">
        <v>67.692307999999997</v>
      </c>
      <c r="BB1831" s="42">
        <v>8.4615379999999991</v>
      </c>
      <c r="BC1831" s="42">
        <v>8.4615379999999991</v>
      </c>
      <c r="BD1831" s="42">
        <v>0</v>
      </c>
      <c r="BE1831" s="42">
        <v>12.692308000000001</v>
      </c>
      <c r="BF1831" s="42">
        <v>0</v>
      </c>
      <c r="BG1831" s="42">
        <v>16.923076999999999</v>
      </c>
      <c r="BH1831" s="42">
        <v>12.692308000000001</v>
      </c>
      <c r="BI1831" s="42">
        <v>8.4615379999999991</v>
      </c>
      <c r="BJ1831" s="42">
        <v>33.846153999999999</v>
      </c>
      <c r="BK1831" s="42">
        <v>4.2307689999999996</v>
      </c>
      <c r="BL1831" s="42">
        <v>0</v>
      </c>
      <c r="BM1831" s="42">
        <v>0</v>
      </c>
      <c r="BN1831" s="42">
        <v>8.4615379999999991</v>
      </c>
      <c r="BO1831" s="42">
        <v>4.2307689999999996</v>
      </c>
      <c r="BP1831" s="42">
        <v>0</v>
      </c>
      <c r="BQ1831" s="42">
        <v>12.692308000000001</v>
      </c>
      <c r="BR1831" s="42">
        <v>4.2307689999999996</v>
      </c>
      <c r="BS1831" s="42">
        <v>12.692308000000001</v>
      </c>
      <c r="BT1831" s="42">
        <v>0</v>
      </c>
      <c r="BU1831" s="42">
        <v>0</v>
      </c>
      <c r="BV1831" s="42">
        <v>0</v>
      </c>
      <c r="BW1831" s="42">
        <v>4.2307689999999996</v>
      </c>
      <c r="BX1831" s="42">
        <v>0</v>
      </c>
      <c r="BY1831" s="42">
        <v>8.4615379999999991</v>
      </c>
      <c r="BZ1831" s="42">
        <v>0</v>
      </c>
      <c r="CA1831" s="42">
        <v>0</v>
      </c>
      <c r="CB1831" s="42">
        <v>63.461537999999997</v>
      </c>
      <c r="CC1831" s="42">
        <v>12.692308000000001</v>
      </c>
      <c r="CD1831" s="42">
        <v>8.4615379999999991</v>
      </c>
      <c r="CE1831" s="42">
        <v>0</v>
      </c>
      <c r="CF1831" s="42">
        <v>16.923076999999999</v>
      </c>
      <c r="CG1831" s="42">
        <v>4.2307689999999996</v>
      </c>
      <c r="CH1831" s="42">
        <v>8.4615379999999991</v>
      </c>
      <c r="CI1831" s="42">
        <v>0</v>
      </c>
      <c r="CJ1831" s="42">
        <v>12.692308000000001</v>
      </c>
      <c r="CK1831" s="42">
        <v>25.384615</v>
      </c>
      <c r="CL1831" s="42">
        <v>0</v>
      </c>
      <c r="CM1831" s="42">
        <v>0</v>
      </c>
      <c r="CN1831" s="42">
        <v>0</v>
      </c>
      <c r="CO1831" s="42">
        <v>0</v>
      </c>
      <c r="CP1831" s="42">
        <v>0</v>
      </c>
      <c r="CQ1831" s="42">
        <v>0</v>
      </c>
      <c r="CR1831" s="42">
        <v>25.384615</v>
      </c>
      <c r="CS1831" s="42">
        <v>0</v>
      </c>
    </row>
    <row r="1832" spans="1:97">
      <c r="A1832" s="40" t="s">
        <v>4364</v>
      </c>
      <c r="B1832" s="40" t="s">
        <v>289</v>
      </c>
      <c r="C1832" s="40" t="s">
        <v>4176</v>
      </c>
      <c r="D1832" s="40" t="s">
        <v>4177</v>
      </c>
      <c r="E1832" s="40" t="s">
        <v>4271</v>
      </c>
      <c r="F1832" s="40" t="s">
        <v>2814</v>
      </c>
      <c r="G1832" s="41" t="s">
        <v>294</v>
      </c>
      <c r="H1832" s="40" t="s">
        <v>4365</v>
      </c>
      <c r="I1832" s="42">
        <v>797</v>
      </c>
      <c r="J1832" s="42">
        <v>201.488764</v>
      </c>
      <c r="K1832" s="42">
        <v>126.49016899999999</v>
      </c>
      <c r="L1832" s="42">
        <v>214.92134799999999</v>
      </c>
      <c r="M1832" s="42">
        <v>174.62359599999999</v>
      </c>
      <c r="N1832" s="42">
        <v>58.207864999999998</v>
      </c>
      <c r="O1832" s="42">
        <v>21.268257999999999</v>
      </c>
      <c r="P1832" s="42">
        <v>120</v>
      </c>
      <c r="Q1832" s="42">
        <v>72</v>
      </c>
      <c r="R1832" s="42">
        <v>136</v>
      </c>
      <c r="S1832" s="42">
        <v>102</v>
      </c>
      <c r="T1832" s="42">
        <v>35</v>
      </c>
      <c r="U1832" s="42">
        <v>15</v>
      </c>
      <c r="V1832" s="42">
        <v>390.66432600000002</v>
      </c>
      <c r="W1832" s="42">
        <v>89.550561999999999</v>
      </c>
      <c r="X1832" s="42">
        <v>62.685392999999998</v>
      </c>
      <c r="Y1832" s="42">
        <v>106.341292</v>
      </c>
      <c r="Z1832" s="42">
        <v>89.550561999999999</v>
      </c>
      <c r="AA1832" s="42">
        <v>33.581460999999997</v>
      </c>
      <c r="AB1832" s="42">
        <v>8.9550560000000008</v>
      </c>
      <c r="AC1832" s="42">
        <v>0</v>
      </c>
      <c r="AD1832" s="42">
        <v>126.49016899999999</v>
      </c>
      <c r="AE1832" s="42">
        <v>239.547753</v>
      </c>
      <c r="AF1832" s="42">
        <v>24.626404000000001</v>
      </c>
      <c r="AG1832" s="42">
        <v>406.33567399999998</v>
      </c>
      <c r="AH1832" s="42">
        <v>111.938202</v>
      </c>
      <c r="AI1832" s="42">
        <v>63.804774999999999</v>
      </c>
      <c r="AJ1832" s="42">
        <v>108.580056</v>
      </c>
      <c r="AK1832" s="42">
        <v>85.073034000000007</v>
      </c>
      <c r="AL1832" s="42">
        <v>24.626404000000001</v>
      </c>
      <c r="AM1832" s="42">
        <v>12.313202</v>
      </c>
      <c r="AN1832" s="42">
        <v>0</v>
      </c>
      <c r="AO1832" s="42">
        <v>143.28089900000001</v>
      </c>
      <c r="AP1832" s="42">
        <v>241.786517</v>
      </c>
      <c r="AQ1832" s="42">
        <v>21.268257999999999</v>
      </c>
      <c r="AR1832" s="42">
        <v>582.07865200000003</v>
      </c>
      <c r="AS1832" s="42">
        <v>0</v>
      </c>
      <c r="AT1832" s="42">
        <v>26.865169000000002</v>
      </c>
      <c r="AU1832" s="42">
        <v>44.775281</v>
      </c>
      <c r="AV1832" s="42">
        <v>111.938202</v>
      </c>
      <c r="AW1832" s="42">
        <v>125.37078700000001</v>
      </c>
      <c r="AX1832" s="42">
        <v>85.073034000000007</v>
      </c>
      <c r="AY1832" s="42">
        <v>58.207864999999998</v>
      </c>
      <c r="AZ1832" s="42">
        <v>129.84831500000001</v>
      </c>
      <c r="BA1832" s="42">
        <v>264.17415699999998</v>
      </c>
      <c r="BB1832" s="42">
        <v>0</v>
      </c>
      <c r="BC1832" s="42">
        <v>22.387640000000001</v>
      </c>
      <c r="BD1832" s="42">
        <v>31.342697000000001</v>
      </c>
      <c r="BE1832" s="42">
        <v>71.640449000000004</v>
      </c>
      <c r="BF1832" s="42">
        <v>8.9550560000000008</v>
      </c>
      <c r="BG1832" s="42">
        <v>76.117977999999994</v>
      </c>
      <c r="BH1832" s="42">
        <v>31.342697000000001</v>
      </c>
      <c r="BI1832" s="42">
        <v>22.387640000000001</v>
      </c>
      <c r="BJ1832" s="42">
        <v>317.904494</v>
      </c>
      <c r="BK1832" s="42">
        <v>0</v>
      </c>
      <c r="BL1832" s="42">
        <v>4.4775280000000004</v>
      </c>
      <c r="BM1832" s="42">
        <v>13.432584</v>
      </c>
      <c r="BN1832" s="42">
        <v>40.297753</v>
      </c>
      <c r="BO1832" s="42">
        <v>116.41573</v>
      </c>
      <c r="BP1832" s="42">
        <v>8.9550560000000008</v>
      </c>
      <c r="BQ1832" s="42">
        <v>26.865169000000002</v>
      </c>
      <c r="BR1832" s="42">
        <v>107.460674</v>
      </c>
      <c r="BS1832" s="42">
        <v>89.550561999999999</v>
      </c>
      <c r="BT1832" s="42">
        <v>0</v>
      </c>
      <c r="BU1832" s="42">
        <v>4.4775280000000004</v>
      </c>
      <c r="BV1832" s="42">
        <v>0</v>
      </c>
      <c r="BW1832" s="42">
        <v>4.4775280000000004</v>
      </c>
      <c r="BX1832" s="42">
        <v>0</v>
      </c>
      <c r="BY1832" s="42">
        <v>13.432584</v>
      </c>
      <c r="BZ1832" s="42">
        <v>0</v>
      </c>
      <c r="CA1832" s="42">
        <v>67.162920999999997</v>
      </c>
      <c r="CB1832" s="42">
        <v>358.202247</v>
      </c>
      <c r="CC1832" s="42">
        <v>0</v>
      </c>
      <c r="CD1832" s="42">
        <v>8.9550560000000008</v>
      </c>
      <c r="CE1832" s="42">
        <v>35.820225000000001</v>
      </c>
      <c r="CF1832" s="42">
        <v>94.028090000000006</v>
      </c>
      <c r="CG1832" s="42">
        <v>125.37078700000001</v>
      </c>
      <c r="CH1832" s="42">
        <v>67.162920999999997</v>
      </c>
      <c r="CI1832" s="42">
        <v>0</v>
      </c>
      <c r="CJ1832" s="42">
        <v>26.865169000000002</v>
      </c>
      <c r="CK1832" s="42">
        <v>134.32584299999999</v>
      </c>
      <c r="CL1832" s="42">
        <v>0</v>
      </c>
      <c r="CM1832" s="42">
        <v>13.432584</v>
      </c>
      <c r="CN1832" s="42">
        <v>8.9550560000000008</v>
      </c>
      <c r="CO1832" s="42">
        <v>13.432584</v>
      </c>
      <c r="CP1832" s="42">
        <v>0</v>
      </c>
      <c r="CQ1832" s="42">
        <v>4.4775280000000004</v>
      </c>
      <c r="CR1832" s="42">
        <v>58.207864999999998</v>
      </c>
      <c r="CS1832" s="42">
        <v>35.820225000000001</v>
      </c>
    </row>
    <row r="1833" spans="1:97">
      <c r="A1833" s="40" t="s">
        <v>4366</v>
      </c>
      <c r="B1833" s="40" t="s">
        <v>289</v>
      </c>
      <c r="C1833" s="40" t="s">
        <v>4176</v>
      </c>
      <c r="D1833" s="40" t="s">
        <v>4187</v>
      </c>
      <c r="E1833" s="40" t="s">
        <v>4213</v>
      </c>
      <c r="F1833" s="40" t="s">
        <v>4195</v>
      </c>
      <c r="G1833" s="41" t="s">
        <v>294</v>
      </c>
      <c r="H1833" s="40" t="s">
        <v>4367</v>
      </c>
      <c r="I1833" s="42">
        <v>251</v>
      </c>
      <c r="J1833" s="42">
        <v>32.869047999999999</v>
      </c>
      <c r="K1833" s="42">
        <v>35.857143000000001</v>
      </c>
      <c r="L1833" s="42">
        <v>34.861111000000001</v>
      </c>
      <c r="M1833" s="42">
        <v>60.757936999999998</v>
      </c>
      <c r="N1833" s="42">
        <v>49.801586999999998</v>
      </c>
      <c r="O1833" s="42">
        <v>36.853175</v>
      </c>
      <c r="P1833" s="42">
        <v>42</v>
      </c>
      <c r="Q1833" s="42">
        <v>50</v>
      </c>
      <c r="R1833" s="42">
        <v>50</v>
      </c>
      <c r="S1833" s="42">
        <v>51</v>
      </c>
      <c r="T1833" s="42">
        <v>43</v>
      </c>
      <c r="U1833" s="42">
        <v>18</v>
      </c>
      <c r="V1833" s="42">
        <v>128.48809499999999</v>
      </c>
      <c r="W1833" s="42">
        <v>16.932539999999999</v>
      </c>
      <c r="X1833" s="42">
        <v>19.920635000000001</v>
      </c>
      <c r="Y1833" s="42">
        <v>16.932539999999999</v>
      </c>
      <c r="Z1833" s="42">
        <v>33.865079000000001</v>
      </c>
      <c r="AA1833" s="42">
        <v>25.896825</v>
      </c>
      <c r="AB1833" s="42">
        <v>14.940476</v>
      </c>
      <c r="AC1833" s="42">
        <v>0</v>
      </c>
      <c r="AD1833" s="42">
        <v>21.912697999999999</v>
      </c>
      <c r="AE1833" s="42">
        <v>77.690476000000004</v>
      </c>
      <c r="AF1833" s="42">
        <v>28.884920999999999</v>
      </c>
      <c r="AG1833" s="42">
        <v>122.511905</v>
      </c>
      <c r="AH1833" s="42">
        <v>15.936508</v>
      </c>
      <c r="AI1833" s="42">
        <v>15.936508</v>
      </c>
      <c r="AJ1833" s="42">
        <v>17.928571000000002</v>
      </c>
      <c r="AK1833" s="42">
        <v>26.892856999999999</v>
      </c>
      <c r="AL1833" s="42">
        <v>23.904762000000002</v>
      </c>
      <c r="AM1833" s="42">
        <v>20.916667</v>
      </c>
      <c r="AN1833" s="42">
        <v>0.99603200000000003</v>
      </c>
      <c r="AO1833" s="42">
        <v>17.928571000000002</v>
      </c>
      <c r="AP1833" s="42">
        <v>68.726190000000003</v>
      </c>
      <c r="AQ1833" s="42">
        <v>35.857143000000001</v>
      </c>
      <c r="AR1833" s="42">
        <v>203.19047599999999</v>
      </c>
      <c r="AS1833" s="42">
        <v>15.936508</v>
      </c>
      <c r="AT1833" s="42">
        <v>11.952381000000001</v>
      </c>
      <c r="AU1833" s="42">
        <v>15.936508</v>
      </c>
      <c r="AV1833" s="42">
        <v>19.920635000000001</v>
      </c>
      <c r="AW1833" s="42">
        <v>23.904762000000002</v>
      </c>
      <c r="AX1833" s="42">
        <v>15.936508</v>
      </c>
      <c r="AY1833" s="42">
        <v>91.634921000000006</v>
      </c>
      <c r="AZ1833" s="42">
        <v>7.9682539999999999</v>
      </c>
      <c r="BA1833" s="42">
        <v>91.634921000000006</v>
      </c>
      <c r="BB1833" s="42">
        <v>11.952381000000001</v>
      </c>
      <c r="BC1833" s="42">
        <v>11.952381000000001</v>
      </c>
      <c r="BD1833" s="42">
        <v>3.984127</v>
      </c>
      <c r="BE1833" s="42">
        <v>7.9682539999999999</v>
      </c>
      <c r="BF1833" s="42">
        <v>0</v>
      </c>
      <c r="BG1833" s="42">
        <v>3.984127</v>
      </c>
      <c r="BH1833" s="42">
        <v>47.809524000000003</v>
      </c>
      <c r="BI1833" s="42">
        <v>3.984127</v>
      </c>
      <c r="BJ1833" s="42">
        <v>111.555556</v>
      </c>
      <c r="BK1833" s="42">
        <v>3.984127</v>
      </c>
      <c r="BL1833" s="42">
        <v>0</v>
      </c>
      <c r="BM1833" s="42">
        <v>11.952381000000001</v>
      </c>
      <c r="BN1833" s="42">
        <v>11.952381000000001</v>
      </c>
      <c r="BO1833" s="42">
        <v>23.904762000000002</v>
      </c>
      <c r="BP1833" s="42">
        <v>11.952381000000001</v>
      </c>
      <c r="BQ1833" s="42">
        <v>43.825397000000002</v>
      </c>
      <c r="BR1833" s="42">
        <v>3.984127</v>
      </c>
      <c r="BS1833" s="42">
        <v>7.9682539999999999</v>
      </c>
      <c r="BT1833" s="42">
        <v>0</v>
      </c>
      <c r="BU1833" s="42">
        <v>0</v>
      </c>
      <c r="BV1833" s="42">
        <v>3.984127</v>
      </c>
      <c r="BW1833" s="42">
        <v>3.984127</v>
      </c>
      <c r="BX1833" s="42">
        <v>0</v>
      </c>
      <c r="BY1833" s="42">
        <v>0</v>
      </c>
      <c r="BZ1833" s="42">
        <v>0</v>
      </c>
      <c r="CA1833" s="42">
        <v>0</v>
      </c>
      <c r="CB1833" s="42">
        <v>91.634921000000006</v>
      </c>
      <c r="CC1833" s="42">
        <v>15.936508</v>
      </c>
      <c r="CD1833" s="42">
        <v>7.9682539999999999</v>
      </c>
      <c r="CE1833" s="42">
        <v>7.9682539999999999</v>
      </c>
      <c r="CF1833" s="42">
        <v>15.936508</v>
      </c>
      <c r="CG1833" s="42">
        <v>19.920635000000001</v>
      </c>
      <c r="CH1833" s="42">
        <v>11.952381000000001</v>
      </c>
      <c r="CI1833" s="42">
        <v>3.984127</v>
      </c>
      <c r="CJ1833" s="42">
        <v>7.9682539999999999</v>
      </c>
      <c r="CK1833" s="42">
        <v>103.58730199999999</v>
      </c>
      <c r="CL1833" s="42">
        <v>0</v>
      </c>
      <c r="CM1833" s="42">
        <v>3.984127</v>
      </c>
      <c r="CN1833" s="42">
        <v>3.984127</v>
      </c>
      <c r="CO1833" s="42">
        <v>0</v>
      </c>
      <c r="CP1833" s="42">
        <v>3.984127</v>
      </c>
      <c r="CQ1833" s="42">
        <v>3.984127</v>
      </c>
      <c r="CR1833" s="42">
        <v>87.650794000000005</v>
      </c>
      <c r="CS1833" s="42">
        <v>0</v>
      </c>
    </row>
    <row r="1834" spans="1:97">
      <c r="A1834" s="40" t="s">
        <v>4368</v>
      </c>
      <c r="B1834" s="40" t="s">
        <v>289</v>
      </c>
      <c r="C1834" s="40" t="s">
        <v>4176</v>
      </c>
      <c r="D1834" s="40" t="s">
        <v>4177</v>
      </c>
      <c r="E1834" s="40" t="s">
        <v>4369</v>
      </c>
      <c r="F1834" s="40" t="s">
        <v>2814</v>
      </c>
      <c r="G1834" s="41" t="s">
        <v>294</v>
      </c>
      <c r="H1834" s="40" t="s">
        <v>4370</v>
      </c>
      <c r="I1834" s="42">
        <v>123</v>
      </c>
      <c r="J1834" s="42">
        <v>12.3</v>
      </c>
      <c r="K1834" s="42">
        <v>18.45</v>
      </c>
      <c r="L1834" s="42">
        <v>17.425000000000001</v>
      </c>
      <c r="M1834" s="42">
        <v>29.725000000000001</v>
      </c>
      <c r="N1834" s="42">
        <v>20.5</v>
      </c>
      <c r="O1834" s="42">
        <v>24.6</v>
      </c>
      <c r="P1834" s="42">
        <v>23</v>
      </c>
      <c r="Q1834" s="42">
        <v>14</v>
      </c>
      <c r="R1834" s="42">
        <v>21</v>
      </c>
      <c r="S1834" s="42">
        <v>24</v>
      </c>
      <c r="T1834" s="42">
        <v>35</v>
      </c>
      <c r="U1834" s="42">
        <v>20</v>
      </c>
      <c r="V1834" s="42">
        <v>60.475000000000001</v>
      </c>
      <c r="W1834" s="42">
        <v>7.1749999999999998</v>
      </c>
      <c r="X1834" s="42">
        <v>11.275</v>
      </c>
      <c r="Y1834" s="42">
        <v>10.25</v>
      </c>
      <c r="Z1834" s="42">
        <v>14.35</v>
      </c>
      <c r="AA1834" s="42">
        <v>10.25</v>
      </c>
      <c r="AB1834" s="42">
        <v>6.15</v>
      </c>
      <c r="AC1834" s="42">
        <v>1.0249999999999999</v>
      </c>
      <c r="AD1834" s="42">
        <v>11.275</v>
      </c>
      <c r="AE1834" s="42">
        <v>39.975000000000001</v>
      </c>
      <c r="AF1834" s="42">
        <v>9.2249999999999996</v>
      </c>
      <c r="AG1834" s="42">
        <v>62.524999999999999</v>
      </c>
      <c r="AH1834" s="42">
        <v>5.125</v>
      </c>
      <c r="AI1834" s="42">
        <v>7.1749999999999998</v>
      </c>
      <c r="AJ1834" s="42">
        <v>7.1749999999999998</v>
      </c>
      <c r="AK1834" s="42">
        <v>15.375</v>
      </c>
      <c r="AL1834" s="42">
        <v>10.25</v>
      </c>
      <c r="AM1834" s="42">
        <v>14.35</v>
      </c>
      <c r="AN1834" s="42">
        <v>3.0750000000000002</v>
      </c>
      <c r="AO1834" s="42">
        <v>5.125</v>
      </c>
      <c r="AP1834" s="42">
        <v>34.85</v>
      </c>
      <c r="AQ1834" s="42">
        <v>22.55</v>
      </c>
      <c r="AR1834" s="42">
        <v>106.6</v>
      </c>
      <c r="AS1834" s="42">
        <v>0</v>
      </c>
      <c r="AT1834" s="42">
        <v>4.0999999999999996</v>
      </c>
      <c r="AU1834" s="42">
        <v>4.0999999999999996</v>
      </c>
      <c r="AV1834" s="42">
        <v>8.1999999999999993</v>
      </c>
      <c r="AW1834" s="42">
        <v>20.5</v>
      </c>
      <c r="AX1834" s="42">
        <v>20.5</v>
      </c>
      <c r="AY1834" s="42">
        <v>45.1</v>
      </c>
      <c r="AZ1834" s="42">
        <v>4.0999999999999996</v>
      </c>
      <c r="BA1834" s="42">
        <v>57.4</v>
      </c>
      <c r="BB1834" s="42">
        <v>0</v>
      </c>
      <c r="BC1834" s="42">
        <v>0</v>
      </c>
      <c r="BD1834" s="42">
        <v>4.0999999999999996</v>
      </c>
      <c r="BE1834" s="42">
        <v>8.1999999999999993</v>
      </c>
      <c r="BF1834" s="42">
        <v>0</v>
      </c>
      <c r="BG1834" s="42">
        <v>20.5</v>
      </c>
      <c r="BH1834" s="42">
        <v>20.5</v>
      </c>
      <c r="BI1834" s="42">
        <v>4.0999999999999996</v>
      </c>
      <c r="BJ1834" s="42">
        <v>49.2</v>
      </c>
      <c r="BK1834" s="42">
        <v>0</v>
      </c>
      <c r="BL1834" s="42">
        <v>4.0999999999999996</v>
      </c>
      <c r="BM1834" s="42">
        <v>0</v>
      </c>
      <c r="BN1834" s="42">
        <v>0</v>
      </c>
      <c r="BO1834" s="42">
        <v>20.5</v>
      </c>
      <c r="BP1834" s="42">
        <v>0</v>
      </c>
      <c r="BQ1834" s="42">
        <v>24.6</v>
      </c>
      <c r="BR1834" s="42">
        <v>0</v>
      </c>
      <c r="BS1834" s="42">
        <v>8.1999999999999993</v>
      </c>
      <c r="BT1834" s="42">
        <v>0</v>
      </c>
      <c r="BU1834" s="42">
        <v>0</v>
      </c>
      <c r="BV1834" s="42">
        <v>0</v>
      </c>
      <c r="BW1834" s="42">
        <v>0</v>
      </c>
      <c r="BX1834" s="42">
        <v>0</v>
      </c>
      <c r="BY1834" s="42">
        <v>4.0999999999999996</v>
      </c>
      <c r="BZ1834" s="42">
        <v>0</v>
      </c>
      <c r="CA1834" s="42">
        <v>4.0999999999999996</v>
      </c>
      <c r="CB1834" s="42">
        <v>41</v>
      </c>
      <c r="CC1834" s="42">
        <v>0</v>
      </c>
      <c r="CD1834" s="42">
        <v>4.0999999999999996</v>
      </c>
      <c r="CE1834" s="42">
        <v>4.0999999999999996</v>
      </c>
      <c r="CF1834" s="42">
        <v>8.1999999999999993</v>
      </c>
      <c r="CG1834" s="42">
        <v>12.3</v>
      </c>
      <c r="CH1834" s="42">
        <v>12.3</v>
      </c>
      <c r="CI1834" s="42">
        <v>0</v>
      </c>
      <c r="CJ1834" s="42">
        <v>0</v>
      </c>
      <c r="CK1834" s="42">
        <v>57.4</v>
      </c>
      <c r="CL1834" s="42">
        <v>0</v>
      </c>
      <c r="CM1834" s="42">
        <v>0</v>
      </c>
      <c r="CN1834" s="42">
        <v>0</v>
      </c>
      <c r="CO1834" s="42">
        <v>0</v>
      </c>
      <c r="CP1834" s="42">
        <v>8.1999999999999993</v>
      </c>
      <c r="CQ1834" s="42">
        <v>4.0999999999999996</v>
      </c>
      <c r="CR1834" s="42">
        <v>45.1</v>
      </c>
      <c r="CS1834" s="42">
        <v>0</v>
      </c>
    </row>
    <row r="1835" spans="1:97">
      <c r="A1835" s="40" t="s">
        <v>4371</v>
      </c>
      <c r="B1835" s="40" t="s">
        <v>289</v>
      </c>
      <c r="C1835" s="40" t="s">
        <v>4176</v>
      </c>
      <c r="D1835" s="40" t="s">
        <v>4187</v>
      </c>
      <c r="E1835" s="40" t="s">
        <v>4188</v>
      </c>
      <c r="F1835" s="40" t="s">
        <v>2814</v>
      </c>
      <c r="G1835" s="41" t="s">
        <v>294</v>
      </c>
      <c r="H1835" s="40" t="s">
        <v>4372</v>
      </c>
      <c r="I1835" s="42">
        <v>173</v>
      </c>
      <c r="J1835" s="42">
        <v>35.905659999999997</v>
      </c>
      <c r="K1835" s="42">
        <v>22.849056999999998</v>
      </c>
      <c r="L1835" s="42">
        <v>35.905659999999997</v>
      </c>
      <c r="M1835" s="42">
        <v>35.089623000000003</v>
      </c>
      <c r="N1835" s="42">
        <v>31.009433999999999</v>
      </c>
      <c r="O1835" s="42">
        <v>12.240565999999999</v>
      </c>
      <c r="P1835" s="42">
        <v>12</v>
      </c>
      <c r="Q1835" s="42">
        <v>19</v>
      </c>
      <c r="R1835" s="42">
        <v>19</v>
      </c>
      <c r="S1835" s="42">
        <v>26</v>
      </c>
      <c r="T1835" s="42">
        <v>27</v>
      </c>
      <c r="U1835" s="42">
        <v>18</v>
      </c>
      <c r="V1835" s="42">
        <v>90.580189000000004</v>
      </c>
      <c r="W1835" s="42">
        <v>21.216981000000001</v>
      </c>
      <c r="X1835" s="42">
        <v>9.7924530000000001</v>
      </c>
      <c r="Y1835" s="42">
        <v>17.952829999999999</v>
      </c>
      <c r="Z1835" s="42">
        <v>18.768868000000001</v>
      </c>
      <c r="AA1835" s="42">
        <v>17.952829999999999</v>
      </c>
      <c r="AB1835" s="42">
        <v>4.0801889999999998</v>
      </c>
      <c r="AC1835" s="42">
        <v>0.81603800000000004</v>
      </c>
      <c r="AD1835" s="42">
        <v>27.745283000000001</v>
      </c>
      <c r="AE1835" s="42">
        <v>46.514150999999998</v>
      </c>
      <c r="AF1835" s="42">
        <v>16.320754999999998</v>
      </c>
      <c r="AG1835" s="42">
        <v>82.419810999999996</v>
      </c>
      <c r="AH1835" s="42">
        <v>14.688679</v>
      </c>
      <c r="AI1835" s="42">
        <v>13.056604</v>
      </c>
      <c r="AJ1835" s="42">
        <v>17.952829999999999</v>
      </c>
      <c r="AK1835" s="42">
        <v>16.320754999999998</v>
      </c>
      <c r="AL1835" s="42">
        <v>13.056604</v>
      </c>
      <c r="AM1835" s="42">
        <v>4.0801889999999998</v>
      </c>
      <c r="AN1835" s="42">
        <v>3.264151</v>
      </c>
      <c r="AO1835" s="42">
        <v>21.216981000000001</v>
      </c>
      <c r="AP1835" s="42">
        <v>45.698112999999999</v>
      </c>
      <c r="AQ1835" s="42">
        <v>15.504716999999999</v>
      </c>
      <c r="AR1835" s="42">
        <v>140.35849099999999</v>
      </c>
      <c r="AS1835" s="42">
        <v>0</v>
      </c>
      <c r="AT1835" s="42">
        <v>6.528302</v>
      </c>
      <c r="AU1835" s="42">
        <v>3.264151</v>
      </c>
      <c r="AV1835" s="42">
        <v>16.320754999999998</v>
      </c>
      <c r="AW1835" s="42">
        <v>26.113208</v>
      </c>
      <c r="AX1835" s="42">
        <v>16.320754999999998</v>
      </c>
      <c r="AY1835" s="42">
        <v>48.962263999999998</v>
      </c>
      <c r="AZ1835" s="42">
        <v>22.849056999999998</v>
      </c>
      <c r="BA1835" s="42">
        <v>68.547169999999994</v>
      </c>
      <c r="BB1835" s="42">
        <v>0</v>
      </c>
      <c r="BC1835" s="42">
        <v>6.528302</v>
      </c>
      <c r="BD1835" s="42">
        <v>3.264151</v>
      </c>
      <c r="BE1835" s="42">
        <v>9.7924530000000001</v>
      </c>
      <c r="BF1835" s="42">
        <v>3.264151</v>
      </c>
      <c r="BG1835" s="42">
        <v>16.320754999999998</v>
      </c>
      <c r="BH1835" s="42">
        <v>26.113208</v>
      </c>
      <c r="BI1835" s="42">
        <v>3.264151</v>
      </c>
      <c r="BJ1835" s="42">
        <v>71.811321000000007</v>
      </c>
      <c r="BK1835" s="42">
        <v>0</v>
      </c>
      <c r="BL1835" s="42">
        <v>0</v>
      </c>
      <c r="BM1835" s="42">
        <v>0</v>
      </c>
      <c r="BN1835" s="42">
        <v>6.528302</v>
      </c>
      <c r="BO1835" s="42">
        <v>22.849056999999998</v>
      </c>
      <c r="BP1835" s="42">
        <v>0</v>
      </c>
      <c r="BQ1835" s="42">
        <v>22.849056999999998</v>
      </c>
      <c r="BR1835" s="42">
        <v>19.584906</v>
      </c>
      <c r="BS1835" s="42">
        <v>9.7924530000000001</v>
      </c>
      <c r="BT1835" s="42">
        <v>0</v>
      </c>
      <c r="BU1835" s="42">
        <v>0</v>
      </c>
      <c r="BV1835" s="42">
        <v>0</v>
      </c>
      <c r="BW1835" s="42">
        <v>0</v>
      </c>
      <c r="BX1835" s="42">
        <v>0</v>
      </c>
      <c r="BY1835" s="42">
        <v>3.264151</v>
      </c>
      <c r="BZ1835" s="42">
        <v>0</v>
      </c>
      <c r="CA1835" s="42">
        <v>6.528302</v>
      </c>
      <c r="CB1835" s="42">
        <v>71.811321000000007</v>
      </c>
      <c r="CC1835" s="42">
        <v>0</v>
      </c>
      <c r="CD1835" s="42">
        <v>6.528302</v>
      </c>
      <c r="CE1835" s="42">
        <v>3.264151</v>
      </c>
      <c r="CF1835" s="42">
        <v>16.320754999999998</v>
      </c>
      <c r="CG1835" s="42">
        <v>22.849056999999998</v>
      </c>
      <c r="CH1835" s="42">
        <v>9.7924530000000001</v>
      </c>
      <c r="CI1835" s="42">
        <v>0</v>
      </c>
      <c r="CJ1835" s="42">
        <v>13.056604</v>
      </c>
      <c r="CK1835" s="42">
        <v>58.754716999999999</v>
      </c>
      <c r="CL1835" s="42">
        <v>0</v>
      </c>
      <c r="CM1835" s="42">
        <v>0</v>
      </c>
      <c r="CN1835" s="42">
        <v>0</v>
      </c>
      <c r="CO1835" s="42">
        <v>0</v>
      </c>
      <c r="CP1835" s="42">
        <v>3.264151</v>
      </c>
      <c r="CQ1835" s="42">
        <v>3.264151</v>
      </c>
      <c r="CR1835" s="42">
        <v>48.962263999999998</v>
      </c>
      <c r="CS1835" s="42">
        <v>3.264151</v>
      </c>
    </row>
    <row r="1836" spans="1:97">
      <c r="A1836" s="40" t="s">
        <v>4373</v>
      </c>
      <c r="B1836" s="40" t="s">
        <v>289</v>
      </c>
      <c r="C1836" s="40" t="s">
        <v>4176</v>
      </c>
      <c r="D1836" s="40" t="s">
        <v>4177</v>
      </c>
      <c r="E1836" s="40" t="s">
        <v>4354</v>
      </c>
      <c r="F1836" s="40" t="s">
        <v>2814</v>
      </c>
      <c r="G1836" s="41" t="s">
        <v>294</v>
      </c>
      <c r="H1836" s="40" t="s">
        <v>4374</v>
      </c>
      <c r="I1836" s="42">
        <v>140</v>
      </c>
      <c r="J1836" s="42">
        <v>16.153846000000001</v>
      </c>
      <c r="K1836" s="42">
        <v>15.076923000000001</v>
      </c>
      <c r="L1836" s="42">
        <v>24.769231000000001</v>
      </c>
      <c r="M1836" s="42">
        <v>34.461537999999997</v>
      </c>
      <c r="N1836" s="42">
        <v>31.230768999999999</v>
      </c>
      <c r="O1836" s="42">
        <v>18.307691999999999</v>
      </c>
      <c r="P1836" s="42">
        <v>16</v>
      </c>
      <c r="Q1836" s="42">
        <v>18</v>
      </c>
      <c r="R1836" s="42">
        <v>29</v>
      </c>
      <c r="S1836" s="42">
        <v>23</v>
      </c>
      <c r="T1836" s="42">
        <v>35</v>
      </c>
      <c r="U1836" s="42">
        <v>15</v>
      </c>
      <c r="V1836" s="42">
        <v>77.538461999999996</v>
      </c>
      <c r="W1836" s="42">
        <v>9.6923080000000006</v>
      </c>
      <c r="X1836" s="42">
        <v>11.846154</v>
      </c>
      <c r="Y1836" s="42">
        <v>11.846154</v>
      </c>
      <c r="Z1836" s="42">
        <v>19.384615</v>
      </c>
      <c r="AA1836" s="42">
        <v>17.230768999999999</v>
      </c>
      <c r="AB1836" s="42">
        <v>7.538462</v>
      </c>
      <c r="AC1836" s="42">
        <v>0</v>
      </c>
      <c r="AD1836" s="42">
        <v>15.076923000000001</v>
      </c>
      <c r="AE1836" s="42">
        <v>44.153846000000001</v>
      </c>
      <c r="AF1836" s="42">
        <v>18.307691999999999</v>
      </c>
      <c r="AG1836" s="42">
        <v>62.461537999999997</v>
      </c>
      <c r="AH1836" s="42">
        <v>6.461538</v>
      </c>
      <c r="AI1836" s="42">
        <v>3.230769</v>
      </c>
      <c r="AJ1836" s="42">
        <v>12.923076999999999</v>
      </c>
      <c r="AK1836" s="42">
        <v>15.076923000000001</v>
      </c>
      <c r="AL1836" s="42">
        <v>14</v>
      </c>
      <c r="AM1836" s="42">
        <v>8.6153849999999998</v>
      </c>
      <c r="AN1836" s="42">
        <v>2.1538460000000001</v>
      </c>
      <c r="AO1836" s="42">
        <v>8.6153849999999998</v>
      </c>
      <c r="AP1836" s="42">
        <v>32.307692000000003</v>
      </c>
      <c r="AQ1836" s="42">
        <v>21.538461999999999</v>
      </c>
      <c r="AR1836" s="42">
        <v>120.615385</v>
      </c>
      <c r="AS1836" s="42">
        <v>8.6153849999999998</v>
      </c>
      <c r="AT1836" s="42">
        <v>0</v>
      </c>
      <c r="AU1836" s="42">
        <v>12.923076999999999</v>
      </c>
      <c r="AV1836" s="42">
        <v>25.846153999999999</v>
      </c>
      <c r="AW1836" s="42">
        <v>8.6153849999999998</v>
      </c>
      <c r="AX1836" s="42">
        <v>4.3076920000000003</v>
      </c>
      <c r="AY1836" s="42">
        <v>51.692307999999997</v>
      </c>
      <c r="AZ1836" s="42">
        <v>8.6153849999999998</v>
      </c>
      <c r="BA1836" s="42">
        <v>64.615385000000003</v>
      </c>
      <c r="BB1836" s="42">
        <v>8.6153849999999998</v>
      </c>
      <c r="BC1836" s="42">
        <v>0</v>
      </c>
      <c r="BD1836" s="42">
        <v>4.3076920000000003</v>
      </c>
      <c r="BE1836" s="42">
        <v>12.923076999999999</v>
      </c>
      <c r="BF1836" s="42">
        <v>4.3076920000000003</v>
      </c>
      <c r="BG1836" s="42">
        <v>4.3076920000000003</v>
      </c>
      <c r="BH1836" s="42">
        <v>21.538461999999999</v>
      </c>
      <c r="BI1836" s="42">
        <v>8.6153849999999998</v>
      </c>
      <c r="BJ1836" s="42">
        <v>56</v>
      </c>
      <c r="BK1836" s="42">
        <v>0</v>
      </c>
      <c r="BL1836" s="42">
        <v>0</v>
      </c>
      <c r="BM1836" s="42">
        <v>8.6153849999999998</v>
      </c>
      <c r="BN1836" s="42">
        <v>12.923076999999999</v>
      </c>
      <c r="BO1836" s="42">
        <v>4.3076920000000003</v>
      </c>
      <c r="BP1836" s="42">
        <v>0</v>
      </c>
      <c r="BQ1836" s="42">
        <v>30.153846000000001</v>
      </c>
      <c r="BR1836" s="42">
        <v>0</v>
      </c>
      <c r="BS1836" s="42">
        <v>4.3076920000000003</v>
      </c>
      <c r="BT1836" s="42">
        <v>0</v>
      </c>
      <c r="BU1836" s="42">
        <v>0</v>
      </c>
      <c r="BV1836" s="42">
        <v>0</v>
      </c>
      <c r="BW1836" s="42">
        <v>0</v>
      </c>
      <c r="BX1836" s="42">
        <v>0</v>
      </c>
      <c r="BY1836" s="42">
        <v>0</v>
      </c>
      <c r="BZ1836" s="42">
        <v>0</v>
      </c>
      <c r="CA1836" s="42">
        <v>4.3076920000000003</v>
      </c>
      <c r="CB1836" s="42">
        <v>56</v>
      </c>
      <c r="CC1836" s="42">
        <v>8.6153849999999998</v>
      </c>
      <c r="CD1836" s="42">
        <v>0</v>
      </c>
      <c r="CE1836" s="42">
        <v>8.6153849999999998</v>
      </c>
      <c r="CF1836" s="42">
        <v>21.538461999999999</v>
      </c>
      <c r="CG1836" s="42">
        <v>8.6153849999999998</v>
      </c>
      <c r="CH1836" s="42">
        <v>4.3076920000000003</v>
      </c>
      <c r="CI1836" s="42">
        <v>0</v>
      </c>
      <c r="CJ1836" s="42">
        <v>4.3076920000000003</v>
      </c>
      <c r="CK1836" s="42">
        <v>60.307692000000003</v>
      </c>
      <c r="CL1836" s="42">
        <v>0</v>
      </c>
      <c r="CM1836" s="42">
        <v>0</v>
      </c>
      <c r="CN1836" s="42">
        <v>4.3076920000000003</v>
      </c>
      <c r="CO1836" s="42">
        <v>4.3076920000000003</v>
      </c>
      <c r="CP1836" s="42">
        <v>0</v>
      </c>
      <c r="CQ1836" s="42">
        <v>0</v>
      </c>
      <c r="CR1836" s="42">
        <v>51.692307999999997</v>
      </c>
      <c r="CS1836" s="42">
        <v>0</v>
      </c>
    </row>
    <row r="1837" spans="1:97">
      <c r="A1837" s="40" t="s">
        <v>4375</v>
      </c>
      <c r="B1837" s="40" t="s">
        <v>289</v>
      </c>
      <c r="C1837" s="40" t="s">
        <v>4176</v>
      </c>
      <c r="D1837" s="40" t="s">
        <v>4187</v>
      </c>
      <c r="E1837" s="40" t="s">
        <v>4194</v>
      </c>
      <c r="F1837" s="40" t="s">
        <v>4195</v>
      </c>
      <c r="G1837" s="41" t="s">
        <v>294</v>
      </c>
      <c r="H1837" s="40" t="s">
        <v>4376</v>
      </c>
      <c r="I1837" s="42">
        <v>100</v>
      </c>
      <c r="J1837" s="42">
        <v>21</v>
      </c>
      <c r="K1837" s="42">
        <v>12</v>
      </c>
      <c r="L1837" s="42">
        <v>19</v>
      </c>
      <c r="M1837" s="42">
        <v>24</v>
      </c>
      <c r="N1837" s="42">
        <v>13</v>
      </c>
      <c r="O1837" s="42">
        <v>11</v>
      </c>
      <c r="P1837" s="42">
        <v>13</v>
      </c>
      <c r="Q1837" s="42">
        <v>8</v>
      </c>
      <c r="R1837" s="42">
        <v>22</v>
      </c>
      <c r="S1837" s="42">
        <v>18</v>
      </c>
      <c r="T1837" s="42">
        <v>13</v>
      </c>
      <c r="U1837" s="42">
        <v>6</v>
      </c>
      <c r="V1837" s="42">
        <v>52</v>
      </c>
      <c r="W1837" s="42">
        <v>13</v>
      </c>
      <c r="X1837" s="42">
        <v>5</v>
      </c>
      <c r="Y1837" s="42">
        <v>9</v>
      </c>
      <c r="Z1837" s="42">
        <v>10</v>
      </c>
      <c r="AA1837" s="42">
        <v>10</v>
      </c>
      <c r="AB1837" s="42">
        <v>4</v>
      </c>
      <c r="AC1837" s="42">
        <v>1</v>
      </c>
      <c r="AD1837" s="42">
        <v>14</v>
      </c>
      <c r="AE1837" s="42">
        <v>29</v>
      </c>
      <c r="AF1837" s="42">
        <v>9</v>
      </c>
      <c r="AG1837" s="42">
        <v>48</v>
      </c>
      <c r="AH1837" s="42">
        <v>8</v>
      </c>
      <c r="AI1837" s="42">
        <v>7</v>
      </c>
      <c r="AJ1837" s="42">
        <v>10</v>
      </c>
      <c r="AK1837" s="42">
        <v>14</v>
      </c>
      <c r="AL1837" s="42">
        <v>3</v>
      </c>
      <c r="AM1837" s="42">
        <v>5</v>
      </c>
      <c r="AN1837" s="42">
        <v>1</v>
      </c>
      <c r="AO1837" s="42">
        <v>9</v>
      </c>
      <c r="AP1837" s="42">
        <v>31</v>
      </c>
      <c r="AQ1837" s="42">
        <v>8</v>
      </c>
      <c r="AR1837" s="42">
        <v>92</v>
      </c>
      <c r="AS1837" s="42">
        <v>8</v>
      </c>
      <c r="AT1837" s="42">
        <v>4</v>
      </c>
      <c r="AU1837" s="42">
        <v>8</v>
      </c>
      <c r="AV1837" s="42">
        <v>8</v>
      </c>
      <c r="AW1837" s="42">
        <v>20</v>
      </c>
      <c r="AX1837" s="42">
        <v>4</v>
      </c>
      <c r="AY1837" s="42">
        <v>32</v>
      </c>
      <c r="AZ1837" s="42">
        <v>8</v>
      </c>
      <c r="BA1837" s="42">
        <v>52</v>
      </c>
      <c r="BB1837" s="42">
        <v>4</v>
      </c>
      <c r="BC1837" s="42">
        <v>0</v>
      </c>
      <c r="BD1837" s="42">
        <v>0</v>
      </c>
      <c r="BE1837" s="42">
        <v>4</v>
      </c>
      <c r="BF1837" s="42">
        <v>12</v>
      </c>
      <c r="BG1837" s="42">
        <v>4</v>
      </c>
      <c r="BH1837" s="42">
        <v>24</v>
      </c>
      <c r="BI1837" s="42">
        <v>4</v>
      </c>
      <c r="BJ1837" s="42">
        <v>40</v>
      </c>
      <c r="BK1837" s="42">
        <v>4</v>
      </c>
      <c r="BL1837" s="42">
        <v>4</v>
      </c>
      <c r="BM1837" s="42">
        <v>8</v>
      </c>
      <c r="BN1837" s="42">
        <v>4</v>
      </c>
      <c r="BO1837" s="42">
        <v>8</v>
      </c>
      <c r="BP1837" s="42">
        <v>0</v>
      </c>
      <c r="BQ1837" s="42">
        <v>8</v>
      </c>
      <c r="BR1837" s="42">
        <v>4</v>
      </c>
      <c r="BS1837" s="42">
        <v>12</v>
      </c>
      <c r="BT1837" s="42">
        <v>0</v>
      </c>
      <c r="BU1837" s="42">
        <v>0</v>
      </c>
      <c r="BV1837" s="42">
        <v>0</v>
      </c>
      <c r="BW1837" s="42">
        <v>4</v>
      </c>
      <c r="BX1837" s="42">
        <v>4</v>
      </c>
      <c r="BY1837" s="42">
        <v>0</v>
      </c>
      <c r="BZ1837" s="42">
        <v>0</v>
      </c>
      <c r="CA1837" s="42">
        <v>4</v>
      </c>
      <c r="CB1837" s="42">
        <v>32</v>
      </c>
      <c r="CC1837" s="42">
        <v>4</v>
      </c>
      <c r="CD1837" s="42">
        <v>0</v>
      </c>
      <c r="CE1837" s="42">
        <v>4</v>
      </c>
      <c r="CF1837" s="42">
        <v>0</v>
      </c>
      <c r="CG1837" s="42">
        <v>16</v>
      </c>
      <c r="CH1837" s="42">
        <v>4</v>
      </c>
      <c r="CI1837" s="42">
        <v>0</v>
      </c>
      <c r="CJ1837" s="42">
        <v>4</v>
      </c>
      <c r="CK1837" s="42">
        <v>48</v>
      </c>
      <c r="CL1837" s="42">
        <v>4</v>
      </c>
      <c r="CM1837" s="42">
        <v>4</v>
      </c>
      <c r="CN1837" s="42">
        <v>4</v>
      </c>
      <c r="CO1837" s="42">
        <v>4</v>
      </c>
      <c r="CP1837" s="42">
        <v>0</v>
      </c>
      <c r="CQ1837" s="42">
        <v>0</v>
      </c>
      <c r="CR1837" s="42">
        <v>32</v>
      </c>
      <c r="CS1837" s="42">
        <v>0</v>
      </c>
    </row>
    <row r="1838" spans="1:97">
      <c r="A1838" s="40" t="s">
        <v>4377</v>
      </c>
      <c r="B1838" s="40" t="s">
        <v>289</v>
      </c>
      <c r="C1838" s="40" t="s">
        <v>4176</v>
      </c>
      <c r="D1838" s="40" t="s">
        <v>4201</v>
      </c>
      <c r="E1838" s="40" t="s">
        <v>4378</v>
      </c>
      <c r="F1838" s="40" t="s">
        <v>2903</v>
      </c>
      <c r="G1838" s="41" t="s">
        <v>294</v>
      </c>
      <c r="H1838" s="40" t="s">
        <v>4379</v>
      </c>
      <c r="I1838" s="42">
        <v>987</v>
      </c>
      <c r="J1838" s="42">
        <v>207</v>
      </c>
      <c r="K1838" s="42">
        <v>148</v>
      </c>
      <c r="L1838" s="42">
        <v>233</v>
      </c>
      <c r="M1838" s="42">
        <v>213</v>
      </c>
      <c r="N1838" s="42">
        <v>118</v>
      </c>
      <c r="O1838" s="42">
        <v>68</v>
      </c>
      <c r="P1838" s="42">
        <v>185</v>
      </c>
      <c r="Q1838" s="42">
        <v>132</v>
      </c>
      <c r="R1838" s="42">
        <v>221</v>
      </c>
      <c r="S1838" s="42">
        <v>133</v>
      </c>
      <c r="T1838" s="42">
        <v>126</v>
      </c>
      <c r="U1838" s="42">
        <v>47</v>
      </c>
      <c r="V1838" s="42">
        <v>513</v>
      </c>
      <c r="W1838" s="42">
        <v>111</v>
      </c>
      <c r="X1838" s="42">
        <v>79</v>
      </c>
      <c r="Y1838" s="42">
        <v>120</v>
      </c>
      <c r="Z1838" s="42">
        <v>113</v>
      </c>
      <c r="AA1838" s="42">
        <v>54</v>
      </c>
      <c r="AB1838" s="42">
        <v>35</v>
      </c>
      <c r="AC1838" s="42">
        <v>1</v>
      </c>
      <c r="AD1838" s="42">
        <v>145</v>
      </c>
      <c r="AE1838" s="42">
        <v>298</v>
      </c>
      <c r="AF1838" s="42">
        <v>70</v>
      </c>
      <c r="AG1838" s="42">
        <v>474</v>
      </c>
      <c r="AH1838" s="42">
        <v>96</v>
      </c>
      <c r="AI1838" s="42">
        <v>69</v>
      </c>
      <c r="AJ1838" s="42">
        <v>113</v>
      </c>
      <c r="AK1838" s="42">
        <v>100</v>
      </c>
      <c r="AL1838" s="42">
        <v>64</v>
      </c>
      <c r="AM1838" s="42">
        <v>30</v>
      </c>
      <c r="AN1838" s="42">
        <v>2</v>
      </c>
      <c r="AO1838" s="42">
        <v>119</v>
      </c>
      <c r="AP1838" s="42">
        <v>285</v>
      </c>
      <c r="AQ1838" s="42">
        <v>70</v>
      </c>
      <c r="AR1838" s="42">
        <v>808</v>
      </c>
      <c r="AS1838" s="42">
        <v>56</v>
      </c>
      <c r="AT1838" s="42">
        <v>20</v>
      </c>
      <c r="AU1838" s="42">
        <v>44</v>
      </c>
      <c r="AV1838" s="42">
        <v>88</v>
      </c>
      <c r="AW1838" s="42">
        <v>128</v>
      </c>
      <c r="AX1838" s="42">
        <v>164</v>
      </c>
      <c r="AY1838" s="42">
        <v>208</v>
      </c>
      <c r="AZ1838" s="42">
        <v>100</v>
      </c>
      <c r="BA1838" s="42">
        <v>436</v>
      </c>
      <c r="BB1838" s="42">
        <v>36</v>
      </c>
      <c r="BC1838" s="42">
        <v>16</v>
      </c>
      <c r="BD1838" s="42">
        <v>32</v>
      </c>
      <c r="BE1838" s="42">
        <v>36</v>
      </c>
      <c r="BF1838" s="42">
        <v>16</v>
      </c>
      <c r="BG1838" s="42">
        <v>128</v>
      </c>
      <c r="BH1838" s="42">
        <v>112</v>
      </c>
      <c r="BI1838" s="42">
        <v>60</v>
      </c>
      <c r="BJ1838" s="42">
        <v>372</v>
      </c>
      <c r="BK1838" s="42">
        <v>20</v>
      </c>
      <c r="BL1838" s="42">
        <v>4</v>
      </c>
      <c r="BM1838" s="42">
        <v>12</v>
      </c>
      <c r="BN1838" s="42">
        <v>52</v>
      </c>
      <c r="BO1838" s="42">
        <v>112</v>
      </c>
      <c r="BP1838" s="42">
        <v>36</v>
      </c>
      <c r="BQ1838" s="42">
        <v>96</v>
      </c>
      <c r="BR1838" s="42">
        <v>40</v>
      </c>
      <c r="BS1838" s="42">
        <v>128</v>
      </c>
      <c r="BT1838" s="42">
        <v>4</v>
      </c>
      <c r="BU1838" s="42">
        <v>0</v>
      </c>
      <c r="BV1838" s="42">
        <v>0</v>
      </c>
      <c r="BW1838" s="42">
        <v>8</v>
      </c>
      <c r="BX1838" s="42">
        <v>8</v>
      </c>
      <c r="BY1838" s="42">
        <v>28</v>
      </c>
      <c r="BZ1838" s="42">
        <v>0</v>
      </c>
      <c r="CA1838" s="42">
        <v>80</v>
      </c>
      <c r="CB1838" s="42">
        <v>440</v>
      </c>
      <c r="CC1838" s="42">
        <v>44</v>
      </c>
      <c r="CD1838" s="42">
        <v>20</v>
      </c>
      <c r="CE1838" s="42">
        <v>36</v>
      </c>
      <c r="CF1838" s="42">
        <v>76</v>
      </c>
      <c r="CG1838" s="42">
        <v>116</v>
      </c>
      <c r="CH1838" s="42">
        <v>136</v>
      </c>
      <c r="CI1838" s="42">
        <v>0</v>
      </c>
      <c r="CJ1838" s="42">
        <v>12</v>
      </c>
      <c r="CK1838" s="42">
        <v>240</v>
      </c>
      <c r="CL1838" s="42">
        <v>8</v>
      </c>
      <c r="CM1838" s="42">
        <v>0</v>
      </c>
      <c r="CN1838" s="42">
        <v>8</v>
      </c>
      <c r="CO1838" s="42">
        <v>4</v>
      </c>
      <c r="CP1838" s="42">
        <v>4</v>
      </c>
      <c r="CQ1838" s="42">
        <v>0</v>
      </c>
      <c r="CR1838" s="42">
        <v>208</v>
      </c>
      <c r="CS1838" s="42">
        <v>8</v>
      </c>
    </row>
    <row r="1839" spans="1:97">
      <c r="A1839" s="40" t="s">
        <v>4380</v>
      </c>
      <c r="B1839" s="40" t="s">
        <v>289</v>
      </c>
      <c r="C1839" s="40" t="s">
        <v>4176</v>
      </c>
      <c r="D1839" s="40" t="s">
        <v>4177</v>
      </c>
      <c r="E1839" s="40" t="s">
        <v>4381</v>
      </c>
      <c r="F1839" s="40" t="s">
        <v>2814</v>
      </c>
      <c r="G1839" s="41" t="s">
        <v>294</v>
      </c>
      <c r="H1839" s="40" t="s">
        <v>4382</v>
      </c>
      <c r="I1839" s="42">
        <v>811</v>
      </c>
      <c r="J1839" s="42">
        <v>153.21821700000001</v>
      </c>
      <c r="K1839" s="42">
        <v>99.684403000000003</v>
      </c>
      <c r="L1839" s="42">
        <v>157.203543</v>
      </c>
      <c r="M1839" s="42">
        <v>212.50415000000001</v>
      </c>
      <c r="N1839" s="42">
        <v>118.860046</v>
      </c>
      <c r="O1839" s="42">
        <v>69.529640000000001</v>
      </c>
      <c r="P1839" s="42">
        <v>110</v>
      </c>
      <c r="Q1839" s="42">
        <v>125</v>
      </c>
      <c r="R1839" s="42">
        <v>169</v>
      </c>
      <c r="S1839" s="42">
        <v>154</v>
      </c>
      <c r="T1839" s="42">
        <v>121</v>
      </c>
      <c r="U1839" s="42">
        <v>60</v>
      </c>
      <c r="V1839" s="42">
        <v>404.94926099999998</v>
      </c>
      <c r="W1839" s="42">
        <v>81.649180999999999</v>
      </c>
      <c r="X1839" s="42">
        <v>49.314827999999999</v>
      </c>
      <c r="Y1839" s="42">
        <v>74.569712999999993</v>
      </c>
      <c r="Z1839" s="42">
        <v>103.732039</v>
      </c>
      <c r="AA1839" s="42">
        <v>63.442610000000002</v>
      </c>
      <c r="AB1839" s="42">
        <v>29.216846</v>
      </c>
      <c r="AC1839" s="42">
        <v>3.024044</v>
      </c>
      <c r="AD1839" s="42">
        <v>95.753596999999999</v>
      </c>
      <c r="AE1839" s="42">
        <v>244.74503999999999</v>
      </c>
      <c r="AF1839" s="42">
        <v>64.450624000000005</v>
      </c>
      <c r="AG1839" s="42">
        <v>406.05073900000002</v>
      </c>
      <c r="AH1839" s="42">
        <v>71.569035</v>
      </c>
      <c r="AI1839" s="42">
        <v>50.369574999999998</v>
      </c>
      <c r="AJ1839" s="42">
        <v>82.633830000000003</v>
      </c>
      <c r="AK1839" s="42">
        <v>108.77211200000001</v>
      </c>
      <c r="AL1839" s="42">
        <v>55.417436000000002</v>
      </c>
      <c r="AM1839" s="42">
        <v>34.264707000000001</v>
      </c>
      <c r="AN1839" s="42">
        <v>3.024044</v>
      </c>
      <c r="AO1839" s="42">
        <v>87.697269000000006</v>
      </c>
      <c r="AP1839" s="42">
        <v>245.79199700000001</v>
      </c>
      <c r="AQ1839" s="42">
        <v>72.561473000000007</v>
      </c>
      <c r="AR1839" s="42">
        <v>652.75728800000002</v>
      </c>
      <c r="AS1839" s="42">
        <v>8.0641169999999995</v>
      </c>
      <c r="AT1839" s="42">
        <v>8.0641169999999995</v>
      </c>
      <c r="AU1839" s="42">
        <v>40.320582999999999</v>
      </c>
      <c r="AV1839" s="42">
        <v>92.737341999999998</v>
      </c>
      <c r="AW1839" s="42">
        <v>124.993808</v>
      </c>
      <c r="AX1839" s="42">
        <v>136.74728400000001</v>
      </c>
      <c r="AY1839" s="42">
        <v>153.124753</v>
      </c>
      <c r="AZ1839" s="42">
        <v>88.705282999999994</v>
      </c>
      <c r="BA1839" s="42">
        <v>322.221968</v>
      </c>
      <c r="BB1839" s="42">
        <v>4.0320580000000001</v>
      </c>
      <c r="BC1839" s="42">
        <v>0</v>
      </c>
      <c r="BD1839" s="42">
        <v>28.224408</v>
      </c>
      <c r="BE1839" s="42">
        <v>56.448816999999998</v>
      </c>
      <c r="BF1839" s="42">
        <v>20.160291999999998</v>
      </c>
      <c r="BG1839" s="42">
        <v>100.552223</v>
      </c>
      <c r="BH1839" s="42">
        <v>88.611819999999994</v>
      </c>
      <c r="BI1839" s="42">
        <v>24.192350000000001</v>
      </c>
      <c r="BJ1839" s="42">
        <v>330.53532000000001</v>
      </c>
      <c r="BK1839" s="42">
        <v>4.0320580000000001</v>
      </c>
      <c r="BL1839" s="42">
        <v>8.0641169999999995</v>
      </c>
      <c r="BM1839" s="42">
        <v>12.096175000000001</v>
      </c>
      <c r="BN1839" s="42">
        <v>36.288525</v>
      </c>
      <c r="BO1839" s="42">
        <v>104.833517</v>
      </c>
      <c r="BP1839" s="42">
        <v>36.195062</v>
      </c>
      <c r="BQ1839" s="42">
        <v>64.512933000000004</v>
      </c>
      <c r="BR1839" s="42">
        <v>64.512933000000004</v>
      </c>
      <c r="BS1839" s="42">
        <v>60.356256999999999</v>
      </c>
      <c r="BT1839" s="42">
        <v>0</v>
      </c>
      <c r="BU1839" s="42">
        <v>0</v>
      </c>
      <c r="BV1839" s="42">
        <v>0</v>
      </c>
      <c r="BW1839" s="42">
        <v>0</v>
      </c>
      <c r="BX1839" s="42">
        <v>4.0320580000000001</v>
      </c>
      <c r="BY1839" s="42">
        <v>32.131849000000003</v>
      </c>
      <c r="BZ1839" s="42">
        <v>0</v>
      </c>
      <c r="CA1839" s="42">
        <v>24.192350000000001</v>
      </c>
      <c r="CB1839" s="42">
        <v>358.72857399999998</v>
      </c>
      <c r="CC1839" s="42">
        <v>8.0641169999999995</v>
      </c>
      <c r="CD1839" s="42">
        <v>8.0641169999999995</v>
      </c>
      <c r="CE1839" s="42">
        <v>40.320582999999999</v>
      </c>
      <c r="CF1839" s="42">
        <v>64.512933000000004</v>
      </c>
      <c r="CG1839" s="42">
        <v>112.897633</v>
      </c>
      <c r="CH1839" s="42">
        <v>92.612724</v>
      </c>
      <c r="CI1839" s="42">
        <v>0</v>
      </c>
      <c r="CJ1839" s="42">
        <v>32.256467000000001</v>
      </c>
      <c r="CK1839" s="42">
        <v>233.67245700000001</v>
      </c>
      <c r="CL1839" s="42">
        <v>0</v>
      </c>
      <c r="CM1839" s="42">
        <v>0</v>
      </c>
      <c r="CN1839" s="42">
        <v>0</v>
      </c>
      <c r="CO1839" s="42">
        <v>28.224408</v>
      </c>
      <c r="CP1839" s="42">
        <v>8.0641169999999995</v>
      </c>
      <c r="CQ1839" s="42">
        <v>12.002712000000001</v>
      </c>
      <c r="CR1839" s="42">
        <v>153.124753</v>
      </c>
      <c r="CS1839" s="42">
        <v>32.256467000000001</v>
      </c>
    </row>
    <row r="1840" spans="1:97">
      <c r="A1840" s="40" t="s">
        <v>4383</v>
      </c>
      <c r="B1840" s="40" t="s">
        <v>289</v>
      </c>
      <c r="C1840" s="40" t="s">
        <v>4176</v>
      </c>
      <c r="D1840" s="40" t="s">
        <v>4177</v>
      </c>
      <c r="E1840" s="40" t="s">
        <v>4381</v>
      </c>
      <c r="F1840" s="40" t="s">
        <v>2814</v>
      </c>
      <c r="G1840" s="41" t="s">
        <v>294</v>
      </c>
      <c r="H1840" s="40" t="s">
        <v>4384</v>
      </c>
      <c r="I1840" s="42">
        <v>244</v>
      </c>
      <c r="J1840" s="42">
        <v>31</v>
      </c>
      <c r="K1840" s="42">
        <v>28</v>
      </c>
      <c r="L1840" s="42">
        <v>41</v>
      </c>
      <c r="M1840" s="42">
        <v>67</v>
      </c>
      <c r="N1840" s="42">
        <v>50</v>
      </c>
      <c r="O1840" s="42">
        <v>27</v>
      </c>
      <c r="P1840" s="42">
        <v>33</v>
      </c>
      <c r="Q1840" s="42">
        <v>25</v>
      </c>
      <c r="R1840" s="42">
        <v>53</v>
      </c>
      <c r="S1840" s="42">
        <v>47</v>
      </c>
      <c r="T1840" s="42">
        <v>32</v>
      </c>
      <c r="U1840" s="42">
        <v>17</v>
      </c>
      <c r="V1840" s="42">
        <v>121</v>
      </c>
      <c r="W1840" s="42">
        <v>13</v>
      </c>
      <c r="X1840" s="42">
        <v>17</v>
      </c>
      <c r="Y1840" s="42">
        <v>23</v>
      </c>
      <c r="Z1840" s="42">
        <v>35</v>
      </c>
      <c r="AA1840" s="42">
        <v>24</v>
      </c>
      <c r="AB1840" s="42">
        <v>9</v>
      </c>
      <c r="AC1840" s="42">
        <v>0</v>
      </c>
      <c r="AD1840" s="42">
        <v>20</v>
      </c>
      <c r="AE1840" s="42">
        <v>78</v>
      </c>
      <c r="AF1840" s="42">
        <v>23</v>
      </c>
      <c r="AG1840" s="42">
        <v>123</v>
      </c>
      <c r="AH1840" s="42">
        <v>18</v>
      </c>
      <c r="AI1840" s="42">
        <v>11</v>
      </c>
      <c r="AJ1840" s="42">
        <v>18</v>
      </c>
      <c r="AK1840" s="42">
        <v>32</v>
      </c>
      <c r="AL1840" s="42">
        <v>26</v>
      </c>
      <c r="AM1840" s="42">
        <v>15</v>
      </c>
      <c r="AN1840" s="42">
        <v>3</v>
      </c>
      <c r="AO1840" s="42">
        <v>23</v>
      </c>
      <c r="AP1840" s="42">
        <v>70</v>
      </c>
      <c r="AQ1840" s="42">
        <v>30</v>
      </c>
      <c r="AR1840" s="42">
        <v>228</v>
      </c>
      <c r="AS1840" s="42">
        <v>8</v>
      </c>
      <c r="AT1840" s="42">
        <v>12</v>
      </c>
      <c r="AU1840" s="42">
        <v>16</v>
      </c>
      <c r="AV1840" s="42">
        <v>40</v>
      </c>
      <c r="AW1840" s="42">
        <v>16</v>
      </c>
      <c r="AX1840" s="42">
        <v>32</v>
      </c>
      <c r="AY1840" s="42">
        <v>80</v>
      </c>
      <c r="AZ1840" s="42">
        <v>24</v>
      </c>
      <c r="BA1840" s="42">
        <v>116</v>
      </c>
      <c r="BB1840" s="42">
        <v>4</v>
      </c>
      <c r="BC1840" s="42">
        <v>12</v>
      </c>
      <c r="BD1840" s="42">
        <v>12</v>
      </c>
      <c r="BE1840" s="42">
        <v>20</v>
      </c>
      <c r="BF1840" s="42">
        <v>0</v>
      </c>
      <c r="BG1840" s="42">
        <v>20</v>
      </c>
      <c r="BH1840" s="42">
        <v>44</v>
      </c>
      <c r="BI1840" s="42">
        <v>4</v>
      </c>
      <c r="BJ1840" s="42">
        <v>112</v>
      </c>
      <c r="BK1840" s="42">
        <v>4</v>
      </c>
      <c r="BL1840" s="42">
        <v>0</v>
      </c>
      <c r="BM1840" s="42">
        <v>4</v>
      </c>
      <c r="BN1840" s="42">
        <v>20</v>
      </c>
      <c r="BO1840" s="42">
        <v>16</v>
      </c>
      <c r="BP1840" s="42">
        <v>12</v>
      </c>
      <c r="BQ1840" s="42">
        <v>36</v>
      </c>
      <c r="BR1840" s="42">
        <v>20</v>
      </c>
      <c r="BS1840" s="42">
        <v>12</v>
      </c>
      <c r="BT1840" s="42">
        <v>0</v>
      </c>
      <c r="BU1840" s="42">
        <v>0</v>
      </c>
      <c r="BV1840" s="42">
        <v>0</v>
      </c>
      <c r="BW1840" s="42">
        <v>4</v>
      </c>
      <c r="BX1840" s="42">
        <v>0</v>
      </c>
      <c r="BY1840" s="42">
        <v>0</v>
      </c>
      <c r="BZ1840" s="42">
        <v>0</v>
      </c>
      <c r="CA1840" s="42">
        <v>8</v>
      </c>
      <c r="CB1840" s="42">
        <v>124</v>
      </c>
      <c r="CC1840" s="42">
        <v>8</v>
      </c>
      <c r="CD1840" s="42">
        <v>8</v>
      </c>
      <c r="CE1840" s="42">
        <v>16</v>
      </c>
      <c r="CF1840" s="42">
        <v>36</v>
      </c>
      <c r="CG1840" s="42">
        <v>16</v>
      </c>
      <c r="CH1840" s="42">
        <v>32</v>
      </c>
      <c r="CI1840" s="42">
        <v>0</v>
      </c>
      <c r="CJ1840" s="42">
        <v>8</v>
      </c>
      <c r="CK1840" s="42">
        <v>92</v>
      </c>
      <c r="CL1840" s="42">
        <v>0</v>
      </c>
      <c r="CM1840" s="42">
        <v>4</v>
      </c>
      <c r="CN1840" s="42">
        <v>0</v>
      </c>
      <c r="CO1840" s="42">
        <v>0</v>
      </c>
      <c r="CP1840" s="42">
        <v>0</v>
      </c>
      <c r="CQ1840" s="42">
        <v>0</v>
      </c>
      <c r="CR1840" s="42">
        <v>80</v>
      </c>
      <c r="CS1840" s="42">
        <v>8</v>
      </c>
    </row>
    <row r="1841" spans="1:97">
      <c r="A1841" s="40" t="s">
        <v>4385</v>
      </c>
      <c r="B1841" s="40" t="s">
        <v>289</v>
      </c>
      <c r="C1841" s="40" t="s">
        <v>4176</v>
      </c>
      <c r="D1841" s="40" t="s">
        <v>4177</v>
      </c>
      <c r="E1841" s="40" t="s">
        <v>4178</v>
      </c>
      <c r="F1841" s="40" t="s">
        <v>2814</v>
      </c>
      <c r="G1841" s="41" t="s">
        <v>294</v>
      </c>
      <c r="H1841" s="40" t="s">
        <v>4386</v>
      </c>
      <c r="I1841" s="42">
        <v>137</v>
      </c>
      <c r="J1841" s="42">
        <v>24.909091</v>
      </c>
      <c r="K1841" s="42">
        <v>22.034965</v>
      </c>
      <c r="L1841" s="42">
        <v>26.825175000000002</v>
      </c>
      <c r="M1841" s="42">
        <v>24.909091</v>
      </c>
      <c r="N1841" s="42">
        <v>24.909091</v>
      </c>
      <c r="O1841" s="42">
        <v>13.412587</v>
      </c>
      <c r="P1841" s="42">
        <v>17</v>
      </c>
      <c r="Q1841" s="42">
        <v>16</v>
      </c>
      <c r="R1841" s="42">
        <v>27</v>
      </c>
      <c r="S1841" s="42">
        <v>23</v>
      </c>
      <c r="T1841" s="42">
        <v>17</v>
      </c>
      <c r="U1841" s="42">
        <v>19</v>
      </c>
      <c r="V1841" s="42">
        <v>76.643356999999995</v>
      </c>
      <c r="W1841" s="42">
        <v>16.286712999999999</v>
      </c>
      <c r="X1841" s="42">
        <v>13.412587</v>
      </c>
      <c r="Y1841" s="42">
        <v>15.328671</v>
      </c>
      <c r="Z1841" s="42">
        <v>9.5804200000000002</v>
      </c>
      <c r="AA1841" s="42">
        <v>14.370628999999999</v>
      </c>
      <c r="AB1841" s="42">
        <v>4.7902100000000001</v>
      </c>
      <c r="AC1841" s="42">
        <v>2.874126</v>
      </c>
      <c r="AD1841" s="42">
        <v>19.160838999999999</v>
      </c>
      <c r="AE1841" s="42">
        <v>45.986013999999997</v>
      </c>
      <c r="AF1841" s="42">
        <v>11.496503000000001</v>
      </c>
      <c r="AG1841" s="42">
        <v>60.356642999999998</v>
      </c>
      <c r="AH1841" s="42">
        <v>8.6223779999999994</v>
      </c>
      <c r="AI1841" s="42">
        <v>8.6223779999999994</v>
      </c>
      <c r="AJ1841" s="42">
        <v>11.496503000000001</v>
      </c>
      <c r="AK1841" s="42">
        <v>15.328671</v>
      </c>
      <c r="AL1841" s="42">
        <v>10.538462000000001</v>
      </c>
      <c r="AM1841" s="42">
        <v>4.7902100000000001</v>
      </c>
      <c r="AN1841" s="42">
        <v>0.95804199999999995</v>
      </c>
      <c r="AO1841" s="42">
        <v>8.6223779999999994</v>
      </c>
      <c r="AP1841" s="42">
        <v>40.237761999999996</v>
      </c>
      <c r="AQ1841" s="42">
        <v>11.496503000000001</v>
      </c>
      <c r="AR1841" s="42">
        <v>103.468531</v>
      </c>
      <c r="AS1841" s="42">
        <v>11.496503000000001</v>
      </c>
      <c r="AT1841" s="42">
        <v>0</v>
      </c>
      <c r="AU1841" s="42">
        <v>11.496503000000001</v>
      </c>
      <c r="AV1841" s="42">
        <v>7.6643359999999996</v>
      </c>
      <c r="AW1841" s="42">
        <v>11.496503000000001</v>
      </c>
      <c r="AX1841" s="42">
        <v>30.657343000000001</v>
      </c>
      <c r="AY1841" s="42">
        <v>22.993006999999999</v>
      </c>
      <c r="AZ1841" s="42">
        <v>7.6643359999999996</v>
      </c>
      <c r="BA1841" s="42">
        <v>53.650350000000003</v>
      </c>
      <c r="BB1841" s="42">
        <v>7.6643359999999996</v>
      </c>
      <c r="BC1841" s="42">
        <v>0</v>
      </c>
      <c r="BD1841" s="42">
        <v>3.8321679999999998</v>
      </c>
      <c r="BE1841" s="42">
        <v>0</v>
      </c>
      <c r="BF1841" s="42">
        <v>7.6643359999999996</v>
      </c>
      <c r="BG1841" s="42">
        <v>22.993006999999999</v>
      </c>
      <c r="BH1841" s="42">
        <v>7.6643359999999996</v>
      </c>
      <c r="BI1841" s="42">
        <v>3.8321679999999998</v>
      </c>
      <c r="BJ1841" s="42">
        <v>49.818182</v>
      </c>
      <c r="BK1841" s="42">
        <v>3.8321679999999998</v>
      </c>
      <c r="BL1841" s="42">
        <v>0</v>
      </c>
      <c r="BM1841" s="42">
        <v>7.6643359999999996</v>
      </c>
      <c r="BN1841" s="42">
        <v>7.6643359999999996</v>
      </c>
      <c r="BO1841" s="42">
        <v>3.8321679999999998</v>
      </c>
      <c r="BP1841" s="42">
        <v>7.6643359999999996</v>
      </c>
      <c r="BQ1841" s="42">
        <v>15.328671</v>
      </c>
      <c r="BR1841" s="42">
        <v>3.8321679999999998</v>
      </c>
      <c r="BS1841" s="42">
        <v>15.328671</v>
      </c>
      <c r="BT1841" s="42">
        <v>0</v>
      </c>
      <c r="BU1841" s="42">
        <v>0</v>
      </c>
      <c r="BV1841" s="42">
        <v>0</v>
      </c>
      <c r="BW1841" s="42">
        <v>0</v>
      </c>
      <c r="BX1841" s="42">
        <v>0</v>
      </c>
      <c r="BY1841" s="42">
        <v>11.496503000000001</v>
      </c>
      <c r="BZ1841" s="42">
        <v>0</v>
      </c>
      <c r="CA1841" s="42">
        <v>3.8321679999999998</v>
      </c>
      <c r="CB1841" s="42">
        <v>57.482517000000001</v>
      </c>
      <c r="CC1841" s="42">
        <v>7.6643359999999996</v>
      </c>
      <c r="CD1841" s="42">
        <v>0</v>
      </c>
      <c r="CE1841" s="42">
        <v>11.496503000000001</v>
      </c>
      <c r="CF1841" s="42">
        <v>7.6643359999999996</v>
      </c>
      <c r="CG1841" s="42">
        <v>11.496503000000001</v>
      </c>
      <c r="CH1841" s="42">
        <v>15.328671</v>
      </c>
      <c r="CI1841" s="42">
        <v>0</v>
      </c>
      <c r="CJ1841" s="42">
        <v>3.8321679999999998</v>
      </c>
      <c r="CK1841" s="42">
        <v>30.657343000000001</v>
      </c>
      <c r="CL1841" s="42">
        <v>3.8321679999999998</v>
      </c>
      <c r="CM1841" s="42">
        <v>0</v>
      </c>
      <c r="CN1841" s="42">
        <v>0</v>
      </c>
      <c r="CO1841" s="42">
        <v>0</v>
      </c>
      <c r="CP1841" s="42">
        <v>0</v>
      </c>
      <c r="CQ1841" s="42">
        <v>3.8321679999999998</v>
      </c>
      <c r="CR1841" s="42">
        <v>22.993006999999999</v>
      </c>
      <c r="CS1841" s="42">
        <v>0</v>
      </c>
    </row>
    <row r="1842" spans="1:97">
      <c r="A1842" s="40" t="s">
        <v>4387</v>
      </c>
      <c r="B1842" s="40" t="s">
        <v>289</v>
      </c>
      <c r="C1842" s="40" t="s">
        <v>4176</v>
      </c>
      <c r="D1842" s="40" t="s">
        <v>4177</v>
      </c>
      <c r="E1842" s="40" t="s">
        <v>4354</v>
      </c>
      <c r="F1842" s="40" t="s">
        <v>2814</v>
      </c>
      <c r="G1842" s="41" t="s">
        <v>294</v>
      </c>
      <c r="H1842" s="40" t="s">
        <v>4388</v>
      </c>
      <c r="I1842" s="42">
        <v>145</v>
      </c>
      <c r="J1842" s="42">
        <v>28</v>
      </c>
      <c r="K1842" s="42">
        <v>21</v>
      </c>
      <c r="L1842" s="42">
        <v>31</v>
      </c>
      <c r="M1842" s="42">
        <v>24</v>
      </c>
      <c r="N1842" s="42">
        <v>24</v>
      </c>
      <c r="O1842" s="42">
        <v>17</v>
      </c>
      <c r="P1842" s="42">
        <v>17</v>
      </c>
      <c r="Q1842" s="42">
        <v>18</v>
      </c>
      <c r="R1842" s="42">
        <v>20</v>
      </c>
      <c r="S1842" s="42">
        <v>26</v>
      </c>
      <c r="T1842" s="42">
        <v>19</v>
      </c>
      <c r="U1842" s="42">
        <v>15</v>
      </c>
      <c r="V1842" s="42">
        <v>69</v>
      </c>
      <c r="W1842" s="42">
        <v>13</v>
      </c>
      <c r="X1842" s="42">
        <v>10</v>
      </c>
      <c r="Y1842" s="42">
        <v>15</v>
      </c>
      <c r="Z1842" s="42">
        <v>12</v>
      </c>
      <c r="AA1842" s="42">
        <v>10</v>
      </c>
      <c r="AB1842" s="42">
        <v>9</v>
      </c>
      <c r="AC1842" s="42">
        <v>0</v>
      </c>
      <c r="AD1842" s="42">
        <v>15</v>
      </c>
      <c r="AE1842" s="42">
        <v>40</v>
      </c>
      <c r="AF1842" s="42">
        <v>14</v>
      </c>
      <c r="AG1842" s="42">
        <v>76</v>
      </c>
      <c r="AH1842" s="42">
        <v>15</v>
      </c>
      <c r="AI1842" s="42">
        <v>11</v>
      </c>
      <c r="AJ1842" s="42">
        <v>16</v>
      </c>
      <c r="AK1842" s="42">
        <v>12</v>
      </c>
      <c r="AL1842" s="42">
        <v>14</v>
      </c>
      <c r="AM1842" s="42">
        <v>7</v>
      </c>
      <c r="AN1842" s="42">
        <v>1</v>
      </c>
      <c r="AO1842" s="42">
        <v>20</v>
      </c>
      <c r="AP1842" s="42">
        <v>41</v>
      </c>
      <c r="AQ1842" s="42">
        <v>15</v>
      </c>
      <c r="AR1842" s="42">
        <v>100</v>
      </c>
      <c r="AS1842" s="42">
        <v>4</v>
      </c>
      <c r="AT1842" s="42">
        <v>4</v>
      </c>
      <c r="AU1842" s="42">
        <v>8</v>
      </c>
      <c r="AV1842" s="42">
        <v>16</v>
      </c>
      <c r="AW1842" s="42">
        <v>20</v>
      </c>
      <c r="AX1842" s="42">
        <v>16</v>
      </c>
      <c r="AY1842" s="42">
        <v>20</v>
      </c>
      <c r="AZ1842" s="42">
        <v>12</v>
      </c>
      <c r="BA1842" s="42">
        <v>52</v>
      </c>
      <c r="BB1842" s="42">
        <v>4</v>
      </c>
      <c r="BC1842" s="42">
        <v>4</v>
      </c>
      <c r="BD1842" s="42">
        <v>0</v>
      </c>
      <c r="BE1842" s="42">
        <v>12</v>
      </c>
      <c r="BF1842" s="42">
        <v>8</v>
      </c>
      <c r="BG1842" s="42">
        <v>8</v>
      </c>
      <c r="BH1842" s="42">
        <v>16</v>
      </c>
      <c r="BI1842" s="42">
        <v>0</v>
      </c>
      <c r="BJ1842" s="42">
        <v>48</v>
      </c>
      <c r="BK1842" s="42">
        <v>0</v>
      </c>
      <c r="BL1842" s="42">
        <v>0</v>
      </c>
      <c r="BM1842" s="42">
        <v>8</v>
      </c>
      <c r="BN1842" s="42">
        <v>4</v>
      </c>
      <c r="BO1842" s="42">
        <v>12</v>
      </c>
      <c r="BP1842" s="42">
        <v>8</v>
      </c>
      <c r="BQ1842" s="42">
        <v>4</v>
      </c>
      <c r="BR1842" s="42">
        <v>12</v>
      </c>
      <c r="BS1842" s="42">
        <v>4</v>
      </c>
      <c r="BT1842" s="42">
        <v>0</v>
      </c>
      <c r="BU1842" s="42">
        <v>0</v>
      </c>
      <c r="BV1842" s="42">
        <v>0</v>
      </c>
      <c r="BW1842" s="42">
        <v>0</v>
      </c>
      <c r="BX1842" s="42">
        <v>0</v>
      </c>
      <c r="BY1842" s="42">
        <v>0</v>
      </c>
      <c r="BZ1842" s="42">
        <v>0</v>
      </c>
      <c r="CA1842" s="42">
        <v>4</v>
      </c>
      <c r="CB1842" s="42">
        <v>56</v>
      </c>
      <c r="CC1842" s="42">
        <v>4</v>
      </c>
      <c r="CD1842" s="42">
        <v>4</v>
      </c>
      <c r="CE1842" s="42">
        <v>4</v>
      </c>
      <c r="CF1842" s="42">
        <v>12</v>
      </c>
      <c r="CG1842" s="42">
        <v>16</v>
      </c>
      <c r="CH1842" s="42">
        <v>16</v>
      </c>
      <c r="CI1842" s="42">
        <v>0</v>
      </c>
      <c r="CJ1842" s="42">
        <v>0</v>
      </c>
      <c r="CK1842" s="42">
        <v>40</v>
      </c>
      <c r="CL1842" s="42">
        <v>0</v>
      </c>
      <c r="CM1842" s="42">
        <v>0</v>
      </c>
      <c r="CN1842" s="42">
        <v>4</v>
      </c>
      <c r="CO1842" s="42">
        <v>4</v>
      </c>
      <c r="CP1842" s="42">
        <v>4</v>
      </c>
      <c r="CQ1842" s="42">
        <v>0</v>
      </c>
      <c r="CR1842" s="42">
        <v>20</v>
      </c>
      <c r="CS1842" s="42">
        <v>8</v>
      </c>
    </row>
    <row r="1843" spans="1:97">
      <c r="A1843" s="40" t="s">
        <v>4389</v>
      </c>
      <c r="B1843" s="40" t="s">
        <v>289</v>
      </c>
      <c r="C1843" s="40" t="s">
        <v>4176</v>
      </c>
      <c r="D1843" s="40" t="s">
        <v>4177</v>
      </c>
      <c r="E1843" s="40" t="s">
        <v>4310</v>
      </c>
      <c r="F1843" s="40" t="s">
        <v>2814</v>
      </c>
      <c r="G1843" s="41" t="s">
        <v>294</v>
      </c>
      <c r="H1843" s="40" t="s">
        <v>4390</v>
      </c>
      <c r="I1843" s="42">
        <v>367</v>
      </c>
      <c r="J1843" s="42">
        <v>74</v>
      </c>
      <c r="K1843" s="42">
        <v>31</v>
      </c>
      <c r="L1843" s="42">
        <v>74</v>
      </c>
      <c r="M1843" s="42">
        <v>94</v>
      </c>
      <c r="N1843" s="42">
        <v>59</v>
      </c>
      <c r="O1843" s="42">
        <v>35</v>
      </c>
      <c r="P1843" s="42">
        <v>66</v>
      </c>
      <c r="Q1843" s="42">
        <v>58</v>
      </c>
      <c r="R1843" s="42">
        <v>87</v>
      </c>
      <c r="S1843" s="42">
        <v>86</v>
      </c>
      <c r="T1843" s="42">
        <v>45</v>
      </c>
      <c r="U1843" s="42">
        <v>34</v>
      </c>
      <c r="V1843" s="42">
        <v>191</v>
      </c>
      <c r="W1843" s="42">
        <v>43</v>
      </c>
      <c r="X1843" s="42">
        <v>16</v>
      </c>
      <c r="Y1843" s="42">
        <v>37</v>
      </c>
      <c r="Z1843" s="42">
        <v>46</v>
      </c>
      <c r="AA1843" s="42">
        <v>32</v>
      </c>
      <c r="AB1843" s="42">
        <v>17</v>
      </c>
      <c r="AC1843" s="42">
        <v>0</v>
      </c>
      <c r="AD1843" s="42">
        <v>48</v>
      </c>
      <c r="AE1843" s="42">
        <v>108</v>
      </c>
      <c r="AF1843" s="42">
        <v>35</v>
      </c>
      <c r="AG1843" s="42">
        <v>176</v>
      </c>
      <c r="AH1843" s="42">
        <v>31</v>
      </c>
      <c r="AI1843" s="42">
        <v>15</v>
      </c>
      <c r="AJ1843" s="42">
        <v>37</v>
      </c>
      <c r="AK1843" s="42">
        <v>48</v>
      </c>
      <c r="AL1843" s="42">
        <v>27</v>
      </c>
      <c r="AM1843" s="42">
        <v>18</v>
      </c>
      <c r="AN1843" s="42">
        <v>0</v>
      </c>
      <c r="AO1843" s="42">
        <v>33</v>
      </c>
      <c r="AP1843" s="42">
        <v>109</v>
      </c>
      <c r="AQ1843" s="42">
        <v>34</v>
      </c>
      <c r="AR1843" s="42">
        <v>296</v>
      </c>
      <c r="AS1843" s="42">
        <v>8</v>
      </c>
      <c r="AT1843" s="42">
        <v>20</v>
      </c>
      <c r="AU1843" s="42">
        <v>36</v>
      </c>
      <c r="AV1843" s="42">
        <v>40</v>
      </c>
      <c r="AW1843" s="42">
        <v>44</v>
      </c>
      <c r="AX1843" s="42">
        <v>8</v>
      </c>
      <c r="AY1843" s="42">
        <v>108</v>
      </c>
      <c r="AZ1843" s="42">
        <v>32</v>
      </c>
      <c r="BA1843" s="42">
        <v>148</v>
      </c>
      <c r="BB1843" s="42">
        <v>4</v>
      </c>
      <c r="BC1843" s="42">
        <v>12</v>
      </c>
      <c r="BD1843" s="42">
        <v>16</v>
      </c>
      <c r="BE1843" s="42">
        <v>24</v>
      </c>
      <c r="BF1843" s="42">
        <v>20</v>
      </c>
      <c r="BG1843" s="42">
        <v>8</v>
      </c>
      <c r="BH1843" s="42">
        <v>56</v>
      </c>
      <c r="BI1843" s="42">
        <v>8</v>
      </c>
      <c r="BJ1843" s="42">
        <v>148</v>
      </c>
      <c r="BK1843" s="42">
        <v>4</v>
      </c>
      <c r="BL1843" s="42">
        <v>8</v>
      </c>
      <c r="BM1843" s="42">
        <v>20</v>
      </c>
      <c r="BN1843" s="42">
        <v>16</v>
      </c>
      <c r="BO1843" s="42">
        <v>24</v>
      </c>
      <c r="BP1843" s="42">
        <v>0</v>
      </c>
      <c r="BQ1843" s="42">
        <v>52</v>
      </c>
      <c r="BR1843" s="42">
        <v>24</v>
      </c>
      <c r="BS1843" s="42">
        <v>28</v>
      </c>
      <c r="BT1843" s="42">
        <v>0</v>
      </c>
      <c r="BU1843" s="42">
        <v>0</v>
      </c>
      <c r="BV1843" s="42">
        <v>0</v>
      </c>
      <c r="BW1843" s="42">
        <v>4</v>
      </c>
      <c r="BX1843" s="42">
        <v>8</v>
      </c>
      <c r="BY1843" s="42">
        <v>0</v>
      </c>
      <c r="BZ1843" s="42">
        <v>0</v>
      </c>
      <c r="CA1843" s="42">
        <v>16</v>
      </c>
      <c r="CB1843" s="42">
        <v>124</v>
      </c>
      <c r="CC1843" s="42">
        <v>4</v>
      </c>
      <c r="CD1843" s="42">
        <v>16</v>
      </c>
      <c r="CE1843" s="42">
        <v>28</v>
      </c>
      <c r="CF1843" s="42">
        <v>36</v>
      </c>
      <c r="CG1843" s="42">
        <v>28</v>
      </c>
      <c r="CH1843" s="42">
        <v>8</v>
      </c>
      <c r="CI1843" s="42">
        <v>0</v>
      </c>
      <c r="CJ1843" s="42">
        <v>4</v>
      </c>
      <c r="CK1843" s="42">
        <v>144</v>
      </c>
      <c r="CL1843" s="42">
        <v>4</v>
      </c>
      <c r="CM1843" s="42">
        <v>4</v>
      </c>
      <c r="CN1843" s="42">
        <v>8</v>
      </c>
      <c r="CO1843" s="42">
        <v>0</v>
      </c>
      <c r="CP1843" s="42">
        <v>8</v>
      </c>
      <c r="CQ1843" s="42">
        <v>0</v>
      </c>
      <c r="CR1843" s="42">
        <v>108</v>
      </c>
      <c r="CS1843" s="42">
        <v>12</v>
      </c>
    </row>
    <row r="1844" spans="1:97">
      <c r="A1844" s="40" t="s">
        <v>4391</v>
      </c>
      <c r="B1844" s="40" t="s">
        <v>289</v>
      </c>
      <c r="C1844" s="40" t="s">
        <v>4176</v>
      </c>
      <c r="D1844" s="40" t="s">
        <v>4201</v>
      </c>
      <c r="E1844" s="40" t="s">
        <v>4224</v>
      </c>
      <c r="F1844" s="40" t="s">
        <v>2903</v>
      </c>
      <c r="G1844" s="41" t="s">
        <v>294</v>
      </c>
      <c r="H1844" s="40" t="s">
        <v>4392</v>
      </c>
      <c r="I1844" s="42">
        <v>335</v>
      </c>
      <c r="J1844" s="42">
        <v>56.461356000000002</v>
      </c>
      <c r="K1844" s="42">
        <v>60.028852000000001</v>
      </c>
      <c r="L1844" s="42">
        <v>50.816231000000002</v>
      </c>
      <c r="M1844" s="42">
        <v>78.256995000000003</v>
      </c>
      <c r="N1844" s="42">
        <v>55.897854000000002</v>
      </c>
      <c r="O1844" s="42">
        <v>33.538711999999997</v>
      </c>
      <c r="P1844" s="42">
        <v>68</v>
      </c>
      <c r="Q1844" s="42">
        <v>88</v>
      </c>
      <c r="R1844" s="42">
        <v>71</v>
      </c>
      <c r="S1844" s="42">
        <v>54</v>
      </c>
      <c r="T1844" s="42">
        <v>68</v>
      </c>
      <c r="U1844" s="42">
        <v>26</v>
      </c>
      <c r="V1844" s="42">
        <v>179.78231600000001</v>
      </c>
      <c r="W1844" s="42">
        <v>30.641859</v>
      </c>
      <c r="X1844" s="42">
        <v>29.214153</v>
      </c>
      <c r="Y1844" s="42">
        <v>29.473413999999998</v>
      </c>
      <c r="Z1844" s="42">
        <v>41.669308999999998</v>
      </c>
      <c r="AA1844" s="42">
        <v>37.604011</v>
      </c>
      <c r="AB1844" s="42">
        <v>11.179570999999999</v>
      </c>
      <c r="AC1844" s="42">
        <v>0</v>
      </c>
      <c r="AD1844" s="42">
        <v>40.718685000000001</v>
      </c>
      <c r="AE1844" s="42">
        <v>110.606542</v>
      </c>
      <c r="AF1844" s="42">
        <v>28.457089</v>
      </c>
      <c r="AG1844" s="42">
        <v>155.21768399999999</v>
      </c>
      <c r="AH1844" s="42">
        <v>25.819496999999998</v>
      </c>
      <c r="AI1844" s="42">
        <v>30.814699999999998</v>
      </c>
      <c r="AJ1844" s="42">
        <v>21.342817</v>
      </c>
      <c r="AK1844" s="42">
        <v>36.587685999999998</v>
      </c>
      <c r="AL1844" s="42">
        <v>18.293842999999999</v>
      </c>
      <c r="AM1844" s="42">
        <v>22.359141000000001</v>
      </c>
      <c r="AN1844" s="42">
        <v>0</v>
      </c>
      <c r="AO1844" s="42">
        <v>38.426774000000002</v>
      </c>
      <c r="AP1844" s="42">
        <v>83.252198000000007</v>
      </c>
      <c r="AQ1844" s="42">
        <v>33.538711999999997</v>
      </c>
      <c r="AR1844" s="42">
        <v>279.468548</v>
      </c>
      <c r="AS1844" s="42">
        <v>24.391791000000001</v>
      </c>
      <c r="AT1844" s="42">
        <v>8.1305969999999999</v>
      </c>
      <c r="AU1844" s="42">
        <v>0</v>
      </c>
      <c r="AV1844" s="42">
        <v>20.326491999999998</v>
      </c>
      <c r="AW1844" s="42">
        <v>28.457089</v>
      </c>
      <c r="AX1844" s="42">
        <v>40.652985000000001</v>
      </c>
      <c r="AY1844" s="42">
        <v>126.024252</v>
      </c>
      <c r="AZ1844" s="42">
        <v>31.485343</v>
      </c>
      <c r="BA1844" s="42">
        <v>133.809167</v>
      </c>
      <c r="BB1844" s="42">
        <v>20.326491999999998</v>
      </c>
      <c r="BC1844" s="42">
        <v>4.0652980000000003</v>
      </c>
      <c r="BD1844" s="42">
        <v>0</v>
      </c>
      <c r="BE1844" s="42">
        <v>0</v>
      </c>
      <c r="BF1844" s="42">
        <v>12.195895</v>
      </c>
      <c r="BG1844" s="42">
        <v>28.457089</v>
      </c>
      <c r="BH1844" s="42">
        <v>65.044775000000001</v>
      </c>
      <c r="BI1844" s="42">
        <v>3.719617</v>
      </c>
      <c r="BJ1844" s="42">
        <v>145.659381</v>
      </c>
      <c r="BK1844" s="42">
        <v>4.0652980000000003</v>
      </c>
      <c r="BL1844" s="42">
        <v>4.0652980000000003</v>
      </c>
      <c r="BM1844" s="42">
        <v>0</v>
      </c>
      <c r="BN1844" s="42">
        <v>20.326491999999998</v>
      </c>
      <c r="BO1844" s="42">
        <v>16.261194</v>
      </c>
      <c r="BP1844" s="42">
        <v>12.195895</v>
      </c>
      <c r="BQ1844" s="42">
        <v>60.979477000000003</v>
      </c>
      <c r="BR1844" s="42">
        <v>27.765726000000001</v>
      </c>
      <c r="BS1844" s="42">
        <v>19.289446999999999</v>
      </c>
      <c r="BT1844" s="42">
        <v>0</v>
      </c>
      <c r="BU1844" s="42">
        <v>0</v>
      </c>
      <c r="BV1844" s="42">
        <v>0</v>
      </c>
      <c r="BW1844" s="42">
        <v>4.0652980000000003</v>
      </c>
      <c r="BX1844" s="42">
        <v>0</v>
      </c>
      <c r="BY1844" s="42">
        <v>4.0652980000000003</v>
      </c>
      <c r="BZ1844" s="42">
        <v>0</v>
      </c>
      <c r="CA1844" s="42">
        <v>11.158849999999999</v>
      </c>
      <c r="CB1844" s="42">
        <v>117.893655</v>
      </c>
      <c r="CC1844" s="42">
        <v>16.261194</v>
      </c>
      <c r="CD1844" s="42">
        <v>8.1305969999999999</v>
      </c>
      <c r="CE1844" s="42">
        <v>0</v>
      </c>
      <c r="CF1844" s="42">
        <v>16.261194</v>
      </c>
      <c r="CG1844" s="42">
        <v>28.457089</v>
      </c>
      <c r="CH1844" s="42">
        <v>36.587685999999998</v>
      </c>
      <c r="CI1844" s="42">
        <v>0</v>
      </c>
      <c r="CJ1844" s="42">
        <v>12.195895</v>
      </c>
      <c r="CK1844" s="42">
        <v>142.28544600000001</v>
      </c>
      <c r="CL1844" s="42">
        <v>8.1305969999999999</v>
      </c>
      <c r="CM1844" s="42">
        <v>0</v>
      </c>
      <c r="CN1844" s="42">
        <v>0</v>
      </c>
      <c r="CO1844" s="42">
        <v>0</v>
      </c>
      <c r="CP1844" s="42">
        <v>0</v>
      </c>
      <c r="CQ1844" s="42">
        <v>0</v>
      </c>
      <c r="CR1844" s="42">
        <v>126.024252</v>
      </c>
      <c r="CS1844" s="42">
        <v>8.1305969999999999</v>
      </c>
    </row>
    <row r="1845" spans="1:97">
      <c r="A1845" s="40" t="s">
        <v>4393</v>
      </c>
      <c r="B1845" s="40" t="s">
        <v>289</v>
      </c>
      <c r="C1845" s="40" t="s">
        <v>4176</v>
      </c>
      <c r="D1845" s="40" t="s">
        <v>4187</v>
      </c>
      <c r="E1845" s="40" t="s">
        <v>4213</v>
      </c>
      <c r="F1845" s="40" t="s">
        <v>4195</v>
      </c>
      <c r="G1845" s="41" t="s">
        <v>294</v>
      </c>
      <c r="H1845" s="40" t="s">
        <v>4394</v>
      </c>
      <c r="I1845" s="42">
        <v>734</v>
      </c>
      <c r="J1845" s="42">
        <v>109.297814</v>
      </c>
      <c r="K1845" s="42">
        <v>109.297814</v>
      </c>
      <c r="L1845" s="42">
        <v>134.36612</v>
      </c>
      <c r="M1845" s="42">
        <v>188.51366100000001</v>
      </c>
      <c r="N1845" s="42">
        <v>90.245902000000001</v>
      </c>
      <c r="O1845" s="42">
        <v>102.278689</v>
      </c>
      <c r="P1845" s="42">
        <v>138</v>
      </c>
      <c r="Q1845" s="42">
        <v>115</v>
      </c>
      <c r="R1845" s="42">
        <v>170</v>
      </c>
      <c r="S1845" s="42">
        <v>121</v>
      </c>
      <c r="T1845" s="42">
        <v>157</v>
      </c>
      <c r="U1845" s="42">
        <v>73</v>
      </c>
      <c r="V1845" s="42">
        <v>390.06284199999999</v>
      </c>
      <c r="W1845" s="42">
        <v>63.172131</v>
      </c>
      <c r="X1845" s="42">
        <v>62.169398999999999</v>
      </c>
      <c r="Y1845" s="42">
        <v>73.199454000000003</v>
      </c>
      <c r="Z1845" s="42">
        <v>104.284153</v>
      </c>
      <c r="AA1845" s="42">
        <v>42.114753999999998</v>
      </c>
      <c r="AB1845" s="42">
        <v>42.114753999999998</v>
      </c>
      <c r="AC1845" s="42">
        <v>3.008197</v>
      </c>
      <c r="AD1845" s="42">
        <v>91.248633999999996</v>
      </c>
      <c r="AE1845" s="42">
        <v>225.614754</v>
      </c>
      <c r="AF1845" s="42">
        <v>73.199454000000003</v>
      </c>
      <c r="AG1845" s="42">
        <v>343.93715800000001</v>
      </c>
      <c r="AH1845" s="42">
        <v>46.125683000000002</v>
      </c>
      <c r="AI1845" s="42">
        <v>47.128414999999997</v>
      </c>
      <c r="AJ1845" s="42">
        <v>61.166666999999997</v>
      </c>
      <c r="AK1845" s="42">
        <v>84.229507999999996</v>
      </c>
      <c r="AL1845" s="42">
        <v>48.131148000000003</v>
      </c>
      <c r="AM1845" s="42">
        <v>55.150272999999999</v>
      </c>
      <c r="AN1845" s="42">
        <v>2.0054639999999999</v>
      </c>
      <c r="AO1845" s="42">
        <v>55.150272999999999</v>
      </c>
      <c r="AP1845" s="42">
        <v>196.53551899999999</v>
      </c>
      <c r="AQ1845" s="42">
        <v>92.251366000000004</v>
      </c>
      <c r="AR1845" s="42">
        <v>605.65027299999997</v>
      </c>
      <c r="AS1845" s="42">
        <v>100.273224</v>
      </c>
      <c r="AT1845" s="42">
        <v>16.043716</v>
      </c>
      <c r="AU1845" s="42">
        <v>28.076502999999999</v>
      </c>
      <c r="AV1845" s="42">
        <v>88.240437</v>
      </c>
      <c r="AW1845" s="42">
        <v>28.076502999999999</v>
      </c>
      <c r="AX1845" s="42">
        <v>88.240437</v>
      </c>
      <c r="AY1845" s="42">
        <v>204.557377</v>
      </c>
      <c r="AZ1845" s="42">
        <v>52.142077</v>
      </c>
      <c r="BA1845" s="42">
        <v>328.89617500000003</v>
      </c>
      <c r="BB1845" s="42">
        <v>56.153005</v>
      </c>
      <c r="BC1845" s="42">
        <v>12.032787000000001</v>
      </c>
      <c r="BD1845" s="42">
        <v>8.0218579999999999</v>
      </c>
      <c r="BE1845" s="42">
        <v>28.076502999999999</v>
      </c>
      <c r="BF1845" s="42">
        <v>8.0218579999999999</v>
      </c>
      <c r="BG1845" s="42">
        <v>64.174863000000002</v>
      </c>
      <c r="BH1845" s="42">
        <v>120.32786900000001</v>
      </c>
      <c r="BI1845" s="42">
        <v>32.087432</v>
      </c>
      <c r="BJ1845" s="42">
        <v>276.754098</v>
      </c>
      <c r="BK1845" s="42">
        <v>44.120218999999999</v>
      </c>
      <c r="BL1845" s="42">
        <v>4.010929</v>
      </c>
      <c r="BM1845" s="42">
        <v>20.054645000000001</v>
      </c>
      <c r="BN1845" s="42">
        <v>60.163933999999998</v>
      </c>
      <c r="BO1845" s="42">
        <v>20.054645000000001</v>
      </c>
      <c r="BP1845" s="42">
        <v>24.065574000000002</v>
      </c>
      <c r="BQ1845" s="42">
        <v>84.229507999999996</v>
      </c>
      <c r="BR1845" s="42">
        <v>20.054645000000001</v>
      </c>
      <c r="BS1845" s="42">
        <v>52.142077</v>
      </c>
      <c r="BT1845" s="42">
        <v>0</v>
      </c>
      <c r="BU1845" s="42">
        <v>0</v>
      </c>
      <c r="BV1845" s="42">
        <v>4.010929</v>
      </c>
      <c r="BW1845" s="42">
        <v>0</v>
      </c>
      <c r="BX1845" s="42">
        <v>0</v>
      </c>
      <c r="BY1845" s="42">
        <v>8.0218579999999999</v>
      </c>
      <c r="BZ1845" s="42">
        <v>0</v>
      </c>
      <c r="CA1845" s="42">
        <v>40.109290000000001</v>
      </c>
      <c r="CB1845" s="42">
        <v>320.87431700000002</v>
      </c>
      <c r="CC1845" s="42">
        <v>96.262294999999995</v>
      </c>
      <c r="CD1845" s="42">
        <v>12.032787000000001</v>
      </c>
      <c r="CE1845" s="42">
        <v>24.065574000000002</v>
      </c>
      <c r="CF1845" s="42">
        <v>80.218579000000005</v>
      </c>
      <c r="CG1845" s="42">
        <v>28.076502999999999</v>
      </c>
      <c r="CH1845" s="42">
        <v>72.196720999999997</v>
      </c>
      <c r="CI1845" s="42">
        <v>0</v>
      </c>
      <c r="CJ1845" s="42">
        <v>8.0218579999999999</v>
      </c>
      <c r="CK1845" s="42">
        <v>232.63388</v>
      </c>
      <c r="CL1845" s="42">
        <v>4.010929</v>
      </c>
      <c r="CM1845" s="42">
        <v>4.010929</v>
      </c>
      <c r="CN1845" s="42">
        <v>0</v>
      </c>
      <c r="CO1845" s="42">
        <v>8.0218579999999999</v>
      </c>
      <c r="CP1845" s="42">
        <v>0</v>
      </c>
      <c r="CQ1845" s="42">
        <v>8.0218579999999999</v>
      </c>
      <c r="CR1845" s="42">
        <v>204.557377</v>
      </c>
      <c r="CS1845" s="42">
        <v>4.010929</v>
      </c>
    </row>
    <row r="1846" spans="1:97">
      <c r="A1846" s="40" t="s">
        <v>4395</v>
      </c>
      <c r="B1846" s="40" t="s">
        <v>289</v>
      </c>
      <c r="C1846" s="40" t="s">
        <v>4176</v>
      </c>
      <c r="D1846" s="40" t="s">
        <v>4201</v>
      </c>
      <c r="E1846" s="40" t="s">
        <v>4258</v>
      </c>
      <c r="F1846" s="40" t="s">
        <v>2903</v>
      </c>
      <c r="G1846" s="41" t="s">
        <v>294</v>
      </c>
      <c r="H1846" s="40" t="s">
        <v>4396</v>
      </c>
      <c r="I1846" s="42">
        <v>1620</v>
      </c>
      <c r="J1846" s="42">
        <v>306.36983600000002</v>
      </c>
      <c r="K1846" s="42">
        <v>219.699422</v>
      </c>
      <c r="L1846" s="42">
        <v>310.40101800000002</v>
      </c>
      <c r="M1846" s="42">
        <v>370.86874799999998</v>
      </c>
      <c r="N1846" s="42">
        <v>224.70070999999999</v>
      </c>
      <c r="O1846" s="42">
        <v>187.96026699999999</v>
      </c>
      <c r="P1846" s="42">
        <v>247</v>
      </c>
      <c r="Q1846" s="42">
        <v>200</v>
      </c>
      <c r="R1846" s="42">
        <v>301</v>
      </c>
      <c r="S1846" s="42">
        <v>232</v>
      </c>
      <c r="T1846" s="42">
        <v>204</v>
      </c>
      <c r="U1846" s="42">
        <v>87</v>
      </c>
      <c r="V1846" s="42">
        <v>805.07032000000004</v>
      </c>
      <c r="W1846" s="42">
        <v>165.27846400000001</v>
      </c>
      <c r="X1846" s="42">
        <v>110.857506</v>
      </c>
      <c r="Y1846" s="42">
        <v>152.177122</v>
      </c>
      <c r="Z1846" s="42">
        <v>190.47335200000001</v>
      </c>
      <c r="AA1846" s="42">
        <v>119.905053</v>
      </c>
      <c r="AB1846" s="42">
        <v>60.362202000000003</v>
      </c>
      <c r="AC1846" s="42">
        <v>6.0166219999999999</v>
      </c>
      <c r="AD1846" s="42">
        <v>201.559102</v>
      </c>
      <c r="AE1846" s="42">
        <v>469.61763300000001</v>
      </c>
      <c r="AF1846" s="42">
        <v>133.893585</v>
      </c>
      <c r="AG1846" s="42">
        <v>814.92967999999996</v>
      </c>
      <c r="AH1846" s="42">
        <v>141.09137200000001</v>
      </c>
      <c r="AI1846" s="42">
        <v>108.841915</v>
      </c>
      <c r="AJ1846" s="42">
        <v>158.223895</v>
      </c>
      <c r="AK1846" s="42">
        <v>180.395397</v>
      </c>
      <c r="AL1846" s="42">
        <v>104.795658</v>
      </c>
      <c r="AM1846" s="42">
        <v>94.536795999999995</v>
      </c>
      <c r="AN1846" s="42">
        <v>27.044647999999999</v>
      </c>
      <c r="AO1846" s="42">
        <v>174.348624</v>
      </c>
      <c r="AP1846" s="42">
        <v>458.54695800000002</v>
      </c>
      <c r="AQ1846" s="42">
        <v>182.034098</v>
      </c>
      <c r="AR1846" s="42">
        <v>1297.5280499999999</v>
      </c>
      <c r="AS1846" s="42">
        <v>68.530095000000003</v>
      </c>
      <c r="AT1846" s="42">
        <v>108.841915</v>
      </c>
      <c r="AU1846" s="42">
        <v>72.561277000000004</v>
      </c>
      <c r="AV1846" s="42">
        <v>209.621466</v>
      </c>
      <c r="AW1846" s="42">
        <v>177.37200999999999</v>
      </c>
      <c r="AX1846" s="42">
        <v>137.06019000000001</v>
      </c>
      <c r="AY1846" s="42">
        <v>382.449725</v>
      </c>
      <c r="AZ1846" s="42">
        <v>141.09137200000001</v>
      </c>
      <c r="BA1846" s="42">
        <v>620.65127900000005</v>
      </c>
      <c r="BB1846" s="42">
        <v>48.374184999999997</v>
      </c>
      <c r="BC1846" s="42">
        <v>76.592459000000005</v>
      </c>
      <c r="BD1846" s="42">
        <v>44.343003000000003</v>
      </c>
      <c r="BE1846" s="42">
        <v>100.779551</v>
      </c>
      <c r="BF1846" s="42">
        <v>24.187092</v>
      </c>
      <c r="BG1846" s="42">
        <v>120.935461</v>
      </c>
      <c r="BH1846" s="42">
        <v>185.28361799999999</v>
      </c>
      <c r="BI1846" s="42">
        <v>20.155909999999999</v>
      </c>
      <c r="BJ1846" s="42">
        <v>676.87676999999996</v>
      </c>
      <c r="BK1846" s="42">
        <v>20.155909999999999</v>
      </c>
      <c r="BL1846" s="42">
        <v>32.249456000000002</v>
      </c>
      <c r="BM1846" s="42">
        <v>28.218274000000001</v>
      </c>
      <c r="BN1846" s="42">
        <v>108.841915</v>
      </c>
      <c r="BO1846" s="42">
        <v>153.18491800000001</v>
      </c>
      <c r="BP1846" s="42">
        <v>16.124728000000001</v>
      </c>
      <c r="BQ1846" s="42">
        <v>197.16610700000001</v>
      </c>
      <c r="BR1846" s="42">
        <v>120.935461</v>
      </c>
      <c r="BS1846" s="42">
        <v>112.873097</v>
      </c>
      <c r="BT1846" s="42">
        <v>0</v>
      </c>
      <c r="BU1846" s="42">
        <v>0</v>
      </c>
      <c r="BV1846" s="42">
        <v>0</v>
      </c>
      <c r="BW1846" s="42">
        <v>20.155909999999999</v>
      </c>
      <c r="BX1846" s="42">
        <v>8.0623640000000005</v>
      </c>
      <c r="BY1846" s="42">
        <v>20.155909999999999</v>
      </c>
      <c r="BZ1846" s="42">
        <v>0</v>
      </c>
      <c r="CA1846" s="42">
        <v>64.498913000000002</v>
      </c>
      <c r="CB1846" s="42">
        <v>689.33213000000001</v>
      </c>
      <c r="CC1846" s="42">
        <v>52.405366999999998</v>
      </c>
      <c r="CD1846" s="42">
        <v>84.654822999999993</v>
      </c>
      <c r="CE1846" s="42">
        <v>64.498913000000002</v>
      </c>
      <c r="CF1846" s="42">
        <v>173.34082799999999</v>
      </c>
      <c r="CG1846" s="42">
        <v>153.18491800000001</v>
      </c>
      <c r="CH1846" s="42">
        <v>100.779551</v>
      </c>
      <c r="CI1846" s="42">
        <v>8.0623640000000005</v>
      </c>
      <c r="CJ1846" s="42">
        <v>52.405366999999998</v>
      </c>
      <c r="CK1846" s="42">
        <v>495.32282199999997</v>
      </c>
      <c r="CL1846" s="42">
        <v>16.124728000000001</v>
      </c>
      <c r="CM1846" s="42">
        <v>24.187092</v>
      </c>
      <c r="CN1846" s="42">
        <v>8.0623640000000005</v>
      </c>
      <c r="CO1846" s="42">
        <v>16.124728000000001</v>
      </c>
      <c r="CP1846" s="42">
        <v>16.124728000000001</v>
      </c>
      <c r="CQ1846" s="42">
        <v>16.124728000000001</v>
      </c>
      <c r="CR1846" s="42">
        <v>374.387361</v>
      </c>
      <c r="CS1846" s="42">
        <v>24.187092</v>
      </c>
    </row>
    <row r="1847" spans="1:97">
      <c r="A1847" s="40" t="s">
        <v>4397</v>
      </c>
      <c r="B1847" s="40" t="s">
        <v>289</v>
      </c>
      <c r="C1847" s="40" t="s">
        <v>4176</v>
      </c>
      <c r="D1847" s="40" t="s">
        <v>4177</v>
      </c>
      <c r="E1847" s="40" t="s">
        <v>4181</v>
      </c>
      <c r="F1847" s="40" t="s">
        <v>2814</v>
      </c>
      <c r="G1847" s="41" t="s">
        <v>294</v>
      </c>
      <c r="H1847" s="40" t="s">
        <v>4398</v>
      </c>
      <c r="I1847" s="42">
        <v>587</v>
      </c>
      <c r="J1847" s="42">
        <v>138.298429</v>
      </c>
      <c r="K1847" s="42">
        <v>75.808027999999993</v>
      </c>
      <c r="L1847" s="42">
        <v>156.73822000000001</v>
      </c>
      <c r="M1847" s="42">
        <v>135.225131</v>
      </c>
      <c r="N1847" s="42">
        <v>51.221640000000001</v>
      </c>
      <c r="O1847" s="42">
        <v>29.708551</v>
      </c>
      <c r="P1847" s="42">
        <v>113</v>
      </c>
      <c r="Q1847" s="42">
        <v>96</v>
      </c>
      <c r="R1847" s="42">
        <v>122</v>
      </c>
      <c r="S1847" s="42">
        <v>90</v>
      </c>
      <c r="T1847" s="42">
        <v>45</v>
      </c>
      <c r="U1847" s="42">
        <v>23</v>
      </c>
      <c r="V1847" s="42">
        <v>297.08551499999999</v>
      </c>
      <c r="W1847" s="42">
        <v>65.563699999999997</v>
      </c>
      <c r="X1847" s="42">
        <v>46.099476000000003</v>
      </c>
      <c r="Y1847" s="42">
        <v>74.783595000000005</v>
      </c>
      <c r="Z1847" s="42">
        <v>71.710296999999997</v>
      </c>
      <c r="AA1847" s="42">
        <v>23.561955000000001</v>
      </c>
      <c r="AB1847" s="42">
        <v>14.342059000000001</v>
      </c>
      <c r="AC1847" s="42">
        <v>1.0244329999999999</v>
      </c>
      <c r="AD1847" s="42">
        <v>90.150086999999999</v>
      </c>
      <c r="AE1847" s="42">
        <v>181.32460699999999</v>
      </c>
      <c r="AF1847" s="42">
        <v>25.61082</v>
      </c>
      <c r="AG1847" s="42">
        <v>289.91448500000001</v>
      </c>
      <c r="AH1847" s="42">
        <v>72.734729000000002</v>
      </c>
      <c r="AI1847" s="42">
        <v>29.708551</v>
      </c>
      <c r="AJ1847" s="42">
        <v>81.954624999999993</v>
      </c>
      <c r="AK1847" s="42">
        <v>63.514834</v>
      </c>
      <c r="AL1847" s="42">
        <v>27.659686000000001</v>
      </c>
      <c r="AM1847" s="42">
        <v>10.244327999999999</v>
      </c>
      <c r="AN1847" s="42">
        <v>4.0977309999999996</v>
      </c>
      <c r="AO1847" s="42">
        <v>88.101222000000007</v>
      </c>
      <c r="AP1847" s="42">
        <v>172.10471200000001</v>
      </c>
      <c r="AQ1847" s="42">
        <v>29.708551</v>
      </c>
      <c r="AR1847" s="42">
        <v>434.359511</v>
      </c>
      <c r="AS1847" s="42">
        <v>32.781849999999999</v>
      </c>
      <c r="AT1847" s="42">
        <v>28.684118999999999</v>
      </c>
      <c r="AU1847" s="42">
        <v>12.293194</v>
      </c>
      <c r="AV1847" s="42">
        <v>114.736475</v>
      </c>
      <c r="AW1847" s="42">
        <v>77.856893999999997</v>
      </c>
      <c r="AX1847" s="42">
        <v>69.661430999999993</v>
      </c>
      <c r="AY1847" s="42">
        <v>61.465969000000001</v>
      </c>
      <c r="AZ1847" s="42">
        <v>36.879581000000002</v>
      </c>
      <c r="BA1847" s="42">
        <v>229.472949</v>
      </c>
      <c r="BB1847" s="42">
        <v>24.586386999999998</v>
      </c>
      <c r="BC1847" s="42">
        <v>24.586386999999998</v>
      </c>
      <c r="BD1847" s="42">
        <v>12.293194</v>
      </c>
      <c r="BE1847" s="42">
        <v>65.563699999999997</v>
      </c>
      <c r="BF1847" s="42">
        <v>12.293194</v>
      </c>
      <c r="BG1847" s="42">
        <v>49.172775000000001</v>
      </c>
      <c r="BH1847" s="42">
        <v>28.684118999999999</v>
      </c>
      <c r="BI1847" s="42">
        <v>12.293194</v>
      </c>
      <c r="BJ1847" s="42">
        <v>204.886562</v>
      </c>
      <c r="BK1847" s="42">
        <v>8.1954619999999991</v>
      </c>
      <c r="BL1847" s="42">
        <v>4.0977309999999996</v>
      </c>
      <c r="BM1847" s="42">
        <v>0</v>
      </c>
      <c r="BN1847" s="42">
        <v>49.172775000000001</v>
      </c>
      <c r="BO1847" s="42">
        <v>65.563699999999997</v>
      </c>
      <c r="BP1847" s="42">
        <v>20.488655999999999</v>
      </c>
      <c r="BQ1847" s="42">
        <v>32.781849999999999</v>
      </c>
      <c r="BR1847" s="42">
        <v>24.586386999999998</v>
      </c>
      <c r="BS1847" s="42">
        <v>49.172775000000001</v>
      </c>
      <c r="BT1847" s="42">
        <v>4.0977309999999996</v>
      </c>
      <c r="BU1847" s="42">
        <v>0</v>
      </c>
      <c r="BV1847" s="42">
        <v>0</v>
      </c>
      <c r="BW1847" s="42">
        <v>0</v>
      </c>
      <c r="BX1847" s="42">
        <v>0</v>
      </c>
      <c r="BY1847" s="42">
        <v>16.390924999999999</v>
      </c>
      <c r="BZ1847" s="42">
        <v>0</v>
      </c>
      <c r="CA1847" s="42">
        <v>28.684118999999999</v>
      </c>
      <c r="CB1847" s="42">
        <v>282.74345499999998</v>
      </c>
      <c r="CC1847" s="42">
        <v>16.390924999999999</v>
      </c>
      <c r="CD1847" s="42">
        <v>24.586386999999998</v>
      </c>
      <c r="CE1847" s="42">
        <v>12.293194</v>
      </c>
      <c r="CF1847" s="42">
        <v>106.54101199999999</v>
      </c>
      <c r="CG1847" s="42">
        <v>65.563699999999997</v>
      </c>
      <c r="CH1847" s="42">
        <v>53.270505999999997</v>
      </c>
      <c r="CI1847" s="42">
        <v>4.0977309999999996</v>
      </c>
      <c r="CJ1847" s="42">
        <v>0</v>
      </c>
      <c r="CK1847" s="42">
        <v>102.443281</v>
      </c>
      <c r="CL1847" s="42">
        <v>12.293194</v>
      </c>
      <c r="CM1847" s="42">
        <v>4.0977309999999996</v>
      </c>
      <c r="CN1847" s="42">
        <v>0</v>
      </c>
      <c r="CO1847" s="42">
        <v>8.1954619999999991</v>
      </c>
      <c r="CP1847" s="42">
        <v>12.293194</v>
      </c>
      <c r="CQ1847" s="42">
        <v>0</v>
      </c>
      <c r="CR1847" s="42">
        <v>57.368237000000001</v>
      </c>
      <c r="CS1847" s="42">
        <v>8.1954619999999991</v>
      </c>
    </row>
    <row r="1848" spans="1:97">
      <c r="A1848" s="40" t="s">
        <v>4399</v>
      </c>
      <c r="B1848" s="40" t="s">
        <v>289</v>
      </c>
      <c r="C1848" s="40" t="s">
        <v>4176</v>
      </c>
      <c r="D1848" s="40" t="s">
        <v>4187</v>
      </c>
      <c r="E1848" s="40" t="s">
        <v>4188</v>
      </c>
      <c r="F1848" s="40" t="s">
        <v>2814</v>
      </c>
      <c r="G1848" s="41" t="s">
        <v>294</v>
      </c>
      <c r="H1848" s="40" t="s">
        <v>4400</v>
      </c>
      <c r="I1848" s="42">
        <v>158</v>
      </c>
      <c r="J1848" s="42">
        <v>30.234567999999999</v>
      </c>
      <c r="K1848" s="42">
        <v>12.679012</v>
      </c>
      <c r="L1848" s="42">
        <v>26.333333</v>
      </c>
      <c r="M1848" s="42">
        <v>38.037036999999998</v>
      </c>
      <c r="N1848" s="42">
        <v>35.111111000000001</v>
      </c>
      <c r="O1848" s="42">
        <v>15.604938000000001</v>
      </c>
      <c r="P1848" s="42">
        <v>28</v>
      </c>
      <c r="Q1848" s="42">
        <v>19</v>
      </c>
      <c r="R1848" s="42">
        <v>36</v>
      </c>
      <c r="S1848" s="42">
        <v>35</v>
      </c>
      <c r="T1848" s="42">
        <v>30</v>
      </c>
      <c r="U1848" s="42">
        <v>16</v>
      </c>
      <c r="V1848" s="42">
        <v>79.975308999999996</v>
      </c>
      <c r="W1848" s="42">
        <v>19.506173</v>
      </c>
      <c r="X1848" s="42">
        <v>7.8024690000000003</v>
      </c>
      <c r="Y1848" s="42">
        <v>10.728395000000001</v>
      </c>
      <c r="Z1848" s="42">
        <v>21.456790000000002</v>
      </c>
      <c r="AA1848" s="42">
        <v>15.604938000000001</v>
      </c>
      <c r="AB1848" s="42">
        <v>4.8765429999999999</v>
      </c>
      <c r="AC1848" s="42">
        <v>0</v>
      </c>
      <c r="AD1848" s="42">
        <v>23.407406999999999</v>
      </c>
      <c r="AE1848" s="42">
        <v>41.938271999999998</v>
      </c>
      <c r="AF1848" s="42">
        <v>14.629630000000001</v>
      </c>
      <c r="AG1848" s="42">
        <v>78.024691000000004</v>
      </c>
      <c r="AH1848" s="42">
        <v>10.728395000000001</v>
      </c>
      <c r="AI1848" s="42">
        <v>4.8765429999999999</v>
      </c>
      <c r="AJ1848" s="42">
        <v>15.604938000000001</v>
      </c>
      <c r="AK1848" s="42">
        <v>16.580247</v>
      </c>
      <c r="AL1848" s="42">
        <v>19.506173</v>
      </c>
      <c r="AM1848" s="42">
        <v>10.728395000000001</v>
      </c>
      <c r="AN1848" s="42">
        <v>0</v>
      </c>
      <c r="AO1848" s="42">
        <v>10.728395000000001</v>
      </c>
      <c r="AP1848" s="42">
        <v>48.765431999999997</v>
      </c>
      <c r="AQ1848" s="42">
        <v>18.530864000000001</v>
      </c>
      <c r="AR1848" s="42">
        <v>120.938272</v>
      </c>
      <c r="AS1848" s="42">
        <v>27.308641999999999</v>
      </c>
      <c r="AT1848" s="42">
        <v>0</v>
      </c>
      <c r="AU1848" s="42">
        <v>0</v>
      </c>
      <c r="AV1848" s="42">
        <v>19.506173</v>
      </c>
      <c r="AW1848" s="42">
        <v>15.604938000000001</v>
      </c>
      <c r="AX1848" s="42">
        <v>19.506173</v>
      </c>
      <c r="AY1848" s="42">
        <v>31.209876999999999</v>
      </c>
      <c r="AZ1848" s="42">
        <v>7.8024690000000003</v>
      </c>
      <c r="BA1848" s="42">
        <v>58.518518999999998</v>
      </c>
      <c r="BB1848" s="42">
        <v>19.506173</v>
      </c>
      <c r="BC1848" s="42">
        <v>0</v>
      </c>
      <c r="BD1848" s="42">
        <v>0</v>
      </c>
      <c r="BE1848" s="42">
        <v>11.703704</v>
      </c>
      <c r="BF1848" s="42">
        <v>0</v>
      </c>
      <c r="BG1848" s="42">
        <v>15.604938000000001</v>
      </c>
      <c r="BH1848" s="42">
        <v>11.703704</v>
      </c>
      <c r="BI1848" s="42">
        <v>0</v>
      </c>
      <c r="BJ1848" s="42">
        <v>62.419753</v>
      </c>
      <c r="BK1848" s="42">
        <v>7.8024690000000003</v>
      </c>
      <c r="BL1848" s="42">
        <v>0</v>
      </c>
      <c r="BM1848" s="42">
        <v>0</v>
      </c>
      <c r="BN1848" s="42">
        <v>7.8024690000000003</v>
      </c>
      <c r="BO1848" s="42">
        <v>15.604938000000001</v>
      </c>
      <c r="BP1848" s="42">
        <v>3.9012349999999998</v>
      </c>
      <c r="BQ1848" s="42">
        <v>19.506173</v>
      </c>
      <c r="BR1848" s="42">
        <v>7.8024690000000003</v>
      </c>
      <c r="BS1848" s="42">
        <v>0</v>
      </c>
      <c r="BT1848" s="42">
        <v>0</v>
      </c>
      <c r="BU1848" s="42">
        <v>0</v>
      </c>
      <c r="BV1848" s="42">
        <v>0</v>
      </c>
      <c r="BW1848" s="42">
        <v>0</v>
      </c>
      <c r="BX1848" s="42">
        <v>0</v>
      </c>
      <c r="BY1848" s="42">
        <v>0</v>
      </c>
      <c r="BZ1848" s="42">
        <v>0</v>
      </c>
      <c r="CA1848" s="42">
        <v>0</v>
      </c>
      <c r="CB1848" s="42">
        <v>81.925926000000004</v>
      </c>
      <c r="CC1848" s="42">
        <v>23.407406999999999</v>
      </c>
      <c r="CD1848" s="42">
        <v>0</v>
      </c>
      <c r="CE1848" s="42">
        <v>0</v>
      </c>
      <c r="CF1848" s="42">
        <v>19.506173</v>
      </c>
      <c r="CG1848" s="42">
        <v>15.604938000000001</v>
      </c>
      <c r="CH1848" s="42">
        <v>15.604938000000001</v>
      </c>
      <c r="CI1848" s="42">
        <v>0</v>
      </c>
      <c r="CJ1848" s="42">
        <v>7.8024690000000003</v>
      </c>
      <c r="CK1848" s="42">
        <v>39.012346000000001</v>
      </c>
      <c r="CL1848" s="42">
        <v>3.9012349999999998</v>
      </c>
      <c r="CM1848" s="42">
        <v>0</v>
      </c>
      <c r="CN1848" s="42">
        <v>0</v>
      </c>
      <c r="CO1848" s="42">
        <v>0</v>
      </c>
      <c r="CP1848" s="42">
        <v>0</v>
      </c>
      <c r="CQ1848" s="42">
        <v>3.9012349999999998</v>
      </c>
      <c r="CR1848" s="42">
        <v>31.209876999999999</v>
      </c>
      <c r="CS1848" s="42">
        <v>0</v>
      </c>
    </row>
    <row r="1849" spans="1:97">
      <c r="A1849" s="40" t="s">
        <v>4401</v>
      </c>
      <c r="B1849" s="40" t="s">
        <v>289</v>
      </c>
      <c r="C1849" s="40" t="s">
        <v>4176</v>
      </c>
      <c r="D1849" s="40" t="s">
        <v>4177</v>
      </c>
      <c r="E1849" s="40" t="s">
        <v>4402</v>
      </c>
      <c r="F1849" s="40" t="s">
        <v>2814</v>
      </c>
      <c r="G1849" s="41" t="s">
        <v>294</v>
      </c>
      <c r="H1849" s="40" t="s">
        <v>4403</v>
      </c>
      <c r="I1849" s="42">
        <v>595</v>
      </c>
      <c r="J1849" s="42">
        <v>101</v>
      </c>
      <c r="K1849" s="42">
        <v>87</v>
      </c>
      <c r="L1849" s="42">
        <v>115</v>
      </c>
      <c r="M1849" s="42">
        <v>147</v>
      </c>
      <c r="N1849" s="42">
        <v>90</v>
      </c>
      <c r="O1849" s="42">
        <v>55</v>
      </c>
      <c r="P1849" s="42">
        <v>82</v>
      </c>
      <c r="Q1849" s="42">
        <v>73</v>
      </c>
      <c r="R1849" s="42">
        <v>114</v>
      </c>
      <c r="S1849" s="42">
        <v>100</v>
      </c>
      <c r="T1849" s="42">
        <v>59</v>
      </c>
      <c r="U1849" s="42">
        <v>36</v>
      </c>
      <c r="V1849" s="42">
        <v>288</v>
      </c>
      <c r="W1849" s="42">
        <v>46</v>
      </c>
      <c r="X1849" s="42">
        <v>45</v>
      </c>
      <c r="Y1849" s="42">
        <v>55</v>
      </c>
      <c r="Z1849" s="42">
        <v>80</v>
      </c>
      <c r="AA1849" s="42">
        <v>40</v>
      </c>
      <c r="AB1849" s="42">
        <v>22</v>
      </c>
      <c r="AC1849" s="42">
        <v>0</v>
      </c>
      <c r="AD1849" s="42">
        <v>64</v>
      </c>
      <c r="AE1849" s="42">
        <v>181</v>
      </c>
      <c r="AF1849" s="42">
        <v>43</v>
      </c>
      <c r="AG1849" s="42">
        <v>307</v>
      </c>
      <c r="AH1849" s="42">
        <v>55</v>
      </c>
      <c r="AI1849" s="42">
        <v>42</v>
      </c>
      <c r="AJ1849" s="42">
        <v>60</v>
      </c>
      <c r="AK1849" s="42">
        <v>67</v>
      </c>
      <c r="AL1849" s="42">
        <v>50</v>
      </c>
      <c r="AM1849" s="42">
        <v>28</v>
      </c>
      <c r="AN1849" s="42">
        <v>5</v>
      </c>
      <c r="AO1849" s="42">
        <v>70</v>
      </c>
      <c r="AP1849" s="42">
        <v>171</v>
      </c>
      <c r="AQ1849" s="42">
        <v>66</v>
      </c>
      <c r="AR1849" s="42">
        <v>476</v>
      </c>
      <c r="AS1849" s="42">
        <v>16</v>
      </c>
      <c r="AT1849" s="42">
        <v>4</v>
      </c>
      <c r="AU1849" s="42">
        <v>60</v>
      </c>
      <c r="AV1849" s="42">
        <v>100</v>
      </c>
      <c r="AW1849" s="42">
        <v>76</v>
      </c>
      <c r="AX1849" s="42">
        <v>68</v>
      </c>
      <c r="AY1849" s="42">
        <v>120</v>
      </c>
      <c r="AZ1849" s="42">
        <v>32</v>
      </c>
      <c r="BA1849" s="42">
        <v>240</v>
      </c>
      <c r="BB1849" s="42">
        <v>8</v>
      </c>
      <c r="BC1849" s="42">
        <v>4</v>
      </c>
      <c r="BD1849" s="42">
        <v>44</v>
      </c>
      <c r="BE1849" s="42">
        <v>52</v>
      </c>
      <c r="BF1849" s="42">
        <v>20</v>
      </c>
      <c r="BG1849" s="42">
        <v>56</v>
      </c>
      <c r="BH1849" s="42">
        <v>44</v>
      </c>
      <c r="BI1849" s="42">
        <v>12</v>
      </c>
      <c r="BJ1849" s="42">
        <v>236</v>
      </c>
      <c r="BK1849" s="42">
        <v>8</v>
      </c>
      <c r="BL1849" s="42">
        <v>0</v>
      </c>
      <c r="BM1849" s="42">
        <v>16</v>
      </c>
      <c r="BN1849" s="42">
        <v>48</v>
      </c>
      <c r="BO1849" s="42">
        <v>56</v>
      </c>
      <c r="BP1849" s="42">
        <v>12</v>
      </c>
      <c r="BQ1849" s="42">
        <v>76</v>
      </c>
      <c r="BR1849" s="42">
        <v>20</v>
      </c>
      <c r="BS1849" s="42">
        <v>36</v>
      </c>
      <c r="BT1849" s="42">
        <v>0</v>
      </c>
      <c r="BU1849" s="42">
        <v>0</v>
      </c>
      <c r="BV1849" s="42">
        <v>0</v>
      </c>
      <c r="BW1849" s="42">
        <v>8</v>
      </c>
      <c r="BX1849" s="42">
        <v>0</v>
      </c>
      <c r="BY1849" s="42">
        <v>8</v>
      </c>
      <c r="BZ1849" s="42">
        <v>0</v>
      </c>
      <c r="CA1849" s="42">
        <v>20</v>
      </c>
      <c r="CB1849" s="42">
        <v>260</v>
      </c>
      <c r="CC1849" s="42">
        <v>16</v>
      </c>
      <c r="CD1849" s="42">
        <v>0</v>
      </c>
      <c r="CE1849" s="42">
        <v>48</v>
      </c>
      <c r="CF1849" s="42">
        <v>60</v>
      </c>
      <c r="CG1849" s="42">
        <v>76</v>
      </c>
      <c r="CH1849" s="42">
        <v>52</v>
      </c>
      <c r="CI1849" s="42">
        <v>0</v>
      </c>
      <c r="CJ1849" s="42">
        <v>8</v>
      </c>
      <c r="CK1849" s="42">
        <v>180</v>
      </c>
      <c r="CL1849" s="42">
        <v>0</v>
      </c>
      <c r="CM1849" s="42">
        <v>4</v>
      </c>
      <c r="CN1849" s="42">
        <v>12</v>
      </c>
      <c r="CO1849" s="42">
        <v>32</v>
      </c>
      <c r="CP1849" s="42">
        <v>0</v>
      </c>
      <c r="CQ1849" s="42">
        <v>8</v>
      </c>
      <c r="CR1849" s="42">
        <v>120</v>
      </c>
      <c r="CS1849" s="42">
        <v>4</v>
      </c>
    </row>
    <row r="1850" spans="1:97">
      <c r="A1850" s="40" t="s">
        <v>4404</v>
      </c>
      <c r="B1850" s="40" t="s">
        <v>289</v>
      </c>
      <c r="C1850" s="40" t="s">
        <v>4176</v>
      </c>
      <c r="D1850" s="40" t="s">
        <v>4177</v>
      </c>
      <c r="E1850" s="40" t="s">
        <v>4253</v>
      </c>
      <c r="F1850" s="40" t="s">
        <v>2814</v>
      </c>
      <c r="G1850" s="41" t="s">
        <v>294</v>
      </c>
      <c r="H1850" s="40" t="s">
        <v>4405</v>
      </c>
      <c r="I1850" s="42">
        <v>72</v>
      </c>
      <c r="J1850" s="42">
        <v>12.821918</v>
      </c>
      <c r="K1850" s="42">
        <v>6.9041100000000002</v>
      </c>
      <c r="L1850" s="42">
        <v>14.794521</v>
      </c>
      <c r="M1850" s="42">
        <v>21.698630000000001</v>
      </c>
      <c r="N1850" s="42">
        <v>10.849315000000001</v>
      </c>
      <c r="O1850" s="42">
        <v>4.9315069999999999</v>
      </c>
      <c r="P1850" s="42">
        <v>8</v>
      </c>
      <c r="Q1850" s="42">
        <v>7</v>
      </c>
      <c r="R1850" s="42">
        <v>17</v>
      </c>
      <c r="S1850" s="42">
        <v>18</v>
      </c>
      <c r="T1850" s="42">
        <v>11</v>
      </c>
      <c r="U1850" s="42">
        <v>11</v>
      </c>
      <c r="V1850" s="42">
        <v>38.465752999999999</v>
      </c>
      <c r="W1850" s="42">
        <v>6.9041100000000002</v>
      </c>
      <c r="X1850" s="42">
        <v>2.958904</v>
      </c>
      <c r="Y1850" s="42">
        <v>7.8904110000000003</v>
      </c>
      <c r="Z1850" s="42">
        <v>11.835616</v>
      </c>
      <c r="AA1850" s="42">
        <v>5.917808</v>
      </c>
      <c r="AB1850" s="42">
        <v>2.958904</v>
      </c>
      <c r="AC1850" s="42">
        <v>0</v>
      </c>
      <c r="AD1850" s="42">
        <v>7.8904110000000003</v>
      </c>
      <c r="AE1850" s="42">
        <v>23.671233000000001</v>
      </c>
      <c r="AF1850" s="42">
        <v>6.9041100000000002</v>
      </c>
      <c r="AG1850" s="42">
        <v>33.534247000000001</v>
      </c>
      <c r="AH1850" s="42">
        <v>5.917808</v>
      </c>
      <c r="AI1850" s="42">
        <v>3.9452050000000001</v>
      </c>
      <c r="AJ1850" s="42">
        <v>6.9041100000000002</v>
      </c>
      <c r="AK1850" s="42">
        <v>9.8630139999999997</v>
      </c>
      <c r="AL1850" s="42">
        <v>4.9315069999999999</v>
      </c>
      <c r="AM1850" s="42">
        <v>1.9726030000000001</v>
      </c>
      <c r="AN1850" s="42">
        <v>0</v>
      </c>
      <c r="AO1850" s="42">
        <v>8.8767119999999995</v>
      </c>
      <c r="AP1850" s="42">
        <v>18.739726000000001</v>
      </c>
      <c r="AQ1850" s="42">
        <v>5.917808</v>
      </c>
      <c r="AR1850" s="42">
        <v>63.123288000000002</v>
      </c>
      <c r="AS1850" s="42">
        <v>7.8904110000000003</v>
      </c>
      <c r="AT1850" s="42">
        <v>7.8904110000000003</v>
      </c>
      <c r="AU1850" s="42">
        <v>3.9452050000000001</v>
      </c>
      <c r="AV1850" s="42">
        <v>11.835616</v>
      </c>
      <c r="AW1850" s="42">
        <v>7.8904110000000003</v>
      </c>
      <c r="AX1850" s="42">
        <v>3.9452050000000001</v>
      </c>
      <c r="AY1850" s="42">
        <v>7.8904110000000003</v>
      </c>
      <c r="AZ1850" s="42">
        <v>11.835616</v>
      </c>
      <c r="BA1850" s="42">
        <v>27.616437999999999</v>
      </c>
      <c r="BB1850" s="42">
        <v>7.8904110000000003</v>
      </c>
      <c r="BC1850" s="42">
        <v>7.8904110000000003</v>
      </c>
      <c r="BD1850" s="42">
        <v>0</v>
      </c>
      <c r="BE1850" s="42">
        <v>3.9452050000000001</v>
      </c>
      <c r="BF1850" s="42">
        <v>0</v>
      </c>
      <c r="BG1850" s="42">
        <v>3.9452050000000001</v>
      </c>
      <c r="BH1850" s="42">
        <v>3.9452050000000001</v>
      </c>
      <c r="BI1850" s="42">
        <v>0</v>
      </c>
      <c r="BJ1850" s="42">
        <v>35.506849000000003</v>
      </c>
      <c r="BK1850" s="42">
        <v>0</v>
      </c>
      <c r="BL1850" s="42">
        <v>0</v>
      </c>
      <c r="BM1850" s="42">
        <v>3.9452050000000001</v>
      </c>
      <c r="BN1850" s="42">
        <v>7.8904110000000003</v>
      </c>
      <c r="BO1850" s="42">
        <v>7.8904110000000003</v>
      </c>
      <c r="BP1850" s="42">
        <v>0</v>
      </c>
      <c r="BQ1850" s="42">
        <v>3.9452050000000001</v>
      </c>
      <c r="BR1850" s="42">
        <v>11.835616</v>
      </c>
      <c r="BS1850" s="42">
        <v>7.8904110000000003</v>
      </c>
      <c r="BT1850" s="42">
        <v>0</v>
      </c>
      <c r="BU1850" s="42">
        <v>0</v>
      </c>
      <c r="BV1850" s="42">
        <v>0</v>
      </c>
      <c r="BW1850" s="42">
        <v>0</v>
      </c>
      <c r="BX1850" s="42">
        <v>0</v>
      </c>
      <c r="BY1850" s="42">
        <v>0</v>
      </c>
      <c r="BZ1850" s="42">
        <v>0</v>
      </c>
      <c r="CA1850" s="42">
        <v>7.8904110000000003</v>
      </c>
      <c r="CB1850" s="42">
        <v>43.397260000000003</v>
      </c>
      <c r="CC1850" s="42">
        <v>3.9452050000000001</v>
      </c>
      <c r="CD1850" s="42">
        <v>7.8904110000000003</v>
      </c>
      <c r="CE1850" s="42">
        <v>3.9452050000000001</v>
      </c>
      <c r="CF1850" s="42">
        <v>11.835616</v>
      </c>
      <c r="CG1850" s="42">
        <v>7.8904110000000003</v>
      </c>
      <c r="CH1850" s="42">
        <v>3.9452050000000001</v>
      </c>
      <c r="CI1850" s="42">
        <v>0</v>
      </c>
      <c r="CJ1850" s="42">
        <v>3.9452050000000001</v>
      </c>
      <c r="CK1850" s="42">
        <v>11.835616</v>
      </c>
      <c r="CL1850" s="42">
        <v>3.9452050000000001</v>
      </c>
      <c r="CM1850" s="42">
        <v>0</v>
      </c>
      <c r="CN1850" s="42">
        <v>0</v>
      </c>
      <c r="CO1850" s="42">
        <v>0</v>
      </c>
      <c r="CP1850" s="42">
        <v>0</v>
      </c>
      <c r="CQ1850" s="42">
        <v>0</v>
      </c>
      <c r="CR1850" s="42">
        <v>7.8904110000000003</v>
      </c>
      <c r="CS1850" s="42">
        <v>0</v>
      </c>
    </row>
    <row r="1851" spans="1:97">
      <c r="A1851" s="40" t="s">
        <v>4406</v>
      </c>
      <c r="B1851" s="40" t="s">
        <v>289</v>
      </c>
      <c r="C1851" s="40" t="s">
        <v>4176</v>
      </c>
      <c r="D1851" s="40" t="s">
        <v>4187</v>
      </c>
      <c r="E1851" s="40" t="s">
        <v>4246</v>
      </c>
      <c r="F1851" s="40" t="s">
        <v>2814</v>
      </c>
      <c r="G1851" s="41" t="s">
        <v>294</v>
      </c>
      <c r="H1851" s="40" t="s">
        <v>4407</v>
      </c>
      <c r="I1851" s="42">
        <v>102</v>
      </c>
      <c r="J1851" s="42">
        <v>15.844659999999999</v>
      </c>
      <c r="K1851" s="42">
        <v>11.883495</v>
      </c>
      <c r="L1851" s="42">
        <v>17.825243</v>
      </c>
      <c r="M1851" s="42">
        <v>25.747572999999999</v>
      </c>
      <c r="N1851" s="42">
        <v>17.825243</v>
      </c>
      <c r="O1851" s="42">
        <v>12.873786000000001</v>
      </c>
      <c r="P1851" s="42">
        <v>14</v>
      </c>
      <c r="Q1851" s="42">
        <v>13</v>
      </c>
      <c r="R1851" s="42">
        <v>24</v>
      </c>
      <c r="S1851" s="42">
        <v>23</v>
      </c>
      <c r="T1851" s="42">
        <v>18</v>
      </c>
      <c r="U1851" s="42">
        <v>5</v>
      </c>
      <c r="V1851" s="42">
        <v>44.563107000000002</v>
      </c>
      <c r="W1851" s="42">
        <v>4.9514560000000003</v>
      </c>
      <c r="X1851" s="42">
        <v>5.9417479999999996</v>
      </c>
      <c r="Y1851" s="42">
        <v>7.9223299999999997</v>
      </c>
      <c r="Z1851" s="42">
        <v>9.9029129999999999</v>
      </c>
      <c r="AA1851" s="42">
        <v>10.893204000000001</v>
      </c>
      <c r="AB1851" s="42">
        <v>3.9611649999999998</v>
      </c>
      <c r="AC1851" s="42">
        <v>0.99029100000000003</v>
      </c>
      <c r="AD1851" s="42">
        <v>7.9223299999999997</v>
      </c>
      <c r="AE1851" s="42">
        <v>24.757282</v>
      </c>
      <c r="AF1851" s="42">
        <v>11.883495</v>
      </c>
      <c r="AG1851" s="42">
        <v>57.436892999999998</v>
      </c>
      <c r="AH1851" s="42">
        <v>10.893204000000001</v>
      </c>
      <c r="AI1851" s="42">
        <v>5.9417479999999996</v>
      </c>
      <c r="AJ1851" s="42">
        <v>9.9029129999999999</v>
      </c>
      <c r="AK1851" s="42">
        <v>15.844659999999999</v>
      </c>
      <c r="AL1851" s="42">
        <v>6.9320389999999996</v>
      </c>
      <c r="AM1851" s="42">
        <v>6.9320389999999996</v>
      </c>
      <c r="AN1851" s="42">
        <v>0.99029100000000003</v>
      </c>
      <c r="AO1851" s="42">
        <v>10.893204000000001</v>
      </c>
      <c r="AP1851" s="42">
        <v>34.660193999999997</v>
      </c>
      <c r="AQ1851" s="42">
        <v>11.883495</v>
      </c>
      <c r="AR1851" s="42">
        <v>83.184466</v>
      </c>
      <c r="AS1851" s="42">
        <v>3.9611649999999998</v>
      </c>
      <c r="AT1851" s="42">
        <v>3.9611649999999998</v>
      </c>
      <c r="AU1851" s="42">
        <v>3.9611649999999998</v>
      </c>
      <c r="AV1851" s="42">
        <v>11.883495</v>
      </c>
      <c r="AW1851" s="42">
        <v>19.805824999999999</v>
      </c>
      <c r="AX1851" s="42">
        <v>11.883495</v>
      </c>
      <c r="AY1851" s="42">
        <v>23.76699</v>
      </c>
      <c r="AZ1851" s="42">
        <v>3.9611649999999998</v>
      </c>
      <c r="BA1851" s="42">
        <v>35.650485000000003</v>
      </c>
      <c r="BB1851" s="42">
        <v>3.9611649999999998</v>
      </c>
      <c r="BC1851" s="42">
        <v>3.9611649999999998</v>
      </c>
      <c r="BD1851" s="42">
        <v>3.9611649999999998</v>
      </c>
      <c r="BE1851" s="42">
        <v>3.9611649999999998</v>
      </c>
      <c r="BF1851" s="42">
        <v>0</v>
      </c>
      <c r="BG1851" s="42">
        <v>7.9223299999999997</v>
      </c>
      <c r="BH1851" s="42">
        <v>11.883495</v>
      </c>
      <c r="BI1851" s="42">
        <v>0</v>
      </c>
      <c r="BJ1851" s="42">
        <v>47.533980999999997</v>
      </c>
      <c r="BK1851" s="42">
        <v>0</v>
      </c>
      <c r="BL1851" s="42">
        <v>0</v>
      </c>
      <c r="BM1851" s="42">
        <v>0</v>
      </c>
      <c r="BN1851" s="42">
        <v>7.9223299999999997</v>
      </c>
      <c r="BO1851" s="42">
        <v>19.805824999999999</v>
      </c>
      <c r="BP1851" s="42">
        <v>3.9611649999999998</v>
      </c>
      <c r="BQ1851" s="42">
        <v>11.883495</v>
      </c>
      <c r="BR1851" s="42">
        <v>3.9611649999999998</v>
      </c>
      <c r="BS1851" s="42">
        <v>11.883495</v>
      </c>
      <c r="BT1851" s="42">
        <v>0</v>
      </c>
      <c r="BU1851" s="42">
        <v>0</v>
      </c>
      <c r="BV1851" s="42">
        <v>0</v>
      </c>
      <c r="BW1851" s="42">
        <v>0</v>
      </c>
      <c r="BX1851" s="42">
        <v>3.9611649999999998</v>
      </c>
      <c r="BY1851" s="42">
        <v>7.9223299999999997</v>
      </c>
      <c r="BZ1851" s="42">
        <v>0</v>
      </c>
      <c r="CA1851" s="42">
        <v>0</v>
      </c>
      <c r="CB1851" s="42">
        <v>43.572816000000003</v>
      </c>
      <c r="CC1851" s="42">
        <v>3.9611649999999998</v>
      </c>
      <c r="CD1851" s="42">
        <v>0</v>
      </c>
      <c r="CE1851" s="42">
        <v>3.9611649999999998</v>
      </c>
      <c r="CF1851" s="42">
        <v>11.883495</v>
      </c>
      <c r="CG1851" s="42">
        <v>15.844659999999999</v>
      </c>
      <c r="CH1851" s="42">
        <v>3.9611649999999998</v>
      </c>
      <c r="CI1851" s="42">
        <v>0</v>
      </c>
      <c r="CJ1851" s="42">
        <v>3.9611649999999998</v>
      </c>
      <c r="CK1851" s="42">
        <v>27.728155000000001</v>
      </c>
      <c r="CL1851" s="42">
        <v>0</v>
      </c>
      <c r="CM1851" s="42">
        <v>3.9611649999999998</v>
      </c>
      <c r="CN1851" s="42">
        <v>0</v>
      </c>
      <c r="CO1851" s="42">
        <v>0</v>
      </c>
      <c r="CP1851" s="42">
        <v>0</v>
      </c>
      <c r="CQ1851" s="42">
        <v>0</v>
      </c>
      <c r="CR1851" s="42">
        <v>23.76699</v>
      </c>
      <c r="CS1851" s="42">
        <v>0</v>
      </c>
    </row>
    <row r="1852" spans="1:97">
      <c r="A1852" s="40" t="s">
        <v>4408</v>
      </c>
      <c r="B1852" s="40" t="s">
        <v>289</v>
      </c>
      <c r="C1852" s="40" t="s">
        <v>4176</v>
      </c>
      <c r="D1852" s="40" t="s">
        <v>4201</v>
      </c>
      <c r="E1852" s="40" t="s">
        <v>4205</v>
      </c>
      <c r="F1852" s="40" t="s">
        <v>2903</v>
      </c>
      <c r="G1852" s="41" t="s">
        <v>294</v>
      </c>
      <c r="H1852" s="40" t="s">
        <v>4409</v>
      </c>
      <c r="I1852" s="42">
        <v>2405</v>
      </c>
      <c r="J1852" s="42">
        <v>472.00385399999999</v>
      </c>
      <c r="K1852" s="42">
        <v>319.96892800000001</v>
      </c>
      <c r="L1852" s="42">
        <v>479.95339200000001</v>
      </c>
      <c r="M1852" s="42">
        <v>624.03877899999998</v>
      </c>
      <c r="N1852" s="42">
        <v>338.85553499999997</v>
      </c>
      <c r="O1852" s="42">
        <v>170.17951199999999</v>
      </c>
      <c r="P1852" s="42">
        <v>429</v>
      </c>
      <c r="Q1852" s="42">
        <v>269</v>
      </c>
      <c r="R1852" s="42">
        <v>499</v>
      </c>
      <c r="S1852" s="42">
        <v>319</v>
      </c>
      <c r="T1852" s="42">
        <v>208</v>
      </c>
      <c r="U1852" s="42">
        <v>93</v>
      </c>
      <c r="V1852" s="42">
        <v>1161.6908570000001</v>
      </c>
      <c r="W1852" s="42">
        <v>235.50508099999999</v>
      </c>
      <c r="X1852" s="42">
        <v>152.03492499999999</v>
      </c>
      <c r="Y1852" s="42">
        <v>221.593388</v>
      </c>
      <c r="Z1852" s="42">
        <v>304.06985100000003</v>
      </c>
      <c r="AA1852" s="42">
        <v>182.83938699999999</v>
      </c>
      <c r="AB1852" s="42">
        <v>62.660693999999999</v>
      </c>
      <c r="AC1852" s="42">
        <v>2.98753</v>
      </c>
      <c r="AD1852" s="42">
        <v>317.98154299999999</v>
      </c>
      <c r="AE1852" s="42">
        <v>680.67924100000005</v>
      </c>
      <c r="AF1852" s="42">
        <v>163.03007199999999</v>
      </c>
      <c r="AG1852" s="42">
        <v>1243.3091429999999</v>
      </c>
      <c r="AH1852" s="42">
        <v>236.498773</v>
      </c>
      <c r="AI1852" s="42">
        <v>167.93400299999999</v>
      </c>
      <c r="AJ1852" s="42">
        <v>258.360004</v>
      </c>
      <c r="AK1852" s="42">
        <v>319.96892800000001</v>
      </c>
      <c r="AL1852" s="42">
        <v>156.01614799999999</v>
      </c>
      <c r="AM1852" s="42">
        <v>93.542593999999994</v>
      </c>
      <c r="AN1852" s="42">
        <v>10.988694000000001</v>
      </c>
      <c r="AO1852" s="42">
        <v>316.98785099999998</v>
      </c>
      <c r="AP1852" s="42">
        <v>732.35124199999996</v>
      </c>
      <c r="AQ1852" s="42">
        <v>193.97004999999999</v>
      </c>
      <c r="AR1852" s="42">
        <v>1924.046462</v>
      </c>
      <c r="AS1852" s="42">
        <v>3.9747690000000002</v>
      </c>
      <c r="AT1852" s="42">
        <v>123.217848</v>
      </c>
      <c r="AU1852" s="42">
        <v>222.58707999999999</v>
      </c>
      <c r="AV1852" s="42">
        <v>314.00677400000001</v>
      </c>
      <c r="AW1852" s="42">
        <v>310.03200500000003</v>
      </c>
      <c r="AX1852" s="42">
        <v>139.11692500000001</v>
      </c>
      <c r="AY1852" s="42">
        <v>516.97813299999996</v>
      </c>
      <c r="AZ1852" s="42">
        <v>294.13292799999999</v>
      </c>
      <c r="BA1852" s="42">
        <v>946.07252900000003</v>
      </c>
      <c r="BB1852" s="42">
        <v>0</v>
      </c>
      <c r="BC1852" s="42">
        <v>91.419694000000007</v>
      </c>
      <c r="BD1852" s="42">
        <v>147.066464</v>
      </c>
      <c r="BE1852" s="42">
        <v>139.11692500000001</v>
      </c>
      <c r="BF1852" s="42">
        <v>75.520617000000001</v>
      </c>
      <c r="BG1852" s="42">
        <v>135.142156</v>
      </c>
      <c r="BH1852" s="42">
        <v>254.462672</v>
      </c>
      <c r="BI1852" s="42">
        <v>103.344002</v>
      </c>
      <c r="BJ1852" s="42">
        <v>977.97393299999999</v>
      </c>
      <c r="BK1852" s="42">
        <v>3.9747690000000002</v>
      </c>
      <c r="BL1852" s="42">
        <v>31.798154</v>
      </c>
      <c r="BM1852" s="42">
        <v>75.520617000000001</v>
      </c>
      <c r="BN1852" s="42">
        <v>174.889849</v>
      </c>
      <c r="BO1852" s="42">
        <v>234.51138800000001</v>
      </c>
      <c r="BP1852" s="42">
        <v>3.9747690000000002</v>
      </c>
      <c r="BQ1852" s="42">
        <v>262.51546100000002</v>
      </c>
      <c r="BR1852" s="42">
        <v>190.788926</v>
      </c>
      <c r="BS1852" s="42">
        <v>202.713234</v>
      </c>
      <c r="BT1852" s="42">
        <v>0</v>
      </c>
      <c r="BU1852" s="42">
        <v>0</v>
      </c>
      <c r="BV1852" s="42">
        <v>0</v>
      </c>
      <c r="BW1852" s="42">
        <v>15.899077</v>
      </c>
      <c r="BX1852" s="42">
        <v>19.873846</v>
      </c>
      <c r="BY1852" s="42">
        <v>19.873846</v>
      </c>
      <c r="BZ1852" s="42">
        <v>0</v>
      </c>
      <c r="CA1852" s="42">
        <v>147.066464</v>
      </c>
      <c r="CB1852" s="42">
        <v>1037.4147849999999</v>
      </c>
      <c r="CC1852" s="42">
        <v>3.9747690000000002</v>
      </c>
      <c r="CD1852" s="42">
        <v>107.318771</v>
      </c>
      <c r="CE1852" s="42">
        <v>182.83938699999999</v>
      </c>
      <c r="CF1852" s="42">
        <v>278.23385100000002</v>
      </c>
      <c r="CG1852" s="42">
        <v>254.38523499999999</v>
      </c>
      <c r="CH1852" s="42">
        <v>115.268309</v>
      </c>
      <c r="CI1852" s="42">
        <v>7.9495389999999997</v>
      </c>
      <c r="CJ1852" s="42">
        <v>87.444924</v>
      </c>
      <c r="CK1852" s="42">
        <v>683.91844300000002</v>
      </c>
      <c r="CL1852" s="42">
        <v>0</v>
      </c>
      <c r="CM1852" s="42">
        <v>15.899077</v>
      </c>
      <c r="CN1852" s="42">
        <v>39.747692999999998</v>
      </c>
      <c r="CO1852" s="42">
        <v>19.873846</v>
      </c>
      <c r="CP1852" s="42">
        <v>35.772924000000003</v>
      </c>
      <c r="CQ1852" s="42">
        <v>3.9747690000000002</v>
      </c>
      <c r="CR1852" s="42">
        <v>509.028594</v>
      </c>
      <c r="CS1852" s="42">
        <v>59.621538999999999</v>
      </c>
    </row>
    <row r="1853" spans="1:97">
      <c r="A1853" s="40" t="s">
        <v>4410</v>
      </c>
      <c r="B1853" s="40" t="s">
        <v>289</v>
      </c>
      <c r="C1853" s="40" t="s">
        <v>4176</v>
      </c>
      <c r="D1853" s="40" t="s">
        <v>4177</v>
      </c>
      <c r="E1853" s="40" t="s">
        <v>4240</v>
      </c>
      <c r="F1853" s="40" t="s">
        <v>2814</v>
      </c>
      <c r="G1853" s="41" t="s">
        <v>294</v>
      </c>
      <c r="H1853" s="40" t="s">
        <v>4411</v>
      </c>
      <c r="I1853" s="42">
        <v>528</v>
      </c>
      <c r="J1853" s="42">
        <v>102</v>
      </c>
      <c r="K1853" s="42">
        <v>117</v>
      </c>
      <c r="L1853" s="42">
        <v>127</v>
      </c>
      <c r="M1853" s="42">
        <v>102</v>
      </c>
      <c r="N1853" s="42">
        <v>50</v>
      </c>
      <c r="O1853" s="42">
        <v>30</v>
      </c>
      <c r="P1853" s="42">
        <v>109</v>
      </c>
      <c r="Q1853" s="42">
        <v>82</v>
      </c>
      <c r="R1853" s="42">
        <v>116</v>
      </c>
      <c r="S1853" s="42">
        <v>81</v>
      </c>
      <c r="T1853" s="42">
        <v>61</v>
      </c>
      <c r="U1853" s="42">
        <v>24</v>
      </c>
      <c r="V1853" s="42">
        <v>263</v>
      </c>
      <c r="W1853" s="42">
        <v>46</v>
      </c>
      <c r="X1853" s="42">
        <v>57</v>
      </c>
      <c r="Y1853" s="42">
        <v>67</v>
      </c>
      <c r="Z1853" s="42">
        <v>49</v>
      </c>
      <c r="AA1853" s="42">
        <v>26</v>
      </c>
      <c r="AB1853" s="42">
        <v>17</v>
      </c>
      <c r="AC1853" s="42">
        <v>1</v>
      </c>
      <c r="AD1853" s="42">
        <v>70</v>
      </c>
      <c r="AE1853" s="42">
        <v>167</v>
      </c>
      <c r="AF1853" s="42">
        <v>26</v>
      </c>
      <c r="AG1853" s="42">
        <v>265</v>
      </c>
      <c r="AH1853" s="42">
        <v>56</v>
      </c>
      <c r="AI1853" s="42">
        <v>60</v>
      </c>
      <c r="AJ1853" s="42">
        <v>60</v>
      </c>
      <c r="AK1853" s="42">
        <v>53</v>
      </c>
      <c r="AL1853" s="42">
        <v>24</v>
      </c>
      <c r="AM1853" s="42">
        <v>12</v>
      </c>
      <c r="AN1853" s="42">
        <v>0</v>
      </c>
      <c r="AO1853" s="42">
        <v>93</v>
      </c>
      <c r="AP1853" s="42">
        <v>146</v>
      </c>
      <c r="AQ1853" s="42">
        <v>26</v>
      </c>
      <c r="AR1853" s="42">
        <v>432</v>
      </c>
      <c r="AS1853" s="42">
        <v>12</v>
      </c>
      <c r="AT1853" s="42">
        <v>24</v>
      </c>
      <c r="AU1853" s="42">
        <v>40</v>
      </c>
      <c r="AV1853" s="42">
        <v>52</v>
      </c>
      <c r="AW1853" s="42">
        <v>76</v>
      </c>
      <c r="AX1853" s="42">
        <v>80</v>
      </c>
      <c r="AY1853" s="42">
        <v>52</v>
      </c>
      <c r="AZ1853" s="42">
        <v>96</v>
      </c>
      <c r="BA1853" s="42">
        <v>216</v>
      </c>
      <c r="BB1853" s="42">
        <v>4</v>
      </c>
      <c r="BC1853" s="42">
        <v>24</v>
      </c>
      <c r="BD1853" s="42">
        <v>24</v>
      </c>
      <c r="BE1853" s="42">
        <v>28</v>
      </c>
      <c r="BF1853" s="42">
        <v>8</v>
      </c>
      <c r="BG1853" s="42">
        <v>64</v>
      </c>
      <c r="BH1853" s="42">
        <v>32</v>
      </c>
      <c r="BI1853" s="42">
        <v>32</v>
      </c>
      <c r="BJ1853" s="42">
        <v>216</v>
      </c>
      <c r="BK1853" s="42">
        <v>8</v>
      </c>
      <c r="BL1853" s="42">
        <v>0</v>
      </c>
      <c r="BM1853" s="42">
        <v>16</v>
      </c>
      <c r="BN1853" s="42">
        <v>24</v>
      </c>
      <c r="BO1853" s="42">
        <v>68</v>
      </c>
      <c r="BP1853" s="42">
        <v>16</v>
      </c>
      <c r="BQ1853" s="42">
        <v>20</v>
      </c>
      <c r="BR1853" s="42">
        <v>64</v>
      </c>
      <c r="BS1853" s="42">
        <v>80</v>
      </c>
      <c r="BT1853" s="42">
        <v>0</v>
      </c>
      <c r="BU1853" s="42">
        <v>0</v>
      </c>
      <c r="BV1853" s="42">
        <v>0</v>
      </c>
      <c r="BW1853" s="42">
        <v>0</v>
      </c>
      <c r="BX1853" s="42">
        <v>12</v>
      </c>
      <c r="BY1853" s="42">
        <v>12</v>
      </c>
      <c r="BZ1853" s="42">
        <v>0</v>
      </c>
      <c r="CA1853" s="42">
        <v>56</v>
      </c>
      <c r="CB1853" s="42">
        <v>232</v>
      </c>
      <c r="CC1853" s="42">
        <v>4</v>
      </c>
      <c r="CD1853" s="42">
        <v>16</v>
      </c>
      <c r="CE1853" s="42">
        <v>32</v>
      </c>
      <c r="CF1853" s="42">
        <v>40</v>
      </c>
      <c r="CG1853" s="42">
        <v>52</v>
      </c>
      <c r="CH1853" s="42">
        <v>64</v>
      </c>
      <c r="CI1853" s="42">
        <v>0</v>
      </c>
      <c r="CJ1853" s="42">
        <v>24</v>
      </c>
      <c r="CK1853" s="42">
        <v>120</v>
      </c>
      <c r="CL1853" s="42">
        <v>8</v>
      </c>
      <c r="CM1853" s="42">
        <v>8</v>
      </c>
      <c r="CN1853" s="42">
        <v>8</v>
      </c>
      <c r="CO1853" s="42">
        <v>12</v>
      </c>
      <c r="CP1853" s="42">
        <v>12</v>
      </c>
      <c r="CQ1853" s="42">
        <v>4</v>
      </c>
      <c r="CR1853" s="42">
        <v>52</v>
      </c>
      <c r="CS1853" s="42">
        <v>16</v>
      </c>
    </row>
    <row r="1854" spans="1:97">
      <c r="A1854" s="40" t="s">
        <v>4412</v>
      </c>
      <c r="B1854" s="40" t="s">
        <v>289</v>
      </c>
      <c r="C1854" s="40" t="s">
        <v>4176</v>
      </c>
      <c r="D1854" s="40" t="s">
        <v>4201</v>
      </c>
      <c r="E1854" s="40" t="s">
        <v>4413</v>
      </c>
      <c r="F1854" s="40" t="s">
        <v>2903</v>
      </c>
      <c r="G1854" s="41" t="s">
        <v>294</v>
      </c>
      <c r="H1854" s="40" t="s">
        <v>4414</v>
      </c>
      <c r="I1854" s="42">
        <v>44820</v>
      </c>
      <c r="J1854" s="42">
        <v>6498.5655909999996</v>
      </c>
      <c r="K1854" s="42">
        <v>9217.2615449999994</v>
      </c>
      <c r="L1854" s="42">
        <v>9300.4299200000005</v>
      </c>
      <c r="M1854" s="42">
        <v>8247.3737849999998</v>
      </c>
      <c r="N1854" s="42">
        <v>6306.5774730000003</v>
      </c>
      <c r="O1854" s="42">
        <v>5249.7916850000001</v>
      </c>
      <c r="P1854" s="42">
        <v>6257</v>
      </c>
      <c r="Q1854" s="42">
        <v>8598</v>
      </c>
      <c r="R1854" s="42">
        <v>8600</v>
      </c>
      <c r="S1854" s="42">
        <v>6539</v>
      </c>
      <c r="T1854" s="42">
        <v>6048</v>
      </c>
      <c r="U1854" s="42">
        <v>4071</v>
      </c>
      <c r="V1854" s="42">
        <v>20920.38855</v>
      </c>
      <c r="W1854" s="42">
        <v>3267.7023760000002</v>
      </c>
      <c r="X1854" s="42">
        <v>4688.3530780000001</v>
      </c>
      <c r="Y1854" s="42">
        <v>4782.080269</v>
      </c>
      <c r="Z1854" s="42">
        <v>3880.8611510000001</v>
      </c>
      <c r="AA1854" s="42">
        <v>2619.019922</v>
      </c>
      <c r="AB1854" s="42">
        <v>1563.583942</v>
      </c>
      <c r="AC1854" s="42">
        <v>118.787812</v>
      </c>
      <c r="AD1854" s="42">
        <v>4744.2814840000001</v>
      </c>
      <c r="AE1854" s="42">
        <v>12959.085541</v>
      </c>
      <c r="AF1854" s="42">
        <v>3217.0215250000001</v>
      </c>
      <c r="AG1854" s="42">
        <v>23899.61145</v>
      </c>
      <c r="AH1854" s="42">
        <v>3230.8632149999999</v>
      </c>
      <c r="AI1854" s="42">
        <v>4528.9084670000002</v>
      </c>
      <c r="AJ1854" s="42">
        <v>4518.3496510000004</v>
      </c>
      <c r="AK1854" s="42">
        <v>4366.5126339999997</v>
      </c>
      <c r="AL1854" s="42">
        <v>3687.5575509999999</v>
      </c>
      <c r="AM1854" s="42">
        <v>3128.602312</v>
      </c>
      <c r="AN1854" s="42">
        <v>438.81761899999998</v>
      </c>
      <c r="AO1854" s="42">
        <v>4654.0610500000003</v>
      </c>
      <c r="AP1854" s="42">
        <v>13379.967737999999</v>
      </c>
      <c r="AQ1854" s="42">
        <v>5865.5826619999998</v>
      </c>
      <c r="AR1854" s="42">
        <v>38325.317757999997</v>
      </c>
      <c r="AS1854" s="42">
        <v>25.615831</v>
      </c>
      <c r="AT1854" s="42">
        <v>1102.7690419999999</v>
      </c>
      <c r="AU1854" s="42">
        <v>2404.117088</v>
      </c>
      <c r="AV1854" s="42">
        <v>5068.1929879999998</v>
      </c>
      <c r="AW1854" s="42">
        <v>7194.2367489999997</v>
      </c>
      <c r="AX1854" s="42">
        <v>4719.4129059999996</v>
      </c>
      <c r="AY1854" s="42">
        <v>10830.069524</v>
      </c>
      <c r="AZ1854" s="42">
        <v>6980.9036310000001</v>
      </c>
      <c r="BA1854" s="42">
        <v>17656.28254</v>
      </c>
      <c r="BB1854" s="42">
        <v>18.490126</v>
      </c>
      <c r="BC1854" s="42">
        <v>768.27109800000005</v>
      </c>
      <c r="BD1854" s="42">
        <v>1396.431548</v>
      </c>
      <c r="BE1854" s="42">
        <v>2487.049336</v>
      </c>
      <c r="BF1854" s="42">
        <v>2061.4730930000001</v>
      </c>
      <c r="BG1854" s="42">
        <v>3921.833768</v>
      </c>
      <c r="BH1854" s="42">
        <v>4240.2095740000004</v>
      </c>
      <c r="BI1854" s="42">
        <v>2762.5239969999998</v>
      </c>
      <c r="BJ1854" s="42">
        <v>20669.035218000001</v>
      </c>
      <c r="BK1854" s="42">
        <v>7.1257060000000001</v>
      </c>
      <c r="BL1854" s="42">
        <v>334.49794300000002</v>
      </c>
      <c r="BM1854" s="42">
        <v>1007.6855399999999</v>
      </c>
      <c r="BN1854" s="42">
        <v>2581.1436509999999</v>
      </c>
      <c r="BO1854" s="42">
        <v>5132.7636560000001</v>
      </c>
      <c r="BP1854" s="42">
        <v>797.57913799999994</v>
      </c>
      <c r="BQ1854" s="42">
        <v>6589.85995</v>
      </c>
      <c r="BR1854" s="42">
        <v>4218.3796339999999</v>
      </c>
      <c r="BS1854" s="42">
        <v>5996.6238899999998</v>
      </c>
      <c r="BT1854" s="42">
        <v>4.3529450000000001</v>
      </c>
      <c r="BU1854" s="42">
        <v>36.28257</v>
      </c>
      <c r="BV1854" s="42">
        <v>45.362440999999997</v>
      </c>
      <c r="BW1854" s="42">
        <v>484.572473</v>
      </c>
      <c r="BX1854" s="42">
        <v>994.15568299999995</v>
      </c>
      <c r="BY1854" s="42">
        <v>842.49340199999995</v>
      </c>
      <c r="BZ1854" s="42">
        <v>0</v>
      </c>
      <c r="CA1854" s="42">
        <v>3589.404376</v>
      </c>
      <c r="CB1854" s="42">
        <v>18202.324080999999</v>
      </c>
      <c r="CC1854" s="42">
        <v>20.075026000000001</v>
      </c>
      <c r="CD1854" s="42">
        <v>870.62951399999997</v>
      </c>
      <c r="CE1854" s="42">
        <v>1920.113018</v>
      </c>
      <c r="CF1854" s="42">
        <v>4123.9192389999998</v>
      </c>
      <c r="CG1854" s="42">
        <v>5471.8552110000001</v>
      </c>
      <c r="CH1854" s="42">
        <v>3448.3903140000002</v>
      </c>
      <c r="CI1854" s="42">
        <v>77.853148000000004</v>
      </c>
      <c r="CJ1854" s="42">
        <v>2269.4886120000001</v>
      </c>
      <c r="CK1854" s="42">
        <v>14126.369788</v>
      </c>
      <c r="CL1854" s="42">
        <v>1.1878610000000001</v>
      </c>
      <c r="CM1854" s="42">
        <v>195.85695799999999</v>
      </c>
      <c r="CN1854" s="42">
        <v>438.64162900000002</v>
      </c>
      <c r="CO1854" s="42">
        <v>459.70127600000001</v>
      </c>
      <c r="CP1854" s="42">
        <v>728.22585500000002</v>
      </c>
      <c r="CQ1854" s="42">
        <v>428.52919000000003</v>
      </c>
      <c r="CR1854" s="42">
        <v>10752.216376</v>
      </c>
      <c r="CS1854" s="42">
        <v>1122.0106430000001</v>
      </c>
    </row>
    <row r="1855" spans="1:97">
      <c r="A1855" s="40" t="s">
        <v>4415</v>
      </c>
      <c r="B1855" s="40" t="s">
        <v>289</v>
      </c>
      <c r="C1855" s="40" t="s">
        <v>4176</v>
      </c>
      <c r="D1855" s="40" t="s">
        <v>4177</v>
      </c>
      <c r="E1855" s="40" t="s">
        <v>4178</v>
      </c>
      <c r="F1855" s="40" t="s">
        <v>2814</v>
      </c>
      <c r="G1855" s="41" t="s">
        <v>294</v>
      </c>
      <c r="H1855" s="40" t="s">
        <v>4416</v>
      </c>
      <c r="I1855" s="42">
        <v>195</v>
      </c>
      <c r="J1855" s="42">
        <v>42.65625</v>
      </c>
      <c r="K1855" s="42">
        <v>24.375</v>
      </c>
      <c r="L1855" s="42">
        <v>49.765625</v>
      </c>
      <c r="M1855" s="42">
        <v>47.734375</v>
      </c>
      <c r="N1855" s="42">
        <v>17.265625</v>
      </c>
      <c r="O1855" s="42">
        <v>13.203125</v>
      </c>
      <c r="P1855" s="42">
        <v>41</v>
      </c>
      <c r="Q1855" s="42">
        <v>32</v>
      </c>
      <c r="R1855" s="42">
        <v>55</v>
      </c>
      <c r="S1855" s="42">
        <v>30</v>
      </c>
      <c r="T1855" s="42">
        <v>29</v>
      </c>
      <c r="U1855" s="42">
        <v>12</v>
      </c>
      <c r="V1855" s="42">
        <v>96.484375</v>
      </c>
      <c r="W1855" s="42">
        <v>21.328125</v>
      </c>
      <c r="X1855" s="42">
        <v>11.171875</v>
      </c>
      <c r="Y1855" s="42">
        <v>28.4375</v>
      </c>
      <c r="Z1855" s="42">
        <v>22.34375</v>
      </c>
      <c r="AA1855" s="42">
        <v>10.15625</v>
      </c>
      <c r="AB1855" s="42">
        <v>3.046875</v>
      </c>
      <c r="AC1855" s="42">
        <v>0</v>
      </c>
      <c r="AD1855" s="42">
        <v>25.390625</v>
      </c>
      <c r="AE1855" s="42">
        <v>63.984375</v>
      </c>
      <c r="AF1855" s="42">
        <v>7.109375</v>
      </c>
      <c r="AG1855" s="42">
        <v>98.515625</v>
      </c>
      <c r="AH1855" s="42">
        <v>21.328125</v>
      </c>
      <c r="AI1855" s="42">
        <v>13.203125</v>
      </c>
      <c r="AJ1855" s="42">
        <v>21.328125</v>
      </c>
      <c r="AK1855" s="42">
        <v>25.390625</v>
      </c>
      <c r="AL1855" s="42">
        <v>7.109375</v>
      </c>
      <c r="AM1855" s="42">
        <v>9.140625</v>
      </c>
      <c r="AN1855" s="42">
        <v>1.015625</v>
      </c>
      <c r="AO1855" s="42">
        <v>28.4375</v>
      </c>
      <c r="AP1855" s="42">
        <v>54.84375</v>
      </c>
      <c r="AQ1855" s="42">
        <v>15.234375</v>
      </c>
      <c r="AR1855" s="42">
        <v>138.125</v>
      </c>
      <c r="AS1855" s="42">
        <v>8.125</v>
      </c>
      <c r="AT1855" s="42">
        <v>8.125</v>
      </c>
      <c r="AU1855" s="42">
        <v>8.125</v>
      </c>
      <c r="AV1855" s="42">
        <v>12.1875</v>
      </c>
      <c r="AW1855" s="42">
        <v>20.3125</v>
      </c>
      <c r="AX1855" s="42">
        <v>24.375</v>
      </c>
      <c r="AY1855" s="42">
        <v>44.6875</v>
      </c>
      <c r="AZ1855" s="42">
        <v>12.1875</v>
      </c>
      <c r="BA1855" s="42">
        <v>73.125</v>
      </c>
      <c r="BB1855" s="42">
        <v>8.125</v>
      </c>
      <c r="BC1855" s="42">
        <v>8.125</v>
      </c>
      <c r="BD1855" s="42">
        <v>8.125</v>
      </c>
      <c r="BE1855" s="42">
        <v>4.0625</v>
      </c>
      <c r="BF1855" s="42">
        <v>0</v>
      </c>
      <c r="BG1855" s="42">
        <v>20.3125</v>
      </c>
      <c r="BH1855" s="42">
        <v>24.375</v>
      </c>
      <c r="BI1855" s="42">
        <v>0</v>
      </c>
      <c r="BJ1855" s="42">
        <v>65</v>
      </c>
      <c r="BK1855" s="42">
        <v>0</v>
      </c>
      <c r="BL1855" s="42">
        <v>0</v>
      </c>
      <c r="BM1855" s="42">
        <v>0</v>
      </c>
      <c r="BN1855" s="42">
        <v>8.125</v>
      </c>
      <c r="BO1855" s="42">
        <v>20.3125</v>
      </c>
      <c r="BP1855" s="42">
        <v>4.0625</v>
      </c>
      <c r="BQ1855" s="42">
        <v>20.3125</v>
      </c>
      <c r="BR1855" s="42">
        <v>12.1875</v>
      </c>
      <c r="BS1855" s="42">
        <v>4.0625</v>
      </c>
      <c r="BT1855" s="42">
        <v>0</v>
      </c>
      <c r="BU1855" s="42">
        <v>0</v>
      </c>
      <c r="BV1855" s="42">
        <v>0</v>
      </c>
      <c r="BW1855" s="42">
        <v>0</v>
      </c>
      <c r="BX1855" s="42">
        <v>0</v>
      </c>
      <c r="BY1855" s="42">
        <v>0</v>
      </c>
      <c r="BZ1855" s="42">
        <v>0</v>
      </c>
      <c r="CA1855" s="42">
        <v>4.0625</v>
      </c>
      <c r="CB1855" s="42">
        <v>77.1875</v>
      </c>
      <c r="CC1855" s="42">
        <v>8.125</v>
      </c>
      <c r="CD1855" s="42">
        <v>8.125</v>
      </c>
      <c r="CE1855" s="42">
        <v>8.125</v>
      </c>
      <c r="CF1855" s="42">
        <v>12.1875</v>
      </c>
      <c r="CG1855" s="42">
        <v>12.1875</v>
      </c>
      <c r="CH1855" s="42">
        <v>24.375</v>
      </c>
      <c r="CI1855" s="42">
        <v>0</v>
      </c>
      <c r="CJ1855" s="42">
        <v>4.0625</v>
      </c>
      <c r="CK1855" s="42">
        <v>56.875</v>
      </c>
      <c r="CL1855" s="42">
        <v>0</v>
      </c>
      <c r="CM1855" s="42">
        <v>0</v>
      </c>
      <c r="CN1855" s="42">
        <v>0</v>
      </c>
      <c r="CO1855" s="42">
        <v>0</v>
      </c>
      <c r="CP1855" s="42">
        <v>8.125</v>
      </c>
      <c r="CQ1855" s="42">
        <v>0</v>
      </c>
      <c r="CR1855" s="42">
        <v>44.6875</v>
      </c>
      <c r="CS1855" s="42">
        <v>4.0625</v>
      </c>
    </row>
    <row r="1856" spans="1:97">
      <c r="A1856" s="40" t="s">
        <v>4417</v>
      </c>
      <c r="B1856" s="40" t="s">
        <v>289</v>
      </c>
      <c r="C1856" s="40" t="s">
        <v>4176</v>
      </c>
      <c r="D1856" s="40" t="s">
        <v>4187</v>
      </c>
      <c r="E1856" s="40" t="s">
        <v>4194</v>
      </c>
      <c r="F1856" s="40" t="s">
        <v>4195</v>
      </c>
      <c r="G1856" s="41" t="s">
        <v>294</v>
      </c>
      <c r="H1856" s="40" t="s">
        <v>4418</v>
      </c>
      <c r="I1856" s="42">
        <v>550</v>
      </c>
      <c r="J1856" s="42">
        <v>83.730722999999998</v>
      </c>
      <c r="K1856" s="42">
        <v>45.313096999999999</v>
      </c>
      <c r="L1856" s="42">
        <v>122.269233</v>
      </c>
      <c r="M1856" s="42">
        <v>121.34460799999999</v>
      </c>
      <c r="N1856" s="42">
        <v>119.22336799999999</v>
      </c>
      <c r="O1856" s="42">
        <v>58.118971999999999</v>
      </c>
      <c r="P1856" s="42">
        <v>91</v>
      </c>
      <c r="Q1856" s="42">
        <v>92</v>
      </c>
      <c r="R1856" s="42">
        <v>141</v>
      </c>
      <c r="S1856" s="42">
        <v>116</v>
      </c>
      <c r="T1856" s="42">
        <v>87</v>
      </c>
      <c r="U1856" s="42">
        <v>53</v>
      </c>
      <c r="V1856" s="42">
        <v>265.194658</v>
      </c>
      <c r="W1856" s="42">
        <v>42.357894999999999</v>
      </c>
      <c r="X1856" s="42">
        <v>21.671481</v>
      </c>
      <c r="Y1856" s="42">
        <v>64.089817999999994</v>
      </c>
      <c r="Z1856" s="42">
        <v>60.209991000000002</v>
      </c>
      <c r="AA1856" s="42">
        <v>55.193990999999997</v>
      </c>
      <c r="AB1856" s="42">
        <v>20.686413999999999</v>
      </c>
      <c r="AC1856" s="42">
        <v>0.98506700000000003</v>
      </c>
      <c r="AD1856" s="42">
        <v>51.223500999999999</v>
      </c>
      <c r="AE1856" s="42">
        <v>162.74765600000001</v>
      </c>
      <c r="AF1856" s="42">
        <v>51.223500999999999</v>
      </c>
      <c r="AG1856" s="42">
        <v>284.805342</v>
      </c>
      <c r="AH1856" s="42">
        <v>41.372827999999998</v>
      </c>
      <c r="AI1856" s="42">
        <v>23.641615999999999</v>
      </c>
      <c r="AJ1856" s="42">
        <v>58.179414000000001</v>
      </c>
      <c r="AK1856" s="42">
        <v>61.134616000000001</v>
      </c>
      <c r="AL1856" s="42">
        <v>64.029375999999999</v>
      </c>
      <c r="AM1856" s="42">
        <v>33.492289</v>
      </c>
      <c r="AN1856" s="42">
        <v>2.9552019999999999</v>
      </c>
      <c r="AO1856" s="42">
        <v>50.238433999999998</v>
      </c>
      <c r="AP1856" s="42">
        <v>158.716724</v>
      </c>
      <c r="AQ1856" s="42">
        <v>75.850183999999999</v>
      </c>
      <c r="AR1856" s="42">
        <v>453.43318099999999</v>
      </c>
      <c r="AS1856" s="42">
        <v>23.641615999999999</v>
      </c>
      <c r="AT1856" s="42">
        <v>11.820808</v>
      </c>
      <c r="AU1856" s="42">
        <v>7.8805389999999997</v>
      </c>
      <c r="AV1856" s="42">
        <v>55.16377</v>
      </c>
      <c r="AW1856" s="42">
        <v>90.626193999999998</v>
      </c>
      <c r="AX1856" s="42">
        <v>43.342962</v>
      </c>
      <c r="AY1856" s="42">
        <v>145.789964</v>
      </c>
      <c r="AZ1856" s="42">
        <v>75.167327999999998</v>
      </c>
      <c r="BA1856" s="42">
        <v>197.19479200000001</v>
      </c>
      <c r="BB1856" s="42">
        <v>15.761077</v>
      </c>
      <c r="BC1856" s="42">
        <v>11.820808</v>
      </c>
      <c r="BD1856" s="42">
        <v>3.9402689999999998</v>
      </c>
      <c r="BE1856" s="42">
        <v>27.581885</v>
      </c>
      <c r="BF1856" s="42">
        <v>27.581885</v>
      </c>
      <c r="BG1856" s="42">
        <v>27.581885</v>
      </c>
      <c r="BH1856" s="42">
        <v>55.16377</v>
      </c>
      <c r="BI1856" s="42">
        <v>27.763211999999999</v>
      </c>
      <c r="BJ1856" s="42">
        <v>256.23838899999998</v>
      </c>
      <c r="BK1856" s="42">
        <v>7.8805389999999997</v>
      </c>
      <c r="BL1856" s="42">
        <v>0</v>
      </c>
      <c r="BM1856" s="42">
        <v>3.9402689999999998</v>
      </c>
      <c r="BN1856" s="42">
        <v>27.581885</v>
      </c>
      <c r="BO1856" s="42">
        <v>63.044308999999998</v>
      </c>
      <c r="BP1856" s="42">
        <v>15.761077</v>
      </c>
      <c r="BQ1856" s="42">
        <v>90.626193999999998</v>
      </c>
      <c r="BR1856" s="42">
        <v>47.404116000000002</v>
      </c>
      <c r="BS1856" s="42">
        <v>23.641615999999999</v>
      </c>
      <c r="BT1856" s="42">
        <v>0</v>
      </c>
      <c r="BU1856" s="42">
        <v>0</v>
      </c>
      <c r="BV1856" s="42">
        <v>0</v>
      </c>
      <c r="BW1856" s="42">
        <v>0</v>
      </c>
      <c r="BX1856" s="42">
        <v>3.9402689999999998</v>
      </c>
      <c r="BY1856" s="42">
        <v>0</v>
      </c>
      <c r="BZ1856" s="42">
        <v>0</v>
      </c>
      <c r="CA1856" s="42">
        <v>19.701346999999998</v>
      </c>
      <c r="CB1856" s="42">
        <v>228.777388</v>
      </c>
      <c r="CC1856" s="42">
        <v>23.641615999999999</v>
      </c>
      <c r="CD1856" s="42">
        <v>7.8805389999999997</v>
      </c>
      <c r="CE1856" s="42">
        <v>7.8805389999999997</v>
      </c>
      <c r="CF1856" s="42">
        <v>47.283231999999998</v>
      </c>
      <c r="CG1856" s="42">
        <v>70.924847</v>
      </c>
      <c r="CH1856" s="42">
        <v>35.462423999999999</v>
      </c>
      <c r="CI1856" s="42">
        <v>0</v>
      </c>
      <c r="CJ1856" s="42">
        <v>35.704191999999999</v>
      </c>
      <c r="CK1856" s="42">
        <v>201.01417699999999</v>
      </c>
      <c r="CL1856" s="42">
        <v>0</v>
      </c>
      <c r="CM1856" s="42">
        <v>3.9402689999999998</v>
      </c>
      <c r="CN1856" s="42">
        <v>0</v>
      </c>
      <c r="CO1856" s="42">
        <v>7.8805389999999997</v>
      </c>
      <c r="CP1856" s="42">
        <v>15.761077</v>
      </c>
      <c r="CQ1856" s="42">
        <v>7.8805389999999997</v>
      </c>
      <c r="CR1856" s="42">
        <v>145.789964</v>
      </c>
      <c r="CS1856" s="42">
        <v>19.761789</v>
      </c>
    </row>
    <row r="1857" spans="1:97">
      <c r="A1857" s="40" t="s">
        <v>4419</v>
      </c>
      <c r="B1857" s="40" t="s">
        <v>289</v>
      </c>
      <c r="C1857" s="40" t="s">
        <v>4176</v>
      </c>
      <c r="D1857" s="40" t="s">
        <v>4201</v>
      </c>
      <c r="E1857" s="40" t="s">
        <v>4208</v>
      </c>
      <c r="F1857" s="40" t="s">
        <v>2903</v>
      </c>
      <c r="G1857" s="41" t="s">
        <v>294</v>
      </c>
      <c r="H1857" s="40" t="s">
        <v>4420</v>
      </c>
      <c r="I1857" s="42">
        <v>272</v>
      </c>
      <c r="J1857" s="42">
        <v>33.244444000000001</v>
      </c>
      <c r="K1857" s="42">
        <v>51.377777999999999</v>
      </c>
      <c r="L1857" s="42">
        <v>42.311110999999997</v>
      </c>
      <c r="M1857" s="42">
        <v>69.511111</v>
      </c>
      <c r="N1857" s="42">
        <v>51.377777999999999</v>
      </c>
      <c r="O1857" s="42">
        <v>24.177778</v>
      </c>
      <c r="P1857" s="42">
        <v>68</v>
      </c>
      <c r="Q1857" s="42">
        <v>54</v>
      </c>
      <c r="R1857" s="42">
        <v>59</v>
      </c>
      <c r="S1857" s="42">
        <v>56</v>
      </c>
      <c r="T1857" s="42">
        <v>58</v>
      </c>
      <c r="U1857" s="42">
        <v>17</v>
      </c>
      <c r="V1857" s="42">
        <v>150.10370399999999</v>
      </c>
      <c r="W1857" s="42">
        <v>19.140740999999998</v>
      </c>
      <c r="X1857" s="42">
        <v>34.251852</v>
      </c>
      <c r="Y1857" s="42">
        <v>24.177778</v>
      </c>
      <c r="Z1857" s="42">
        <v>32.237037000000001</v>
      </c>
      <c r="AA1857" s="42">
        <v>26.192592999999999</v>
      </c>
      <c r="AB1857" s="42">
        <v>14.103704</v>
      </c>
      <c r="AC1857" s="42">
        <v>0</v>
      </c>
      <c r="AD1857" s="42">
        <v>32.237037000000001</v>
      </c>
      <c r="AE1857" s="42">
        <v>90.666667000000004</v>
      </c>
      <c r="AF1857" s="42">
        <v>27.2</v>
      </c>
      <c r="AG1857" s="42">
        <v>121.89629600000001</v>
      </c>
      <c r="AH1857" s="42">
        <v>14.103704</v>
      </c>
      <c r="AI1857" s="42">
        <v>17.125926</v>
      </c>
      <c r="AJ1857" s="42">
        <v>18.133333</v>
      </c>
      <c r="AK1857" s="42">
        <v>37.274073999999999</v>
      </c>
      <c r="AL1857" s="42">
        <v>25.185185000000001</v>
      </c>
      <c r="AM1857" s="42">
        <v>10.074074</v>
      </c>
      <c r="AN1857" s="42">
        <v>0</v>
      </c>
      <c r="AO1857" s="42">
        <v>23.170369999999998</v>
      </c>
      <c r="AP1857" s="42">
        <v>72.533332999999999</v>
      </c>
      <c r="AQ1857" s="42">
        <v>26.192592999999999</v>
      </c>
      <c r="AR1857" s="42">
        <v>253.86666700000001</v>
      </c>
      <c r="AS1857" s="42">
        <v>40.296295999999998</v>
      </c>
      <c r="AT1857" s="42">
        <v>16.118518999999999</v>
      </c>
      <c r="AU1857" s="42">
        <v>0</v>
      </c>
      <c r="AV1857" s="42">
        <v>28.207407</v>
      </c>
      <c r="AW1857" s="42">
        <v>12.088889</v>
      </c>
      <c r="AX1857" s="42">
        <v>32.237037000000001</v>
      </c>
      <c r="AY1857" s="42">
        <v>72.533332999999999</v>
      </c>
      <c r="AZ1857" s="42">
        <v>52.385185</v>
      </c>
      <c r="BA1857" s="42">
        <v>132.977778</v>
      </c>
      <c r="BB1857" s="42">
        <v>24.177778</v>
      </c>
      <c r="BC1857" s="42">
        <v>12.088889</v>
      </c>
      <c r="BD1857" s="42">
        <v>0</v>
      </c>
      <c r="BE1857" s="42">
        <v>4.02963</v>
      </c>
      <c r="BF1857" s="42">
        <v>0</v>
      </c>
      <c r="BG1857" s="42">
        <v>20.148147999999999</v>
      </c>
      <c r="BH1857" s="42">
        <v>44.325926000000003</v>
      </c>
      <c r="BI1857" s="42">
        <v>28.207407</v>
      </c>
      <c r="BJ1857" s="42">
        <v>120.88888900000001</v>
      </c>
      <c r="BK1857" s="42">
        <v>16.118518999999999</v>
      </c>
      <c r="BL1857" s="42">
        <v>4.02963</v>
      </c>
      <c r="BM1857" s="42">
        <v>0</v>
      </c>
      <c r="BN1857" s="42">
        <v>24.177778</v>
      </c>
      <c r="BO1857" s="42">
        <v>12.088889</v>
      </c>
      <c r="BP1857" s="42">
        <v>12.088889</v>
      </c>
      <c r="BQ1857" s="42">
        <v>28.207407</v>
      </c>
      <c r="BR1857" s="42">
        <v>24.177778</v>
      </c>
      <c r="BS1857" s="42">
        <v>44.325926000000003</v>
      </c>
      <c r="BT1857" s="42">
        <v>0</v>
      </c>
      <c r="BU1857" s="42">
        <v>0</v>
      </c>
      <c r="BV1857" s="42">
        <v>0</v>
      </c>
      <c r="BW1857" s="42">
        <v>12.088889</v>
      </c>
      <c r="BX1857" s="42">
        <v>0</v>
      </c>
      <c r="BY1857" s="42">
        <v>4.02963</v>
      </c>
      <c r="BZ1857" s="42">
        <v>0</v>
      </c>
      <c r="CA1857" s="42">
        <v>28.207407</v>
      </c>
      <c r="CB1857" s="42">
        <v>108.8</v>
      </c>
      <c r="CC1857" s="42">
        <v>36.266666999999998</v>
      </c>
      <c r="CD1857" s="42">
        <v>12.088889</v>
      </c>
      <c r="CE1857" s="42">
        <v>0</v>
      </c>
      <c r="CF1857" s="42">
        <v>12.088889</v>
      </c>
      <c r="CG1857" s="42">
        <v>4.02963</v>
      </c>
      <c r="CH1857" s="42">
        <v>28.207407</v>
      </c>
      <c r="CI1857" s="42">
        <v>0</v>
      </c>
      <c r="CJ1857" s="42">
        <v>16.118518999999999</v>
      </c>
      <c r="CK1857" s="42">
        <v>100.740741</v>
      </c>
      <c r="CL1857" s="42">
        <v>4.02963</v>
      </c>
      <c r="CM1857" s="42">
        <v>4.02963</v>
      </c>
      <c r="CN1857" s="42">
        <v>0</v>
      </c>
      <c r="CO1857" s="42">
        <v>4.02963</v>
      </c>
      <c r="CP1857" s="42">
        <v>8.0592590000000008</v>
      </c>
      <c r="CQ1857" s="42">
        <v>0</v>
      </c>
      <c r="CR1857" s="42">
        <v>72.533332999999999</v>
      </c>
      <c r="CS1857" s="42">
        <v>8.0592590000000008</v>
      </c>
    </row>
    <row r="1858" spans="1:97">
      <c r="A1858" s="40" t="s">
        <v>4421</v>
      </c>
      <c r="B1858" s="40" t="s">
        <v>289</v>
      </c>
      <c r="C1858" s="40" t="s">
        <v>4176</v>
      </c>
      <c r="D1858" s="40" t="s">
        <v>4201</v>
      </c>
      <c r="E1858" s="40" t="s">
        <v>4208</v>
      </c>
      <c r="F1858" s="40" t="s">
        <v>2903</v>
      </c>
      <c r="G1858" s="41" t="s">
        <v>294</v>
      </c>
      <c r="H1858" s="40" t="s">
        <v>4422</v>
      </c>
      <c r="I1858" s="42">
        <v>434</v>
      </c>
      <c r="J1858" s="42">
        <v>72.669766999999993</v>
      </c>
      <c r="K1858" s="42">
        <v>51.474418999999997</v>
      </c>
      <c r="L1858" s="42">
        <v>71.660465000000002</v>
      </c>
      <c r="M1858" s="42">
        <v>100.930233</v>
      </c>
      <c r="N1858" s="42">
        <v>94.874419000000003</v>
      </c>
      <c r="O1858" s="42">
        <v>42.390698</v>
      </c>
      <c r="P1858" s="42">
        <v>69</v>
      </c>
      <c r="Q1858" s="42">
        <v>57</v>
      </c>
      <c r="R1858" s="42">
        <v>85</v>
      </c>
      <c r="S1858" s="42">
        <v>86</v>
      </c>
      <c r="T1858" s="42">
        <v>85</v>
      </c>
      <c r="U1858" s="42">
        <v>34</v>
      </c>
      <c r="V1858" s="42">
        <v>206.90697700000001</v>
      </c>
      <c r="W1858" s="42">
        <v>34.316279000000002</v>
      </c>
      <c r="X1858" s="42">
        <v>25.232558000000001</v>
      </c>
      <c r="Y1858" s="42">
        <v>34.316279000000002</v>
      </c>
      <c r="Z1858" s="42">
        <v>50.465116000000002</v>
      </c>
      <c r="AA1858" s="42">
        <v>46.427906999999998</v>
      </c>
      <c r="AB1858" s="42">
        <v>16.148837</v>
      </c>
      <c r="AC1858" s="42">
        <v>0</v>
      </c>
      <c r="AD1858" s="42">
        <v>41.381394999999998</v>
      </c>
      <c r="AE1858" s="42">
        <v>118.08837200000001</v>
      </c>
      <c r="AF1858" s="42">
        <v>47.437209000000003</v>
      </c>
      <c r="AG1858" s="42">
        <v>227.09302299999999</v>
      </c>
      <c r="AH1858" s="42">
        <v>38.353487999999999</v>
      </c>
      <c r="AI1858" s="42">
        <v>26.241859999999999</v>
      </c>
      <c r="AJ1858" s="42">
        <v>37.344186000000001</v>
      </c>
      <c r="AK1858" s="42">
        <v>50.465116000000002</v>
      </c>
      <c r="AL1858" s="42">
        <v>48.446511999999998</v>
      </c>
      <c r="AM1858" s="42">
        <v>26.241859999999999</v>
      </c>
      <c r="AN1858" s="42">
        <v>0</v>
      </c>
      <c r="AO1858" s="42">
        <v>53.493023000000001</v>
      </c>
      <c r="AP1858" s="42">
        <v>116.069767</v>
      </c>
      <c r="AQ1858" s="42">
        <v>57.530233000000003</v>
      </c>
      <c r="AR1858" s="42">
        <v>363.348837</v>
      </c>
      <c r="AS1858" s="42">
        <v>8.0744190000000007</v>
      </c>
      <c r="AT1858" s="42">
        <v>28.260465</v>
      </c>
      <c r="AU1858" s="42">
        <v>8.0744190000000007</v>
      </c>
      <c r="AV1858" s="42">
        <v>36.334884000000002</v>
      </c>
      <c r="AW1858" s="42">
        <v>44.409301999999997</v>
      </c>
      <c r="AX1858" s="42">
        <v>28.260465</v>
      </c>
      <c r="AY1858" s="42">
        <v>173.6</v>
      </c>
      <c r="AZ1858" s="42">
        <v>36.334884000000002</v>
      </c>
      <c r="BA1858" s="42">
        <v>165.52558099999999</v>
      </c>
      <c r="BB1858" s="42">
        <v>4.0372089999999998</v>
      </c>
      <c r="BC1858" s="42">
        <v>8.0744190000000007</v>
      </c>
      <c r="BD1858" s="42">
        <v>8.0744190000000007</v>
      </c>
      <c r="BE1858" s="42">
        <v>20.186046999999999</v>
      </c>
      <c r="BF1858" s="42">
        <v>8.0744190000000007</v>
      </c>
      <c r="BG1858" s="42">
        <v>20.186046999999999</v>
      </c>
      <c r="BH1858" s="42">
        <v>80.744185999999999</v>
      </c>
      <c r="BI1858" s="42">
        <v>16.148837</v>
      </c>
      <c r="BJ1858" s="42">
        <v>197.82325599999999</v>
      </c>
      <c r="BK1858" s="42">
        <v>4.0372089999999998</v>
      </c>
      <c r="BL1858" s="42">
        <v>20.186046999999999</v>
      </c>
      <c r="BM1858" s="42">
        <v>0</v>
      </c>
      <c r="BN1858" s="42">
        <v>16.148837</v>
      </c>
      <c r="BO1858" s="42">
        <v>36.334884000000002</v>
      </c>
      <c r="BP1858" s="42">
        <v>8.0744190000000007</v>
      </c>
      <c r="BQ1858" s="42">
        <v>92.855813999999995</v>
      </c>
      <c r="BR1858" s="42">
        <v>20.186046999999999</v>
      </c>
      <c r="BS1858" s="42">
        <v>48.446511999999998</v>
      </c>
      <c r="BT1858" s="42">
        <v>0</v>
      </c>
      <c r="BU1858" s="42">
        <v>0</v>
      </c>
      <c r="BV1858" s="42">
        <v>0</v>
      </c>
      <c r="BW1858" s="42">
        <v>8.0744190000000007</v>
      </c>
      <c r="BX1858" s="42">
        <v>4.0372089999999998</v>
      </c>
      <c r="BY1858" s="42">
        <v>4.0372089999999998</v>
      </c>
      <c r="BZ1858" s="42">
        <v>0</v>
      </c>
      <c r="CA1858" s="42">
        <v>32.297674000000001</v>
      </c>
      <c r="CB1858" s="42">
        <v>117.07907</v>
      </c>
      <c r="CC1858" s="42">
        <v>4.0372089999999998</v>
      </c>
      <c r="CD1858" s="42">
        <v>28.260465</v>
      </c>
      <c r="CE1858" s="42">
        <v>4.0372089999999998</v>
      </c>
      <c r="CF1858" s="42">
        <v>28.260465</v>
      </c>
      <c r="CG1858" s="42">
        <v>28.260465</v>
      </c>
      <c r="CH1858" s="42">
        <v>20.186046999999999</v>
      </c>
      <c r="CI1858" s="42">
        <v>0</v>
      </c>
      <c r="CJ1858" s="42">
        <v>4.0372089999999998</v>
      </c>
      <c r="CK1858" s="42">
        <v>197.82325599999999</v>
      </c>
      <c r="CL1858" s="42">
        <v>4.0372089999999998</v>
      </c>
      <c r="CM1858" s="42">
        <v>0</v>
      </c>
      <c r="CN1858" s="42">
        <v>4.0372089999999998</v>
      </c>
      <c r="CO1858" s="42">
        <v>0</v>
      </c>
      <c r="CP1858" s="42">
        <v>12.111628</v>
      </c>
      <c r="CQ1858" s="42">
        <v>4.0372089999999998</v>
      </c>
      <c r="CR1858" s="42">
        <v>173.6</v>
      </c>
      <c r="CS1858" s="42">
        <v>0</v>
      </c>
    </row>
    <row r="1859" spans="1:97">
      <c r="A1859" s="40" t="s">
        <v>4423</v>
      </c>
      <c r="B1859" s="40" t="s">
        <v>289</v>
      </c>
      <c r="C1859" s="40" t="s">
        <v>4176</v>
      </c>
      <c r="D1859" s="40" t="s">
        <v>4201</v>
      </c>
      <c r="E1859" s="40" t="s">
        <v>4202</v>
      </c>
      <c r="F1859" s="40" t="s">
        <v>2903</v>
      </c>
      <c r="G1859" s="41" t="s">
        <v>294</v>
      </c>
      <c r="H1859" s="40" t="s">
        <v>4424</v>
      </c>
      <c r="I1859" s="42">
        <v>77</v>
      </c>
      <c r="J1859" s="42">
        <v>21.851351000000001</v>
      </c>
      <c r="K1859" s="42">
        <v>8.3243240000000007</v>
      </c>
      <c r="L1859" s="42">
        <v>17.689188999999999</v>
      </c>
      <c r="M1859" s="42">
        <v>10.405405</v>
      </c>
      <c r="N1859" s="42">
        <v>10.405405</v>
      </c>
      <c r="O1859" s="42">
        <v>8.3243240000000007</v>
      </c>
      <c r="P1859" s="42">
        <v>18</v>
      </c>
      <c r="Q1859" s="42">
        <v>7</v>
      </c>
      <c r="R1859" s="42">
        <v>20</v>
      </c>
      <c r="S1859" s="42">
        <v>7</v>
      </c>
      <c r="T1859" s="42">
        <v>15</v>
      </c>
      <c r="U1859" s="42">
        <v>5</v>
      </c>
      <c r="V1859" s="42">
        <v>41.621622000000002</v>
      </c>
      <c r="W1859" s="42">
        <v>13.527027</v>
      </c>
      <c r="X1859" s="42">
        <v>2.0810810000000002</v>
      </c>
      <c r="Y1859" s="42">
        <v>9.364865</v>
      </c>
      <c r="Z1859" s="42">
        <v>7.2837839999999998</v>
      </c>
      <c r="AA1859" s="42">
        <v>4.1621620000000004</v>
      </c>
      <c r="AB1859" s="42">
        <v>3.1216219999999999</v>
      </c>
      <c r="AC1859" s="42">
        <v>2.0810810000000002</v>
      </c>
      <c r="AD1859" s="42">
        <v>14.567568</v>
      </c>
      <c r="AE1859" s="42">
        <v>17.689188999999999</v>
      </c>
      <c r="AF1859" s="42">
        <v>9.364865</v>
      </c>
      <c r="AG1859" s="42">
        <v>35.378377999999998</v>
      </c>
      <c r="AH1859" s="42">
        <v>8.3243240000000007</v>
      </c>
      <c r="AI1859" s="42">
        <v>6.2432429999999997</v>
      </c>
      <c r="AJ1859" s="42">
        <v>8.3243240000000007</v>
      </c>
      <c r="AK1859" s="42">
        <v>3.1216219999999999</v>
      </c>
      <c r="AL1859" s="42">
        <v>6.2432429999999997</v>
      </c>
      <c r="AM1859" s="42">
        <v>3.1216219999999999</v>
      </c>
      <c r="AN1859" s="42">
        <v>0</v>
      </c>
      <c r="AO1859" s="42">
        <v>12.486485999999999</v>
      </c>
      <c r="AP1859" s="42">
        <v>14.567568</v>
      </c>
      <c r="AQ1859" s="42">
        <v>8.3243240000000007</v>
      </c>
      <c r="AR1859" s="42">
        <v>74.918919000000002</v>
      </c>
      <c r="AS1859" s="42">
        <v>16.648648999999999</v>
      </c>
      <c r="AT1859" s="42">
        <v>4.1621620000000004</v>
      </c>
      <c r="AU1859" s="42">
        <v>0</v>
      </c>
      <c r="AV1859" s="42">
        <v>4.1621620000000004</v>
      </c>
      <c r="AW1859" s="42">
        <v>0</v>
      </c>
      <c r="AX1859" s="42">
        <v>4.1621620000000004</v>
      </c>
      <c r="AY1859" s="42">
        <v>33.297297</v>
      </c>
      <c r="AZ1859" s="42">
        <v>12.486485999999999</v>
      </c>
      <c r="BA1859" s="42">
        <v>41.621622000000002</v>
      </c>
      <c r="BB1859" s="42">
        <v>8.3243240000000007</v>
      </c>
      <c r="BC1859" s="42">
        <v>4.1621620000000004</v>
      </c>
      <c r="BD1859" s="42">
        <v>0</v>
      </c>
      <c r="BE1859" s="42">
        <v>4.1621620000000004</v>
      </c>
      <c r="BF1859" s="42">
        <v>0</v>
      </c>
      <c r="BG1859" s="42">
        <v>4.1621620000000004</v>
      </c>
      <c r="BH1859" s="42">
        <v>16.648648999999999</v>
      </c>
      <c r="BI1859" s="42">
        <v>4.1621620000000004</v>
      </c>
      <c r="BJ1859" s="42">
        <v>33.297297</v>
      </c>
      <c r="BK1859" s="42">
        <v>8.3243240000000007</v>
      </c>
      <c r="BL1859" s="42">
        <v>0</v>
      </c>
      <c r="BM1859" s="42">
        <v>0</v>
      </c>
      <c r="BN1859" s="42">
        <v>0</v>
      </c>
      <c r="BO1859" s="42">
        <v>0</v>
      </c>
      <c r="BP1859" s="42">
        <v>0</v>
      </c>
      <c r="BQ1859" s="42">
        <v>16.648648999999999</v>
      </c>
      <c r="BR1859" s="42">
        <v>8.3243240000000007</v>
      </c>
      <c r="BS1859" s="42">
        <v>12.486485999999999</v>
      </c>
      <c r="BT1859" s="42">
        <v>0</v>
      </c>
      <c r="BU1859" s="42">
        <v>0</v>
      </c>
      <c r="BV1859" s="42">
        <v>0</v>
      </c>
      <c r="BW1859" s="42">
        <v>0</v>
      </c>
      <c r="BX1859" s="42">
        <v>0</v>
      </c>
      <c r="BY1859" s="42">
        <v>0</v>
      </c>
      <c r="BZ1859" s="42">
        <v>0</v>
      </c>
      <c r="CA1859" s="42">
        <v>12.486485999999999</v>
      </c>
      <c r="CB1859" s="42">
        <v>24.972973</v>
      </c>
      <c r="CC1859" s="42">
        <v>12.486485999999999</v>
      </c>
      <c r="CD1859" s="42">
        <v>4.1621620000000004</v>
      </c>
      <c r="CE1859" s="42">
        <v>0</v>
      </c>
      <c r="CF1859" s="42">
        <v>4.1621620000000004</v>
      </c>
      <c r="CG1859" s="42">
        <v>0</v>
      </c>
      <c r="CH1859" s="42">
        <v>4.1621620000000004</v>
      </c>
      <c r="CI1859" s="42">
        <v>0</v>
      </c>
      <c r="CJ1859" s="42">
        <v>0</v>
      </c>
      <c r="CK1859" s="42">
        <v>37.459459000000003</v>
      </c>
      <c r="CL1859" s="42">
        <v>4.1621620000000004</v>
      </c>
      <c r="CM1859" s="42">
        <v>0</v>
      </c>
      <c r="CN1859" s="42">
        <v>0</v>
      </c>
      <c r="CO1859" s="42">
        <v>0</v>
      </c>
      <c r="CP1859" s="42">
        <v>0</v>
      </c>
      <c r="CQ1859" s="42">
        <v>0</v>
      </c>
      <c r="CR1859" s="42">
        <v>33.297297</v>
      </c>
      <c r="CS1859" s="42">
        <v>0</v>
      </c>
    </row>
    <row r="1860" spans="1:97">
      <c r="A1860" s="40" t="s">
        <v>4425</v>
      </c>
      <c r="B1860" s="40" t="s">
        <v>289</v>
      </c>
      <c r="C1860" s="40" t="s">
        <v>4176</v>
      </c>
      <c r="D1860" s="40" t="s">
        <v>4177</v>
      </c>
      <c r="E1860" s="40" t="s">
        <v>4369</v>
      </c>
      <c r="F1860" s="40" t="s">
        <v>2814</v>
      </c>
      <c r="G1860" s="41" t="s">
        <v>294</v>
      </c>
      <c r="H1860" s="40" t="s">
        <v>4426</v>
      </c>
      <c r="I1860" s="42">
        <v>895</v>
      </c>
      <c r="J1860" s="42">
        <v>150.36000000000001</v>
      </c>
      <c r="K1860" s="42">
        <v>120.697143</v>
      </c>
      <c r="L1860" s="42">
        <v>184.11428599999999</v>
      </c>
      <c r="M1860" s="42">
        <v>173.88571400000001</v>
      </c>
      <c r="N1860" s="42">
        <v>149.337143</v>
      </c>
      <c r="O1860" s="42">
        <v>116.60571400000001</v>
      </c>
      <c r="P1860" s="42">
        <v>111</v>
      </c>
      <c r="Q1860" s="42">
        <v>107</v>
      </c>
      <c r="R1860" s="42">
        <v>126</v>
      </c>
      <c r="S1860" s="42">
        <v>111</v>
      </c>
      <c r="T1860" s="42">
        <v>163</v>
      </c>
      <c r="U1860" s="42">
        <v>67</v>
      </c>
      <c r="V1860" s="42">
        <v>429.6</v>
      </c>
      <c r="W1860" s="42">
        <v>72.622856999999996</v>
      </c>
      <c r="X1860" s="42">
        <v>59.325713999999998</v>
      </c>
      <c r="Y1860" s="42">
        <v>94.102857</v>
      </c>
      <c r="Z1860" s="42">
        <v>92.057142999999996</v>
      </c>
      <c r="AA1860" s="42">
        <v>70.577143000000007</v>
      </c>
      <c r="AB1860" s="42">
        <v>40.914285999999997</v>
      </c>
      <c r="AC1860" s="42">
        <v>0</v>
      </c>
      <c r="AD1860" s="42">
        <v>99.217142999999993</v>
      </c>
      <c r="AE1860" s="42">
        <v>246.50857099999999</v>
      </c>
      <c r="AF1860" s="42">
        <v>83.874285999999998</v>
      </c>
      <c r="AG1860" s="42">
        <v>465.4</v>
      </c>
      <c r="AH1860" s="42">
        <v>77.737143000000003</v>
      </c>
      <c r="AI1860" s="42">
        <v>61.371428999999999</v>
      </c>
      <c r="AJ1860" s="42">
        <v>90.011429000000007</v>
      </c>
      <c r="AK1860" s="42">
        <v>81.828570999999997</v>
      </c>
      <c r="AL1860" s="42">
        <v>78.760000000000005</v>
      </c>
      <c r="AM1860" s="42">
        <v>69.554286000000005</v>
      </c>
      <c r="AN1860" s="42">
        <v>6.137143</v>
      </c>
      <c r="AO1860" s="42">
        <v>96.148571000000004</v>
      </c>
      <c r="AP1860" s="42">
        <v>254.691429</v>
      </c>
      <c r="AQ1860" s="42">
        <v>114.56</v>
      </c>
      <c r="AR1860" s="42">
        <v>740.54857100000004</v>
      </c>
      <c r="AS1860" s="42">
        <v>16.365714000000001</v>
      </c>
      <c r="AT1860" s="42">
        <v>20.457142999999999</v>
      </c>
      <c r="AU1860" s="42">
        <v>20.457142999999999</v>
      </c>
      <c r="AV1860" s="42">
        <v>65.462857</v>
      </c>
      <c r="AW1860" s="42">
        <v>98.194286000000005</v>
      </c>
      <c r="AX1860" s="42">
        <v>118.65142899999999</v>
      </c>
      <c r="AY1860" s="42">
        <v>302.765714</v>
      </c>
      <c r="AZ1860" s="42">
        <v>98.194286000000005</v>
      </c>
      <c r="BA1860" s="42">
        <v>364.13714299999998</v>
      </c>
      <c r="BB1860" s="42">
        <v>8.1828570000000003</v>
      </c>
      <c r="BC1860" s="42">
        <v>16.365714000000001</v>
      </c>
      <c r="BD1860" s="42">
        <v>20.457142999999999</v>
      </c>
      <c r="BE1860" s="42">
        <v>36.822856999999999</v>
      </c>
      <c r="BF1860" s="42">
        <v>12.274286</v>
      </c>
      <c r="BG1860" s="42">
        <v>85.92</v>
      </c>
      <c r="BH1860" s="42">
        <v>139.10857100000001</v>
      </c>
      <c r="BI1860" s="42">
        <v>45.005713999999998</v>
      </c>
      <c r="BJ1860" s="42">
        <v>376.411429</v>
      </c>
      <c r="BK1860" s="42">
        <v>8.1828570000000003</v>
      </c>
      <c r="BL1860" s="42">
        <v>4.0914289999999998</v>
      </c>
      <c r="BM1860" s="42">
        <v>0</v>
      </c>
      <c r="BN1860" s="42">
        <v>28.64</v>
      </c>
      <c r="BO1860" s="42">
        <v>85.92</v>
      </c>
      <c r="BP1860" s="42">
        <v>32.731428999999999</v>
      </c>
      <c r="BQ1860" s="42">
        <v>163.65714299999999</v>
      </c>
      <c r="BR1860" s="42">
        <v>53.188571000000003</v>
      </c>
      <c r="BS1860" s="42">
        <v>69.554286000000005</v>
      </c>
      <c r="BT1860" s="42">
        <v>4.0914289999999998</v>
      </c>
      <c r="BU1860" s="42">
        <v>0</v>
      </c>
      <c r="BV1860" s="42">
        <v>0</v>
      </c>
      <c r="BW1860" s="42">
        <v>0</v>
      </c>
      <c r="BX1860" s="42">
        <v>16.365714000000001</v>
      </c>
      <c r="BY1860" s="42">
        <v>16.365714000000001</v>
      </c>
      <c r="BZ1860" s="42">
        <v>0</v>
      </c>
      <c r="CA1860" s="42">
        <v>32.731428999999999</v>
      </c>
      <c r="CB1860" s="42">
        <v>306.85714300000001</v>
      </c>
      <c r="CC1860" s="42">
        <v>12.274286</v>
      </c>
      <c r="CD1860" s="42">
        <v>12.274286</v>
      </c>
      <c r="CE1860" s="42">
        <v>16.365714000000001</v>
      </c>
      <c r="CF1860" s="42">
        <v>61.371428999999999</v>
      </c>
      <c r="CG1860" s="42">
        <v>69.554286000000005</v>
      </c>
      <c r="CH1860" s="42">
        <v>98.194286000000005</v>
      </c>
      <c r="CI1860" s="42">
        <v>0</v>
      </c>
      <c r="CJ1860" s="42">
        <v>36.822856999999999</v>
      </c>
      <c r="CK1860" s="42">
        <v>364.13714299999998</v>
      </c>
      <c r="CL1860" s="42">
        <v>0</v>
      </c>
      <c r="CM1860" s="42">
        <v>8.1828570000000003</v>
      </c>
      <c r="CN1860" s="42">
        <v>4.0914289999999998</v>
      </c>
      <c r="CO1860" s="42">
        <v>4.0914289999999998</v>
      </c>
      <c r="CP1860" s="42">
        <v>12.274286</v>
      </c>
      <c r="CQ1860" s="42">
        <v>4.0914289999999998</v>
      </c>
      <c r="CR1860" s="42">
        <v>302.765714</v>
      </c>
      <c r="CS1860" s="42">
        <v>28.64</v>
      </c>
    </row>
    <row r="1861" spans="1:97">
      <c r="A1861" s="40" t="s">
        <v>4427</v>
      </c>
      <c r="B1861" s="40" t="s">
        <v>289</v>
      </c>
      <c r="C1861" s="40" t="s">
        <v>4176</v>
      </c>
      <c r="D1861" s="40" t="s">
        <v>4177</v>
      </c>
      <c r="E1861" s="40" t="s">
        <v>4240</v>
      </c>
      <c r="F1861" s="40" t="s">
        <v>2814</v>
      </c>
      <c r="G1861" s="41" t="s">
        <v>294</v>
      </c>
      <c r="H1861" s="40" t="s">
        <v>4428</v>
      </c>
      <c r="I1861" s="42">
        <v>1899</v>
      </c>
      <c r="J1861" s="42">
        <v>383.012384</v>
      </c>
      <c r="K1861" s="42">
        <v>234.721585</v>
      </c>
      <c r="L1861" s="42">
        <v>397.58178900000001</v>
      </c>
      <c r="M1861" s="42">
        <v>403.70208100000002</v>
      </c>
      <c r="N1861" s="42">
        <v>283.25127500000002</v>
      </c>
      <c r="O1861" s="42">
        <v>196.730885</v>
      </c>
      <c r="P1861" s="42">
        <v>264</v>
      </c>
      <c r="Q1861" s="42">
        <v>261</v>
      </c>
      <c r="R1861" s="42">
        <v>335</v>
      </c>
      <c r="S1861" s="42">
        <v>322</v>
      </c>
      <c r="T1861" s="42">
        <v>270</v>
      </c>
      <c r="U1861" s="42">
        <v>154</v>
      </c>
      <c r="V1861" s="42">
        <v>892.83481099999995</v>
      </c>
      <c r="W1861" s="42">
        <v>182.25108399999999</v>
      </c>
      <c r="X1861" s="42">
        <v>118.360929</v>
      </c>
      <c r="Y1861" s="42">
        <v>189.52085299999999</v>
      </c>
      <c r="Z1861" s="42">
        <v>199.791031</v>
      </c>
      <c r="AA1861" s="42">
        <v>131.84059300000001</v>
      </c>
      <c r="AB1861" s="42">
        <v>61.800277999999999</v>
      </c>
      <c r="AC1861" s="42">
        <v>9.2700420000000001</v>
      </c>
      <c r="AD1861" s="42">
        <v>236.81146200000001</v>
      </c>
      <c r="AE1861" s="42">
        <v>501.52265399999999</v>
      </c>
      <c r="AF1861" s="42">
        <v>154.50069500000001</v>
      </c>
      <c r="AG1861" s="42">
        <v>1006.1651890000001</v>
      </c>
      <c r="AH1861" s="42">
        <v>200.76130000000001</v>
      </c>
      <c r="AI1861" s="42">
        <v>116.36065600000001</v>
      </c>
      <c r="AJ1861" s="42">
        <v>208.060936</v>
      </c>
      <c r="AK1861" s="42">
        <v>203.91104999999999</v>
      </c>
      <c r="AL1861" s="42">
        <v>151.41068100000001</v>
      </c>
      <c r="AM1861" s="42">
        <v>113.30051</v>
      </c>
      <c r="AN1861" s="42">
        <v>12.360056</v>
      </c>
      <c r="AO1861" s="42">
        <v>247.11150900000001</v>
      </c>
      <c r="AP1861" s="42">
        <v>536.57267899999999</v>
      </c>
      <c r="AQ1861" s="42">
        <v>222.48100099999999</v>
      </c>
      <c r="AR1861" s="42">
        <v>1556.7696490000001</v>
      </c>
      <c r="AS1861" s="42">
        <v>12.121112</v>
      </c>
      <c r="AT1861" s="42">
        <v>53.560240999999998</v>
      </c>
      <c r="AU1861" s="42">
        <v>70.040315000000007</v>
      </c>
      <c r="AV1861" s="42">
        <v>210.120946</v>
      </c>
      <c r="AW1861" s="42">
        <v>226.60102000000001</v>
      </c>
      <c r="AX1861" s="42">
        <v>234.84105700000001</v>
      </c>
      <c r="AY1861" s="42">
        <v>506.76228099999997</v>
      </c>
      <c r="AZ1861" s="42">
        <v>242.722678</v>
      </c>
      <c r="BA1861" s="42">
        <v>720.52535699999999</v>
      </c>
      <c r="BB1861" s="42">
        <v>8.0010929999999991</v>
      </c>
      <c r="BC1861" s="42">
        <v>37.080167000000003</v>
      </c>
      <c r="BD1861" s="42">
        <v>57.680259999999997</v>
      </c>
      <c r="BE1861" s="42">
        <v>94.760425999999995</v>
      </c>
      <c r="BF1861" s="42">
        <v>32.960147999999997</v>
      </c>
      <c r="BG1861" s="42">
        <v>185.400834</v>
      </c>
      <c r="BH1861" s="42">
        <v>230.72103799999999</v>
      </c>
      <c r="BI1861" s="42">
        <v>73.921390000000002</v>
      </c>
      <c r="BJ1861" s="42">
        <v>836.24429199999997</v>
      </c>
      <c r="BK1861" s="42">
        <v>4.1200190000000001</v>
      </c>
      <c r="BL1861" s="42">
        <v>16.480073999999998</v>
      </c>
      <c r="BM1861" s="42">
        <v>12.360056</v>
      </c>
      <c r="BN1861" s="42">
        <v>115.360519</v>
      </c>
      <c r="BO1861" s="42">
        <v>193.640872</v>
      </c>
      <c r="BP1861" s="42">
        <v>49.440223000000003</v>
      </c>
      <c r="BQ1861" s="42">
        <v>276.04124200000001</v>
      </c>
      <c r="BR1861" s="42">
        <v>168.801288</v>
      </c>
      <c r="BS1861" s="42">
        <v>222.24205699999999</v>
      </c>
      <c r="BT1861" s="42">
        <v>4.0005459999999999</v>
      </c>
      <c r="BU1861" s="42">
        <v>0</v>
      </c>
      <c r="BV1861" s="42">
        <v>0</v>
      </c>
      <c r="BW1861" s="42">
        <v>16.480073999999998</v>
      </c>
      <c r="BX1861" s="42">
        <v>32.960147999999997</v>
      </c>
      <c r="BY1861" s="42">
        <v>41.200184999999998</v>
      </c>
      <c r="BZ1861" s="42">
        <v>0</v>
      </c>
      <c r="CA1861" s="42">
        <v>127.60110299999999</v>
      </c>
      <c r="CB1861" s="42">
        <v>679.44464300000004</v>
      </c>
      <c r="CC1861" s="42">
        <v>8.1205649999999991</v>
      </c>
      <c r="CD1861" s="42">
        <v>45.320203999999997</v>
      </c>
      <c r="CE1861" s="42">
        <v>53.560240999999998</v>
      </c>
      <c r="CF1861" s="42">
        <v>168.92076</v>
      </c>
      <c r="CG1861" s="42">
        <v>173.04077899999999</v>
      </c>
      <c r="CH1861" s="42">
        <v>156.56070500000001</v>
      </c>
      <c r="CI1861" s="42">
        <v>8.2400369999999992</v>
      </c>
      <c r="CJ1861" s="42">
        <v>65.681353000000001</v>
      </c>
      <c r="CK1861" s="42">
        <v>655.08294799999999</v>
      </c>
      <c r="CL1861" s="42">
        <v>0</v>
      </c>
      <c r="CM1861" s="42">
        <v>8.2400369999999992</v>
      </c>
      <c r="CN1861" s="42">
        <v>16.480073999999998</v>
      </c>
      <c r="CO1861" s="42">
        <v>24.720110999999999</v>
      </c>
      <c r="CP1861" s="42">
        <v>20.600093000000001</v>
      </c>
      <c r="CQ1861" s="42">
        <v>37.080167000000003</v>
      </c>
      <c r="CR1861" s="42">
        <v>498.522244</v>
      </c>
      <c r="CS1861" s="42">
        <v>49.440223000000003</v>
      </c>
    </row>
    <row r="1862" spans="1:97">
      <c r="A1862" s="40" t="s">
        <v>4429</v>
      </c>
      <c r="B1862" s="40" t="s">
        <v>289</v>
      </c>
      <c r="C1862" s="40" t="s">
        <v>4176</v>
      </c>
      <c r="D1862" s="40" t="s">
        <v>4187</v>
      </c>
      <c r="E1862" s="40" t="s">
        <v>4342</v>
      </c>
      <c r="F1862" s="40" t="s">
        <v>2814</v>
      </c>
      <c r="G1862" s="41" t="s">
        <v>294</v>
      </c>
      <c r="H1862" s="40" t="s">
        <v>4430</v>
      </c>
      <c r="I1862" s="42">
        <v>213</v>
      </c>
      <c r="J1862" s="42">
        <v>33.370612999999999</v>
      </c>
      <c r="K1862" s="42">
        <v>29.444658</v>
      </c>
      <c r="L1862" s="42">
        <v>36.315078999999997</v>
      </c>
      <c r="M1862" s="42">
        <v>49.074430999999997</v>
      </c>
      <c r="N1862" s="42">
        <v>40.258004</v>
      </c>
      <c r="O1862" s="42">
        <v>24.537215</v>
      </c>
      <c r="P1862" s="42">
        <v>29</v>
      </c>
      <c r="Q1862" s="42">
        <v>28</v>
      </c>
      <c r="R1862" s="42">
        <v>49</v>
      </c>
      <c r="S1862" s="42">
        <v>28</v>
      </c>
      <c r="T1862" s="42">
        <v>44</v>
      </c>
      <c r="U1862" s="42">
        <v>19</v>
      </c>
      <c r="V1862" s="42">
        <v>107.980718</v>
      </c>
      <c r="W1862" s="42">
        <v>18.648284</v>
      </c>
      <c r="X1862" s="42">
        <v>12.759352</v>
      </c>
      <c r="Y1862" s="42">
        <v>17.666795</v>
      </c>
      <c r="Z1862" s="42">
        <v>26.500192999999999</v>
      </c>
      <c r="AA1862" s="42">
        <v>21.609719999999999</v>
      </c>
      <c r="AB1862" s="42">
        <v>10.796374999999999</v>
      </c>
      <c r="AC1862" s="42">
        <v>0</v>
      </c>
      <c r="AD1862" s="42">
        <v>21.592749000000001</v>
      </c>
      <c r="AE1862" s="42">
        <v>57.924799</v>
      </c>
      <c r="AF1862" s="42">
        <v>28.463170000000002</v>
      </c>
      <c r="AG1862" s="42">
        <v>105.019282</v>
      </c>
      <c r="AH1862" s="42">
        <v>14.722329</v>
      </c>
      <c r="AI1862" s="42">
        <v>16.685306000000001</v>
      </c>
      <c r="AJ1862" s="42">
        <v>18.648284</v>
      </c>
      <c r="AK1862" s="42">
        <v>22.574238000000001</v>
      </c>
      <c r="AL1862" s="42">
        <v>18.648284</v>
      </c>
      <c r="AM1862" s="42">
        <v>13.740841</v>
      </c>
      <c r="AN1862" s="42">
        <v>0</v>
      </c>
      <c r="AO1862" s="42">
        <v>17.666795</v>
      </c>
      <c r="AP1862" s="42">
        <v>59.870804999999997</v>
      </c>
      <c r="AQ1862" s="42">
        <v>27.481680999999998</v>
      </c>
      <c r="AR1862" s="42">
        <v>172.809879</v>
      </c>
      <c r="AS1862" s="42">
        <v>15.703818</v>
      </c>
      <c r="AT1862" s="42">
        <v>3.9259539999999999</v>
      </c>
      <c r="AU1862" s="42">
        <v>7.851909</v>
      </c>
      <c r="AV1862" s="42">
        <v>7.851909</v>
      </c>
      <c r="AW1862" s="42">
        <v>23.555727000000001</v>
      </c>
      <c r="AX1862" s="42">
        <v>11.777863</v>
      </c>
      <c r="AY1862" s="42">
        <v>82.512927000000005</v>
      </c>
      <c r="AZ1862" s="42">
        <v>19.629771999999999</v>
      </c>
      <c r="BA1862" s="42">
        <v>90.364835999999997</v>
      </c>
      <c r="BB1862" s="42">
        <v>7.851909</v>
      </c>
      <c r="BC1862" s="42">
        <v>0</v>
      </c>
      <c r="BD1862" s="42">
        <v>3.9259539999999999</v>
      </c>
      <c r="BE1862" s="42">
        <v>7.851909</v>
      </c>
      <c r="BF1862" s="42">
        <v>3.9259539999999999</v>
      </c>
      <c r="BG1862" s="42">
        <v>11.777863</v>
      </c>
      <c r="BH1862" s="42">
        <v>47.179336999999997</v>
      </c>
      <c r="BI1862" s="42">
        <v>7.851909</v>
      </c>
      <c r="BJ1862" s="42">
        <v>82.445043999999996</v>
      </c>
      <c r="BK1862" s="42">
        <v>7.851909</v>
      </c>
      <c r="BL1862" s="42">
        <v>3.9259539999999999</v>
      </c>
      <c r="BM1862" s="42">
        <v>3.9259539999999999</v>
      </c>
      <c r="BN1862" s="42">
        <v>0</v>
      </c>
      <c r="BO1862" s="42">
        <v>19.629771999999999</v>
      </c>
      <c r="BP1862" s="42">
        <v>0</v>
      </c>
      <c r="BQ1862" s="42">
        <v>35.333590000000001</v>
      </c>
      <c r="BR1862" s="42">
        <v>11.777863</v>
      </c>
      <c r="BS1862" s="42">
        <v>15.703818</v>
      </c>
      <c r="BT1862" s="42">
        <v>0</v>
      </c>
      <c r="BU1862" s="42">
        <v>0</v>
      </c>
      <c r="BV1862" s="42">
        <v>3.9259539999999999</v>
      </c>
      <c r="BW1862" s="42">
        <v>0</v>
      </c>
      <c r="BX1862" s="42">
        <v>0</v>
      </c>
      <c r="BY1862" s="42">
        <v>0</v>
      </c>
      <c r="BZ1862" s="42">
        <v>0</v>
      </c>
      <c r="CA1862" s="42">
        <v>11.777863</v>
      </c>
      <c r="CB1862" s="42">
        <v>58.889316999999998</v>
      </c>
      <c r="CC1862" s="42">
        <v>15.703818</v>
      </c>
      <c r="CD1862" s="42">
        <v>3.9259539999999999</v>
      </c>
      <c r="CE1862" s="42">
        <v>0</v>
      </c>
      <c r="CF1862" s="42">
        <v>7.851909</v>
      </c>
      <c r="CG1862" s="42">
        <v>19.629771999999999</v>
      </c>
      <c r="CH1862" s="42">
        <v>11.777863</v>
      </c>
      <c r="CI1862" s="42">
        <v>0</v>
      </c>
      <c r="CJ1862" s="42">
        <v>0</v>
      </c>
      <c r="CK1862" s="42">
        <v>98.216745000000003</v>
      </c>
      <c r="CL1862" s="42">
        <v>0</v>
      </c>
      <c r="CM1862" s="42">
        <v>0</v>
      </c>
      <c r="CN1862" s="42">
        <v>3.9259539999999999</v>
      </c>
      <c r="CO1862" s="42">
        <v>0</v>
      </c>
      <c r="CP1862" s="42">
        <v>3.9259539999999999</v>
      </c>
      <c r="CQ1862" s="42">
        <v>0</v>
      </c>
      <c r="CR1862" s="42">
        <v>82.512927000000005</v>
      </c>
      <c r="CS1862" s="42">
        <v>7.851909</v>
      </c>
    </row>
    <row r="1863" spans="1:97">
      <c r="A1863" s="40" t="s">
        <v>4431</v>
      </c>
      <c r="B1863" s="40" t="s">
        <v>289</v>
      </c>
      <c r="C1863" s="40" t="s">
        <v>4176</v>
      </c>
      <c r="D1863" s="40" t="s">
        <v>4177</v>
      </c>
      <c r="E1863" s="40" t="s">
        <v>4178</v>
      </c>
      <c r="F1863" s="40" t="s">
        <v>2814</v>
      </c>
      <c r="G1863" s="41" t="s">
        <v>294</v>
      </c>
      <c r="H1863" s="40" t="s">
        <v>4432</v>
      </c>
      <c r="I1863" s="42">
        <v>110</v>
      </c>
      <c r="J1863" s="42">
        <v>18.165137999999999</v>
      </c>
      <c r="K1863" s="42">
        <v>12.110092</v>
      </c>
      <c r="L1863" s="42">
        <v>23.211009000000001</v>
      </c>
      <c r="M1863" s="42">
        <v>27.247706000000001</v>
      </c>
      <c r="N1863" s="42">
        <v>16.146788999999998</v>
      </c>
      <c r="O1863" s="42">
        <v>13.119266</v>
      </c>
      <c r="P1863" s="42">
        <v>13</v>
      </c>
      <c r="Q1863" s="42">
        <v>20</v>
      </c>
      <c r="R1863" s="42">
        <v>24</v>
      </c>
      <c r="S1863" s="42">
        <v>18</v>
      </c>
      <c r="T1863" s="42">
        <v>15</v>
      </c>
      <c r="U1863" s="42">
        <v>8</v>
      </c>
      <c r="V1863" s="42">
        <v>49.449541000000004</v>
      </c>
      <c r="W1863" s="42">
        <v>7.0642199999999997</v>
      </c>
      <c r="X1863" s="42">
        <v>5.0458720000000001</v>
      </c>
      <c r="Y1863" s="42">
        <v>13.119266</v>
      </c>
      <c r="Z1863" s="42">
        <v>12.110092</v>
      </c>
      <c r="AA1863" s="42">
        <v>7.0642199999999997</v>
      </c>
      <c r="AB1863" s="42">
        <v>5.0458720000000001</v>
      </c>
      <c r="AC1863" s="42">
        <v>0</v>
      </c>
      <c r="AD1863" s="42">
        <v>8.0733940000000004</v>
      </c>
      <c r="AE1863" s="42">
        <v>32.293577999999997</v>
      </c>
      <c r="AF1863" s="42">
        <v>9.0825689999999994</v>
      </c>
      <c r="AG1863" s="42">
        <v>60.550458999999996</v>
      </c>
      <c r="AH1863" s="42">
        <v>11.100917000000001</v>
      </c>
      <c r="AI1863" s="42">
        <v>7.0642199999999997</v>
      </c>
      <c r="AJ1863" s="42">
        <v>10.091742999999999</v>
      </c>
      <c r="AK1863" s="42">
        <v>15.137615</v>
      </c>
      <c r="AL1863" s="42">
        <v>9.0825689999999994</v>
      </c>
      <c r="AM1863" s="42">
        <v>8.0733940000000004</v>
      </c>
      <c r="AN1863" s="42">
        <v>0</v>
      </c>
      <c r="AO1863" s="42">
        <v>12.110092</v>
      </c>
      <c r="AP1863" s="42">
        <v>36.330275</v>
      </c>
      <c r="AQ1863" s="42">
        <v>12.110092</v>
      </c>
      <c r="AR1863" s="42">
        <v>92.844037</v>
      </c>
      <c r="AS1863" s="42">
        <v>16.146788999999998</v>
      </c>
      <c r="AT1863" s="42">
        <v>4.0366970000000002</v>
      </c>
      <c r="AU1863" s="42">
        <v>0</v>
      </c>
      <c r="AV1863" s="42">
        <v>4.0366970000000002</v>
      </c>
      <c r="AW1863" s="42">
        <v>20.183485999999998</v>
      </c>
      <c r="AX1863" s="42">
        <v>12.110092</v>
      </c>
      <c r="AY1863" s="42">
        <v>32.293577999999997</v>
      </c>
      <c r="AZ1863" s="42">
        <v>4.0366970000000002</v>
      </c>
      <c r="BA1863" s="42">
        <v>40.366971999999997</v>
      </c>
      <c r="BB1863" s="42">
        <v>4.0366970000000002</v>
      </c>
      <c r="BC1863" s="42">
        <v>0</v>
      </c>
      <c r="BD1863" s="42">
        <v>0</v>
      </c>
      <c r="BE1863" s="42">
        <v>4.0366970000000002</v>
      </c>
      <c r="BF1863" s="42">
        <v>4.0366970000000002</v>
      </c>
      <c r="BG1863" s="42">
        <v>12.110092</v>
      </c>
      <c r="BH1863" s="42">
        <v>16.146788999999998</v>
      </c>
      <c r="BI1863" s="42">
        <v>0</v>
      </c>
      <c r="BJ1863" s="42">
        <v>52.477063999999999</v>
      </c>
      <c r="BK1863" s="42">
        <v>12.110092</v>
      </c>
      <c r="BL1863" s="42">
        <v>4.0366970000000002</v>
      </c>
      <c r="BM1863" s="42">
        <v>0</v>
      </c>
      <c r="BN1863" s="42">
        <v>0</v>
      </c>
      <c r="BO1863" s="42">
        <v>16.146788999999998</v>
      </c>
      <c r="BP1863" s="42">
        <v>0</v>
      </c>
      <c r="BQ1863" s="42">
        <v>16.146788999999998</v>
      </c>
      <c r="BR1863" s="42">
        <v>4.0366970000000002</v>
      </c>
      <c r="BS1863" s="42">
        <v>8.0733940000000004</v>
      </c>
      <c r="BT1863" s="42">
        <v>0</v>
      </c>
      <c r="BU1863" s="42">
        <v>0</v>
      </c>
      <c r="BV1863" s="42">
        <v>0</v>
      </c>
      <c r="BW1863" s="42">
        <v>0</v>
      </c>
      <c r="BX1863" s="42">
        <v>8.0733940000000004</v>
      </c>
      <c r="BY1863" s="42">
        <v>0</v>
      </c>
      <c r="BZ1863" s="42">
        <v>0</v>
      </c>
      <c r="CA1863" s="42">
        <v>0</v>
      </c>
      <c r="CB1863" s="42">
        <v>40.366971999999997</v>
      </c>
      <c r="CC1863" s="42">
        <v>12.110092</v>
      </c>
      <c r="CD1863" s="42">
        <v>4.0366970000000002</v>
      </c>
      <c r="CE1863" s="42">
        <v>0</v>
      </c>
      <c r="CF1863" s="42">
        <v>0</v>
      </c>
      <c r="CG1863" s="42">
        <v>12.110092</v>
      </c>
      <c r="CH1863" s="42">
        <v>12.110092</v>
      </c>
      <c r="CI1863" s="42">
        <v>0</v>
      </c>
      <c r="CJ1863" s="42">
        <v>0</v>
      </c>
      <c r="CK1863" s="42">
        <v>44.403669999999998</v>
      </c>
      <c r="CL1863" s="42">
        <v>4.0366970000000002</v>
      </c>
      <c r="CM1863" s="42">
        <v>0</v>
      </c>
      <c r="CN1863" s="42">
        <v>0</v>
      </c>
      <c r="CO1863" s="42">
        <v>4.0366970000000002</v>
      </c>
      <c r="CP1863" s="42">
        <v>0</v>
      </c>
      <c r="CQ1863" s="42">
        <v>0</v>
      </c>
      <c r="CR1863" s="42">
        <v>32.293577999999997</v>
      </c>
      <c r="CS1863" s="42">
        <v>4.0366970000000002</v>
      </c>
    </row>
    <row r="1864" spans="1:97">
      <c r="A1864" s="40" t="s">
        <v>4433</v>
      </c>
      <c r="B1864" s="40" t="s">
        <v>289</v>
      </c>
      <c r="C1864" s="40" t="s">
        <v>4176</v>
      </c>
      <c r="D1864" s="40" t="s">
        <v>4177</v>
      </c>
      <c r="E1864" s="40" t="s">
        <v>4369</v>
      </c>
      <c r="F1864" s="40" t="s">
        <v>2814</v>
      </c>
      <c r="G1864" s="41" t="s">
        <v>294</v>
      </c>
      <c r="H1864" s="40" t="s">
        <v>4434</v>
      </c>
      <c r="I1864" s="42">
        <v>489</v>
      </c>
      <c r="J1864" s="42">
        <v>70.002075000000005</v>
      </c>
      <c r="K1864" s="42">
        <v>74.060165999999995</v>
      </c>
      <c r="L1864" s="42">
        <v>81.161826000000005</v>
      </c>
      <c r="M1864" s="42">
        <v>127.829876</v>
      </c>
      <c r="N1864" s="42">
        <v>70.002075000000005</v>
      </c>
      <c r="O1864" s="42">
        <v>65.943983000000003</v>
      </c>
      <c r="P1864" s="42">
        <v>73</v>
      </c>
      <c r="Q1864" s="42">
        <v>63</v>
      </c>
      <c r="R1864" s="42">
        <v>106</v>
      </c>
      <c r="S1864" s="42">
        <v>86</v>
      </c>
      <c r="T1864" s="42">
        <v>86</v>
      </c>
      <c r="U1864" s="42">
        <v>61</v>
      </c>
      <c r="V1864" s="42">
        <v>244.5</v>
      </c>
      <c r="W1864" s="42">
        <v>33.479253</v>
      </c>
      <c r="X1864" s="42">
        <v>37.537343999999997</v>
      </c>
      <c r="Y1864" s="42">
        <v>45.653526999999997</v>
      </c>
      <c r="Z1864" s="42">
        <v>64.929461000000003</v>
      </c>
      <c r="AA1864" s="42">
        <v>33.479253</v>
      </c>
      <c r="AB1864" s="42">
        <v>28.406638999999998</v>
      </c>
      <c r="AC1864" s="42">
        <v>1.0145230000000001</v>
      </c>
      <c r="AD1864" s="42">
        <v>43.624481000000003</v>
      </c>
      <c r="AE1864" s="42">
        <v>152.17842300000001</v>
      </c>
      <c r="AF1864" s="42">
        <v>48.697094999999997</v>
      </c>
      <c r="AG1864" s="42">
        <v>244.5</v>
      </c>
      <c r="AH1864" s="42">
        <v>36.522821999999998</v>
      </c>
      <c r="AI1864" s="42">
        <v>36.522821999999998</v>
      </c>
      <c r="AJ1864" s="42">
        <v>35.508299000000001</v>
      </c>
      <c r="AK1864" s="42">
        <v>62.900415000000002</v>
      </c>
      <c r="AL1864" s="42">
        <v>36.522821999999998</v>
      </c>
      <c r="AM1864" s="42">
        <v>31.450206999999999</v>
      </c>
      <c r="AN1864" s="42">
        <v>5.0726139999999997</v>
      </c>
      <c r="AO1864" s="42">
        <v>53.769710000000003</v>
      </c>
      <c r="AP1864" s="42">
        <v>131.887967</v>
      </c>
      <c r="AQ1864" s="42">
        <v>58.842323999999998</v>
      </c>
      <c r="AR1864" s="42">
        <v>385.51867199999998</v>
      </c>
      <c r="AS1864" s="42">
        <v>28.406638999999998</v>
      </c>
      <c r="AT1864" s="42">
        <v>16.232365000000001</v>
      </c>
      <c r="AU1864" s="42">
        <v>32.464730000000003</v>
      </c>
      <c r="AV1864" s="42">
        <v>48.697094999999997</v>
      </c>
      <c r="AW1864" s="42">
        <v>52.755186999999999</v>
      </c>
      <c r="AX1864" s="42">
        <v>36.522821999999998</v>
      </c>
      <c r="AY1864" s="42">
        <v>129.85892100000001</v>
      </c>
      <c r="AZ1864" s="42">
        <v>40.580913000000002</v>
      </c>
      <c r="BA1864" s="42">
        <v>174.49792500000001</v>
      </c>
      <c r="BB1864" s="42">
        <v>20.290455999999999</v>
      </c>
      <c r="BC1864" s="42">
        <v>8.1161829999999995</v>
      </c>
      <c r="BD1864" s="42">
        <v>16.232365000000001</v>
      </c>
      <c r="BE1864" s="42">
        <v>20.290455999999999</v>
      </c>
      <c r="BF1864" s="42">
        <v>4.0580910000000001</v>
      </c>
      <c r="BG1864" s="42">
        <v>36.522821999999998</v>
      </c>
      <c r="BH1864" s="42">
        <v>60.871369000000001</v>
      </c>
      <c r="BI1864" s="42">
        <v>8.1161829999999995</v>
      </c>
      <c r="BJ1864" s="42">
        <v>211.020747</v>
      </c>
      <c r="BK1864" s="42">
        <v>8.1161829999999995</v>
      </c>
      <c r="BL1864" s="42">
        <v>8.1161829999999995</v>
      </c>
      <c r="BM1864" s="42">
        <v>16.232365000000001</v>
      </c>
      <c r="BN1864" s="42">
        <v>28.406638999999998</v>
      </c>
      <c r="BO1864" s="42">
        <v>48.697094999999997</v>
      </c>
      <c r="BP1864" s="42">
        <v>0</v>
      </c>
      <c r="BQ1864" s="42">
        <v>68.987551999999994</v>
      </c>
      <c r="BR1864" s="42">
        <v>32.464730000000003</v>
      </c>
      <c r="BS1864" s="42">
        <v>40.580913000000002</v>
      </c>
      <c r="BT1864" s="42">
        <v>4.0580910000000001</v>
      </c>
      <c r="BU1864" s="42">
        <v>0</v>
      </c>
      <c r="BV1864" s="42">
        <v>0</v>
      </c>
      <c r="BW1864" s="42">
        <v>4.0580910000000001</v>
      </c>
      <c r="BX1864" s="42">
        <v>4.0580910000000001</v>
      </c>
      <c r="BY1864" s="42">
        <v>8.1161829999999995</v>
      </c>
      <c r="BZ1864" s="42">
        <v>0</v>
      </c>
      <c r="CA1864" s="42">
        <v>20.290455999999999</v>
      </c>
      <c r="CB1864" s="42">
        <v>174.49792500000001</v>
      </c>
      <c r="CC1864" s="42">
        <v>16.232365000000001</v>
      </c>
      <c r="CD1864" s="42">
        <v>16.232365000000001</v>
      </c>
      <c r="CE1864" s="42">
        <v>24.348548000000001</v>
      </c>
      <c r="CF1864" s="42">
        <v>44.639004</v>
      </c>
      <c r="CG1864" s="42">
        <v>32.464730000000003</v>
      </c>
      <c r="CH1864" s="42">
        <v>28.406638999999998</v>
      </c>
      <c r="CI1864" s="42">
        <v>4.0580910000000001</v>
      </c>
      <c r="CJ1864" s="42">
        <v>8.1161829999999995</v>
      </c>
      <c r="CK1864" s="42">
        <v>170.43983399999999</v>
      </c>
      <c r="CL1864" s="42">
        <v>8.1161829999999995</v>
      </c>
      <c r="CM1864" s="42">
        <v>0</v>
      </c>
      <c r="CN1864" s="42">
        <v>8.1161829999999995</v>
      </c>
      <c r="CO1864" s="42">
        <v>0</v>
      </c>
      <c r="CP1864" s="42">
        <v>16.232365000000001</v>
      </c>
      <c r="CQ1864" s="42">
        <v>0</v>
      </c>
      <c r="CR1864" s="42">
        <v>125.80083</v>
      </c>
      <c r="CS1864" s="42">
        <v>12.174274</v>
      </c>
    </row>
    <row r="1865" spans="1:97">
      <c r="A1865" s="40" t="s">
        <v>4435</v>
      </c>
      <c r="B1865" s="40" t="s">
        <v>289</v>
      </c>
      <c r="C1865" s="40" t="s">
        <v>4176</v>
      </c>
      <c r="D1865" s="40" t="s">
        <v>4201</v>
      </c>
      <c r="E1865" s="40" t="s">
        <v>4258</v>
      </c>
      <c r="F1865" s="40" t="s">
        <v>2903</v>
      </c>
      <c r="G1865" s="41" t="s">
        <v>294</v>
      </c>
      <c r="H1865" s="40" t="s">
        <v>4436</v>
      </c>
      <c r="I1865" s="42">
        <v>127</v>
      </c>
      <c r="J1865" s="42">
        <v>24</v>
      </c>
      <c r="K1865" s="42">
        <v>8</v>
      </c>
      <c r="L1865" s="42">
        <v>25</v>
      </c>
      <c r="M1865" s="42">
        <v>25</v>
      </c>
      <c r="N1865" s="42">
        <v>24</v>
      </c>
      <c r="O1865" s="42">
        <v>21</v>
      </c>
      <c r="P1865" s="42">
        <v>11</v>
      </c>
      <c r="Q1865" s="42">
        <v>19</v>
      </c>
      <c r="R1865" s="42">
        <v>23</v>
      </c>
      <c r="S1865" s="42">
        <v>18</v>
      </c>
      <c r="T1865" s="42">
        <v>28</v>
      </c>
      <c r="U1865" s="42">
        <v>13</v>
      </c>
      <c r="V1865" s="42">
        <v>64</v>
      </c>
      <c r="W1865" s="42">
        <v>12</v>
      </c>
      <c r="X1865" s="42">
        <v>4</v>
      </c>
      <c r="Y1865" s="42">
        <v>11</v>
      </c>
      <c r="Z1865" s="42">
        <v>16</v>
      </c>
      <c r="AA1865" s="42">
        <v>11</v>
      </c>
      <c r="AB1865" s="42">
        <v>10</v>
      </c>
      <c r="AC1865" s="42">
        <v>0</v>
      </c>
      <c r="AD1865" s="42">
        <v>12</v>
      </c>
      <c r="AE1865" s="42">
        <v>35</v>
      </c>
      <c r="AF1865" s="42">
        <v>17</v>
      </c>
      <c r="AG1865" s="42">
        <v>63</v>
      </c>
      <c r="AH1865" s="42">
        <v>12</v>
      </c>
      <c r="AI1865" s="42">
        <v>4</v>
      </c>
      <c r="AJ1865" s="42">
        <v>14</v>
      </c>
      <c r="AK1865" s="42">
        <v>9</v>
      </c>
      <c r="AL1865" s="42">
        <v>13</v>
      </c>
      <c r="AM1865" s="42">
        <v>11</v>
      </c>
      <c r="AN1865" s="42">
        <v>0</v>
      </c>
      <c r="AO1865" s="42">
        <v>13</v>
      </c>
      <c r="AP1865" s="42">
        <v>29</v>
      </c>
      <c r="AQ1865" s="42">
        <v>21</v>
      </c>
      <c r="AR1865" s="42">
        <v>108</v>
      </c>
      <c r="AS1865" s="42">
        <v>16</v>
      </c>
      <c r="AT1865" s="42">
        <v>0</v>
      </c>
      <c r="AU1865" s="42">
        <v>4</v>
      </c>
      <c r="AV1865" s="42">
        <v>4</v>
      </c>
      <c r="AW1865" s="42">
        <v>36</v>
      </c>
      <c r="AX1865" s="42">
        <v>24</v>
      </c>
      <c r="AY1865" s="42">
        <v>20</v>
      </c>
      <c r="AZ1865" s="42">
        <v>4</v>
      </c>
      <c r="BA1865" s="42">
        <v>60</v>
      </c>
      <c r="BB1865" s="42">
        <v>12</v>
      </c>
      <c r="BC1865" s="42">
        <v>0</v>
      </c>
      <c r="BD1865" s="42">
        <v>4</v>
      </c>
      <c r="BE1865" s="42">
        <v>0</v>
      </c>
      <c r="BF1865" s="42">
        <v>12</v>
      </c>
      <c r="BG1865" s="42">
        <v>20</v>
      </c>
      <c r="BH1865" s="42">
        <v>8</v>
      </c>
      <c r="BI1865" s="42">
        <v>4</v>
      </c>
      <c r="BJ1865" s="42">
        <v>48</v>
      </c>
      <c r="BK1865" s="42">
        <v>4</v>
      </c>
      <c r="BL1865" s="42">
        <v>0</v>
      </c>
      <c r="BM1865" s="42">
        <v>0</v>
      </c>
      <c r="BN1865" s="42">
        <v>4</v>
      </c>
      <c r="BO1865" s="42">
        <v>24</v>
      </c>
      <c r="BP1865" s="42">
        <v>4</v>
      </c>
      <c r="BQ1865" s="42">
        <v>12</v>
      </c>
      <c r="BR1865" s="42">
        <v>0</v>
      </c>
      <c r="BS1865" s="42">
        <v>8</v>
      </c>
      <c r="BT1865" s="42">
        <v>0</v>
      </c>
      <c r="BU1865" s="42">
        <v>0</v>
      </c>
      <c r="BV1865" s="42">
        <v>0</v>
      </c>
      <c r="BW1865" s="42">
        <v>0</v>
      </c>
      <c r="BX1865" s="42">
        <v>0</v>
      </c>
      <c r="BY1865" s="42">
        <v>8</v>
      </c>
      <c r="BZ1865" s="42">
        <v>0</v>
      </c>
      <c r="CA1865" s="42">
        <v>0</v>
      </c>
      <c r="CB1865" s="42">
        <v>48</v>
      </c>
      <c r="CC1865" s="42">
        <v>16</v>
      </c>
      <c r="CD1865" s="42">
        <v>0</v>
      </c>
      <c r="CE1865" s="42">
        <v>0</v>
      </c>
      <c r="CF1865" s="42">
        <v>4</v>
      </c>
      <c r="CG1865" s="42">
        <v>16</v>
      </c>
      <c r="CH1865" s="42">
        <v>8</v>
      </c>
      <c r="CI1865" s="42">
        <v>0</v>
      </c>
      <c r="CJ1865" s="42">
        <v>4</v>
      </c>
      <c r="CK1865" s="42">
        <v>52</v>
      </c>
      <c r="CL1865" s="42">
        <v>0</v>
      </c>
      <c r="CM1865" s="42">
        <v>0</v>
      </c>
      <c r="CN1865" s="42">
        <v>4</v>
      </c>
      <c r="CO1865" s="42">
        <v>0</v>
      </c>
      <c r="CP1865" s="42">
        <v>20</v>
      </c>
      <c r="CQ1865" s="42">
        <v>8</v>
      </c>
      <c r="CR1865" s="42">
        <v>20</v>
      </c>
      <c r="CS1865" s="42">
        <v>0</v>
      </c>
    </row>
    <row r="1866" spans="1:97">
      <c r="A1866" s="40" t="s">
        <v>4437</v>
      </c>
      <c r="B1866" s="40" t="s">
        <v>289</v>
      </c>
      <c r="C1866" s="40" t="s">
        <v>4176</v>
      </c>
      <c r="D1866" s="40" t="s">
        <v>4177</v>
      </c>
      <c r="E1866" s="40" t="s">
        <v>4181</v>
      </c>
      <c r="F1866" s="40" t="s">
        <v>2814</v>
      </c>
      <c r="G1866" s="41" t="s">
        <v>294</v>
      </c>
      <c r="H1866" s="40" t="s">
        <v>4438</v>
      </c>
      <c r="I1866" s="42">
        <v>542</v>
      </c>
      <c r="J1866" s="42">
        <v>95.662717000000001</v>
      </c>
      <c r="K1866" s="42">
        <v>79.241500000000002</v>
      </c>
      <c r="L1866" s="42">
        <v>110.152027</v>
      </c>
      <c r="M1866" s="42">
        <v>142.96118799999999</v>
      </c>
      <c r="N1866" s="42">
        <v>88.867765000000006</v>
      </c>
      <c r="O1866" s="42">
        <v>25.114802999999998</v>
      </c>
      <c r="P1866" s="42">
        <v>111</v>
      </c>
      <c r="Q1866" s="42">
        <v>99</v>
      </c>
      <c r="R1866" s="42">
        <v>133</v>
      </c>
      <c r="S1866" s="42">
        <v>129</v>
      </c>
      <c r="T1866" s="42">
        <v>30</v>
      </c>
      <c r="U1866" s="42">
        <v>18</v>
      </c>
      <c r="V1866" s="42">
        <v>285.988924</v>
      </c>
      <c r="W1866" s="42">
        <v>52.194788000000003</v>
      </c>
      <c r="X1866" s="42">
        <v>49.296925999999999</v>
      </c>
      <c r="Y1866" s="42">
        <v>53.127468</v>
      </c>
      <c r="Z1866" s="42">
        <v>72.446548000000007</v>
      </c>
      <c r="AA1866" s="42">
        <v>46.365791000000002</v>
      </c>
      <c r="AB1866" s="42">
        <v>12.557402</v>
      </c>
      <c r="AC1866" s="42">
        <v>0</v>
      </c>
      <c r="AD1866" s="42">
        <v>76.343637999999999</v>
      </c>
      <c r="AE1866" s="42">
        <v>172.93903499999999</v>
      </c>
      <c r="AF1866" s="42">
        <v>36.706251000000002</v>
      </c>
      <c r="AG1866" s="42">
        <v>256.011076</v>
      </c>
      <c r="AH1866" s="42">
        <v>43.467928999999998</v>
      </c>
      <c r="AI1866" s="42">
        <v>29.944572999999998</v>
      </c>
      <c r="AJ1866" s="42">
        <v>57.024557999999999</v>
      </c>
      <c r="AK1866" s="42">
        <v>70.51464</v>
      </c>
      <c r="AL1866" s="42">
        <v>42.501975000000002</v>
      </c>
      <c r="AM1866" s="42">
        <v>10.625494</v>
      </c>
      <c r="AN1866" s="42">
        <v>1.931908</v>
      </c>
      <c r="AO1866" s="42">
        <v>56.025329999999997</v>
      </c>
      <c r="AP1866" s="42">
        <v>164.24544900000001</v>
      </c>
      <c r="AQ1866" s="42">
        <v>35.740296999999998</v>
      </c>
      <c r="AR1866" s="42">
        <v>467.52172300000001</v>
      </c>
      <c r="AS1866" s="42">
        <v>7.7276319999999998</v>
      </c>
      <c r="AT1866" s="42">
        <v>23.182894999999998</v>
      </c>
      <c r="AU1866" s="42">
        <v>42.501975000000002</v>
      </c>
      <c r="AV1866" s="42">
        <v>92.731581000000006</v>
      </c>
      <c r="AW1866" s="42">
        <v>73.412502000000003</v>
      </c>
      <c r="AX1866" s="42">
        <v>42.501975000000002</v>
      </c>
      <c r="AY1866" s="42">
        <v>112.05066100000001</v>
      </c>
      <c r="AZ1866" s="42">
        <v>73.412502000000003</v>
      </c>
      <c r="BA1866" s="42">
        <v>243.420401</v>
      </c>
      <c r="BB1866" s="42">
        <v>0</v>
      </c>
      <c r="BC1866" s="42">
        <v>19.319078999999999</v>
      </c>
      <c r="BD1866" s="42">
        <v>34.774343000000002</v>
      </c>
      <c r="BE1866" s="42">
        <v>46.365791000000002</v>
      </c>
      <c r="BF1866" s="42">
        <v>15.455264</v>
      </c>
      <c r="BG1866" s="42">
        <v>34.774343000000002</v>
      </c>
      <c r="BH1866" s="42">
        <v>65.684870000000004</v>
      </c>
      <c r="BI1866" s="42">
        <v>27.046710999999998</v>
      </c>
      <c r="BJ1866" s="42">
        <v>224.10132200000001</v>
      </c>
      <c r="BK1866" s="42">
        <v>7.7276319999999998</v>
      </c>
      <c r="BL1866" s="42">
        <v>3.8638159999999999</v>
      </c>
      <c r="BM1866" s="42">
        <v>7.7276319999999998</v>
      </c>
      <c r="BN1866" s="42">
        <v>46.365791000000002</v>
      </c>
      <c r="BO1866" s="42">
        <v>57.957237999999997</v>
      </c>
      <c r="BP1866" s="42">
        <v>7.7276319999999998</v>
      </c>
      <c r="BQ1866" s="42">
        <v>46.365791000000002</v>
      </c>
      <c r="BR1866" s="42">
        <v>46.365791000000002</v>
      </c>
      <c r="BS1866" s="42">
        <v>69.548686000000004</v>
      </c>
      <c r="BT1866" s="42">
        <v>0</v>
      </c>
      <c r="BU1866" s="42">
        <v>0</v>
      </c>
      <c r="BV1866" s="42">
        <v>0</v>
      </c>
      <c r="BW1866" s="42">
        <v>11.591448</v>
      </c>
      <c r="BX1866" s="42">
        <v>0</v>
      </c>
      <c r="BY1866" s="42">
        <v>11.591448</v>
      </c>
      <c r="BZ1866" s="42">
        <v>0</v>
      </c>
      <c r="CA1866" s="42">
        <v>46.365791000000002</v>
      </c>
      <c r="CB1866" s="42">
        <v>208.64605800000001</v>
      </c>
      <c r="CC1866" s="42">
        <v>0</v>
      </c>
      <c r="CD1866" s="42">
        <v>7.7276319999999998</v>
      </c>
      <c r="CE1866" s="42">
        <v>30.910526999999998</v>
      </c>
      <c r="CF1866" s="42">
        <v>61.821053999999997</v>
      </c>
      <c r="CG1866" s="42">
        <v>65.684870000000004</v>
      </c>
      <c r="CH1866" s="42">
        <v>27.046710999999998</v>
      </c>
      <c r="CI1866" s="42">
        <v>0</v>
      </c>
      <c r="CJ1866" s="42">
        <v>15.455264</v>
      </c>
      <c r="CK1866" s="42">
        <v>189.32697899999999</v>
      </c>
      <c r="CL1866" s="42">
        <v>7.7276319999999998</v>
      </c>
      <c r="CM1866" s="42">
        <v>15.455264</v>
      </c>
      <c r="CN1866" s="42">
        <v>11.591448</v>
      </c>
      <c r="CO1866" s="42">
        <v>19.319078999999999</v>
      </c>
      <c r="CP1866" s="42">
        <v>7.7276319999999998</v>
      </c>
      <c r="CQ1866" s="42">
        <v>3.8638159999999999</v>
      </c>
      <c r="CR1866" s="42">
        <v>112.05066100000001</v>
      </c>
      <c r="CS1866" s="42">
        <v>11.591448</v>
      </c>
    </row>
    <row r="1867" spans="1:97">
      <c r="A1867" s="40" t="s">
        <v>4439</v>
      </c>
      <c r="B1867" s="40" t="s">
        <v>289</v>
      </c>
      <c r="C1867" s="40" t="s">
        <v>4176</v>
      </c>
      <c r="D1867" s="40" t="s">
        <v>4187</v>
      </c>
      <c r="E1867" s="40" t="s">
        <v>4213</v>
      </c>
      <c r="F1867" s="40" t="s">
        <v>4195</v>
      </c>
      <c r="G1867" s="41" t="s">
        <v>294</v>
      </c>
      <c r="H1867" s="40" t="s">
        <v>4440</v>
      </c>
      <c r="I1867" s="42">
        <v>106</v>
      </c>
      <c r="J1867" s="42">
        <v>10.095238</v>
      </c>
      <c r="K1867" s="42">
        <v>16.152380999999998</v>
      </c>
      <c r="L1867" s="42">
        <v>19.180952000000001</v>
      </c>
      <c r="M1867" s="42">
        <v>42.4</v>
      </c>
      <c r="N1867" s="42">
        <v>11.104761999999999</v>
      </c>
      <c r="O1867" s="42">
        <v>7.0666669999999998</v>
      </c>
      <c r="P1867" s="42">
        <v>25</v>
      </c>
      <c r="Q1867" s="42">
        <v>27</v>
      </c>
      <c r="R1867" s="42">
        <v>28</v>
      </c>
      <c r="S1867" s="42">
        <v>27</v>
      </c>
      <c r="T1867" s="42">
        <v>19</v>
      </c>
      <c r="U1867" s="42">
        <v>10</v>
      </c>
      <c r="V1867" s="42">
        <v>55.523809999999997</v>
      </c>
      <c r="W1867" s="42">
        <v>5.0476190000000001</v>
      </c>
      <c r="X1867" s="42">
        <v>9.0857139999999994</v>
      </c>
      <c r="Y1867" s="42">
        <v>11.104761999999999</v>
      </c>
      <c r="Z1867" s="42">
        <v>20.190476</v>
      </c>
      <c r="AA1867" s="42">
        <v>6.0571429999999999</v>
      </c>
      <c r="AB1867" s="42">
        <v>3.0285709999999999</v>
      </c>
      <c r="AC1867" s="42">
        <v>1.0095240000000001</v>
      </c>
      <c r="AD1867" s="42">
        <v>7.0666669999999998</v>
      </c>
      <c r="AE1867" s="42">
        <v>43.409523999999998</v>
      </c>
      <c r="AF1867" s="42">
        <v>5.0476190000000001</v>
      </c>
      <c r="AG1867" s="42">
        <v>50.476190000000003</v>
      </c>
      <c r="AH1867" s="42">
        <v>5.0476190000000001</v>
      </c>
      <c r="AI1867" s="42">
        <v>7.0666669999999998</v>
      </c>
      <c r="AJ1867" s="42">
        <v>8.0761900000000004</v>
      </c>
      <c r="AK1867" s="42">
        <v>22.209523999999998</v>
      </c>
      <c r="AL1867" s="42">
        <v>5.0476190000000001</v>
      </c>
      <c r="AM1867" s="42">
        <v>2.0190480000000002</v>
      </c>
      <c r="AN1867" s="42">
        <v>1.0095240000000001</v>
      </c>
      <c r="AO1867" s="42">
        <v>7.0666669999999998</v>
      </c>
      <c r="AP1867" s="42">
        <v>35.333333000000003</v>
      </c>
      <c r="AQ1867" s="42">
        <v>8.0761900000000004</v>
      </c>
      <c r="AR1867" s="42">
        <v>100.952381</v>
      </c>
      <c r="AS1867" s="42">
        <v>4.0380950000000002</v>
      </c>
      <c r="AT1867" s="42">
        <v>20.190476</v>
      </c>
      <c r="AU1867" s="42">
        <v>0</v>
      </c>
      <c r="AV1867" s="42">
        <v>0</v>
      </c>
      <c r="AW1867" s="42">
        <v>16.152380999999998</v>
      </c>
      <c r="AX1867" s="42">
        <v>16.152380999999998</v>
      </c>
      <c r="AY1867" s="42">
        <v>24.228570999999999</v>
      </c>
      <c r="AZ1867" s="42">
        <v>20.190476</v>
      </c>
      <c r="BA1867" s="42">
        <v>48.457143000000002</v>
      </c>
      <c r="BB1867" s="42">
        <v>0</v>
      </c>
      <c r="BC1867" s="42">
        <v>16.152380999999998</v>
      </c>
      <c r="BD1867" s="42">
        <v>0</v>
      </c>
      <c r="BE1867" s="42">
        <v>0</v>
      </c>
      <c r="BF1867" s="42">
        <v>8.0761900000000004</v>
      </c>
      <c r="BG1867" s="42">
        <v>4.0380950000000002</v>
      </c>
      <c r="BH1867" s="42">
        <v>8.0761900000000004</v>
      </c>
      <c r="BI1867" s="42">
        <v>12.114286</v>
      </c>
      <c r="BJ1867" s="42">
        <v>52.495238000000001</v>
      </c>
      <c r="BK1867" s="42">
        <v>4.0380950000000002</v>
      </c>
      <c r="BL1867" s="42">
        <v>4.0380950000000002</v>
      </c>
      <c r="BM1867" s="42">
        <v>0</v>
      </c>
      <c r="BN1867" s="42">
        <v>0</v>
      </c>
      <c r="BO1867" s="42">
        <v>8.0761900000000004</v>
      </c>
      <c r="BP1867" s="42">
        <v>12.114286</v>
      </c>
      <c r="BQ1867" s="42">
        <v>16.152380999999998</v>
      </c>
      <c r="BR1867" s="42">
        <v>8.0761900000000004</v>
      </c>
      <c r="BS1867" s="42">
        <v>12.114286</v>
      </c>
      <c r="BT1867" s="42">
        <v>0</v>
      </c>
      <c r="BU1867" s="42">
        <v>0</v>
      </c>
      <c r="BV1867" s="42">
        <v>0</v>
      </c>
      <c r="BW1867" s="42">
        <v>0</v>
      </c>
      <c r="BX1867" s="42">
        <v>0</v>
      </c>
      <c r="BY1867" s="42">
        <v>0</v>
      </c>
      <c r="BZ1867" s="42">
        <v>0</v>
      </c>
      <c r="CA1867" s="42">
        <v>12.114286</v>
      </c>
      <c r="CB1867" s="42">
        <v>52.495238000000001</v>
      </c>
      <c r="CC1867" s="42">
        <v>4.0380950000000002</v>
      </c>
      <c r="CD1867" s="42">
        <v>12.114286</v>
      </c>
      <c r="CE1867" s="42">
        <v>0</v>
      </c>
      <c r="CF1867" s="42">
        <v>0</v>
      </c>
      <c r="CG1867" s="42">
        <v>16.152380999999998</v>
      </c>
      <c r="CH1867" s="42">
        <v>12.114286</v>
      </c>
      <c r="CI1867" s="42">
        <v>0</v>
      </c>
      <c r="CJ1867" s="42">
        <v>8.0761900000000004</v>
      </c>
      <c r="CK1867" s="42">
        <v>36.342857000000002</v>
      </c>
      <c r="CL1867" s="42">
        <v>0</v>
      </c>
      <c r="CM1867" s="42">
        <v>8.0761900000000004</v>
      </c>
      <c r="CN1867" s="42">
        <v>0</v>
      </c>
      <c r="CO1867" s="42">
        <v>0</v>
      </c>
      <c r="CP1867" s="42">
        <v>0</v>
      </c>
      <c r="CQ1867" s="42">
        <v>4.0380950000000002</v>
      </c>
      <c r="CR1867" s="42">
        <v>24.228570999999999</v>
      </c>
      <c r="CS1867" s="42">
        <v>0</v>
      </c>
    </row>
    <row r="1868" spans="1:97">
      <c r="A1868" s="40" t="s">
        <v>4441</v>
      </c>
      <c r="B1868" s="40" t="s">
        <v>289</v>
      </c>
      <c r="C1868" s="40" t="s">
        <v>4176</v>
      </c>
      <c r="D1868" s="40" t="s">
        <v>4187</v>
      </c>
      <c r="E1868" s="40" t="s">
        <v>4326</v>
      </c>
      <c r="F1868" s="40" t="s">
        <v>2814</v>
      </c>
      <c r="G1868" s="41" t="s">
        <v>294</v>
      </c>
      <c r="H1868" s="40" t="s">
        <v>4442</v>
      </c>
      <c r="I1868" s="42">
        <v>271</v>
      </c>
      <c r="J1868" s="42">
        <v>44.834558999999999</v>
      </c>
      <c r="K1868" s="42">
        <v>27.897058999999999</v>
      </c>
      <c r="L1868" s="42">
        <v>49.816175999999999</v>
      </c>
      <c r="M1868" s="42">
        <v>67.75</v>
      </c>
      <c r="N1868" s="42">
        <v>47.823529000000001</v>
      </c>
      <c r="O1868" s="42">
        <v>32.878675999999999</v>
      </c>
      <c r="P1868" s="42">
        <v>41</v>
      </c>
      <c r="Q1868" s="42">
        <v>32</v>
      </c>
      <c r="R1868" s="42">
        <v>56</v>
      </c>
      <c r="S1868" s="42">
        <v>55</v>
      </c>
      <c r="T1868" s="42">
        <v>53</v>
      </c>
      <c r="U1868" s="42">
        <v>15</v>
      </c>
      <c r="V1868" s="42">
        <v>133.50735299999999</v>
      </c>
      <c r="W1868" s="42">
        <v>16.9375</v>
      </c>
      <c r="X1868" s="42">
        <v>15.941176</v>
      </c>
      <c r="Y1868" s="42">
        <v>25.904412000000001</v>
      </c>
      <c r="Z1868" s="42">
        <v>32.878675999999999</v>
      </c>
      <c r="AA1868" s="42">
        <v>21.919118000000001</v>
      </c>
      <c r="AB1868" s="42">
        <v>19.926470999999999</v>
      </c>
      <c r="AC1868" s="42">
        <v>0</v>
      </c>
      <c r="AD1868" s="42">
        <v>23.911764999999999</v>
      </c>
      <c r="AE1868" s="42">
        <v>77.713234999999997</v>
      </c>
      <c r="AF1868" s="42">
        <v>31.882352999999998</v>
      </c>
      <c r="AG1868" s="42">
        <v>137.49264700000001</v>
      </c>
      <c r="AH1868" s="42">
        <v>27.897058999999999</v>
      </c>
      <c r="AI1868" s="42">
        <v>11.955882000000001</v>
      </c>
      <c r="AJ1868" s="42">
        <v>23.911764999999999</v>
      </c>
      <c r="AK1868" s="42">
        <v>34.871324000000001</v>
      </c>
      <c r="AL1868" s="42">
        <v>25.904412000000001</v>
      </c>
      <c r="AM1868" s="42">
        <v>10.959559</v>
      </c>
      <c r="AN1868" s="42">
        <v>1.9926470000000001</v>
      </c>
      <c r="AO1868" s="42">
        <v>32.878675999999999</v>
      </c>
      <c r="AP1868" s="42">
        <v>76.716911999999994</v>
      </c>
      <c r="AQ1868" s="42">
        <v>27.897058999999999</v>
      </c>
      <c r="AR1868" s="42">
        <v>227.161765</v>
      </c>
      <c r="AS1868" s="42">
        <v>0</v>
      </c>
      <c r="AT1868" s="42">
        <v>7.9705880000000002</v>
      </c>
      <c r="AU1868" s="42">
        <v>7.9705880000000002</v>
      </c>
      <c r="AV1868" s="42">
        <v>3.9852940000000001</v>
      </c>
      <c r="AW1868" s="42">
        <v>31.882352999999998</v>
      </c>
      <c r="AX1868" s="42">
        <v>47.823529000000001</v>
      </c>
      <c r="AY1868" s="42">
        <v>111.588235</v>
      </c>
      <c r="AZ1868" s="42">
        <v>15.941176</v>
      </c>
      <c r="BA1868" s="42">
        <v>123.544118</v>
      </c>
      <c r="BB1868" s="42">
        <v>0</v>
      </c>
      <c r="BC1868" s="42">
        <v>3.9852940000000001</v>
      </c>
      <c r="BD1868" s="42">
        <v>7.9705880000000002</v>
      </c>
      <c r="BE1868" s="42">
        <v>3.9852940000000001</v>
      </c>
      <c r="BF1868" s="42">
        <v>3.9852940000000001</v>
      </c>
      <c r="BG1868" s="42">
        <v>31.882352999999998</v>
      </c>
      <c r="BH1868" s="42">
        <v>67.75</v>
      </c>
      <c r="BI1868" s="42">
        <v>3.9852940000000001</v>
      </c>
      <c r="BJ1868" s="42">
        <v>103.61764700000001</v>
      </c>
      <c r="BK1868" s="42">
        <v>0</v>
      </c>
      <c r="BL1868" s="42">
        <v>3.9852940000000001</v>
      </c>
      <c r="BM1868" s="42">
        <v>0</v>
      </c>
      <c r="BN1868" s="42">
        <v>0</v>
      </c>
      <c r="BO1868" s="42">
        <v>27.897058999999999</v>
      </c>
      <c r="BP1868" s="42">
        <v>15.941176</v>
      </c>
      <c r="BQ1868" s="42">
        <v>43.838234999999997</v>
      </c>
      <c r="BR1868" s="42">
        <v>11.955882000000001</v>
      </c>
      <c r="BS1868" s="42">
        <v>15.941176</v>
      </c>
      <c r="BT1868" s="42">
        <v>0</v>
      </c>
      <c r="BU1868" s="42">
        <v>0</v>
      </c>
      <c r="BV1868" s="42">
        <v>0</v>
      </c>
      <c r="BW1868" s="42">
        <v>3.9852940000000001</v>
      </c>
      <c r="BX1868" s="42">
        <v>0</v>
      </c>
      <c r="BY1868" s="42">
        <v>3.9852940000000001</v>
      </c>
      <c r="BZ1868" s="42">
        <v>0</v>
      </c>
      <c r="CA1868" s="42">
        <v>7.9705880000000002</v>
      </c>
      <c r="CB1868" s="42">
        <v>75.720588000000006</v>
      </c>
      <c r="CC1868" s="42">
        <v>0</v>
      </c>
      <c r="CD1868" s="42">
        <v>7.9705880000000002</v>
      </c>
      <c r="CE1868" s="42">
        <v>7.9705880000000002</v>
      </c>
      <c r="CF1868" s="42">
        <v>0</v>
      </c>
      <c r="CG1868" s="42">
        <v>15.941176</v>
      </c>
      <c r="CH1868" s="42">
        <v>39.852941000000001</v>
      </c>
      <c r="CI1868" s="42">
        <v>0</v>
      </c>
      <c r="CJ1868" s="42">
        <v>3.9852940000000001</v>
      </c>
      <c r="CK1868" s="42">
        <v>135.5</v>
      </c>
      <c r="CL1868" s="42">
        <v>0</v>
      </c>
      <c r="CM1868" s="42">
        <v>0</v>
      </c>
      <c r="CN1868" s="42">
        <v>0</v>
      </c>
      <c r="CO1868" s="42">
        <v>0</v>
      </c>
      <c r="CP1868" s="42">
        <v>15.941176</v>
      </c>
      <c r="CQ1868" s="42">
        <v>3.9852940000000001</v>
      </c>
      <c r="CR1868" s="42">
        <v>111.588235</v>
      </c>
      <c r="CS1868" s="42">
        <v>3.9852940000000001</v>
      </c>
    </row>
    <row r="1869" spans="1:97">
      <c r="A1869" s="40" t="s">
        <v>4443</v>
      </c>
      <c r="B1869" s="40" t="s">
        <v>289</v>
      </c>
      <c r="C1869" s="40" t="s">
        <v>4176</v>
      </c>
      <c r="D1869" s="40" t="s">
        <v>4177</v>
      </c>
      <c r="E1869" s="40" t="s">
        <v>4184</v>
      </c>
      <c r="F1869" s="40" t="s">
        <v>2814</v>
      </c>
      <c r="G1869" s="41" t="s">
        <v>294</v>
      </c>
      <c r="H1869" s="40" t="s">
        <v>4444</v>
      </c>
      <c r="I1869" s="42">
        <v>122</v>
      </c>
      <c r="J1869" s="42">
        <v>17.87931</v>
      </c>
      <c r="K1869" s="42">
        <v>19.982759000000001</v>
      </c>
      <c r="L1869" s="42">
        <v>18.931034</v>
      </c>
      <c r="M1869" s="42">
        <v>43.120690000000003</v>
      </c>
      <c r="N1869" s="42">
        <v>17.87931</v>
      </c>
      <c r="O1869" s="42">
        <v>4.2068969999999997</v>
      </c>
      <c r="P1869" s="42">
        <v>26</v>
      </c>
      <c r="Q1869" s="42">
        <v>33</v>
      </c>
      <c r="R1869" s="42">
        <v>36</v>
      </c>
      <c r="S1869" s="42">
        <v>20</v>
      </c>
      <c r="T1869" s="42">
        <v>13</v>
      </c>
      <c r="U1869" s="42">
        <v>2</v>
      </c>
      <c r="V1869" s="42">
        <v>57.844828</v>
      </c>
      <c r="W1869" s="42">
        <v>7.362069</v>
      </c>
      <c r="X1869" s="42">
        <v>10.517241</v>
      </c>
      <c r="Y1869" s="42">
        <v>11.568966</v>
      </c>
      <c r="Z1869" s="42">
        <v>16.827586</v>
      </c>
      <c r="AA1869" s="42">
        <v>9.4655170000000002</v>
      </c>
      <c r="AB1869" s="42">
        <v>2.1034480000000002</v>
      </c>
      <c r="AC1869" s="42">
        <v>0</v>
      </c>
      <c r="AD1869" s="42">
        <v>9.4655170000000002</v>
      </c>
      <c r="AE1869" s="42">
        <v>43.120690000000003</v>
      </c>
      <c r="AF1869" s="42">
        <v>5.2586209999999998</v>
      </c>
      <c r="AG1869" s="42">
        <v>64.155171999999993</v>
      </c>
      <c r="AH1869" s="42">
        <v>10.517241</v>
      </c>
      <c r="AI1869" s="42">
        <v>9.4655170000000002</v>
      </c>
      <c r="AJ1869" s="42">
        <v>7.362069</v>
      </c>
      <c r="AK1869" s="42">
        <v>26.293102999999999</v>
      </c>
      <c r="AL1869" s="42">
        <v>8.4137930000000001</v>
      </c>
      <c r="AM1869" s="42">
        <v>2.1034480000000002</v>
      </c>
      <c r="AN1869" s="42">
        <v>0</v>
      </c>
      <c r="AO1869" s="42">
        <v>14.724138</v>
      </c>
      <c r="AP1869" s="42">
        <v>42.068966000000003</v>
      </c>
      <c r="AQ1869" s="42">
        <v>7.362069</v>
      </c>
      <c r="AR1869" s="42">
        <v>113.586207</v>
      </c>
      <c r="AS1869" s="42">
        <v>0</v>
      </c>
      <c r="AT1869" s="42">
        <v>0</v>
      </c>
      <c r="AU1869" s="42">
        <v>0</v>
      </c>
      <c r="AV1869" s="42">
        <v>16.827586</v>
      </c>
      <c r="AW1869" s="42">
        <v>33.655172</v>
      </c>
      <c r="AX1869" s="42">
        <v>29.448276</v>
      </c>
      <c r="AY1869" s="42">
        <v>21.034483000000002</v>
      </c>
      <c r="AZ1869" s="42">
        <v>12.62069</v>
      </c>
      <c r="BA1869" s="42">
        <v>54.689655000000002</v>
      </c>
      <c r="BB1869" s="42">
        <v>0</v>
      </c>
      <c r="BC1869" s="42">
        <v>0</v>
      </c>
      <c r="BD1869" s="42">
        <v>0</v>
      </c>
      <c r="BE1869" s="42">
        <v>8.4137930000000001</v>
      </c>
      <c r="BF1869" s="42">
        <v>0</v>
      </c>
      <c r="BG1869" s="42">
        <v>25.241378999999998</v>
      </c>
      <c r="BH1869" s="42">
        <v>16.827586</v>
      </c>
      <c r="BI1869" s="42">
        <v>4.2068969999999997</v>
      </c>
      <c r="BJ1869" s="42">
        <v>58.896552</v>
      </c>
      <c r="BK1869" s="42">
        <v>0</v>
      </c>
      <c r="BL1869" s="42">
        <v>0</v>
      </c>
      <c r="BM1869" s="42">
        <v>0</v>
      </c>
      <c r="BN1869" s="42">
        <v>8.4137930000000001</v>
      </c>
      <c r="BO1869" s="42">
        <v>33.655172</v>
      </c>
      <c r="BP1869" s="42">
        <v>4.2068969999999997</v>
      </c>
      <c r="BQ1869" s="42">
        <v>4.2068969999999997</v>
      </c>
      <c r="BR1869" s="42">
        <v>8.4137930000000001</v>
      </c>
      <c r="BS1869" s="42">
        <v>21.034483000000002</v>
      </c>
      <c r="BT1869" s="42">
        <v>0</v>
      </c>
      <c r="BU1869" s="42">
        <v>0</v>
      </c>
      <c r="BV1869" s="42">
        <v>0</v>
      </c>
      <c r="BW1869" s="42">
        <v>0</v>
      </c>
      <c r="BX1869" s="42">
        <v>8.4137930000000001</v>
      </c>
      <c r="BY1869" s="42">
        <v>8.4137930000000001</v>
      </c>
      <c r="BZ1869" s="42">
        <v>0</v>
      </c>
      <c r="CA1869" s="42">
        <v>4.2068969999999997</v>
      </c>
      <c r="CB1869" s="42">
        <v>50.482759000000001</v>
      </c>
      <c r="CC1869" s="42">
        <v>0</v>
      </c>
      <c r="CD1869" s="42">
        <v>0</v>
      </c>
      <c r="CE1869" s="42">
        <v>0</v>
      </c>
      <c r="CF1869" s="42">
        <v>8.4137930000000001</v>
      </c>
      <c r="CG1869" s="42">
        <v>16.827586</v>
      </c>
      <c r="CH1869" s="42">
        <v>21.034483000000002</v>
      </c>
      <c r="CI1869" s="42">
        <v>0</v>
      </c>
      <c r="CJ1869" s="42">
        <v>4.2068969999999997</v>
      </c>
      <c r="CK1869" s="42">
        <v>42.068966000000003</v>
      </c>
      <c r="CL1869" s="42">
        <v>0</v>
      </c>
      <c r="CM1869" s="42">
        <v>0</v>
      </c>
      <c r="CN1869" s="42">
        <v>0</v>
      </c>
      <c r="CO1869" s="42">
        <v>8.4137930000000001</v>
      </c>
      <c r="CP1869" s="42">
        <v>8.4137930000000001</v>
      </c>
      <c r="CQ1869" s="42">
        <v>0</v>
      </c>
      <c r="CR1869" s="42">
        <v>21.034483000000002</v>
      </c>
      <c r="CS1869" s="42">
        <v>4.2068969999999997</v>
      </c>
    </row>
    <row r="1870" spans="1:97">
      <c r="A1870" s="40" t="s">
        <v>4445</v>
      </c>
      <c r="B1870" s="40" t="s">
        <v>289</v>
      </c>
      <c r="C1870" s="40" t="s">
        <v>4176</v>
      </c>
      <c r="D1870" s="40" t="s">
        <v>4177</v>
      </c>
      <c r="E1870" s="40" t="s">
        <v>4253</v>
      </c>
      <c r="F1870" s="40" t="s">
        <v>2814</v>
      </c>
      <c r="G1870" s="41" t="s">
        <v>294</v>
      </c>
      <c r="H1870" s="40" t="s">
        <v>4446</v>
      </c>
      <c r="I1870" s="42">
        <v>49</v>
      </c>
      <c r="J1870" s="42">
        <v>7</v>
      </c>
      <c r="K1870" s="42">
        <v>5</v>
      </c>
      <c r="L1870" s="42">
        <v>4</v>
      </c>
      <c r="M1870" s="42">
        <v>13</v>
      </c>
      <c r="N1870" s="42">
        <v>16</v>
      </c>
      <c r="O1870" s="42">
        <v>4</v>
      </c>
      <c r="P1870" s="42">
        <v>12</v>
      </c>
      <c r="Q1870" s="42">
        <v>8</v>
      </c>
      <c r="R1870" s="42">
        <v>14</v>
      </c>
      <c r="S1870" s="42">
        <v>15</v>
      </c>
      <c r="T1870" s="42">
        <v>8</v>
      </c>
      <c r="U1870" s="42">
        <v>8</v>
      </c>
      <c r="V1870" s="42">
        <v>26</v>
      </c>
      <c r="W1870" s="42">
        <v>4</v>
      </c>
      <c r="X1870" s="42">
        <v>3</v>
      </c>
      <c r="Y1870" s="42">
        <v>2</v>
      </c>
      <c r="Z1870" s="42">
        <v>8</v>
      </c>
      <c r="AA1870" s="42">
        <v>8</v>
      </c>
      <c r="AB1870" s="42">
        <v>1</v>
      </c>
      <c r="AC1870" s="42">
        <v>0</v>
      </c>
      <c r="AD1870" s="42">
        <v>5</v>
      </c>
      <c r="AE1870" s="42">
        <v>15</v>
      </c>
      <c r="AF1870" s="42">
        <v>6</v>
      </c>
      <c r="AG1870" s="42">
        <v>23</v>
      </c>
      <c r="AH1870" s="42">
        <v>3</v>
      </c>
      <c r="AI1870" s="42">
        <v>2</v>
      </c>
      <c r="AJ1870" s="42">
        <v>2</v>
      </c>
      <c r="AK1870" s="42">
        <v>5</v>
      </c>
      <c r="AL1870" s="42">
        <v>8</v>
      </c>
      <c r="AM1870" s="42">
        <v>3</v>
      </c>
      <c r="AN1870" s="42">
        <v>0</v>
      </c>
      <c r="AO1870" s="42">
        <v>3</v>
      </c>
      <c r="AP1870" s="42">
        <v>14</v>
      </c>
      <c r="AQ1870" s="42">
        <v>6</v>
      </c>
      <c r="AR1870" s="42">
        <v>40</v>
      </c>
      <c r="AS1870" s="42">
        <v>0</v>
      </c>
      <c r="AT1870" s="42">
        <v>0</v>
      </c>
      <c r="AU1870" s="42">
        <v>0</v>
      </c>
      <c r="AV1870" s="42">
        <v>0</v>
      </c>
      <c r="AW1870" s="42">
        <v>4</v>
      </c>
      <c r="AX1870" s="42">
        <v>8</v>
      </c>
      <c r="AY1870" s="42">
        <v>28</v>
      </c>
      <c r="AZ1870" s="42">
        <v>0</v>
      </c>
      <c r="BA1870" s="42">
        <v>24</v>
      </c>
      <c r="BB1870" s="42">
        <v>0</v>
      </c>
      <c r="BC1870" s="42">
        <v>0</v>
      </c>
      <c r="BD1870" s="42">
        <v>0</v>
      </c>
      <c r="BE1870" s="42">
        <v>0</v>
      </c>
      <c r="BF1870" s="42">
        <v>4</v>
      </c>
      <c r="BG1870" s="42">
        <v>4</v>
      </c>
      <c r="BH1870" s="42">
        <v>16</v>
      </c>
      <c r="BI1870" s="42">
        <v>0</v>
      </c>
      <c r="BJ1870" s="42">
        <v>16</v>
      </c>
      <c r="BK1870" s="42">
        <v>0</v>
      </c>
      <c r="BL1870" s="42">
        <v>0</v>
      </c>
      <c r="BM1870" s="42">
        <v>0</v>
      </c>
      <c r="BN1870" s="42">
        <v>0</v>
      </c>
      <c r="BO1870" s="42">
        <v>0</v>
      </c>
      <c r="BP1870" s="42">
        <v>4</v>
      </c>
      <c r="BQ1870" s="42">
        <v>12</v>
      </c>
      <c r="BR1870" s="42">
        <v>0</v>
      </c>
      <c r="BS1870" s="42">
        <v>4</v>
      </c>
      <c r="BT1870" s="42">
        <v>0</v>
      </c>
      <c r="BU1870" s="42">
        <v>0</v>
      </c>
      <c r="BV1870" s="42">
        <v>0</v>
      </c>
      <c r="BW1870" s="42">
        <v>0</v>
      </c>
      <c r="BX1870" s="42">
        <v>0</v>
      </c>
      <c r="BY1870" s="42">
        <v>4</v>
      </c>
      <c r="BZ1870" s="42">
        <v>0</v>
      </c>
      <c r="CA1870" s="42">
        <v>0</v>
      </c>
      <c r="CB1870" s="42">
        <v>8</v>
      </c>
      <c r="CC1870" s="42">
        <v>0</v>
      </c>
      <c r="CD1870" s="42">
        <v>0</v>
      </c>
      <c r="CE1870" s="42">
        <v>0</v>
      </c>
      <c r="CF1870" s="42">
        <v>0</v>
      </c>
      <c r="CG1870" s="42">
        <v>4</v>
      </c>
      <c r="CH1870" s="42">
        <v>4</v>
      </c>
      <c r="CI1870" s="42">
        <v>0</v>
      </c>
      <c r="CJ1870" s="42">
        <v>0</v>
      </c>
      <c r="CK1870" s="42">
        <v>28</v>
      </c>
      <c r="CL1870" s="42">
        <v>0</v>
      </c>
      <c r="CM1870" s="42">
        <v>0</v>
      </c>
      <c r="CN1870" s="42">
        <v>0</v>
      </c>
      <c r="CO1870" s="42">
        <v>0</v>
      </c>
      <c r="CP1870" s="42">
        <v>0</v>
      </c>
      <c r="CQ1870" s="42">
        <v>0</v>
      </c>
      <c r="CR1870" s="42">
        <v>28</v>
      </c>
      <c r="CS1870" s="42">
        <v>0</v>
      </c>
    </row>
    <row r="1871" spans="1:97">
      <c r="A1871" s="40" t="s">
        <v>4447</v>
      </c>
      <c r="B1871" s="40" t="s">
        <v>289</v>
      </c>
      <c r="C1871" s="40" t="s">
        <v>4176</v>
      </c>
      <c r="D1871" s="40" t="s">
        <v>4177</v>
      </c>
      <c r="E1871" s="40" t="s">
        <v>4240</v>
      </c>
      <c r="F1871" s="40" t="s">
        <v>2814</v>
      </c>
      <c r="G1871" s="41" t="s">
        <v>294</v>
      </c>
      <c r="H1871" s="40" t="s">
        <v>4448</v>
      </c>
      <c r="I1871" s="42">
        <v>515</v>
      </c>
      <c r="J1871" s="42">
        <v>94.467455999999999</v>
      </c>
      <c r="K1871" s="42">
        <v>57.899408000000001</v>
      </c>
      <c r="L1871" s="42">
        <v>82.278107000000006</v>
      </c>
      <c r="M1871" s="42">
        <v>138.14595700000001</v>
      </c>
      <c r="N1871" s="42">
        <v>84.309664999999995</v>
      </c>
      <c r="O1871" s="42">
        <v>57.899408000000001</v>
      </c>
      <c r="P1871" s="42">
        <v>125</v>
      </c>
      <c r="Q1871" s="42">
        <v>66</v>
      </c>
      <c r="R1871" s="42">
        <v>141</v>
      </c>
      <c r="S1871" s="42">
        <v>97</v>
      </c>
      <c r="T1871" s="42">
        <v>84</v>
      </c>
      <c r="U1871" s="42">
        <v>40</v>
      </c>
      <c r="V1871" s="42">
        <v>243.78698199999999</v>
      </c>
      <c r="W1871" s="42">
        <v>38.599606000000001</v>
      </c>
      <c r="X1871" s="42">
        <v>32.504930999999999</v>
      </c>
      <c r="Y1871" s="42">
        <v>35.552267999999998</v>
      </c>
      <c r="Z1871" s="42">
        <v>72.120316000000003</v>
      </c>
      <c r="AA1871" s="42">
        <v>37.583826000000002</v>
      </c>
      <c r="AB1871" s="42">
        <v>25.394476999999998</v>
      </c>
      <c r="AC1871" s="42">
        <v>2.031558</v>
      </c>
      <c r="AD1871" s="42">
        <v>51.804734000000003</v>
      </c>
      <c r="AE1871" s="42">
        <v>149.31952699999999</v>
      </c>
      <c r="AF1871" s="42">
        <v>42.662722000000002</v>
      </c>
      <c r="AG1871" s="42">
        <v>271.21301799999998</v>
      </c>
      <c r="AH1871" s="42">
        <v>55.867849999999997</v>
      </c>
      <c r="AI1871" s="42">
        <v>25.394476999999998</v>
      </c>
      <c r="AJ1871" s="42">
        <v>46.725838000000003</v>
      </c>
      <c r="AK1871" s="42">
        <v>66.025640999999993</v>
      </c>
      <c r="AL1871" s="42">
        <v>46.725838000000003</v>
      </c>
      <c r="AM1871" s="42">
        <v>28.441814999999998</v>
      </c>
      <c r="AN1871" s="42">
        <v>2.031558</v>
      </c>
      <c r="AO1871" s="42">
        <v>67.041420000000002</v>
      </c>
      <c r="AP1871" s="42">
        <v>151.35108500000001</v>
      </c>
      <c r="AQ1871" s="42">
        <v>52.820512999999998</v>
      </c>
      <c r="AR1871" s="42">
        <v>451.00591700000001</v>
      </c>
      <c r="AS1871" s="42">
        <v>12.189349</v>
      </c>
      <c r="AT1871" s="42">
        <v>16.252465000000001</v>
      </c>
      <c r="AU1871" s="42">
        <v>44.694279999999999</v>
      </c>
      <c r="AV1871" s="42">
        <v>56.883628999999999</v>
      </c>
      <c r="AW1871" s="42">
        <v>52.820512999999998</v>
      </c>
      <c r="AX1871" s="42">
        <v>52.820512999999998</v>
      </c>
      <c r="AY1871" s="42">
        <v>158.46153799999999</v>
      </c>
      <c r="AZ1871" s="42">
        <v>56.883628999999999</v>
      </c>
      <c r="BA1871" s="42">
        <v>215.345168</v>
      </c>
      <c r="BB1871" s="42">
        <v>12.189349</v>
      </c>
      <c r="BC1871" s="42">
        <v>16.252465000000001</v>
      </c>
      <c r="BD1871" s="42">
        <v>24.378698</v>
      </c>
      <c r="BE1871" s="42">
        <v>20.315581999999999</v>
      </c>
      <c r="BF1871" s="42">
        <v>12.189349</v>
      </c>
      <c r="BG1871" s="42">
        <v>40.631163999999998</v>
      </c>
      <c r="BH1871" s="42">
        <v>73.136094999999997</v>
      </c>
      <c r="BI1871" s="42">
        <v>16.252465000000001</v>
      </c>
      <c r="BJ1871" s="42">
        <v>235.66075000000001</v>
      </c>
      <c r="BK1871" s="42">
        <v>0</v>
      </c>
      <c r="BL1871" s="42">
        <v>0</v>
      </c>
      <c r="BM1871" s="42">
        <v>20.315581999999999</v>
      </c>
      <c r="BN1871" s="42">
        <v>36.568047</v>
      </c>
      <c r="BO1871" s="42">
        <v>40.631163999999998</v>
      </c>
      <c r="BP1871" s="42">
        <v>12.189349</v>
      </c>
      <c r="BQ1871" s="42">
        <v>85.325444000000005</v>
      </c>
      <c r="BR1871" s="42">
        <v>40.631163999999998</v>
      </c>
      <c r="BS1871" s="42">
        <v>56.883628999999999</v>
      </c>
      <c r="BT1871" s="42">
        <v>0</v>
      </c>
      <c r="BU1871" s="42">
        <v>0</v>
      </c>
      <c r="BV1871" s="42">
        <v>0</v>
      </c>
      <c r="BW1871" s="42">
        <v>0</v>
      </c>
      <c r="BX1871" s="42">
        <v>12.189349</v>
      </c>
      <c r="BY1871" s="42">
        <v>8.1262329999999992</v>
      </c>
      <c r="BZ1871" s="42">
        <v>0</v>
      </c>
      <c r="CA1871" s="42">
        <v>36.568047</v>
      </c>
      <c r="CB1871" s="42">
        <v>182.840237</v>
      </c>
      <c r="CC1871" s="42">
        <v>0</v>
      </c>
      <c r="CD1871" s="42">
        <v>8.1262329999999992</v>
      </c>
      <c r="CE1871" s="42">
        <v>36.568047</v>
      </c>
      <c r="CF1871" s="42">
        <v>52.820512999999998</v>
      </c>
      <c r="CG1871" s="42">
        <v>36.568047</v>
      </c>
      <c r="CH1871" s="42">
        <v>40.631163999999998</v>
      </c>
      <c r="CI1871" s="42">
        <v>0</v>
      </c>
      <c r="CJ1871" s="42">
        <v>8.1262329999999992</v>
      </c>
      <c r="CK1871" s="42">
        <v>211.282051</v>
      </c>
      <c r="CL1871" s="42">
        <v>12.189349</v>
      </c>
      <c r="CM1871" s="42">
        <v>8.1262329999999992</v>
      </c>
      <c r="CN1871" s="42">
        <v>8.1262329999999992</v>
      </c>
      <c r="CO1871" s="42">
        <v>4.0631159999999999</v>
      </c>
      <c r="CP1871" s="42">
        <v>4.0631159999999999</v>
      </c>
      <c r="CQ1871" s="42">
        <v>4.0631159999999999</v>
      </c>
      <c r="CR1871" s="42">
        <v>158.46153799999999</v>
      </c>
      <c r="CS1871" s="42">
        <v>12.189349</v>
      </c>
    </row>
    <row r="1872" spans="1:97">
      <c r="A1872" s="40" t="s">
        <v>4449</v>
      </c>
      <c r="B1872" s="40" t="s">
        <v>289</v>
      </c>
      <c r="C1872" s="40" t="s">
        <v>4176</v>
      </c>
      <c r="D1872" s="40" t="s">
        <v>4201</v>
      </c>
      <c r="E1872" s="40" t="s">
        <v>4208</v>
      </c>
      <c r="F1872" s="40" t="s">
        <v>2903</v>
      </c>
      <c r="G1872" s="41" t="s">
        <v>294</v>
      </c>
      <c r="H1872" s="40" t="s">
        <v>4450</v>
      </c>
      <c r="I1872" s="42">
        <v>513</v>
      </c>
      <c r="J1872" s="42">
        <v>94</v>
      </c>
      <c r="K1872" s="42">
        <v>66</v>
      </c>
      <c r="L1872" s="42">
        <v>106</v>
      </c>
      <c r="M1872" s="42">
        <v>110</v>
      </c>
      <c r="N1872" s="42">
        <v>102</v>
      </c>
      <c r="O1872" s="42">
        <v>35</v>
      </c>
      <c r="P1872" s="42">
        <v>80</v>
      </c>
      <c r="Q1872" s="42">
        <v>83</v>
      </c>
      <c r="R1872" s="42">
        <v>105</v>
      </c>
      <c r="S1872" s="42">
        <v>96</v>
      </c>
      <c r="T1872" s="42">
        <v>74</v>
      </c>
      <c r="U1872" s="42">
        <v>26</v>
      </c>
      <c r="V1872" s="42">
        <v>266</v>
      </c>
      <c r="W1872" s="42">
        <v>48</v>
      </c>
      <c r="X1872" s="42">
        <v>39</v>
      </c>
      <c r="Y1872" s="42">
        <v>52</v>
      </c>
      <c r="Z1872" s="42">
        <v>62</v>
      </c>
      <c r="AA1872" s="42">
        <v>49</v>
      </c>
      <c r="AB1872" s="42">
        <v>14</v>
      </c>
      <c r="AC1872" s="42">
        <v>2</v>
      </c>
      <c r="AD1872" s="42">
        <v>68</v>
      </c>
      <c r="AE1872" s="42">
        <v>150</v>
      </c>
      <c r="AF1872" s="42">
        <v>48</v>
      </c>
      <c r="AG1872" s="42">
        <v>247</v>
      </c>
      <c r="AH1872" s="42">
        <v>46</v>
      </c>
      <c r="AI1872" s="42">
        <v>27</v>
      </c>
      <c r="AJ1872" s="42">
        <v>54</v>
      </c>
      <c r="AK1872" s="42">
        <v>48</v>
      </c>
      <c r="AL1872" s="42">
        <v>53</v>
      </c>
      <c r="AM1872" s="42">
        <v>19</v>
      </c>
      <c r="AN1872" s="42">
        <v>0</v>
      </c>
      <c r="AO1872" s="42">
        <v>60</v>
      </c>
      <c r="AP1872" s="42">
        <v>139</v>
      </c>
      <c r="AQ1872" s="42">
        <v>48</v>
      </c>
      <c r="AR1872" s="42">
        <v>392</v>
      </c>
      <c r="AS1872" s="42">
        <v>40</v>
      </c>
      <c r="AT1872" s="42">
        <v>16</v>
      </c>
      <c r="AU1872" s="42">
        <v>4</v>
      </c>
      <c r="AV1872" s="42">
        <v>32</v>
      </c>
      <c r="AW1872" s="42">
        <v>52</v>
      </c>
      <c r="AX1872" s="42">
        <v>64</v>
      </c>
      <c r="AY1872" s="42">
        <v>152</v>
      </c>
      <c r="AZ1872" s="42">
        <v>32</v>
      </c>
      <c r="BA1872" s="42">
        <v>204</v>
      </c>
      <c r="BB1872" s="42">
        <v>28</v>
      </c>
      <c r="BC1872" s="42">
        <v>8</v>
      </c>
      <c r="BD1872" s="42">
        <v>4</v>
      </c>
      <c r="BE1872" s="42">
        <v>12</v>
      </c>
      <c r="BF1872" s="42">
        <v>8</v>
      </c>
      <c r="BG1872" s="42">
        <v>48</v>
      </c>
      <c r="BH1872" s="42">
        <v>80</v>
      </c>
      <c r="BI1872" s="42">
        <v>16</v>
      </c>
      <c r="BJ1872" s="42">
        <v>188</v>
      </c>
      <c r="BK1872" s="42">
        <v>12</v>
      </c>
      <c r="BL1872" s="42">
        <v>8</v>
      </c>
      <c r="BM1872" s="42">
        <v>0</v>
      </c>
      <c r="BN1872" s="42">
        <v>20</v>
      </c>
      <c r="BO1872" s="42">
        <v>44</v>
      </c>
      <c r="BP1872" s="42">
        <v>16</v>
      </c>
      <c r="BQ1872" s="42">
        <v>72</v>
      </c>
      <c r="BR1872" s="42">
        <v>16</v>
      </c>
      <c r="BS1872" s="42">
        <v>40</v>
      </c>
      <c r="BT1872" s="42">
        <v>0</v>
      </c>
      <c r="BU1872" s="42">
        <v>0</v>
      </c>
      <c r="BV1872" s="42">
        <v>0</v>
      </c>
      <c r="BW1872" s="42">
        <v>4</v>
      </c>
      <c r="BX1872" s="42">
        <v>8</v>
      </c>
      <c r="BY1872" s="42">
        <v>8</v>
      </c>
      <c r="BZ1872" s="42">
        <v>0</v>
      </c>
      <c r="CA1872" s="42">
        <v>20</v>
      </c>
      <c r="CB1872" s="42">
        <v>156</v>
      </c>
      <c r="CC1872" s="42">
        <v>28</v>
      </c>
      <c r="CD1872" s="42">
        <v>12</v>
      </c>
      <c r="CE1872" s="42">
        <v>4</v>
      </c>
      <c r="CF1872" s="42">
        <v>16</v>
      </c>
      <c r="CG1872" s="42">
        <v>36</v>
      </c>
      <c r="CH1872" s="42">
        <v>52</v>
      </c>
      <c r="CI1872" s="42">
        <v>0</v>
      </c>
      <c r="CJ1872" s="42">
        <v>8</v>
      </c>
      <c r="CK1872" s="42">
        <v>196</v>
      </c>
      <c r="CL1872" s="42">
        <v>12</v>
      </c>
      <c r="CM1872" s="42">
        <v>4</v>
      </c>
      <c r="CN1872" s="42">
        <v>0</v>
      </c>
      <c r="CO1872" s="42">
        <v>12</v>
      </c>
      <c r="CP1872" s="42">
        <v>8</v>
      </c>
      <c r="CQ1872" s="42">
        <v>4</v>
      </c>
      <c r="CR1872" s="42">
        <v>152</v>
      </c>
      <c r="CS1872" s="42">
        <v>4</v>
      </c>
    </row>
    <row r="1873" spans="1:97">
      <c r="A1873" s="40" t="s">
        <v>4451</v>
      </c>
      <c r="B1873" s="40" t="s">
        <v>289</v>
      </c>
      <c r="C1873" s="40" t="s">
        <v>4176</v>
      </c>
      <c r="D1873" s="40" t="s">
        <v>4177</v>
      </c>
      <c r="E1873" s="40" t="s">
        <v>4271</v>
      </c>
      <c r="F1873" s="40" t="s">
        <v>2814</v>
      </c>
      <c r="G1873" s="41" t="s">
        <v>294</v>
      </c>
      <c r="H1873" s="40" t="s">
        <v>4452</v>
      </c>
      <c r="I1873" s="42">
        <v>179</v>
      </c>
      <c r="J1873" s="42">
        <v>40.724868000000001</v>
      </c>
      <c r="K1873" s="42">
        <v>28.412697999999999</v>
      </c>
      <c r="L1873" s="42">
        <v>44.513227999999998</v>
      </c>
      <c r="M1873" s="42">
        <v>39.777777999999998</v>
      </c>
      <c r="N1873" s="42">
        <v>18.941799</v>
      </c>
      <c r="O1873" s="42">
        <v>6.6296299999999997</v>
      </c>
      <c r="P1873" s="42">
        <v>35</v>
      </c>
      <c r="Q1873" s="42">
        <v>18</v>
      </c>
      <c r="R1873" s="42">
        <v>36</v>
      </c>
      <c r="S1873" s="42">
        <v>22</v>
      </c>
      <c r="T1873" s="42">
        <v>15</v>
      </c>
      <c r="U1873" s="42">
        <v>5</v>
      </c>
      <c r="V1873" s="42">
        <v>97.550264999999996</v>
      </c>
      <c r="W1873" s="42">
        <v>23.677249</v>
      </c>
      <c r="X1873" s="42">
        <v>17.994709</v>
      </c>
      <c r="Y1873" s="42">
        <v>22.730159</v>
      </c>
      <c r="Z1873" s="42">
        <v>19.888888999999999</v>
      </c>
      <c r="AA1873" s="42">
        <v>11.365079</v>
      </c>
      <c r="AB1873" s="42">
        <v>1.89418</v>
      </c>
      <c r="AC1873" s="42">
        <v>0</v>
      </c>
      <c r="AD1873" s="42">
        <v>33.148147999999999</v>
      </c>
      <c r="AE1873" s="42">
        <v>53.037036999999998</v>
      </c>
      <c r="AF1873" s="42">
        <v>11.365079</v>
      </c>
      <c r="AG1873" s="42">
        <v>81.449735000000004</v>
      </c>
      <c r="AH1873" s="42">
        <v>17.047619000000001</v>
      </c>
      <c r="AI1873" s="42">
        <v>10.417989</v>
      </c>
      <c r="AJ1873" s="42">
        <v>21.783069000000001</v>
      </c>
      <c r="AK1873" s="42">
        <v>19.888888999999999</v>
      </c>
      <c r="AL1873" s="42">
        <v>7.5767199999999999</v>
      </c>
      <c r="AM1873" s="42">
        <v>4.7354500000000002</v>
      </c>
      <c r="AN1873" s="42">
        <v>0</v>
      </c>
      <c r="AO1873" s="42">
        <v>19.888888999999999</v>
      </c>
      <c r="AP1873" s="42">
        <v>52.089947000000002</v>
      </c>
      <c r="AQ1873" s="42">
        <v>9.4708989999999993</v>
      </c>
      <c r="AR1873" s="42">
        <v>155.32275100000001</v>
      </c>
      <c r="AS1873" s="42">
        <v>7.5767199999999999</v>
      </c>
      <c r="AT1873" s="42">
        <v>18.941799</v>
      </c>
      <c r="AU1873" s="42">
        <v>15.153439000000001</v>
      </c>
      <c r="AV1873" s="42">
        <v>26.518519000000001</v>
      </c>
      <c r="AW1873" s="42">
        <v>30.306878000000001</v>
      </c>
      <c r="AX1873" s="42">
        <v>15.153439000000001</v>
      </c>
      <c r="AY1873" s="42">
        <v>18.941799</v>
      </c>
      <c r="AZ1873" s="42">
        <v>22.730159</v>
      </c>
      <c r="BA1873" s="42">
        <v>90.920635000000004</v>
      </c>
      <c r="BB1873" s="42">
        <v>7.5767199999999999</v>
      </c>
      <c r="BC1873" s="42">
        <v>15.153439000000001</v>
      </c>
      <c r="BD1873" s="42">
        <v>11.365079</v>
      </c>
      <c r="BE1873" s="42">
        <v>7.5767199999999999</v>
      </c>
      <c r="BF1873" s="42">
        <v>11.365079</v>
      </c>
      <c r="BG1873" s="42">
        <v>15.153439000000001</v>
      </c>
      <c r="BH1873" s="42">
        <v>11.365079</v>
      </c>
      <c r="BI1873" s="42">
        <v>11.365079</v>
      </c>
      <c r="BJ1873" s="42">
        <v>64.402116000000007</v>
      </c>
      <c r="BK1873" s="42">
        <v>0</v>
      </c>
      <c r="BL1873" s="42">
        <v>3.7883599999999999</v>
      </c>
      <c r="BM1873" s="42">
        <v>3.7883599999999999</v>
      </c>
      <c r="BN1873" s="42">
        <v>18.941799</v>
      </c>
      <c r="BO1873" s="42">
        <v>18.941799</v>
      </c>
      <c r="BP1873" s="42">
        <v>0</v>
      </c>
      <c r="BQ1873" s="42">
        <v>7.5767199999999999</v>
      </c>
      <c r="BR1873" s="42">
        <v>11.365079</v>
      </c>
      <c r="BS1873" s="42">
        <v>26.518519000000001</v>
      </c>
      <c r="BT1873" s="42">
        <v>0</v>
      </c>
      <c r="BU1873" s="42">
        <v>0</v>
      </c>
      <c r="BV1873" s="42">
        <v>0</v>
      </c>
      <c r="BW1873" s="42">
        <v>3.7883599999999999</v>
      </c>
      <c r="BX1873" s="42">
        <v>0</v>
      </c>
      <c r="BY1873" s="42">
        <v>11.365079</v>
      </c>
      <c r="BZ1873" s="42">
        <v>0</v>
      </c>
      <c r="CA1873" s="42">
        <v>11.365079</v>
      </c>
      <c r="CB1873" s="42">
        <v>90.920635000000004</v>
      </c>
      <c r="CC1873" s="42">
        <v>3.7883599999999999</v>
      </c>
      <c r="CD1873" s="42">
        <v>15.153439000000001</v>
      </c>
      <c r="CE1873" s="42">
        <v>15.153439000000001</v>
      </c>
      <c r="CF1873" s="42">
        <v>18.941799</v>
      </c>
      <c r="CG1873" s="42">
        <v>26.518519000000001</v>
      </c>
      <c r="CH1873" s="42">
        <v>3.7883599999999999</v>
      </c>
      <c r="CI1873" s="42">
        <v>0</v>
      </c>
      <c r="CJ1873" s="42">
        <v>7.5767199999999999</v>
      </c>
      <c r="CK1873" s="42">
        <v>37.883597999999999</v>
      </c>
      <c r="CL1873" s="42">
        <v>3.7883599999999999</v>
      </c>
      <c r="CM1873" s="42">
        <v>3.7883599999999999</v>
      </c>
      <c r="CN1873" s="42">
        <v>0</v>
      </c>
      <c r="CO1873" s="42">
        <v>3.7883599999999999</v>
      </c>
      <c r="CP1873" s="42">
        <v>3.7883599999999999</v>
      </c>
      <c r="CQ1873" s="42">
        <v>0</v>
      </c>
      <c r="CR1873" s="42">
        <v>18.941799</v>
      </c>
      <c r="CS1873" s="42">
        <v>3.7883599999999999</v>
      </c>
    </row>
    <row r="1874" spans="1:97">
      <c r="A1874" s="40" t="s">
        <v>4453</v>
      </c>
      <c r="B1874" s="40" t="s">
        <v>289</v>
      </c>
      <c r="C1874" s="40" t="s">
        <v>4176</v>
      </c>
      <c r="D1874" s="40" t="s">
        <v>4201</v>
      </c>
      <c r="E1874" s="40" t="s">
        <v>4454</v>
      </c>
      <c r="F1874" s="40" t="s">
        <v>2903</v>
      </c>
      <c r="G1874" s="41" t="s">
        <v>294</v>
      </c>
      <c r="H1874" s="40" t="s">
        <v>4455</v>
      </c>
      <c r="I1874" s="42">
        <v>25306</v>
      </c>
      <c r="J1874" s="42">
        <v>2625.7315589999998</v>
      </c>
      <c r="K1874" s="42">
        <v>3344.215792</v>
      </c>
      <c r="L1874" s="42">
        <v>4085.4396489999999</v>
      </c>
      <c r="M1874" s="42">
        <v>4996.2488759999997</v>
      </c>
      <c r="N1874" s="42">
        <v>5293.9826409999996</v>
      </c>
      <c r="O1874" s="42">
        <v>4960.3814819999998</v>
      </c>
      <c r="P1874" s="42">
        <v>4348</v>
      </c>
      <c r="Q1874" s="42">
        <v>4571</v>
      </c>
      <c r="R1874" s="42">
        <v>5968</v>
      </c>
      <c r="S1874" s="42">
        <v>5183</v>
      </c>
      <c r="T1874" s="42">
        <v>5805</v>
      </c>
      <c r="U1874" s="42">
        <v>4171</v>
      </c>
      <c r="V1874" s="42">
        <v>11210.857153000001</v>
      </c>
      <c r="W1874" s="42">
        <v>1344.259538</v>
      </c>
      <c r="X1874" s="42">
        <v>1740.1925590000001</v>
      </c>
      <c r="Y1874" s="42">
        <v>2061.4677390000002</v>
      </c>
      <c r="Z1874" s="42">
        <v>2215.2956250000002</v>
      </c>
      <c r="AA1874" s="42">
        <v>2176.1930699999998</v>
      </c>
      <c r="AB1874" s="42">
        <v>1522.2218829999999</v>
      </c>
      <c r="AC1874" s="42">
        <v>151.22673900000001</v>
      </c>
      <c r="AD1874" s="42">
        <v>1965.211274</v>
      </c>
      <c r="AE1874" s="42">
        <v>6223.751585</v>
      </c>
      <c r="AF1874" s="42">
        <v>3021.8942950000001</v>
      </c>
      <c r="AG1874" s="42">
        <v>14095.142846999999</v>
      </c>
      <c r="AH1874" s="42">
        <v>1281.4720219999999</v>
      </c>
      <c r="AI1874" s="42">
        <v>1604.023232</v>
      </c>
      <c r="AJ1874" s="42">
        <v>2023.97191</v>
      </c>
      <c r="AK1874" s="42">
        <v>2780.9532519999998</v>
      </c>
      <c r="AL1874" s="42">
        <v>3117.7895709999998</v>
      </c>
      <c r="AM1874" s="42">
        <v>2859.3637100000001</v>
      </c>
      <c r="AN1874" s="42">
        <v>427.56914899999998</v>
      </c>
      <c r="AO1874" s="42">
        <v>1819.147913</v>
      </c>
      <c r="AP1874" s="42">
        <v>6949.9320829999997</v>
      </c>
      <c r="AQ1874" s="42">
        <v>5326.0628500000003</v>
      </c>
      <c r="AR1874" s="42">
        <v>22688.821182</v>
      </c>
      <c r="AS1874" s="42">
        <v>29.025831</v>
      </c>
      <c r="AT1874" s="42">
        <v>1054.0691670000001</v>
      </c>
      <c r="AU1874" s="42">
        <v>1730.4681250000001</v>
      </c>
      <c r="AV1874" s="42">
        <v>2460.855669</v>
      </c>
      <c r="AW1874" s="42">
        <v>3084.0441089999999</v>
      </c>
      <c r="AX1874" s="42">
        <v>1570.676518</v>
      </c>
      <c r="AY1874" s="42">
        <v>9491.9157610000002</v>
      </c>
      <c r="AZ1874" s="42">
        <v>3267.766001</v>
      </c>
      <c r="BA1874" s="42">
        <v>9857.9254540000002</v>
      </c>
      <c r="BB1874" s="42">
        <v>28.041257999999999</v>
      </c>
      <c r="BC1874" s="42">
        <v>656.84338700000001</v>
      </c>
      <c r="BD1874" s="42">
        <v>1035.7975260000001</v>
      </c>
      <c r="BE1874" s="42">
        <v>1126.3490650000001</v>
      </c>
      <c r="BF1874" s="42">
        <v>798.62160800000004</v>
      </c>
      <c r="BG1874" s="42">
        <v>1363.663505</v>
      </c>
      <c r="BH1874" s="42">
        <v>3678.1203820000001</v>
      </c>
      <c r="BI1874" s="42">
        <v>1170.4887220000001</v>
      </c>
      <c r="BJ1874" s="42">
        <v>12830.895728</v>
      </c>
      <c r="BK1874" s="42">
        <v>0.98457399999999995</v>
      </c>
      <c r="BL1874" s="42">
        <v>397.22577999999999</v>
      </c>
      <c r="BM1874" s="42">
        <v>694.67059900000004</v>
      </c>
      <c r="BN1874" s="42">
        <v>1334.5066039999999</v>
      </c>
      <c r="BO1874" s="42">
        <v>2285.4225019999999</v>
      </c>
      <c r="BP1874" s="42">
        <v>207.013013</v>
      </c>
      <c r="BQ1874" s="42">
        <v>5813.7953790000001</v>
      </c>
      <c r="BR1874" s="42">
        <v>2097.2772789999999</v>
      </c>
      <c r="BS1874" s="42">
        <v>2259.205974</v>
      </c>
      <c r="BT1874" s="42">
        <v>0</v>
      </c>
      <c r="BU1874" s="42">
        <v>16.995694</v>
      </c>
      <c r="BV1874" s="42">
        <v>56.099471999999999</v>
      </c>
      <c r="BW1874" s="42">
        <v>149.18528499999999</v>
      </c>
      <c r="BX1874" s="42">
        <v>349.95520299999998</v>
      </c>
      <c r="BY1874" s="42">
        <v>332.77390100000002</v>
      </c>
      <c r="BZ1874" s="42">
        <v>0</v>
      </c>
      <c r="CA1874" s="42">
        <v>1354.196418</v>
      </c>
      <c r="CB1874" s="42">
        <v>8443.5314440000002</v>
      </c>
      <c r="CC1874" s="42">
        <v>18.101990000000001</v>
      </c>
      <c r="CD1874" s="42">
        <v>835.53026199999999</v>
      </c>
      <c r="CE1874" s="42">
        <v>1197.3086109999999</v>
      </c>
      <c r="CF1874" s="42">
        <v>1956.077918</v>
      </c>
      <c r="CG1874" s="42">
        <v>2304.8064479999998</v>
      </c>
      <c r="CH1874" s="42">
        <v>1093.355431</v>
      </c>
      <c r="CI1874" s="42">
        <v>39.068607</v>
      </c>
      <c r="CJ1874" s="42">
        <v>999.28217800000004</v>
      </c>
      <c r="CK1874" s="42">
        <v>11986.083764000001</v>
      </c>
      <c r="CL1874" s="42">
        <v>10.923840999999999</v>
      </c>
      <c r="CM1874" s="42">
        <v>201.54321100000001</v>
      </c>
      <c r="CN1874" s="42">
        <v>477.06004200000001</v>
      </c>
      <c r="CO1874" s="42">
        <v>355.592466</v>
      </c>
      <c r="CP1874" s="42">
        <v>429.28245800000002</v>
      </c>
      <c r="CQ1874" s="42">
        <v>144.54718600000001</v>
      </c>
      <c r="CR1874" s="42">
        <v>9452.8471539999991</v>
      </c>
      <c r="CS1874" s="42">
        <v>914.28740500000004</v>
      </c>
    </row>
    <row r="1875" spans="1:97">
      <c r="A1875" s="40" t="s">
        <v>4456</v>
      </c>
      <c r="B1875" s="40" t="s">
        <v>289</v>
      </c>
      <c r="C1875" s="40" t="s">
        <v>4176</v>
      </c>
      <c r="D1875" s="40" t="s">
        <v>4201</v>
      </c>
      <c r="E1875" s="40" t="s">
        <v>4258</v>
      </c>
      <c r="F1875" s="40" t="s">
        <v>2903</v>
      </c>
      <c r="G1875" s="41" t="s">
        <v>294</v>
      </c>
      <c r="H1875" s="40" t="s">
        <v>4457</v>
      </c>
      <c r="I1875" s="42">
        <v>1284</v>
      </c>
      <c r="J1875" s="42">
        <v>240</v>
      </c>
      <c r="K1875" s="42">
        <v>187</v>
      </c>
      <c r="L1875" s="42">
        <v>261</v>
      </c>
      <c r="M1875" s="42">
        <v>258</v>
      </c>
      <c r="N1875" s="42">
        <v>202</v>
      </c>
      <c r="O1875" s="42">
        <v>136</v>
      </c>
      <c r="P1875" s="42">
        <v>163</v>
      </c>
      <c r="Q1875" s="42">
        <v>179</v>
      </c>
      <c r="R1875" s="42">
        <v>201</v>
      </c>
      <c r="S1875" s="42">
        <v>215</v>
      </c>
      <c r="T1875" s="42">
        <v>190</v>
      </c>
      <c r="U1875" s="42">
        <v>119</v>
      </c>
      <c r="V1875" s="42">
        <v>639</v>
      </c>
      <c r="W1875" s="42">
        <v>127</v>
      </c>
      <c r="X1875" s="42">
        <v>99</v>
      </c>
      <c r="Y1875" s="42">
        <v>125</v>
      </c>
      <c r="Z1875" s="42">
        <v>131</v>
      </c>
      <c r="AA1875" s="42">
        <v>108</v>
      </c>
      <c r="AB1875" s="42">
        <v>46</v>
      </c>
      <c r="AC1875" s="42">
        <v>3</v>
      </c>
      <c r="AD1875" s="42">
        <v>156</v>
      </c>
      <c r="AE1875" s="42">
        <v>378</v>
      </c>
      <c r="AF1875" s="42">
        <v>105</v>
      </c>
      <c r="AG1875" s="42">
        <v>645</v>
      </c>
      <c r="AH1875" s="42">
        <v>113</v>
      </c>
      <c r="AI1875" s="42">
        <v>88</v>
      </c>
      <c r="AJ1875" s="42">
        <v>136</v>
      </c>
      <c r="AK1875" s="42">
        <v>127</v>
      </c>
      <c r="AL1875" s="42">
        <v>94</v>
      </c>
      <c r="AM1875" s="42">
        <v>73</v>
      </c>
      <c r="AN1875" s="42">
        <v>14</v>
      </c>
      <c r="AO1875" s="42">
        <v>140</v>
      </c>
      <c r="AP1875" s="42">
        <v>371</v>
      </c>
      <c r="AQ1875" s="42">
        <v>134</v>
      </c>
      <c r="AR1875" s="42">
        <v>1060</v>
      </c>
      <c r="AS1875" s="42">
        <v>36</v>
      </c>
      <c r="AT1875" s="42">
        <v>36</v>
      </c>
      <c r="AU1875" s="42">
        <v>60</v>
      </c>
      <c r="AV1875" s="42">
        <v>152</v>
      </c>
      <c r="AW1875" s="42">
        <v>148</v>
      </c>
      <c r="AX1875" s="42">
        <v>160</v>
      </c>
      <c r="AY1875" s="42">
        <v>332</v>
      </c>
      <c r="AZ1875" s="42">
        <v>136</v>
      </c>
      <c r="BA1875" s="42">
        <v>516</v>
      </c>
      <c r="BB1875" s="42">
        <v>24</v>
      </c>
      <c r="BC1875" s="42">
        <v>20</v>
      </c>
      <c r="BD1875" s="42">
        <v>40</v>
      </c>
      <c r="BE1875" s="42">
        <v>84</v>
      </c>
      <c r="BF1875" s="42">
        <v>32</v>
      </c>
      <c r="BG1875" s="42">
        <v>128</v>
      </c>
      <c r="BH1875" s="42">
        <v>148</v>
      </c>
      <c r="BI1875" s="42">
        <v>40</v>
      </c>
      <c r="BJ1875" s="42">
        <v>544</v>
      </c>
      <c r="BK1875" s="42">
        <v>12</v>
      </c>
      <c r="BL1875" s="42">
        <v>16</v>
      </c>
      <c r="BM1875" s="42">
        <v>20</v>
      </c>
      <c r="BN1875" s="42">
        <v>68</v>
      </c>
      <c r="BO1875" s="42">
        <v>116</v>
      </c>
      <c r="BP1875" s="42">
        <v>32</v>
      </c>
      <c r="BQ1875" s="42">
        <v>184</v>
      </c>
      <c r="BR1875" s="42">
        <v>96</v>
      </c>
      <c r="BS1875" s="42">
        <v>128</v>
      </c>
      <c r="BT1875" s="42">
        <v>0</v>
      </c>
      <c r="BU1875" s="42">
        <v>0</v>
      </c>
      <c r="BV1875" s="42">
        <v>0</v>
      </c>
      <c r="BW1875" s="42">
        <v>8</v>
      </c>
      <c r="BX1875" s="42">
        <v>28</v>
      </c>
      <c r="BY1875" s="42">
        <v>32</v>
      </c>
      <c r="BZ1875" s="42">
        <v>0</v>
      </c>
      <c r="CA1875" s="42">
        <v>60</v>
      </c>
      <c r="CB1875" s="42">
        <v>492</v>
      </c>
      <c r="CC1875" s="42">
        <v>24</v>
      </c>
      <c r="CD1875" s="42">
        <v>28</v>
      </c>
      <c r="CE1875" s="42">
        <v>40</v>
      </c>
      <c r="CF1875" s="42">
        <v>140</v>
      </c>
      <c r="CG1875" s="42">
        <v>112</v>
      </c>
      <c r="CH1875" s="42">
        <v>112</v>
      </c>
      <c r="CI1875" s="42">
        <v>4</v>
      </c>
      <c r="CJ1875" s="42">
        <v>32</v>
      </c>
      <c r="CK1875" s="42">
        <v>440</v>
      </c>
      <c r="CL1875" s="42">
        <v>12</v>
      </c>
      <c r="CM1875" s="42">
        <v>8</v>
      </c>
      <c r="CN1875" s="42">
        <v>20</v>
      </c>
      <c r="CO1875" s="42">
        <v>4</v>
      </c>
      <c r="CP1875" s="42">
        <v>8</v>
      </c>
      <c r="CQ1875" s="42">
        <v>16</v>
      </c>
      <c r="CR1875" s="42">
        <v>328</v>
      </c>
      <c r="CS1875" s="42">
        <v>44</v>
      </c>
    </row>
    <row r="1876" spans="1:97">
      <c r="A1876" s="40" t="s">
        <v>4458</v>
      </c>
      <c r="B1876" s="40" t="s">
        <v>289</v>
      </c>
      <c r="C1876" s="40" t="s">
        <v>4176</v>
      </c>
      <c r="D1876" s="40" t="s">
        <v>4201</v>
      </c>
      <c r="E1876" s="40" t="s">
        <v>4224</v>
      </c>
      <c r="F1876" s="40" t="s">
        <v>2903</v>
      </c>
      <c r="G1876" s="41" t="s">
        <v>294</v>
      </c>
      <c r="H1876" s="40" t="s">
        <v>4459</v>
      </c>
      <c r="I1876" s="42">
        <v>649</v>
      </c>
      <c r="J1876" s="42">
        <v>100.496639</v>
      </c>
      <c r="K1876" s="42">
        <v>83.038297999999998</v>
      </c>
      <c r="L1876" s="42">
        <v>124.05733499999999</v>
      </c>
      <c r="M1876" s="42">
        <v>164.07614599999999</v>
      </c>
      <c r="N1876" s="42">
        <v>104.522792</v>
      </c>
      <c r="O1876" s="42">
        <v>72.808790000000002</v>
      </c>
      <c r="P1876" s="42">
        <v>101</v>
      </c>
      <c r="Q1876" s="42">
        <v>105</v>
      </c>
      <c r="R1876" s="42">
        <v>157</v>
      </c>
      <c r="S1876" s="42">
        <v>111</v>
      </c>
      <c r="T1876" s="42">
        <v>113</v>
      </c>
      <c r="U1876" s="42">
        <v>60</v>
      </c>
      <c r="V1876" s="42">
        <v>326.02558900000002</v>
      </c>
      <c r="W1876" s="42">
        <v>55.375698999999997</v>
      </c>
      <c r="X1876" s="42">
        <v>37.917358</v>
      </c>
      <c r="Y1876" s="42">
        <v>66.655934000000002</v>
      </c>
      <c r="Z1876" s="42">
        <v>82.038072999999997</v>
      </c>
      <c r="AA1876" s="42">
        <v>52.248770999999998</v>
      </c>
      <c r="AB1876" s="42">
        <v>28.713325999999999</v>
      </c>
      <c r="AC1876" s="42">
        <v>3.0764279999999999</v>
      </c>
      <c r="AD1876" s="42">
        <v>69.732361999999995</v>
      </c>
      <c r="AE1876" s="42">
        <v>193.78969699999999</v>
      </c>
      <c r="AF1876" s="42">
        <v>62.503529999999998</v>
      </c>
      <c r="AG1876" s="42">
        <v>322.97441099999998</v>
      </c>
      <c r="AH1876" s="42">
        <v>45.120939999999997</v>
      </c>
      <c r="AI1876" s="42">
        <v>45.120939999999997</v>
      </c>
      <c r="AJ1876" s="42">
        <v>57.401401</v>
      </c>
      <c r="AK1876" s="42">
        <v>82.038072999999997</v>
      </c>
      <c r="AL1876" s="42">
        <v>52.274020999999998</v>
      </c>
      <c r="AM1876" s="42">
        <v>36.917133</v>
      </c>
      <c r="AN1876" s="42">
        <v>4.1019040000000002</v>
      </c>
      <c r="AO1876" s="42">
        <v>64.604982000000007</v>
      </c>
      <c r="AP1876" s="42">
        <v>181.48398599999999</v>
      </c>
      <c r="AQ1876" s="42">
        <v>76.885442999999995</v>
      </c>
      <c r="AR1876" s="42">
        <v>512.73795600000005</v>
      </c>
      <c r="AS1876" s="42">
        <v>61.528554999999997</v>
      </c>
      <c r="AT1876" s="42">
        <v>20.509518</v>
      </c>
      <c r="AU1876" s="42">
        <v>16.407615</v>
      </c>
      <c r="AV1876" s="42">
        <v>90.241879999999995</v>
      </c>
      <c r="AW1876" s="42">
        <v>77.936169000000007</v>
      </c>
      <c r="AX1876" s="42">
        <v>41.019036</v>
      </c>
      <c r="AY1876" s="42">
        <v>155.87233900000001</v>
      </c>
      <c r="AZ1876" s="42">
        <v>49.222844000000002</v>
      </c>
      <c r="BA1876" s="42">
        <v>258.41993000000002</v>
      </c>
      <c r="BB1876" s="42">
        <v>49.222844000000002</v>
      </c>
      <c r="BC1876" s="42">
        <v>16.407615</v>
      </c>
      <c r="BD1876" s="42">
        <v>8.2038069999999994</v>
      </c>
      <c r="BE1876" s="42">
        <v>49.222844000000002</v>
      </c>
      <c r="BF1876" s="42">
        <v>12.305711000000001</v>
      </c>
      <c r="BG1876" s="42">
        <v>36.917133</v>
      </c>
      <c r="BH1876" s="42">
        <v>73.834266</v>
      </c>
      <c r="BI1876" s="42">
        <v>12.305711000000001</v>
      </c>
      <c r="BJ1876" s="42">
        <v>254.318026</v>
      </c>
      <c r="BK1876" s="42">
        <v>12.305711000000001</v>
      </c>
      <c r="BL1876" s="42">
        <v>4.1019040000000002</v>
      </c>
      <c r="BM1876" s="42">
        <v>8.2038069999999994</v>
      </c>
      <c r="BN1876" s="42">
        <v>41.019036</v>
      </c>
      <c r="BO1876" s="42">
        <v>65.630458000000004</v>
      </c>
      <c r="BP1876" s="42">
        <v>4.1019040000000002</v>
      </c>
      <c r="BQ1876" s="42">
        <v>82.038072999999997</v>
      </c>
      <c r="BR1876" s="42">
        <v>36.917133</v>
      </c>
      <c r="BS1876" s="42">
        <v>45.120939999999997</v>
      </c>
      <c r="BT1876" s="42">
        <v>0</v>
      </c>
      <c r="BU1876" s="42">
        <v>0</v>
      </c>
      <c r="BV1876" s="42">
        <v>0</v>
      </c>
      <c r="BW1876" s="42">
        <v>8.2038069999999994</v>
      </c>
      <c r="BX1876" s="42">
        <v>0</v>
      </c>
      <c r="BY1876" s="42">
        <v>4.1019040000000002</v>
      </c>
      <c r="BZ1876" s="42">
        <v>0</v>
      </c>
      <c r="CA1876" s="42">
        <v>32.815229000000002</v>
      </c>
      <c r="CB1876" s="42">
        <v>274.82754399999999</v>
      </c>
      <c r="CC1876" s="42">
        <v>45.120939999999997</v>
      </c>
      <c r="CD1876" s="42">
        <v>20.509518</v>
      </c>
      <c r="CE1876" s="42">
        <v>16.407615</v>
      </c>
      <c r="CF1876" s="42">
        <v>69.732361999999995</v>
      </c>
      <c r="CG1876" s="42">
        <v>77.936169000000007</v>
      </c>
      <c r="CH1876" s="42">
        <v>32.815229000000002</v>
      </c>
      <c r="CI1876" s="42">
        <v>0</v>
      </c>
      <c r="CJ1876" s="42">
        <v>12.305711000000001</v>
      </c>
      <c r="CK1876" s="42">
        <v>192.78947099999999</v>
      </c>
      <c r="CL1876" s="42">
        <v>16.407615</v>
      </c>
      <c r="CM1876" s="42">
        <v>0</v>
      </c>
      <c r="CN1876" s="42">
        <v>0</v>
      </c>
      <c r="CO1876" s="42">
        <v>12.305711000000001</v>
      </c>
      <c r="CP1876" s="42">
        <v>0</v>
      </c>
      <c r="CQ1876" s="42">
        <v>4.1019040000000002</v>
      </c>
      <c r="CR1876" s="42">
        <v>155.87233900000001</v>
      </c>
      <c r="CS1876" s="42">
        <v>4.1019040000000002</v>
      </c>
    </row>
    <row r="1877" spans="1:97">
      <c r="A1877" s="40" t="s">
        <v>4460</v>
      </c>
      <c r="B1877" s="40" t="s">
        <v>289</v>
      </c>
      <c r="C1877" s="40" t="s">
        <v>4176</v>
      </c>
      <c r="D1877" s="40" t="s">
        <v>4201</v>
      </c>
      <c r="E1877" s="40" t="s">
        <v>4333</v>
      </c>
      <c r="F1877" s="40" t="s">
        <v>2903</v>
      </c>
      <c r="G1877" s="41" t="s">
        <v>294</v>
      </c>
      <c r="H1877" s="40" t="s">
        <v>4461</v>
      </c>
      <c r="I1877" s="42">
        <v>6206</v>
      </c>
      <c r="J1877" s="42">
        <v>997.89965600000005</v>
      </c>
      <c r="K1877" s="42">
        <v>980.18282699999997</v>
      </c>
      <c r="L1877" s="42">
        <v>1349.6382940000001</v>
      </c>
      <c r="M1877" s="42">
        <v>1375.081146</v>
      </c>
      <c r="N1877" s="42">
        <v>980.43808000000001</v>
      </c>
      <c r="O1877" s="42">
        <v>522.759998</v>
      </c>
      <c r="P1877" s="42">
        <v>815</v>
      </c>
      <c r="Q1877" s="42">
        <v>748</v>
      </c>
      <c r="R1877" s="42">
        <v>1153</v>
      </c>
      <c r="S1877" s="42">
        <v>872</v>
      </c>
      <c r="T1877" s="42">
        <v>697</v>
      </c>
      <c r="U1877" s="42">
        <v>385</v>
      </c>
      <c r="V1877" s="42">
        <v>3042.8041659999999</v>
      </c>
      <c r="W1877" s="42">
        <v>524.06971099999998</v>
      </c>
      <c r="X1877" s="42">
        <v>538.84611199999995</v>
      </c>
      <c r="Y1877" s="42">
        <v>658.772784</v>
      </c>
      <c r="Z1877" s="42">
        <v>650.79812500000003</v>
      </c>
      <c r="AA1877" s="42">
        <v>480.890039</v>
      </c>
      <c r="AB1877" s="42">
        <v>173.63955300000001</v>
      </c>
      <c r="AC1877" s="42">
        <v>15.787841999999999</v>
      </c>
      <c r="AD1877" s="42">
        <v>696.46106299999997</v>
      </c>
      <c r="AE1877" s="42">
        <v>1896.7426519999999</v>
      </c>
      <c r="AF1877" s="42">
        <v>449.60045100000002</v>
      </c>
      <c r="AG1877" s="42">
        <v>3163.1958340000001</v>
      </c>
      <c r="AH1877" s="42">
        <v>473.82994500000001</v>
      </c>
      <c r="AI1877" s="42">
        <v>441.33671500000003</v>
      </c>
      <c r="AJ1877" s="42">
        <v>690.86550999999997</v>
      </c>
      <c r="AK1877" s="42">
        <v>724.28302099999996</v>
      </c>
      <c r="AL1877" s="42">
        <v>499.54804000000001</v>
      </c>
      <c r="AM1877" s="42">
        <v>286.40630800000002</v>
      </c>
      <c r="AN1877" s="42">
        <v>46.926295000000003</v>
      </c>
      <c r="AO1877" s="42">
        <v>608.78774699999997</v>
      </c>
      <c r="AP1877" s="42">
        <v>1949.1137349999999</v>
      </c>
      <c r="AQ1877" s="42">
        <v>605.294353</v>
      </c>
      <c r="AR1877" s="42">
        <v>5168.9326700000001</v>
      </c>
      <c r="AS1877" s="42">
        <v>23.642243000000001</v>
      </c>
      <c r="AT1877" s="42">
        <v>283.70691099999999</v>
      </c>
      <c r="AU1877" s="42">
        <v>354.63363900000002</v>
      </c>
      <c r="AV1877" s="42">
        <v>906.41157099999998</v>
      </c>
      <c r="AW1877" s="42">
        <v>922.08933000000002</v>
      </c>
      <c r="AX1877" s="42">
        <v>461.023731</v>
      </c>
      <c r="AY1877" s="42">
        <v>1384.7559369999999</v>
      </c>
      <c r="AZ1877" s="42">
        <v>832.669309</v>
      </c>
      <c r="BA1877" s="42">
        <v>2511.0174499999998</v>
      </c>
      <c r="BB1877" s="42">
        <v>15.761495</v>
      </c>
      <c r="BC1877" s="42">
        <v>216.72055700000001</v>
      </c>
      <c r="BD1877" s="42">
        <v>228.54167799999999</v>
      </c>
      <c r="BE1877" s="42">
        <v>425.56036699999999</v>
      </c>
      <c r="BF1877" s="42">
        <v>216.72055700000001</v>
      </c>
      <c r="BG1877" s="42">
        <v>390.09700299999997</v>
      </c>
      <c r="BH1877" s="42">
        <v>674.03490499999998</v>
      </c>
      <c r="BI1877" s="42">
        <v>343.58088800000002</v>
      </c>
      <c r="BJ1877" s="42">
        <v>2657.9152199999999</v>
      </c>
      <c r="BK1877" s="42">
        <v>7.8807479999999996</v>
      </c>
      <c r="BL1877" s="42">
        <v>66.986354000000006</v>
      </c>
      <c r="BM1877" s="42">
        <v>126.09196</v>
      </c>
      <c r="BN1877" s="42">
        <v>480.85120499999999</v>
      </c>
      <c r="BO1877" s="42">
        <v>705.36877200000004</v>
      </c>
      <c r="BP1877" s="42">
        <v>70.926727999999997</v>
      </c>
      <c r="BQ1877" s="42">
        <v>710.72103200000004</v>
      </c>
      <c r="BR1877" s="42">
        <v>489.08842099999998</v>
      </c>
      <c r="BS1877" s="42">
        <v>618.63868100000002</v>
      </c>
      <c r="BT1877" s="42">
        <v>0</v>
      </c>
      <c r="BU1877" s="42">
        <v>11.821121</v>
      </c>
      <c r="BV1877" s="42">
        <v>7.8807479999999996</v>
      </c>
      <c r="BW1877" s="42">
        <v>74.867102000000003</v>
      </c>
      <c r="BX1877" s="42">
        <v>55.165233000000001</v>
      </c>
      <c r="BY1877" s="42">
        <v>86.688222999999994</v>
      </c>
      <c r="BZ1877" s="42">
        <v>0</v>
      </c>
      <c r="CA1877" s="42">
        <v>382.21625499999999</v>
      </c>
      <c r="CB1877" s="42">
        <v>2664.5758810000002</v>
      </c>
      <c r="CC1877" s="42">
        <v>23.642243000000001</v>
      </c>
      <c r="CD1877" s="42">
        <v>236.422426</v>
      </c>
      <c r="CE1877" s="42">
        <v>295.528032</v>
      </c>
      <c r="CF1877" s="42">
        <v>744.85624700000005</v>
      </c>
      <c r="CG1877" s="42">
        <v>764.474379</v>
      </c>
      <c r="CH1877" s="42">
        <v>323.11064900000002</v>
      </c>
      <c r="CI1877" s="42">
        <v>11.821121</v>
      </c>
      <c r="CJ1877" s="42">
        <v>264.72078399999998</v>
      </c>
      <c r="CK1877" s="42">
        <v>1885.718108</v>
      </c>
      <c r="CL1877" s="42">
        <v>0</v>
      </c>
      <c r="CM1877" s="42">
        <v>35.463363999999999</v>
      </c>
      <c r="CN1877" s="42">
        <v>51.224859000000002</v>
      </c>
      <c r="CO1877" s="42">
        <v>86.688222999999994</v>
      </c>
      <c r="CP1877" s="42">
        <v>102.449718</v>
      </c>
      <c r="CQ1877" s="42">
        <v>51.224859000000002</v>
      </c>
      <c r="CR1877" s="42">
        <v>1372.934816</v>
      </c>
      <c r="CS1877" s="42">
        <v>185.73227</v>
      </c>
    </row>
    <row r="1878" spans="1:97">
      <c r="A1878" s="40" t="s">
        <v>4462</v>
      </c>
      <c r="B1878" s="40" t="s">
        <v>289</v>
      </c>
      <c r="C1878" s="40" t="s">
        <v>4176</v>
      </c>
      <c r="D1878" s="40" t="s">
        <v>4187</v>
      </c>
      <c r="E1878" s="40" t="s">
        <v>4463</v>
      </c>
      <c r="F1878" s="40" t="s">
        <v>4195</v>
      </c>
      <c r="G1878" s="41" t="s">
        <v>294</v>
      </c>
      <c r="H1878" s="40" t="s">
        <v>4464</v>
      </c>
      <c r="I1878" s="42">
        <v>1166</v>
      </c>
      <c r="J1878" s="42">
        <v>163.11917099999999</v>
      </c>
      <c r="K1878" s="42">
        <v>124.856649</v>
      </c>
      <c r="L1878" s="42">
        <v>170.16753</v>
      </c>
      <c r="M1878" s="42">
        <v>264.81692600000002</v>
      </c>
      <c r="N1878" s="42">
        <v>259.78238299999998</v>
      </c>
      <c r="O1878" s="42">
        <v>183.25734</v>
      </c>
      <c r="P1878" s="42">
        <v>177</v>
      </c>
      <c r="Q1878" s="42">
        <v>149</v>
      </c>
      <c r="R1878" s="42">
        <v>219</v>
      </c>
      <c r="S1878" s="42">
        <v>244</v>
      </c>
      <c r="T1878" s="42">
        <v>292</v>
      </c>
      <c r="U1878" s="42">
        <v>114</v>
      </c>
      <c r="V1878" s="42">
        <v>571.92400699999996</v>
      </c>
      <c r="W1878" s="42">
        <v>84.580310999999995</v>
      </c>
      <c r="X1878" s="42">
        <v>69.476684000000006</v>
      </c>
      <c r="Y1878" s="42">
        <v>76.525042999999997</v>
      </c>
      <c r="Z1878" s="42">
        <v>140.967185</v>
      </c>
      <c r="AA1878" s="42">
        <v>123.84974099999999</v>
      </c>
      <c r="AB1878" s="42">
        <v>73.504317999999998</v>
      </c>
      <c r="AC1878" s="42">
        <v>3.0207250000000001</v>
      </c>
      <c r="AD1878" s="42">
        <v>116.801382</v>
      </c>
      <c r="AE1878" s="42">
        <v>307.10708099999999</v>
      </c>
      <c r="AF1878" s="42">
        <v>148.01554400000001</v>
      </c>
      <c r="AG1878" s="42">
        <v>594.07599300000004</v>
      </c>
      <c r="AH1878" s="42">
        <v>78.53886</v>
      </c>
      <c r="AI1878" s="42">
        <v>55.379964999999999</v>
      </c>
      <c r="AJ1878" s="42">
        <v>93.642487000000003</v>
      </c>
      <c r="AK1878" s="42">
        <v>123.84974099999999</v>
      </c>
      <c r="AL1878" s="42">
        <v>135.93264199999999</v>
      </c>
      <c r="AM1878" s="42">
        <v>97.670120999999995</v>
      </c>
      <c r="AN1878" s="42">
        <v>9.0621759999999991</v>
      </c>
      <c r="AO1878" s="42">
        <v>107.739206</v>
      </c>
      <c r="AP1878" s="42">
        <v>288.98272900000001</v>
      </c>
      <c r="AQ1878" s="42">
        <v>197.35405900000001</v>
      </c>
      <c r="AR1878" s="42">
        <v>1010.936097</v>
      </c>
      <c r="AS1878" s="42">
        <v>0</v>
      </c>
      <c r="AT1878" s="42">
        <v>28.193436999999999</v>
      </c>
      <c r="AU1878" s="42">
        <v>32.221071000000002</v>
      </c>
      <c r="AV1878" s="42">
        <v>116.801382</v>
      </c>
      <c r="AW1878" s="42">
        <v>132.91191699999999</v>
      </c>
      <c r="AX1878" s="42">
        <v>124.856649</v>
      </c>
      <c r="AY1878" s="42">
        <v>439.01209</v>
      </c>
      <c r="AZ1878" s="42">
        <v>136.93955099999999</v>
      </c>
      <c r="BA1878" s="42">
        <v>467.20552700000002</v>
      </c>
      <c r="BB1878" s="42">
        <v>0</v>
      </c>
      <c r="BC1878" s="42">
        <v>12.082902000000001</v>
      </c>
      <c r="BD1878" s="42">
        <v>20.138169000000001</v>
      </c>
      <c r="BE1878" s="42">
        <v>72.497409000000005</v>
      </c>
      <c r="BF1878" s="42">
        <v>16.110534999999999</v>
      </c>
      <c r="BG1878" s="42">
        <v>100.69084599999999</v>
      </c>
      <c r="BH1878" s="42">
        <v>201.38169300000001</v>
      </c>
      <c r="BI1878" s="42">
        <v>44.303972000000002</v>
      </c>
      <c r="BJ1878" s="42">
        <v>543.73056999999994</v>
      </c>
      <c r="BK1878" s="42">
        <v>0</v>
      </c>
      <c r="BL1878" s="42">
        <v>16.110534999999999</v>
      </c>
      <c r="BM1878" s="42">
        <v>12.082902000000001</v>
      </c>
      <c r="BN1878" s="42">
        <v>44.303972000000002</v>
      </c>
      <c r="BO1878" s="42">
        <v>116.801382</v>
      </c>
      <c r="BP1878" s="42">
        <v>24.165803</v>
      </c>
      <c r="BQ1878" s="42">
        <v>237.63039699999999</v>
      </c>
      <c r="BR1878" s="42">
        <v>92.635579000000007</v>
      </c>
      <c r="BS1878" s="42">
        <v>92.635579000000007</v>
      </c>
      <c r="BT1878" s="42">
        <v>0</v>
      </c>
      <c r="BU1878" s="42">
        <v>0</v>
      </c>
      <c r="BV1878" s="42">
        <v>0</v>
      </c>
      <c r="BW1878" s="42">
        <v>0</v>
      </c>
      <c r="BX1878" s="42">
        <v>12.082902000000001</v>
      </c>
      <c r="BY1878" s="42">
        <v>4.0276339999999999</v>
      </c>
      <c r="BZ1878" s="42">
        <v>0</v>
      </c>
      <c r="CA1878" s="42">
        <v>76.525042999999997</v>
      </c>
      <c r="CB1878" s="42">
        <v>386.65285</v>
      </c>
      <c r="CC1878" s="42">
        <v>0</v>
      </c>
      <c r="CD1878" s="42">
        <v>24.165803</v>
      </c>
      <c r="CE1878" s="42">
        <v>20.138169000000001</v>
      </c>
      <c r="CF1878" s="42">
        <v>104.71848</v>
      </c>
      <c r="CG1878" s="42">
        <v>104.71848</v>
      </c>
      <c r="CH1878" s="42">
        <v>104.71848</v>
      </c>
      <c r="CI1878" s="42">
        <v>0</v>
      </c>
      <c r="CJ1878" s="42">
        <v>28.193436999999999</v>
      </c>
      <c r="CK1878" s="42">
        <v>531.64766799999995</v>
      </c>
      <c r="CL1878" s="42">
        <v>0</v>
      </c>
      <c r="CM1878" s="42">
        <v>4.0276339999999999</v>
      </c>
      <c r="CN1878" s="42">
        <v>12.082902000000001</v>
      </c>
      <c r="CO1878" s="42">
        <v>12.082902000000001</v>
      </c>
      <c r="CP1878" s="42">
        <v>16.110534999999999</v>
      </c>
      <c r="CQ1878" s="42">
        <v>16.110534999999999</v>
      </c>
      <c r="CR1878" s="42">
        <v>439.01209</v>
      </c>
      <c r="CS1878" s="42">
        <v>32.221071000000002</v>
      </c>
    </row>
    <row r="1879" spans="1:97">
      <c r="A1879" s="40" t="s">
        <v>4465</v>
      </c>
      <c r="B1879" s="40" t="s">
        <v>289</v>
      </c>
      <c r="C1879" s="40" t="s">
        <v>4176</v>
      </c>
      <c r="D1879" s="40" t="s">
        <v>4187</v>
      </c>
      <c r="E1879" s="40" t="s">
        <v>4342</v>
      </c>
      <c r="F1879" s="40" t="s">
        <v>2814</v>
      </c>
      <c r="G1879" s="41" t="s">
        <v>294</v>
      </c>
      <c r="H1879" s="40" t="s">
        <v>4466</v>
      </c>
      <c r="I1879" s="42">
        <v>444</v>
      </c>
      <c r="J1879" s="42">
        <v>67</v>
      </c>
      <c r="K1879" s="42">
        <v>44</v>
      </c>
      <c r="L1879" s="42">
        <v>74</v>
      </c>
      <c r="M1879" s="42">
        <v>97</v>
      </c>
      <c r="N1879" s="42">
        <v>94</v>
      </c>
      <c r="O1879" s="42">
        <v>68</v>
      </c>
      <c r="P1879" s="42">
        <v>68</v>
      </c>
      <c r="Q1879" s="42">
        <v>58</v>
      </c>
      <c r="R1879" s="42">
        <v>98</v>
      </c>
      <c r="S1879" s="42">
        <v>77</v>
      </c>
      <c r="T1879" s="42">
        <v>86</v>
      </c>
      <c r="U1879" s="42">
        <v>49</v>
      </c>
      <c r="V1879" s="42">
        <v>218</v>
      </c>
      <c r="W1879" s="42">
        <v>34</v>
      </c>
      <c r="X1879" s="42">
        <v>19</v>
      </c>
      <c r="Y1879" s="42">
        <v>36</v>
      </c>
      <c r="Z1879" s="42">
        <v>53</v>
      </c>
      <c r="AA1879" s="42">
        <v>47</v>
      </c>
      <c r="AB1879" s="42">
        <v>26</v>
      </c>
      <c r="AC1879" s="42">
        <v>3</v>
      </c>
      <c r="AD1879" s="42">
        <v>39</v>
      </c>
      <c r="AE1879" s="42">
        <v>124</v>
      </c>
      <c r="AF1879" s="42">
        <v>55</v>
      </c>
      <c r="AG1879" s="42">
        <v>226</v>
      </c>
      <c r="AH1879" s="42">
        <v>33</v>
      </c>
      <c r="AI1879" s="42">
        <v>25</v>
      </c>
      <c r="AJ1879" s="42">
        <v>38</v>
      </c>
      <c r="AK1879" s="42">
        <v>44</v>
      </c>
      <c r="AL1879" s="42">
        <v>47</v>
      </c>
      <c r="AM1879" s="42">
        <v>35</v>
      </c>
      <c r="AN1879" s="42">
        <v>4</v>
      </c>
      <c r="AO1879" s="42">
        <v>45</v>
      </c>
      <c r="AP1879" s="42">
        <v>113</v>
      </c>
      <c r="AQ1879" s="42">
        <v>68</v>
      </c>
      <c r="AR1879" s="42">
        <v>356</v>
      </c>
      <c r="AS1879" s="42">
        <v>8</v>
      </c>
      <c r="AT1879" s="42">
        <v>32</v>
      </c>
      <c r="AU1879" s="42">
        <v>24</v>
      </c>
      <c r="AV1879" s="42">
        <v>52</v>
      </c>
      <c r="AW1879" s="42">
        <v>36</v>
      </c>
      <c r="AX1879" s="42">
        <v>20</v>
      </c>
      <c r="AY1879" s="42">
        <v>156</v>
      </c>
      <c r="AZ1879" s="42">
        <v>28</v>
      </c>
      <c r="BA1879" s="42">
        <v>168</v>
      </c>
      <c r="BB1879" s="42">
        <v>4</v>
      </c>
      <c r="BC1879" s="42">
        <v>20</v>
      </c>
      <c r="BD1879" s="42">
        <v>16</v>
      </c>
      <c r="BE1879" s="42">
        <v>28</v>
      </c>
      <c r="BF1879" s="42">
        <v>0</v>
      </c>
      <c r="BG1879" s="42">
        <v>20</v>
      </c>
      <c r="BH1879" s="42">
        <v>76</v>
      </c>
      <c r="BI1879" s="42">
        <v>4</v>
      </c>
      <c r="BJ1879" s="42">
        <v>188</v>
      </c>
      <c r="BK1879" s="42">
        <v>4</v>
      </c>
      <c r="BL1879" s="42">
        <v>12</v>
      </c>
      <c r="BM1879" s="42">
        <v>8</v>
      </c>
      <c r="BN1879" s="42">
        <v>24</v>
      </c>
      <c r="BO1879" s="42">
        <v>36</v>
      </c>
      <c r="BP1879" s="42">
        <v>0</v>
      </c>
      <c r="BQ1879" s="42">
        <v>80</v>
      </c>
      <c r="BR1879" s="42">
        <v>24</v>
      </c>
      <c r="BS1879" s="42">
        <v>28</v>
      </c>
      <c r="BT1879" s="42">
        <v>0</v>
      </c>
      <c r="BU1879" s="42">
        <v>0</v>
      </c>
      <c r="BV1879" s="42">
        <v>0</v>
      </c>
      <c r="BW1879" s="42">
        <v>8</v>
      </c>
      <c r="BX1879" s="42">
        <v>0</v>
      </c>
      <c r="BY1879" s="42">
        <v>0</v>
      </c>
      <c r="BZ1879" s="42">
        <v>0</v>
      </c>
      <c r="CA1879" s="42">
        <v>20</v>
      </c>
      <c r="CB1879" s="42">
        <v>156</v>
      </c>
      <c r="CC1879" s="42">
        <v>4</v>
      </c>
      <c r="CD1879" s="42">
        <v>28</v>
      </c>
      <c r="CE1879" s="42">
        <v>20</v>
      </c>
      <c r="CF1879" s="42">
        <v>44</v>
      </c>
      <c r="CG1879" s="42">
        <v>24</v>
      </c>
      <c r="CH1879" s="42">
        <v>20</v>
      </c>
      <c r="CI1879" s="42">
        <v>8</v>
      </c>
      <c r="CJ1879" s="42">
        <v>8</v>
      </c>
      <c r="CK1879" s="42">
        <v>172</v>
      </c>
      <c r="CL1879" s="42">
        <v>4</v>
      </c>
      <c r="CM1879" s="42">
        <v>4</v>
      </c>
      <c r="CN1879" s="42">
        <v>4</v>
      </c>
      <c r="CO1879" s="42">
        <v>0</v>
      </c>
      <c r="CP1879" s="42">
        <v>12</v>
      </c>
      <c r="CQ1879" s="42">
        <v>0</v>
      </c>
      <c r="CR1879" s="42">
        <v>148</v>
      </c>
      <c r="CS1879" s="42">
        <v>0</v>
      </c>
    </row>
    <row r="1880" spans="1:97">
      <c r="A1880" s="40" t="s">
        <v>4467</v>
      </c>
      <c r="B1880" s="40" t="s">
        <v>289</v>
      </c>
      <c r="C1880" s="40" t="s">
        <v>4176</v>
      </c>
      <c r="D1880" s="40" t="s">
        <v>4187</v>
      </c>
      <c r="E1880" s="40" t="s">
        <v>4342</v>
      </c>
      <c r="F1880" s="40" t="s">
        <v>2814</v>
      </c>
      <c r="G1880" s="41" t="s">
        <v>294</v>
      </c>
      <c r="H1880" s="40" t="s">
        <v>4468</v>
      </c>
      <c r="I1880" s="42">
        <v>163</v>
      </c>
      <c r="J1880" s="42">
        <v>18</v>
      </c>
      <c r="K1880" s="42">
        <v>22</v>
      </c>
      <c r="L1880" s="42">
        <v>28</v>
      </c>
      <c r="M1880" s="42">
        <v>53</v>
      </c>
      <c r="N1880" s="42">
        <v>21</v>
      </c>
      <c r="O1880" s="42">
        <v>21</v>
      </c>
      <c r="P1880" s="42">
        <v>23</v>
      </c>
      <c r="Q1880" s="42">
        <v>19</v>
      </c>
      <c r="R1880" s="42">
        <v>44</v>
      </c>
      <c r="S1880" s="42">
        <v>26</v>
      </c>
      <c r="T1880" s="42">
        <v>33</v>
      </c>
      <c r="U1880" s="42">
        <v>12</v>
      </c>
      <c r="V1880" s="42">
        <v>93</v>
      </c>
      <c r="W1880" s="42">
        <v>12</v>
      </c>
      <c r="X1880" s="42">
        <v>15</v>
      </c>
      <c r="Y1880" s="42">
        <v>16</v>
      </c>
      <c r="Z1880" s="42">
        <v>26</v>
      </c>
      <c r="AA1880" s="42">
        <v>16</v>
      </c>
      <c r="AB1880" s="42">
        <v>8</v>
      </c>
      <c r="AC1880" s="42">
        <v>0</v>
      </c>
      <c r="AD1880" s="42">
        <v>19</v>
      </c>
      <c r="AE1880" s="42">
        <v>57</v>
      </c>
      <c r="AF1880" s="42">
        <v>17</v>
      </c>
      <c r="AG1880" s="42">
        <v>70</v>
      </c>
      <c r="AH1880" s="42">
        <v>6</v>
      </c>
      <c r="AI1880" s="42">
        <v>7</v>
      </c>
      <c r="AJ1880" s="42">
        <v>12</v>
      </c>
      <c r="AK1880" s="42">
        <v>27</v>
      </c>
      <c r="AL1880" s="42">
        <v>5</v>
      </c>
      <c r="AM1880" s="42">
        <v>13</v>
      </c>
      <c r="AN1880" s="42">
        <v>0</v>
      </c>
      <c r="AO1880" s="42">
        <v>9</v>
      </c>
      <c r="AP1880" s="42">
        <v>45</v>
      </c>
      <c r="AQ1880" s="42">
        <v>16</v>
      </c>
      <c r="AR1880" s="42">
        <v>152</v>
      </c>
      <c r="AS1880" s="42">
        <v>4</v>
      </c>
      <c r="AT1880" s="42">
        <v>12</v>
      </c>
      <c r="AU1880" s="42">
        <v>8</v>
      </c>
      <c r="AV1880" s="42">
        <v>8</v>
      </c>
      <c r="AW1880" s="42">
        <v>40</v>
      </c>
      <c r="AX1880" s="42">
        <v>28</v>
      </c>
      <c r="AY1880" s="42">
        <v>40</v>
      </c>
      <c r="AZ1880" s="42">
        <v>12</v>
      </c>
      <c r="BA1880" s="42">
        <v>100</v>
      </c>
      <c r="BB1880" s="42">
        <v>4</v>
      </c>
      <c r="BC1880" s="42">
        <v>8</v>
      </c>
      <c r="BD1880" s="42">
        <v>8</v>
      </c>
      <c r="BE1880" s="42">
        <v>4</v>
      </c>
      <c r="BF1880" s="42">
        <v>12</v>
      </c>
      <c r="BG1880" s="42">
        <v>28</v>
      </c>
      <c r="BH1880" s="42">
        <v>28</v>
      </c>
      <c r="BI1880" s="42">
        <v>8</v>
      </c>
      <c r="BJ1880" s="42">
        <v>52</v>
      </c>
      <c r="BK1880" s="42">
        <v>0</v>
      </c>
      <c r="BL1880" s="42">
        <v>4</v>
      </c>
      <c r="BM1880" s="42">
        <v>0</v>
      </c>
      <c r="BN1880" s="42">
        <v>4</v>
      </c>
      <c r="BO1880" s="42">
        <v>28</v>
      </c>
      <c r="BP1880" s="42">
        <v>0</v>
      </c>
      <c r="BQ1880" s="42">
        <v>12</v>
      </c>
      <c r="BR1880" s="42">
        <v>4</v>
      </c>
      <c r="BS1880" s="42">
        <v>24</v>
      </c>
      <c r="BT1880" s="42">
        <v>0</v>
      </c>
      <c r="BU1880" s="42">
        <v>0</v>
      </c>
      <c r="BV1880" s="42">
        <v>0</v>
      </c>
      <c r="BW1880" s="42">
        <v>4</v>
      </c>
      <c r="BX1880" s="42">
        <v>8</v>
      </c>
      <c r="BY1880" s="42">
        <v>4</v>
      </c>
      <c r="BZ1880" s="42">
        <v>0</v>
      </c>
      <c r="CA1880" s="42">
        <v>8</v>
      </c>
      <c r="CB1880" s="42">
        <v>72</v>
      </c>
      <c r="CC1880" s="42">
        <v>4</v>
      </c>
      <c r="CD1880" s="42">
        <v>8</v>
      </c>
      <c r="CE1880" s="42">
        <v>8</v>
      </c>
      <c r="CF1880" s="42">
        <v>0</v>
      </c>
      <c r="CG1880" s="42">
        <v>28</v>
      </c>
      <c r="CH1880" s="42">
        <v>20</v>
      </c>
      <c r="CI1880" s="42">
        <v>0</v>
      </c>
      <c r="CJ1880" s="42">
        <v>4</v>
      </c>
      <c r="CK1880" s="42">
        <v>56</v>
      </c>
      <c r="CL1880" s="42">
        <v>0</v>
      </c>
      <c r="CM1880" s="42">
        <v>4</v>
      </c>
      <c r="CN1880" s="42">
        <v>0</v>
      </c>
      <c r="CO1880" s="42">
        <v>4</v>
      </c>
      <c r="CP1880" s="42">
        <v>4</v>
      </c>
      <c r="CQ1880" s="42">
        <v>4</v>
      </c>
      <c r="CR1880" s="42">
        <v>40</v>
      </c>
      <c r="CS1880" s="42">
        <v>0</v>
      </c>
    </row>
    <row r="1881" spans="1:97">
      <c r="A1881" s="40" t="s">
        <v>4469</v>
      </c>
      <c r="B1881" s="40" t="s">
        <v>289</v>
      </c>
      <c r="C1881" s="40" t="s">
        <v>4176</v>
      </c>
      <c r="D1881" s="40" t="s">
        <v>4177</v>
      </c>
      <c r="E1881" s="40" t="s">
        <v>4470</v>
      </c>
      <c r="F1881" s="40" t="s">
        <v>2814</v>
      </c>
      <c r="G1881" s="41" t="s">
        <v>294</v>
      </c>
      <c r="H1881" s="40" t="s">
        <v>4471</v>
      </c>
      <c r="I1881" s="42">
        <v>13142</v>
      </c>
      <c r="J1881" s="42">
        <v>2051.2509879999998</v>
      </c>
      <c r="K1881" s="42">
        <v>2672.1323229999998</v>
      </c>
      <c r="L1881" s="42">
        <v>2636.0835809999999</v>
      </c>
      <c r="M1881" s="42">
        <v>2355.7009899999998</v>
      </c>
      <c r="N1881" s="42">
        <v>1783.379543</v>
      </c>
      <c r="O1881" s="42">
        <v>1643.452575</v>
      </c>
      <c r="P1881" s="42">
        <v>2212</v>
      </c>
      <c r="Q1881" s="42">
        <v>2945</v>
      </c>
      <c r="R1881" s="42">
        <v>3032</v>
      </c>
      <c r="S1881" s="42">
        <v>2074</v>
      </c>
      <c r="T1881" s="42">
        <v>1894</v>
      </c>
      <c r="U1881" s="42">
        <v>1233</v>
      </c>
      <c r="V1881" s="42">
        <v>6100.4064170000001</v>
      </c>
      <c r="W1881" s="42">
        <v>1072.8536429999999</v>
      </c>
      <c r="X1881" s="42">
        <v>1302.212098</v>
      </c>
      <c r="Y1881" s="42">
        <v>1357.0761890000001</v>
      </c>
      <c r="Z1881" s="42">
        <v>1025.9649460000001</v>
      </c>
      <c r="AA1881" s="42">
        <v>761.60665800000004</v>
      </c>
      <c r="AB1881" s="42">
        <v>523.04772600000001</v>
      </c>
      <c r="AC1881" s="42">
        <v>57.645156999999998</v>
      </c>
      <c r="AD1881" s="42">
        <v>1387.815668</v>
      </c>
      <c r="AE1881" s="42">
        <v>3706.1422309999998</v>
      </c>
      <c r="AF1881" s="42">
        <v>1006.448518</v>
      </c>
      <c r="AG1881" s="42">
        <v>7041.5935829999999</v>
      </c>
      <c r="AH1881" s="42">
        <v>978.39734499999997</v>
      </c>
      <c r="AI1881" s="42">
        <v>1369.9202250000001</v>
      </c>
      <c r="AJ1881" s="42">
        <v>1279.007392</v>
      </c>
      <c r="AK1881" s="42">
        <v>1329.736044</v>
      </c>
      <c r="AL1881" s="42">
        <v>1021.772885</v>
      </c>
      <c r="AM1881" s="42">
        <v>906.52754800000002</v>
      </c>
      <c r="AN1881" s="42">
        <v>156.23214400000001</v>
      </c>
      <c r="AO1881" s="42">
        <v>1293.566519</v>
      </c>
      <c r="AP1881" s="42">
        <v>4089.9547910000001</v>
      </c>
      <c r="AQ1881" s="42">
        <v>1658.0722720000001</v>
      </c>
      <c r="AR1881" s="42">
        <v>11085.56258</v>
      </c>
      <c r="AS1881" s="42">
        <v>18.317492999999999</v>
      </c>
      <c r="AT1881" s="42">
        <v>244.856773</v>
      </c>
      <c r="AU1881" s="42">
        <v>907.92256199999997</v>
      </c>
      <c r="AV1881" s="42">
        <v>1789.8649680000001</v>
      </c>
      <c r="AW1881" s="42">
        <v>2270.1280609999999</v>
      </c>
      <c r="AX1881" s="42">
        <v>1351.569741</v>
      </c>
      <c r="AY1881" s="42">
        <v>3177.691542</v>
      </c>
      <c r="AZ1881" s="42">
        <v>1325.211438</v>
      </c>
      <c r="BA1881" s="42">
        <v>5019.98351</v>
      </c>
      <c r="BB1881" s="42">
        <v>0</v>
      </c>
      <c r="BC1881" s="42">
        <v>171.55064899999999</v>
      </c>
      <c r="BD1881" s="42">
        <v>539.68693699999994</v>
      </c>
      <c r="BE1881" s="42">
        <v>874.15614100000005</v>
      </c>
      <c r="BF1881" s="42">
        <v>563.08270500000003</v>
      </c>
      <c r="BG1881" s="42">
        <v>1127.589559</v>
      </c>
      <c r="BH1881" s="42">
        <v>1290.115016</v>
      </c>
      <c r="BI1881" s="42">
        <v>453.802503</v>
      </c>
      <c r="BJ1881" s="42">
        <v>6065.5790690000003</v>
      </c>
      <c r="BK1881" s="42">
        <v>18.317492999999999</v>
      </c>
      <c r="BL1881" s="42">
        <v>73.306124999999994</v>
      </c>
      <c r="BM1881" s="42">
        <v>368.23562500000003</v>
      </c>
      <c r="BN1881" s="42">
        <v>915.70882700000004</v>
      </c>
      <c r="BO1881" s="42">
        <v>1707.0453560000001</v>
      </c>
      <c r="BP1881" s="42">
        <v>223.98018099999999</v>
      </c>
      <c r="BQ1881" s="42">
        <v>1887.5765260000001</v>
      </c>
      <c r="BR1881" s="42">
        <v>871.40893600000004</v>
      </c>
      <c r="BS1881" s="42">
        <v>1483.398925</v>
      </c>
      <c r="BT1881" s="42">
        <v>0</v>
      </c>
      <c r="BU1881" s="42">
        <v>10.237721000000001</v>
      </c>
      <c r="BV1881" s="42">
        <v>29.017249</v>
      </c>
      <c r="BW1881" s="42">
        <v>200.65104299999999</v>
      </c>
      <c r="BX1881" s="42">
        <v>295.02916599999998</v>
      </c>
      <c r="BY1881" s="42">
        <v>219.934245</v>
      </c>
      <c r="BZ1881" s="42">
        <v>0</v>
      </c>
      <c r="CA1881" s="42">
        <v>728.52950099999998</v>
      </c>
      <c r="CB1881" s="42">
        <v>5357.3428540000004</v>
      </c>
      <c r="CC1881" s="42">
        <v>9.2691300000000005</v>
      </c>
      <c r="CD1881" s="42">
        <v>187.51690300000001</v>
      </c>
      <c r="CE1881" s="42">
        <v>690.92845499999999</v>
      </c>
      <c r="CF1881" s="42">
        <v>1404.6966299999999</v>
      </c>
      <c r="CG1881" s="42">
        <v>1685.83854</v>
      </c>
      <c r="CH1881" s="42">
        <v>1030.565908</v>
      </c>
      <c r="CI1881" s="42">
        <v>27.658100999999998</v>
      </c>
      <c r="CJ1881" s="42">
        <v>320.86918700000001</v>
      </c>
      <c r="CK1881" s="42">
        <v>4244.8208009999998</v>
      </c>
      <c r="CL1881" s="42">
        <v>9.0483630000000002</v>
      </c>
      <c r="CM1881" s="42">
        <v>47.102150000000002</v>
      </c>
      <c r="CN1881" s="42">
        <v>187.97685799999999</v>
      </c>
      <c r="CO1881" s="42">
        <v>184.51729499999999</v>
      </c>
      <c r="CP1881" s="42">
        <v>289.260355</v>
      </c>
      <c r="CQ1881" s="42">
        <v>101.069588</v>
      </c>
      <c r="CR1881" s="42">
        <v>3150.033441</v>
      </c>
      <c r="CS1881" s="42">
        <v>275.81275099999999</v>
      </c>
    </row>
    <row r="1882" spans="1:97">
      <c r="A1882" s="40" t="s">
        <v>4472</v>
      </c>
      <c r="B1882" s="40" t="s">
        <v>289</v>
      </c>
      <c r="C1882" s="40" t="s">
        <v>4176</v>
      </c>
      <c r="D1882" s="40" t="s">
        <v>4201</v>
      </c>
      <c r="E1882" s="40" t="s">
        <v>4473</v>
      </c>
      <c r="F1882" s="40" t="s">
        <v>2903</v>
      </c>
      <c r="G1882" s="41" t="s">
        <v>294</v>
      </c>
      <c r="H1882" s="40" t="s">
        <v>4474</v>
      </c>
      <c r="I1882" s="42">
        <v>1087</v>
      </c>
      <c r="J1882" s="42">
        <v>220.48681500000001</v>
      </c>
      <c r="K1882" s="42">
        <v>134.49695700000001</v>
      </c>
      <c r="L1882" s="42">
        <v>278.91582199999999</v>
      </c>
      <c r="M1882" s="42">
        <v>237.02332699999999</v>
      </c>
      <c r="N1882" s="42">
        <v>163.16024300000001</v>
      </c>
      <c r="O1882" s="42">
        <v>52.916836000000004</v>
      </c>
      <c r="P1882" s="42">
        <v>172</v>
      </c>
      <c r="Q1882" s="42">
        <v>142</v>
      </c>
      <c r="R1882" s="42">
        <v>201</v>
      </c>
      <c r="S1882" s="42">
        <v>181</v>
      </c>
      <c r="T1882" s="42">
        <v>97</v>
      </c>
      <c r="U1882" s="42">
        <v>37</v>
      </c>
      <c r="V1882" s="42">
        <v>530.27079100000003</v>
      </c>
      <c r="W1882" s="42">
        <v>101.423935</v>
      </c>
      <c r="X1882" s="42">
        <v>72.760649000000001</v>
      </c>
      <c r="Y1882" s="42">
        <v>134.49695700000001</v>
      </c>
      <c r="Z1882" s="42">
        <v>116.858012</v>
      </c>
      <c r="AA1882" s="42">
        <v>82.682556000000005</v>
      </c>
      <c r="AB1882" s="42">
        <v>18.741378999999998</v>
      </c>
      <c r="AC1882" s="42">
        <v>3.307302</v>
      </c>
      <c r="AD1882" s="42">
        <v>125.677485</v>
      </c>
      <c r="AE1882" s="42">
        <v>332.935091</v>
      </c>
      <c r="AF1882" s="42">
        <v>71.658214999999998</v>
      </c>
      <c r="AG1882" s="42">
        <v>556.72920899999997</v>
      </c>
      <c r="AH1882" s="42">
        <v>119.06288000000001</v>
      </c>
      <c r="AI1882" s="42">
        <v>61.736308000000001</v>
      </c>
      <c r="AJ1882" s="42">
        <v>144.41886400000001</v>
      </c>
      <c r="AK1882" s="42">
        <v>120.165314</v>
      </c>
      <c r="AL1882" s="42">
        <v>80.477688000000001</v>
      </c>
      <c r="AM1882" s="42">
        <v>28.663285999999999</v>
      </c>
      <c r="AN1882" s="42">
        <v>2.2048679999999998</v>
      </c>
      <c r="AO1882" s="42">
        <v>146.62373199999999</v>
      </c>
      <c r="AP1882" s="42">
        <v>334.03752500000002</v>
      </c>
      <c r="AQ1882" s="42">
        <v>76.067950999999994</v>
      </c>
      <c r="AR1882" s="42">
        <v>873.12778900000001</v>
      </c>
      <c r="AS1882" s="42">
        <v>13.229209000000001</v>
      </c>
      <c r="AT1882" s="42">
        <v>44.097363000000001</v>
      </c>
      <c r="AU1882" s="42">
        <v>35.277889999999999</v>
      </c>
      <c r="AV1882" s="42">
        <v>114.653144</v>
      </c>
      <c r="AW1882" s="42">
        <v>149.93103400000001</v>
      </c>
      <c r="AX1882" s="42">
        <v>145.521298</v>
      </c>
      <c r="AY1882" s="42">
        <v>251.35497000000001</v>
      </c>
      <c r="AZ1882" s="42">
        <v>119.06288000000001</v>
      </c>
      <c r="BA1882" s="42">
        <v>432.154158</v>
      </c>
      <c r="BB1882" s="42">
        <v>13.229209000000001</v>
      </c>
      <c r="BC1882" s="42">
        <v>17.638945</v>
      </c>
      <c r="BD1882" s="42">
        <v>26.458418000000002</v>
      </c>
      <c r="BE1882" s="42">
        <v>48.507098999999997</v>
      </c>
      <c r="BF1882" s="42">
        <v>30.868154000000001</v>
      </c>
      <c r="BG1882" s="42">
        <v>132.292089</v>
      </c>
      <c r="BH1882" s="42">
        <v>141.11156199999999</v>
      </c>
      <c r="BI1882" s="42">
        <v>22.048681999999999</v>
      </c>
      <c r="BJ1882" s="42">
        <v>440.97363100000001</v>
      </c>
      <c r="BK1882" s="42">
        <v>0</v>
      </c>
      <c r="BL1882" s="42">
        <v>26.458418000000002</v>
      </c>
      <c r="BM1882" s="42">
        <v>8.8194730000000003</v>
      </c>
      <c r="BN1882" s="42">
        <v>66.146045000000001</v>
      </c>
      <c r="BO1882" s="42">
        <v>119.06288000000001</v>
      </c>
      <c r="BP1882" s="42">
        <v>13.229209000000001</v>
      </c>
      <c r="BQ1882" s="42">
        <v>110.243408</v>
      </c>
      <c r="BR1882" s="42">
        <v>97.014199000000005</v>
      </c>
      <c r="BS1882" s="42">
        <v>83.784989999999993</v>
      </c>
      <c r="BT1882" s="42">
        <v>0</v>
      </c>
      <c r="BU1882" s="42">
        <v>0</v>
      </c>
      <c r="BV1882" s="42">
        <v>0</v>
      </c>
      <c r="BW1882" s="42">
        <v>4.4097359999999997</v>
      </c>
      <c r="BX1882" s="42">
        <v>0</v>
      </c>
      <c r="BY1882" s="42">
        <v>17.638945</v>
      </c>
      <c r="BZ1882" s="42">
        <v>0</v>
      </c>
      <c r="CA1882" s="42">
        <v>61.736308000000001</v>
      </c>
      <c r="CB1882" s="42">
        <v>440.97363100000001</v>
      </c>
      <c r="CC1882" s="42">
        <v>8.8194730000000003</v>
      </c>
      <c r="CD1882" s="42">
        <v>26.458418000000002</v>
      </c>
      <c r="CE1882" s="42">
        <v>30.868154000000001</v>
      </c>
      <c r="CF1882" s="42">
        <v>88.194726000000003</v>
      </c>
      <c r="CG1882" s="42">
        <v>136.70182600000001</v>
      </c>
      <c r="CH1882" s="42">
        <v>114.653144</v>
      </c>
      <c r="CI1882" s="42">
        <v>13.229209000000001</v>
      </c>
      <c r="CJ1882" s="42">
        <v>22.048681999999999</v>
      </c>
      <c r="CK1882" s="42">
        <v>348.369168</v>
      </c>
      <c r="CL1882" s="42">
        <v>4.4097359999999997</v>
      </c>
      <c r="CM1882" s="42">
        <v>17.638945</v>
      </c>
      <c r="CN1882" s="42">
        <v>4.4097359999999997</v>
      </c>
      <c r="CO1882" s="42">
        <v>22.048681999999999</v>
      </c>
      <c r="CP1882" s="42">
        <v>13.229209000000001</v>
      </c>
      <c r="CQ1882" s="42">
        <v>13.229209000000001</v>
      </c>
      <c r="CR1882" s="42">
        <v>238.12576100000001</v>
      </c>
      <c r="CS1882" s="42">
        <v>35.277889999999999</v>
      </c>
    </row>
    <row r="1883" spans="1:97">
      <c r="A1883" s="40" t="s">
        <v>4475</v>
      </c>
      <c r="B1883" s="40" t="s">
        <v>289</v>
      </c>
      <c r="C1883" s="40" t="s">
        <v>4176</v>
      </c>
      <c r="D1883" s="40" t="s">
        <v>4177</v>
      </c>
      <c r="E1883" s="40" t="s">
        <v>4184</v>
      </c>
      <c r="F1883" s="40" t="s">
        <v>2814</v>
      </c>
      <c r="G1883" s="41" t="s">
        <v>294</v>
      </c>
      <c r="H1883" s="40" t="s">
        <v>408</v>
      </c>
      <c r="I1883" s="42">
        <v>605</v>
      </c>
      <c r="J1883" s="42">
        <v>135</v>
      </c>
      <c r="K1883" s="42">
        <v>83</v>
      </c>
      <c r="L1883" s="42">
        <v>115</v>
      </c>
      <c r="M1883" s="42">
        <v>119</v>
      </c>
      <c r="N1883" s="42">
        <v>98</v>
      </c>
      <c r="O1883" s="42">
        <v>55</v>
      </c>
      <c r="P1883" s="42">
        <v>86</v>
      </c>
      <c r="Q1883" s="42">
        <v>113</v>
      </c>
      <c r="R1883" s="42">
        <v>88</v>
      </c>
      <c r="S1883" s="42">
        <v>117</v>
      </c>
      <c r="T1883" s="42">
        <v>66</v>
      </c>
      <c r="U1883" s="42">
        <v>35</v>
      </c>
      <c r="V1883" s="42">
        <v>313</v>
      </c>
      <c r="W1883" s="42">
        <v>73</v>
      </c>
      <c r="X1883" s="42">
        <v>54</v>
      </c>
      <c r="Y1883" s="42">
        <v>55</v>
      </c>
      <c r="Z1883" s="42">
        <v>55</v>
      </c>
      <c r="AA1883" s="42">
        <v>49</v>
      </c>
      <c r="AB1883" s="42">
        <v>25</v>
      </c>
      <c r="AC1883" s="42">
        <v>2</v>
      </c>
      <c r="AD1883" s="42">
        <v>104</v>
      </c>
      <c r="AE1883" s="42">
        <v>157</v>
      </c>
      <c r="AF1883" s="42">
        <v>52</v>
      </c>
      <c r="AG1883" s="42">
        <v>292</v>
      </c>
      <c r="AH1883" s="42">
        <v>62</v>
      </c>
      <c r="AI1883" s="42">
        <v>29</v>
      </c>
      <c r="AJ1883" s="42">
        <v>60</v>
      </c>
      <c r="AK1883" s="42">
        <v>64</v>
      </c>
      <c r="AL1883" s="42">
        <v>49</v>
      </c>
      <c r="AM1883" s="42">
        <v>26</v>
      </c>
      <c r="AN1883" s="42">
        <v>2</v>
      </c>
      <c r="AO1883" s="42">
        <v>71</v>
      </c>
      <c r="AP1883" s="42">
        <v>171</v>
      </c>
      <c r="AQ1883" s="42">
        <v>50</v>
      </c>
      <c r="AR1883" s="42">
        <v>496</v>
      </c>
      <c r="AS1883" s="42">
        <v>4</v>
      </c>
      <c r="AT1883" s="42">
        <v>16</v>
      </c>
      <c r="AU1883" s="42">
        <v>16</v>
      </c>
      <c r="AV1883" s="42">
        <v>80</v>
      </c>
      <c r="AW1883" s="42">
        <v>96</v>
      </c>
      <c r="AX1883" s="42">
        <v>76</v>
      </c>
      <c r="AY1883" s="42">
        <v>148</v>
      </c>
      <c r="AZ1883" s="42">
        <v>60</v>
      </c>
      <c r="BA1883" s="42">
        <v>248</v>
      </c>
      <c r="BB1883" s="42">
        <v>4</v>
      </c>
      <c r="BC1883" s="42">
        <v>12</v>
      </c>
      <c r="BD1883" s="42">
        <v>12</v>
      </c>
      <c r="BE1883" s="42">
        <v>44</v>
      </c>
      <c r="BF1883" s="42">
        <v>8</v>
      </c>
      <c r="BG1883" s="42">
        <v>68</v>
      </c>
      <c r="BH1883" s="42">
        <v>76</v>
      </c>
      <c r="BI1883" s="42">
        <v>24</v>
      </c>
      <c r="BJ1883" s="42">
        <v>248</v>
      </c>
      <c r="BK1883" s="42">
        <v>0</v>
      </c>
      <c r="BL1883" s="42">
        <v>4</v>
      </c>
      <c r="BM1883" s="42">
        <v>4</v>
      </c>
      <c r="BN1883" s="42">
        <v>36</v>
      </c>
      <c r="BO1883" s="42">
        <v>88</v>
      </c>
      <c r="BP1883" s="42">
        <v>8</v>
      </c>
      <c r="BQ1883" s="42">
        <v>72</v>
      </c>
      <c r="BR1883" s="42">
        <v>36</v>
      </c>
      <c r="BS1883" s="42">
        <v>60</v>
      </c>
      <c r="BT1883" s="42">
        <v>0</v>
      </c>
      <c r="BU1883" s="42">
        <v>0</v>
      </c>
      <c r="BV1883" s="42">
        <v>0</v>
      </c>
      <c r="BW1883" s="42">
        <v>4</v>
      </c>
      <c r="BX1883" s="42">
        <v>0</v>
      </c>
      <c r="BY1883" s="42">
        <v>24</v>
      </c>
      <c r="BZ1883" s="42">
        <v>0</v>
      </c>
      <c r="CA1883" s="42">
        <v>32</v>
      </c>
      <c r="CB1883" s="42">
        <v>252</v>
      </c>
      <c r="CC1883" s="42">
        <v>0</v>
      </c>
      <c r="CD1883" s="42">
        <v>12</v>
      </c>
      <c r="CE1883" s="42">
        <v>12</v>
      </c>
      <c r="CF1883" s="42">
        <v>68</v>
      </c>
      <c r="CG1883" s="42">
        <v>84</v>
      </c>
      <c r="CH1883" s="42">
        <v>52</v>
      </c>
      <c r="CI1883" s="42">
        <v>4</v>
      </c>
      <c r="CJ1883" s="42">
        <v>20</v>
      </c>
      <c r="CK1883" s="42">
        <v>184</v>
      </c>
      <c r="CL1883" s="42">
        <v>4</v>
      </c>
      <c r="CM1883" s="42">
        <v>4</v>
      </c>
      <c r="CN1883" s="42">
        <v>4</v>
      </c>
      <c r="CO1883" s="42">
        <v>8</v>
      </c>
      <c r="CP1883" s="42">
        <v>12</v>
      </c>
      <c r="CQ1883" s="42">
        <v>0</v>
      </c>
      <c r="CR1883" s="42">
        <v>144</v>
      </c>
      <c r="CS1883" s="42">
        <v>8</v>
      </c>
    </row>
    <row r="1884" spans="1:97">
      <c r="A1884" s="40" t="s">
        <v>4476</v>
      </c>
      <c r="B1884" s="40" t="s">
        <v>289</v>
      </c>
      <c r="C1884" s="40" t="s">
        <v>4176</v>
      </c>
      <c r="D1884" s="40" t="s">
        <v>4177</v>
      </c>
      <c r="E1884" s="40" t="s">
        <v>4280</v>
      </c>
      <c r="F1884" s="40" t="s">
        <v>2814</v>
      </c>
      <c r="G1884" s="41" t="s">
        <v>294</v>
      </c>
      <c r="H1884" s="40" t="s">
        <v>4477</v>
      </c>
      <c r="I1884" s="42">
        <v>4779</v>
      </c>
      <c r="J1884" s="42">
        <v>725.27861900000005</v>
      </c>
      <c r="K1884" s="42">
        <v>749.90501400000005</v>
      </c>
      <c r="L1884" s="42">
        <v>820.89891899999998</v>
      </c>
      <c r="M1884" s="42">
        <v>1033.6786910000001</v>
      </c>
      <c r="N1884" s="42">
        <v>825.97626500000001</v>
      </c>
      <c r="O1884" s="42">
        <v>623.26249199999995</v>
      </c>
      <c r="P1884" s="42">
        <v>841</v>
      </c>
      <c r="Q1884" s="42">
        <v>713</v>
      </c>
      <c r="R1884" s="42">
        <v>959</v>
      </c>
      <c r="S1884" s="42">
        <v>923</v>
      </c>
      <c r="T1884" s="42">
        <v>837</v>
      </c>
      <c r="U1884" s="42">
        <v>401</v>
      </c>
      <c r="V1884" s="42">
        <v>2214.755854</v>
      </c>
      <c r="W1884" s="42">
        <v>357.95625699999999</v>
      </c>
      <c r="X1884" s="42">
        <v>356.43416200000001</v>
      </c>
      <c r="Y1884" s="42">
        <v>396.39475800000002</v>
      </c>
      <c r="Z1884" s="42">
        <v>474.69371799999999</v>
      </c>
      <c r="AA1884" s="42">
        <v>384.38799399999999</v>
      </c>
      <c r="AB1884" s="42">
        <v>229.834317</v>
      </c>
      <c r="AC1884" s="42">
        <v>15.054650000000001</v>
      </c>
      <c r="AD1884" s="42">
        <v>498.466319</v>
      </c>
      <c r="AE1884" s="42">
        <v>1241.5736429999999</v>
      </c>
      <c r="AF1884" s="42">
        <v>474.715892</v>
      </c>
      <c r="AG1884" s="42">
        <v>2564.244146</v>
      </c>
      <c r="AH1884" s="42">
        <v>367.322362</v>
      </c>
      <c r="AI1884" s="42">
        <v>393.47085199999998</v>
      </c>
      <c r="AJ1884" s="42">
        <v>424.50416100000001</v>
      </c>
      <c r="AK1884" s="42">
        <v>558.98497299999997</v>
      </c>
      <c r="AL1884" s="42">
        <v>441.58827100000002</v>
      </c>
      <c r="AM1884" s="42">
        <v>340.23507999999998</v>
      </c>
      <c r="AN1884" s="42">
        <v>38.138446000000002</v>
      </c>
      <c r="AO1884" s="42">
        <v>499.87921599999999</v>
      </c>
      <c r="AP1884" s="42">
        <v>1394.945933</v>
      </c>
      <c r="AQ1884" s="42">
        <v>669.41899699999999</v>
      </c>
      <c r="AR1884" s="42">
        <v>4050.7716059999998</v>
      </c>
      <c r="AS1884" s="42">
        <v>0</v>
      </c>
      <c r="AT1884" s="42">
        <v>132.46613400000001</v>
      </c>
      <c r="AU1884" s="42">
        <v>445.61762700000003</v>
      </c>
      <c r="AV1884" s="42">
        <v>533.93823799999996</v>
      </c>
      <c r="AW1884" s="42">
        <v>622.22928400000001</v>
      </c>
      <c r="AX1884" s="42">
        <v>401.30949700000002</v>
      </c>
      <c r="AY1884" s="42">
        <v>1336.852881</v>
      </c>
      <c r="AZ1884" s="42">
        <v>578.35794699999997</v>
      </c>
      <c r="BA1884" s="42">
        <v>1838.8895889999999</v>
      </c>
      <c r="BB1884" s="42">
        <v>0</v>
      </c>
      <c r="BC1884" s="42">
        <v>96.334975</v>
      </c>
      <c r="BD1884" s="42">
        <v>289.04927199999997</v>
      </c>
      <c r="BE1884" s="42">
        <v>252.91811300000001</v>
      </c>
      <c r="BF1884" s="42">
        <v>128.45156</v>
      </c>
      <c r="BG1884" s="42">
        <v>305.04843499999998</v>
      </c>
      <c r="BH1884" s="42">
        <v>566.05482300000006</v>
      </c>
      <c r="BI1884" s="42">
        <v>201.03241199999999</v>
      </c>
      <c r="BJ1884" s="42">
        <v>2211.8820169999999</v>
      </c>
      <c r="BK1884" s="42">
        <v>0</v>
      </c>
      <c r="BL1884" s="42">
        <v>36.131158999999997</v>
      </c>
      <c r="BM1884" s="42">
        <v>156.568355</v>
      </c>
      <c r="BN1884" s="42">
        <v>281.02012500000001</v>
      </c>
      <c r="BO1884" s="42">
        <v>493.77772299999998</v>
      </c>
      <c r="BP1884" s="42">
        <v>96.261061999999995</v>
      </c>
      <c r="BQ1884" s="42">
        <v>770.79805699999997</v>
      </c>
      <c r="BR1884" s="42">
        <v>377.325535</v>
      </c>
      <c r="BS1884" s="42">
        <v>526.15371200000004</v>
      </c>
      <c r="BT1884" s="42">
        <v>0</v>
      </c>
      <c r="BU1884" s="42">
        <v>4.0145730000000004</v>
      </c>
      <c r="BV1884" s="42">
        <v>4.0145730000000004</v>
      </c>
      <c r="BW1884" s="42">
        <v>32.116585999999998</v>
      </c>
      <c r="BX1884" s="42">
        <v>96.334975</v>
      </c>
      <c r="BY1884" s="42">
        <v>60.203816000000003</v>
      </c>
      <c r="BZ1884" s="42">
        <v>0</v>
      </c>
      <c r="CA1884" s="42">
        <v>329.46919000000003</v>
      </c>
      <c r="CB1884" s="42">
        <v>1770.249399</v>
      </c>
      <c r="CC1884" s="42">
        <v>0</v>
      </c>
      <c r="CD1884" s="42">
        <v>88.305828000000005</v>
      </c>
      <c r="CE1884" s="42">
        <v>317.15128399999998</v>
      </c>
      <c r="CF1884" s="42">
        <v>421.53018800000001</v>
      </c>
      <c r="CG1884" s="42">
        <v>473.704857</v>
      </c>
      <c r="CH1884" s="42">
        <v>296.94537600000001</v>
      </c>
      <c r="CI1884" s="42">
        <v>0</v>
      </c>
      <c r="CJ1884" s="42">
        <v>172.61186599999999</v>
      </c>
      <c r="CK1884" s="42">
        <v>1754.3684949999999</v>
      </c>
      <c r="CL1884" s="42">
        <v>0</v>
      </c>
      <c r="CM1884" s="42">
        <v>40.145732000000002</v>
      </c>
      <c r="CN1884" s="42">
        <v>124.45177</v>
      </c>
      <c r="CO1884" s="42">
        <v>80.291464000000005</v>
      </c>
      <c r="CP1884" s="42">
        <v>52.189452000000003</v>
      </c>
      <c r="CQ1884" s="42">
        <v>44.160305000000001</v>
      </c>
      <c r="CR1884" s="42">
        <v>1336.852881</v>
      </c>
      <c r="CS1884" s="42">
        <v>76.276891000000006</v>
      </c>
    </row>
    <row r="1885" spans="1:97">
      <c r="A1885" s="40" t="s">
        <v>4478</v>
      </c>
      <c r="B1885" s="40" t="s">
        <v>289</v>
      </c>
      <c r="C1885" s="40" t="s">
        <v>4176</v>
      </c>
      <c r="D1885" s="40" t="s">
        <v>4177</v>
      </c>
      <c r="E1885" s="40" t="s">
        <v>4240</v>
      </c>
      <c r="F1885" s="40" t="s">
        <v>2814</v>
      </c>
      <c r="G1885" s="41" t="s">
        <v>294</v>
      </c>
      <c r="H1885" s="40" t="s">
        <v>4479</v>
      </c>
      <c r="I1885" s="42">
        <v>1234</v>
      </c>
      <c r="J1885" s="42">
        <v>280.54495900000001</v>
      </c>
      <c r="K1885" s="42">
        <v>162.73604399999999</v>
      </c>
      <c r="L1885" s="42">
        <v>277.55135000000001</v>
      </c>
      <c r="M1885" s="42">
        <v>243.60487499999999</v>
      </c>
      <c r="N1885" s="42">
        <v>169.72470799999999</v>
      </c>
      <c r="O1885" s="42">
        <v>99.838064000000003</v>
      </c>
      <c r="P1885" s="42">
        <v>178</v>
      </c>
      <c r="Q1885" s="42">
        <v>155</v>
      </c>
      <c r="R1885" s="42">
        <v>195</v>
      </c>
      <c r="S1885" s="42">
        <v>193</v>
      </c>
      <c r="T1885" s="42">
        <v>134</v>
      </c>
      <c r="U1885" s="42">
        <v>80</v>
      </c>
      <c r="V1885" s="42">
        <v>591.04286999999999</v>
      </c>
      <c r="W1885" s="42">
        <v>124.79758</v>
      </c>
      <c r="X1885" s="42">
        <v>79.870451000000003</v>
      </c>
      <c r="Y1885" s="42">
        <v>139.774822</v>
      </c>
      <c r="Z1885" s="42">
        <v>121.802438</v>
      </c>
      <c r="AA1885" s="42">
        <v>81.867211999999995</v>
      </c>
      <c r="AB1885" s="42">
        <v>38.936844999999998</v>
      </c>
      <c r="AC1885" s="42">
        <v>3.9935230000000002</v>
      </c>
      <c r="AD1885" s="42">
        <v>164.73280500000001</v>
      </c>
      <c r="AE1885" s="42">
        <v>341.44771100000003</v>
      </c>
      <c r="AF1885" s="42">
        <v>84.862353999999996</v>
      </c>
      <c r="AG1885" s="42">
        <v>642.95713000000001</v>
      </c>
      <c r="AH1885" s="42">
        <v>155.747379</v>
      </c>
      <c r="AI1885" s="42">
        <v>82.865593000000004</v>
      </c>
      <c r="AJ1885" s="42">
        <v>137.77652800000001</v>
      </c>
      <c r="AK1885" s="42">
        <v>121.802438</v>
      </c>
      <c r="AL1885" s="42">
        <v>87.857495999999998</v>
      </c>
      <c r="AM1885" s="42">
        <v>53.912554</v>
      </c>
      <c r="AN1885" s="42">
        <v>2.995142</v>
      </c>
      <c r="AO1885" s="42">
        <v>186.69717900000001</v>
      </c>
      <c r="AP1885" s="42">
        <v>358.41864900000002</v>
      </c>
      <c r="AQ1885" s="42">
        <v>97.841301999999999</v>
      </c>
      <c r="AR1885" s="42">
        <v>970.42597899999998</v>
      </c>
      <c r="AS1885" s="42">
        <v>11.980568</v>
      </c>
      <c r="AT1885" s="42">
        <v>39.935225000000003</v>
      </c>
      <c r="AU1885" s="42">
        <v>47.922271000000002</v>
      </c>
      <c r="AV1885" s="42">
        <v>143.76681199999999</v>
      </c>
      <c r="AW1885" s="42">
        <v>171.72147000000001</v>
      </c>
      <c r="AX1885" s="42">
        <v>139.77328900000001</v>
      </c>
      <c r="AY1885" s="42">
        <v>291.52714600000002</v>
      </c>
      <c r="AZ1885" s="42">
        <v>123.799199</v>
      </c>
      <c r="BA1885" s="42">
        <v>475.22918299999998</v>
      </c>
      <c r="BB1885" s="42">
        <v>7.9870450000000002</v>
      </c>
      <c r="BC1885" s="42">
        <v>31.948180000000001</v>
      </c>
      <c r="BD1885" s="42">
        <v>23.961134999999999</v>
      </c>
      <c r="BE1885" s="42">
        <v>55.909315999999997</v>
      </c>
      <c r="BF1885" s="42">
        <v>31.948180000000001</v>
      </c>
      <c r="BG1885" s="42">
        <v>127.792721</v>
      </c>
      <c r="BH1885" s="42">
        <v>131.78624400000001</v>
      </c>
      <c r="BI1885" s="42">
        <v>63.896360999999999</v>
      </c>
      <c r="BJ1885" s="42">
        <v>495.19679600000001</v>
      </c>
      <c r="BK1885" s="42">
        <v>3.9935230000000002</v>
      </c>
      <c r="BL1885" s="42">
        <v>7.9870450000000002</v>
      </c>
      <c r="BM1885" s="42">
        <v>23.961134999999999</v>
      </c>
      <c r="BN1885" s="42">
        <v>87.857495999999998</v>
      </c>
      <c r="BO1885" s="42">
        <v>139.77328900000001</v>
      </c>
      <c r="BP1885" s="42">
        <v>11.980568</v>
      </c>
      <c r="BQ1885" s="42">
        <v>159.74090200000001</v>
      </c>
      <c r="BR1885" s="42">
        <v>59.902838000000003</v>
      </c>
      <c r="BS1885" s="42">
        <v>115.81215400000001</v>
      </c>
      <c r="BT1885" s="42">
        <v>0</v>
      </c>
      <c r="BU1885" s="42">
        <v>0</v>
      </c>
      <c r="BV1885" s="42">
        <v>0</v>
      </c>
      <c r="BW1885" s="42">
        <v>3.9935230000000002</v>
      </c>
      <c r="BX1885" s="42">
        <v>23.961134999999999</v>
      </c>
      <c r="BY1885" s="42">
        <v>15.97409</v>
      </c>
      <c r="BZ1885" s="42">
        <v>0</v>
      </c>
      <c r="CA1885" s="42">
        <v>71.883405999999994</v>
      </c>
      <c r="CB1885" s="42">
        <v>475.22918299999998</v>
      </c>
      <c r="CC1885" s="42">
        <v>3.9935230000000002</v>
      </c>
      <c r="CD1885" s="42">
        <v>35.941702999999997</v>
      </c>
      <c r="CE1885" s="42">
        <v>35.941702999999997</v>
      </c>
      <c r="CF1885" s="42">
        <v>127.792721</v>
      </c>
      <c r="CG1885" s="42">
        <v>123.799199</v>
      </c>
      <c r="CH1885" s="42">
        <v>119.80567600000001</v>
      </c>
      <c r="CI1885" s="42">
        <v>0</v>
      </c>
      <c r="CJ1885" s="42">
        <v>27.954657999999998</v>
      </c>
      <c r="CK1885" s="42">
        <v>379.38464199999999</v>
      </c>
      <c r="CL1885" s="42">
        <v>7.9870450000000002</v>
      </c>
      <c r="CM1885" s="42">
        <v>3.9935230000000002</v>
      </c>
      <c r="CN1885" s="42">
        <v>11.980568</v>
      </c>
      <c r="CO1885" s="42">
        <v>11.980568</v>
      </c>
      <c r="CP1885" s="42">
        <v>23.961134999999999</v>
      </c>
      <c r="CQ1885" s="42">
        <v>3.9935230000000002</v>
      </c>
      <c r="CR1885" s="42">
        <v>291.52714600000002</v>
      </c>
      <c r="CS1885" s="42">
        <v>23.961134999999999</v>
      </c>
    </row>
    <row r="1886" spans="1:97">
      <c r="A1886" s="40" t="s">
        <v>4480</v>
      </c>
      <c r="B1886" s="40" t="s">
        <v>289</v>
      </c>
      <c r="C1886" s="40" t="s">
        <v>4176</v>
      </c>
      <c r="D1886" s="40" t="s">
        <v>4201</v>
      </c>
      <c r="E1886" s="40" t="s">
        <v>4481</v>
      </c>
      <c r="F1886" s="40" t="s">
        <v>2903</v>
      </c>
      <c r="G1886" s="41" t="s">
        <v>294</v>
      </c>
      <c r="H1886" s="40" t="s">
        <v>4482</v>
      </c>
      <c r="I1886" s="42">
        <v>371</v>
      </c>
      <c r="J1886" s="42">
        <v>84.558404999999993</v>
      </c>
      <c r="K1886" s="42">
        <v>65.532764</v>
      </c>
      <c r="L1886" s="42">
        <v>94.071224999999998</v>
      </c>
      <c r="M1886" s="42">
        <v>69.760683999999998</v>
      </c>
      <c r="N1886" s="42">
        <v>38.051282</v>
      </c>
      <c r="O1886" s="42">
        <v>19.025641</v>
      </c>
      <c r="P1886" s="42">
        <v>76</v>
      </c>
      <c r="Q1886" s="42">
        <v>51</v>
      </c>
      <c r="R1886" s="42">
        <v>70</v>
      </c>
      <c r="S1886" s="42">
        <v>37</v>
      </c>
      <c r="T1886" s="42">
        <v>39</v>
      </c>
      <c r="U1886" s="42">
        <v>10</v>
      </c>
      <c r="V1886" s="42">
        <v>189.19943000000001</v>
      </c>
      <c r="W1886" s="42">
        <v>43.336182000000001</v>
      </c>
      <c r="X1886" s="42">
        <v>34.880341999999999</v>
      </c>
      <c r="Y1886" s="42">
        <v>43.336182000000001</v>
      </c>
      <c r="Z1886" s="42">
        <v>42.279201999999998</v>
      </c>
      <c r="AA1886" s="42">
        <v>15.854701</v>
      </c>
      <c r="AB1886" s="42">
        <v>9.5128210000000006</v>
      </c>
      <c r="AC1886" s="42">
        <v>0</v>
      </c>
      <c r="AD1886" s="42">
        <v>59.190882999999999</v>
      </c>
      <c r="AE1886" s="42">
        <v>110.982906</v>
      </c>
      <c r="AF1886" s="42">
        <v>19.025641</v>
      </c>
      <c r="AG1886" s="42">
        <v>181.80056999999999</v>
      </c>
      <c r="AH1886" s="42">
        <v>41.222222000000002</v>
      </c>
      <c r="AI1886" s="42">
        <v>30.652422000000001</v>
      </c>
      <c r="AJ1886" s="42">
        <v>50.735042999999997</v>
      </c>
      <c r="AK1886" s="42">
        <v>27.481480999999999</v>
      </c>
      <c r="AL1886" s="42">
        <v>22.196580999999998</v>
      </c>
      <c r="AM1886" s="42">
        <v>9.5128210000000006</v>
      </c>
      <c r="AN1886" s="42">
        <v>0</v>
      </c>
      <c r="AO1886" s="42">
        <v>56.019942999999998</v>
      </c>
      <c r="AP1886" s="42">
        <v>103.584046</v>
      </c>
      <c r="AQ1886" s="42">
        <v>22.196580999999998</v>
      </c>
      <c r="AR1886" s="42">
        <v>295.95441599999998</v>
      </c>
      <c r="AS1886" s="42">
        <v>8.4558400000000002</v>
      </c>
      <c r="AT1886" s="42">
        <v>12.683761000000001</v>
      </c>
      <c r="AU1886" s="42">
        <v>16.911681000000002</v>
      </c>
      <c r="AV1886" s="42">
        <v>46.507123</v>
      </c>
      <c r="AW1886" s="42">
        <v>59.190882999999999</v>
      </c>
      <c r="AX1886" s="42">
        <v>38.051282</v>
      </c>
      <c r="AY1886" s="42">
        <v>71.874644000000004</v>
      </c>
      <c r="AZ1886" s="42">
        <v>42.279201999999998</v>
      </c>
      <c r="BA1886" s="42">
        <v>152.205128</v>
      </c>
      <c r="BB1886" s="42">
        <v>4.2279200000000001</v>
      </c>
      <c r="BC1886" s="42">
        <v>12.683761000000001</v>
      </c>
      <c r="BD1886" s="42">
        <v>12.683761000000001</v>
      </c>
      <c r="BE1886" s="42">
        <v>29.595441999999998</v>
      </c>
      <c r="BF1886" s="42">
        <v>12.683761000000001</v>
      </c>
      <c r="BG1886" s="42">
        <v>25.367521</v>
      </c>
      <c r="BH1886" s="42">
        <v>33.823362000000003</v>
      </c>
      <c r="BI1886" s="42">
        <v>21.139600999999999</v>
      </c>
      <c r="BJ1886" s="42">
        <v>143.74928800000001</v>
      </c>
      <c r="BK1886" s="42">
        <v>4.2279200000000001</v>
      </c>
      <c r="BL1886" s="42">
        <v>0</v>
      </c>
      <c r="BM1886" s="42">
        <v>4.2279200000000001</v>
      </c>
      <c r="BN1886" s="42">
        <v>16.911681000000002</v>
      </c>
      <c r="BO1886" s="42">
        <v>46.507123</v>
      </c>
      <c r="BP1886" s="42">
        <v>12.683761000000001</v>
      </c>
      <c r="BQ1886" s="42">
        <v>38.051282</v>
      </c>
      <c r="BR1886" s="42">
        <v>21.139600999999999</v>
      </c>
      <c r="BS1886" s="42">
        <v>50.735042999999997</v>
      </c>
      <c r="BT1886" s="42">
        <v>0</v>
      </c>
      <c r="BU1886" s="42">
        <v>0</v>
      </c>
      <c r="BV1886" s="42">
        <v>0</v>
      </c>
      <c r="BW1886" s="42">
        <v>0</v>
      </c>
      <c r="BX1886" s="42">
        <v>4.2279200000000001</v>
      </c>
      <c r="BY1886" s="42">
        <v>4.2279200000000001</v>
      </c>
      <c r="BZ1886" s="42">
        <v>0</v>
      </c>
      <c r="CA1886" s="42">
        <v>42.279201999999998</v>
      </c>
      <c r="CB1886" s="42">
        <v>164.88888900000001</v>
      </c>
      <c r="CC1886" s="42">
        <v>8.4558400000000002</v>
      </c>
      <c r="CD1886" s="42">
        <v>8.4558400000000002</v>
      </c>
      <c r="CE1886" s="42">
        <v>16.911681000000002</v>
      </c>
      <c r="CF1886" s="42">
        <v>42.279201999999998</v>
      </c>
      <c r="CG1886" s="42">
        <v>54.962963000000002</v>
      </c>
      <c r="CH1886" s="42">
        <v>33.823362000000003</v>
      </c>
      <c r="CI1886" s="42">
        <v>0</v>
      </c>
      <c r="CJ1886" s="42">
        <v>0</v>
      </c>
      <c r="CK1886" s="42">
        <v>80.330483999999998</v>
      </c>
      <c r="CL1886" s="42">
        <v>0</v>
      </c>
      <c r="CM1886" s="42">
        <v>4.2279200000000001</v>
      </c>
      <c r="CN1886" s="42">
        <v>0</v>
      </c>
      <c r="CO1886" s="42">
        <v>4.2279200000000001</v>
      </c>
      <c r="CP1886" s="42">
        <v>0</v>
      </c>
      <c r="CQ1886" s="42">
        <v>0</v>
      </c>
      <c r="CR1886" s="42">
        <v>71.874644000000004</v>
      </c>
      <c r="CS1886" s="42">
        <v>0</v>
      </c>
    </row>
    <row r="1887" spans="1:97">
      <c r="A1887" s="40" t="s">
        <v>4483</v>
      </c>
      <c r="B1887" s="40" t="s">
        <v>289</v>
      </c>
      <c r="C1887" s="40" t="s">
        <v>4176</v>
      </c>
      <c r="D1887" s="40" t="s">
        <v>4177</v>
      </c>
      <c r="E1887" s="40" t="s">
        <v>4381</v>
      </c>
      <c r="F1887" s="40" t="s">
        <v>2814</v>
      </c>
      <c r="G1887" s="41" t="s">
        <v>294</v>
      </c>
      <c r="H1887" s="40" t="s">
        <v>4484</v>
      </c>
      <c r="I1887" s="42">
        <v>674</v>
      </c>
      <c r="J1887" s="42">
        <v>124.10478999999999</v>
      </c>
      <c r="K1887" s="42">
        <v>71.637725000000003</v>
      </c>
      <c r="L1887" s="42">
        <v>149.329341</v>
      </c>
      <c r="M1887" s="42">
        <v>144.28443100000001</v>
      </c>
      <c r="N1887" s="42">
        <v>121.077844</v>
      </c>
      <c r="O1887" s="42">
        <v>63.565868000000002</v>
      </c>
      <c r="P1887" s="42">
        <v>135</v>
      </c>
      <c r="Q1887" s="42">
        <v>88</v>
      </c>
      <c r="R1887" s="42">
        <v>155</v>
      </c>
      <c r="S1887" s="42">
        <v>117</v>
      </c>
      <c r="T1887" s="42">
        <v>110</v>
      </c>
      <c r="U1887" s="42">
        <v>62</v>
      </c>
      <c r="V1887" s="42">
        <v>319.84730500000001</v>
      </c>
      <c r="W1887" s="42">
        <v>60.538921999999999</v>
      </c>
      <c r="X1887" s="42">
        <v>29.260479</v>
      </c>
      <c r="Y1887" s="42">
        <v>73.655688999999995</v>
      </c>
      <c r="Z1887" s="42">
        <v>68.610777999999996</v>
      </c>
      <c r="AA1887" s="42">
        <v>61.547904000000003</v>
      </c>
      <c r="AB1887" s="42">
        <v>26.233533000000001</v>
      </c>
      <c r="AC1887" s="42">
        <v>0</v>
      </c>
      <c r="AD1887" s="42">
        <v>69.619759999999999</v>
      </c>
      <c r="AE1887" s="42">
        <v>185.65269499999999</v>
      </c>
      <c r="AF1887" s="42">
        <v>64.574849999999998</v>
      </c>
      <c r="AG1887" s="42">
        <v>354.15269499999999</v>
      </c>
      <c r="AH1887" s="42">
        <v>63.565868000000002</v>
      </c>
      <c r="AI1887" s="42">
        <v>42.377246</v>
      </c>
      <c r="AJ1887" s="42">
        <v>75.673653000000002</v>
      </c>
      <c r="AK1887" s="42">
        <v>75.673653000000002</v>
      </c>
      <c r="AL1887" s="42">
        <v>59.529940000000003</v>
      </c>
      <c r="AM1887" s="42">
        <v>34.305388999999998</v>
      </c>
      <c r="AN1887" s="42">
        <v>3.0269460000000001</v>
      </c>
      <c r="AO1887" s="42">
        <v>87.781436999999997</v>
      </c>
      <c r="AP1887" s="42">
        <v>190.69760500000001</v>
      </c>
      <c r="AQ1887" s="42">
        <v>75.673653000000002</v>
      </c>
      <c r="AR1887" s="42">
        <v>548.88622799999996</v>
      </c>
      <c r="AS1887" s="42">
        <v>20.179641</v>
      </c>
      <c r="AT1887" s="42">
        <v>12.107784000000001</v>
      </c>
      <c r="AU1887" s="42">
        <v>16.143713000000002</v>
      </c>
      <c r="AV1887" s="42">
        <v>96.862274999999997</v>
      </c>
      <c r="AW1887" s="42">
        <v>96.862274999999997</v>
      </c>
      <c r="AX1887" s="42">
        <v>80.718563000000003</v>
      </c>
      <c r="AY1887" s="42">
        <v>173.54490999999999</v>
      </c>
      <c r="AZ1887" s="42">
        <v>52.467066000000003</v>
      </c>
      <c r="BA1887" s="42">
        <v>258.29940099999999</v>
      </c>
      <c r="BB1887" s="42">
        <v>12.107784000000001</v>
      </c>
      <c r="BC1887" s="42">
        <v>8.0718560000000004</v>
      </c>
      <c r="BD1887" s="42">
        <v>4.0359280000000002</v>
      </c>
      <c r="BE1887" s="42">
        <v>52.467066000000003</v>
      </c>
      <c r="BF1887" s="42">
        <v>20.179641</v>
      </c>
      <c r="BG1887" s="42">
        <v>60.538921999999999</v>
      </c>
      <c r="BH1887" s="42">
        <v>84.754491000000002</v>
      </c>
      <c r="BI1887" s="42">
        <v>16.143713000000002</v>
      </c>
      <c r="BJ1887" s="42">
        <v>290.58682599999997</v>
      </c>
      <c r="BK1887" s="42">
        <v>8.0718560000000004</v>
      </c>
      <c r="BL1887" s="42">
        <v>4.0359280000000002</v>
      </c>
      <c r="BM1887" s="42">
        <v>12.107784000000001</v>
      </c>
      <c r="BN1887" s="42">
        <v>44.395209999999999</v>
      </c>
      <c r="BO1887" s="42">
        <v>76.682635000000005</v>
      </c>
      <c r="BP1887" s="42">
        <v>20.179641</v>
      </c>
      <c r="BQ1887" s="42">
        <v>88.790419</v>
      </c>
      <c r="BR1887" s="42">
        <v>36.323352999999997</v>
      </c>
      <c r="BS1887" s="42">
        <v>36.323352999999997</v>
      </c>
      <c r="BT1887" s="42">
        <v>0</v>
      </c>
      <c r="BU1887" s="42">
        <v>0</v>
      </c>
      <c r="BV1887" s="42">
        <v>0</v>
      </c>
      <c r="BW1887" s="42">
        <v>0</v>
      </c>
      <c r="BX1887" s="42">
        <v>0</v>
      </c>
      <c r="BY1887" s="42">
        <v>8.0718560000000004</v>
      </c>
      <c r="BZ1887" s="42">
        <v>0</v>
      </c>
      <c r="CA1887" s="42">
        <v>28.251497000000001</v>
      </c>
      <c r="CB1887" s="42">
        <v>290.58682599999997</v>
      </c>
      <c r="CC1887" s="42">
        <v>12.107784000000001</v>
      </c>
      <c r="CD1887" s="42">
        <v>12.107784000000001</v>
      </c>
      <c r="CE1887" s="42">
        <v>16.143713000000002</v>
      </c>
      <c r="CF1887" s="42">
        <v>88.790419</v>
      </c>
      <c r="CG1887" s="42">
        <v>88.790419</v>
      </c>
      <c r="CH1887" s="42">
        <v>72.646707000000006</v>
      </c>
      <c r="CI1887" s="42">
        <v>0</v>
      </c>
      <c r="CJ1887" s="42">
        <v>0</v>
      </c>
      <c r="CK1887" s="42">
        <v>221.97604799999999</v>
      </c>
      <c r="CL1887" s="42">
        <v>8.0718560000000004</v>
      </c>
      <c r="CM1887" s="42">
        <v>0</v>
      </c>
      <c r="CN1887" s="42">
        <v>0</v>
      </c>
      <c r="CO1887" s="42">
        <v>8.0718560000000004</v>
      </c>
      <c r="CP1887" s="42">
        <v>8.0718560000000004</v>
      </c>
      <c r="CQ1887" s="42">
        <v>0</v>
      </c>
      <c r="CR1887" s="42">
        <v>173.54490999999999</v>
      </c>
      <c r="CS1887" s="42">
        <v>24.215568999999999</v>
      </c>
    </row>
    <row r="1888" spans="1:97">
      <c r="A1888" s="40" t="s">
        <v>4485</v>
      </c>
      <c r="B1888" s="40" t="s">
        <v>289</v>
      </c>
      <c r="C1888" s="40" t="s">
        <v>4176</v>
      </c>
      <c r="D1888" s="40" t="s">
        <v>4187</v>
      </c>
      <c r="E1888" s="40" t="s">
        <v>4194</v>
      </c>
      <c r="F1888" s="40" t="s">
        <v>4195</v>
      </c>
      <c r="G1888" s="41" t="s">
        <v>294</v>
      </c>
      <c r="H1888" s="40" t="s">
        <v>4486</v>
      </c>
      <c r="I1888" s="42">
        <v>159</v>
      </c>
      <c r="J1888" s="42">
        <v>56.249141000000002</v>
      </c>
      <c r="K1888" s="42">
        <v>14.829813</v>
      </c>
      <c r="L1888" s="42">
        <v>25.120298999999999</v>
      </c>
      <c r="M1888" s="42">
        <v>20.933582000000001</v>
      </c>
      <c r="N1888" s="42">
        <v>21.980260999999999</v>
      </c>
      <c r="O1888" s="42">
        <v>19.886903</v>
      </c>
      <c r="P1888" s="42">
        <v>56</v>
      </c>
      <c r="Q1888" s="42">
        <v>15</v>
      </c>
      <c r="R1888" s="42">
        <v>24</v>
      </c>
      <c r="S1888" s="42">
        <v>20</v>
      </c>
      <c r="T1888" s="42">
        <v>28</v>
      </c>
      <c r="U1888" s="42">
        <v>20</v>
      </c>
      <c r="V1888" s="42">
        <v>82.816343000000003</v>
      </c>
      <c r="W1888" s="42">
        <v>35.657015000000001</v>
      </c>
      <c r="X1888" s="42">
        <v>5.2921639999999996</v>
      </c>
      <c r="Y1888" s="42">
        <v>9.4201119999999996</v>
      </c>
      <c r="Z1888" s="42">
        <v>12.560148999999999</v>
      </c>
      <c r="AA1888" s="42">
        <v>11.51347</v>
      </c>
      <c r="AB1888" s="42">
        <v>8.3734330000000003</v>
      </c>
      <c r="AC1888" s="42">
        <v>0</v>
      </c>
      <c r="AD1888" s="42">
        <v>38.855820999999999</v>
      </c>
      <c r="AE1888" s="42">
        <v>29.307015</v>
      </c>
      <c r="AF1888" s="42">
        <v>14.653508</v>
      </c>
      <c r="AG1888" s="42">
        <v>76.183656999999997</v>
      </c>
      <c r="AH1888" s="42">
        <v>20.592127000000001</v>
      </c>
      <c r="AI1888" s="42">
        <v>9.537649</v>
      </c>
      <c r="AJ1888" s="42">
        <v>15.700187</v>
      </c>
      <c r="AK1888" s="42">
        <v>8.3734330000000003</v>
      </c>
      <c r="AL1888" s="42">
        <v>10.466791000000001</v>
      </c>
      <c r="AM1888" s="42">
        <v>11.51347</v>
      </c>
      <c r="AN1888" s="42">
        <v>0</v>
      </c>
      <c r="AO1888" s="42">
        <v>26.989739</v>
      </c>
      <c r="AP1888" s="42">
        <v>31.400372999999998</v>
      </c>
      <c r="AQ1888" s="42">
        <v>17.793545000000002</v>
      </c>
      <c r="AR1888" s="42">
        <v>104.902986</v>
      </c>
      <c r="AS1888" s="42">
        <v>4.1867159999999997</v>
      </c>
      <c r="AT1888" s="42">
        <v>8.3734330000000003</v>
      </c>
      <c r="AU1888" s="42">
        <v>4.1867159999999997</v>
      </c>
      <c r="AV1888" s="42">
        <v>25.120298999999999</v>
      </c>
      <c r="AW1888" s="42">
        <v>12.795223999999999</v>
      </c>
      <c r="AX1888" s="42">
        <v>4.1867159999999997</v>
      </c>
      <c r="AY1888" s="42">
        <v>33.493732000000001</v>
      </c>
      <c r="AZ1888" s="42">
        <v>12.560148999999999</v>
      </c>
      <c r="BA1888" s="42">
        <v>46.053880999999997</v>
      </c>
      <c r="BB1888" s="42">
        <v>0</v>
      </c>
      <c r="BC1888" s="42">
        <v>4.1867159999999997</v>
      </c>
      <c r="BD1888" s="42">
        <v>4.1867159999999997</v>
      </c>
      <c r="BE1888" s="42">
        <v>8.3734330000000003</v>
      </c>
      <c r="BF1888" s="42">
        <v>4.1867159999999997</v>
      </c>
      <c r="BG1888" s="42">
        <v>4.1867159999999997</v>
      </c>
      <c r="BH1888" s="42">
        <v>20.933582000000001</v>
      </c>
      <c r="BI1888" s="42">
        <v>0</v>
      </c>
      <c r="BJ1888" s="42">
        <v>58.849105000000002</v>
      </c>
      <c r="BK1888" s="42">
        <v>4.1867159999999997</v>
      </c>
      <c r="BL1888" s="42">
        <v>4.1867159999999997</v>
      </c>
      <c r="BM1888" s="42">
        <v>0</v>
      </c>
      <c r="BN1888" s="42">
        <v>16.746866000000001</v>
      </c>
      <c r="BO1888" s="42">
        <v>8.6085069999999995</v>
      </c>
      <c r="BP1888" s="42">
        <v>0</v>
      </c>
      <c r="BQ1888" s="42">
        <v>12.560148999999999</v>
      </c>
      <c r="BR1888" s="42">
        <v>12.560148999999999</v>
      </c>
      <c r="BS1888" s="42">
        <v>12.795223999999999</v>
      </c>
      <c r="BT1888" s="42">
        <v>0</v>
      </c>
      <c r="BU1888" s="42">
        <v>0</v>
      </c>
      <c r="BV1888" s="42">
        <v>0</v>
      </c>
      <c r="BW1888" s="42">
        <v>0</v>
      </c>
      <c r="BX1888" s="42">
        <v>4.4217909999999998</v>
      </c>
      <c r="BY1888" s="42">
        <v>0</v>
      </c>
      <c r="BZ1888" s="42">
        <v>0</v>
      </c>
      <c r="CA1888" s="42">
        <v>8.3734330000000003</v>
      </c>
      <c r="CB1888" s="42">
        <v>50.240597000000001</v>
      </c>
      <c r="CC1888" s="42">
        <v>4.1867159999999997</v>
      </c>
      <c r="CD1888" s="42">
        <v>8.3734330000000003</v>
      </c>
      <c r="CE1888" s="42">
        <v>4.1867159999999997</v>
      </c>
      <c r="CF1888" s="42">
        <v>20.933582000000001</v>
      </c>
      <c r="CG1888" s="42">
        <v>8.3734330000000003</v>
      </c>
      <c r="CH1888" s="42">
        <v>0</v>
      </c>
      <c r="CI1888" s="42">
        <v>0</v>
      </c>
      <c r="CJ1888" s="42">
        <v>4.1867159999999997</v>
      </c>
      <c r="CK1888" s="42">
        <v>41.867164000000002</v>
      </c>
      <c r="CL1888" s="42">
        <v>0</v>
      </c>
      <c r="CM1888" s="42">
        <v>0</v>
      </c>
      <c r="CN1888" s="42">
        <v>0</v>
      </c>
      <c r="CO1888" s="42">
        <v>4.1867159999999997</v>
      </c>
      <c r="CP1888" s="42">
        <v>0</v>
      </c>
      <c r="CQ1888" s="42">
        <v>4.1867159999999997</v>
      </c>
      <c r="CR1888" s="42">
        <v>33.493732000000001</v>
      </c>
      <c r="CS1888" s="42">
        <v>0</v>
      </c>
    </row>
    <row r="1889" spans="1:97">
      <c r="A1889" s="40" t="s">
        <v>4487</v>
      </c>
      <c r="B1889" s="40" t="s">
        <v>289</v>
      </c>
      <c r="C1889" s="40" t="s">
        <v>4176</v>
      </c>
      <c r="D1889" s="40" t="s">
        <v>4177</v>
      </c>
      <c r="E1889" s="40" t="s">
        <v>4240</v>
      </c>
      <c r="F1889" s="40" t="s">
        <v>2814</v>
      </c>
      <c r="G1889" s="41" t="s">
        <v>294</v>
      </c>
      <c r="H1889" s="40" t="s">
        <v>4488</v>
      </c>
      <c r="I1889" s="42">
        <v>655</v>
      </c>
      <c r="J1889" s="42">
        <v>123.86535600000001</v>
      </c>
      <c r="K1889" s="42">
        <v>95.128592999999995</v>
      </c>
      <c r="L1889" s="42">
        <v>120.89258700000001</v>
      </c>
      <c r="M1889" s="42">
        <v>162.511346</v>
      </c>
      <c r="N1889" s="42">
        <v>110.98335899999999</v>
      </c>
      <c r="O1889" s="42">
        <v>41.618758999999997</v>
      </c>
      <c r="P1889" s="42">
        <v>152</v>
      </c>
      <c r="Q1889" s="42">
        <v>106</v>
      </c>
      <c r="R1889" s="42">
        <v>161</v>
      </c>
      <c r="S1889" s="42">
        <v>142</v>
      </c>
      <c r="T1889" s="42">
        <v>61</v>
      </c>
      <c r="U1889" s="42">
        <v>35</v>
      </c>
      <c r="V1889" s="42">
        <v>309.16792700000002</v>
      </c>
      <c r="W1889" s="42">
        <v>62.428139000000002</v>
      </c>
      <c r="X1889" s="42">
        <v>47.564297000000003</v>
      </c>
      <c r="Y1889" s="42">
        <v>53.509833999999998</v>
      </c>
      <c r="Z1889" s="42">
        <v>75.310136</v>
      </c>
      <c r="AA1889" s="42">
        <v>57.473525000000002</v>
      </c>
      <c r="AB1889" s="42">
        <v>12.881997</v>
      </c>
      <c r="AC1889" s="42">
        <v>0</v>
      </c>
      <c r="AD1889" s="42">
        <v>82.246595999999997</v>
      </c>
      <c r="AE1889" s="42">
        <v>182.329803</v>
      </c>
      <c r="AF1889" s="42">
        <v>44.591527999999997</v>
      </c>
      <c r="AG1889" s="42">
        <v>345.83207299999998</v>
      </c>
      <c r="AH1889" s="42">
        <v>61.437215999999999</v>
      </c>
      <c r="AI1889" s="42">
        <v>47.564297000000003</v>
      </c>
      <c r="AJ1889" s="42">
        <v>67.382752999999994</v>
      </c>
      <c r="AK1889" s="42">
        <v>87.201210000000003</v>
      </c>
      <c r="AL1889" s="42">
        <v>53.509833999999998</v>
      </c>
      <c r="AM1889" s="42">
        <v>26.754916999999999</v>
      </c>
      <c r="AN1889" s="42">
        <v>1.981846</v>
      </c>
      <c r="AO1889" s="42">
        <v>87.201210000000003</v>
      </c>
      <c r="AP1889" s="42">
        <v>198.18456900000001</v>
      </c>
      <c r="AQ1889" s="42">
        <v>60.446292999999997</v>
      </c>
      <c r="AR1889" s="42">
        <v>507.35249599999997</v>
      </c>
      <c r="AS1889" s="42">
        <v>7.9273829999999998</v>
      </c>
      <c r="AT1889" s="42">
        <v>15.854766</v>
      </c>
      <c r="AU1889" s="42">
        <v>35.673222000000003</v>
      </c>
      <c r="AV1889" s="42">
        <v>63.419061999999997</v>
      </c>
      <c r="AW1889" s="42">
        <v>126.83812399999999</v>
      </c>
      <c r="AX1889" s="42">
        <v>55.491678999999998</v>
      </c>
      <c r="AY1889" s="42">
        <v>146.65658099999999</v>
      </c>
      <c r="AZ1889" s="42">
        <v>55.491678999999998</v>
      </c>
      <c r="BA1889" s="42">
        <v>233.85779099999999</v>
      </c>
      <c r="BB1889" s="42">
        <v>7.9273829999999998</v>
      </c>
      <c r="BC1889" s="42">
        <v>11.891074</v>
      </c>
      <c r="BD1889" s="42">
        <v>31.709530999999998</v>
      </c>
      <c r="BE1889" s="42">
        <v>27.745840000000001</v>
      </c>
      <c r="BF1889" s="42">
        <v>23.782147999999999</v>
      </c>
      <c r="BG1889" s="42">
        <v>43.600605000000002</v>
      </c>
      <c r="BH1889" s="42">
        <v>67.382752999999994</v>
      </c>
      <c r="BI1889" s="42">
        <v>19.818456999999999</v>
      </c>
      <c r="BJ1889" s="42">
        <v>273.49470500000001</v>
      </c>
      <c r="BK1889" s="42">
        <v>0</v>
      </c>
      <c r="BL1889" s="42">
        <v>3.9636909999999999</v>
      </c>
      <c r="BM1889" s="42">
        <v>3.9636909999999999</v>
      </c>
      <c r="BN1889" s="42">
        <v>35.673222000000003</v>
      </c>
      <c r="BO1889" s="42">
        <v>103.055976</v>
      </c>
      <c r="BP1889" s="42">
        <v>11.891074</v>
      </c>
      <c r="BQ1889" s="42">
        <v>79.273827999999995</v>
      </c>
      <c r="BR1889" s="42">
        <v>35.673222000000003</v>
      </c>
      <c r="BS1889" s="42">
        <v>67.382752999999994</v>
      </c>
      <c r="BT1889" s="42">
        <v>0</v>
      </c>
      <c r="BU1889" s="42">
        <v>0</v>
      </c>
      <c r="BV1889" s="42">
        <v>0</v>
      </c>
      <c r="BW1889" s="42">
        <v>3.9636909999999999</v>
      </c>
      <c r="BX1889" s="42">
        <v>23.782147999999999</v>
      </c>
      <c r="BY1889" s="42">
        <v>7.9273829999999998</v>
      </c>
      <c r="BZ1889" s="42">
        <v>0</v>
      </c>
      <c r="CA1889" s="42">
        <v>31.709530999999998</v>
      </c>
      <c r="CB1889" s="42">
        <v>221.96671699999999</v>
      </c>
      <c r="CC1889" s="42">
        <v>7.9273829999999998</v>
      </c>
      <c r="CD1889" s="42">
        <v>15.854766</v>
      </c>
      <c r="CE1889" s="42">
        <v>23.782147999999999</v>
      </c>
      <c r="CF1889" s="42">
        <v>47.564297000000003</v>
      </c>
      <c r="CG1889" s="42">
        <v>83.237519000000006</v>
      </c>
      <c r="CH1889" s="42">
        <v>35.673222000000003</v>
      </c>
      <c r="CI1889" s="42">
        <v>0</v>
      </c>
      <c r="CJ1889" s="42">
        <v>7.9273829999999998</v>
      </c>
      <c r="CK1889" s="42">
        <v>218.00302600000001</v>
      </c>
      <c r="CL1889" s="42">
        <v>0</v>
      </c>
      <c r="CM1889" s="42">
        <v>0</v>
      </c>
      <c r="CN1889" s="42">
        <v>11.891074</v>
      </c>
      <c r="CO1889" s="42">
        <v>11.891074</v>
      </c>
      <c r="CP1889" s="42">
        <v>19.818456999999999</v>
      </c>
      <c r="CQ1889" s="42">
        <v>11.891074</v>
      </c>
      <c r="CR1889" s="42">
        <v>146.65658099999999</v>
      </c>
      <c r="CS1889" s="42">
        <v>15.854766</v>
      </c>
    </row>
    <row r="1890" spans="1:97">
      <c r="A1890" s="40" t="s">
        <v>4489</v>
      </c>
      <c r="B1890" s="40" t="s">
        <v>289</v>
      </c>
      <c r="C1890" s="40" t="s">
        <v>4176</v>
      </c>
      <c r="D1890" s="40" t="s">
        <v>4177</v>
      </c>
      <c r="E1890" s="40" t="s">
        <v>4240</v>
      </c>
      <c r="F1890" s="40" t="s">
        <v>2814</v>
      </c>
      <c r="G1890" s="41" t="s">
        <v>294</v>
      </c>
      <c r="H1890" s="40" t="s">
        <v>4490</v>
      </c>
      <c r="I1890" s="42">
        <v>2485</v>
      </c>
      <c r="J1890" s="42">
        <v>587</v>
      </c>
      <c r="K1890" s="42">
        <v>349</v>
      </c>
      <c r="L1890" s="42">
        <v>595</v>
      </c>
      <c r="M1890" s="42">
        <v>458</v>
      </c>
      <c r="N1890" s="42">
        <v>291</v>
      </c>
      <c r="O1890" s="42">
        <v>205</v>
      </c>
      <c r="P1890" s="42">
        <v>406</v>
      </c>
      <c r="Q1890" s="42">
        <v>303</v>
      </c>
      <c r="R1890" s="42">
        <v>456</v>
      </c>
      <c r="S1890" s="42">
        <v>333</v>
      </c>
      <c r="T1890" s="42">
        <v>290</v>
      </c>
      <c r="U1890" s="42">
        <v>153</v>
      </c>
      <c r="V1890" s="42">
        <v>1228</v>
      </c>
      <c r="W1890" s="42">
        <v>322</v>
      </c>
      <c r="X1890" s="42">
        <v>176</v>
      </c>
      <c r="Y1890" s="42">
        <v>284</v>
      </c>
      <c r="Z1890" s="42">
        <v>236</v>
      </c>
      <c r="AA1890" s="42">
        <v>135</v>
      </c>
      <c r="AB1890" s="42">
        <v>69</v>
      </c>
      <c r="AC1890" s="42">
        <v>6</v>
      </c>
      <c r="AD1890" s="42">
        <v>399</v>
      </c>
      <c r="AE1890" s="42">
        <v>663</v>
      </c>
      <c r="AF1890" s="42">
        <v>166</v>
      </c>
      <c r="AG1890" s="42">
        <v>1257</v>
      </c>
      <c r="AH1890" s="42">
        <v>265</v>
      </c>
      <c r="AI1890" s="42">
        <v>173</v>
      </c>
      <c r="AJ1890" s="42">
        <v>311</v>
      </c>
      <c r="AK1890" s="42">
        <v>222</v>
      </c>
      <c r="AL1890" s="42">
        <v>156</v>
      </c>
      <c r="AM1890" s="42">
        <v>114</v>
      </c>
      <c r="AN1890" s="42">
        <v>16</v>
      </c>
      <c r="AO1890" s="42">
        <v>349</v>
      </c>
      <c r="AP1890" s="42">
        <v>680</v>
      </c>
      <c r="AQ1890" s="42">
        <v>228</v>
      </c>
      <c r="AR1890" s="42">
        <v>1852</v>
      </c>
      <c r="AS1890" s="42">
        <v>0</v>
      </c>
      <c r="AT1890" s="42">
        <v>64</v>
      </c>
      <c r="AU1890" s="42">
        <v>112</v>
      </c>
      <c r="AV1890" s="42">
        <v>280</v>
      </c>
      <c r="AW1890" s="42">
        <v>360</v>
      </c>
      <c r="AX1890" s="42">
        <v>316</v>
      </c>
      <c r="AY1890" s="42">
        <v>504</v>
      </c>
      <c r="AZ1890" s="42">
        <v>216</v>
      </c>
      <c r="BA1890" s="42">
        <v>892</v>
      </c>
      <c r="BB1890" s="42">
        <v>0</v>
      </c>
      <c r="BC1890" s="42">
        <v>28</v>
      </c>
      <c r="BD1890" s="42">
        <v>76</v>
      </c>
      <c r="BE1890" s="42">
        <v>140</v>
      </c>
      <c r="BF1890" s="42">
        <v>92</v>
      </c>
      <c r="BG1890" s="42">
        <v>252</v>
      </c>
      <c r="BH1890" s="42">
        <v>224</v>
      </c>
      <c r="BI1890" s="42">
        <v>80</v>
      </c>
      <c r="BJ1890" s="42">
        <v>960</v>
      </c>
      <c r="BK1890" s="42">
        <v>0</v>
      </c>
      <c r="BL1890" s="42">
        <v>36</v>
      </c>
      <c r="BM1890" s="42">
        <v>36</v>
      </c>
      <c r="BN1890" s="42">
        <v>140</v>
      </c>
      <c r="BO1890" s="42">
        <v>268</v>
      </c>
      <c r="BP1890" s="42">
        <v>64</v>
      </c>
      <c r="BQ1890" s="42">
        <v>280</v>
      </c>
      <c r="BR1890" s="42">
        <v>136</v>
      </c>
      <c r="BS1890" s="42">
        <v>216</v>
      </c>
      <c r="BT1890" s="42">
        <v>0</v>
      </c>
      <c r="BU1890" s="42">
        <v>0</v>
      </c>
      <c r="BV1890" s="42">
        <v>0</v>
      </c>
      <c r="BW1890" s="42">
        <v>12</v>
      </c>
      <c r="BX1890" s="42">
        <v>24</v>
      </c>
      <c r="BY1890" s="42">
        <v>52</v>
      </c>
      <c r="BZ1890" s="42">
        <v>0</v>
      </c>
      <c r="CA1890" s="42">
        <v>128</v>
      </c>
      <c r="CB1890" s="42">
        <v>1008</v>
      </c>
      <c r="CC1890" s="42">
        <v>0</v>
      </c>
      <c r="CD1890" s="42">
        <v>56</v>
      </c>
      <c r="CE1890" s="42">
        <v>88</v>
      </c>
      <c r="CF1890" s="42">
        <v>264</v>
      </c>
      <c r="CG1890" s="42">
        <v>300</v>
      </c>
      <c r="CH1890" s="42">
        <v>240</v>
      </c>
      <c r="CI1890" s="42">
        <v>4</v>
      </c>
      <c r="CJ1890" s="42">
        <v>56</v>
      </c>
      <c r="CK1890" s="42">
        <v>628</v>
      </c>
      <c r="CL1890" s="42">
        <v>0</v>
      </c>
      <c r="CM1890" s="42">
        <v>8</v>
      </c>
      <c r="CN1890" s="42">
        <v>24</v>
      </c>
      <c r="CO1890" s="42">
        <v>4</v>
      </c>
      <c r="CP1890" s="42">
        <v>36</v>
      </c>
      <c r="CQ1890" s="42">
        <v>24</v>
      </c>
      <c r="CR1890" s="42">
        <v>500</v>
      </c>
      <c r="CS1890" s="42">
        <v>32</v>
      </c>
    </row>
    <row r="1891" spans="1:97">
      <c r="A1891" s="40" t="s">
        <v>4491</v>
      </c>
      <c r="B1891" s="40" t="s">
        <v>289</v>
      </c>
      <c r="C1891" s="40" t="s">
        <v>4176</v>
      </c>
      <c r="D1891" s="40" t="s">
        <v>4177</v>
      </c>
      <c r="E1891" s="40" t="s">
        <v>4492</v>
      </c>
      <c r="F1891" s="40" t="s">
        <v>2814</v>
      </c>
      <c r="G1891" s="41" t="s">
        <v>294</v>
      </c>
      <c r="H1891" s="40" t="s">
        <v>4493</v>
      </c>
      <c r="I1891" s="42">
        <v>1014</v>
      </c>
      <c r="J1891" s="42">
        <v>186</v>
      </c>
      <c r="K1891" s="42">
        <v>112</v>
      </c>
      <c r="L1891" s="42">
        <v>195</v>
      </c>
      <c r="M1891" s="42">
        <v>247</v>
      </c>
      <c r="N1891" s="42">
        <v>188</v>
      </c>
      <c r="O1891" s="42">
        <v>86</v>
      </c>
      <c r="P1891" s="42">
        <v>169</v>
      </c>
      <c r="Q1891" s="42">
        <v>146</v>
      </c>
      <c r="R1891" s="42">
        <v>199</v>
      </c>
      <c r="S1891" s="42">
        <v>204</v>
      </c>
      <c r="T1891" s="42">
        <v>162</v>
      </c>
      <c r="U1891" s="42">
        <v>56</v>
      </c>
      <c r="V1891" s="42">
        <v>474</v>
      </c>
      <c r="W1891" s="42">
        <v>77</v>
      </c>
      <c r="X1891" s="42">
        <v>51</v>
      </c>
      <c r="Y1891" s="42">
        <v>91</v>
      </c>
      <c r="Z1891" s="42">
        <v>121</v>
      </c>
      <c r="AA1891" s="42">
        <v>91</v>
      </c>
      <c r="AB1891" s="42">
        <v>43</v>
      </c>
      <c r="AC1891" s="42">
        <v>0</v>
      </c>
      <c r="AD1891" s="42">
        <v>103</v>
      </c>
      <c r="AE1891" s="42">
        <v>280</v>
      </c>
      <c r="AF1891" s="42">
        <v>91</v>
      </c>
      <c r="AG1891" s="42">
        <v>540</v>
      </c>
      <c r="AH1891" s="42">
        <v>109</v>
      </c>
      <c r="AI1891" s="42">
        <v>61</v>
      </c>
      <c r="AJ1891" s="42">
        <v>104</v>
      </c>
      <c r="AK1891" s="42">
        <v>126</v>
      </c>
      <c r="AL1891" s="42">
        <v>97</v>
      </c>
      <c r="AM1891" s="42">
        <v>39</v>
      </c>
      <c r="AN1891" s="42">
        <v>4</v>
      </c>
      <c r="AO1891" s="42">
        <v>141</v>
      </c>
      <c r="AP1891" s="42">
        <v>305</v>
      </c>
      <c r="AQ1891" s="42">
        <v>94</v>
      </c>
      <c r="AR1891" s="42">
        <v>848</v>
      </c>
      <c r="AS1891" s="42">
        <v>52</v>
      </c>
      <c r="AT1891" s="42">
        <v>44</v>
      </c>
      <c r="AU1891" s="42">
        <v>56</v>
      </c>
      <c r="AV1891" s="42">
        <v>112</v>
      </c>
      <c r="AW1891" s="42">
        <v>112</v>
      </c>
      <c r="AX1891" s="42">
        <v>80</v>
      </c>
      <c r="AY1891" s="42">
        <v>280</v>
      </c>
      <c r="AZ1891" s="42">
        <v>112</v>
      </c>
      <c r="BA1891" s="42">
        <v>404</v>
      </c>
      <c r="BB1891" s="42">
        <v>28</v>
      </c>
      <c r="BC1891" s="42">
        <v>28</v>
      </c>
      <c r="BD1891" s="42">
        <v>44</v>
      </c>
      <c r="BE1891" s="42">
        <v>48</v>
      </c>
      <c r="BF1891" s="42">
        <v>8</v>
      </c>
      <c r="BG1891" s="42">
        <v>68</v>
      </c>
      <c r="BH1891" s="42">
        <v>144</v>
      </c>
      <c r="BI1891" s="42">
        <v>36</v>
      </c>
      <c r="BJ1891" s="42">
        <v>444</v>
      </c>
      <c r="BK1891" s="42">
        <v>24</v>
      </c>
      <c r="BL1891" s="42">
        <v>16</v>
      </c>
      <c r="BM1891" s="42">
        <v>12</v>
      </c>
      <c r="BN1891" s="42">
        <v>64</v>
      </c>
      <c r="BO1891" s="42">
        <v>104</v>
      </c>
      <c r="BP1891" s="42">
        <v>12</v>
      </c>
      <c r="BQ1891" s="42">
        <v>136</v>
      </c>
      <c r="BR1891" s="42">
        <v>76</v>
      </c>
      <c r="BS1891" s="42">
        <v>92</v>
      </c>
      <c r="BT1891" s="42">
        <v>0</v>
      </c>
      <c r="BU1891" s="42">
        <v>0</v>
      </c>
      <c r="BV1891" s="42">
        <v>0</v>
      </c>
      <c r="BW1891" s="42">
        <v>0</v>
      </c>
      <c r="BX1891" s="42">
        <v>12</v>
      </c>
      <c r="BY1891" s="42">
        <v>8</v>
      </c>
      <c r="BZ1891" s="42">
        <v>0</v>
      </c>
      <c r="CA1891" s="42">
        <v>72</v>
      </c>
      <c r="CB1891" s="42">
        <v>364</v>
      </c>
      <c r="CC1891" s="42">
        <v>28</v>
      </c>
      <c r="CD1891" s="42">
        <v>28</v>
      </c>
      <c r="CE1891" s="42">
        <v>40</v>
      </c>
      <c r="CF1891" s="42">
        <v>100</v>
      </c>
      <c r="CG1891" s="42">
        <v>80</v>
      </c>
      <c r="CH1891" s="42">
        <v>68</v>
      </c>
      <c r="CI1891" s="42">
        <v>0</v>
      </c>
      <c r="CJ1891" s="42">
        <v>20</v>
      </c>
      <c r="CK1891" s="42">
        <v>392</v>
      </c>
      <c r="CL1891" s="42">
        <v>24</v>
      </c>
      <c r="CM1891" s="42">
        <v>16</v>
      </c>
      <c r="CN1891" s="42">
        <v>16</v>
      </c>
      <c r="CO1891" s="42">
        <v>12</v>
      </c>
      <c r="CP1891" s="42">
        <v>20</v>
      </c>
      <c r="CQ1891" s="42">
        <v>4</v>
      </c>
      <c r="CR1891" s="42">
        <v>280</v>
      </c>
      <c r="CS1891" s="42">
        <v>20</v>
      </c>
    </row>
    <row r="1892" spans="1:97">
      <c r="A1892" s="40" t="s">
        <v>4494</v>
      </c>
      <c r="B1892" s="40" t="s">
        <v>289</v>
      </c>
      <c r="C1892" s="40" t="s">
        <v>4176</v>
      </c>
      <c r="D1892" s="40" t="s">
        <v>4201</v>
      </c>
      <c r="E1892" s="40" t="s">
        <v>4495</v>
      </c>
      <c r="F1892" s="40" t="s">
        <v>2903</v>
      </c>
      <c r="G1892" s="41" t="s">
        <v>294</v>
      </c>
      <c r="H1892" s="40" t="s">
        <v>4496</v>
      </c>
      <c r="I1892" s="42">
        <v>7762</v>
      </c>
      <c r="J1892" s="42">
        <v>1283</v>
      </c>
      <c r="K1892" s="42">
        <v>1225</v>
      </c>
      <c r="L1892" s="42">
        <v>1643</v>
      </c>
      <c r="M1892" s="42">
        <v>1652</v>
      </c>
      <c r="N1892" s="42">
        <v>1243</v>
      </c>
      <c r="O1892" s="42">
        <v>716</v>
      </c>
      <c r="P1892" s="42">
        <v>1228</v>
      </c>
      <c r="Q1892" s="42">
        <v>1237</v>
      </c>
      <c r="R1892" s="42">
        <v>1449</v>
      </c>
      <c r="S1892" s="42">
        <v>1403</v>
      </c>
      <c r="T1892" s="42">
        <v>1093</v>
      </c>
      <c r="U1892" s="42">
        <v>589</v>
      </c>
      <c r="V1892" s="42">
        <v>3686</v>
      </c>
      <c r="W1892" s="42">
        <v>664</v>
      </c>
      <c r="X1892" s="42">
        <v>620</v>
      </c>
      <c r="Y1892" s="42">
        <v>821</v>
      </c>
      <c r="Z1892" s="42">
        <v>755</v>
      </c>
      <c r="AA1892" s="42">
        <v>576</v>
      </c>
      <c r="AB1892" s="42">
        <v>241</v>
      </c>
      <c r="AC1892" s="42">
        <v>9</v>
      </c>
      <c r="AD1892" s="42">
        <v>865</v>
      </c>
      <c r="AE1892" s="42">
        <v>2248</v>
      </c>
      <c r="AF1892" s="42">
        <v>573</v>
      </c>
      <c r="AG1892" s="42">
        <v>4076</v>
      </c>
      <c r="AH1892" s="42">
        <v>619</v>
      </c>
      <c r="AI1892" s="42">
        <v>605</v>
      </c>
      <c r="AJ1892" s="42">
        <v>822</v>
      </c>
      <c r="AK1892" s="42">
        <v>897</v>
      </c>
      <c r="AL1892" s="42">
        <v>667</v>
      </c>
      <c r="AM1892" s="42">
        <v>420</v>
      </c>
      <c r="AN1892" s="42">
        <v>46</v>
      </c>
      <c r="AO1892" s="42">
        <v>811</v>
      </c>
      <c r="AP1892" s="42">
        <v>2402</v>
      </c>
      <c r="AQ1892" s="42">
        <v>863</v>
      </c>
      <c r="AR1892" s="42">
        <v>6388</v>
      </c>
      <c r="AS1892" s="42">
        <v>4</v>
      </c>
      <c r="AT1892" s="42">
        <v>244</v>
      </c>
      <c r="AU1892" s="42">
        <v>400</v>
      </c>
      <c r="AV1892" s="42">
        <v>916</v>
      </c>
      <c r="AW1892" s="42">
        <v>1264</v>
      </c>
      <c r="AX1892" s="42">
        <v>936</v>
      </c>
      <c r="AY1892" s="42">
        <v>1840</v>
      </c>
      <c r="AZ1892" s="42">
        <v>784</v>
      </c>
      <c r="BA1892" s="42">
        <v>3032</v>
      </c>
      <c r="BB1892" s="42">
        <v>4</v>
      </c>
      <c r="BC1892" s="42">
        <v>160</v>
      </c>
      <c r="BD1892" s="42">
        <v>248</v>
      </c>
      <c r="BE1892" s="42">
        <v>432</v>
      </c>
      <c r="BF1892" s="42">
        <v>240</v>
      </c>
      <c r="BG1892" s="42">
        <v>772</v>
      </c>
      <c r="BH1892" s="42">
        <v>876</v>
      </c>
      <c r="BI1892" s="42">
        <v>300</v>
      </c>
      <c r="BJ1892" s="42">
        <v>3356</v>
      </c>
      <c r="BK1892" s="42">
        <v>0</v>
      </c>
      <c r="BL1892" s="42">
        <v>84</v>
      </c>
      <c r="BM1892" s="42">
        <v>152</v>
      </c>
      <c r="BN1892" s="42">
        <v>484</v>
      </c>
      <c r="BO1892" s="42">
        <v>1024</v>
      </c>
      <c r="BP1892" s="42">
        <v>164</v>
      </c>
      <c r="BQ1892" s="42">
        <v>964</v>
      </c>
      <c r="BR1892" s="42">
        <v>484</v>
      </c>
      <c r="BS1892" s="42">
        <v>688</v>
      </c>
      <c r="BT1892" s="42">
        <v>0</v>
      </c>
      <c r="BU1892" s="42">
        <v>8</v>
      </c>
      <c r="BV1892" s="42">
        <v>8</v>
      </c>
      <c r="BW1892" s="42">
        <v>52</v>
      </c>
      <c r="BX1892" s="42">
        <v>136</v>
      </c>
      <c r="BY1892" s="42">
        <v>120</v>
      </c>
      <c r="BZ1892" s="42">
        <v>0</v>
      </c>
      <c r="CA1892" s="42">
        <v>364</v>
      </c>
      <c r="CB1892" s="42">
        <v>3268</v>
      </c>
      <c r="CC1892" s="42">
        <v>4</v>
      </c>
      <c r="CD1892" s="42">
        <v>208</v>
      </c>
      <c r="CE1892" s="42">
        <v>304</v>
      </c>
      <c r="CF1892" s="42">
        <v>796</v>
      </c>
      <c r="CG1892" s="42">
        <v>1004</v>
      </c>
      <c r="CH1892" s="42">
        <v>720</v>
      </c>
      <c r="CI1892" s="42">
        <v>8</v>
      </c>
      <c r="CJ1892" s="42">
        <v>224</v>
      </c>
      <c r="CK1892" s="42">
        <v>2432</v>
      </c>
      <c r="CL1892" s="42">
        <v>0</v>
      </c>
      <c r="CM1892" s="42">
        <v>28</v>
      </c>
      <c r="CN1892" s="42">
        <v>88</v>
      </c>
      <c r="CO1892" s="42">
        <v>68</v>
      </c>
      <c r="CP1892" s="42">
        <v>124</v>
      </c>
      <c r="CQ1892" s="42">
        <v>96</v>
      </c>
      <c r="CR1892" s="42">
        <v>1832</v>
      </c>
      <c r="CS1892" s="42">
        <v>196</v>
      </c>
    </row>
    <row r="1893" spans="1:97">
      <c r="A1893" s="40" t="s">
        <v>4497</v>
      </c>
      <c r="B1893" s="40" t="s">
        <v>289</v>
      </c>
      <c r="C1893" s="40" t="s">
        <v>4176</v>
      </c>
      <c r="D1893" s="40" t="s">
        <v>4177</v>
      </c>
      <c r="E1893" s="40" t="s">
        <v>4354</v>
      </c>
      <c r="F1893" s="40" t="s">
        <v>2814</v>
      </c>
      <c r="G1893" s="41" t="s">
        <v>294</v>
      </c>
      <c r="H1893" s="40" t="s">
        <v>4498</v>
      </c>
      <c r="I1893" s="42">
        <v>357</v>
      </c>
      <c r="J1893" s="42">
        <v>61.788462000000003</v>
      </c>
      <c r="K1893" s="42">
        <v>43.153846000000001</v>
      </c>
      <c r="L1893" s="42">
        <v>68.653846000000001</v>
      </c>
      <c r="M1893" s="42">
        <v>90.230768999999995</v>
      </c>
      <c r="N1893" s="42">
        <v>57.865385000000003</v>
      </c>
      <c r="O1893" s="42">
        <v>35.307692000000003</v>
      </c>
      <c r="P1893" s="42">
        <v>66</v>
      </c>
      <c r="Q1893" s="42">
        <v>28</v>
      </c>
      <c r="R1893" s="42">
        <v>79</v>
      </c>
      <c r="S1893" s="42">
        <v>61</v>
      </c>
      <c r="T1893" s="42">
        <v>52</v>
      </c>
      <c r="U1893" s="42">
        <v>43</v>
      </c>
      <c r="V1893" s="42">
        <v>177.51923099999999</v>
      </c>
      <c r="W1893" s="42">
        <v>31.384615</v>
      </c>
      <c r="X1893" s="42">
        <v>23.538461999999999</v>
      </c>
      <c r="Y1893" s="42">
        <v>31.384615</v>
      </c>
      <c r="Z1893" s="42">
        <v>45.115385000000003</v>
      </c>
      <c r="AA1893" s="42">
        <v>31.384615</v>
      </c>
      <c r="AB1893" s="42">
        <v>12.75</v>
      </c>
      <c r="AC1893" s="42">
        <v>1.961538</v>
      </c>
      <c r="AD1893" s="42">
        <v>37.269230999999998</v>
      </c>
      <c r="AE1893" s="42">
        <v>111.807692</v>
      </c>
      <c r="AF1893" s="42">
        <v>28.442308000000001</v>
      </c>
      <c r="AG1893" s="42">
        <v>179.48076900000001</v>
      </c>
      <c r="AH1893" s="42">
        <v>30.403846000000001</v>
      </c>
      <c r="AI1893" s="42">
        <v>19.615385</v>
      </c>
      <c r="AJ1893" s="42">
        <v>37.269230999999998</v>
      </c>
      <c r="AK1893" s="42">
        <v>45.115385000000003</v>
      </c>
      <c r="AL1893" s="42">
        <v>26.480768999999999</v>
      </c>
      <c r="AM1893" s="42">
        <v>19.615385</v>
      </c>
      <c r="AN1893" s="42">
        <v>0.980769</v>
      </c>
      <c r="AO1893" s="42">
        <v>37.269230999999998</v>
      </c>
      <c r="AP1893" s="42">
        <v>102.980769</v>
      </c>
      <c r="AQ1893" s="42">
        <v>39.230769000000002</v>
      </c>
      <c r="AR1893" s="42">
        <v>306</v>
      </c>
      <c r="AS1893" s="42">
        <v>31.384615</v>
      </c>
      <c r="AT1893" s="42">
        <v>7.8461540000000003</v>
      </c>
      <c r="AU1893" s="42">
        <v>3.9230770000000001</v>
      </c>
      <c r="AV1893" s="42">
        <v>47.076923000000001</v>
      </c>
      <c r="AW1893" s="42">
        <v>47.076923000000001</v>
      </c>
      <c r="AX1893" s="42">
        <v>62.769230999999998</v>
      </c>
      <c r="AY1893" s="42">
        <v>86.307692000000003</v>
      </c>
      <c r="AZ1893" s="42">
        <v>19.615385</v>
      </c>
      <c r="BA1893" s="42">
        <v>153</v>
      </c>
      <c r="BB1893" s="42">
        <v>23.538461999999999</v>
      </c>
      <c r="BC1893" s="42">
        <v>3.9230770000000001</v>
      </c>
      <c r="BD1893" s="42">
        <v>0</v>
      </c>
      <c r="BE1893" s="42">
        <v>11.769231</v>
      </c>
      <c r="BF1893" s="42">
        <v>11.769231</v>
      </c>
      <c r="BG1893" s="42">
        <v>54.923076999999999</v>
      </c>
      <c r="BH1893" s="42">
        <v>43.153846000000001</v>
      </c>
      <c r="BI1893" s="42">
        <v>3.9230770000000001</v>
      </c>
      <c r="BJ1893" s="42">
        <v>153</v>
      </c>
      <c r="BK1893" s="42">
        <v>7.8461540000000003</v>
      </c>
      <c r="BL1893" s="42">
        <v>3.9230770000000001</v>
      </c>
      <c r="BM1893" s="42">
        <v>3.9230770000000001</v>
      </c>
      <c r="BN1893" s="42">
        <v>35.307692000000003</v>
      </c>
      <c r="BO1893" s="42">
        <v>35.307692000000003</v>
      </c>
      <c r="BP1893" s="42">
        <v>7.8461540000000003</v>
      </c>
      <c r="BQ1893" s="42">
        <v>43.153846000000001</v>
      </c>
      <c r="BR1893" s="42">
        <v>15.692308000000001</v>
      </c>
      <c r="BS1893" s="42">
        <v>23.538461999999999</v>
      </c>
      <c r="BT1893" s="42">
        <v>0</v>
      </c>
      <c r="BU1893" s="42">
        <v>0</v>
      </c>
      <c r="BV1893" s="42">
        <v>0</v>
      </c>
      <c r="BW1893" s="42">
        <v>3.9230770000000001</v>
      </c>
      <c r="BX1893" s="42">
        <v>0</v>
      </c>
      <c r="BY1893" s="42">
        <v>11.769231</v>
      </c>
      <c r="BZ1893" s="42">
        <v>0</v>
      </c>
      <c r="CA1893" s="42">
        <v>7.8461540000000003</v>
      </c>
      <c r="CB1893" s="42">
        <v>153</v>
      </c>
      <c r="CC1893" s="42">
        <v>19.615385</v>
      </c>
      <c r="CD1893" s="42">
        <v>7.8461540000000003</v>
      </c>
      <c r="CE1893" s="42">
        <v>0</v>
      </c>
      <c r="CF1893" s="42">
        <v>31.384615</v>
      </c>
      <c r="CG1893" s="42">
        <v>43.153846000000001</v>
      </c>
      <c r="CH1893" s="42">
        <v>43.153846000000001</v>
      </c>
      <c r="CI1893" s="42">
        <v>3.9230770000000001</v>
      </c>
      <c r="CJ1893" s="42">
        <v>3.9230770000000001</v>
      </c>
      <c r="CK1893" s="42">
        <v>129.46153799999999</v>
      </c>
      <c r="CL1893" s="42">
        <v>11.769231</v>
      </c>
      <c r="CM1893" s="42">
        <v>0</v>
      </c>
      <c r="CN1893" s="42">
        <v>3.9230770000000001</v>
      </c>
      <c r="CO1893" s="42">
        <v>11.769231</v>
      </c>
      <c r="CP1893" s="42">
        <v>3.9230770000000001</v>
      </c>
      <c r="CQ1893" s="42">
        <v>7.8461540000000003</v>
      </c>
      <c r="CR1893" s="42">
        <v>82.384614999999997</v>
      </c>
      <c r="CS1893" s="42">
        <v>7.8461540000000003</v>
      </c>
    </row>
    <row r="1894" spans="1:97">
      <c r="A1894" s="40" t="s">
        <v>4499</v>
      </c>
      <c r="B1894" s="40" t="s">
        <v>289</v>
      </c>
      <c r="C1894" s="40" t="s">
        <v>4176</v>
      </c>
      <c r="D1894" s="40" t="s">
        <v>4177</v>
      </c>
      <c r="E1894" s="40" t="s">
        <v>4271</v>
      </c>
      <c r="F1894" s="40" t="s">
        <v>2814</v>
      </c>
      <c r="G1894" s="41" t="s">
        <v>294</v>
      </c>
      <c r="H1894" s="40" t="s">
        <v>4500</v>
      </c>
      <c r="I1894" s="42">
        <v>725</v>
      </c>
      <c r="J1894" s="42">
        <v>161.226686</v>
      </c>
      <c r="K1894" s="42">
        <v>100.8967</v>
      </c>
      <c r="L1894" s="42">
        <v>178.90961300000001</v>
      </c>
      <c r="M1894" s="42">
        <v>166.427547</v>
      </c>
      <c r="N1894" s="42">
        <v>80.093256999999994</v>
      </c>
      <c r="O1894" s="42">
        <v>37.446198000000003</v>
      </c>
      <c r="P1894" s="42">
        <v>133</v>
      </c>
      <c r="Q1894" s="42">
        <v>117</v>
      </c>
      <c r="R1894" s="42">
        <v>171</v>
      </c>
      <c r="S1894" s="42">
        <v>123</v>
      </c>
      <c r="T1894" s="42">
        <v>65</v>
      </c>
      <c r="U1894" s="42">
        <v>40</v>
      </c>
      <c r="V1894" s="42">
        <v>364.06025799999998</v>
      </c>
      <c r="W1894" s="42">
        <v>82.173601000000005</v>
      </c>
      <c r="X1894" s="42">
        <v>54.088952999999997</v>
      </c>
      <c r="Y1894" s="42">
        <v>81.133429000000007</v>
      </c>
      <c r="Z1894" s="42">
        <v>88.414634000000007</v>
      </c>
      <c r="AA1894" s="42">
        <v>41.606887</v>
      </c>
      <c r="AB1894" s="42">
        <v>16.642755000000001</v>
      </c>
      <c r="AC1894" s="42">
        <v>0</v>
      </c>
      <c r="AD1894" s="42">
        <v>99.856527999999997</v>
      </c>
      <c r="AE1894" s="42">
        <v>228.83787699999999</v>
      </c>
      <c r="AF1894" s="42">
        <v>35.365853999999999</v>
      </c>
      <c r="AG1894" s="42">
        <v>360.93974200000002</v>
      </c>
      <c r="AH1894" s="42">
        <v>79.053084999999996</v>
      </c>
      <c r="AI1894" s="42">
        <v>46.807746999999999</v>
      </c>
      <c r="AJ1894" s="42">
        <v>97.776184000000001</v>
      </c>
      <c r="AK1894" s="42">
        <v>78.012912</v>
      </c>
      <c r="AL1894" s="42">
        <v>38.486370000000001</v>
      </c>
      <c r="AM1894" s="42">
        <v>19.763271</v>
      </c>
      <c r="AN1894" s="42">
        <v>1.0401720000000001</v>
      </c>
      <c r="AO1894" s="42">
        <v>98.816355999999999</v>
      </c>
      <c r="AP1894" s="42">
        <v>221.55667099999999</v>
      </c>
      <c r="AQ1894" s="42">
        <v>40.566713999999997</v>
      </c>
      <c r="AR1894" s="42">
        <v>574.17503599999998</v>
      </c>
      <c r="AS1894" s="42">
        <v>4.1606889999999996</v>
      </c>
      <c r="AT1894" s="42">
        <v>45.767575000000001</v>
      </c>
      <c r="AU1894" s="42">
        <v>41.606887</v>
      </c>
      <c r="AV1894" s="42">
        <v>70.731707</v>
      </c>
      <c r="AW1894" s="42">
        <v>112.338594</v>
      </c>
      <c r="AX1894" s="42">
        <v>99.856527999999997</v>
      </c>
      <c r="AY1894" s="42">
        <v>124.82066</v>
      </c>
      <c r="AZ1894" s="42">
        <v>74.892396000000005</v>
      </c>
      <c r="BA1894" s="42">
        <v>307.890961</v>
      </c>
      <c r="BB1894" s="42">
        <v>4.1606889999999996</v>
      </c>
      <c r="BC1894" s="42">
        <v>37.446198000000003</v>
      </c>
      <c r="BD1894" s="42">
        <v>20.803443000000001</v>
      </c>
      <c r="BE1894" s="42">
        <v>29.124821000000001</v>
      </c>
      <c r="BF1894" s="42">
        <v>37.446198000000003</v>
      </c>
      <c r="BG1894" s="42">
        <v>83.213773000000003</v>
      </c>
      <c r="BH1894" s="42">
        <v>70.731707</v>
      </c>
      <c r="BI1894" s="42">
        <v>24.964131999999999</v>
      </c>
      <c r="BJ1894" s="42">
        <v>266.28407499999997</v>
      </c>
      <c r="BK1894" s="42">
        <v>0</v>
      </c>
      <c r="BL1894" s="42">
        <v>8.321377</v>
      </c>
      <c r="BM1894" s="42">
        <v>20.803443000000001</v>
      </c>
      <c r="BN1894" s="42">
        <v>41.606887</v>
      </c>
      <c r="BO1894" s="42">
        <v>74.892396000000005</v>
      </c>
      <c r="BP1894" s="42">
        <v>16.642755000000001</v>
      </c>
      <c r="BQ1894" s="42">
        <v>54.088952999999997</v>
      </c>
      <c r="BR1894" s="42">
        <v>49.928263999999999</v>
      </c>
      <c r="BS1894" s="42">
        <v>74.892396000000005</v>
      </c>
      <c r="BT1894" s="42">
        <v>0</v>
      </c>
      <c r="BU1894" s="42">
        <v>0</v>
      </c>
      <c r="BV1894" s="42">
        <v>0</v>
      </c>
      <c r="BW1894" s="42">
        <v>4.1606889999999996</v>
      </c>
      <c r="BX1894" s="42">
        <v>8.321377</v>
      </c>
      <c r="BY1894" s="42">
        <v>24.964131999999999</v>
      </c>
      <c r="BZ1894" s="42">
        <v>0</v>
      </c>
      <c r="CA1894" s="42">
        <v>37.446198000000003</v>
      </c>
      <c r="CB1894" s="42">
        <v>332.85509300000001</v>
      </c>
      <c r="CC1894" s="42">
        <v>4.1606889999999996</v>
      </c>
      <c r="CD1894" s="42">
        <v>41.606887</v>
      </c>
      <c r="CE1894" s="42">
        <v>41.606887</v>
      </c>
      <c r="CF1894" s="42">
        <v>58.249640999999997</v>
      </c>
      <c r="CG1894" s="42">
        <v>91.535150999999999</v>
      </c>
      <c r="CH1894" s="42">
        <v>66.571019000000007</v>
      </c>
      <c r="CI1894" s="42">
        <v>0</v>
      </c>
      <c r="CJ1894" s="42">
        <v>29.124821000000001</v>
      </c>
      <c r="CK1894" s="42">
        <v>166.427547</v>
      </c>
      <c r="CL1894" s="42">
        <v>0</v>
      </c>
      <c r="CM1894" s="42">
        <v>4.1606889999999996</v>
      </c>
      <c r="CN1894" s="42">
        <v>0</v>
      </c>
      <c r="CO1894" s="42">
        <v>8.321377</v>
      </c>
      <c r="CP1894" s="42">
        <v>12.482066</v>
      </c>
      <c r="CQ1894" s="42">
        <v>8.321377</v>
      </c>
      <c r="CR1894" s="42">
        <v>124.82066</v>
      </c>
      <c r="CS1894" s="42">
        <v>8.321377</v>
      </c>
    </row>
    <row r="1895" spans="1:97">
      <c r="A1895" s="40" t="s">
        <v>4501</v>
      </c>
      <c r="B1895" s="40" t="s">
        <v>289</v>
      </c>
      <c r="C1895" s="40" t="s">
        <v>4176</v>
      </c>
      <c r="D1895" s="40" t="s">
        <v>4177</v>
      </c>
      <c r="E1895" s="40" t="s">
        <v>4288</v>
      </c>
      <c r="F1895" s="40" t="s">
        <v>2814</v>
      </c>
      <c r="G1895" s="41" t="s">
        <v>294</v>
      </c>
      <c r="H1895" s="40" t="s">
        <v>4502</v>
      </c>
      <c r="I1895" s="42">
        <v>147</v>
      </c>
      <c r="J1895" s="42">
        <v>48</v>
      </c>
      <c r="K1895" s="42">
        <v>12</v>
      </c>
      <c r="L1895" s="42">
        <v>42</v>
      </c>
      <c r="M1895" s="42">
        <v>18</v>
      </c>
      <c r="N1895" s="42">
        <v>15</v>
      </c>
      <c r="O1895" s="42">
        <v>12</v>
      </c>
      <c r="P1895" s="42">
        <v>19</v>
      </c>
      <c r="Q1895" s="42">
        <v>16</v>
      </c>
      <c r="R1895" s="42">
        <v>17</v>
      </c>
      <c r="S1895" s="42">
        <v>18</v>
      </c>
      <c r="T1895" s="42">
        <v>15</v>
      </c>
      <c r="U1895" s="42">
        <v>13</v>
      </c>
      <c r="V1895" s="42">
        <v>73</v>
      </c>
      <c r="W1895" s="42">
        <v>27</v>
      </c>
      <c r="X1895" s="42">
        <v>6</v>
      </c>
      <c r="Y1895" s="42">
        <v>20</v>
      </c>
      <c r="Z1895" s="42">
        <v>10</v>
      </c>
      <c r="AA1895" s="42">
        <v>6</v>
      </c>
      <c r="AB1895" s="42">
        <v>4</v>
      </c>
      <c r="AC1895" s="42">
        <v>0</v>
      </c>
      <c r="AD1895" s="42">
        <v>32</v>
      </c>
      <c r="AE1895" s="42">
        <v>33</v>
      </c>
      <c r="AF1895" s="42">
        <v>8</v>
      </c>
      <c r="AG1895" s="42">
        <v>74</v>
      </c>
      <c r="AH1895" s="42">
        <v>21</v>
      </c>
      <c r="AI1895" s="42">
        <v>6</v>
      </c>
      <c r="AJ1895" s="42">
        <v>22</v>
      </c>
      <c r="AK1895" s="42">
        <v>8</v>
      </c>
      <c r="AL1895" s="42">
        <v>9</v>
      </c>
      <c r="AM1895" s="42">
        <v>5</v>
      </c>
      <c r="AN1895" s="42">
        <v>3</v>
      </c>
      <c r="AO1895" s="42">
        <v>23</v>
      </c>
      <c r="AP1895" s="42">
        <v>35</v>
      </c>
      <c r="AQ1895" s="42">
        <v>16</v>
      </c>
      <c r="AR1895" s="42">
        <v>108</v>
      </c>
      <c r="AS1895" s="42">
        <v>4</v>
      </c>
      <c r="AT1895" s="42">
        <v>4</v>
      </c>
      <c r="AU1895" s="42">
        <v>4</v>
      </c>
      <c r="AV1895" s="42">
        <v>16</v>
      </c>
      <c r="AW1895" s="42">
        <v>8</v>
      </c>
      <c r="AX1895" s="42">
        <v>16</v>
      </c>
      <c r="AY1895" s="42">
        <v>36</v>
      </c>
      <c r="AZ1895" s="42">
        <v>20</v>
      </c>
      <c r="BA1895" s="42">
        <v>56</v>
      </c>
      <c r="BB1895" s="42">
        <v>4</v>
      </c>
      <c r="BC1895" s="42">
        <v>4</v>
      </c>
      <c r="BD1895" s="42">
        <v>4</v>
      </c>
      <c r="BE1895" s="42">
        <v>8</v>
      </c>
      <c r="BF1895" s="42">
        <v>0</v>
      </c>
      <c r="BG1895" s="42">
        <v>12</v>
      </c>
      <c r="BH1895" s="42">
        <v>12</v>
      </c>
      <c r="BI1895" s="42">
        <v>12</v>
      </c>
      <c r="BJ1895" s="42">
        <v>52</v>
      </c>
      <c r="BK1895" s="42">
        <v>0</v>
      </c>
      <c r="BL1895" s="42">
        <v>0</v>
      </c>
      <c r="BM1895" s="42">
        <v>0</v>
      </c>
      <c r="BN1895" s="42">
        <v>8</v>
      </c>
      <c r="BO1895" s="42">
        <v>8</v>
      </c>
      <c r="BP1895" s="42">
        <v>4</v>
      </c>
      <c r="BQ1895" s="42">
        <v>24</v>
      </c>
      <c r="BR1895" s="42">
        <v>8</v>
      </c>
      <c r="BS1895" s="42">
        <v>16</v>
      </c>
      <c r="BT1895" s="42">
        <v>0</v>
      </c>
      <c r="BU1895" s="42">
        <v>0</v>
      </c>
      <c r="BV1895" s="42">
        <v>0</v>
      </c>
      <c r="BW1895" s="42">
        <v>0</v>
      </c>
      <c r="BX1895" s="42">
        <v>0</v>
      </c>
      <c r="BY1895" s="42">
        <v>0</v>
      </c>
      <c r="BZ1895" s="42">
        <v>0</v>
      </c>
      <c r="CA1895" s="42">
        <v>16</v>
      </c>
      <c r="CB1895" s="42">
        <v>48</v>
      </c>
      <c r="CC1895" s="42">
        <v>0</v>
      </c>
      <c r="CD1895" s="42">
        <v>4</v>
      </c>
      <c r="CE1895" s="42">
        <v>4</v>
      </c>
      <c r="CF1895" s="42">
        <v>16</v>
      </c>
      <c r="CG1895" s="42">
        <v>8</v>
      </c>
      <c r="CH1895" s="42">
        <v>12</v>
      </c>
      <c r="CI1895" s="42">
        <v>0</v>
      </c>
      <c r="CJ1895" s="42">
        <v>4</v>
      </c>
      <c r="CK1895" s="42">
        <v>44</v>
      </c>
      <c r="CL1895" s="42">
        <v>4</v>
      </c>
      <c r="CM1895" s="42">
        <v>0</v>
      </c>
      <c r="CN1895" s="42">
        <v>0</v>
      </c>
      <c r="CO1895" s="42">
        <v>0</v>
      </c>
      <c r="CP1895" s="42">
        <v>0</v>
      </c>
      <c r="CQ1895" s="42">
        <v>4</v>
      </c>
      <c r="CR1895" s="42">
        <v>36</v>
      </c>
      <c r="CS1895" s="42">
        <v>0</v>
      </c>
    </row>
    <row r="1896" spans="1:97">
      <c r="A1896" s="40" t="s">
        <v>4503</v>
      </c>
      <c r="B1896" s="40" t="s">
        <v>289</v>
      </c>
      <c r="C1896" s="40" t="s">
        <v>4176</v>
      </c>
      <c r="D1896" s="40" t="s">
        <v>4177</v>
      </c>
      <c r="E1896" s="40" t="s">
        <v>4283</v>
      </c>
      <c r="F1896" s="40" t="s">
        <v>2814</v>
      </c>
      <c r="G1896" s="41" t="s">
        <v>294</v>
      </c>
      <c r="H1896" s="40" t="s">
        <v>4504</v>
      </c>
      <c r="I1896" s="42">
        <v>134</v>
      </c>
      <c r="J1896" s="42">
        <v>25.300699000000002</v>
      </c>
      <c r="K1896" s="42">
        <v>25.300699000000002</v>
      </c>
      <c r="L1896" s="42">
        <v>21.552447999999998</v>
      </c>
      <c r="M1896" s="42">
        <v>36.545454999999997</v>
      </c>
      <c r="N1896" s="42">
        <v>14.993007</v>
      </c>
      <c r="O1896" s="42">
        <v>10.307691999999999</v>
      </c>
      <c r="P1896" s="42">
        <v>27</v>
      </c>
      <c r="Q1896" s="42">
        <v>14</v>
      </c>
      <c r="R1896" s="42">
        <v>35</v>
      </c>
      <c r="S1896" s="42">
        <v>16</v>
      </c>
      <c r="T1896" s="42">
        <v>21</v>
      </c>
      <c r="U1896" s="42">
        <v>13</v>
      </c>
      <c r="V1896" s="42">
        <v>68.405593999999994</v>
      </c>
      <c r="W1896" s="42">
        <v>14.055944</v>
      </c>
      <c r="X1896" s="42">
        <v>11.244755</v>
      </c>
      <c r="Y1896" s="42">
        <v>10.307691999999999</v>
      </c>
      <c r="Z1896" s="42">
        <v>20.615385</v>
      </c>
      <c r="AA1896" s="42">
        <v>5.6223780000000003</v>
      </c>
      <c r="AB1896" s="42">
        <v>6.5594409999999996</v>
      </c>
      <c r="AC1896" s="42">
        <v>0</v>
      </c>
      <c r="AD1896" s="42">
        <v>17.804196000000001</v>
      </c>
      <c r="AE1896" s="42">
        <v>41.230769000000002</v>
      </c>
      <c r="AF1896" s="42">
        <v>9.3706289999999992</v>
      </c>
      <c r="AG1896" s="42">
        <v>65.594406000000006</v>
      </c>
      <c r="AH1896" s="42">
        <v>11.244755</v>
      </c>
      <c r="AI1896" s="42">
        <v>14.055944</v>
      </c>
      <c r="AJ1896" s="42">
        <v>11.244755</v>
      </c>
      <c r="AK1896" s="42">
        <v>15.930070000000001</v>
      </c>
      <c r="AL1896" s="42">
        <v>9.3706289999999992</v>
      </c>
      <c r="AM1896" s="42">
        <v>3.7482519999999999</v>
      </c>
      <c r="AN1896" s="42">
        <v>0</v>
      </c>
      <c r="AO1896" s="42">
        <v>17.804196000000001</v>
      </c>
      <c r="AP1896" s="42">
        <v>37.482517000000001</v>
      </c>
      <c r="AQ1896" s="42">
        <v>10.307691999999999</v>
      </c>
      <c r="AR1896" s="42">
        <v>108.69930100000001</v>
      </c>
      <c r="AS1896" s="42">
        <v>3.7482519999999999</v>
      </c>
      <c r="AT1896" s="42">
        <v>0</v>
      </c>
      <c r="AU1896" s="42">
        <v>11.244755</v>
      </c>
      <c r="AV1896" s="42">
        <v>11.244755</v>
      </c>
      <c r="AW1896" s="42">
        <v>29.986014000000001</v>
      </c>
      <c r="AX1896" s="42">
        <v>22.489509999999999</v>
      </c>
      <c r="AY1896" s="42">
        <v>14.993007</v>
      </c>
      <c r="AZ1896" s="42">
        <v>14.993007</v>
      </c>
      <c r="BA1896" s="42">
        <v>44.979021000000003</v>
      </c>
      <c r="BB1896" s="42">
        <v>0</v>
      </c>
      <c r="BC1896" s="42">
        <v>0</v>
      </c>
      <c r="BD1896" s="42">
        <v>3.7482519999999999</v>
      </c>
      <c r="BE1896" s="42">
        <v>7.4965029999999997</v>
      </c>
      <c r="BF1896" s="42">
        <v>11.244755</v>
      </c>
      <c r="BG1896" s="42">
        <v>14.993007</v>
      </c>
      <c r="BH1896" s="42">
        <v>3.7482519999999999</v>
      </c>
      <c r="BI1896" s="42">
        <v>3.7482519999999999</v>
      </c>
      <c r="BJ1896" s="42">
        <v>63.720280000000002</v>
      </c>
      <c r="BK1896" s="42">
        <v>3.7482519999999999</v>
      </c>
      <c r="BL1896" s="42">
        <v>0</v>
      </c>
      <c r="BM1896" s="42">
        <v>7.4965029999999997</v>
      </c>
      <c r="BN1896" s="42">
        <v>3.7482519999999999</v>
      </c>
      <c r="BO1896" s="42">
        <v>18.741258999999999</v>
      </c>
      <c r="BP1896" s="42">
        <v>7.4965029999999997</v>
      </c>
      <c r="BQ1896" s="42">
        <v>11.244755</v>
      </c>
      <c r="BR1896" s="42">
        <v>11.244755</v>
      </c>
      <c r="BS1896" s="42">
        <v>14.993007</v>
      </c>
      <c r="BT1896" s="42">
        <v>0</v>
      </c>
      <c r="BU1896" s="42">
        <v>0</v>
      </c>
      <c r="BV1896" s="42">
        <v>0</v>
      </c>
      <c r="BW1896" s="42">
        <v>0</v>
      </c>
      <c r="BX1896" s="42">
        <v>3.7482519999999999</v>
      </c>
      <c r="BY1896" s="42">
        <v>0</v>
      </c>
      <c r="BZ1896" s="42">
        <v>0</v>
      </c>
      <c r="CA1896" s="42">
        <v>11.244755</v>
      </c>
      <c r="CB1896" s="42">
        <v>71.216783000000007</v>
      </c>
      <c r="CC1896" s="42">
        <v>0</v>
      </c>
      <c r="CD1896" s="42">
        <v>0</v>
      </c>
      <c r="CE1896" s="42">
        <v>11.244755</v>
      </c>
      <c r="CF1896" s="42">
        <v>7.4965029999999997</v>
      </c>
      <c r="CG1896" s="42">
        <v>26.237762</v>
      </c>
      <c r="CH1896" s="42">
        <v>22.489509999999999</v>
      </c>
      <c r="CI1896" s="42">
        <v>0</v>
      </c>
      <c r="CJ1896" s="42">
        <v>3.7482519999999999</v>
      </c>
      <c r="CK1896" s="42">
        <v>22.489509999999999</v>
      </c>
      <c r="CL1896" s="42">
        <v>3.7482519999999999</v>
      </c>
      <c r="CM1896" s="42">
        <v>0</v>
      </c>
      <c r="CN1896" s="42">
        <v>0</v>
      </c>
      <c r="CO1896" s="42">
        <v>3.7482519999999999</v>
      </c>
      <c r="CP1896" s="42">
        <v>0</v>
      </c>
      <c r="CQ1896" s="42">
        <v>0</v>
      </c>
      <c r="CR1896" s="42">
        <v>14.993007</v>
      </c>
      <c r="CS1896" s="42">
        <v>0</v>
      </c>
    </row>
    <row r="1897" spans="1:97">
      <c r="A1897" s="40" t="s">
        <v>4505</v>
      </c>
      <c r="B1897" s="40" t="s">
        <v>289</v>
      </c>
      <c r="C1897" s="40" t="s">
        <v>4176</v>
      </c>
      <c r="D1897" s="40" t="s">
        <v>4177</v>
      </c>
      <c r="E1897" s="40" t="s">
        <v>4310</v>
      </c>
      <c r="F1897" s="40" t="s">
        <v>2814</v>
      </c>
      <c r="G1897" s="41" t="s">
        <v>294</v>
      </c>
      <c r="H1897" s="40" t="s">
        <v>4506</v>
      </c>
      <c r="I1897" s="42">
        <v>412</v>
      </c>
      <c r="J1897" s="42">
        <v>100.159437</v>
      </c>
      <c r="K1897" s="42">
        <v>66.485144000000005</v>
      </c>
      <c r="L1897" s="42">
        <v>91.525002999999998</v>
      </c>
      <c r="M1897" s="42">
        <v>76.983951000000005</v>
      </c>
      <c r="N1897" s="42">
        <v>46.625945000000002</v>
      </c>
      <c r="O1897" s="42">
        <v>30.22052</v>
      </c>
      <c r="P1897" s="42">
        <v>62</v>
      </c>
      <c r="Q1897" s="42">
        <v>59</v>
      </c>
      <c r="R1897" s="42">
        <v>64</v>
      </c>
      <c r="S1897" s="42">
        <v>68</v>
      </c>
      <c r="T1897" s="42">
        <v>49</v>
      </c>
      <c r="U1897" s="42">
        <v>18</v>
      </c>
      <c r="V1897" s="42">
        <v>202.18324699999999</v>
      </c>
      <c r="W1897" s="42">
        <v>53.533492000000003</v>
      </c>
      <c r="X1897" s="42">
        <v>25.039859</v>
      </c>
      <c r="Y1897" s="42">
        <v>50.079718999999997</v>
      </c>
      <c r="Z1897" s="42">
        <v>37.265552999999997</v>
      </c>
      <c r="AA1897" s="42">
        <v>24.176416</v>
      </c>
      <c r="AB1897" s="42">
        <v>12.088208</v>
      </c>
      <c r="AC1897" s="42">
        <v>0</v>
      </c>
      <c r="AD1897" s="42">
        <v>60.441040000000001</v>
      </c>
      <c r="AE1897" s="42">
        <v>117.565792</v>
      </c>
      <c r="AF1897" s="42">
        <v>24.176416</v>
      </c>
      <c r="AG1897" s="42">
        <v>209.81675300000001</v>
      </c>
      <c r="AH1897" s="42">
        <v>46.625945000000002</v>
      </c>
      <c r="AI1897" s="42">
        <v>41.445284000000001</v>
      </c>
      <c r="AJ1897" s="42">
        <v>41.445284000000001</v>
      </c>
      <c r="AK1897" s="42">
        <v>39.718398000000001</v>
      </c>
      <c r="AL1897" s="42">
        <v>22.449528999999998</v>
      </c>
      <c r="AM1897" s="42">
        <v>15.541982000000001</v>
      </c>
      <c r="AN1897" s="42">
        <v>2.5903299999999998</v>
      </c>
      <c r="AO1897" s="42">
        <v>57.850709999999999</v>
      </c>
      <c r="AP1897" s="42">
        <v>119.155193</v>
      </c>
      <c r="AQ1897" s="42">
        <v>32.810850000000002</v>
      </c>
      <c r="AR1897" s="42">
        <v>321.20095500000002</v>
      </c>
      <c r="AS1897" s="42">
        <v>0</v>
      </c>
      <c r="AT1897" s="42">
        <v>10.361321</v>
      </c>
      <c r="AU1897" s="42">
        <v>10.361321</v>
      </c>
      <c r="AV1897" s="42">
        <v>44.899057999999997</v>
      </c>
      <c r="AW1897" s="42">
        <v>75.983022000000005</v>
      </c>
      <c r="AX1897" s="42">
        <v>55.260379</v>
      </c>
      <c r="AY1897" s="42">
        <v>86.344342999999995</v>
      </c>
      <c r="AZ1897" s="42">
        <v>37.991511000000003</v>
      </c>
      <c r="BA1897" s="42">
        <v>148.512269</v>
      </c>
      <c r="BB1897" s="42">
        <v>0</v>
      </c>
      <c r="BC1897" s="42">
        <v>10.361321</v>
      </c>
      <c r="BD1897" s="42">
        <v>3.4537740000000001</v>
      </c>
      <c r="BE1897" s="42">
        <v>24.176416</v>
      </c>
      <c r="BF1897" s="42">
        <v>17.268868999999999</v>
      </c>
      <c r="BG1897" s="42">
        <v>44.899057999999997</v>
      </c>
      <c r="BH1897" s="42">
        <v>31.083963000000001</v>
      </c>
      <c r="BI1897" s="42">
        <v>17.268868999999999</v>
      </c>
      <c r="BJ1897" s="42">
        <v>172.68868499999999</v>
      </c>
      <c r="BK1897" s="42">
        <v>0</v>
      </c>
      <c r="BL1897" s="42">
        <v>0</v>
      </c>
      <c r="BM1897" s="42">
        <v>6.9075470000000001</v>
      </c>
      <c r="BN1897" s="42">
        <v>20.722642</v>
      </c>
      <c r="BO1897" s="42">
        <v>58.714153000000003</v>
      </c>
      <c r="BP1897" s="42">
        <v>10.361321</v>
      </c>
      <c r="BQ1897" s="42">
        <v>55.260379</v>
      </c>
      <c r="BR1897" s="42">
        <v>20.722642</v>
      </c>
      <c r="BS1897" s="42">
        <v>34.537737</v>
      </c>
      <c r="BT1897" s="42">
        <v>0</v>
      </c>
      <c r="BU1897" s="42">
        <v>0</v>
      </c>
      <c r="BV1897" s="42">
        <v>0</v>
      </c>
      <c r="BW1897" s="42">
        <v>3.4537740000000001</v>
      </c>
      <c r="BX1897" s="42">
        <v>3.4537740000000001</v>
      </c>
      <c r="BY1897" s="42">
        <v>6.9075470000000001</v>
      </c>
      <c r="BZ1897" s="42">
        <v>0</v>
      </c>
      <c r="CA1897" s="42">
        <v>20.722642</v>
      </c>
      <c r="CB1897" s="42">
        <v>183.050006</v>
      </c>
      <c r="CC1897" s="42">
        <v>0</v>
      </c>
      <c r="CD1897" s="42">
        <v>6.9075470000000001</v>
      </c>
      <c r="CE1897" s="42">
        <v>10.361321</v>
      </c>
      <c r="CF1897" s="42">
        <v>37.991511000000003</v>
      </c>
      <c r="CG1897" s="42">
        <v>65.621700000000004</v>
      </c>
      <c r="CH1897" s="42">
        <v>44.899057999999997</v>
      </c>
      <c r="CI1897" s="42">
        <v>3.4537740000000001</v>
      </c>
      <c r="CJ1897" s="42">
        <v>13.815094999999999</v>
      </c>
      <c r="CK1897" s="42">
        <v>103.61321100000001</v>
      </c>
      <c r="CL1897" s="42">
        <v>0</v>
      </c>
      <c r="CM1897" s="42">
        <v>3.4537740000000001</v>
      </c>
      <c r="CN1897" s="42">
        <v>0</v>
      </c>
      <c r="CO1897" s="42">
        <v>3.4537740000000001</v>
      </c>
      <c r="CP1897" s="42">
        <v>6.9075470000000001</v>
      </c>
      <c r="CQ1897" s="42">
        <v>3.4537740000000001</v>
      </c>
      <c r="CR1897" s="42">
        <v>82.890568999999999</v>
      </c>
      <c r="CS1897" s="42">
        <v>3.4537740000000001</v>
      </c>
    </row>
    <row r="1898" spans="1:97">
      <c r="A1898" s="40" t="s">
        <v>4507</v>
      </c>
      <c r="B1898" s="40" t="s">
        <v>289</v>
      </c>
      <c r="C1898" s="40" t="s">
        <v>4176</v>
      </c>
      <c r="D1898" s="40" t="s">
        <v>4177</v>
      </c>
      <c r="E1898" s="40" t="s">
        <v>4286</v>
      </c>
      <c r="F1898" s="40" t="s">
        <v>2814</v>
      </c>
      <c r="G1898" s="41" t="s">
        <v>294</v>
      </c>
      <c r="H1898" s="40" t="s">
        <v>4508</v>
      </c>
      <c r="I1898" s="42">
        <v>339</v>
      </c>
      <c r="J1898" s="42">
        <v>73.158055000000004</v>
      </c>
      <c r="K1898" s="42">
        <v>52.550151999999997</v>
      </c>
      <c r="L1898" s="42">
        <v>90.674772000000004</v>
      </c>
      <c r="M1898" s="42">
        <v>68.006079</v>
      </c>
      <c r="N1898" s="42">
        <v>30.911854000000002</v>
      </c>
      <c r="O1898" s="42">
        <v>23.699088</v>
      </c>
      <c r="P1898" s="42">
        <v>48</v>
      </c>
      <c r="Q1898" s="42">
        <v>46</v>
      </c>
      <c r="R1898" s="42">
        <v>63</v>
      </c>
      <c r="S1898" s="42">
        <v>46</v>
      </c>
      <c r="T1898" s="42">
        <v>30</v>
      </c>
      <c r="U1898" s="42">
        <v>24</v>
      </c>
      <c r="V1898" s="42">
        <v>167.954407</v>
      </c>
      <c r="W1898" s="42">
        <v>37.094225000000002</v>
      </c>
      <c r="X1898" s="42">
        <v>20.607903</v>
      </c>
      <c r="Y1898" s="42">
        <v>45.337386000000002</v>
      </c>
      <c r="Z1898" s="42">
        <v>37.094225000000002</v>
      </c>
      <c r="AA1898" s="42">
        <v>17.516717</v>
      </c>
      <c r="AB1898" s="42">
        <v>9.2735559999999992</v>
      </c>
      <c r="AC1898" s="42">
        <v>1.0303949999999999</v>
      </c>
      <c r="AD1898" s="42">
        <v>47.398175999999999</v>
      </c>
      <c r="AE1898" s="42">
        <v>97.887538000000006</v>
      </c>
      <c r="AF1898" s="42">
        <v>22.668693000000001</v>
      </c>
      <c r="AG1898" s="42">
        <v>171.045593</v>
      </c>
      <c r="AH1898" s="42">
        <v>36.063830000000003</v>
      </c>
      <c r="AI1898" s="42">
        <v>31.942249</v>
      </c>
      <c r="AJ1898" s="42">
        <v>45.337386000000002</v>
      </c>
      <c r="AK1898" s="42">
        <v>30.911854000000002</v>
      </c>
      <c r="AL1898" s="42">
        <v>13.395137</v>
      </c>
      <c r="AM1898" s="42">
        <v>12.364742</v>
      </c>
      <c r="AN1898" s="42">
        <v>1.0303949999999999</v>
      </c>
      <c r="AO1898" s="42">
        <v>51.519756999999998</v>
      </c>
      <c r="AP1898" s="42">
        <v>99.948328000000004</v>
      </c>
      <c r="AQ1898" s="42">
        <v>19.577508000000002</v>
      </c>
      <c r="AR1898" s="42">
        <v>251.41641300000001</v>
      </c>
      <c r="AS1898" s="42">
        <v>20.607903</v>
      </c>
      <c r="AT1898" s="42">
        <v>4.1215809999999999</v>
      </c>
      <c r="AU1898" s="42">
        <v>8.2431610000000006</v>
      </c>
      <c r="AV1898" s="42">
        <v>28.851064000000001</v>
      </c>
      <c r="AW1898" s="42">
        <v>57.702128000000002</v>
      </c>
      <c r="AX1898" s="42">
        <v>45.337386000000002</v>
      </c>
      <c r="AY1898" s="42">
        <v>45.337386000000002</v>
      </c>
      <c r="AZ1898" s="42">
        <v>41.215805000000003</v>
      </c>
      <c r="BA1898" s="42">
        <v>123.64741600000001</v>
      </c>
      <c r="BB1898" s="42">
        <v>12.364742</v>
      </c>
      <c r="BC1898" s="42">
        <v>0</v>
      </c>
      <c r="BD1898" s="42">
        <v>8.2431610000000006</v>
      </c>
      <c r="BE1898" s="42">
        <v>16.486322000000001</v>
      </c>
      <c r="BF1898" s="42">
        <v>0</v>
      </c>
      <c r="BG1898" s="42">
        <v>45.337386000000002</v>
      </c>
      <c r="BH1898" s="42">
        <v>28.851064000000001</v>
      </c>
      <c r="BI1898" s="42">
        <v>12.364742</v>
      </c>
      <c r="BJ1898" s="42">
        <v>127.768997</v>
      </c>
      <c r="BK1898" s="42">
        <v>8.2431610000000006</v>
      </c>
      <c r="BL1898" s="42">
        <v>4.1215809999999999</v>
      </c>
      <c r="BM1898" s="42">
        <v>0</v>
      </c>
      <c r="BN1898" s="42">
        <v>12.364742</v>
      </c>
      <c r="BO1898" s="42">
        <v>57.702128000000002</v>
      </c>
      <c r="BP1898" s="42">
        <v>0</v>
      </c>
      <c r="BQ1898" s="42">
        <v>16.486322000000001</v>
      </c>
      <c r="BR1898" s="42">
        <v>28.851064000000001</v>
      </c>
      <c r="BS1898" s="42">
        <v>32.972644000000003</v>
      </c>
      <c r="BT1898" s="42">
        <v>0</v>
      </c>
      <c r="BU1898" s="42">
        <v>0</v>
      </c>
      <c r="BV1898" s="42">
        <v>0</v>
      </c>
      <c r="BW1898" s="42">
        <v>4.1215809999999999</v>
      </c>
      <c r="BX1898" s="42">
        <v>4.1215809999999999</v>
      </c>
      <c r="BY1898" s="42">
        <v>0</v>
      </c>
      <c r="BZ1898" s="42">
        <v>0</v>
      </c>
      <c r="CA1898" s="42">
        <v>24.729482999999998</v>
      </c>
      <c r="CB1898" s="42">
        <v>140.13373899999999</v>
      </c>
      <c r="CC1898" s="42">
        <v>8.2431610000000006</v>
      </c>
      <c r="CD1898" s="42">
        <v>4.1215809999999999</v>
      </c>
      <c r="CE1898" s="42">
        <v>8.2431610000000006</v>
      </c>
      <c r="CF1898" s="42">
        <v>24.729482999999998</v>
      </c>
      <c r="CG1898" s="42">
        <v>49.458967000000001</v>
      </c>
      <c r="CH1898" s="42">
        <v>37.094225000000002</v>
      </c>
      <c r="CI1898" s="42">
        <v>0</v>
      </c>
      <c r="CJ1898" s="42">
        <v>8.2431610000000006</v>
      </c>
      <c r="CK1898" s="42">
        <v>78.310029999999998</v>
      </c>
      <c r="CL1898" s="42">
        <v>12.364742</v>
      </c>
      <c r="CM1898" s="42">
        <v>0</v>
      </c>
      <c r="CN1898" s="42">
        <v>0</v>
      </c>
      <c r="CO1898" s="42">
        <v>0</v>
      </c>
      <c r="CP1898" s="42">
        <v>4.1215809999999999</v>
      </c>
      <c r="CQ1898" s="42">
        <v>8.2431610000000006</v>
      </c>
      <c r="CR1898" s="42">
        <v>45.337386000000002</v>
      </c>
      <c r="CS1898" s="42">
        <v>8.2431610000000006</v>
      </c>
    </row>
    <row r="1899" spans="1:97">
      <c r="A1899" s="40" t="s">
        <v>4509</v>
      </c>
      <c r="B1899" s="40" t="s">
        <v>289</v>
      </c>
      <c r="C1899" s="40" t="s">
        <v>4176</v>
      </c>
      <c r="D1899" s="40" t="s">
        <v>4201</v>
      </c>
      <c r="E1899" s="40" t="s">
        <v>4378</v>
      </c>
      <c r="F1899" s="40" t="s">
        <v>2903</v>
      </c>
      <c r="G1899" s="41" t="s">
        <v>294</v>
      </c>
      <c r="H1899" s="40" t="s">
        <v>4510</v>
      </c>
      <c r="I1899" s="42">
        <v>2633</v>
      </c>
      <c r="J1899" s="42">
        <v>531.06398000000002</v>
      </c>
      <c r="K1899" s="42">
        <v>422.26642700000002</v>
      </c>
      <c r="L1899" s="42">
        <v>645.32022099999995</v>
      </c>
      <c r="M1899" s="42">
        <v>604.13998500000002</v>
      </c>
      <c r="N1899" s="42">
        <v>313.711163</v>
      </c>
      <c r="O1899" s="42">
        <v>116.49822500000001</v>
      </c>
      <c r="P1899" s="42">
        <v>425</v>
      </c>
      <c r="Q1899" s="42">
        <v>371</v>
      </c>
      <c r="R1899" s="42">
        <v>509</v>
      </c>
      <c r="S1899" s="42">
        <v>410</v>
      </c>
      <c r="T1899" s="42">
        <v>205</v>
      </c>
      <c r="U1899" s="42">
        <v>64</v>
      </c>
      <c r="V1899" s="42">
        <v>1339.266783</v>
      </c>
      <c r="W1899" s="42">
        <v>271.82919099999998</v>
      </c>
      <c r="X1899" s="42">
        <v>230.45021399999999</v>
      </c>
      <c r="Y1899" s="42">
        <v>322.56073900000001</v>
      </c>
      <c r="Z1899" s="42">
        <v>310.86681399999998</v>
      </c>
      <c r="AA1899" s="42">
        <v>161.57848200000001</v>
      </c>
      <c r="AB1899" s="42">
        <v>40.931809000000001</v>
      </c>
      <c r="AC1899" s="42">
        <v>1.049534</v>
      </c>
      <c r="AD1899" s="42">
        <v>363.13861100000003</v>
      </c>
      <c r="AE1899" s="42">
        <v>837.63942799999995</v>
      </c>
      <c r="AF1899" s="42">
        <v>138.488744</v>
      </c>
      <c r="AG1899" s="42">
        <v>1293.733217</v>
      </c>
      <c r="AH1899" s="42">
        <v>259.23478899999998</v>
      </c>
      <c r="AI1899" s="42">
        <v>191.816214</v>
      </c>
      <c r="AJ1899" s="42">
        <v>322.75948099999999</v>
      </c>
      <c r="AK1899" s="42">
        <v>293.27317099999999</v>
      </c>
      <c r="AL1899" s="42">
        <v>152.13267999999999</v>
      </c>
      <c r="AM1899" s="42">
        <v>71.368281999999994</v>
      </c>
      <c r="AN1899" s="42">
        <v>3.1486010000000002</v>
      </c>
      <c r="AO1899" s="42">
        <v>320.10773499999999</v>
      </c>
      <c r="AP1899" s="42">
        <v>818.29451600000004</v>
      </c>
      <c r="AQ1899" s="42">
        <v>155.33096599999999</v>
      </c>
      <c r="AR1899" s="42">
        <v>2087.4909769999999</v>
      </c>
      <c r="AS1899" s="42">
        <v>29.386939999999999</v>
      </c>
      <c r="AT1899" s="42">
        <v>88.160819000000004</v>
      </c>
      <c r="AU1899" s="42">
        <v>100.75522100000001</v>
      </c>
      <c r="AV1899" s="42">
        <v>298.06752999999998</v>
      </c>
      <c r="AW1899" s="42">
        <v>394.624618</v>
      </c>
      <c r="AX1899" s="42">
        <v>432.407826</v>
      </c>
      <c r="AY1899" s="42">
        <v>411.41715399999998</v>
      </c>
      <c r="AZ1899" s="42">
        <v>332.67086999999998</v>
      </c>
      <c r="BA1899" s="42">
        <v>1039.5473549999999</v>
      </c>
      <c r="BB1899" s="42">
        <v>20.990670999999999</v>
      </c>
      <c r="BC1899" s="42">
        <v>71.368281999999994</v>
      </c>
      <c r="BD1899" s="42">
        <v>67.170147999999998</v>
      </c>
      <c r="BE1899" s="42">
        <v>117.547758</v>
      </c>
      <c r="BF1899" s="42">
        <v>67.170147999999998</v>
      </c>
      <c r="BG1899" s="42">
        <v>344.247007</v>
      </c>
      <c r="BH1899" s="42">
        <v>209.906711</v>
      </c>
      <c r="BI1899" s="42">
        <v>141.14662899999999</v>
      </c>
      <c r="BJ1899" s="42">
        <v>1047.9436229999999</v>
      </c>
      <c r="BK1899" s="42">
        <v>8.3962679999999992</v>
      </c>
      <c r="BL1899" s="42">
        <v>16.792536999999999</v>
      </c>
      <c r="BM1899" s="42">
        <v>33.585073999999999</v>
      </c>
      <c r="BN1899" s="42">
        <v>180.51977199999999</v>
      </c>
      <c r="BO1899" s="42">
        <v>327.45447000000001</v>
      </c>
      <c r="BP1899" s="42">
        <v>88.160819000000004</v>
      </c>
      <c r="BQ1899" s="42">
        <v>201.51044300000001</v>
      </c>
      <c r="BR1899" s="42">
        <v>191.52423999999999</v>
      </c>
      <c r="BS1899" s="42">
        <v>285.27438599999999</v>
      </c>
      <c r="BT1899" s="42">
        <v>4.1981339999999996</v>
      </c>
      <c r="BU1899" s="42">
        <v>0</v>
      </c>
      <c r="BV1899" s="42">
        <v>0</v>
      </c>
      <c r="BW1899" s="42">
        <v>8.3962679999999992</v>
      </c>
      <c r="BX1899" s="42">
        <v>37.783208000000002</v>
      </c>
      <c r="BY1899" s="42">
        <v>71.368281999999994</v>
      </c>
      <c r="BZ1899" s="42">
        <v>0</v>
      </c>
      <c r="CA1899" s="42">
        <v>163.528493</v>
      </c>
      <c r="CB1899" s="42">
        <v>1219.2721590000001</v>
      </c>
      <c r="CC1899" s="42">
        <v>20.990670999999999</v>
      </c>
      <c r="CD1899" s="42">
        <v>79.76455</v>
      </c>
      <c r="CE1899" s="42">
        <v>92.358953</v>
      </c>
      <c r="CF1899" s="42">
        <v>256.08618799999999</v>
      </c>
      <c r="CG1899" s="42">
        <v>340.04887300000001</v>
      </c>
      <c r="CH1899" s="42">
        <v>331.652604</v>
      </c>
      <c r="CI1899" s="42">
        <v>0</v>
      </c>
      <c r="CJ1899" s="42">
        <v>98.370320000000007</v>
      </c>
      <c r="CK1899" s="42">
        <v>582.94443200000001</v>
      </c>
      <c r="CL1899" s="42">
        <v>4.1981339999999996</v>
      </c>
      <c r="CM1899" s="42">
        <v>8.3962679999999992</v>
      </c>
      <c r="CN1899" s="42">
        <v>8.3962679999999992</v>
      </c>
      <c r="CO1899" s="42">
        <v>33.585073999999999</v>
      </c>
      <c r="CP1899" s="42">
        <v>16.792536999999999</v>
      </c>
      <c r="CQ1899" s="42">
        <v>29.386939999999999</v>
      </c>
      <c r="CR1899" s="42">
        <v>411.41715399999998</v>
      </c>
      <c r="CS1899" s="42">
        <v>70.772057000000004</v>
      </c>
    </row>
    <row r="1900" spans="1:97">
      <c r="A1900" s="40" t="s">
        <v>4511</v>
      </c>
      <c r="B1900" s="40" t="s">
        <v>289</v>
      </c>
      <c r="C1900" s="40" t="s">
        <v>4176</v>
      </c>
      <c r="D1900" s="40" t="s">
        <v>4177</v>
      </c>
      <c r="E1900" s="40" t="s">
        <v>4310</v>
      </c>
      <c r="F1900" s="40" t="s">
        <v>2814</v>
      </c>
      <c r="G1900" s="41" t="s">
        <v>294</v>
      </c>
      <c r="H1900" s="40" t="s">
        <v>4512</v>
      </c>
      <c r="I1900" s="42">
        <v>945</v>
      </c>
      <c r="J1900" s="42">
        <v>167</v>
      </c>
      <c r="K1900" s="42">
        <v>119</v>
      </c>
      <c r="L1900" s="42">
        <v>196</v>
      </c>
      <c r="M1900" s="42">
        <v>221</v>
      </c>
      <c r="N1900" s="42">
        <v>139</v>
      </c>
      <c r="O1900" s="42">
        <v>103</v>
      </c>
      <c r="P1900" s="42">
        <v>160</v>
      </c>
      <c r="Q1900" s="42">
        <v>149</v>
      </c>
      <c r="R1900" s="42">
        <v>186</v>
      </c>
      <c r="S1900" s="42">
        <v>166</v>
      </c>
      <c r="T1900" s="42">
        <v>158</v>
      </c>
      <c r="U1900" s="42">
        <v>85</v>
      </c>
      <c r="V1900" s="42">
        <v>481</v>
      </c>
      <c r="W1900" s="42">
        <v>83</v>
      </c>
      <c r="X1900" s="42">
        <v>65</v>
      </c>
      <c r="Y1900" s="42">
        <v>95</v>
      </c>
      <c r="Z1900" s="42">
        <v>122</v>
      </c>
      <c r="AA1900" s="42">
        <v>69</v>
      </c>
      <c r="AB1900" s="42">
        <v>44</v>
      </c>
      <c r="AC1900" s="42">
        <v>3</v>
      </c>
      <c r="AD1900" s="42">
        <v>108</v>
      </c>
      <c r="AE1900" s="42">
        <v>285</v>
      </c>
      <c r="AF1900" s="42">
        <v>88</v>
      </c>
      <c r="AG1900" s="42">
        <v>464</v>
      </c>
      <c r="AH1900" s="42">
        <v>84</v>
      </c>
      <c r="AI1900" s="42">
        <v>54</v>
      </c>
      <c r="AJ1900" s="42">
        <v>101</v>
      </c>
      <c r="AK1900" s="42">
        <v>99</v>
      </c>
      <c r="AL1900" s="42">
        <v>70</v>
      </c>
      <c r="AM1900" s="42">
        <v>48</v>
      </c>
      <c r="AN1900" s="42">
        <v>8</v>
      </c>
      <c r="AO1900" s="42">
        <v>106</v>
      </c>
      <c r="AP1900" s="42">
        <v>262</v>
      </c>
      <c r="AQ1900" s="42">
        <v>96</v>
      </c>
      <c r="AR1900" s="42">
        <v>768</v>
      </c>
      <c r="AS1900" s="42">
        <v>52</v>
      </c>
      <c r="AT1900" s="42">
        <v>56</v>
      </c>
      <c r="AU1900" s="42">
        <v>40</v>
      </c>
      <c r="AV1900" s="42">
        <v>104</v>
      </c>
      <c r="AW1900" s="42">
        <v>84</v>
      </c>
      <c r="AX1900" s="42">
        <v>100</v>
      </c>
      <c r="AY1900" s="42">
        <v>252</v>
      </c>
      <c r="AZ1900" s="42">
        <v>80</v>
      </c>
      <c r="BA1900" s="42">
        <v>392</v>
      </c>
      <c r="BB1900" s="42">
        <v>36</v>
      </c>
      <c r="BC1900" s="42">
        <v>36</v>
      </c>
      <c r="BD1900" s="42">
        <v>28</v>
      </c>
      <c r="BE1900" s="42">
        <v>48</v>
      </c>
      <c r="BF1900" s="42">
        <v>8</v>
      </c>
      <c r="BG1900" s="42">
        <v>92</v>
      </c>
      <c r="BH1900" s="42">
        <v>128</v>
      </c>
      <c r="BI1900" s="42">
        <v>16</v>
      </c>
      <c r="BJ1900" s="42">
        <v>376</v>
      </c>
      <c r="BK1900" s="42">
        <v>16</v>
      </c>
      <c r="BL1900" s="42">
        <v>20</v>
      </c>
      <c r="BM1900" s="42">
        <v>12</v>
      </c>
      <c r="BN1900" s="42">
        <v>56</v>
      </c>
      <c r="BO1900" s="42">
        <v>76</v>
      </c>
      <c r="BP1900" s="42">
        <v>8</v>
      </c>
      <c r="BQ1900" s="42">
        <v>124</v>
      </c>
      <c r="BR1900" s="42">
        <v>64</v>
      </c>
      <c r="BS1900" s="42">
        <v>60</v>
      </c>
      <c r="BT1900" s="42">
        <v>0</v>
      </c>
      <c r="BU1900" s="42">
        <v>0</v>
      </c>
      <c r="BV1900" s="42">
        <v>0</v>
      </c>
      <c r="BW1900" s="42">
        <v>0</v>
      </c>
      <c r="BX1900" s="42">
        <v>8</v>
      </c>
      <c r="BY1900" s="42">
        <v>16</v>
      </c>
      <c r="BZ1900" s="42">
        <v>0</v>
      </c>
      <c r="CA1900" s="42">
        <v>36</v>
      </c>
      <c r="CB1900" s="42">
        <v>364</v>
      </c>
      <c r="CC1900" s="42">
        <v>40</v>
      </c>
      <c r="CD1900" s="42">
        <v>40</v>
      </c>
      <c r="CE1900" s="42">
        <v>36</v>
      </c>
      <c r="CF1900" s="42">
        <v>80</v>
      </c>
      <c r="CG1900" s="42">
        <v>68</v>
      </c>
      <c r="CH1900" s="42">
        <v>80</v>
      </c>
      <c r="CI1900" s="42">
        <v>4</v>
      </c>
      <c r="CJ1900" s="42">
        <v>16</v>
      </c>
      <c r="CK1900" s="42">
        <v>344</v>
      </c>
      <c r="CL1900" s="42">
        <v>12</v>
      </c>
      <c r="CM1900" s="42">
        <v>16</v>
      </c>
      <c r="CN1900" s="42">
        <v>4</v>
      </c>
      <c r="CO1900" s="42">
        <v>24</v>
      </c>
      <c r="CP1900" s="42">
        <v>8</v>
      </c>
      <c r="CQ1900" s="42">
        <v>4</v>
      </c>
      <c r="CR1900" s="42">
        <v>248</v>
      </c>
      <c r="CS1900" s="42">
        <v>28</v>
      </c>
    </row>
    <row r="1901" spans="1:97">
      <c r="A1901" s="40" t="s">
        <v>4513</v>
      </c>
      <c r="B1901" s="40" t="s">
        <v>289</v>
      </c>
      <c r="C1901" s="40" t="s">
        <v>4176</v>
      </c>
      <c r="D1901" s="40" t="s">
        <v>4187</v>
      </c>
      <c r="E1901" s="40" t="s">
        <v>4246</v>
      </c>
      <c r="F1901" s="40" t="s">
        <v>2814</v>
      </c>
      <c r="G1901" s="41" t="s">
        <v>294</v>
      </c>
      <c r="H1901" s="40" t="s">
        <v>4514</v>
      </c>
      <c r="I1901" s="42">
        <v>228</v>
      </c>
      <c r="J1901" s="42">
        <v>40.485981000000002</v>
      </c>
      <c r="K1901" s="42">
        <v>26.635514000000001</v>
      </c>
      <c r="L1901" s="42">
        <v>39.420560999999999</v>
      </c>
      <c r="M1901" s="42">
        <v>53.271028000000001</v>
      </c>
      <c r="N1901" s="42">
        <v>34.093457999999998</v>
      </c>
      <c r="O1901" s="42">
        <v>34.093457999999998</v>
      </c>
      <c r="P1901" s="42">
        <v>33</v>
      </c>
      <c r="Q1901" s="42">
        <v>52</v>
      </c>
      <c r="R1901" s="42">
        <v>44</v>
      </c>
      <c r="S1901" s="42">
        <v>38</v>
      </c>
      <c r="T1901" s="42">
        <v>54</v>
      </c>
      <c r="U1901" s="42">
        <v>24</v>
      </c>
      <c r="V1901" s="42">
        <v>114</v>
      </c>
      <c r="W1901" s="42">
        <v>21.308411</v>
      </c>
      <c r="X1901" s="42">
        <v>15.981308</v>
      </c>
      <c r="Y1901" s="42">
        <v>19.177569999999999</v>
      </c>
      <c r="Z1901" s="42">
        <v>27.700935000000001</v>
      </c>
      <c r="AA1901" s="42">
        <v>17.046728999999999</v>
      </c>
      <c r="AB1901" s="42">
        <v>11.719626</v>
      </c>
      <c r="AC1901" s="42">
        <v>1.065421</v>
      </c>
      <c r="AD1901" s="42">
        <v>26.635514000000001</v>
      </c>
      <c r="AE1901" s="42">
        <v>67.121494999999996</v>
      </c>
      <c r="AF1901" s="42">
        <v>20.242991</v>
      </c>
      <c r="AG1901" s="42">
        <v>114</v>
      </c>
      <c r="AH1901" s="42">
        <v>19.177569999999999</v>
      </c>
      <c r="AI1901" s="42">
        <v>10.654206</v>
      </c>
      <c r="AJ1901" s="42">
        <v>20.242991</v>
      </c>
      <c r="AK1901" s="42">
        <v>25.570093</v>
      </c>
      <c r="AL1901" s="42">
        <v>17.046728999999999</v>
      </c>
      <c r="AM1901" s="42">
        <v>19.177569999999999</v>
      </c>
      <c r="AN1901" s="42">
        <v>2.1308410000000002</v>
      </c>
      <c r="AO1901" s="42">
        <v>22.373832</v>
      </c>
      <c r="AP1901" s="42">
        <v>60.728971999999999</v>
      </c>
      <c r="AQ1901" s="42">
        <v>30.897196000000001</v>
      </c>
      <c r="AR1901" s="42">
        <v>174.728972</v>
      </c>
      <c r="AS1901" s="42">
        <v>25.570093</v>
      </c>
      <c r="AT1901" s="42">
        <v>12.785047</v>
      </c>
      <c r="AU1901" s="42">
        <v>4.2616820000000004</v>
      </c>
      <c r="AV1901" s="42">
        <v>0</v>
      </c>
      <c r="AW1901" s="42">
        <v>17.046728999999999</v>
      </c>
      <c r="AX1901" s="42">
        <v>12.785047</v>
      </c>
      <c r="AY1901" s="42">
        <v>89.495327000000003</v>
      </c>
      <c r="AZ1901" s="42">
        <v>12.785047</v>
      </c>
      <c r="BA1901" s="42">
        <v>76.710279999999997</v>
      </c>
      <c r="BB1901" s="42">
        <v>12.785047</v>
      </c>
      <c r="BC1901" s="42">
        <v>12.785047</v>
      </c>
      <c r="BD1901" s="42">
        <v>0</v>
      </c>
      <c r="BE1901" s="42">
        <v>0</v>
      </c>
      <c r="BF1901" s="42">
        <v>0</v>
      </c>
      <c r="BG1901" s="42">
        <v>12.785047</v>
      </c>
      <c r="BH1901" s="42">
        <v>34.093457999999998</v>
      </c>
      <c r="BI1901" s="42">
        <v>4.2616820000000004</v>
      </c>
      <c r="BJ1901" s="42">
        <v>98.018692000000001</v>
      </c>
      <c r="BK1901" s="42">
        <v>12.785047</v>
      </c>
      <c r="BL1901" s="42">
        <v>0</v>
      </c>
      <c r="BM1901" s="42">
        <v>4.2616820000000004</v>
      </c>
      <c r="BN1901" s="42">
        <v>0</v>
      </c>
      <c r="BO1901" s="42">
        <v>17.046728999999999</v>
      </c>
      <c r="BP1901" s="42">
        <v>0</v>
      </c>
      <c r="BQ1901" s="42">
        <v>55.401868999999998</v>
      </c>
      <c r="BR1901" s="42">
        <v>8.5233640000000008</v>
      </c>
      <c r="BS1901" s="42">
        <v>8.5233640000000008</v>
      </c>
      <c r="BT1901" s="42">
        <v>0</v>
      </c>
      <c r="BU1901" s="42">
        <v>0</v>
      </c>
      <c r="BV1901" s="42">
        <v>0</v>
      </c>
      <c r="BW1901" s="42">
        <v>0</v>
      </c>
      <c r="BX1901" s="42">
        <v>0</v>
      </c>
      <c r="BY1901" s="42">
        <v>0</v>
      </c>
      <c r="BZ1901" s="42">
        <v>0</v>
      </c>
      <c r="CA1901" s="42">
        <v>8.5233640000000008</v>
      </c>
      <c r="CB1901" s="42">
        <v>63.925234000000003</v>
      </c>
      <c r="CC1901" s="42">
        <v>17.046728999999999</v>
      </c>
      <c r="CD1901" s="42">
        <v>8.5233640000000008</v>
      </c>
      <c r="CE1901" s="42">
        <v>4.2616820000000004</v>
      </c>
      <c r="CF1901" s="42">
        <v>0</v>
      </c>
      <c r="CG1901" s="42">
        <v>17.046728999999999</v>
      </c>
      <c r="CH1901" s="42">
        <v>12.785047</v>
      </c>
      <c r="CI1901" s="42">
        <v>0</v>
      </c>
      <c r="CJ1901" s="42">
        <v>4.2616820000000004</v>
      </c>
      <c r="CK1901" s="42">
        <v>102.28037399999999</v>
      </c>
      <c r="CL1901" s="42">
        <v>8.5233640000000008</v>
      </c>
      <c r="CM1901" s="42">
        <v>4.2616820000000004</v>
      </c>
      <c r="CN1901" s="42">
        <v>0</v>
      </c>
      <c r="CO1901" s="42">
        <v>0</v>
      </c>
      <c r="CP1901" s="42">
        <v>0</v>
      </c>
      <c r="CQ1901" s="42">
        <v>0</v>
      </c>
      <c r="CR1901" s="42">
        <v>89.495327000000003</v>
      </c>
      <c r="CS1901" s="42">
        <v>0</v>
      </c>
    </row>
    <row r="1902" spans="1:97">
      <c r="A1902" s="40" t="s">
        <v>4515</v>
      </c>
      <c r="B1902" s="40" t="s">
        <v>289</v>
      </c>
      <c r="C1902" s="40" t="s">
        <v>4176</v>
      </c>
      <c r="D1902" s="40" t="s">
        <v>4201</v>
      </c>
      <c r="E1902" s="40" t="s">
        <v>4291</v>
      </c>
      <c r="F1902" s="40" t="s">
        <v>2903</v>
      </c>
      <c r="G1902" s="41" t="s">
        <v>294</v>
      </c>
      <c r="H1902" s="40" t="s">
        <v>4516</v>
      </c>
      <c r="I1902" s="42">
        <v>152</v>
      </c>
      <c r="J1902" s="42">
        <v>25</v>
      </c>
      <c r="K1902" s="42">
        <v>34</v>
      </c>
      <c r="L1902" s="42">
        <v>27</v>
      </c>
      <c r="M1902" s="42">
        <v>34</v>
      </c>
      <c r="N1902" s="42">
        <v>14</v>
      </c>
      <c r="O1902" s="42">
        <v>18</v>
      </c>
      <c r="P1902" s="42">
        <v>28</v>
      </c>
      <c r="Q1902" s="42">
        <v>16</v>
      </c>
      <c r="R1902" s="42">
        <v>42</v>
      </c>
      <c r="S1902" s="42">
        <v>16</v>
      </c>
      <c r="T1902" s="42">
        <v>25</v>
      </c>
      <c r="U1902" s="42">
        <v>12</v>
      </c>
      <c r="V1902" s="42">
        <v>74</v>
      </c>
      <c r="W1902" s="42">
        <v>13</v>
      </c>
      <c r="X1902" s="42">
        <v>13</v>
      </c>
      <c r="Y1902" s="42">
        <v>15</v>
      </c>
      <c r="Z1902" s="42">
        <v>20</v>
      </c>
      <c r="AA1902" s="42">
        <v>8</v>
      </c>
      <c r="AB1902" s="42">
        <v>3</v>
      </c>
      <c r="AC1902" s="42">
        <v>2</v>
      </c>
      <c r="AD1902" s="42">
        <v>18</v>
      </c>
      <c r="AE1902" s="42">
        <v>47</v>
      </c>
      <c r="AF1902" s="42">
        <v>9</v>
      </c>
      <c r="AG1902" s="42">
        <v>78</v>
      </c>
      <c r="AH1902" s="42">
        <v>12</v>
      </c>
      <c r="AI1902" s="42">
        <v>21</v>
      </c>
      <c r="AJ1902" s="42">
        <v>12</v>
      </c>
      <c r="AK1902" s="42">
        <v>14</v>
      </c>
      <c r="AL1902" s="42">
        <v>6</v>
      </c>
      <c r="AM1902" s="42">
        <v>13</v>
      </c>
      <c r="AN1902" s="42">
        <v>0</v>
      </c>
      <c r="AO1902" s="42">
        <v>18</v>
      </c>
      <c r="AP1902" s="42">
        <v>44</v>
      </c>
      <c r="AQ1902" s="42">
        <v>16</v>
      </c>
      <c r="AR1902" s="42">
        <v>128</v>
      </c>
      <c r="AS1902" s="42">
        <v>0</v>
      </c>
      <c r="AT1902" s="42">
        <v>8</v>
      </c>
      <c r="AU1902" s="42">
        <v>8</v>
      </c>
      <c r="AV1902" s="42">
        <v>20</v>
      </c>
      <c r="AW1902" s="42">
        <v>24</v>
      </c>
      <c r="AX1902" s="42">
        <v>20</v>
      </c>
      <c r="AY1902" s="42">
        <v>36</v>
      </c>
      <c r="AZ1902" s="42">
        <v>12</v>
      </c>
      <c r="BA1902" s="42">
        <v>56</v>
      </c>
      <c r="BB1902" s="42">
        <v>0</v>
      </c>
      <c r="BC1902" s="42">
        <v>8</v>
      </c>
      <c r="BD1902" s="42">
        <v>0</v>
      </c>
      <c r="BE1902" s="42">
        <v>12</v>
      </c>
      <c r="BF1902" s="42">
        <v>4</v>
      </c>
      <c r="BG1902" s="42">
        <v>16</v>
      </c>
      <c r="BH1902" s="42">
        <v>16</v>
      </c>
      <c r="BI1902" s="42">
        <v>0</v>
      </c>
      <c r="BJ1902" s="42">
        <v>72</v>
      </c>
      <c r="BK1902" s="42">
        <v>0</v>
      </c>
      <c r="BL1902" s="42">
        <v>0</v>
      </c>
      <c r="BM1902" s="42">
        <v>8</v>
      </c>
      <c r="BN1902" s="42">
        <v>8</v>
      </c>
      <c r="BO1902" s="42">
        <v>20</v>
      </c>
      <c r="BP1902" s="42">
        <v>4</v>
      </c>
      <c r="BQ1902" s="42">
        <v>20</v>
      </c>
      <c r="BR1902" s="42">
        <v>12</v>
      </c>
      <c r="BS1902" s="42">
        <v>24</v>
      </c>
      <c r="BT1902" s="42">
        <v>0</v>
      </c>
      <c r="BU1902" s="42">
        <v>0</v>
      </c>
      <c r="BV1902" s="42">
        <v>0</v>
      </c>
      <c r="BW1902" s="42">
        <v>8</v>
      </c>
      <c r="BX1902" s="42">
        <v>12</v>
      </c>
      <c r="BY1902" s="42">
        <v>0</v>
      </c>
      <c r="BZ1902" s="42">
        <v>0</v>
      </c>
      <c r="CA1902" s="42">
        <v>4</v>
      </c>
      <c r="CB1902" s="42">
        <v>56</v>
      </c>
      <c r="CC1902" s="42">
        <v>0</v>
      </c>
      <c r="CD1902" s="42">
        <v>8</v>
      </c>
      <c r="CE1902" s="42">
        <v>8</v>
      </c>
      <c r="CF1902" s="42">
        <v>8</v>
      </c>
      <c r="CG1902" s="42">
        <v>8</v>
      </c>
      <c r="CH1902" s="42">
        <v>20</v>
      </c>
      <c r="CI1902" s="42">
        <v>0</v>
      </c>
      <c r="CJ1902" s="42">
        <v>4</v>
      </c>
      <c r="CK1902" s="42">
        <v>48</v>
      </c>
      <c r="CL1902" s="42">
        <v>0</v>
      </c>
      <c r="CM1902" s="42">
        <v>0</v>
      </c>
      <c r="CN1902" s="42">
        <v>0</v>
      </c>
      <c r="CO1902" s="42">
        <v>4</v>
      </c>
      <c r="CP1902" s="42">
        <v>4</v>
      </c>
      <c r="CQ1902" s="42">
        <v>0</v>
      </c>
      <c r="CR1902" s="42">
        <v>36</v>
      </c>
      <c r="CS1902" s="42">
        <v>4</v>
      </c>
    </row>
    <row r="1903" spans="1:97">
      <c r="A1903" s="40" t="s">
        <v>4517</v>
      </c>
      <c r="B1903" s="40" t="s">
        <v>289</v>
      </c>
      <c r="C1903" s="40" t="s">
        <v>4176</v>
      </c>
      <c r="D1903" s="40" t="s">
        <v>4187</v>
      </c>
      <c r="E1903" s="40" t="s">
        <v>4188</v>
      </c>
      <c r="F1903" s="40" t="s">
        <v>2814</v>
      </c>
      <c r="G1903" s="41" t="s">
        <v>294</v>
      </c>
      <c r="H1903" s="40" t="s">
        <v>4518</v>
      </c>
      <c r="I1903" s="42">
        <v>99</v>
      </c>
      <c r="J1903" s="42">
        <v>15</v>
      </c>
      <c r="K1903" s="42">
        <v>14</v>
      </c>
      <c r="L1903" s="42">
        <v>16</v>
      </c>
      <c r="M1903" s="42">
        <v>25</v>
      </c>
      <c r="N1903" s="42">
        <v>20</v>
      </c>
      <c r="O1903" s="42">
        <v>9</v>
      </c>
      <c r="P1903" s="42">
        <v>24</v>
      </c>
      <c r="Q1903" s="42">
        <v>12</v>
      </c>
      <c r="R1903" s="42">
        <v>30</v>
      </c>
      <c r="S1903" s="42">
        <v>15</v>
      </c>
      <c r="T1903" s="42">
        <v>12</v>
      </c>
      <c r="U1903" s="42">
        <v>6</v>
      </c>
      <c r="V1903" s="42">
        <v>48</v>
      </c>
      <c r="W1903" s="42">
        <v>6</v>
      </c>
      <c r="X1903" s="42">
        <v>9</v>
      </c>
      <c r="Y1903" s="42">
        <v>8</v>
      </c>
      <c r="Z1903" s="42">
        <v>13</v>
      </c>
      <c r="AA1903" s="42">
        <v>10</v>
      </c>
      <c r="AB1903" s="42">
        <v>2</v>
      </c>
      <c r="AC1903" s="42">
        <v>0</v>
      </c>
      <c r="AD1903" s="42">
        <v>10</v>
      </c>
      <c r="AE1903" s="42">
        <v>32</v>
      </c>
      <c r="AF1903" s="42">
        <v>6</v>
      </c>
      <c r="AG1903" s="42">
        <v>51</v>
      </c>
      <c r="AH1903" s="42">
        <v>9</v>
      </c>
      <c r="AI1903" s="42">
        <v>5</v>
      </c>
      <c r="AJ1903" s="42">
        <v>8</v>
      </c>
      <c r="AK1903" s="42">
        <v>12</v>
      </c>
      <c r="AL1903" s="42">
        <v>10</v>
      </c>
      <c r="AM1903" s="42">
        <v>6</v>
      </c>
      <c r="AN1903" s="42">
        <v>1</v>
      </c>
      <c r="AO1903" s="42">
        <v>13</v>
      </c>
      <c r="AP1903" s="42">
        <v>26</v>
      </c>
      <c r="AQ1903" s="42">
        <v>12</v>
      </c>
      <c r="AR1903" s="42">
        <v>76</v>
      </c>
      <c r="AS1903" s="42">
        <v>8</v>
      </c>
      <c r="AT1903" s="42">
        <v>0</v>
      </c>
      <c r="AU1903" s="42">
        <v>4</v>
      </c>
      <c r="AV1903" s="42">
        <v>0</v>
      </c>
      <c r="AW1903" s="42">
        <v>16</v>
      </c>
      <c r="AX1903" s="42">
        <v>12</v>
      </c>
      <c r="AY1903" s="42">
        <v>32</v>
      </c>
      <c r="AZ1903" s="42">
        <v>4</v>
      </c>
      <c r="BA1903" s="42">
        <v>40</v>
      </c>
      <c r="BB1903" s="42">
        <v>8</v>
      </c>
      <c r="BC1903" s="42">
        <v>0</v>
      </c>
      <c r="BD1903" s="42">
        <v>4</v>
      </c>
      <c r="BE1903" s="42">
        <v>0</v>
      </c>
      <c r="BF1903" s="42">
        <v>0</v>
      </c>
      <c r="BG1903" s="42">
        <v>12</v>
      </c>
      <c r="BH1903" s="42">
        <v>16</v>
      </c>
      <c r="BI1903" s="42">
        <v>0</v>
      </c>
      <c r="BJ1903" s="42">
        <v>36</v>
      </c>
      <c r="BK1903" s="42">
        <v>0</v>
      </c>
      <c r="BL1903" s="42">
        <v>0</v>
      </c>
      <c r="BM1903" s="42">
        <v>0</v>
      </c>
      <c r="BN1903" s="42">
        <v>0</v>
      </c>
      <c r="BO1903" s="42">
        <v>16</v>
      </c>
      <c r="BP1903" s="42">
        <v>0</v>
      </c>
      <c r="BQ1903" s="42">
        <v>16</v>
      </c>
      <c r="BR1903" s="42">
        <v>4</v>
      </c>
      <c r="BS1903" s="42">
        <v>4</v>
      </c>
      <c r="BT1903" s="42">
        <v>0</v>
      </c>
      <c r="BU1903" s="42">
        <v>0</v>
      </c>
      <c r="BV1903" s="42">
        <v>0</v>
      </c>
      <c r="BW1903" s="42">
        <v>0</v>
      </c>
      <c r="BX1903" s="42">
        <v>0</v>
      </c>
      <c r="BY1903" s="42">
        <v>0</v>
      </c>
      <c r="BZ1903" s="42">
        <v>0</v>
      </c>
      <c r="CA1903" s="42">
        <v>4</v>
      </c>
      <c r="CB1903" s="42">
        <v>36</v>
      </c>
      <c r="CC1903" s="42">
        <v>8</v>
      </c>
      <c r="CD1903" s="42">
        <v>0</v>
      </c>
      <c r="CE1903" s="42">
        <v>4</v>
      </c>
      <c r="CF1903" s="42">
        <v>0</v>
      </c>
      <c r="CG1903" s="42">
        <v>12</v>
      </c>
      <c r="CH1903" s="42">
        <v>12</v>
      </c>
      <c r="CI1903" s="42">
        <v>0</v>
      </c>
      <c r="CJ1903" s="42">
        <v>0</v>
      </c>
      <c r="CK1903" s="42">
        <v>36</v>
      </c>
      <c r="CL1903" s="42">
        <v>0</v>
      </c>
      <c r="CM1903" s="42">
        <v>0</v>
      </c>
      <c r="CN1903" s="42">
        <v>0</v>
      </c>
      <c r="CO1903" s="42">
        <v>0</v>
      </c>
      <c r="CP1903" s="42">
        <v>4</v>
      </c>
      <c r="CQ1903" s="42">
        <v>0</v>
      </c>
      <c r="CR1903" s="42">
        <v>32</v>
      </c>
      <c r="CS1903" s="42">
        <v>0</v>
      </c>
    </row>
    <row r="1904" spans="1:97">
      <c r="A1904" s="40" t="s">
        <v>4519</v>
      </c>
      <c r="B1904" s="40" t="s">
        <v>289</v>
      </c>
      <c r="C1904" s="40" t="s">
        <v>4176</v>
      </c>
      <c r="D1904" s="40" t="s">
        <v>4177</v>
      </c>
      <c r="E1904" s="40" t="s">
        <v>4181</v>
      </c>
      <c r="F1904" s="40" t="s">
        <v>2814</v>
      </c>
      <c r="G1904" s="41" t="s">
        <v>294</v>
      </c>
      <c r="H1904" s="40" t="s">
        <v>4520</v>
      </c>
      <c r="I1904" s="42">
        <v>1771</v>
      </c>
      <c r="J1904" s="42">
        <v>349.59054500000002</v>
      </c>
      <c r="K1904" s="42">
        <v>225.37922599999999</v>
      </c>
      <c r="L1904" s="42">
        <v>347.58903600000002</v>
      </c>
      <c r="M1904" s="42">
        <v>485.82250199999999</v>
      </c>
      <c r="N1904" s="42">
        <v>278.47616199999999</v>
      </c>
      <c r="O1904" s="42">
        <v>84.142529999999994</v>
      </c>
      <c r="P1904" s="42">
        <v>309</v>
      </c>
      <c r="Q1904" s="42">
        <v>232</v>
      </c>
      <c r="R1904" s="42">
        <v>329</v>
      </c>
      <c r="S1904" s="42">
        <v>333</v>
      </c>
      <c r="T1904" s="42">
        <v>165</v>
      </c>
      <c r="U1904" s="42">
        <v>48</v>
      </c>
      <c r="V1904" s="42">
        <v>877.48913700000003</v>
      </c>
      <c r="W1904" s="42">
        <v>180.30569600000001</v>
      </c>
      <c r="X1904" s="42">
        <v>102.173485</v>
      </c>
      <c r="Y1904" s="42">
        <v>172.29193799999999</v>
      </c>
      <c r="Z1904" s="42">
        <v>232.39512300000001</v>
      </c>
      <c r="AA1904" s="42">
        <v>155.26463200000001</v>
      </c>
      <c r="AB1904" s="42">
        <v>35.058261999999999</v>
      </c>
      <c r="AC1904" s="42">
        <v>0</v>
      </c>
      <c r="AD1904" s="42">
        <v>229.38996399999999</v>
      </c>
      <c r="AE1904" s="42">
        <v>544.92589699999996</v>
      </c>
      <c r="AF1904" s="42">
        <v>103.173275</v>
      </c>
      <c r="AG1904" s="42">
        <v>893.51086299999997</v>
      </c>
      <c r="AH1904" s="42">
        <v>169.28484900000001</v>
      </c>
      <c r="AI1904" s="42">
        <v>123.20574000000001</v>
      </c>
      <c r="AJ1904" s="42">
        <v>175.29709700000001</v>
      </c>
      <c r="AK1904" s="42">
        <v>253.427379</v>
      </c>
      <c r="AL1904" s="42">
        <v>123.21153</v>
      </c>
      <c r="AM1904" s="42">
        <v>46.079109000000003</v>
      </c>
      <c r="AN1904" s="42">
        <v>3.0051589999999999</v>
      </c>
      <c r="AO1904" s="42">
        <v>224.37750600000001</v>
      </c>
      <c r="AP1904" s="42">
        <v>553.93558599999994</v>
      </c>
      <c r="AQ1904" s="42">
        <v>115.197772</v>
      </c>
      <c r="AR1904" s="42">
        <v>1422.4034549999999</v>
      </c>
      <c r="AS1904" s="42">
        <v>16.027515999999999</v>
      </c>
      <c r="AT1904" s="42">
        <v>60.103185000000003</v>
      </c>
      <c r="AU1904" s="42">
        <v>152.261403</v>
      </c>
      <c r="AV1904" s="42">
        <v>284.48840999999999</v>
      </c>
      <c r="AW1904" s="42">
        <v>256.44025699999997</v>
      </c>
      <c r="AX1904" s="42">
        <v>132.22700800000001</v>
      </c>
      <c r="AY1904" s="42">
        <v>336.57011799999998</v>
      </c>
      <c r="AZ1904" s="42">
        <v>184.28555800000001</v>
      </c>
      <c r="BA1904" s="42">
        <v>693.17463199999997</v>
      </c>
      <c r="BB1904" s="42">
        <v>12.020637000000001</v>
      </c>
      <c r="BC1904" s="42">
        <v>52.089427000000001</v>
      </c>
      <c r="BD1904" s="42">
        <v>112.19261299999999</v>
      </c>
      <c r="BE1904" s="42">
        <v>136.23388700000001</v>
      </c>
      <c r="BF1904" s="42">
        <v>32.055031999999997</v>
      </c>
      <c r="BG1904" s="42">
        <v>112.19261299999999</v>
      </c>
      <c r="BH1904" s="42">
        <v>164.27431999999999</v>
      </c>
      <c r="BI1904" s="42">
        <v>72.116102999999995</v>
      </c>
      <c r="BJ1904" s="42">
        <v>729.22882400000003</v>
      </c>
      <c r="BK1904" s="42">
        <v>4.0068789999999996</v>
      </c>
      <c r="BL1904" s="42">
        <v>8.0137579999999993</v>
      </c>
      <c r="BM1904" s="42">
        <v>40.06879</v>
      </c>
      <c r="BN1904" s="42">
        <v>148.254524</v>
      </c>
      <c r="BO1904" s="42">
        <v>224.38522499999999</v>
      </c>
      <c r="BP1904" s="42">
        <v>20.034395</v>
      </c>
      <c r="BQ1904" s="42">
        <v>172.29579799999999</v>
      </c>
      <c r="BR1904" s="42">
        <v>112.169455</v>
      </c>
      <c r="BS1904" s="42">
        <v>136.226167</v>
      </c>
      <c r="BT1904" s="42">
        <v>0</v>
      </c>
      <c r="BU1904" s="42">
        <v>0</v>
      </c>
      <c r="BV1904" s="42">
        <v>0</v>
      </c>
      <c r="BW1904" s="42">
        <v>0</v>
      </c>
      <c r="BX1904" s="42">
        <v>28.048152999999999</v>
      </c>
      <c r="BY1904" s="42">
        <v>8.0137579999999993</v>
      </c>
      <c r="BZ1904" s="42">
        <v>0</v>
      </c>
      <c r="CA1904" s="42">
        <v>100.16425599999999</v>
      </c>
      <c r="CB1904" s="42">
        <v>805.36724400000003</v>
      </c>
      <c r="CC1904" s="42">
        <v>4.0068789999999996</v>
      </c>
      <c r="CD1904" s="42">
        <v>48.082548000000003</v>
      </c>
      <c r="CE1904" s="42">
        <v>116.19949200000001</v>
      </c>
      <c r="CF1904" s="42">
        <v>268.460894</v>
      </c>
      <c r="CG1904" s="42">
        <v>204.35083</v>
      </c>
      <c r="CH1904" s="42">
        <v>112.19261299999999</v>
      </c>
      <c r="CI1904" s="42">
        <v>0</v>
      </c>
      <c r="CJ1904" s="42">
        <v>52.073988999999997</v>
      </c>
      <c r="CK1904" s="42">
        <v>480.810044</v>
      </c>
      <c r="CL1904" s="42">
        <v>12.020637000000001</v>
      </c>
      <c r="CM1904" s="42">
        <v>12.020637000000001</v>
      </c>
      <c r="CN1904" s="42">
        <v>36.061911000000002</v>
      </c>
      <c r="CO1904" s="42">
        <v>16.027515999999999</v>
      </c>
      <c r="CP1904" s="42">
        <v>24.041274000000001</v>
      </c>
      <c r="CQ1904" s="42">
        <v>12.020637000000001</v>
      </c>
      <c r="CR1904" s="42">
        <v>336.57011799999998</v>
      </c>
      <c r="CS1904" s="42">
        <v>32.047313000000003</v>
      </c>
    </row>
    <row r="1905" spans="1:97">
      <c r="A1905" s="40" t="s">
        <v>4521</v>
      </c>
      <c r="B1905" s="40" t="s">
        <v>289</v>
      </c>
      <c r="C1905" s="40" t="s">
        <v>4176</v>
      </c>
      <c r="D1905" s="40" t="s">
        <v>4177</v>
      </c>
      <c r="E1905" s="40" t="s">
        <v>4354</v>
      </c>
      <c r="F1905" s="40" t="s">
        <v>2814</v>
      </c>
      <c r="G1905" s="41" t="s">
        <v>294</v>
      </c>
      <c r="H1905" s="40" t="s">
        <v>4522</v>
      </c>
      <c r="I1905" s="42">
        <v>58</v>
      </c>
      <c r="J1905" s="42">
        <v>4.0701749999999999</v>
      </c>
      <c r="K1905" s="42">
        <v>10.175439000000001</v>
      </c>
      <c r="L1905" s="42">
        <v>4.0701749999999999</v>
      </c>
      <c r="M1905" s="42">
        <v>12.210526</v>
      </c>
      <c r="N1905" s="42">
        <v>19.333333</v>
      </c>
      <c r="O1905" s="42">
        <v>8.1403510000000008</v>
      </c>
      <c r="P1905" s="42">
        <v>9</v>
      </c>
      <c r="Q1905" s="42">
        <v>13</v>
      </c>
      <c r="R1905" s="42">
        <v>7</v>
      </c>
      <c r="S1905" s="42">
        <v>25</v>
      </c>
      <c r="T1905" s="42">
        <v>7</v>
      </c>
      <c r="U1905" s="42">
        <v>9</v>
      </c>
      <c r="V1905" s="42">
        <v>26.456140000000001</v>
      </c>
      <c r="W1905" s="42">
        <v>1.017544</v>
      </c>
      <c r="X1905" s="42">
        <v>4.0701749999999999</v>
      </c>
      <c r="Y1905" s="42">
        <v>4.0701749999999999</v>
      </c>
      <c r="Z1905" s="42">
        <v>4.0701749999999999</v>
      </c>
      <c r="AA1905" s="42">
        <v>9.1578949999999999</v>
      </c>
      <c r="AB1905" s="42">
        <v>4.0701749999999999</v>
      </c>
      <c r="AC1905" s="42">
        <v>0</v>
      </c>
      <c r="AD1905" s="42">
        <v>1.017544</v>
      </c>
      <c r="AE1905" s="42">
        <v>19.333333</v>
      </c>
      <c r="AF1905" s="42">
        <v>6.1052629999999999</v>
      </c>
      <c r="AG1905" s="42">
        <v>31.543859999999999</v>
      </c>
      <c r="AH1905" s="42">
        <v>3.052632</v>
      </c>
      <c r="AI1905" s="42">
        <v>6.1052629999999999</v>
      </c>
      <c r="AJ1905" s="42">
        <v>0</v>
      </c>
      <c r="AK1905" s="42">
        <v>8.1403510000000008</v>
      </c>
      <c r="AL1905" s="42">
        <v>10.175439000000001</v>
      </c>
      <c r="AM1905" s="42">
        <v>3.052632</v>
      </c>
      <c r="AN1905" s="42">
        <v>1.017544</v>
      </c>
      <c r="AO1905" s="42">
        <v>5.0877189999999999</v>
      </c>
      <c r="AP1905" s="42">
        <v>19.333333</v>
      </c>
      <c r="AQ1905" s="42">
        <v>7.1228069999999999</v>
      </c>
      <c r="AR1905" s="42">
        <v>48.842104999999997</v>
      </c>
      <c r="AS1905" s="42">
        <v>0</v>
      </c>
      <c r="AT1905" s="42">
        <v>0</v>
      </c>
      <c r="AU1905" s="42">
        <v>0</v>
      </c>
      <c r="AV1905" s="42">
        <v>8.1403510000000008</v>
      </c>
      <c r="AW1905" s="42">
        <v>0</v>
      </c>
      <c r="AX1905" s="42">
        <v>4.0701749999999999</v>
      </c>
      <c r="AY1905" s="42">
        <v>32.561404000000003</v>
      </c>
      <c r="AZ1905" s="42">
        <v>4.0701749999999999</v>
      </c>
      <c r="BA1905" s="42">
        <v>24.421053000000001</v>
      </c>
      <c r="BB1905" s="42">
        <v>0</v>
      </c>
      <c r="BC1905" s="42">
        <v>0</v>
      </c>
      <c r="BD1905" s="42">
        <v>0</v>
      </c>
      <c r="BE1905" s="42">
        <v>4.0701749999999999</v>
      </c>
      <c r="BF1905" s="42">
        <v>0</v>
      </c>
      <c r="BG1905" s="42">
        <v>4.0701749999999999</v>
      </c>
      <c r="BH1905" s="42">
        <v>16.280702000000002</v>
      </c>
      <c r="BI1905" s="42">
        <v>0</v>
      </c>
      <c r="BJ1905" s="42">
        <v>24.421053000000001</v>
      </c>
      <c r="BK1905" s="42">
        <v>0</v>
      </c>
      <c r="BL1905" s="42">
        <v>0</v>
      </c>
      <c r="BM1905" s="42">
        <v>0</v>
      </c>
      <c r="BN1905" s="42">
        <v>4.0701749999999999</v>
      </c>
      <c r="BO1905" s="42">
        <v>0</v>
      </c>
      <c r="BP1905" s="42">
        <v>0</v>
      </c>
      <c r="BQ1905" s="42">
        <v>16.280702000000002</v>
      </c>
      <c r="BR1905" s="42">
        <v>4.0701749999999999</v>
      </c>
      <c r="BS1905" s="42">
        <v>0</v>
      </c>
      <c r="BT1905" s="42">
        <v>0</v>
      </c>
      <c r="BU1905" s="42">
        <v>0</v>
      </c>
      <c r="BV1905" s="42">
        <v>0</v>
      </c>
      <c r="BW1905" s="42">
        <v>0</v>
      </c>
      <c r="BX1905" s="42">
        <v>0</v>
      </c>
      <c r="BY1905" s="42">
        <v>0</v>
      </c>
      <c r="BZ1905" s="42">
        <v>0</v>
      </c>
      <c r="CA1905" s="42">
        <v>0</v>
      </c>
      <c r="CB1905" s="42">
        <v>12.210526</v>
      </c>
      <c r="CC1905" s="42">
        <v>0</v>
      </c>
      <c r="CD1905" s="42">
        <v>0</v>
      </c>
      <c r="CE1905" s="42">
        <v>0</v>
      </c>
      <c r="CF1905" s="42">
        <v>8.1403510000000008</v>
      </c>
      <c r="CG1905" s="42">
        <v>0</v>
      </c>
      <c r="CH1905" s="42">
        <v>4.0701749999999999</v>
      </c>
      <c r="CI1905" s="42">
        <v>0</v>
      </c>
      <c r="CJ1905" s="42">
        <v>0</v>
      </c>
      <c r="CK1905" s="42">
        <v>36.631579000000002</v>
      </c>
      <c r="CL1905" s="42">
        <v>0</v>
      </c>
      <c r="CM1905" s="42">
        <v>0</v>
      </c>
      <c r="CN1905" s="42">
        <v>0</v>
      </c>
      <c r="CO1905" s="42">
        <v>0</v>
      </c>
      <c r="CP1905" s="42">
        <v>0</v>
      </c>
      <c r="CQ1905" s="42">
        <v>0</v>
      </c>
      <c r="CR1905" s="42">
        <v>32.561404000000003</v>
      </c>
      <c r="CS1905" s="42">
        <v>4.0701749999999999</v>
      </c>
    </row>
    <row r="1906" spans="1:97">
      <c r="A1906" s="40" t="s">
        <v>4523</v>
      </c>
      <c r="B1906" s="40" t="s">
        <v>289</v>
      </c>
      <c r="C1906" s="40" t="s">
        <v>4176</v>
      </c>
      <c r="D1906" s="40" t="s">
        <v>4201</v>
      </c>
      <c r="E1906" s="40" t="s">
        <v>4202</v>
      </c>
      <c r="F1906" s="40" t="s">
        <v>2903</v>
      </c>
      <c r="G1906" s="41" t="s">
        <v>294</v>
      </c>
      <c r="H1906" s="40" t="s">
        <v>4524</v>
      </c>
      <c r="I1906" s="42">
        <v>169</v>
      </c>
      <c r="J1906" s="42">
        <v>28.829412000000001</v>
      </c>
      <c r="K1906" s="42">
        <v>26.841176000000001</v>
      </c>
      <c r="L1906" s="42">
        <v>39.764705999999997</v>
      </c>
      <c r="M1906" s="42">
        <v>34.794117999999997</v>
      </c>
      <c r="N1906" s="42">
        <v>25.847059000000002</v>
      </c>
      <c r="O1906" s="42">
        <v>12.923529</v>
      </c>
      <c r="P1906" s="42">
        <v>37</v>
      </c>
      <c r="Q1906" s="42">
        <v>36</v>
      </c>
      <c r="R1906" s="42">
        <v>32</v>
      </c>
      <c r="S1906" s="42">
        <v>36</v>
      </c>
      <c r="T1906" s="42">
        <v>22</v>
      </c>
      <c r="U1906" s="42">
        <v>16</v>
      </c>
      <c r="V1906" s="42">
        <v>90.464706000000007</v>
      </c>
      <c r="W1906" s="42">
        <v>16.899999999999999</v>
      </c>
      <c r="X1906" s="42">
        <v>16.899999999999999</v>
      </c>
      <c r="Y1906" s="42">
        <v>20.876470999999999</v>
      </c>
      <c r="Z1906" s="42">
        <v>17.894117999999999</v>
      </c>
      <c r="AA1906" s="42">
        <v>11.929411999999999</v>
      </c>
      <c r="AB1906" s="42">
        <v>3.9764710000000001</v>
      </c>
      <c r="AC1906" s="42">
        <v>1.988235</v>
      </c>
      <c r="AD1906" s="42">
        <v>24.852941000000001</v>
      </c>
      <c r="AE1906" s="42">
        <v>54.676470999999999</v>
      </c>
      <c r="AF1906" s="42">
        <v>10.935294000000001</v>
      </c>
      <c r="AG1906" s="42">
        <v>78.535293999999993</v>
      </c>
      <c r="AH1906" s="42">
        <v>11.929411999999999</v>
      </c>
      <c r="AI1906" s="42">
        <v>9.9411760000000005</v>
      </c>
      <c r="AJ1906" s="42">
        <v>18.888235000000002</v>
      </c>
      <c r="AK1906" s="42">
        <v>16.899999999999999</v>
      </c>
      <c r="AL1906" s="42">
        <v>13.917647000000001</v>
      </c>
      <c r="AM1906" s="42">
        <v>3.9764710000000001</v>
      </c>
      <c r="AN1906" s="42">
        <v>2.9823529999999998</v>
      </c>
      <c r="AO1906" s="42">
        <v>12.923529</v>
      </c>
      <c r="AP1906" s="42">
        <v>51.694118000000003</v>
      </c>
      <c r="AQ1906" s="42">
        <v>13.917647000000001</v>
      </c>
      <c r="AR1906" s="42">
        <v>143.152941</v>
      </c>
      <c r="AS1906" s="42">
        <v>19.882352999999998</v>
      </c>
      <c r="AT1906" s="42">
        <v>15.905882</v>
      </c>
      <c r="AU1906" s="42">
        <v>3.9764710000000001</v>
      </c>
      <c r="AV1906" s="42">
        <v>3.9764710000000001</v>
      </c>
      <c r="AW1906" s="42">
        <v>31.811765000000001</v>
      </c>
      <c r="AX1906" s="42">
        <v>11.929411999999999</v>
      </c>
      <c r="AY1906" s="42">
        <v>43.741176000000003</v>
      </c>
      <c r="AZ1906" s="42">
        <v>11.929411999999999</v>
      </c>
      <c r="BA1906" s="42">
        <v>63.623528999999998</v>
      </c>
      <c r="BB1906" s="42">
        <v>11.929411999999999</v>
      </c>
      <c r="BC1906" s="42">
        <v>11.929411999999999</v>
      </c>
      <c r="BD1906" s="42">
        <v>3.9764710000000001</v>
      </c>
      <c r="BE1906" s="42">
        <v>0</v>
      </c>
      <c r="BF1906" s="42">
        <v>3.9764710000000001</v>
      </c>
      <c r="BG1906" s="42">
        <v>11.929411999999999</v>
      </c>
      <c r="BH1906" s="42">
        <v>11.929411999999999</v>
      </c>
      <c r="BI1906" s="42">
        <v>7.952941</v>
      </c>
      <c r="BJ1906" s="42">
        <v>79.529411999999994</v>
      </c>
      <c r="BK1906" s="42">
        <v>7.952941</v>
      </c>
      <c r="BL1906" s="42">
        <v>3.9764710000000001</v>
      </c>
      <c r="BM1906" s="42">
        <v>0</v>
      </c>
      <c r="BN1906" s="42">
        <v>3.9764710000000001</v>
      </c>
      <c r="BO1906" s="42">
        <v>27.835294000000001</v>
      </c>
      <c r="BP1906" s="42">
        <v>0</v>
      </c>
      <c r="BQ1906" s="42">
        <v>31.811765000000001</v>
      </c>
      <c r="BR1906" s="42">
        <v>3.9764710000000001</v>
      </c>
      <c r="BS1906" s="42">
        <v>11.929411999999999</v>
      </c>
      <c r="BT1906" s="42">
        <v>0</v>
      </c>
      <c r="BU1906" s="42">
        <v>0</v>
      </c>
      <c r="BV1906" s="42">
        <v>0</v>
      </c>
      <c r="BW1906" s="42">
        <v>0</v>
      </c>
      <c r="BX1906" s="42">
        <v>3.9764710000000001</v>
      </c>
      <c r="BY1906" s="42">
        <v>7.952941</v>
      </c>
      <c r="BZ1906" s="42">
        <v>0</v>
      </c>
      <c r="CA1906" s="42">
        <v>0</v>
      </c>
      <c r="CB1906" s="42">
        <v>67.599999999999994</v>
      </c>
      <c r="CC1906" s="42">
        <v>15.905882</v>
      </c>
      <c r="CD1906" s="42">
        <v>3.9764710000000001</v>
      </c>
      <c r="CE1906" s="42">
        <v>3.9764710000000001</v>
      </c>
      <c r="CF1906" s="42">
        <v>3.9764710000000001</v>
      </c>
      <c r="CG1906" s="42">
        <v>27.835294000000001</v>
      </c>
      <c r="CH1906" s="42">
        <v>3.9764710000000001</v>
      </c>
      <c r="CI1906" s="42">
        <v>0</v>
      </c>
      <c r="CJ1906" s="42">
        <v>7.952941</v>
      </c>
      <c r="CK1906" s="42">
        <v>63.623528999999998</v>
      </c>
      <c r="CL1906" s="42">
        <v>3.9764710000000001</v>
      </c>
      <c r="CM1906" s="42">
        <v>11.929411999999999</v>
      </c>
      <c r="CN1906" s="42">
        <v>0</v>
      </c>
      <c r="CO1906" s="42">
        <v>0</v>
      </c>
      <c r="CP1906" s="42">
        <v>0</v>
      </c>
      <c r="CQ1906" s="42">
        <v>0</v>
      </c>
      <c r="CR1906" s="42">
        <v>43.741176000000003</v>
      </c>
      <c r="CS1906" s="42">
        <v>3.9764710000000001</v>
      </c>
    </row>
    <row r="1907" spans="1:97">
      <c r="A1907" s="40" t="s">
        <v>4525</v>
      </c>
      <c r="B1907" s="40" t="s">
        <v>289</v>
      </c>
      <c r="C1907" s="40" t="s">
        <v>4176</v>
      </c>
      <c r="D1907" s="40" t="s">
        <v>4201</v>
      </c>
      <c r="E1907" s="40" t="s">
        <v>4202</v>
      </c>
      <c r="F1907" s="40" t="s">
        <v>2903</v>
      </c>
      <c r="G1907" s="41" t="s">
        <v>294</v>
      </c>
      <c r="H1907" s="40" t="s">
        <v>4526</v>
      </c>
      <c r="I1907" s="42">
        <v>93</v>
      </c>
      <c r="J1907" s="42">
        <v>12.681818</v>
      </c>
      <c r="K1907" s="42">
        <v>11.625</v>
      </c>
      <c r="L1907" s="42">
        <v>14.795455</v>
      </c>
      <c r="M1907" s="42">
        <v>30.647727</v>
      </c>
      <c r="N1907" s="42">
        <v>15.852273</v>
      </c>
      <c r="O1907" s="42">
        <v>7.3977269999999997</v>
      </c>
      <c r="P1907" s="42">
        <v>15</v>
      </c>
      <c r="Q1907" s="42">
        <v>12</v>
      </c>
      <c r="R1907" s="42">
        <v>20</v>
      </c>
      <c r="S1907" s="42">
        <v>19</v>
      </c>
      <c r="T1907" s="42">
        <v>16</v>
      </c>
      <c r="U1907" s="42">
        <v>12</v>
      </c>
      <c r="V1907" s="42">
        <v>46.5</v>
      </c>
      <c r="W1907" s="42">
        <v>5.2840910000000001</v>
      </c>
      <c r="X1907" s="42">
        <v>9.5113640000000004</v>
      </c>
      <c r="Y1907" s="42">
        <v>6.3409089999999999</v>
      </c>
      <c r="Z1907" s="42">
        <v>14.795455</v>
      </c>
      <c r="AA1907" s="42">
        <v>7.3977269999999997</v>
      </c>
      <c r="AB1907" s="42">
        <v>3.170455</v>
      </c>
      <c r="AC1907" s="42">
        <v>0</v>
      </c>
      <c r="AD1907" s="42">
        <v>8.4545449999999995</v>
      </c>
      <c r="AE1907" s="42">
        <v>32.761364</v>
      </c>
      <c r="AF1907" s="42">
        <v>5.2840910000000001</v>
      </c>
      <c r="AG1907" s="42">
        <v>46.5</v>
      </c>
      <c r="AH1907" s="42">
        <v>7.3977269999999997</v>
      </c>
      <c r="AI1907" s="42">
        <v>2.1136360000000001</v>
      </c>
      <c r="AJ1907" s="42">
        <v>8.4545449999999995</v>
      </c>
      <c r="AK1907" s="42">
        <v>15.852273</v>
      </c>
      <c r="AL1907" s="42">
        <v>8.4545449999999995</v>
      </c>
      <c r="AM1907" s="42">
        <v>4.2272730000000003</v>
      </c>
      <c r="AN1907" s="42">
        <v>0</v>
      </c>
      <c r="AO1907" s="42">
        <v>7.3977269999999997</v>
      </c>
      <c r="AP1907" s="42">
        <v>29.590909</v>
      </c>
      <c r="AQ1907" s="42">
        <v>9.5113640000000004</v>
      </c>
      <c r="AR1907" s="42">
        <v>76.090908999999996</v>
      </c>
      <c r="AS1907" s="42">
        <v>8.4545449999999995</v>
      </c>
      <c r="AT1907" s="42">
        <v>4.2272730000000003</v>
      </c>
      <c r="AU1907" s="42">
        <v>8.4545449999999995</v>
      </c>
      <c r="AV1907" s="42">
        <v>12.681818</v>
      </c>
      <c r="AW1907" s="42">
        <v>8.4545449999999995</v>
      </c>
      <c r="AX1907" s="42">
        <v>8.4545449999999995</v>
      </c>
      <c r="AY1907" s="42">
        <v>16.909091</v>
      </c>
      <c r="AZ1907" s="42">
        <v>8.4545449999999995</v>
      </c>
      <c r="BA1907" s="42">
        <v>42.272727000000003</v>
      </c>
      <c r="BB1907" s="42">
        <v>4.2272730000000003</v>
      </c>
      <c r="BC1907" s="42">
        <v>4.2272730000000003</v>
      </c>
      <c r="BD1907" s="42">
        <v>0</v>
      </c>
      <c r="BE1907" s="42">
        <v>4.2272730000000003</v>
      </c>
      <c r="BF1907" s="42">
        <v>4.2272730000000003</v>
      </c>
      <c r="BG1907" s="42">
        <v>8.4545449999999995</v>
      </c>
      <c r="BH1907" s="42">
        <v>8.4545449999999995</v>
      </c>
      <c r="BI1907" s="42">
        <v>8.4545449999999995</v>
      </c>
      <c r="BJ1907" s="42">
        <v>33.818182</v>
      </c>
      <c r="BK1907" s="42">
        <v>4.2272730000000003</v>
      </c>
      <c r="BL1907" s="42">
        <v>0</v>
      </c>
      <c r="BM1907" s="42">
        <v>8.4545449999999995</v>
      </c>
      <c r="BN1907" s="42">
        <v>8.4545449999999995</v>
      </c>
      <c r="BO1907" s="42">
        <v>4.2272730000000003</v>
      </c>
      <c r="BP1907" s="42">
        <v>0</v>
      </c>
      <c r="BQ1907" s="42">
        <v>8.4545449999999995</v>
      </c>
      <c r="BR1907" s="42">
        <v>0</v>
      </c>
      <c r="BS1907" s="42">
        <v>8.4545449999999995</v>
      </c>
      <c r="BT1907" s="42">
        <v>0</v>
      </c>
      <c r="BU1907" s="42">
        <v>0</v>
      </c>
      <c r="BV1907" s="42">
        <v>0</v>
      </c>
      <c r="BW1907" s="42">
        <v>0</v>
      </c>
      <c r="BX1907" s="42">
        <v>0</v>
      </c>
      <c r="BY1907" s="42">
        <v>4.2272730000000003</v>
      </c>
      <c r="BZ1907" s="42">
        <v>0</v>
      </c>
      <c r="CA1907" s="42">
        <v>4.2272730000000003</v>
      </c>
      <c r="CB1907" s="42">
        <v>42.272727000000003</v>
      </c>
      <c r="CC1907" s="42">
        <v>8.4545449999999995</v>
      </c>
      <c r="CD1907" s="42">
        <v>4.2272730000000003</v>
      </c>
      <c r="CE1907" s="42">
        <v>4.2272730000000003</v>
      </c>
      <c r="CF1907" s="42">
        <v>12.681818</v>
      </c>
      <c r="CG1907" s="42">
        <v>8.4545449999999995</v>
      </c>
      <c r="CH1907" s="42">
        <v>4.2272730000000003</v>
      </c>
      <c r="CI1907" s="42">
        <v>0</v>
      </c>
      <c r="CJ1907" s="42">
        <v>0</v>
      </c>
      <c r="CK1907" s="42">
        <v>25.363636</v>
      </c>
      <c r="CL1907" s="42">
        <v>0</v>
      </c>
      <c r="CM1907" s="42">
        <v>0</v>
      </c>
      <c r="CN1907" s="42">
        <v>4.2272730000000003</v>
      </c>
      <c r="CO1907" s="42">
        <v>0</v>
      </c>
      <c r="CP1907" s="42">
        <v>0</v>
      </c>
      <c r="CQ1907" s="42">
        <v>0</v>
      </c>
      <c r="CR1907" s="42">
        <v>16.909091</v>
      </c>
      <c r="CS1907" s="42">
        <v>4.2272730000000003</v>
      </c>
    </row>
    <row r="1908" spans="1:97">
      <c r="A1908" s="40" t="s">
        <v>4527</v>
      </c>
      <c r="B1908" s="40" t="s">
        <v>289</v>
      </c>
      <c r="C1908" s="40" t="s">
        <v>4176</v>
      </c>
      <c r="D1908" s="40" t="s">
        <v>4187</v>
      </c>
      <c r="E1908" s="40" t="s">
        <v>4463</v>
      </c>
      <c r="F1908" s="40" t="s">
        <v>2814</v>
      </c>
      <c r="G1908" s="41" t="s">
        <v>294</v>
      </c>
      <c r="H1908" s="40" t="s">
        <v>4528</v>
      </c>
      <c r="I1908" s="42">
        <v>460</v>
      </c>
      <c r="J1908" s="42">
        <v>94.148517999999996</v>
      </c>
      <c r="K1908" s="42">
        <v>59.885041000000001</v>
      </c>
      <c r="L1908" s="42">
        <v>106.535522</v>
      </c>
      <c r="M1908" s="42">
        <v>91.149590000000003</v>
      </c>
      <c r="N1908" s="42">
        <v>76.017137000000005</v>
      </c>
      <c r="O1908" s="42">
        <v>32.264192000000001</v>
      </c>
      <c r="P1908" s="42">
        <v>64</v>
      </c>
      <c r="Q1908" s="42">
        <v>49</v>
      </c>
      <c r="R1908" s="42">
        <v>78</v>
      </c>
      <c r="S1908" s="42">
        <v>85</v>
      </c>
      <c r="T1908" s="42">
        <v>60</v>
      </c>
      <c r="U1908" s="42">
        <v>35</v>
      </c>
      <c r="V1908" s="42">
        <v>229.00035700000001</v>
      </c>
      <c r="W1908" s="42">
        <v>42.753303000000002</v>
      </c>
      <c r="X1908" s="42">
        <v>32.314888000000003</v>
      </c>
      <c r="Y1908" s="42">
        <v>53.242412999999999</v>
      </c>
      <c r="Z1908" s="42">
        <v>48.446983000000003</v>
      </c>
      <c r="AA1908" s="42">
        <v>40.855409000000002</v>
      </c>
      <c r="AB1908" s="42">
        <v>11.387362</v>
      </c>
      <c r="AC1908" s="42">
        <v>0</v>
      </c>
      <c r="AD1908" s="42">
        <v>57.936452000000003</v>
      </c>
      <c r="AE1908" s="42">
        <v>135.90217799999999</v>
      </c>
      <c r="AF1908" s="42">
        <v>35.161727999999997</v>
      </c>
      <c r="AG1908" s="42">
        <v>230.99964299999999</v>
      </c>
      <c r="AH1908" s="42">
        <v>51.395215</v>
      </c>
      <c r="AI1908" s="42">
        <v>27.570153000000001</v>
      </c>
      <c r="AJ1908" s="42">
        <v>53.293109000000001</v>
      </c>
      <c r="AK1908" s="42">
        <v>42.702607</v>
      </c>
      <c r="AL1908" s="42">
        <v>35.161727999999997</v>
      </c>
      <c r="AM1908" s="42">
        <v>20.876830000000002</v>
      </c>
      <c r="AN1908" s="42">
        <v>0</v>
      </c>
      <c r="AO1908" s="42">
        <v>60.884684</v>
      </c>
      <c r="AP1908" s="42">
        <v>132.106391</v>
      </c>
      <c r="AQ1908" s="42">
        <v>38.008567999999997</v>
      </c>
      <c r="AR1908" s="42">
        <v>373.20385099999999</v>
      </c>
      <c r="AS1908" s="42">
        <v>3.7957869999999998</v>
      </c>
      <c r="AT1908" s="42">
        <v>18.978936000000001</v>
      </c>
      <c r="AU1908" s="42">
        <v>26.570511</v>
      </c>
      <c r="AV1908" s="42">
        <v>64.731166999999999</v>
      </c>
      <c r="AW1908" s="42">
        <v>34.162084999999998</v>
      </c>
      <c r="AX1908" s="42">
        <v>57.139592</v>
      </c>
      <c r="AY1908" s="42">
        <v>125.666546</v>
      </c>
      <c r="AZ1908" s="42">
        <v>42.159225999999997</v>
      </c>
      <c r="BA1908" s="42">
        <v>186.60192499999999</v>
      </c>
      <c r="BB1908" s="42">
        <v>3.7957869999999998</v>
      </c>
      <c r="BC1908" s="42">
        <v>18.978936000000001</v>
      </c>
      <c r="BD1908" s="42">
        <v>15.183149</v>
      </c>
      <c r="BE1908" s="42">
        <v>30.569081000000001</v>
      </c>
      <c r="BF1908" s="42">
        <v>0</v>
      </c>
      <c r="BG1908" s="42">
        <v>37.957872999999999</v>
      </c>
      <c r="BH1908" s="42">
        <v>60.935378999999998</v>
      </c>
      <c r="BI1908" s="42">
        <v>19.181719000000001</v>
      </c>
      <c r="BJ1908" s="42">
        <v>186.60192499999999</v>
      </c>
      <c r="BK1908" s="42">
        <v>0</v>
      </c>
      <c r="BL1908" s="42">
        <v>0</v>
      </c>
      <c r="BM1908" s="42">
        <v>11.387362</v>
      </c>
      <c r="BN1908" s="42">
        <v>34.162084999999998</v>
      </c>
      <c r="BO1908" s="42">
        <v>34.162084999999998</v>
      </c>
      <c r="BP1908" s="42">
        <v>19.181719000000001</v>
      </c>
      <c r="BQ1908" s="42">
        <v>64.731166999999999</v>
      </c>
      <c r="BR1908" s="42">
        <v>22.977506999999999</v>
      </c>
      <c r="BS1908" s="42">
        <v>30.366298</v>
      </c>
      <c r="BT1908" s="42">
        <v>0</v>
      </c>
      <c r="BU1908" s="42">
        <v>0</v>
      </c>
      <c r="BV1908" s="42">
        <v>0</v>
      </c>
      <c r="BW1908" s="42">
        <v>0</v>
      </c>
      <c r="BX1908" s="42">
        <v>3.7957869999999998</v>
      </c>
      <c r="BY1908" s="42">
        <v>3.7957869999999998</v>
      </c>
      <c r="BZ1908" s="42">
        <v>0</v>
      </c>
      <c r="CA1908" s="42">
        <v>22.774723999999999</v>
      </c>
      <c r="CB1908" s="42">
        <v>183.00892099999999</v>
      </c>
      <c r="CC1908" s="42">
        <v>0</v>
      </c>
      <c r="CD1908" s="42">
        <v>18.978936000000001</v>
      </c>
      <c r="CE1908" s="42">
        <v>22.774723999999999</v>
      </c>
      <c r="CF1908" s="42">
        <v>60.935378999999998</v>
      </c>
      <c r="CG1908" s="42">
        <v>22.774723999999999</v>
      </c>
      <c r="CH1908" s="42">
        <v>45.752229999999997</v>
      </c>
      <c r="CI1908" s="42">
        <v>0</v>
      </c>
      <c r="CJ1908" s="42">
        <v>11.792928</v>
      </c>
      <c r="CK1908" s="42">
        <v>159.828631</v>
      </c>
      <c r="CL1908" s="42">
        <v>3.7957869999999998</v>
      </c>
      <c r="CM1908" s="42">
        <v>0</v>
      </c>
      <c r="CN1908" s="42">
        <v>3.7957869999999998</v>
      </c>
      <c r="CO1908" s="42">
        <v>3.7957869999999998</v>
      </c>
      <c r="CP1908" s="42">
        <v>7.5915749999999997</v>
      </c>
      <c r="CQ1908" s="42">
        <v>7.5915749999999997</v>
      </c>
      <c r="CR1908" s="42">
        <v>125.666546</v>
      </c>
      <c r="CS1908" s="42">
        <v>7.5915749999999997</v>
      </c>
    </row>
    <row r="1909" spans="1:97">
      <c r="A1909" s="40" t="s">
        <v>4529</v>
      </c>
      <c r="B1909" s="40" t="s">
        <v>289</v>
      </c>
      <c r="C1909" s="40" t="s">
        <v>4176</v>
      </c>
      <c r="D1909" s="40" t="s">
        <v>4187</v>
      </c>
      <c r="E1909" s="40" t="s">
        <v>4326</v>
      </c>
      <c r="F1909" s="40" t="s">
        <v>2814</v>
      </c>
      <c r="G1909" s="41" t="s">
        <v>294</v>
      </c>
      <c r="H1909" s="40" t="s">
        <v>4530</v>
      </c>
      <c r="I1909" s="42">
        <v>934</v>
      </c>
      <c r="J1909" s="42">
        <v>161.873808</v>
      </c>
      <c r="K1909" s="42">
        <v>116.629576</v>
      </c>
      <c r="L1909" s="42">
        <v>174.939109</v>
      </c>
      <c r="M1909" s="42">
        <v>212.134668</v>
      </c>
      <c r="N1909" s="42">
        <v>179.955738</v>
      </c>
      <c r="O1909" s="42">
        <v>88.467101</v>
      </c>
      <c r="P1909" s="42">
        <v>131</v>
      </c>
      <c r="Q1909" s="42">
        <v>137</v>
      </c>
      <c r="R1909" s="42">
        <v>158</v>
      </c>
      <c r="S1909" s="42">
        <v>225</v>
      </c>
      <c r="T1909" s="42">
        <v>155</v>
      </c>
      <c r="U1909" s="42">
        <v>74</v>
      </c>
      <c r="V1909" s="42">
        <v>462.47032300000001</v>
      </c>
      <c r="W1909" s="42">
        <v>84.4559</v>
      </c>
      <c r="X1909" s="42">
        <v>54.293078000000001</v>
      </c>
      <c r="Y1909" s="42">
        <v>89.483035999999998</v>
      </c>
      <c r="Z1909" s="42">
        <v>112.597358</v>
      </c>
      <c r="AA1909" s="42">
        <v>84.445391000000001</v>
      </c>
      <c r="AB1909" s="42">
        <v>36.190131000000001</v>
      </c>
      <c r="AC1909" s="42">
        <v>1.0054270000000001</v>
      </c>
      <c r="AD1909" s="42">
        <v>106.57530199999999</v>
      </c>
      <c r="AE1909" s="42">
        <v>273.45522999999997</v>
      </c>
      <c r="AF1909" s="42">
        <v>82.439791</v>
      </c>
      <c r="AG1909" s="42">
        <v>471.52967699999999</v>
      </c>
      <c r="AH1909" s="42">
        <v>77.417907999999997</v>
      </c>
      <c r="AI1909" s="42">
        <v>62.336497000000001</v>
      </c>
      <c r="AJ1909" s="42">
        <v>85.456073000000004</v>
      </c>
      <c r="AK1909" s="42">
        <v>99.537310000000005</v>
      </c>
      <c r="AL1909" s="42">
        <v>95.510346999999996</v>
      </c>
      <c r="AM1909" s="42">
        <v>49.260686999999997</v>
      </c>
      <c r="AN1909" s="42">
        <v>2.0108549999999998</v>
      </c>
      <c r="AO1909" s="42">
        <v>99.537310000000005</v>
      </c>
      <c r="AP1909" s="42">
        <v>274.47642000000002</v>
      </c>
      <c r="AQ1909" s="42">
        <v>97.515946999999997</v>
      </c>
      <c r="AR1909" s="42">
        <v>804.27885200000003</v>
      </c>
      <c r="AS1909" s="42">
        <v>16.086838</v>
      </c>
      <c r="AT1909" s="42">
        <v>28.151966999999999</v>
      </c>
      <c r="AU1909" s="42">
        <v>24.130257</v>
      </c>
      <c r="AV1909" s="42">
        <v>100.521721</v>
      </c>
      <c r="AW1909" s="42">
        <v>104.564447</v>
      </c>
      <c r="AX1909" s="42">
        <v>128.673688</v>
      </c>
      <c r="AY1909" s="42">
        <v>293.56377800000001</v>
      </c>
      <c r="AZ1909" s="42">
        <v>108.586157</v>
      </c>
      <c r="BA1909" s="42">
        <v>357.91113000000001</v>
      </c>
      <c r="BB1909" s="42">
        <v>12.065129000000001</v>
      </c>
      <c r="BC1909" s="42">
        <v>20.108547999999999</v>
      </c>
      <c r="BD1909" s="42">
        <v>12.065129000000001</v>
      </c>
      <c r="BE1909" s="42">
        <v>64.347352000000001</v>
      </c>
      <c r="BF1909" s="42">
        <v>8.0434190000000001</v>
      </c>
      <c r="BG1909" s="42">
        <v>88.456592999999998</v>
      </c>
      <c r="BH1909" s="42">
        <v>128.694704</v>
      </c>
      <c r="BI1909" s="42">
        <v>24.130257</v>
      </c>
      <c r="BJ1909" s="42">
        <v>446.36772300000001</v>
      </c>
      <c r="BK1909" s="42">
        <v>4.0217099999999997</v>
      </c>
      <c r="BL1909" s="42">
        <v>8.0434190000000001</v>
      </c>
      <c r="BM1909" s="42">
        <v>12.065129000000001</v>
      </c>
      <c r="BN1909" s="42">
        <v>36.174368999999999</v>
      </c>
      <c r="BO1909" s="42">
        <v>96.521028000000001</v>
      </c>
      <c r="BP1909" s="42">
        <v>40.217095</v>
      </c>
      <c r="BQ1909" s="42">
        <v>164.86907299999999</v>
      </c>
      <c r="BR1909" s="42">
        <v>84.4559</v>
      </c>
      <c r="BS1909" s="42">
        <v>96.521028000000001</v>
      </c>
      <c r="BT1909" s="42">
        <v>0</v>
      </c>
      <c r="BU1909" s="42">
        <v>0</v>
      </c>
      <c r="BV1909" s="42">
        <v>0</v>
      </c>
      <c r="BW1909" s="42">
        <v>0</v>
      </c>
      <c r="BX1909" s="42">
        <v>8.0434190000000001</v>
      </c>
      <c r="BY1909" s="42">
        <v>24.130257</v>
      </c>
      <c r="BZ1909" s="42">
        <v>0</v>
      </c>
      <c r="CA1909" s="42">
        <v>64.347352000000001</v>
      </c>
      <c r="CB1909" s="42">
        <v>337.781566</v>
      </c>
      <c r="CC1909" s="42">
        <v>16.086838</v>
      </c>
      <c r="CD1909" s="42">
        <v>20.108547999999999</v>
      </c>
      <c r="CE1909" s="42">
        <v>20.108547999999999</v>
      </c>
      <c r="CF1909" s="42">
        <v>84.434882999999999</v>
      </c>
      <c r="CG1909" s="42">
        <v>84.4559</v>
      </c>
      <c r="CH1909" s="42">
        <v>88.456592999999998</v>
      </c>
      <c r="CI1909" s="42">
        <v>0</v>
      </c>
      <c r="CJ1909" s="42">
        <v>24.130257</v>
      </c>
      <c r="CK1909" s="42">
        <v>369.97625799999997</v>
      </c>
      <c r="CL1909" s="42">
        <v>0</v>
      </c>
      <c r="CM1909" s="42">
        <v>8.0434190000000001</v>
      </c>
      <c r="CN1909" s="42">
        <v>4.0217099999999997</v>
      </c>
      <c r="CO1909" s="42">
        <v>16.086838</v>
      </c>
      <c r="CP1909" s="42">
        <v>12.065129000000001</v>
      </c>
      <c r="CQ1909" s="42">
        <v>16.086838</v>
      </c>
      <c r="CR1909" s="42">
        <v>293.56377800000001</v>
      </c>
      <c r="CS1909" s="42">
        <v>20.108547999999999</v>
      </c>
    </row>
    <row r="1910" spans="1:97">
      <c r="A1910" s="40" t="s">
        <v>4531</v>
      </c>
      <c r="B1910" s="40" t="s">
        <v>289</v>
      </c>
      <c r="C1910" s="40" t="s">
        <v>4176</v>
      </c>
      <c r="D1910" s="40" t="s">
        <v>4177</v>
      </c>
      <c r="E1910" s="40" t="s">
        <v>4288</v>
      </c>
      <c r="F1910" s="40" t="s">
        <v>2814</v>
      </c>
      <c r="G1910" s="41" t="s">
        <v>294</v>
      </c>
      <c r="H1910" s="40" t="s">
        <v>4532</v>
      </c>
      <c r="I1910" s="42">
        <v>189</v>
      </c>
      <c r="J1910" s="42">
        <v>38.091813999999999</v>
      </c>
      <c r="K1910" s="42">
        <v>19.623055999999998</v>
      </c>
      <c r="L1910" s="42">
        <v>34.628922000000003</v>
      </c>
      <c r="M1910" s="42">
        <v>42.556617000000003</v>
      </c>
      <c r="N1910" s="42">
        <v>26.396453999999999</v>
      </c>
      <c r="O1910" s="42">
        <v>27.703137999999999</v>
      </c>
      <c r="P1910" s="42">
        <v>12</v>
      </c>
      <c r="Q1910" s="42">
        <v>19</v>
      </c>
      <c r="R1910" s="42">
        <v>27</v>
      </c>
      <c r="S1910" s="42">
        <v>26</v>
      </c>
      <c r="T1910" s="42">
        <v>28</v>
      </c>
      <c r="U1910" s="42">
        <v>21</v>
      </c>
      <c r="V1910" s="42">
        <v>95.654297</v>
      </c>
      <c r="W1910" s="42">
        <v>18.468758000000001</v>
      </c>
      <c r="X1910" s="42">
        <v>12.697271000000001</v>
      </c>
      <c r="Y1910" s="42">
        <v>13.851569</v>
      </c>
      <c r="Z1910" s="42">
        <v>24.087859000000002</v>
      </c>
      <c r="AA1910" s="42">
        <v>15.005865999999999</v>
      </c>
      <c r="AB1910" s="42">
        <v>11.542973999999999</v>
      </c>
      <c r="AC1910" s="42">
        <v>0</v>
      </c>
      <c r="AD1910" s="42">
        <v>21.931650999999999</v>
      </c>
      <c r="AE1910" s="42">
        <v>52.945293999999997</v>
      </c>
      <c r="AF1910" s="42">
        <v>20.777353000000002</v>
      </c>
      <c r="AG1910" s="42">
        <v>93.345703</v>
      </c>
      <c r="AH1910" s="42">
        <v>19.623055999999998</v>
      </c>
      <c r="AI1910" s="42">
        <v>6.9257840000000002</v>
      </c>
      <c r="AJ1910" s="42">
        <v>20.777353000000002</v>
      </c>
      <c r="AK1910" s="42">
        <v>18.468758000000001</v>
      </c>
      <c r="AL1910" s="42">
        <v>11.390587</v>
      </c>
      <c r="AM1910" s="42">
        <v>12.697271000000001</v>
      </c>
      <c r="AN1910" s="42">
        <v>3.4628920000000001</v>
      </c>
      <c r="AO1910" s="42">
        <v>21.931650999999999</v>
      </c>
      <c r="AP1910" s="42">
        <v>48.328104000000003</v>
      </c>
      <c r="AQ1910" s="42">
        <v>23.085947999999998</v>
      </c>
      <c r="AR1910" s="42">
        <v>152.367257</v>
      </c>
      <c r="AS1910" s="42">
        <v>0</v>
      </c>
      <c r="AT1910" s="42">
        <v>0</v>
      </c>
      <c r="AU1910" s="42">
        <v>0</v>
      </c>
      <c r="AV1910" s="42">
        <v>23.085947999999998</v>
      </c>
      <c r="AW1910" s="42">
        <v>46.171895999999997</v>
      </c>
      <c r="AX1910" s="42">
        <v>13.851569</v>
      </c>
      <c r="AY1910" s="42">
        <v>55.406275000000001</v>
      </c>
      <c r="AZ1910" s="42">
        <v>13.851569</v>
      </c>
      <c r="BA1910" s="42">
        <v>73.875033000000002</v>
      </c>
      <c r="BB1910" s="42">
        <v>0</v>
      </c>
      <c r="BC1910" s="42">
        <v>0</v>
      </c>
      <c r="BD1910" s="42">
        <v>0</v>
      </c>
      <c r="BE1910" s="42">
        <v>9.2343790000000006</v>
      </c>
      <c r="BF1910" s="42">
        <v>23.085947999999998</v>
      </c>
      <c r="BG1910" s="42">
        <v>9.2343790000000006</v>
      </c>
      <c r="BH1910" s="42">
        <v>32.320326999999999</v>
      </c>
      <c r="BI1910" s="42">
        <v>0</v>
      </c>
      <c r="BJ1910" s="42">
        <v>78.492222999999996</v>
      </c>
      <c r="BK1910" s="42">
        <v>0</v>
      </c>
      <c r="BL1910" s="42">
        <v>0</v>
      </c>
      <c r="BM1910" s="42">
        <v>0</v>
      </c>
      <c r="BN1910" s="42">
        <v>13.851569</v>
      </c>
      <c r="BO1910" s="42">
        <v>23.085947999999998</v>
      </c>
      <c r="BP1910" s="42">
        <v>4.6171899999999999</v>
      </c>
      <c r="BQ1910" s="42">
        <v>23.085947999999998</v>
      </c>
      <c r="BR1910" s="42">
        <v>13.851569</v>
      </c>
      <c r="BS1910" s="42">
        <v>13.851569</v>
      </c>
      <c r="BT1910" s="42">
        <v>0</v>
      </c>
      <c r="BU1910" s="42">
        <v>0</v>
      </c>
      <c r="BV1910" s="42">
        <v>0</v>
      </c>
      <c r="BW1910" s="42">
        <v>4.6171899999999999</v>
      </c>
      <c r="BX1910" s="42">
        <v>0</v>
      </c>
      <c r="BY1910" s="42">
        <v>0</v>
      </c>
      <c r="BZ1910" s="42">
        <v>0</v>
      </c>
      <c r="CA1910" s="42">
        <v>9.2343790000000006</v>
      </c>
      <c r="CB1910" s="42">
        <v>69.257844000000006</v>
      </c>
      <c r="CC1910" s="42">
        <v>0</v>
      </c>
      <c r="CD1910" s="42">
        <v>0</v>
      </c>
      <c r="CE1910" s="42">
        <v>0</v>
      </c>
      <c r="CF1910" s="42">
        <v>18.468758000000001</v>
      </c>
      <c r="CG1910" s="42">
        <v>36.937517</v>
      </c>
      <c r="CH1910" s="42">
        <v>13.851569</v>
      </c>
      <c r="CI1910" s="42">
        <v>0</v>
      </c>
      <c r="CJ1910" s="42">
        <v>0</v>
      </c>
      <c r="CK1910" s="42">
        <v>69.257844000000006</v>
      </c>
      <c r="CL1910" s="42">
        <v>0</v>
      </c>
      <c r="CM1910" s="42">
        <v>0</v>
      </c>
      <c r="CN1910" s="42">
        <v>0</v>
      </c>
      <c r="CO1910" s="42">
        <v>0</v>
      </c>
      <c r="CP1910" s="42">
        <v>9.2343790000000006</v>
      </c>
      <c r="CQ1910" s="42">
        <v>0</v>
      </c>
      <c r="CR1910" s="42">
        <v>55.406275000000001</v>
      </c>
      <c r="CS1910" s="42">
        <v>4.6171899999999999</v>
      </c>
    </row>
    <row r="1911" spans="1:97">
      <c r="A1911" s="40" t="s">
        <v>4533</v>
      </c>
      <c r="B1911" s="40" t="s">
        <v>289</v>
      </c>
      <c r="C1911" s="40" t="s">
        <v>4176</v>
      </c>
      <c r="D1911" s="40" t="s">
        <v>4177</v>
      </c>
      <c r="E1911" s="40" t="s">
        <v>4253</v>
      </c>
      <c r="F1911" s="40" t="s">
        <v>2814</v>
      </c>
      <c r="G1911" s="41" t="s">
        <v>294</v>
      </c>
      <c r="H1911" s="40" t="s">
        <v>4534</v>
      </c>
      <c r="I1911" s="42">
        <v>101</v>
      </c>
      <c r="J1911" s="42">
        <v>19.190000000000001</v>
      </c>
      <c r="K1911" s="42">
        <v>13.13</v>
      </c>
      <c r="L1911" s="42">
        <v>22.22</v>
      </c>
      <c r="M1911" s="42">
        <v>21.21</v>
      </c>
      <c r="N1911" s="42">
        <v>12.12</v>
      </c>
      <c r="O1911" s="42">
        <v>13.13</v>
      </c>
      <c r="P1911" s="42">
        <v>19</v>
      </c>
      <c r="Q1911" s="42">
        <v>12</v>
      </c>
      <c r="R1911" s="42">
        <v>16</v>
      </c>
      <c r="S1911" s="42">
        <v>14</v>
      </c>
      <c r="T1911" s="42">
        <v>22</v>
      </c>
      <c r="U1911" s="42">
        <v>10</v>
      </c>
      <c r="V1911" s="42">
        <v>53.53</v>
      </c>
      <c r="W1911" s="42">
        <v>13.13</v>
      </c>
      <c r="X1911" s="42">
        <v>9.09</v>
      </c>
      <c r="Y1911" s="42">
        <v>10.1</v>
      </c>
      <c r="Z1911" s="42">
        <v>12.12</v>
      </c>
      <c r="AA1911" s="42">
        <v>5.05</v>
      </c>
      <c r="AB1911" s="42">
        <v>4.04</v>
      </c>
      <c r="AC1911" s="42">
        <v>0</v>
      </c>
      <c r="AD1911" s="42">
        <v>16.16</v>
      </c>
      <c r="AE1911" s="42">
        <v>31.31</v>
      </c>
      <c r="AF1911" s="42">
        <v>6.06</v>
      </c>
      <c r="AG1911" s="42">
        <v>47.47</v>
      </c>
      <c r="AH1911" s="42">
        <v>6.06</v>
      </c>
      <c r="AI1911" s="42">
        <v>4.04</v>
      </c>
      <c r="AJ1911" s="42">
        <v>12.12</v>
      </c>
      <c r="AK1911" s="42">
        <v>9.09</v>
      </c>
      <c r="AL1911" s="42">
        <v>7.07</v>
      </c>
      <c r="AM1911" s="42">
        <v>9.09</v>
      </c>
      <c r="AN1911" s="42">
        <v>0</v>
      </c>
      <c r="AO1911" s="42">
        <v>7.07</v>
      </c>
      <c r="AP1911" s="42">
        <v>24.24</v>
      </c>
      <c r="AQ1911" s="42">
        <v>16.16</v>
      </c>
      <c r="AR1911" s="42">
        <v>84.84</v>
      </c>
      <c r="AS1911" s="42">
        <v>8.08</v>
      </c>
      <c r="AT1911" s="42">
        <v>4.04</v>
      </c>
      <c r="AU1911" s="42">
        <v>12.12</v>
      </c>
      <c r="AV1911" s="42">
        <v>8.08</v>
      </c>
      <c r="AW1911" s="42">
        <v>12.12</v>
      </c>
      <c r="AX1911" s="42">
        <v>16.16</v>
      </c>
      <c r="AY1911" s="42">
        <v>20.2</v>
      </c>
      <c r="AZ1911" s="42">
        <v>4.04</v>
      </c>
      <c r="BA1911" s="42">
        <v>44.44</v>
      </c>
      <c r="BB1911" s="42">
        <v>8.08</v>
      </c>
      <c r="BC1911" s="42">
        <v>4.04</v>
      </c>
      <c r="BD1911" s="42">
        <v>4.04</v>
      </c>
      <c r="BE1911" s="42">
        <v>0</v>
      </c>
      <c r="BF1911" s="42">
        <v>0</v>
      </c>
      <c r="BG1911" s="42">
        <v>16.16</v>
      </c>
      <c r="BH1911" s="42">
        <v>8.08</v>
      </c>
      <c r="BI1911" s="42">
        <v>4.04</v>
      </c>
      <c r="BJ1911" s="42">
        <v>40.4</v>
      </c>
      <c r="BK1911" s="42">
        <v>0</v>
      </c>
      <c r="BL1911" s="42">
        <v>0</v>
      </c>
      <c r="BM1911" s="42">
        <v>8.08</v>
      </c>
      <c r="BN1911" s="42">
        <v>8.08</v>
      </c>
      <c r="BO1911" s="42">
        <v>12.12</v>
      </c>
      <c r="BP1911" s="42">
        <v>0</v>
      </c>
      <c r="BQ1911" s="42">
        <v>12.12</v>
      </c>
      <c r="BR1911" s="42">
        <v>0</v>
      </c>
      <c r="BS1911" s="42">
        <v>12.12</v>
      </c>
      <c r="BT1911" s="42">
        <v>0</v>
      </c>
      <c r="BU1911" s="42">
        <v>0</v>
      </c>
      <c r="BV1911" s="42">
        <v>0</v>
      </c>
      <c r="BW1911" s="42">
        <v>0</v>
      </c>
      <c r="BX1911" s="42">
        <v>0</v>
      </c>
      <c r="BY1911" s="42">
        <v>8.08</v>
      </c>
      <c r="BZ1911" s="42">
        <v>0</v>
      </c>
      <c r="CA1911" s="42">
        <v>4.04</v>
      </c>
      <c r="CB1911" s="42">
        <v>44.44</v>
      </c>
      <c r="CC1911" s="42">
        <v>4.04</v>
      </c>
      <c r="CD1911" s="42">
        <v>4.04</v>
      </c>
      <c r="CE1911" s="42">
        <v>12.12</v>
      </c>
      <c r="CF1911" s="42">
        <v>8.08</v>
      </c>
      <c r="CG1911" s="42">
        <v>8.08</v>
      </c>
      <c r="CH1911" s="42">
        <v>8.08</v>
      </c>
      <c r="CI1911" s="42">
        <v>0</v>
      </c>
      <c r="CJ1911" s="42">
        <v>0</v>
      </c>
      <c r="CK1911" s="42">
        <v>28.28</v>
      </c>
      <c r="CL1911" s="42">
        <v>4.04</v>
      </c>
      <c r="CM1911" s="42">
        <v>0</v>
      </c>
      <c r="CN1911" s="42">
        <v>0</v>
      </c>
      <c r="CO1911" s="42">
        <v>0</v>
      </c>
      <c r="CP1911" s="42">
        <v>4.04</v>
      </c>
      <c r="CQ1911" s="42">
        <v>0</v>
      </c>
      <c r="CR1911" s="42">
        <v>20.2</v>
      </c>
      <c r="CS1911" s="42">
        <v>0</v>
      </c>
    </row>
    <row r="1912" spans="1:97">
      <c r="A1912" s="40" t="s">
        <v>4535</v>
      </c>
      <c r="B1912" s="40" t="s">
        <v>289</v>
      </c>
      <c r="C1912" s="40" t="s">
        <v>4176</v>
      </c>
      <c r="D1912" s="40" t="s">
        <v>4201</v>
      </c>
      <c r="E1912" s="40" t="s">
        <v>4218</v>
      </c>
      <c r="F1912" s="40" t="s">
        <v>2903</v>
      </c>
      <c r="G1912" s="41" t="s">
        <v>294</v>
      </c>
      <c r="H1912" s="40" t="s">
        <v>4536</v>
      </c>
      <c r="I1912" s="42">
        <v>6518</v>
      </c>
      <c r="J1912" s="42">
        <v>905.31617000000006</v>
      </c>
      <c r="K1912" s="42">
        <v>861.00509799999998</v>
      </c>
      <c r="L1912" s="42">
        <v>1158.069452</v>
      </c>
      <c r="M1912" s="42">
        <v>1235.0813209999999</v>
      </c>
      <c r="N1912" s="42">
        <v>1175.124239</v>
      </c>
      <c r="O1912" s="42">
        <v>1183.4037209999999</v>
      </c>
      <c r="P1912" s="42">
        <v>594</v>
      </c>
      <c r="Q1912" s="42">
        <v>628</v>
      </c>
      <c r="R1912" s="42">
        <v>819</v>
      </c>
      <c r="S1912" s="42">
        <v>812</v>
      </c>
      <c r="T1912" s="42">
        <v>887</v>
      </c>
      <c r="U1912" s="42">
        <v>686</v>
      </c>
      <c r="V1912" s="42">
        <v>3014.3384890000002</v>
      </c>
      <c r="W1912" s="42">
        <v>453.63786399999998</v>
      </c>
      <c r="X1912" s="42">
        <v>434.21213599999999</v>
      </c>
      <c r="Y1912" s="42">
        <v>574.92344000000003</v>
      </c>
      <c r="Z1912" s="42">
        <v>601.98187199999995</v>
      </c>
      <c r="AA1912" s="42">
        <v>542.88740099999995</v>
      </c>
      <c r="AB1912" s="42">
        <v>385.09641499999998</v>
      </c>
      <c r="AC1912" s="42">
        <v>21.599360000000001</v>
      </c>
      <c r="AD1912" s="42">
        <v>585.95504600000004</v>
      </c>
      <c r="AE1912" s="42">
        <v>1687.8987709999999</v>
      </c>
      <c r="AF1912" s="42">
        <v>740.48467300000004</v>
      </c>
      <c r="AG1912" s="42">
        <v>3503.6615109999998</v>
      </c>
      <c r="AH1912" s="42">
        <v>451.67830600000002</v>
      </c>
      <c r="AI1912" s="42">
        <v>426.79296099999999</v>
      </c>
      <c r="AJ1912" s="42">
        <v>583.14601200000004</v>
      </c>
      <c r="AK1912" s="42">
        <v>633.09944800000005</v>
      </c>
      <c r="AL1912" s="42">
        <v>632.23683800000003</v>
      </c>
      <c r="AM1912" s="42">
        <v>638.49857199999997</v>
      </c>
      <c r="AN1912" s="42">
        <v>138.209373</v>
      </c>
      <c r="AO1912" s="42">
        <v>579.09503600000005</v>
      </c>
      <c r="AP1912" s="42">
        <v>1748.8798079999999</v>
      </c>
      <c r="AQ1912" s="42">
        <v>1175.6866660000001</v>
      </c>
      <c r="AR1912" s="42">
        <v>5614.4815870000002</v>
      </c>
      <c r="AS1912" s="42">
        <v>8.4582490000000004</v>
      </c>
      <c r="AT1912" s="42">
        <v>184.63048800000001</v>
      </c>
      <c r="AU1912" s="42">
        <v>314.02172400000001</v>
      </c>
      <c r="AV1912" s="42">
        <v>528.78091500000005</v>
      </c>
      <c r="AW1912" s="42">
        <v>959.70900800000004</v>
      </c>
      <c r="AX1912" s="42">
        <v>705.02519900000004</v>
      </c>
      <c r="AY1912" s="42">
        <v>2249.6267950000001</v>
      </c>
      <c r="AZ1912" s="42">
        <v>664.22920799999997</v>
      </c>
      <c r="BA1912" s="42">
        <v>2587.7721649999999</v>
      </c>
      <c r="BB1912" s="42">
        <v>8.4582490000000004</v>
      </c>
      <c r="BC1912" s="42">
        <v>128.912587</v>
      </c>
      <c r="BD1912" s="42">
        <v>191.791054</v>
      </c>
      <c r="BE1912" s="42">
        <v>270.11915199999999</v>
      </c>
      <c r="BF1912" s="42">
        <v>248.67243099999999</v>
      </c>
      <c r="BG1912" s="42">
        <v>559.39783299999999</v>
      </c>
      <c r="BH1912" s="42">
        <v>913.90517699999998</v>
      </c>
      <c r="BI1912" s="42">
        <v>266.51568200000003</v>
      </c>
      <c r="BJ1912" s="42">
        <v>3026.7094219999999</v>
      </c>
      <c r="BK1912" s="42">
        <v>0</v>
      </c>
      <c r="BL1912" s="42">
        <v>55.717900999999998</v>
      </c>
      <c r="BM1912" s="42">
        <v>122.230671</v>
      </c>
      <c r="BN1912" s="42">
        <v>258.66176300000001</v>
      </c>
      <c r="BO1912" s="42">
        <v>711.03657699999997</v>
      </c>
      <c r="BP1912" s="42">
        <v>145.62736599999999</v>
      </c>
      <c r="BQ1912" s="42">
        <v>1335.721618</v>
      </c>
      <c r="BR1912" s="42">
        <v>397.713526</v>
      </c>
      <c r="BS1912" s="42">
        <v>513.41062299999999</v>
      </c>
      <c r="BT1912" s="42">
        <v>0</v>
      </c>
      <c r="BU1912" s="42">
        <v>0</v>
      </c>
      <c r="BV1912" s="42">
        <v>7.8382350000000001</v>
      </c>
      <c r="BW1912" s="42">
        <v>39.191175999999999</v>
      </c>
      <c r="BX1912" s="42">
        <v>82.301469999999995</v>
      </c>
      <c r="BY1912" s="42">
        <v>105.816176</v>
      </c>
      <c r="BZ1912" s="42">
        <v>0</v>
      </c>
      <c r="CA1912" s="42">
        <v>278.26356600000003</v>
      </c>
      <c r="CB1912" s="42">
        <v>2298.1577630000002</v>
      </c>
      <c r="CC1912" s="42">
        <v>0</v>
      </c>
      <c r="CD1912" s="42">
        <v>152.42729299999999</v>
      </c>
      <c r="CE1912" s="42">
        <v>247.396725</v>
      </c>
      <c r="CF1912" s="42">
        <v>423.264703</v>
      </c>
      <c r="CG1912" s="42">
        <v>729.19176300000004</v>
      </c>
      <c r="CH1912" s="42">
        <v>520.12429299999997</v>
      </c>
      <c r="CI1912" s="42">
        <v>11.838353</v>
      </c>
      <c r="CJ1912" s="42">
        <v>213.91463400000001</v>
      </c>
      <c r="CK1912" s="42">
        <v>2802.9132009999998</v>
      </c>
      <c r="CL1912" s="42">
        <v>8.4582490000000004</v>
      </c>
      <c r="CM1912" s="42">
        <v>32.203195000000001</v>
      </c>
      <c r="CN1912" s="42">
        <v>58.786763999999998</v>
      </c>
      <c r="CO1912" s="42">
        <v>66.325035999999997</v>
      </c>
      <c r="CP1912" s="42">
        <v>148.21577500000001</v>
      </c>
      <c r="CQ1912" s="42">
        <v>79.084729999999993</v>
      </c>
      <c r="CR1912" s="42">
        <v>2237.788442</v>
      </c>
      <c r="CS1912" s="42">
        <v>172.051008</v>
      </c>
    </row>
    <row r="1913" spans="1:97">
      <c r="A1913" s="40" t="s">
        <v>4537</v>
      </c>
      <c r="B1913" s="40" t="s">
        <v>289</v>
      </c>
      <c r="C1913" s="40" t="s">
        <v>4176</v>
      </c>
      <c r="D1913" s="40" t="s">
        <v>4201</v>
      </c>
      <c r="E1913" s="40" t="s">
        <v>4258</v>
      </c>
      <c r="F1913" s="40" t="s">
        <v>2903</v>
      </c>
      <c r="G1913" s="41" t="s">
        <v>294</v>
      </c>
      <c r="H1913" s="40" t="s">
        <v>4538</v>
      </c>
      <c r="I1913" s="42">
        <v>847</v>
      </c>
      <c r="J1913" s="42">
        <v>175.560588</v>
      </c>
      <c r="K1913" s="42">
        <v>86.237449999999995</v>
      </c>
      <c r="L1913" s="42">
        <v>187.26462799999999</v>
      </c>
      <c r="M1913" s="42">
        <v>147.27582699999999</v>
      </c>
      <c r="N1913" s="42">
        <v>165.807222</v>
      </c>
      <c r="O1913" s="42">
        <v>84.854284000000007</v>
      </c>
      <c r="P1913" s="42">
        <v>95</v>
      </c>
      <c r="Q1913" s="42">
        <v>119</v>
      </c>
      <c r="R1913" s="42">
        <v>122</v>
      </c>
      <c r="S1913" s="42">
        <v>160</v>
      </c>
      <c r="T1913" s="42">
        <v>124</v>
      </c>
      <c r="U1913" s="42">
        <v>61</v>
      </c>
      <c r="V1913" s="42">
        <v>413.54271899999998</v>
      </c>
      <c r="W1913" s="42">
        <v>80.952938000000003</v>
      </c>
      <c r="X1913" s="42">
        <v>40.964137000000001</v>
      </c>
      <c r="Y1913" s="42">
        <v>91.681640999999999</v>
      </c>
      <c r="Z1913" s="42">
        <v>81.928274999999999</v>
      </c>
      <c r="AA1913" s="42">
        <v>79.977601000000007</v>
      </c>
      <c r="AB1913" s="42">
        <v>37.062790999999997</v>
      </c>
      <c r="AC1913" s="42">
        <v>0.97533700000000001</v>
      </c>
      <c r="AD1913" s="42">
        <v>105.336353</v>
      </c>
      <c r="AE1913" s="42">
        <v>221.401409</v>
      </c>
      <c r="AF1913" s="42">
        <v>86.804957999999999</v>
      </c>
      <c r="AG1913" s="42">
        <v>433.45728100000002</v>
      </c>
      <c r="AH1913" s="42">
        <v>94.607650000000007</v>
      </c>
      <c r="AI1913" s="42">
        <v>45.273313000000002</v>
      </c>
      <c r="AJ1913" s="42">
        <v>95.582987000000003</v>
      </c>
      <c r="AK1913" s="42">
        <v>65.347551999999993</v>
      </c>
      <c r="AL1913" s="42">
        <v>85.829621000000003</v>
      </c>
      <c r="AM1913" s="42">
        <v>45.840820000000001</v>
      </c>
      <c r="AN1913" s="42">
        <v>0.97533700000000001</v>
      </c>
      <c r="AO1913" s="42">
        <v>121.349568</v>
      </c>
      <c r="AP1913" s="42">
        <v>224.32741799999999</v>
      </c>
      <c r="AQ1913" s="42">
        <v>87.780293999999998</v>
      </c>
      <c r="AR1913" s="42">
        <v>697.10673199999997</v>
      </c>
      <c r="AS1913" s="42">
        <v>81.928274999999999</v>
      </c>
      <c r="AT1913" s="42">
        <v>54.618850000000002</v>
      </c>
      <c r="AU1913" s="42">
        <v>15.605385999999999</v>
      </c>
      <c r="AV1913" s="42">
        <v>58.520195999999999</v>
      </c>
      <c r="AW1913" s="42">
        <v>89.730967000000007</v>
      </c>
      <c r="AX1913" s="42">
        <v>81.928274999999999</v>
      </c>
      <c r="AY1913" s="42">
        <v>214.57405199999999</v>
      </c>
      <c r="AZ1913" s="42">
        <v>100.200732</v>
      </c>
      <c r="BA1913" s="42">
        <v>351.12117699999999</v>
      </c>
      <c r="BB1913" s="42">
        <v>50.717503000000001</v>
      </c>
      <c r="BC1913" s="42">
        <v>42.914810000000003</v>
      </c>
      <c r="BD1913" s="42">
        <v>15.605385999999999</v>
      </c>
      <c r="BE1913" s="42">
        <v>3.9013460000000002</v>
      </c>
      <c r="BF1913" s="42">
        <v>23.408078</v>
      </c>
      <c r="BG1913" s="42">
        <v>50.717503000000001</v>
      </c>
      <c r="BH1913" s="42">
        <v>101.435007</v>
      </c>
      <c r="BI1913" s="42">
        <v>62.421543</v>
      </c>
      <c r="BJ1913" s="42">
        <v>345.98555499999998</v>
      </c>
      <c r="BK1913" s="42">
        <v>31.210771000000001</v>
      </c>
      <c r="BL1913" s="42">
        <v>11.704039</v>
      </c>
      <c r="BM1913" s="42">
        <v>0</v>
      </c>
      <c r="BN1913" s="42">
        <v>54.618850000000002</v>
      </c>
      <c r="BO1913" s="42">
        <v>66.322889000000004</v>
      </c>
      <c r="BP1913" s="42">
        <v>31.210771000000001</v>
      </c>
      <c r="BQ1913" s="42">
        <v>113.13904599999999</v>
      </c>
      <c r="BR1913" s="42">
        <v>37.779189000000002</v>
      </c>
      <c r="BS1913" s="42">
        <v>72.891306999999998</v>
      </c>
      <c r="BT1913" s="42">
        <v>3.9013460000000002</v>
      </c>
      <c r="BU1913" s="42">
        <v>0</v>
      </c>
      <c r="BV1913" s="42">
        <v>0</v>
      </c>
      <c r="BW1913" s="42">
        <v>3.9013460000000002</v>
      </c>
      <c r="BX1913" s="42">
        <v>0</v>
      </c>
      <c r="BY1913" s="42">
        <v>3.9013460000000002</v>
      </c>
      <c r="BZ1913" s="42">
        <v>0</v>
      </c>
      <c r="CA1913" s="42">
        <v>61.187268000000003</v>
      </c>
      <c r="CB1913" s="42">
        <v>343.31848400000001</v>
      </c>
      <c r="CC1913" s="42">
        <v>62.421543</v>
      </c>
      <c r="CD1913" s="42">
        <v>54.618850000000002</v>
      </c>
      <c r="CE1913" s="42">
        <v>11.704039</v>
      </c>
      <c r="CF1913" s="42">
        <v>46.816156999999997</v>
      </c>
      <c r="CG1913" s="42">
        <v>74.125581999999994</v>
      </c>
      <c r="CH1913" s="42">
        <v>74.125581999999994</v>
      </c>
      <c r="CI1913" s="42">
        <v>0</v>
      </c>
      <c r="CJ1913" s="42">
        <v>19.506732</v>
      </c>
      <c r="CK1913" s="42">
        <v>280.89694100000003</v>
      </c>
      <c r="CL1913" s="42">
        <v>15.605385999999999</v>
      </c>
      <c r="CM1913" s="42">
        <v>0</v>
      </c>
      <c r="CN1913" s="42">
        <v>3.9013460000000002</v>
      </c>
      <c r="CO1913" s="42">
        <v>7.8026929999999997</v>
      </c>
      <c r="CP1913" s="42">
        <v>15.605385999999999</v>
      </c>
      <c r="CQ1913" s="42">
        <v>3.9013460000000002</v>
      </c>
      <c r="CR1913" s="42">
        <v>214.57405199999999</v>
      </c>
      <c r="CS1913" s="42">
        <v>19.506732</v>
      </c>
    </row>
    <row r="1914" spans="1:97">
      <c r="A1914" s="40" t="s">
        <v>4539</v>
      </c>
      <c r="B1914" s="40" t="s">
        <v>289</v>
      </c>
      <c r="C1914" s="40" t="s">
        <v>4176</v>
      </c>
      <c r="D1914" s="40" t="s">
        <v>4187</v>
      </c>
      <c r="E1914" s="40" t="s">
        <v>4221</v>
      </c>
      <c r="F1914" s="40" t="s">
        <v>4195</v>
      </c>
      <c r="G1914" s="41" t="s">
        <v>294</v>
      </c>
      <c r="H1914" s="40" t="s">
        <v>4540</v>
      </c>
      <c r="I1914" s="42">
        <v>103</v>
      </c>
      <c r="J1914" s="42">
        <v>13.257426000000001</v>
      </c>
      <c r="K1914" s="42">
        <v>20.396039999999999</v>
      </c>
      <c r="L1914" s="42">
        <v>16.316832000000002</v>
      </c>
      <c r="M1914" s="42">
        <v>25.495049999999999</v>
      </c>
      <c r="N1914" s="42">
        <v>12.237624</v>
      </c>
      <c r="O1914" s="42">
        <v>15.297029999999999</v>
      </c>
      <c r="P1914" s="42">
        <v>20</v>
      </c>
      <c r="Q1914" s="42">
        <v>17</v>
      </c>
      <c r="R1914" s="42">
        <v>27</v>
      </c>
      <c r="S1914" s="42">
        <v>16</v>
      </c>
      <c r="T1914" s="42">
        <v>22</v>
      </c>
      <c r="U1914" s="42">
        <v>12</v>
      </c>
      <c r="V1914" s="42">
        <v>59.148515000000003</v>
      </c>
      <c r="W1914" s="42">
        <v>8.1584160000000008</v>
      </c>
      <c r="X1914" s="42">
        <v>13.257426000000001</v>
      </c>
      <c r="Y1914" s="42">
        <v>8.1584160000000008</v>
      </c>
      <c r="Z1914" s="42">
        <v>12.237624</v>
      </c>
      <c r="AA1914" s="42">
        <v>7.1386139999999996</v>
      </c>
      <c r="AB1914" s="42">
        <v>10.19802</v>
      </c>
      <c r="AC1914" s="42">
        <v>0</v>
      </c>
      <c r="AD1914" s="42">
        <v>11.217822</v>
      </c>
      <c r="AE1914" s="42">
        <v>32.633662999999999</v>
      </c>
      <c r="AF1914" s="42">
        <v>15.297029999999999</v>
      </c>
      <c r="AG1914" s="42">
        <v>43.851484999999997</v>
      </c>
      <c r="AH1914" s="42">
        <v>5.0990099999999998</v>
      </c>
      <c r="AI1914" s="42">
        <v>7.1386139999999996</v>
      </c>
      <c r="AJ1914" s="42">
        <v>8.1584160000000008</v>
      </c>
      <c r="AK1914" s="42">
        <v>13.257426000000001</v>
      </c>
      <c r="AL1914" s="42">
        <v>5.0990099999999998</v>
      </c>
      <c r="AM1914" s="42">
        <v>5.0990099999999998</v>
      </c>
      <c r="AN1914" s="42">
        <v>0</v>
      </c>
      <c r="AO1914" s="42">
        <v>5.0990099999999998</v>
      </c>
      <c r="AP1914" s="42">
        <v>28.554455000000001</v>
      </c>
      <c r="AQ1914" s="42">
        <v>10.19802</v>
      </c>
      <c r="AR1914" s="42">
        <v>101.980198</v>
      </c>
      <c r="AS1914" s="42">
        <v>24.475248000000001</v>
      </c>
      <c r="AT1914" s="42">
        <v>0</v>
      </c>
      <c r="AU1914" s="42">
        <v>0</v>
      </c>
      <c r="AV1914" s="42">
        <v>4.0792080000000004</v>
      </c>
      <c r="AW1914" s="42">
        <v>12.237624</v>
      </c>
      <c r="AX1914" s="42">
        <v>8.1584160000000008</v>
      </c>
      <c r="AY1914" s="42">
        <v>36.712871</v>
      </c>
      <c r="AZ1914" s="42">
        <v>16.316832000000002</v>
      </c>
      <c r="BA1914" s="42">
        <v>57.108910999999999</v>
      </c>
      <c r="BB1914" s="42">
        <v>16.316832000000002</v>
      </c>
      <c r="BC1914" s="42">
        <v>0</v>
      </c>
      <c r="BD1914" s="42">
        <v>0</v>
      </c>
      <c r="BE1914" s="42">
        <v>4.0792080000000004</v>
      </c>
      <c r="BF1914" s="42">
        <v>4.0792080000000004</v>
      </c>
      <c r="BG1914" s="42">
        <v>8.1584160000000008</v>
      </c>
      <c r="BH1914" s="42">
        <v>24.475248000000001</v>
      </c>
      <c r="BI1914" s="42">
        <v>0</v>
      </c>
      <c r="BJ1914" s="42">
        <v>44.871287000000002</v>
      </c>
      <c r="BK1914" s="42">
        <v>8.1584160000000008</v>
      </c>
      <c r="BL1914" s="42">
        <v>0</v>
      </c>
      <c r="BM1914" s="42">
        <v>0</v>
      </c>
      <c r="BN1914" s="42">
        <v>0</v>
      </c>
      <c r="BO1914" s="42">
        <v>8.1584160000000008</v>
      </c>
      <c r="BP1914" s="42">
        <v>0</v>
      </c>
      <c r="BQ1914" s="42">
        <v>12.237624</v>
      </c>
      <c r="BR1914" s="42">
        <v>16.316832000000002</v>
      </c>
      <c r="BS1914" s="42">
        <v>16.316832000000002</v>
      </c>
      <c r="BT1914" s="42">
        <v>0</v>
      </c>
      <c r="BU1914" s="42">
        <v>0</v>
      </c>
      <c r="BV1914" s="42">
        <v>0</v>
      </c>
      <c r="BW1914" s="42">
        <v>4.0792080000000004</v>
      </c>
      <c r="BX1914" s="42">
        <v>0</v>
      </c>
      <c r="BY1914" s="42">
        <v>4.0792080000000004</v>
      </c>
      <c r="BZ1914" s="42">
        <v>0</v>
      </c>
      <c r="CA1914" s="42">
        <v>8.1584160000000008</v>
      </c>
      <c r="CB1914" s="42">
        <v>40.792079000000001</v>
      </c>
      <c r="CC1914" s="42">
        <v>20.396039999999999</v>
      </c>
      <c r="CD1914" s="42">
        <v>0</v>
      </c>
      <c r="CE1914" s="42">
        <v>0</v>
      </c>
      <c r="CF1914" s="42">
        <v>0</v>
      </c>
      <c r="CG1914" s="42">
        <v>8.1584160000000008</v>
      </c>
      <c r="CH1914" s="42">
        <v>4.0792080000000004</v>
      </c>
      <c r="CI1914" s="42">
        <v>0</v>
      </c>
      <c r="CJ1914" s="42">
        <v>8.1584160000000008</v>
      </c>
      <c r="CK1914" s="42">
        <v>44.871287000000002</v>
      </c>
      <c r="CL1914" s="42">
        <v>4.0792080000000004</v>
      </c>
      <c r="CM1914" s="42">
        <v>0</v>
      </c>
      <c r="CN1914" s="42">
        <v>0</v>
      </c>
      <c r="CO1914" s="42">
        <v>0</v>
      </c>
      <c r="CP1914" s="42">
        <v>4.0792080000000004</v>
      </c>
      <c r="CQ1914" s="42">
        <v>0</v>
      </c>
      <c r="CR1914" s="42">
        <v>36.712871</v>
      </c>
      <c r="CS1914" s="42">
        <v>0</v>
      </c>
    </row>
    <row r="1915" spans="1:97">
      <c r="A1915" s="40" t="s">
        <v>4541</v>
      </c>
      <c r="B1915" s="40" t="s">
        <v>289</v>
      </c>
      <c r="C1915" s="40" t="s">
        <v>4176</v>
      </c>
      <c r="D1915" s="40" t="s">
        <v>4187</v>
      </c>
      <c r="E1915" s="40" t="s">
        <v>4463</v>
      </c>
      <c r="F1915" s="40" t="s">
        <v>2814</v>
      </c>
      <c r="G1915" s="41" t="s">
        <v>294</v>
      </c>
      <c r="H1915" s="40" t="s">
        <v>4542</v>
      </c>
      <c r="I1915" s="42">
        <v>260</v>
      </c>
      <c r="J1915" s="42">
        <v>50.636704000000002</v>
      </c>
      <c r="K1915" s="42">
        <v>21.423221000000002</v>
      </c>
      <c r="L1915" s="42">
        <v>72.059925000000007</v>
      </c>
      <c r="M1915" s="42">
        <v>38.951310999999997</v>
      </c>
      <c r="N1915" s="42">
        <v>50.636704000000002</v>
      </c>
      <c r="O1915" s="42">
        <v>26.292134999999998</v>
      </c>
      <c r="P1915" s="42">
        <v>38</v>
      </c>
      <c r="Q1915" s="42">
        <v>47</v>
      </c>
      <c r="R1915" s="42">
        <v>53</v>
      </c>
      <c r="S1915" s="42">
        <v>48</v>
      </c>
      <c r="T1915" s="42">
        <v>48</v>
      </c>
      <c r="U1915" s="42">
        <v>25</v>
      </c>
      <c r="V1915" s="42">
        <v>130.48689100000001</v>
      </c>
      <c r="W1915" s="42">
        <v>27.265917999999999</v>
      </c>
      <c r="X1915" s="42">
        <v>11.685392999999999</v>
      </c>
      <c r="Y1915" s="42">
        <v>36.029963000000002</v>
      </c>
      <c r="Z1915" s="42">
        <v>23.370787</v>
      </c>
      <c r="AA1915" s="42">
        <v>22.397003999999999</v>
      </c>
      <c r="AB1915" s="42">
        <v>9.7378280000000004</v>
      </c>
      <c r="AC1915" s="42">
        <v>0</v>
      </c>
      <c r="AD1915" s="42">
        <v>34.082397</v>
      </c>
      <c r="AE1915" s="42">
        <v>73.033708000000004</v>
      </c>
      <c r="AF1915" s="42">
        <v>23.370787</v>
      </c>
      <c r="AG1915" s="42">
        <v>129.51310899999999</v>
      </c>
      <c r="AH1915" s="42">
        <v>23.370787</v>
      </c>
      <c r="AI1915" s="42">
        <v>9.7378280000000004</v>
      </c>
      <c r="AJ1915" s="42">
        <v>36.029963000000002</v>
      </c>
      <c r="AK1915" s="42">
        <v>15.580524</v>
      </c>
      <c r="AL1915" s="42">
        <v>28.239699999999999</v>
      </c>
      <c r="AM1915" s="42">
        <v>15.580524</v>
      </c>
      <c r="AN1915" s="42">
        <v>0.97378299999999995</v>
      </c>
      <c r="AO1915" s="42">
        <v>29.213483</v>
      </c>
      <c r="AP1915" s="42">
        <v>67.191011000000003</v>
      </c>
      <c r="AQ1915" s="42">
        <v>33.108614000000003</v>
      </c>
      <c r="AR1915" s="42">
        <v>186.96629200000001</v>
      </c>
      <c r="AS1915" s="42">
        <v>3.8951310000000001</v>
      </c>
      <c r="AT1915" s="42">
        <v>3.8951310000000001</v>
      </c>
      <c r="AU1915" s="42">
        <v>0</v>
      </c>
      <c r="AV1915" s="42">
        <v>46.741573000000002</v>
      </c>
      <c r="AW1915" s="42">
        <v>11.685392999999999</v>
      </c>
      <c r="AX1915" s="42">
        <v>23.370787</v>
      </c>
      <c r="AY1915" s="42">
        <v>81.797753</v>
      </c>
      <c r="AZ1915" s="42">
        <v>15.580524</v>
      </c>
      <c r="BA1915" s="42">
        <v>85.692884000000006</v>
      </c>
      <c r="BB1915" s="42">
        <v>3.8951310000000001</v>
      </c>
      <c r="BC1915" s="42">
        <v>0</v>
      </c>
      <c r="BD1915" s="42">
        <v>0</v>
      </c>
      <c r="BE1915" s="42">
        <v>19.475655</v>
      </c>
      <c r="BF1915" s="42">
        <v>7.7902620000000002</v>
      </c>
      <c r="BG1915" s="42">
        <v>23.370787</v>
      </c>
      <c r="BH1915" s="42">
        <v>31.161048999999998</v>
      </c>
      <c r="BI1915" s="42">
        <v>0</v>
      </c>
      <c r="BJ1915" s="42">
        <v>101.273408</v>
      </c>
      <c r="BK1915" s="42">
        <v>0</v>
      </c>
      <c r="BL1915" s="42">
        <v>3.8951310000000001</v>
      </c>
      <c r="BM1915" s="42">
        <v>0</v>
      </c>
      <c r="BN1915" s="42">
        <v>27.265917999999999</v>
      </c>
      <c r="BO1915" s="42">
        <v>3.8951310000000001</v>
      </c>
      <c r="BP1915" s="42">
        <v>0</v>
      </c>
      <c r="BQ1915" s="42">
        <v>50.636704000000002</v>
      </c>
      <c r="BR1915" s="42">
        <v>15.580524</v>
      </c>
      <c r="BS1915" s="42">
        <v>3.8951310000000001</v>
      </c>
      <c r="BT1915" s="42">
        <v>0</v>
      </c>
      <c r="BU1915" s="42">
        <v>3.8951310000000001</v>
      </c>
      <c r="BV1915" s="42">
        <v>0</v>
      </c>
      <c r="BW1915" s="42">
        <v>0</v>
      </c>
      <c r="BX1915" s="42">
        <v>0</v>
      </c>
      <c r="BY1915" s="42">
        <v>0</v>
      </c>
      <c r="BZ1915" s="42">
        <v>0</v>
      </c>
      <c r="CA1915" s="42">
        <v>0</v>
      </c>
      <c r="CB1915" s="42">
        <v>85.692884000000006</v>
      </c>
      <c r="CC1915" s="42">
        <v>3.8951310000000001</v>
      </c>
      <c r="CD1915" s="42">
        <v>0</v>
      </c>
      <c r="CE1915" s="42">
        <v>0</v>
      </c>
      <c r="CF1915" s="42">
        <v>46.741573000000002</v>
      </c>
      <c r="CG1915" s="42">
        <v>11.685392999999999</v>
      </c>
      <c r="CH1915" s="42">
        <v>19.475655</v>
      </c>
      <c r="CI1915" s="42">
        <v>0</v>
      </c>
      <c r="CJ1915" s="42">
        <v>3.8951310000000001</v>
      </c>
      <c r="CK1915" s="42">
        <v>97.378276999999997</v>
      </c>
      <c r="CL1915" s="42">
        <v>0</v>
      </c>
      <c r="CM1915" s="42">
        <v>0</v>
      </c>
      <c r="CN1915" s="42">
        <v>0</v>
      </c>
      <c r="CO1915" s="42">
        <v>0</v>
      </c>
      <c r="CP1915" s="42">
        <v>0</v>
      </c>
      <c r="CQ1915" s="42">
        <v>3.8951310000000001</v>
      </c>
      <c r="CR1915" s="42">
        <v>81.797753</v>
      </c>
      <c r="CS1915" s="42">
        <v>11.685392999999999</v>
      </c>
    </row>
    <row r="1916" spans="1:97">
      <c r="A1916" s="40" t="s">
        <v>4543</v>
      </c>
      <c r="B1916" s="40" t="s">
        <v>289</v>
      </c>
      <c r="C1916" s="40" t="s">
        <v>4176</v>
      </c>
      <c r="D1916" s="40" t="s">
        <v>4201</v>
      </c>
      <c r="E1916" s="40" t="s">
        <v>4202</v>
      </c>
      <c r="F1916" s="40" t="s">
        <v>2903</v>
      </c>
      <c r="G1916" s="41" t="s">
        <v>294</v>
      </c>
      <c r="H1916" s="40" t="s">
        <v>4544</v>
      </c>
      <c r="I1916" s="42">
        <v>184</v>
      </c>
      <c r="J1916" s="42">
        <v>36</v>
      </c>
      <c r="K1916" s="42">
        <v>22</v>
      </c>
      <c r="L1916" s="42">
        <v>40</v>
      </c>
      <c r="M1916" s="42">
        <v>35</v>
      </c>
      <c r="N1916" s="42">
        <v>37</v>
      </c>
      <c r="O1916" s="42">
        <v>14</v>
      </c>
      <c r="P1916" s="42">
        <v>23</v>
      </c>
      <c r="Q1916" s="42">
        <v>25</v>
      </c>
      <c r="R1916" s="42">
        <v>33</v>
      </c>
      <c r="S1916" s="42">
        <v>31</v>
      </c>
      <c r="T1916" s="42">
        <v>21</v>
      </c>
      <c r="U1916" s="42">
        <v>14</v>
      </c>
      <c r="V1916" s="42">
        <v>92</v>
      </c>
      <c r="W1916" s="42">
        <v>20</v>
      </c>
      <c r="X1916" s="42">
        <v>10</v>
      </c>
      <c r="Y1916" s="42">
        <v>19</v>
      </c>
      <c r="Z1916" s="42">
        <v>16</v>
      </c>
      <c r="AA1916" s="42">
        <v>21</v>
      </c>
      <c r="AB1916" s="42">
        <v>4</v>
      </c>
      <c r="AC1916" s="42">
        <v>2</v>
      </c>
      <c r="AD1916" s="42">
        <v>22</v>
      </c>
      <c r="AE1916" s="42">
        <v>54</v>
      </c>
      <c r="AF1916" s="42">
        <v>16</v>
      </c>
      <c r="AG1916" s="42">
        <v>92</v>
      </c>
      <c r="AH1916" s="42">
        <v>16</v>
      </c>
      <c r="AI1916" s="42">
        <v>12</v>
      </c>
      <c r="AJ1916" s="42">
        <v>21</v>
      </c>
      <c r="AK1916" s="42">
        <v>19</v>
      </c>
      <c r="AL1916" s="42">
        <v>16</v>
      </c>
      <c r="AM1916" s="42">
        <v>7</v>
      </c>
      <c r="AN1916" s="42">
        <v>1</v>
      </c>
      <c r="AO1916" s="42">
        <v>22</v>
      </c>
      <c r="AP1916" s="42">
        <v>54</v>
      </c>
      <c r="AQ1916" s="42">
        <v>16</v>
      </c>
      <c r="AR1916" s="42">
        <v>144</v>
      </c>
      <c r="AS1916" s="42">
        <v>20</v>
      </c>
      <c r="AT1916" s="42">
        <v>16</v>
      </c>
      <c r="AU1916" s="42">
        <v>4</v>
      </c>
      <c r="AV1916" s="42">
        <v>4</v>
      </c>
      <c r="AW1916" s="42">
        <v>28</v>
      </c>
      <c r="AX1916" s="42">
        <v>4</v>
      </c>
      <c r="AY1916" s="42">
        <v>56</v>
      </c>
      <c r="AZ1916" s="42">
        <v>12</v>
      </c>
      <c r="BA1916" s="42">
        <v>68</v>
      </c>
      <c r="BB1916" s="42">
        <v>12</v>
      </c>
      <c r="BC1916" s="42">
        <v>8</v>
      </c>
      <c r="BD1916" s="42">
        <v>4</v>
      </c>
      <c r="BE1916" s="42">
        <v>0</v>
      </c>
      <c r="BF1916" s="42">
        <v>8</v>
      </c>
      <c r="BG1916" s="42">
        <v>4</v>
      </c>
      <c r="BH1916" s="42">
        <v>32</v>
      </c>
      <c r="BI1916" s="42">
        <v>0</v>
      </c>
      <c r="BJ1916" s="42">
        <v>76</v>
      </c>
      <c r="BK1916" s="42">
        <v>8</v>
      </c>
      <c r="BL1916" s="42">
        <v>8</v>
      </c>
      <c r="BM1916" s="42">
        <v>0</v>
      </c>
      <c r="BN1916" s="42">
        <v>4</v>
      </c>
      <c r="BO1916" s="42">
        <v>20</v>
      </c>
      <c r="BP1916" s="42">
        <v>0</v>
      </c>
      <c r="BQ1916" s="42">
        <v>24</v>
      </c>
      <c r="BR1916" s="42">
        <v>12</v>
      </c>
      <c r="BS1916" s="42">
        <v>16</v>
      </c>
      <c r="BT1916" s="42">
        <v>0</v>
      </c>
      <c r="BU1916" s="42">
        <v>8</v>
      </c>
      <c r="BV1916" s="42">
        <v>0</v>
      </c>
      <c r="BW1916" s="42">
        <v>0</v>
      </c>
      <c r="BX1916" s="42">
        <v>4</v>
      </c>
      <c r="BY1916" s="42">
        <v>0</v>
      </c>
      <c r="BZ1916" s="42">
        <v>0</v>
      </c>
      <c r="CA1916" s="42">
        <v>4</v>
      </c>
      <c r="CB1916" s="42">
        <v>60</v>
      </c>
      <c r="CC1916" s="42">
        <v>20</v>
      </c>
      <c r="CD1916" s="42">
        <v>4</v>
      </c>
      <c r="CE1916" s="42">
        <v>0</v>
      </c>
      <c r="CF1916" s="42">
        <v>4</v>
      </c>
      <c r="CG1916" s="42">
        <v>24</v>
      </c>
      <c r="CH1916" s="42">
        <v>4</v>
      </c>
      <c r="CI1916" s="42">
        <v>0</v>
      </c>
      <c r="CJ1916" s="42">
        <v>4</v>
      </c>
      <c r="CK1916" s="42">
        <v>68</v>
      </c>
      <c r="CL1916" s="42">
        <v>0</v>
      </c>
      <c r="CM1916" s="42">
        <v>4</v>
      </c>
      <c r="CN1916" s="42">
        <v>4</v>
      </c>
      <c r="CO1916" s="42">
        <v>0</v>
      </c>
      <c r="CP1916" s="42">
        <v>0</v>
      </c>
      <c r="CQ1916" s="42">
        <v>0</v>
      </c>
      <c r="CR1916" s="42">
        <v>56</v>
      </c>
      <c r="CS1916" s="42">
        <v>4</v>
      </c>
    </row>
    <row r="1917" spans="1:97">
      <c r="A1917" s="40" t="s">
        <v>4545</v>
      </c>
      <c r="B1917" s="40" t="s">
        <v>289</v>
      </c>
      <c r="C1917" s="40" t="s">
        <v>4176</v>
      </c>
      <c r="D1917" s="40" t="s">
        <v>4177</v>
      </c>
      <c r="E1917" s="40" t="s">
        <v>4286</v>
      </c>
      <c r="F1917" s="40" t="s">
        <v>2814</v>
      </c>
      <c r="G1917" s="41" t="s">
        <v>294</v>
      </c>
      <c r="H1917" s="40" t="s">
        <v>4546</v>
      </c>
      <c r="I1917" s="42">
        <v>200</v>
      </c>
      <c r="J1917" s="42">
        <v>30.188679</v>
      </c>
      <c r="K1917" s="42">
        <v>34.905659999999997</v>
      </c>
      <c r="L1917" s="42">
        <v>46.226415000000003</v>
      </c>
      <c r="M1917" s="42">
        <v>43.396225999999999</v>
      </c>
      <c r="N1917" s="42">
        <v>28.301887000000001</v>
      </c>
      <c r="O1917" s="42">
        <v>16.981131999999999</v>
      </c>
      <c r="P1917" s="42">
        <v>34</v>
      </c>
      <c r="Q1917" s="42">
        <v>27</v>
      </c>
      <c r="R1917" s="42">
        <v>41</v>
      </c>
      <c r="S1917" s="42">
        <v>26</v>
      </c>
      <c r="T1917" s="42">
        <v>27</v>
      </c>
      <c r="U1917" s="42">
        <v>13</v>
      </c>
      <c r="V1917" s="42">
        <v>98.113208</v>
      </c>
      <c r="W1917" s="42">
        <v>14.150943</v>
      </c>
      <c r="X1917" s="42">
        <v>16.981131999999999</v>
      </c>
      <c r="Y1917" s="42">
        <v>23.584906</v>
      </c>
      <c r="Z1917" s="42">
        <v>19.811321</v>
      </c>
      <c r="AA1917" s="42">
        <v>15.094340000000001</v>
      </c>
      <c r="AB1917" s="42">
        <v>7.5471700000000004</v>
      </c>
      <c r="AC1917" s="42">
        <v>0.94339600000000001</v>
      </c>
      <c r="AD1917" s="42">
        <v>19.811321</v>
      </c>
      <c r="AE1917" s="42">
        <v>62.264150999999998</v>
      </c>
      <c r="AF1917" s="42">
        <v>16.037735999999999</v>
      </c>
      <c r="AG1917" s="42">
        <v>101.886792</v>
      </c>
      <c r="AH1917" s="42">
        <v>16.037735999999999</v>
      </c>
      <c r="AI1917" s="42">
        <v>17.924527999999999</v>
      </c>
      <c r="AJ1917" s="42">
        <v>22.641508999999999</v>
      </c>
      <c r="AK1917" s="42">
        <v>23.584906</v>
      </c>
      <c r="AL1917" s="42">
        <v>13.207547</v>
      </c>
      <c r="AM1917" s="42">
        <v>8.4905659999999994</v>
      </c>
      <c r="AN1917" s="42">
        <v>0</v>
      </c>
      <c r="AO1917" s="42">
        <v>23.584906</v>
      </c>
      <c r="AP1917" s="42">
        <v>64.150942999999998</v>
      </c>
      <c r="AQ1917" s="42">
        <v>14.150943</v>
      </c>
      <c r="AR1917" s="42">
        <v>184.90566000000001</v>
      </c>
      <c r="AS1917" s="42">
        <v>7.5471700000000004</v>
      </c>
      <c r="AT1917" s="42">
        <v>7.5471700000000004</v>
      </c>
      <c r="AU1917" s="42">
        <v>0</v>
      </c>
      <c r="AV1917" s="42">
        <v>22.641508999999999</v>
      </c>
      <c r="AW1917" s="42">
        <v>49.056604</v>
      </c>
      <c r="AX1917" s="42">
        <v>37.735849000000002</v>
      </c>
      <c r="AY1917" s="42">
        <v>49.056604</v>
      </c>
      <c r="AZ1917" s="42">
        <v>11.320755</v>
      </c>
      <c r="BA1917" s="42">
        <v>86.792452999999995</v>
      </c>
      <c r="BB1917" s="42">
        <v>3.7735850000000002</v>
      </c>
      <c r="BC1917" s="42">
        <v>3.7735850000000002</v>
      </c>
      <c r="BD1917" s="42">
        <v>0</v>
      </c>
      <c r="BE1917" s="42">
        <v>11.320755</v>
      </c>
      <c r="BF1917" s="42">
        <v>7.5471700000000004</v>
      </c>
      <c r="BG1917" s="42">
        <v>26.415094</v>
      </c>
      <c r="BH1917" s="42">
        <v>26.415094</v>
      </c>
      <c r="BI1917" s="42">
        <v>7.5471700000000004</v>
      </c>
      <c r="BJ1917" s="42">
        <v>98.113208</v>
      </c>
      <c r="BK1917" s="42">
        <v>3.7735850000000002</v>
      </c>
      <c r="BL1917" s="42">
        <v>3.7735850000000002</v>
      </c>
      <c r="BM1917" s="42">
        <v>0</v>
      </c>
      <c r="BN1917" s="42">
        <v>11.320755</v>
      </c>
      <c r="BO1917" s="42">
        <v>41.509433999999999</v>
      </c>
      <c r="BP1917" s="42">
        <v>11.320755</v>
      </c>
      <c r="BQ1917" s="42">
        <v>22.641508999999999</v>
      </c>
      <c r="BR1917" s="42">
        <v>3.7735850000000002</v>
      </c>
      <c r="BS1917" s="42">
        <v>11.320755</v>
      </c>
      <c r="BT1917" s="42">
        <v>0</v>
      </c>
      <c r="BU1917" s="42">
        <v>0</v>
      </c>
      <c r="BV1917" s="42">
        <v>0</v>
      </c>
      <c r="BW1917" s="42">
        <v>3.7735850000000002</v>
      </c>
      <c r="BX1917" s="42">
        <v>0</v>
      </c>
      <c r="BY1917" s="42">
        <v>3.7735850000000002</v>
      </c>
      <c r="BZ1917" s="42">
        <v>0</v>
      </c>
      <c r="CA1917" s="42">
        <v>3.7735850000000002</v>
      </c>
      <c r="CB1917" s="42">
        <v>109.43396199999999</v>
      </c>
      <c r="CC1917" s="42">
        <v>3.7735850000000002</v>
      </c>
      <c r="CD1917" s="42">
        <v>3.7735850000000002</v>
      </c>
      <c r="CE1917" s="42">
        <v>0</v>
      </c>
      <c r="CF1917" s="42">
        <v>18.867925</v>
      </c>
      <c r="CG1917" s="42">
        <v>41.509433999999999</v>
      </c>
      <c r="CH1917" s="42">
        <v>33.962263999999998</v>
      </c>
      <c r="CI1917" s="42">
        <v>0</v>
      </c>
      <c r="CJ1917" s="42">
        <v>7.5471700000000004</v>
      </c>
      <c r="CK1917" s="42">
        <v>64.150942999999998</v>
      </c>
      <c r="CL1917" s="42">
        <v>3.7735850000000002</v>
      </c>
      <c r="CM1917" s="42">
        <v>3.7735850000000002</v>
      </c>
      <c r="CN1917" s="42">
        <v>0</v>
      </c>
      <c r="CO1917" s="42">
        <v>0</v>
      </c>
      <c r="CP1917" s="42">
        <v>7.5471700000000004</v>
      </c>
      <c r="CQ1917" s="42">
        <v>0</v>
      </c>
      <c r="CR1917" s="42">
        <v>49.056604</v>
      </c>
      <c r="CS1917" s="42">
        <v>0</v>
      </c>
    </row>
    <row r="1918" spans="1:97">
      <c r="A1918" s="40" t="s">
        <v>4547</v>
      </c>
      <c r="B1918" s="40" t="s">
        <v>289</v>
      </c>
      <c r="C1918" s="40" t="s">
        <v>4176</v>
      </c>
      <c r="D1918" s="40" t="s">
        <v>4177</v>
      </c>
      <c r="E1918" s="40" t="s">
        <v>4369</v>
      </c>
      <c r="F1918" s="40" t="s">
        <v>2814</v>
      </c>
      <c r="G1918" s="41" t="s">
        <v>294</v>
      </c>
      <c r="H1918" s="40" t="s">
        <v>4548</v>
      </c>
      <c r="I1918" s="42">
        <v>639</v>
      </c>
      <c r="J1918" s="42">
        <v>132</v>
      </c>
      <c r="K1918" s="42">
        <v>75</v>
      </c>
      <c r="L1918" s="42">
        <v>143</v>
      </c>
      <c r="M1918" s="42">
        <v>104</v>
      </c>
      <c r="N1918" s="42">
        <v>118</v>
      </c>
      <c r="O1918" s="42">
        <v>67</v>
      </c>
      <c r="P1918" s="42">
        <v>52</v>
      </c>
      <c r="Q1918" s="42">
        <v>62</v>
      </c>
      <c r="R1918" s="42">
        <v>80</v>
      </c>
      <c r="S1918" s="42">
        <v>103</v>
      </c>
      <c r="T1918" s="42">
        <v>100</v>
      </c>
      <c r="U1918" s="42">
        <v>62</v>
      </c>
      <c r="V1918" s="42">
        <v>316</v>
      </c>
      <c r="W1918" s="42">
        <v>68</v>
      </c>
      <c r="X1918" s="42">
        <v>38</v>
      </c>
      <c r="Y1918" s="42">
        <v>76</v>
      </c>
      <c r="Z1918" s="42">
        <v>56</v>
      </c>
      <c r="AA1918" s="42">
        <v>54</v>
      </c>
      <c r="AB1918" s="42">
        <v>23</v>
      </c>
      <c r="AC1918" s="42">
        <v>1</v>
      </c>
      <c r="AD1918" s="42">
        <v>83</v>
      </c>
      <c r="AE1918" s="42">
        <v>179</v>
      </c>
      <c r="AF1918" s="42">
        <v>54</v>
      </c>
      <c r="AG1918" s="42">
        <v>323</v>
      </c>
      <c r="AH1918" s="42">
        <v>64</v>
      </c>
      <c r="AI1918" s="42">
        <v>37</v>
      </c>
      <c r="AJ1918" s="42">
        <v>67</v>
      </c>
      <c r="AK1918" s="42">
        <v>48</v>
      </c>
      <c r="AL1918" s="42">
        <v>64</v>
      </c>
      <c r="AM1918" s="42">
        <v>40</v>
      </c>
      <c r="AN1918" s="42">
        <v>3</v>
      </c>
      <c r="AO1918" s="42">
        <v>76</v>
      </c>
      <c r="AP1918" s="42">
        <v>171</v>
      </c>
      <c r="AQ1918" s="42">
        <v>76</v>
      </c>
      <c r="AR1918" s="42">
        <v>532</v>
      </c>
      <c r="AS1918" s="42">
        <v>8</v>
      </c>
      <c r="AT1918" s="42">
        <v>20</v>
      </c>
      <c r="AU1918" s="42">
        <v>12</v>
      </c>
      <c r="AV1918" s="42">
        <v>60</v>
      </c>
      <c r="AW1918" s="42">
        <v>76</v>
      </c>
      <c r="AX1918" s="42">
        <v>96</v>
      </c>
      <c r="AY1918" s="42">
        <v>208</v>
      </c>
      <c r="AZ1918" s="42">
        <v>52</v>
      </c>
      <c r="BA1918" s="42">
        <v>264</v>
      </c>
      <c r="BB1918" s="42">
        <v>8</v>
      </c>
      <c r="BC1918" s="42">
        <v>12</v>
      </c>
      <c r="BD1918" s="42">
        <v>4</v>
      </c>
      <c r="BE1918" s="42">
        <v>32</v>
      </c>
      <c r="BF1918" s="42">
        <v>12</v>
      </c>
      <c r="BG1918" s="42">
        <v>84</v>
      </c>
      <c r="BH1918" s="42">
        <v>100</v>
      </c>
      <c r="BI1918" s="42">
        <v>12</v>
      </c>
      <c r="BJ1918" s="42">
        <v>268</v>
      </c>
      <c r="BK1918" s="42">
        <v>0</v>
      </c>
      <c r="BL1918" s="42">
        <v>8</v>
      </c>
      <c r="BM1918" s="42">
        <v>8</v>
      </c>
      <c r="BN1918" s="42">
        <v>28</v>
      </c>
      <c r="BO1918" s="42">
        <v>64</v>
      </c>
      <c r="BP1918" s="42">
        <v>12</v>
      </c>
      <c r="BQ1918" s="42">
        <v>108</v>
      </c>
      <c r="BR1918" s="42">
        <v>40</v>
      </c>
      <c r="BS1918" s="42">
        <v>40</v>
      </c>
      <c r="BT1918" s="42">
        <v>0</v>
      </c>
      <c r="BU1918" s="42">
        <v>0</v>
      </c>
      <c r="BV1918" s="42">
        <v>0</v>
      </c>
      <c r="BW1918" s="42">
        <v>4</v>
      </c>
      <c r="BX1918" s="42">
        <v>8</v>
      </c>
      <c r="BY1918" s="42">
        <v>8</v>
      </c>
      <c r="BZ1918" s="42">
        <v>0</v>
      </c>
      <c r="CA1918" s="42">
        <v>20</v>
      </c>
      <c r="CB1918" s="42">
        <v>256</v>
      </c>
      <c r="CC1918" s="42">
        <v>4</v>
      </c>
      <c r="CD1918" s="42">
        <v>20</v>
      </c>
      <c r="CE1918" s="42">
        <v>12</v>
      </c>
      <c r="CF1918" s="42">
        <v>52</v>
      </c>
      <c r="CG1918" s="42">
        <v>68</v>
      </c>
      <c r="CH1918" s="42">
        <v>84</v>
      </c>
      <c r="CI1918" s="42">
        <v>0</v>
      </c>
      <c r="CJ1918" s="42">
        <v>16</v>
      </c>
      <c r="CK1918" s="42">
        <v>236</v>
      </c>
      <c r="CL1918" s="42">
        <v>4</v>
      </c>
      <c r="CM1918" s="42">
        <v>0</v>
      </c>
      <c r="CN1918" s="42">
        <v>0</v>
      </c>
      <c r="CO1918" s="42">
        <v>4</v>
      </c>
      <c r="CP1918" s="42">
        <v>0</v>
      </c>
      <c r="CQ1918" s="42">
        <v>4</v>
      </c>
      <c r="CR1918" s="42">
        <v>208</v>
      </c>
      <c r="CS1918" s="42">
        <v>16</v>
      </c>
    </row>
    <row r="1919" spans="1:97">
      <c r="A1919" s="40" t="s">
        <v>4549</v>
      </c>
      <c r="B1919" s="40" t="s">
        <v>289</v>
      </c>
      <c r="C1919" s="40" t="s">
        <v>4176</v>
      </c>
      <c r="D1919" s="40" t="s">
        <v>4177</v>
      </c>
      <c r="E1919" s="40" t="s">
        <v>4369</v>
      </c>
      <c r="F1919" s="40" t="s">
        <v>2814</v>
      </c>
      <c r="G1919" s="41" t="s">
        <v>294</v>
      </c>
      <c r="H1919" s="40" t="s">
        <v>4550</v>
      </c>
      <c r="I1919" s="42">
        <v>195</v>
      </c>
      <c r="J1919" s="42">
        <v>25</v>
      </c>
      <c r="K1919" s="42">
        <v>18</v>
      </c>
      <c r="L1919" s="42">
        <v>34</v>
      </c>
      <c r="M1919" s="42">
        <v>57</v>
      </c>
      <c r="N1919" s="42">
        <v>38</v>
      </c>
      <c r="O1919" s="42">
        <v>23</v>
      </c>
      <c r="P1919" s="42">
        <v>44</v>
      </c>
      <c r="Q1919" s="42">
        <v>21</v>
      </c>
      <c r="R1919" s="42">
        <v>48</v>
      </c>
      <c r="S1919" s="42">
        <v>40</v>
      </c>
      <c r="T1919" s="42">
        <v>36</v>
      </c>
      <c r="U1919" s="42">
        <v>20</v>
      </c>
      <c r="V1919" s="42">
        <v>94</v>
      </c>
      <c r="W1919" s="42">
        <v>11</v>
      </c>
      <c r="X1919" s="42">
        <v>6</v>
      </c>
      <c r="Y1919" s="42">
        <v>17</v>
      </c>
      <c r="Z1919" s="42">
        <v>32</v>
      </c>
      <c r="AA1919" s="42">
        <v>19</v>
      </c>
      <c r="AB1919" s="42">
        <v>8</v>
      </c>
      <c r="AC1919" s="42">
        <v>1</v>
      </c>
      <c r="AD1919" s="42">
        <v>14</v>
      </c>
      <c r="AE1919" s="42">
        <v>63</v>
      </c>
      <c r="AF1919" s="42">
        <v>17</v>
      </c>
      <c r="AG1919" s="42">
        <v>101</v>
      </c>
      <c r="AH1919" s="42">
        <v>14</v>
      </c>
      <c r="AI1919" s="42">
        <v>12</v>
      </c>
      <c r="AJ1919" s="42">
        <v>17</v>
      </c>
      <c r="AK1919" s="42">
        <v>25</v>
      </c>
      <c r="AL1919" s="42">
        <v>19</v>
      </c>
      <c r="AM1919" s="42">
        <v>12</v>
      </c>
      <c r="AN1919" s="42">
        <v>2</v>
      </c>
      <c r="AO1919" s="42">
        <v>20</v>
      </c>
      <c r="AP1919" s="42">
        <v>54</v>
      </c>
      <c r="AQ1919" s="42">
        <v>27</v>
      </c>
      <c r="AR1919" s="42">
        <v>164</v>
      </c>
      <c r="AS1919" s="42">
        <v>8</v>
      </c>
      <c r="AT1919" s="42">
        <v>4</v>
      </c>
      <c r="AU1919" s="42">
        <v>8</v>
      </c>
      <c r="AV1919" s="42">
        <v>8</v>
      </c>
      <c r="AW1919" s="42">
        <v>24</v>
      </c>
      <c r="AX1919" s="42">
        <v>32</v>
      </c>
      <c r="AY1919" s="42">
        <v>44</v>
      </c>
      <c r="AZ1919" s="42">
        <v>36</v>
      </c>
      <c r="BA1919" s="42">
        <v>84</v>
      </c>
      <c r="BB1919" s="42">
        <v>4</v>
      </c>
      <c r="BC1919" s="42">
        <v>4</v>
      </c>
      <c r="BD1919" s="42">
        <v>4</v>
      </c>
      <c r="BE1919" s="42">
        <v>4</v>
      </c>
      <c r="BF1919" s="42">
        <v>8</v>
      </c>
      <c r="BG1919" s="42">
        <v>24</v>
      </c>
      <c r="BH1919" s="42">
        <v>28</v>
      </c>
      <c r="BI1919" s="42">
        <v>8</v>
      </c>
      <c r="BJ1919" s="42">
        <v>80</v>
      </c>
      <c r="BK1919" s="42">
        <v>4</v>
      </c>
      <c r="BL1919" s="42">
        <v>0</v>
      </c>
      <c r="BM1919" s="42">
        <v>4</v>
      </c>
      <c r="BN1919" s="42">
        <v>4</v>
      </c>
      <c r="BO1919" s="42">
        <v>16</v>
      </c>
      <c r="BP1919" s="42">
        <v>8</v>
      </c>
      <c r="BQ1919" s="42">
        <v>16</v>
      </c>
      <c r="BR1919" s="42">
        <v>28</v>
      </c>
      <c r="BS1919" s="42">
        <v>12</v>
      </c>
      <c r="BT1919" s="42">
        <v>0</v>
      </c>
      <c r="BU1919" s="42">
        <v>0</v>
      </c>
      <c r="BV1919" s="42">
        <v>0</v>
      </c>
      <c r="BW1919" s="42">
        <v>0</v>
      </c>
      <c r="BX1919" s="42">
        <v>0</v>
      </c>
      <c r="BY1919" s="42">
        <v>4</v>
      </c>
      <c r="BZ1919" s="42">
        <v>0</v>
      </c>
      <c r="CA1919" s="42">
        <v>8</v>
      </c>
      <c r="CB1919" s="42">
        <v>88</v>
      </c>
      <c r="CC1919" s="42">
        <v>8</v>
      </c>
      <c r="CD1919" s="42">
        <v>4</v>
      </c>
      <c r="CE1919" s="42">
        <v>4</v>
      </c>
      <c r="CF1919" s="42">
        <v>8</v>
      </c>
      <c r="CG1919" s="42">
        <v>8</v>
      </c>
      <c r="CH1919" s="42">
        <v>28</v>
      </c>
      <c r="CI1919" s="42">
        <v>4</v>
      </c>
      <c r="CJ1919" s="42">
        <v>24</v>
      </c>
      <c r="CK1919" s="42">
        <v>64</v>
      </c>
      <c r="CL1919" s="42">
        <v>0</v>
      </c>
      <c r="CM1919" s="42">
        <v>0</v>
      </c>
      <c r="CN1919" s="42">
        <v>4</v>
      </c>
      <c r="CO1919" s="42">
        <v>0</v>
      </c>
      <c r="CP1919" s="42">
        <v>16</v>
      </c>
      <c r="CQ1919" s="42">
        <v>0</v>
      </c>
      <c r="CR1919" s="42">
        <v>40</v>
      </c>
      <c r="CS1919" s="42">
        <v>4</v>
      </c>
    </row>
    <row r="1920" spans="1:97">
      <c r="A1920" s="40" t="s">
        <v>4551</v>
      </c>
      <c r="B1920" s="40" t="s">
        <v>289</v>
      </c>
      <c r="C1920" s="40" t="s">
        <v>4176</v>
      </c>
      <c r="D1920" s="40" t="s">
        <v>4177</v>
      </c>
      <c r="E1920" s="40" t="s">
        <v>4283</v>
      </c>
      <c r="F1920" s="40" t="s">
        <v>2814</v>
      </c>
      <c r="G1920" s="41" t="s">
        <v>294</v>
      </c>
      <c r="H1920" s="40" t="s">
        <v>4552</v>
      </c>
      <c r="I1920" s="42">
        <v>239</v>
      </c>
      <c r="J1920" s="42">
        <v>52.145454999999998</v>
      </c>
      <c r="K1920" s="42">
        <v>36.936363999999998</v>
      </c>
      <c r="L1920" s="42">
        <v>64.095455000000001</v>
      </c>
      <c r="M1920" s="42">
        <v>43.454545000000003</v>
      </c>
      <c r="N1920" s="42">
        <v>32.590909000000003</v>
      </c>
      <c r="O1920" s="42">
        <v>9.7772729999999992</v>
      </c>
      <c r="P1920" s="42">
        <v>34</v>
      </c>
      <c r="Q1920" s="42">
        <v>29</v>
      </c>
      <c r="R1920" s="42">
        <v>44</v>
      </c>
      <c r="S1920" s="42">
        <v>33</v>
      </c>
      <c r="T1920" s="42">
        <v>17</v>
      </c>
      <c r="U1920" s="42">
        <v>10</v>
      </c>
      <c r="V1920" s="42">
        <v>126.018182</v>
      </c>
      <c r="W1920" s="42">
        <v>24.986363999999998</v>
      </c>
      <c r="X1920" s="42">
        <v>20.640909000000001</v>
      </c>
      <c r="Y1920" s="42">
        <v>35.85</v>
      </c>
      <c r="Z1920" s="42">
        <v>21.727273</v>
      </c>
      <c r="AA1920" s="42">
        <v>18.468181999999999</v>
      </c>
      <c r="AB1920" s="42">
        <v>3.2590910000000002</v>
      </c>
      <c r="AC1920" s="42">
        <v>1.0863640000000001</v>
      </c>
      <c r="AD1920" s="42">
        <v>30.418182000000002</v>
      </c>
      <c r="AE1920" s="42">
        <v>85.822727</v>
      </c>
      <c r="AF1920" s="42">
        <v>9.7772729999999992</v>
      </c>
      <c r="AG1920" s="42">
        <v>112.981818</v>
      </c>
      <c r="AH1920" s="42">
        <v>27.159091</v>
      </c>
      <c r="AI1920" s="42">
        <v>16.295455</v>
      </c>
      <c r="AJ1920" s="42">
        <v>28.245455</v>
      </c>
      <c r="AK1920" s="42">
        <v>21.727273</v>
      </c>
      <c r="AL1920" s="42">
        <v>14.122726999999999</v>
      </c>
      <c r="AM1920" s="42">
        <v>5.4318179999999998</v>
      </c>
      <c r="AN1920" s="42">
        <v>0</v>
      </c>
      <c r="AO1920" s="42">
        <v>31.504545</v>
      </c>
      <c r="AP1920" s="42">
        <v>70.613636</v>
      </c>
      <c r="AQ1920" s="42">
        <v>10.863636</v>
      </c>
      <c r="AR1920" s="42">
        <v>178.163636</v>
      </c>
      <c r="AS1920" s="42">
        <v>4.3454550000000003</v>
      </c>
      <c r="AT1920" s="42">
        <v>4.3454550000000003</v>
      </c>
      <c r="AU1920" s="42">
        <v>4.3454550000000003</v>
      </c>
      <c r="AV1920" s="42">
        <v>26.072727</v>
      </c>
      <c r="AW1920" s="42">
        <v>56.490909000000002</v>
      </c>
      <c r="AX1920" s="42">
        <v>30.418182000000002</v>
      </c>
      <c r="AY1920" s="42">
        <v>30.418182000000002</v>
      </c>
      <c r="AZ1920" s="42">
        <v>21.727273</v>
      </c>
      <c r="BA1920" s="42">
        <v>108.636364</v>
      </c>
      <c r="BB1920" s="42">
        <v>4.3454550000000003</v>
      </c>
      <c r="BC1920" s="42">
        <v>4.3454550000000003</v>
      </c>
      <c r="BD1920" s="42">
        <v>0</v>
      </c>
      <c r="BE1920" s="42">
        <v>13.036364000000001</v>
      </c>
      <c r="BF1920" s="42">
        <v>26.072727</v>
      </c>
      <c r="BG1920" s="42">
        <v>30.418182000000002</v>
      </c>
      <c r="BH1920" s="42">
        <v>21.727273</v>
      </c>
      <c r="BI1920" s="42">
        <v>8.6909089999999996</v>
      </c>
      <c r="BJ1920" s="42">
        <v>69.527272999999994</v>
      </c>
      <c r="BK1920" s="42">
        <v>0</v>
      </c>
      <c r="BL1920" s="42">
        <v>0</v>
      </c>
      <c r="BM1920" s="42">
        <v>4.3454550000000003</v>
      </c>
      <c r="BN1920" s="42">
        <v>13.036364000000001</v>
      </c>
      <c r="BO1920" s="42">
        <v>30.418182000000002</v>
      </c>
      <c r="BP1920" s="42">
        <v>0</v>
      </c>
      <c r="BQ1920" s="42">
        <v>8.6909089999999996</v>
      </c>
      <c r="BR1920" s="42">
        <v>13.036364000000001</v>
      </c>
      <c r="BS1920" s="42">
        <v>30.418182000000002</v>
      </c>
      <c r="BT1920" s="42">
        <v>0</v>
      </c>
      <c r="BU1920" s="42">
        <v>0</v>
      </c>
      <c r="BV1920" s="42">
        <v>0</v>
      </c>
      <c r="BW1920" s="42">
        <v>0</v>
      </c>
      <c r="BX1920" s="42">
        <v>13.036364000000001</v>
      </c>
      <c r="BY1920" s="42">
        <v>8.6909089999999996</v>
      </c>
      <c r="BZ1920" s="42">
        <v>0</v>
      </c>
      <c r="CA1920" s="42">
        <v>8.6909089999999996</v>
      </c>
      <c r="CB1920" s="42">
        <v>99.945454999999995</v>
      </c>
      <c r="CC1920" s="42">
        <v>0</v>
      </c>
      <c r="CD1920" s="42">
        <v>0</v>
      </c>
      <c r="CE1920" s="42">
        <v>4.3454550000000003</v>
      </c>
      <c r="CF1920" s="42">
        <v>21.727273</v>
      </c>
      <c r="CG1920" s="42">
        <v>43.454545000000003</v>
      </c>
      <c r="CH1920" s="42">
        <v>21.727273</v>
      </c>
      <c r="CI1920" s="42">
        <v>0</v>
      </c>
      <c r="CJ1920" s="42">
        <v>8.6909089999999996</v>
      </c>
      <c r="CK1920" s="42">
        <v>47.8</v>
      </c>
      <c r="CL1920" s="42">
        <v>4.3454550000000003</v>
      </c>
      <c r="CM1920" s="42">
        <v>4.3454550000000003</v>
      </c>
      <c r="CN1920" s="42">
        <v>0</v>
      </c>
      <c r="CO1920" s="42">
        <v>4.3454550000000003</v>
      </c>
      <c r="CP1920" s="42">
        <v>0</v>
      </c>
      <c r="CQ1920" s="42">
        <v>0</v>
      </c>
      <c r="CR1920" s="42">
        <v>30.418182000000002</v>
      </c>
      <c r="CS1920" s="42">
        <v>4.3454550000000003</v>
      </c>
    </row>
    <row r="1921" spans="1:97">
      <c r="A1921" s="40" t="s">
        <v>4553</v>
      </c>
      <c r="B1921" s="40" t="s">
        <v>289</v>
      </c>
      <c r="C1921" s="40" t="s">
        <v>4176</v>
      </c>
      <c r="D1921" s="40" t="s">
        <v>4177</v>
      </c>
      <c r="E1921" s="40" t="s">
        <v>4283</v>
      </c>
      <c r="F1921" s="40" t="s">
        <v>2814</v>
      </c>
      <c r="G1921" s="41" t="s">
        <v>294</v>
      </c>
      <c r="H1921" s="40" t="s">
        <v>4554</v>
      </c>
      <c r="I1921" s="42">
        <v>221</v>
      </c>
      <c r="J1921" s="42">
        <v>49.111111000000001</v>
      </c>
      <c r="K1921" s="42">
        <v>25.537777999999999</v>
      </c>
      <c r="L1921" s="42">
        <v>55.004443999999999</v>
      </c>
      <c r="M1921" s="42">
        <v>38.306666999999997</v>
      </c>
      <c r="N1921" s="42">
        <v>37.324444</v>
      </c>
      <c r="O1921" s="42">
        <v>15.715555999999999</v>
      </c>
      <c r="P1921" s="42">
        <v>28</v>
      </c>
      <c r="Q1921" s="42">
        <v>40</v>
      </c>
      <c r="R1921" s="42">
        <v>32</v>
      </c>
      <c r="S1921" s="42">
        <v>35</v>
      </c>
      <c r="T1921" s="42">
        <v>25</v>
      </c>
      <c r="U1921" s="42">
        <v>24</v>
      </c>
      <c r="V1921" s="42">
        <v>108.044444</v>
      </c>
      <c r="W1921" s="42">
        <v>22.591111000000001</v>
      </c>
      <c r="X1921" s="42">
        <v>12.768889</v>
      </c>
      <c r="Y1921" s="42">
        <v>29.466667000000001</v>
      </c>
      <c r="Z1921" s="42">
        <v>21.608889000000001</v>
      </c>
      <c r="AA1921" s="42">
        <v>16.697778</v>
      </c>
      <c r="AB1921" s="42">
        <v>3.9288889999999999</v>
      </c>
      <c r="AC1921" s="42">
        <v>0.98222200000000004</v>
      </c>
      <c r="AD1921" s="42">
        <v>24.555555999999999</v>
      </c>
      <c r="AE1921" s="42">
        <v>68.755555999999999</v>
      </c>
      <c r="AF1921" s="42">
        <v>14.733333</v>
      </c>
      <c r="AG1921" s="42">
        <v>112.955556</v>
      </c>
      <c r="AH1921" s="42">
        <v>26.52</v>
      </c>
      <c r="AI1921" s="42">
        <v>12.768889</v>
      </c>
      <c r="AJ1921" s="42">
        <v>25.537777999999999</v>
      </c>
      <c r="AK1921" s="42">
        <v>16.697778</v>
      </c>
      <c r="AL1921" s="42">
        <v>20.626667000000001</v>
      </c>
      <c r="AM1921" s="42">
        <v>9.822222</v>
      </c>
      <c r="AN1921" s="42">
        <v>0.98222200000000004</v>
      </c>
      <c r="AO1921" s="42">
        <v>30.448889000000001</v>
      </c>
      <c r="AP1921" s="42">
        <v>58.933332999999998</v>
      </c>
      <c r="AQ1921" s="42">
        <v>23.573333000000002</v>
      </c>
      <c r="AR1921" s="42">
        <v>192.515556</v>
      </c>
      <c r="AS1921" s="42">
        <v>7.8577779999999997</v>
      </c>
      <c r="AT1921" s="42">
        <v>3.9288889999999999</v>
      </c>
      <c r="AU1921" s="42">
        <v>3.9288889999999999</v>
      </c>
      <c r="AV1921" s="42">
        <v>27.502222</v>
      </c>
      <c r="AW1921" s="42">
        <v>27.502222</v>
      </c>
      <c r="AX1921" s="42">
        <v>43.217778000000003</v>
      </c>
      <c r="AY1921" s="42">
        <v>62.862222000000003</v>
      </c>
      <c r="AZ1921" s="42">
        <v>15.715555999999999</v>
      </c>
      <c r="BA1921" s="42">
        <v>86.435556000000005</v>
      </c>
      <c r="BB1921" s="42">
        <v>3.9288889999999999</v>
      </c>
      <c r="BC1921" s="42">
        <v>0</v>
      </c>
      <c r="BD1921" s="42">
        <v>0</v>
      </c>
      <c r="BE1921" s="42">
        <v>15.715555999999999</v>
      </c>
      <c r="BF1921" s="42">
        <v>0</v>
      </c>
      <c r="BG1921" s="42">
        <v>43.217778000000003</v>
      </c>
      <c r="BH1921" s="42">
        <v>19.644444</v>
      </c>
      <c r="BI1921" s="42">
        <v>3.9288889999999999</v>
      </c>
      <c r="BJ1921" s="42">
        <v>106.08</v>
      </c>
      <c r="BK1921" s="42">
        <v>3.9288889999999999</v>
      </c>
      <c r="BL1921" s="42">
        <v>3.9288889999999999</v>
      </c>
      <c r="BM1921" s="42">
        <v>3.9288889999999999</v>
      </c>
      <c r="BN1921" s="42">
        <v>11.786667</v>
      </c>
      <c r="BO1921" s="42">
        <v>27.502222</v>
      </c>
      <c r="BP1921" s="42">
        <v>0</v>
      </c>
      <c r="BQ1921" s="42">
        <v>43.217778000000003</v>
      </c>
      <c r="BR1921" s="42">
        <v>11.786667</v>
      </c>
      <c r="BS1921" s="42">
        <v>31.431111000000001</v>
      </c>
      <c r="BT1921" s="42">
        <v>0</v>
      </c>
      <c r="BU1921" s="42">
        <v>0</v>
      </c>
      <c r="BV1921" s="42">
        <v>0</v>
      </c>
      <c r="BW1921" s="42">
        <v>3.9288889999999999</v>
      </c>
      <c r="BX1921" s="42">
        <v>3.9288889999999999</v>
      </c>
      <c r="BY1921" s="42">
        <v>7.8577779999999997</v>
      </c>
      <c r="BZ1921" s="42">
        <v>0</v>
      </c>
      <c r="CA1921" s="42">
        <v>15.715555999999999</v>
      </c>
      <c r="CB1921" s="42">
        <v>90.364444000000006</v>
      </c>
      <c r="CC1921" s="42">
        <v>7.8577779999999997</v>
      </c>
      <c r="CD1921" s="42">
        <v>3.9288889999999999</v>
      </c>
      <c r="CE1921" s="42">
        <v>3.9288889999999999</v>
      </c>
      <c r="CF1921" s="42">
        <v>23.573333000000002</v>
      </c>
      <c r="CG1921" s="42">
        <v>19.644444</v>
      </c>
      <c r="CH1921" s="42">
        <v>31.431111000000001</v>
      </c>
      <c r="CI1921" s="42">
        <v>0</v>
      </c>
      <c r="CJ1921" s="42">
        <v>0</v>
      </c>
      <c r="CK1921" s="42">
        <v>70.72</v>
      </c>
      <c r="CL1921" s="42">
        <v>0</v>
      </c>
      <c r="CM1921" s="42">
        <v>0</v>
      </c>
      <c r="CN1921" s="42">
        <v>0</v>
      </c>
      <c r="CO1921" s="42">
        <v>0</v>
      </c>
      <c r="CP1921" s="42">
        <v>3.9288889999999999</v>
      </c>
      <c r="CQ1921" s="42">
        <v>3.9288889999999999</v>
      </c>
      <c r="CR1921" s="42">
        <v>62.862222000000003</v>
      </c>
      <c r="CS1921" s="42">
        <v>0</v>
      </c>
    </row>
    <row r="1922" spans="1:97">
      <c r="A1922" s="40" t="s">
        <v>4555</v>
      </c>
      <c r="B1922" s="40" t="s">
        <v>289</v>
      </c>
      <c r="C1922" s="40" t="s">
        <v>4176</v>
      </c>
      <c r="D1922" s="40" t="s">
        <v>4177</v>
      </c>
      <c r="E1922" s="40" t="s">
        <v>4178</v>
      </c>
      <c r="F1922" s="40" t="s">
        <v>2814</v>
      </c>
      <c r="G1922" s="41" t="s">
        <v>294</v>
      </c>
      <c r="H1922" s="40" t="s">
        <v>4556</v>
      </c>
      <c r="I1922" s="42">
        <v>133</v>
      </c>
      <c r="J1922" s="42">
        <v>25.381678999999998</v>
      </c>
      <c r="K1922" s="42">
        <v>20.305344000000002</v>
      </c>
      <c r="L1922" s="42">
        <v>27.412213999999999</v>
      </c>
      <c r="M1922" s="42">
        <v>29.442748000000002</v>
      </c>
      <c r="N1922" s="42">
        <v>17.259542</v>
      </c>
      <c r="O1922" s="42">
        <v>13.198473</v>
      </c>
      <c r="P1922" s="42">
        <v>27</v>
      </c>
      <c r="Q1922" s="42">
        <v>20</v>
      </c>
      <c r="R1922" s="42">
        <v>27</v>
      </c>
      <c r="S1922" s="42">
        <v>24</v>
      </c>
      <c r="T1922" s="42">
        <v>23</v>
      </c>
      <c r="U1922" s="42">
        <v>10</v>
      </c>
      <c r="V1922" s="42">
        <v>65.992366000000004</v>
      </c>
      <c r="W1922" s="42">
        <v>13.198473</v>
      </c>
      <c r="X1922" s="42">
        <v>10.152672000000001</v>
      </c>
      <c r="Y1922" s="42">
        <v>12.183206</v>
      </c>
      <c r="Z1922" s="42">
        <v>17.259542</v>
      </c>
      <c r="AA1922" s="42">
        <v>7.1068699999999998</v>
      </c>
      <c r="AB1922" s="42">
        <v>6.0916030000000001</v>
      </c>
      <c r="AC1922" s="42">
        <v>0</v>
      </c>
      <c r="AD1922" s="42">
        <v>19.290075999999999</v>
      </c>
      <c r="AE1922" s="42">
        <v>37.564884999999997</v>
      </c>
      <c r="AF1922" s="42">
        <v>9.1374049999999993</v>
      </c>
      <c r="AG1922" s="42">
        <v>67.007633999999996</v>
      </c>
      <c r="AH1922" s="42">
        <v>12.183206</v>
      </c>
      <c r="AI1922" s="42">
        <v>10.152672000000001</v>
      </c>
      <c r="AJ1922" s="42">
        <v>15.229008</v>
      </c>
      <c r="AK1922" s="42">
        <v>12.183206</v>
      </c>
      <c r="AL1922" s="42">
        <v>10.152672000000001</v>
      </c>
      <c r="AM1922" s="42">
        <v>7.1068699999999998</v>
      </c>
      <c r="AN1922" s="42">
        <v>0</v>
      </c>
      <c r="AO1922" s="42">
        <v>17.259542</v>
      </c>
      <c r="AP1922" s="42">
        <v>37.564884999999997</v>
      </c>
      <c r="AQ1922" s="42">
        <v>12.183206</v>
      </c>
      <c r="AR1922" s="42">
        <v>101.526718</v>
      </c>
      <c r="AS1922" s="42">
        <v>0</v>
      </c>
      <c r="AT1922" s="42">
        <v>4.0610689999999998</v>
      </c>
      <c r="AU1922" s="42">
        <v>0</v>
      </c>
      <c r="AV1922" s="42">
        <v>20.305344000000002</v>
      </c>
      <c r="AW1922" s="42">
        <v>20.305344000000002</v>
      </c>
      <c r="AX1922" s="42">
        <v>8.1221370000000004</v>
      </c>
      <c r="AY1922" s="42">
        <v>20.305344000000002</v>
      </c>
      <c r="AZ1922" s="42">
        <v>28.427481</v>
      </c>
      <c r="BA1922" s="42">
        <v>48.732824000000001</v>
      </c>
      <c r="BB1922" s="42">
        <v>0</v>
      </c>
      <c r="BC1922" s="42">
        <v>0</v>
      </c>
      <c r="BD1922" s="42">
        <v>0</v>
      </c>
      <c r="BE1922" s="42">
        <v>8.1221370000000004</v>
      </c>
      <c r="BF1922" s="42">
        <v>8.1221370000000004</v>
      </c>
      <c r="BG1922" s="42">
        <v>8.1221370000000004</v>
      </c>
      <c r="BH1922" s="42">
        <v>16.244274999999998</v>
      </c>
      <c r="BI1922" s="42">
        <v>8.1221370000000004</v>
      </c>
      <c r="BJ1922" s="42">
        <v>52.793892999999997</v>
      </c>
      <c r="BK1922" s="42">
        <v>0</v>
      </c>
      <c r="BL1922" s="42">
        <v>4.0610689999999998</v>
      </c>
      <c r="BM1922" s="42">
        <v>0</v>
      </c>
      <c r="BN1922" s="42">
        <v>12.183206</v>
      </c>
      <c r="BO1922" s="42">
        <v>12.183206</v>
      </c>
      <c r="BP1922" s="42">
        <v>0</v>
      </c>
      <c r="BQ1922" s="42">
        <v>4.0610689999999998</v>
      </c>
      <c r="BR1922" s="42">
        <v>20.305344000000002</v>
      </c>
      <c r="BS1922" s="42">
        <v>32.488549999999996</v>
      </c>
      <c r="BT1922" s="42">
        <v>0</v>
      </c>
      <c r="BU1922" s="42">
        <v>0</v>
      </c>
      <c r="BV1922" s="42">
        <v>0</v>
      </c>
      <c r="BW1922" s="42">
        <v>4.0610689999999998</v>
      </c>
      <c r="BX1922" s="42">
        <v>4.0610689999999998</v>
      </c>
      <c r="BY1922" s="42">
        <v>4.0610689999999998</v>
      </c>
      <c r="BZ1922" s="42">
        <v>0</v>
      </c>
      <c r="CA1922" s="42">
        <v>20.305344000000002</v>
      </c>
      <c r="CB1922" s="42">
        <v>44.671756000000002</v>
      </c>
      <c r="CC1922" s="42">
        <v>0</v>
      </c>
      <c r="CD1922" s="42">
        <v>4.0610689999999998</v>
      </c>
      <c r="CE1922" s="42">
        <v>0</v>
      </c>
      <c r="CF1922" s="42">
        <v>16.244274999999998</v>
      </c>
      <c r="CG1922" s="42">
        <v>16.244274999999998</v>
      </c>
      <c r="CH1922" s="42">
        <v>4.0610689999999998</v>
      </c>
      <c r="CI1922" s="42">
        <v>0</v>
      </c>
      <c r="CJ1922" s="42">
        <v>4.0610689999999998</v>
      </c>
      <c r="CK1922" s="42">
        <v>24.366412</v>
      </c>
      <c r="CL1922" s="42">
        <v>0</v>
      </c>
      <c r="CM1922" s="42">
        <v>0</v>
      </c>
      <c r="CN1922" s="42">
        <v>0</v>
      </c>
      <c r="CO1922" s="42">
        <v>0</v>
      </c>
      <c r="CP1922" s="42">
        <v>0</v>
      </c>
      <c r="CQ1922" s="42">
        <v>0</v>
      </c>
      <c r="CR1922" s="42">
        <v>20.305344000000002</v>
      </c>
      <c r="CS1922" s="42">
        <v>4.0610689999999998</v>
      </c>
    </row>
    <row r="1923" spans="1:97">
      <c r="A1923" s="40" t="s">
        <v>4557</v>
      </c>
      <c r="B1923" s="40" t="s">
        <v>289</v>
      </c>
      <c r="C1923" s="40" t="s">
        <v>4176</v>
      </c>
      <c r="D1923" s="40" t="s">
        <v>4177</v>
      </c>
      <c r="E1923" s="40" t="s">
        <v>4178</v>
      </c>
      <c r="F1923" s="40" t="s">
        <v>2814</v>
      </c>
      <c r="G1923" s="41" t="s">
        <v>294</v>
      </c>
      <c r="H1923" s="40" t="s">
        <v>4558</v>
      </c>
      <c r="I1923" s="42">
        <v>54</v>
      </c>
      <c r="J1923" s="42">
        <v>9</v>
      </c>
      <c r="K1923" s="42">
        <v>10</v>
      </c>
      <c r="L1923" s="42">
        <v>8</v>
      </c>
      <c r="M1923" s="42">
        <v>11</v>
      </c>
      <c r="N1923" s="42">
        <v>10</v>
      </c>
      <c r="O1923" s="42">
        <v>6</v>
      </c>
      <c r="P1923" s="42">
        <v>8</v>
      </c>
      <c r="Q1923" s="42">
        <v>5</v>
      </c>
      <c r="R1923" s="42">
        <v>11</v>
      </c>
      <c r="S1923" s="42">
        <v>12</v>
      </c>
      <c r="T1923" s="42">
        <v>8</v>
      </c>
      <c r="U1923" s="42">
        <v>5</v>
      </c>
      <c r="V1923" s="42">
        <v>31</v>
      </c>
      <c r="W1923" s="42">
        <v>6</v>
      </c>
      <c r="X1923" s="42">
        <v>7</v>
      </c>
      <c r="Y1923" s="42">
        <v>3</v>
      </c>
      <c r="Z1923" s="42">
        <v>7</v>
      </c>
      <c r="AA1923" s="42">
        <v>5</v>
      </c>
      <c r="AB1923" s="42">
        <v>3</v>
      </c>
      <c r="AC1923" s="42">
        <v>0</v>
      </c>
      <c r="AD1923" s="42">
        <v>9</v>
      </c>
      <c r="AE1923" s="42">
        <v>16</v>
      </c>
      <c r="AF1923" s="42">
        <v>6</v>
      </c>
      <c r="AG1923" s="42">
        <v>23</v>
      </c>
      <c r="AH1923" s="42">
        <v>3</v>
      </c>
      <c r="AI1923" s="42">
        <v>3</v>
      </c>
      <c r="AJ1923" s="42">
        <v>5</v>
      </c>
      <c r="AK1923" s="42">
        <v>4</v>
      </c>
      <c r="AL1923" s="42">
        <v>5</v>
      </c>
      <c r="AM1923" s="42">
        <v>3</v>
      </c>
      <c r="AN1923" s="42">
        <v>0</v>
      </c>
      <c r="AO1923" s="42">
        <v>4</v>
      </c>
      <c r="AP1923" s="42">
        <v>13</v>
      </c>
      <c r="AQ1923" s="42">
        <v>6</v>
      </c>
      <c r="AR1923" s="42">
        <v>36</v>
      </c>
      <c r="AS1923" s="42">
        <v>4</v>
      </c>
      <c r="AT1923" s="42">
        <v>0</v>
      </c>
      <c r="AU1923" s="42">
        <v>0</v>
      </c>
      <c r="AV1923" s="42">
        <v>0</v>
      </c>
      <c r="AW1923" s="42">
        <v>8</v>
      </c>
      <c r="AX1923" s="42">
        <v>4</v>
      </c>
      <c r="AY1923" s="42">
        <v>20</v>
      </c>
      <c r="AZ1923" s="42">
        <v>0</v>
      </c>
      <c r="BA1923" s="42">
        <v>20</v>
      </c>
      <c r="BB1923" s="42">
        <v>4</v>
      </c>
      <c r="BC1923" s="42">
        <v>0</v>
      </c>
      <c r="BD1923" s="42">
        <v>0</v>
      </c>
      <c r="BE1923" s="42">
        <v>0</v>
      </c>
      <c r="BF1923" s="42">
        <v>0</v>
      </c>
      <c r="BG1923" s="42">
        <v>4</v>
      </c>
      <c r="BH1923" s="42">
        <v>12</v>
      </c>
      <c r="BI1923" s="42">
        <v>0</v>
      </c>
      <c r="BJ1923" s="42">
        <v>16</v>
      </c>
      <c r="BK1923" s="42">
        <v>0</v>
      </c>
      <c r="BL1923" s="42">
        <v>0</v>
      </c>
      <c r="BM1923" s="42">
        <v>0</v>
      </c>
      <c r="BN1923" s="42">
        <v>0</v>
      </c>
      <c r="BO1923" s="42">
        <v>8</v>
      </c>
      <c r="BP1923" s="42">
        <v>0</v>
      </c>
      <c r="BQ1923" s="42">
        <v>8</v>
      </c>
      <c r="BR1923" s="42">
        <v>0</v>
      </c>
      <c r="BS1923" s="42">
        <v>4</v>
      </c>
      <c r="BT1923" s="42">
        <v>0</v>
      </c>
      <c r="BU1923" s="42">
        <v>0</v>
      </c>
      <c r="BV1923" s="42">
        <v>0</v>
      </c>
      <c r="BW1923" s="42">
        <v>0</v>
      </c>
      <c r="BX1923" s="42">
        <v>0</v>
      </c>
      <c r="BY1923" s="42">
        <v>4</v>
      </c>
      <c r="BZ1923" s="42">
        <v>0</v>
      </c>
      <c r="CA1923" s="42">
        <v>0</v>
      </c>
      <c r="CB1923" s="42">
        <v>8</v>
      </c>
      <c r="CC1923" s="42">
        <v>4</v>
      </c>
      <c r="CD1923" s="42">
        <v>0</v>
      </c>
      <c r="CE1923" s="42">
        <v>0</v>
      </c>
      <c r="CF1923" s="42">
        <v>0</v>
      </c>
      <c r="CG1923" s="42">
        <v>4</v>
      </c>
      <c r="CH1923" s="42">
        <v>0</v>
      </c>
      <c r="CI1923" s="42">
        <v>0</v>
      </c>
      <c r="CJ1923" s="42">
        <v>0</v>
      </c>
      <c r="CK1923" s="42">
        <v>24</v>
      </c>
      <c r="CL1923" s="42">
        <v>0</v>
      </c>
      <c r="CM1923" s="42">
        <v>0</v>
      </c>
      <c r="CN1923" s="42">
        <v>0</v>
      </c>
      <c r="CO1923" s="42">
        <v>0</v>
      </c>
      <c r="CP1923" s="42">
        <v>4</v>
      </c>
      <c r="CQ1923" s="42">
        <v>0</v>
      </c>
      <c r="CR1923" s="42">
        <v>20</v>
      </c>
      <c r="CS1923" s="42">
        <v>0</v>
      </c>
    </row>
    <row r="1924" spans="1:97">
      <c r="A1924" s="40" t="s">
        <v>4559</v>
      </c>
      <c r="B1924" s="40" t="s">
        <v>289</v>
      </c>
      <c r="C1924" s="40" t="s">
        <v>4176</v>
      </c>
      <c r="D1924" s="40" t="s">
        <v>4187</v>
      </c>
      <c r="E1924" s="40" t="s">
        <v>4326</v>
      </c>
      <c r="F1924" s="40" t="s">
        <v>2814</v>
      </c>
      <c r="G1924" s="41" t="s">
        <v>294</v>
      </c>
      <c r="H1924" s="40" t="s">
        <v>4560</v>
      </c>
      <c r="I1924" s="42">
        <v>160</v>
      </c>
      <c r="J1924" s="42">
        <v>31.392405</v>
      </c>
      <c r="K1924" s="42">
        <v>18.227848000000002</v>
      </c>
      <c r="L1924" s="42">
        <v>22.278480999999999</v>
      </c>
      <c r="M1924" s="42">
        <v>39.493670999999999</v>
      </c>
      <c r="N1924" s="42">
        <v>30.379746999999998</v>
      </c>
      <c r="O1924" s="42">
        <v>18.227848000000002</v>
      </c>
      <c r="P1924" s="42">
        <v>23</v>
      </c>
      <c r="Q1924" s="42">
        <v>22</v>
      </c>
      <c r="R1924" s="42">
        <v>38</v>
      </c>
      <c r="S1924" s="42">
        <v>22</v>
      </c>
      <c r="T1924" s="42">
        <v>36</v>
      </c>
      <c r="U1924" s="42">
        <v>14</v>
      </c>
      <c r="V1924" s="42">
        <v>78.987341999999998</v>
      </c>
      <c r="W1924" s="42">
        <v>19.240506</v>
      </c>
      <c r="X1924" s="42">
        <v>10.126582000000001</v>
      </c>
      <c r="Y1924" s="42">
        <v>11.139241</v>
      </c>
      <c r="Z1924" s="42">
        <v>18.227848000000002</v>
      </c>
      <c r="AA1924" s="42">
        <v>15.189873</v>
      </c>
      <c r="AB1924" s="42">
        <v>5.0632910000000004</v>
      </c>
      <c r="AC1924" s="42">
        <v>0</v>
      </c>
      <c r="AD1924" s="42">
        <v>24.303796999999999</v>
      </c>
      <c r="AE1924" s="42">
        <v>40.506329000000001</v>
      </c>
      <c r="AF1924" s="42">
        <v>14.177215</v>
      </c>
      <c r="AG1924" s="42">
        <v>81.012658000000002</v>
      </c>
      <c r="AH1924" s="42">
        <v>12.151899</v>
      </c>
      <c r="AI1924" s="42">
        <v>8.1012660000000007</v>
      </c>
      <c r="AJ1924" s="42">
        <v>11.139241</v>
      </c>
      <c r="AK1924" s="42">
        <v>21.265823000000001</v>
      </c>
      <c r="AL1924" s="42">
        <v>15.189873</v>
      </c>
      <c r="AM1924" s="42">
        <v>12.151899</v>
      </c>
      <c r="AN1924" s="42">
        <v>1.0126580000000001</v>
      </c>
      <c r="AO1924" s="42">
        <v>13.164557</v>
      </c>
      <c r="AP1924" s="42">
        <v>46.582278000000002</v>
      </c>
      <c r="AQ1924" s="42">
        <v>21.265823000000001</v>
      </c>
      <c r="AR1924" s="42">
        <v>125.56962</v>
      </c>
      <c r="AS1924" s="42">
        <v>8.1012660000000007</v>
      </c>
      <c r="AT1924" s="42">
        <v>4.0506330000000004</v>
      </c>
      <c r="AU1924" s="42">
        <v>4.0506330000000004</v>
      </c>
      <c r="AV1924" s="42">
        <v>8.1012660000000007</v>
      </c>
      <c r="AW1924" s="42">
        <v>32.405062999999998</v>
      </c>
      <c r="AX1924" s="42">
        <v>8.1012660000000007</v>
      </c>
      <c r="AY1924" s="42">
        <v>52.658228000000001</v>
      </c>
      <c r="AZ1924" s="42">
        <v>8.1012660000000007</v>
      </c>
      <c r="BA1924" s="42">
        <v>56.708860999999999</v>
      </c>
      <c r="BB1924" s="42">
        <v>8.1012660000000007</v>
      </c>
      <c r="BC1924" s="42">
        <v>4.0506330000000004</v>
      </c>
      <c r="BD1924" s="42">
        <v>4.0506330000000004</v>
      </c>
      <c r="BE1924" s="42">
        <v>4.0506330000000004</v>
      </c>
      <c r="BF1924" s="42">
        <v>16.202532000000001</v>
      </c>
      <c r="BG1924" s="42">
        <v>4.0506330000000004</v>
      </c>
      <c r="BH1924" s="42">
        <v>16.202532000000001</v>
      </c>
      <c r="BI1924" s="42">
        <v>0</v>
      </c>
      <c r="BJ1924" s="42">
        <v>68.860759000000002</v>
      </c>
      <c r="BK1924" s="42">
        <v>0</v>
      </c>
      <c r="BL1924" s="42">
        <v>0</v>
      </c>
      <c r="BM1924" s="42">
        <v>0</v>
      </c>
      <c r="BN1924" s="42">
        <v>4.0506330000000004</v>
      </c>
      <c r="BO1924" s="42">
        <v>16.202532000000001</v>
      </c>
      <c r="BP1924" s="42">
        <v>4.0506330000000004</v>
      </c>
      <c r="BQ1924" s="42">
        <v>36.455696000000003</v>
      </c>
      <c r="BR1924" s="42">
        <v>8.1012660000000007</v>
      </c>
      <c r="BS1924" s="42">
        <v>8.1012660000000007</v>
      </c>
      <c r="BT1924" s="42">
        <v>0</v>
      </c>
      <c r="BU1924" s="42">
        <v>0</v>
      </c>
      <c r="BV1924" s="42">
        <v>0</v>
      </c>
      <c r="BW1924" s="42">
        <v>4.0506330000000004</v>
      </c>
      <c r="BX1924" s="42">
        <v>0</v>
      </c>
      <c r="BY1924" s="42">
        <v>0</v>
      </c>
      <c r="BZ1924" s="42">
        <v>0</v>
      </c>
      <c r="CA1924" s="42">
        <v>4.0506330000000004</v>
      </c>
      <c r="CB1924" s="42">
        <v>52.658228000000001</v>
      </c>
      <c r="CC1924" s="42">
        <v>8.1012660000000007</v>
      </c>
      <c r="CD1924" s="42">
        <v>4.0506330000000004</v>
      </c>
      <c r="CE1924" s="42">
        <v>0</v>
      </c>
      <c r="CF1924" s="42">
        <v>4.0506330000000004</v>
      </c>
      <c r="CG1924" s="42">
        <v>24.303796999999999</v>
      </c>
      <c r="CH1924" s="42">
        <v>8.1012660000000007</v>
      </c>
      <c r="CI1924" s="42">
        <v>0</v>
      </c>
      <c r="CJ1924" s="42">
        <v>4.0506330000000004</v>
      </c>
      <c r="CK1924" s="42">
        <v>64.810126999999994</v>
      </c>
      <c r="CL1924" s="42">
        <v>0</v>
      </c>
      <c r="CM1924" s="42">
        <v>0</v>
      </c>
      <c r="CN1924" s="42">
        <v>4.0506330000000004</v>
      </c>
      <c r="CO1924" s="42">
        <v>0</v>
      </c>
      <c r="CP1924" s="42">
        <v>8.1012660000000007</v>
      </c>
      <c r="CQ1924" s="42">
        <v>0</v>
      </c>
      <c r="CR1924" s="42">
        <v>52.658228000000001</v>
      </c>
      <c r="CS1924" s="42">
        <v>0</v>
      </c>
    </row>
    <row r="1925" spans="1:97">
      <c r="A1925" s="40" t="s">
        <v>4561</v>
      </c>
      <c r="B1925" s="40" t="s">
        <v>289</v>
      </c>
      <c r="C1925" s="40" t="s">
        <v>4176</v>
      </c>
      <c r="D1925" s="40" t="s">
        <v>4187</v>
      </c>
      <c r="E1925" s="40" t="s">
        <v>4188</v>
      </c>
      <c r="F1925" s="40" t="s">
        <v>2814</v>
      </c>
      <c r="G1925" s="41" t="s">
        <v>294</v>
      </c>
      <c r="H1925" s="40" t="s">
        <v>4562</v>
      </c>
      <c r="I1925" s="42">
        <v>170</v>
      </c>
      <c r="J1925" s="42">
        <v>31</v>
      </c>
      <c r="K1925" s="42">
        <v>16</v>
      </c>
      <c r="L1925" s="42">
        <v>36</v>
      </c>
      <c r="M1925" s="42">
        <v>41</v>
      </c>
      <c r="N1925" s="42">
        <v>29</v>
      </c>
      <c r="O1925" s="42">
        <v>17</v>
      </c>
      <c r="P1925" s="42">
        <v>21</v>
      </c>
      <c r="Q1925" s="42">
        <v>34</v>
      </c>
      <c r="R1925" s="42">
        <v>31</v>
      </c>
      <c r="S1925" s="42">
        <v>35</v>
      </c>
      <c r="T1925" s="42">
        <v>27</v>
      </c>
      <c r="U1925" s="42">
        <v>9</v>
      </c>
      <c r="V1925" s="42">
        <v>90</v>
      </c>
      <c r="W1925" s="42">
        <v>17</v>
      </c>
      <c r="X1925" s="42">
        <v>5</v>
      </c>
      <c r="Y1925" s="42">
        <v>21</v>
      </c>
      <c r="Z1925" s="42">
        <v>22</v>
      </c>
      <c r="AA1925" s="42">
        <v>15</v>
      </c>
      <c r="AB1925" s="42">
        <v>10</v>
      </c>
      <c r="AC1925" s="42">
        <v>0</v>
      </c>
      <c r="AD1925" s="42">
        <v>21</v>
      </c>
      <c r="AE1925" s="42">
        <v>52</v>
      </c>
      <c r="AF1925" s="42">
        <v>17</v>
      </c>
      <c r="AG1925" s="42">
        <v>80</v>
      </c>
      <c r="AH1925" s="42">
        <v>14</v>
      </c>
      <c r="AI1925" s="42">
        <v>11</v>
      </c>
      <c r="AJ1925" s="42">
        <v>15</v>
      </c>
      <c r="AK1925" s="42">
        <v>19</v>
      </c>
      <c r="AL1925" s="42">
        <v>14</v>
      </c>
      <c r="AM1925" s="42">
        <v>7</v>
      </c>
      <c r="AN1925" s="42">
        <v>0</v>
      </c>
      <c r="AO1925" s="42">
        <v>19</v>
      </c>
      <c r="AP1925" s="42">
        <v>46</v>
      </c>
      <c r="AQ1925" s="42">
        <v>15</v>
      </c>
      <c r="AR1925" s="42">
        <v>124</v>
      </c>
      <c r="AS1925" s="42">
        <v>4</v>
      </c>
      <c r="AT1925" s="42">
        <v>4</v>
      </c>
      <c r="AU1925" s="42">
        <v>12</v>
      </c>
      <c r="AV1925" s="42">
        <v>20</v>
      </c>
      <c r="AW1925" s="42">
        <v>16</v>
      </c>
      <c r="AX1925" s="42">
        <v>16</v>
      </c>
      <c r="AY1925" s="42">
        <v>36</v>
      </c>
      <c r="AZ1925" s="42">
        <v>16</v>
      </c>
      <c r="BA1925" s="42">
        <v>60</v>
      </c>
      <c r="BB1925" s="42">
        <v>0</v>
      </c>
      <c r="BC1925" s="42">
        <v>4</v>
      </c>
      <c r="BD1925" s="42">
        <v>8</v>
      </c>
      <c r="BE1925" s="42">
        <v>12</v>
      </c>
      <c r="BF1925" s="42">
        <v>4</v>
      </c>
      <c r="BG1925" s="42">
        <v>16</v>
      </c>
      <c r="BH1925" s="42">
        <v>12</v>
      </c>
      <c r="BI1925" s="42">
        <v>4</v>
      </c>
      <c r="BJ1925" s="42">
        <v>64</v>
      </c>
      <c r="BK1925" s="42">
        <v>4</v>
      </c>
      <c r="BL1925" s="42">
        <v>0</v>
      </c>
      <c r="BM1925" s="42">
        <v>4</v>
      </c>
      <c r="BN1925" s="42">
        <v>8</v>
      </c>
      <c r="BO1925" s="42">
        <v>12</v>
      </c>
      <c r="BP1925" s="42">
        <v>0</v>
      </c>
      <c r="BQ1925" s="42">
        <v>24</v>
      </c>
      <c r="BR1925" s="42">
        <v>12</v>
      </c>
      <c r="BS1925" s="42">
        <v>4</v>
      </c>
      <c r="BT1925" s="42">
        <v>0</v>
      </c>
      <c r="BU1925" s="42">
        <v>0</v>
      </c>
      <c r="BV1925" s="42">
        <v>0</v>
      </c>
      <c r="BW1925" s="42">
        <v>0</v>
      </c>
      <c r="BX1925" s="42">
        <v>0</v>
      </c>
      <c r="BY1925" s="42">
        <v>0</v>
      </c>
      <c r="BZ1925" s="42">
        <v>0</v>
      </c>
      <c r="CA1925" s="42">
        <v>4</v>
      </c>
      <c r="CB1925" s="42">
        <v>64</v>
      </c>
      <c r="CC1925" s="42">
        <v>4</v>
      </c>
      <c r="CD1925" s="42">
        <v>4</v>
      </c>
      <c r="CE1925" s="42">
        <v>12</v>
      </c>
      <c r="CF1925" s="42">
        <v>20</v>
      </c>
      <c r="CG1925" s="42">
        <v>4</v>
      </c>
      <c r="CH1925" s="42">
        <v>8</v>
      </c>
      <c r="CI1925" s="42">
        <v>0</v>
      </c>
      <c r="CJ1925" s="42">
        <v>12</v>
      </c>
      <c r="CK1925" s="42">
        <v>56</v>
      </c>
      <c r="CL1925" s="42">
        <v>0</v>
      </c>
      <c r="CM1925" s="42">
        <v>0</v>
      </c>
      <c r="CN1925" s="42">
        <v>0</v>
      </c>
      <c r="CO1925" s="42">
        <v>0</v>
      </c>
      <c r="CP1925" s="42">
        <v>12</v>
      </c>
      <c r="CQ1925" s="42">
        <v>8</v>
      </c>
      <c r="CR1925" s="42">
        <v>36</v>
      </c>
      <c r="CS1925" s="42">
        <v>0</v>
      </c>
    </row>
    <row r="1926" spans="1:97">
      <c r="A1926" s="40" t="s">
        <v>4563</v>
      </c>
      <c r="B1926" s="40" t="s">
        <v>289</v>
      </c>
      <c r="C1926" s="40" t="s">
        <v>4176</v>
      </c>
      <c r="D1926" s="40" t="s">
        <v>4177</v>
      </c>
      <c r="E1926" s="40" t="s">
        <v>4381</v>
      </c>
      <c r="F1926" s="40" t="s">
        <v>2814</v>
      </c>
      <c r="G1926" s="41" t="s">
        <v>294</v>
      </c>
      <c r="H1926" s="40" t="s">
        <v>4564</v>
      </c>
      <c r="I1926" s="42">
        <v>600</v>
      </c>
      <c r="J1926" s="42">
        <v>102.29508199999999</v>
      </c>
      <c r="K1926" s="42">
        <v>94.426230000000004</v>
      </c>
      <c r="L1926" s="42">
        <v>108.196721</v>
      </c>
      <c r="M1926" s="42">
        <v>143.60655700000001</v>
      </c>
      <c r="N1926" s="42">
        <v>103.278689</v>
      </c>
      <c r="O1926" s="42">
        <v>48.196720999999997</v>
      </c>
      <c r="P1926" s="42">
        <v>115</v>
      </c>
      <c r="Q1926" s="42">
        <v>96</v>
      </c>
      <c r="R1926" s="42">
        <v>135</v>
      </c>
      <c r="S1926" s="42">
        <v>126</v>
      </c>
      <c r="T1926" s="42">
        <v>103</v>
      </c>
      <c r="U1926" s="42">
        <v>82</v>
      </c>
      <c r="V1926" s="42">
        <v>300.98360700000001</v>
      </c>
      <c r="W1926" s="42">
        <v>50.163933999999998</v>
      </c>
      <c r="X1926" s="42">
        <v>47.213115000000002</v>
      </c>
      <c r="Y1926" s="42">
        <v>56.065573999999998</v>
      </c>
      <c r="Z1926" s="42">
        <v>75.737705000000005</v>
      </c>
      <c r="AA1926" s="42">
        <v>49.180328000000003</v>
      </c>
      <c r="AB1926" s="42">
        <v>22.622951</v>
      </c>
      <c r="AC1926" s="42">
        <v>0</v>
      </c>
      <c r="AD1926" s="42">
        <v>64.918032999999994</v>
      </c>
      <c r="AE1926" s="42">
        <v>183.934426</v>
      </c>
      <c r="AF1926" s="42">
        <v>52.131148000000003</v>
      </c>
      <c r="AG1926" s="42">
        <v>299.01639299999999</v>
      </c>
      <c r="AH1926" s="42">
        <v>52.131148000000003</v>
      </c>
      <c r="AI1926" s="42">
        <v>47.213115000000002</v>
      </c>
      <c r="AJ1926" s="42">
        <v>52.131148000000003</v>
      </c>
      <c r="AK1926" s="42">
        <v>67.868852000000004</v>
      </c>
      <c r="AL1926" s="42">
        <v>54.098360999999997</v>
      </c>
      <c r="AM1926" s="42">
        <v>23.606556999999999</v>
      </c>
      <c r="AN1926" s="42">
        <v>1.9672130000000001</v>
      </c>
      <c r="AO1926" s="42">
        <v>74.754097999999999</v>
      </c>
      <c r="AP1926" s="42">
        <v>170.16393400000001</v>
      </c>
      <c r="AQ1926" s="42">
        <v>54.098360999999997</v>
      </c>
      <c r="AR1926" s="42">
        <v>491.80327899999997</v>
      </c>
      <c r="AS1926" s="42">
        <v>19.672131</v>
      </c>
      <c r="AT1926" s="42">
        <v>23.606556999999999</v>
      </c>
      <c r="AU1926" s="42">
        <v>15.737705</v>
      </c>
      <c r="AV1926" s="42">
        <v>74.754097999999999</v>
      </c>
      <c r="AW1926" s="42">
        <v>74.754097999999999</v>
      </c>
      <c r="AX1926" s="42">
        <v>70.819671999999997</v>
      </c>
      <c r="AY1926" s="42">
        <v>145.57377</v>
      </c>
      <c r="AZ1926" s="42">
        <v>66.885245999999995</v>
      </c>
      <c r="BA1926" s="42">
        <v>255.73770500000001</v>
      </c>
      <c r="BB1926" s="42">
        <v>15.737705</v>
      </c>
      <c r="BC1926" s="42">
        <v>19.672131</v>
      </c>
      <c r="BD1926" s="42">
        <v>11.803279</v>
      </c>
      <c r="BE1926" s="42">
        <v>47.213115000000002</v>
      </c>
      <c r="BF1926" s="42">
        <v>7.8688520000000004</v>
      </c>
      <c r="BG1926" s="42">
        <v>59.016393000000001</v>
      </c>
      <c r="BH1926" s="42">
        <v>78.688524999999998</v>
      </c>
      <c r="BI1926" s="42">
        <v>15.737705</v>
      </c>
      <c r="BJ1926" s="42">
        <v>236.065574</v>
      </c>
      <c r="BK1926" s="42">
        <v>3.9344260000000002</v>
      </c>
      <c r="BL1926" s="42">
        <v>3.9344260000000002</v>
      </c>
      <c r="BM1926" s="42">
        <v>3.9344260000000002</v>
      </c>
      <c r="BN1926" s="42">
        <v>27.540984000000002</v>
      </c>
      <c r="BO1926" s="42">
        <v>66.885245999999995</v>
      </c>
      <c r="BP1926" s="42">
        <v>11.803279</v>
      </c>
      <c r="BQ1926" s="42">
        <v>66.885245999999995</v>
      </c>
      <c r="BR1926" s="42">
        <v>51.147540999999997</v>
      </c>
      <c r="BS1926" s="42">
        <v>47.213115000000002</v>
      </c>
      <c r="BT1926" s="42">
        <v>0</v>
      </c>
      <c r="BU1926" s="42">
        <v>0</v>
      </c>
      <c r="BV1926" s="42">
        <v>0</v>
      </c>
      <c r="BW1926" s="42">
        <v>0</v>
      </c>
      <c r="BX1926" s="42">
        <v>3.9344260000000002</v>
      </c>
      <c r="BY1926" s="42">
        <v>11.803279</v>
      </c>
      <c r="BZ1926" s="42">
        <v>0</v>
      </c>
      <c r="CA1926" s="42">
        <v>31.47541</v>
      </c>
      <c r="CB1926" s="42">
        <v>259.67213099999998</v>
      </c>
      <c r="CC1926" s="42">
        <v>19.672131</v>
      </c>
      <c r="CD1926" s="42">
        <v>19.672131</v>
      </c>
      <c r="CE1926" s="42">
        <v>15.737705</v>
      </c>
      <c r="CF1926" s="42">
        <v>59.016393000000001</v>
      </c>
      <c r="CG1926" s="42">
        <v>66.885245999999995</v>
      </c>
      <c r="CH1926" s="42">
        <v>55.081966999999999</v>
      </c>
      <c r="CI1926" s="42">
        <v>0</v>
      </c>
      <c r="CJ1926" s="42">
        <v>23.606556999999999</v>
      </c>
      <c r="CK1926" s="42">
        <v>184.91803300000001</v>
      </c>
      <c r="CL1926" s="42">
        <v>0</v>
      </c>
      <c r="CM1926" s="42">
        <v>3.9344260000000002</v>
      </c>
      <c r="CN1926" s="42">
        <v>0</v>
      </c>
      <c r="CO1926" s="42">
        <v>15.737705</v>
      </c>
      <c r="CP1926" s="42">
        <v>3.9344260000000002</v>
      </c>
      <c r="CQ1926" s="42">
        <v>3.9344260000000002</v>
      </c>
      <c r="CR1926" s="42">
        <v>145.57377</v>
      </c>
      <c r="CS1926" s="42">
        <v>11.803279</v>
      </c>
    </row>
    <row r="1927" spans="1:97">
      <c r="A1927" s="40" t="s">
        <v>4565</v>
      </c>
      <c r="B1927" s="40" t="s">
        <v>289</v>
      </c>
      <c r="C1927" s="40" t="s">
        <v>4176</v>
      </c>
      <c r="D1927" s="40" t="s">
        <v>4187</v>
      </c>
      <c r="E1927" s="40" t="s">
        <v>4246</v>
      </c>
      <c r="F1927" s="40" t="s">
        <v>2814</v>
      </c>
      <c r="G1927" s="41" t="s">
        <v>294</v>
      </c>
      <c r="H1927" s="40" t="s">
        <v>4566</v>
      </c>
      <c r="I1927" s="42">
        <v>434</v>
      </c>
      <c r="J1927" s="42">
        <v>74.545882000000006</v>
      </c>
      <c r="K1927" s="42">
        <v>47.995294000000001</v>
      </c>
      <c r="L1927" s="42">
        <v>65.355294000000001</v>
      </c>
      <c r="M1927" s="42">
        <v>117.435294</v>
      </c>
      <c r="N1927" s="42">
        <v>84.757647000000006</v>
      </c>
      <c r="O1927" s="42">
        <v>43.910587999999997</v>
      </c>
      <c r="P1927" s="42">
        <v>57</v>
      </c>
      <c r="Q1927" s="42">
        <v>52</v>
      </c>
      <c r="R1927" s="42">
        <v>75</v>
      </c>
      <c r="S1927" s="42">
        <v>67</v>
      </c>
      <c r="T1927" s="42">
        <v>78</v>
      </c>
      <c r="U1927" s="42">
        <v>39</v>
      </c>
      <c r="V1927" s="42">
        <v>223.63764699999999</v>
      </c>
      <c r="W1927" s="42">
        <v>38.804706000000003</v>
      </c>
      <c r="X1927" s="42">
        <v>23.487058999999999</v>
      </c>
      <c r="Y1927" s="42">
        <v>33.698824000000002</v>
      </c>
      <c r="Z1927" s="42">
        <v>63.312941000000002</v>
      </c>
      <c r="AA1927" s="42">
        <v>41.868234999999999</v>
      </c>
      <c r="AB1927" s="42">
        <v>21.444706</v>
      </c>
      <c r="AC1927" s="42">
        <v>1.0211760000000001</v>
      </c>
      <c r="AD1927" s="42">
        <v>49.016471000000003</v>
      </c>
      <c r="AE1927" s="42">
        <v>122.54117599999999</v>
      </c>
      <c r="AF1927" s="42">
        <v>52.08</v>
      </c>
      <c r="AG1927" s="42">
        <v>210.36235300000001</v>
      </c>
      <c r="AH1927" s="42">
        <v>35.741176000000003</v>
      </c>
      <c r="AI1927" s="42">
        <v>24.508234999999999</v>
      </c>
      <c r="AJ1927" s="42">
        <v>31.656471</v>
      </c>
      <c r="AK1927" s="42">
        <v>54.122352999999997</v>
      </c>
      <c r="AL1927" s="42">
        <v>42.889412</v>
      </c>
      <c r="AM1927" s="42">
        <v>20.423528999999998</v>
      </c>
      <c r="AN1927" s="42">
        <v>1.0211760000000001</v>
      </c>
      <c r="AO1927" s="42">
        <v>47.995294000000001</v>
      </c>
      <c r="AP1927" s="42">
        <v>113.350588</v>
      </c>
      <c r="AQ1927" s="42">
        <v>49.016471000000003</v>
      </c>
      <c r="AR1927" s="42">
        <v>379.87764700000002</v>
      </c>
      <c r="AS1927" s="42">
        <v>4.0847059999999997</v>
      </c>
      <c r="AT1927" s="42">
        <v>28.592941</v>
      </c>
      <c r="AU1927" s="42">
        <v>12.254118</v>
      </c>
      <c r="AV1927" s="42">
        <v>44.931764999999999</v>
      </c>
      <c r="AW1927" s="42">
        <v>49.016471000000003</v>
      </c>
      <c r="AX1927" s="42">
        <v>69.44</v>
      </c>
      <c r="AY1927" s="42">
        <v>126.625882</v>
      </c>
      <c r="AZ1927" s="42">
        <v>44.931764999999999</v>
      </c>
      <c r="BA1927" s="42">
        <v>179.727059</v>
      </c>
      <c r="BB1927" s="42">
        <v>4.0847059999999997</v>
      </c>
      <c r="BC1927" s="42">
        <v>20.423528999999998</v>
      </c>
      <c r="BD1927" s="42">
        <v>8.1694119999999995</v>
      </c>
      <c r="BE1927" s="42">
        <v>16.338823999999999</v>
      </c>
      <c r="BF1927" s="42">
        <v>8.1694119999999995</v>
      </c>
      <c r="BG1927" s="42">
        <v>53.101176000000002</v>
      </c>
      <c r="BH1927" s="42">
        <v>53.101176000000002</v>
      </c>
      <c r="BI1927" s="42">
        <v>16.338823999999999</v>
      </c>
      <c r="BJ1927" s="42">
        <v>200.150588</v>
      </c>
      <c r="BK1927" s="42">
        <v>0</v>
      </c>
      <c r="BL1927" s="42">
        <v>8.1694119999999995</v>
      </c>
      <c r="BM1927" s="42">
        <v>4.0847059999999997</v>
      </c>
      <c r="BN1927" s="42">
        <v>28.592941</v>
      </c>
      <c r="BO1927" s="42">
        <v>40.847059000000002</v>
      </c>
      <c r="BP1927" s="42">
        <v>16.338823999999999</v>
      </c>
      <c r="BQ1927" s="42">
        <v>73.524705999999995</v>
      </c>
      <c r="BR1927" s="42">
        <v>28.592941</v>
      </c>
      <c r="BS1927" s="42">
        <v>57.185881999999999</v>
      </c>
      <c r="BT1927" s="42">
        <v>0</v>
      </c>
      <c r="BU1927" s="42">
        <v>0</v>
      </c>
      <c r="BV1927" s="42">
        <v>0</v>
      </c>
      <c r="BW1927" s="42">
        <v>0</v>
      </c>
      <c r="BX1927" s="42">
        <v>12.254118</v>
      </c>
      <c r="BY1927" s="42">
        <v>12.254118</v>
      </c>
      <c r="BZ1927" s="42">
        <v>0</v>
      </c>
      <c r="CA1927" s="42">
        <v>32.677647</v>
      </c>
      <c r="CB1927" s="42">
        <v>183.81176500000001</v>
      </c>
      <c r="CC1927" s="42">
        <v>4.0847059999999997</v>
      </c>
      <c r="CD1927" s="42">
        <v>28.592941</v>
      </c>
      <c r="CE1927" s="42">
        <v>12.254118</v>
      </c>
      <c r="CF1927" s="42">
        <v>40.847059000000002</v>
      </c>
      <c r="CG1927" s="42">
        <v>36.762352999999997</v>
      </c>
      <c r="CH1927" s="42">
        <v>53.101176000000002</v>
      </c>
      <c r="CI1927" s="42">
        <v>4.0847059999999997</v>
      </c>
      <c r="CJ1927" s="42">
        <v>4.0847059999999997</v>
      </c>
      <c r="CK1927" s="42">
        <v>138.88</v>
      </c>
      <c r="CL1927" s="42">
        <v>0</v>
      </c>
      <c r="CM1927" s="42">
        <v>0</v>
      </c>
      <c r="CN1927" s="42">
        <v>0</v>
      </c>
      <c r="CO1927" s="42">
        <v>4.0847059999999997</v>
      </c>
      <c r="CP1927" s="42">
        <v>0</v>
      </c>
      <c r="CQ1927" s="42">
        <v>4.0847059999999997</v>
      </c>
      <c r="CR1927" s="42">
        <v>122.54117599999999</v>
      </c>
      <c r="CS1927" s="42">
        <v>8.1694119999999995</v>
      </c>
    </row>
    <row r="1928" spans="1:97">
      <c r="A1928" s="40" t="s">
        <v>4567</v>
      </c>
      <c r="B1928" s="40" t="s">
        <v>289</v>
      </c>
      <c r="C1928" s="40" t="s">
        <v>4176</v>
      </c>
      <c r="D1928" s="40" t="s">
        <v>4177</v>
      </c>
      <c r="E1928" s="40" t="s">
        <v>4184</v>
      </c>
      <c r="F1928" s="40" t="s">
        <v>2814</v>
      </c>
      <c r="G1928" s="41" t="s">
        <v>294</v>
      </c>
      <c r="H1928" s="40" t="s">
        <v>4568</v>
      </c>
      <c r="I1928" s="42">
        <v>154</v>
      </c>
      <c r="J1928" s="42">
        <v>25.666667</v>
      </c>
      <c r="K1928" s="42">
        <v>19.743590000000001</v>
      </c>
      <c r="L1928" s="42">
        <v>33.564103000000003</v>
      </c>
      <c r="M1928" s="42">
        <v>32.576923000000001</v>
      </c>
      <c r="N1928" s="42">
        <v>31.589744</v>
      </c>
      <c r="O1928" s="42">
        <v>10.858974</v>
      </c>
      <c r="P1928" s="42">
        <v>20</v>
      </c>
      <c r="Q1928" s="42">
        <v>22</v>
      </c>
      <c r="R1928" s="42">
        <v>29</v>
      </c>
      <c r="S1928" s="42">
        <v>45</v>
      </c>
      <c r="T1928" s="42">
        <v>22</v>
      </c>
      <c r="U1928" s="42">
        <v>9</v>
      </c>
      <c r="V1928" s="42">
        <v>81.935896999999997</v>
      </c>
      <c r="W1928" s="42">
        <v>10.858974</v>
      </c>
      <c r="X1928" s="42">
        <v>11.846154</v>
      </c>
      <c r="Y1928" s="42">
        <v>19.743590000000001</v>
      </c>
      <c r="Z1928" s="42">
        <v>19.743590000000001</v>
      </c>
      <c r="AA1928" s="42">
        <v>13.820513</v>
      </c>
      <c r="AB1928" s="42">
        <v>5.9230770000000001</v>
      </c>
      <c r="AC1928" s="42">
        <v>0</v>
      </c>
      <c r="AD1928" s="42">
        <v>12.833333</v>
      </c>
      <c r="AE1928" s="42">
        <v>54.294871999999998</v>
      </c>
      <c r="AF1928" s="42">
        <v>14.807691999999999</v>
      </c>
      <c r="AG1928" s="42">
        <v>72.064103000000003</v>
      </c>
      <c r="AH1928" s="42">
        <v>14.807691999999999</v>
      </c>
      <c r="AI1928" s="42">
        <v>7.8974359999999999</v>
      </c>
      <c r="AJ1928" s="42">
        <v>13.820513</v>
      </c>
      <c r="AK1928" s="42">
        <v>12.833333</v>
      </c>
      <c r="AL1928" s="42">
        <v>17.769231000000001</v>
      </c>
      <c r="AM1928" s="42">
        <v>4.9358969999999998</v>
      </c>
      <c r="AN1928" s="42">
        <v>0</v>
      </c>
      <c r="AO1928" s="42">
        <v>18.756409999999999</v>
      </c>
      <c r="AP1928" s="42">
        <v>39.487178999999998</v>
      </c>
      <c r="AQ1928" s="42">
        <v>13.820513</v>
      </c>
      <c r="AR1928" s="42">
        <v>130.307692</v>
      </c>
      <c r="AS1928" s="42">
        <v>15.794872</v>
      </c>
      <c r="AT1928" s="42">
        <v>19.743590000000001</v>
      </c>
      <c r="AU1928" s="42">
        <v>11.846154</v>
      </c>
      <c r="AV1928" s="42">
        <v>0</v>
      </c>
      <c r="AW1928" s="42">
        <v>11.846154</v>
      </c>
      <c r="AX1928" s="42">
        <v>11.846154</v>
      </c>
      <c r="AY1928" s="42">
        <v>35.538462000000003</v>
      </c>
      <c r="AZ1928" s="42">
        <v>23.692308000000001</v>
      </c>
      <c r="BA1928" s="42">
        <v>71.076922999999994</v>
      </c>
      <c r="BB1928" s="42">
        <v>7.8974359999999999</v>
      </c>
      <c r="BC1928" s="42">
        <v>19.743590000000001</v>
      </c>
      <c r="BD1928" s="42">
        <v>7.8974359999999999</v>
      </c>
      <c r="BE1928" s="42">
        <v>0</v>
      </c>
      <c r="BF1928" s="42">
        <v>0</v>
      </c>
      <c r="BG1928" s="42">
        <v>11.846154</v>
      </c>
      <c r="BH1928" s="42">
        <v>19.743590000000001</v>
      </c>
      <c r="BI1928" s="42">
        <v>3.948718</v>
      </c>
      <c r="BJ1928" s="42">
        <v>59.230769000000002</v>
      </c>
      <c r="BK1928" s="42">
        <v>7.8974359999999999</v>
      </c>
      <c r="BL1928" s="42">
        <v>0</v>
      </c>
      <c r="BM1928" s="42">
        <v>3.948718</v>
      </c>
      <c r="BN1928" s="42">
        <v>0</v>
      </c>
      <c r="BO1928" s="42">
        <v>11.846154</v>
      </c>
      <c r="BP1928" s="42">
        <v>0</v>
      </c>
      <c r="BQ1928" s="42">
        <v>15.794872</v>
      </c>
      <c r="BR1928" s="42">
        <v>19.743590000000001</v>
      </c>
      <c r="BS1928" s="42">
        <v>19.743590000000001</v>
      </c>
      <c r="BT1928" s="42">
        <v>0</v>
      </c>
      <c r="BU1928" s="42">
        <v>0</v>
      </c>
      <c r="BV1928" s="42">
        <v>0</v>
      </c>
      <c r="BW1928" s="42">
        <v>0</v>
      </c>
      <c r="BX1928" s="42">
        <v>3.948718</v>
      </c>
      <c r="BY1928" s="42">
        <v>7.8974359999999999</v>
      </c>
      <c r="BZ1928" s="42">
        <v>0</v>
      </c>
      <c r="CA1928" s="42">
        <v>7.8974359999999999</v>
      </c>
      <c r="CB1928" s="42">
        <v>51.333333000000003</v>
      </c>
      <c r="CC1928" s="42">
        <v>7.8974359999999999</v>
      </c>
      <c r="CD1928" s="42">
        <v>19.743590000000001</v>
      </c>
      <c r="CE1928" s="42">
        <v>3.948718</v>
      </c>
      <c r="CF1928" s="42">
        <v>0</v>
      </c>
      <c r="CG1928" s="42">
        <v>3.948718</v>
      </c>
      <c r="CH1928" s="42">
        <v>3.948718</v>
      </c>
      <c r="CI1928" s="42">
        <v>0</v>
      </c>
      <c r="CJ1928" s="42">
        <v>11.846154</v>
      </c>
      <c r="CK1928" s="42">
        <v>59.230769000000002</v>
      </c>
      <c r="CL1928" s="42">
        <v>7.8974359999999999</v>
      </c>
      <c r="CM1928" s="42">
        <v>0</v>
      </c>
      <c r="CN1928" s="42">
        <v>7.8974359999999999</v>
      </c>
      <c r="CO1928" s="42">
        <v>0</v>
      </c>
      <c r="CP1928" s="42">
        <v>3.948718</v>
      </c>
      <c r="CQ1928" s="42">
        <v>0</v>
      </c>
      <c r="CR1928" s="42">
        <v>35.538462000000003</v>
      </c>
      <c r="CS1928" s="42">
        <v>3.948718</v>
      </c>
    </row>
    <row r="1929" spans="1:97">
      <c r="A1929" s="40" t="s">
        <v>4569</v>
      </c>
      <c r="B1929" s="40" t="s">
        <v>289</v>
      </c>
      <c r="C1929" s="40" t="s">
        <v>4176</v>
      </c>
      <c r="D1929" s="40" t="s">
        <v>4177</v>
      </c>
      <c r="E1929" s="40" t="s">
        <v>4354</v>
      </c>
      <c r="F1929" s="40" t="s">
        <v>2814</v>
      </c>
      <c r="G1929" s="41" t="s">
        <v>294</v>
      </c>
      <c r="H1929" s="40" t="s">
        <v>4570</v>
      </c>
      <c r="I1929" s="42">
        <v>182</v>
      </c>
      <c r="J1929" s="42">
        <v>28</v>
      </c>
      <c r="K1929" s="42">
        <v>20</v>
      </c>
      <c r="L1929" s="42">
        <v>36</v>
      </c>
      <c r="M1929" s="42">
        <v>42</v>
      </c>
      <c r="N1929" s="42">
        <v>32</v>
      </c>
      <c r="O1929" s="42">
        <v>24</v>
      </c>
      <c r="P1929" s="42">
        <v>26</v>
      </c>
      <c r="Q1929" s="42">
        <v>32</v>
      </c>
      <c r="R1929" s="42">
        <v>38</v>
      </c>
      <c r="S1929" s="42">
        <v>26</v>
      </c>
      <c r="T1929" s="42">
        <v>31</v>
      </c>
      <c r="U1929" s="42">
        <v>17</v>
      </c>
      <c r="V1929" s="42">
        <v>97</v>
      </c>
      <c r="W1929" s="42">
        <v>16</v>
      </c>
      <c r="X1929" s="42">
        <v>14</v>
      </c>
      <c r="Y1929" s="42">
        <v>18</v>
      </c>
      <c r="Z1929" s="42">
        <v>21</v>
      </c>
      <c r="AA1929" s="42">
        <v>17</v>
      </c>
      <c r="AB1929" s="42">
        <v>11</v>
      </c>
      <c r="AC1929" s="42">
        <v>0</v>
      </c>
      <c r="AD1929" s="42">
        <v>19</v>
      </c>
      <c r="AE1929" s="42">
        <v>55</v>
      </c>
      <c r="AF1929" s="42">
        <v>23</v>
      </c>
      <c r="AG1929" s="42">
        <v>85</v>
      </c>
      <c r="AH1929" s="42">
        <v>12</v>
      </c>
      <c r="AI1929" s="42">
        <v>6</v>
      </c>
      <c r="AJ1929" s="42">
        <v>18</v>
      </c>
      <c r="AK1929" s="42">
        <v>21</v>
      </c>
      <c r="AL1929" s="42">
        <v>15</v>
      </c>
      <c r="AM1929" s="42">
        <v>13</v>
      </c>
      <c r="AN1929" s="42">
        <v>0</v>
      </c>
      <c r="AO1929" s="42">
        <v>13</v>
      </c>
      <c r="AP1929" s="42">
        <v>49</v>
      </c>
      <c r="AQ1929" s="42">
        <v>23</v>
      </c>
      <c r="AR1929" s="42">
        <v>148</v>
      </c>
      <c r="AS1929" s="42">
        <v>8</v>
      </c>
      <c r="AT1929" s="42">
        <v>4</v>
      </c>
      <c r="AU1929" s="42">
        <v>0</v>
      </c>
      <c r="AV1929" s="42">
        <v>20</v>
      </c>
      <c r="AW1929" s="42">
        <v>16</v>
      </c>
      <c r="AX1929" s="42">
        <v>28</v>
      </c>
      <c r="AY1929" s="42">
        <v>60</v>
      </c>
      <c r="AZ1929" s="42">
        <v>12</v>
      </c>
      <c r="BA1929" s="42">
        <v>76</v>
      </c>
      <c r="BB1929" s="42">
        <v>4</v>
      </c>
      <c r="BC1929" s="42">
        <v>4</v>
      </c>
      <c r="BD1929" s="42">
        <v>0</v>
      </c>
      <c r="BE1929" s="42">
        <v>12</v>
      </c>
      <c r="BF1929" s="42">
        <v>0</v>
      </c>
      <c r="BG1929" s="42">
        <v>24</v>
      </c>
      <c r="BH1929" s="42">
        <v>24</v>
      </c>
      <c r="BI1929" s="42">
        <v>8</v>
      </c>
      <c r="BJ1929" s="42">
        <v>72</v>
      </c>
      <c r="BK1929" s="42">
        <v>4</v>
      </c>
      <c r="BL1929" s="42">
        <v>0</v>
      </c>
      <c r="BM1929" s="42">
        <v>0</v>
      </c>
      <c r="BN1929" s="42">
        <v>8</v>
      </c>
      <c r="BO1929" s="42">
        <v>16</v>
      </c>
      <c r="BP1929" s="42">
        <v>4</v>
      </c>
      <c r="BQ1929" s="42">
        <v>36</v>
      </c>
      <c r="BR1929" s="42">
        <v>4</v>
      </c>
      <c r="BS1929" s="42">
        <v>12</v>
      </c>
      <c r="BT1929" s="42">
        <v>0</v>
      </c>
      <c r="BU1929" s="42">
        <v>0</v>
      </c>
      <c r="BV1929" s="42">
        <v>0</v>
      </c>
      <c r="BW1929" s="42">
        <v>4</v>
      </c>
      <c r="BX1929" s="42">
        <v>0</v>
      </c>
      <c r="BY1929" s="42">
        <v>0</v>
      </c>
      <c r="BZ1929" s="42">
        <v>0</v>
      </c>
      <c r="CA1929" s="42">
        <v>8</v>
      </c>
      <c r="CB1929" s="42">
        <v>80</v>
      </c>
      <c r="CC1929" s="42">
        <v>8</v>
      </c>
      <c r="CD1929" s="42">
        <v>4</v>
      </c>
      <c r="CE1929" s="42">
        <v>0</v>
      </c>
      <c r="CF1929" s="42">
        <v>16</v>
      </c>
      <c r="CG1929" s="42">
        <v>16</v>
      </c>
      <c r="CH1929" s="42">
        <v>28</v>
      </c>
      <c r="CI1929" s="42">
        <v>4</v>
      </c>
      <c r="CJ1929" s="42">
        <v>4</v>
      </c>
      <c r="CK1929" s="42">
        <v>56</v>
      </c>
      <c r="CL1929" s="42">
        <v>0</v>
      </c>
      <c r="CM1929" s="42">
        <v>0</v>
      </c>
      <c r="CN1929" s="42">
        <v>0</v>
      </c>
      <c r="CO1929" s="42">
        <v>0</v>
      </c>
      <c r="CP1929" s="42">
        <v>0</v>
      </c>
      <c r="CQ1929" s="42">
        <v>0</v>
      </c>
      <c r="CR1929" s="42">
        <v>56</v>
      </c>
      <c r="CS1929" s="42">
        <v>0</v>
      </c>
    </row>
    <row r="1930" spans="1:97">
      <c r="A1930" s="40" t="s">
        <v>4571</v>
      </c>
      <c r="B1930" s="40" t="s">
        <v>289</v>
      </c>
      <c r="C1930" s="40" t="s">
        <v>4176</v>
      </c>
      <c r="D1930" s="40" t="s">
        <v>4177</v>
      </c>
      <c r="E1930" s="40" t="s">
        <v>4283</v>
      </c>
      <c r="F1930" s="40" t="s">
        <v>2814</v>
      </c>
      <c r="G1930" s="41" t="s">
        <v>294</v>
      </c>
      <c r="H1930" s="40" t="s">
        <v>4572</v>
      </c>
      <c r="I1930" s="42">
        <v>289</v>
      </c>
      <c r="J1930" s="42">
        <v>65.535315999999995</v>
      </c>
      <c r="K1930" s="42">
        <v>33.304833000000002</v>
      </c>
      <c r="L1930" s="42">
        <v>63.386617000000001</v>
      </c>
      <c r="M1930" s="42">
        <v>63.386617000000001</v>
      </c>
      <c r="N1930" s="42">
        <v>42.973978000000002</v>
      </c>
      <c r="O1930" s="42">
        <v>20.412638999999999</v>
      </c>
      <c r="P1930" s="42">
        <v>52</v>
      </c>
      <c r="Q1930" s="42">
        <v>35</v>
      </c>
      <c r="R1930" s="42">
        <v>55</v>
      </c>
      <c r="S1930" s="42">
        <v>54</v>
      </c>
      <c r="T1930" s="42">
        <v>32</v>
      </c>
      <c r="U1930" s="42">
        <v>16</v>
      </c>
      <c r="V1930" s="42">
        <v>142.888476</v>
      </c>
      <c r="W1930" s="42">
        <v>31.156134000000002</v>
      </c>
      <c r="X1930" s="42">
        <v>13.966543</v>
      </c>
      <c r="Y1930" s="42">
        <v>33.304833000000002</v>
      </c>
      <c r="Z1930" s="42">
        <v>34.379182</v>
      </c>
      <c r="AA1930" s="42">
        <v>19.338290000000001</v>
      </c>
      <c r="AB1930" s="42">
        <v>10.743494</v>
      </c>
      <c r="AC1930" s="42">
        <v>0</v>
      </c>
      <c r="AD1930" s="42">
        <v>36.527881000000001</v>
      </c>
      <c r="AE1930" s="42">
        <v>87.022305000000003</v>
      </c>
      <c r="AF1930" s="42">
        <v>19.338290000000001</v>
      </c>
      <c r="AG1930" s="42">
        <v>146.111524</v>
      </c>
      <c r="AH1930" s="42">
        <v>34.379182</v>
      </c>
      <c r="AI1930" s="42">
        <v>19.338290000000001</v>
      </c>
      <c r="AJ1930" s="42">
        <v>30.081783999999999</v>
      </c>
      <c r="AK1930" s="42">
        <v>29.007435000000001</v>
      </c>
      <c r="AL1930" s="42">
        <v>23.635687999999998</v>
      </c>
      <c r="AM1930" s="42">
        <v>9.6691450000000003</v>
      </c>
      <c r="AN1930" s="42">
        <v>0</v>
      </c>
      <c r="AO1930" s="42">
        <v>40.825279000000002</v>
      </c>
      <c r="AP1930" s="42">
        <v>83.799256999999997</v>
      </c>
      <c r="AQ1930" s="42">
        <v>21.486989000000001</v>
      </c>
      <c r="AR1930" s="42">
        <v>223.46468400000001</v>
      </c>
      <c r="AS1930" s="42">
        <v>4.2973980000000003</v>
      </c>
      <c r="AT1930" s="42">
        <v>8.5947960000000005</v>
      </c>
      <c r="AU1930" s="42">
        <v>0</v>
      </c>
      <c r="AV1930" s="42">
        <v>38.676580000000001</v>
      </c>
      <c r="AW1930" s="42">
        <v>34.379182</v>
      </c>
      <c r="AX1930" s="42">
        <v>38.676580000000001</v>
      </c>
      <c r="AY1930" s="42">
        <v>64.460966999999997</v>
      </c>
      <c r="AZ1930" s="42">
        <v>34.379182</v>
      </c>
      <c r="BA1930" s="42">
        <v>116.02974</v>
      </c>
      <c r="BB1930" s="42">
        <v>4.2973980000000003</v>
      </c>
      <c r="BC1930" s="42">
        <v>8.5947960000000005</v>
      </c>
      <c r="BD1930" s="42">
        <v>0</v>
      </c>
      <c r="BE1930" s="42">
        <v>17.189591</v>
      </c>
      <c r="BF1930" s="42">
        <v>12.892193000000001</v>
      </c>
      <c r="BG1930" s="42">
        <v>25.784386999999999</v>
      </c>
      <c r="BH1930" s="42">
        <v>34.379182</v>
      </c>
      <c r="BI1930" s="42">
        <v>12.892193000000001</v>
      </c>
      <c r="BJ1930" s="42">
        <v>107.434944</v>
      </c>
      <c r="BK1930" s="42">
        <v>0</v>
      </c>
      <c r="BL1930" s="42">
        <v>0</v>
      </c>
      <c r="BM1930" s="42">
        <v>0</v>
      </c>
      <c r="BN1930" s="42">
        <v>21.486989000000001</v>
      </c>
      <c r="BO1930" s="42">
        <v>21.486989000000001</v>
      </c>
      <c r="BP1930" s="42">
        <v>12.892193000000001</v>
      </c>
      <c r="BQ1930" s="42">
        <v>30.081783999999999</v>
      </c>
      <c r="BR1930" s="42">
        <v>21.486989000000001</v>
      </c>
      <c r="BS1930" s="42">
        <v>25.784386999999999</v>
      </c>
      <c r="BT1930" s="42">
        <v>0</v>
      </c>
      <c r="BU1930" s="42">
        <v>0</v>
      </c>
      <c r="BV1930" s="42">
        <v>0</v>
      </c>
      <c r="BW1930" s="42">
        <v>4.2973980000000003</v>
      </c>
      <c r="BX1930" s="42">
        <v>4.2973980000000003</v>
      </c>
      <c r="BY1930" s="42">
        <v>4.2973980000000003</v>
      </c>
      <c r="BZ1930" s="42">
        <v>0</v>
      </c>
      <c r="CA1930" s="42">
        <v>12.892193000000001</v>
      </c>
      <c r="CB1930" s="42">
        <v>103.137546</v>
      </c>
      <c r="CC1930" s="42">
        <v>4.2973980000000003</v>
      </c>
      <c r="CD1930" s="42">
        <v>4.2973980000000003</v>
      </c>
      <c r="CE1930" s="42">
        <v>0</v>
      </c>
      <c r="CF1930" s="42">
        <v>34.379182</v>
      </c>
      <c r="CG1930" s="42">
        <v>21.486989000000001</v>
      </c>
      <c r="CH1930" s="42">
        <v>30.081783999999999</v>
      </c>
      <c r="CI1930" s="42">
        <v>0</v>
      </c>
      <c r="CJ1930" s="42">
        <v>8.5947960000000005</v>
      </c>
      <c r="CK1930" s="42">
        <v>94.542750999999996</v>
      </c>
      <c r="CL1930" s="42">
        <v>0</v>
      </c>
      <c r="CM1930" s="42">
        <v>4.2973980000000003</v>
      </c>
      <c r="CN1930" s="42">
        <v>0</v>
      </c>
      <c r="CO1930" s="42">
        <v>0</v>
      </c>
      <c r="CP1930" s="42">
        <v>8.5947960000000005</v>
      </c>
      <c r="CQ1930" s="42">
        <v>4.2973980000000003</v>
      </c>
      <c r="CR1930" s="42">
        <v>64.460966999999997</v>
      </c>
      <c r="CS1930" s="42">
        <v>12.892193000000001</v>
      </c>
    </row>
    <row r="1931" spans="1:97">
      <c r="A1931" s="40" t="s">
        <v>4573</v>
      </c>
      <c r="B1931" s="40" t="s">
        <v>289</v>
      </c>
      <c r="C1931" s="40" t="s">
        <v>4176</v>
      </c>
      <c r="D1931" s="40" t="s">
        <v>4177</v>
      </c>
      <c r="E1931" s="40" t="s">
        <v>4253</v>
      </c>
      <c r="F1931" s="40" t="s">
        <v>2814</v>
      </c>
      <c r="G1931" s="41" t="s">
        <v>294</v>
      </c>
      <c r="H1931" s="40" t="s">
        <v>4574</v>
      </c>
      <c r="I1931" s="42">
        <v>56</v>
      </c>
      <c r="J1931" s="42">
        <v>2.847458</v>
      </c>
      <c r="K1931" s="42">
        <v>4.7457630000000002</v>
      </c>
      <c r="L1931" s="42">
        <v>5.6949149999999999</v>
      </c>
      <c r="M1931" s="42">
        <v>17.084745999999999</v>
      </c>
      <c r="N1931" s="42">
        <v>11.389830999999999</v>
      </c>
      <c r="O1931" s="42">
        <v>14.237287999999999</v>
      </c>
      <c r="P1931" s="42">
        <v>3</v>
      </c>
      <c r="Q1931" s="42">
        <v>4</v>
      </c>
      <c r="R1931" s="42">
        <v>8</v>
      </c>
      <c r="S1931" s="42">
        <v>14</v>
      </c>
      <c r="T1931" s="42">
        <v>17</v>
      </c>
      <c r="U1931" s="42">
        <v>11</v>
      </c>
      <c r="V1931" s="42">
        <v>27.525424000000001</v>
      </c>
      <c r="W1931" s="42">
        <v>1.8983049999999999</v>
      </c>
      <c r="X1931" s="42">
        <v>2.847458</v>
      </c>
      <c r="Y1931" s="42">
        <v>2.847458</v>
      </c>
      <c r="Z1931" s="42">
        <v>9.4915249999999993</v>
      </c>
      <c r="AA1931" s="42">
        <v>5.6949149999999999</v>
      </c>
      <c r="AB1931" s="42">
        <v>4.7457630000000002</v>
      </c>
      <c r="AC1931" s="42">
        <v>0</v>
      </c>
      <c r="AD1931" s="42">
        <v>1.8983049999999999</v>
      </c>
      <c r="AE1931" s="42">
        <v>18.033898000000001</v>
      </c>
      <c r="AF1931" s="42">
        <v>7.5932199999999996</v>
      </c>
      <c r="AG1931" s="42">
        <v>28.474575999999999</v>
      </c>
      <c r="AH1931" s="42">
        <v>0.94915300000000002</v>
      </c>
      <c r="AI1931" s="42">
        <v>1.8983049999999999</v>
      </c>
      <c r="AJ1931" s="42">
        <v>2.847458</v>
      </c>
      <c r="AK1931" s="42">
        <v>7.5932199999999996</v>
      </c>
      <c r="AL1931" s="42">
        <v>5.6949149999999999</v>
      </c>
      <c r="AM1931" s="42">
        <v>9.4915249999999993</v>
      </c>
      <c r="AN1931" s="42">
        <v>0</v>
      </c>
      <c r="AO1931" s="42">
        <v>1.8983049999999999</v>
      </c>
      <c r="AP1931" s="42">
        <v>14.237287999999999</v>
      </c>
      <c r="AQ1931" s="42">
        <v>12.338983000000001</v>
      </c>
      <c r="AR1931" s="42">
        <v>53.152541999999997</v>
      </c>
      <c r="AS1931" s="42">
        <v>11.389830999999999</v>
      </c>
      <c r="AT1931" s="42">
        <v>0</v>
      </c>
      <c r="AU1931" s="42">
        <v>0</v>
      </c>
      <c r="AV1931" s="42">
        <v>0</v>
      </c>
      <c r="AW1931" s="42">
        <v>7.5932199999999996</v>
      </c>
      <c r="AX1931" s="42">
        <v>11.389830999999999</v>
      </c>
      <c r="AY1931" s="42">
        <v>18.983051</v>
      </c>
      <c r="AZ1931" s="42">
        <v>3.7966099999999998</v>
      </c>
      <c r="BA1931" s="42">
        <v>30.372881</v>
      </c>
      <c r="BB1931" s="42">
        <v>11.389830999999999</v>
      </c>
      <c r="BC1931" s="42">
        <v>0</v>
      </c>
      <c r="BD1931" s="42">
        <v>0</v>
      </c>
      <c r="BE1931" s="42">
        <v>0</v>
      </c>
      <c r="BF1931" s="42">
        <v>3.7966099999999998</v>
      </c>
      <c r="BG1931" s="42">
        <v>7.5932199999999996</v>
      </c>
      <c r="BH1931" s="42">
        <v>7.5932199999999996</v>
      </c>
      <c r="BI1931" s="42">
        <v>0</v>
      </c>
      <c r="BJ1931" s="42">
        <v>22.779661000000001</v>
      </c>
      <c r="BK1931" s="42">
        <v>0</v>
      </c>
      <c r="BL1931" s="42">
        <v>0</v>
      </c>
      <c r="BM1931" s="42">
        <v>0</v>
      </c>
      <c r="BN1931" s="42">
        <v>0</v>
      </c>
      <c r="BO1931" s="42">
        <v>3.7966099999999998</v>
      </c>
      <c r="BP1931" s="42">
        <v>3.7966099999999998</v>
      </c>
      <c r="BQ1931" s="42">
        <v>11.389830999999999</v>
      </c>
      <c r="BR1931" s="42">
        <v>3.7966099999999998</v>
      </c>
      <c r="BS1931" s="42">
        <v>7.5932199999999996</v>
      </c>
      <c r="BT1931" s="42">
        <v>0</v>
      </c>
      <c r="BU1931" s="42">
        <v>0</v>
      </c>
      <c r="BV1931" s="42">
        <v>0</v>
      </c>
      <c r="BW1931" s="42">
        <v>0</v>
      </c>
      <c r="BX1931" s="42">
        <v>3.7966099999999998</v>
      </c>
      <c r="BY1931" s="42">
        <v>0</v>
      </c>
      <c r="BZ1931" s="42">
        <v>0</v>
      </c>
      <c r="CA1931" s="42">
        <v>3.7966099999999998</v>
      </c>
      <c r="CB1931" s="42">
        <v>22.779661000000001</v>
      </c>
      <c r="CC1931" s="42">
        <v>11.389830999999999</v>
      </c>
      <c r="CD1931" s="42">
        <v>0</v>
      </c>
      <c r="CE1931" s="42">
        <v>0</v>
      </c>
      <c r="CF1931" s="42">
        <v>0</v>
      </c>
      <c r="CG1931" s="42">
        <v>3.7966099999999998</v>
      </c>
      <c r="CH1931" s="42">
        <v>7.5932199999999996</v>
      </c>
      <c r="CI1931" s="42">
        <v>0</v>
      </c>
      <c r="CJ1931" s="42">
        <v>0</v>
      </c>
      <c r="CK1931" s="42">
        <v>22.779661000000001</v>
      </c>
      <c r="CL1931" s="42">
        <v>0</v>
      </c>
      <c r="CM1931" s="42">
        <v>0</v>
      </c>
      <c r="CN1931" s="42">
        <v>0</v>
      </c>
      <c r="CO1931" s="42">
        <v>0</v>
      </c>
      <c r="CP1931" s="42">
        <v>0</v>
      </c>
      <c r="CQ1931" s="42">
        <v>3.7966099999999998</v>
      </c>
      <c r="CR1931" s="42">
        <v>18.983051</v>
      </c>
      <c r="CS1931" s="42">
        <v>0</v>
      </c>
    </row>
    <row r="1932" spans="1:97">
      <c r="A1932" s="40" t="s">
        <v>4575</v>
      </c>
      <c r="B1932" s="40" t="s">
        <v>289</v>
      </c>
      <c r="C1932" s="40" t="s">
        <v>4176</v>
      </c>
      <c r="D1932" s="40" t="s">
        <v>4177</v>
      </c>
      <c r="E1932" s="40" t="s">
        <v>4271</v>
      </c>
      <c r="F1932" s="40" t="s">
        <v>2814</v>
      </c>
      <c r="G1932" s="41" t="s">
        <v>294</v>
      </c>
      <c r="H1932" s="40" t="s">
        <v>4576</v>
      </c>
      <c r="I1932" s="42">
        <v>491</v>
      </c>
      <c r="J1932" s="42">
        <v>105.941909</v>
      </c>
      <c r="K1932" s="42">
        <v>64.176349000000002</v>
      </c>
      <c r="L1932" s="42">
        <v>107.979253</v>
      </c>
      <c r="M1932" s="42">
        <v>115.109959</v>
      </c>
      <c r="N1932" s="42">
        <v>67.232365000000001</v>
      </c>
      <c r="O1932" s="42">
        <v>30.560165999999999</v>
      </c>
      <c r="P1932" s="42">
        <v>104</v>
      </c>
      <c r="Q1932" s="42">
        <v>56</v>
      </c>
      <c r="R1932" s="42">
        <v>108</v>
      </c>
      <c r="S1932" s="42">
        <v>77</v>
      </c>
      <c r="T1932" s="42">
        <v>42</v>
      </c>
      <c r="U1932" s="42">
        <v>23</v>
      </c>
      <c r="V1932" s="42">
        <v>246.51867200000001</v>
      </c>
      <c r="W1932" s="42">
        <v>55.008299000000001</v>
      </c>
      <c r="X1932" s="42">
        <v>31.578838000000001</v>
      </c>
      <c r="Y1932" s="42">
        <v>49.914937999999999</v>
      </c>
      <c r="Z1932" s="42">
        <v>64.176349000000002</v>
      </c>
      <c r="AA1932" s="42">
        <v>30.560165999999999</v>
      </c>
      <c r="AB1932" s="42">
        <v>14.261411000000001</v>
      </c>
      <c r="AC1932" s="42">
        <v>1.018672</v>
      </c>
      <c r="AD1932" s="42">
        <v>70.288381999999999</v>
      </c>
      <c r="AE1932" s="42">
        <v>149.74481299999999</v>
      </c>
      <c r="AF1932" s="42">
        <v>26.485476999999999</v>
      </c>
      <c r="AG1932" s="42">
        <v>244.48132799999999</v>
      </c>
      <c r="AH1932" s="42">
        <v>50.933610000000002</v>
      </c>
      <c r="AI1932" s="42">
        <v>32.59751</v>
      </c>
      <c r="AJ1932" s="42">
        <v>58.064315000000001</v>
      </c>
      <c r="AK1932" s="42">
        <v>50.933610000000002</v>
      </c>
      <c r="AL1932" s="42">
        <v>36.672198999999999</v>
      </c>
      <c r="AM1932" s="42">
        <v>14.261411000000001</v>
      </c>
      <c r="AN1932" s="42">
        <v>1.018672</v>
      </c>
      <c r="AO1932" s="42">
        <v>65.195020999999997</v>
      </c>
      <c r="AP1932" s="42">
        <v>147.707469</v>
      </c>
      <c r="AQ1932" s="42">
        <v>31.578838000000001</v>
      </c>
      <c r="AR1932" s="42">
        <v>399.319502</v>
      </c>
      <c r="AS1932" s="42">
        <v>12.224066000000001</v>
      </c>
      <c r="AT1932" s="42">
        <v>8.1493780000000005</v>
      </c>
      <c r="AU1932" s="42">
        <v>32.59751</v>
      </c>
      <c r="AV1932" s="42">
        <v>77.419087000000005</v>
      </c>
      <c r="AW1932" s="42">
        <v>77.419087000000005</v>
      </c>
      <c r="AX1932" s="42">
        <v>36.672198999999999</v>
      </c>
      <c r="AY1932" s="42">
        <v>97.792530999999997</v>
      </c>
      <c r="AZ1932" s="42">
        <v>57.045642999999998</v>
      </c>
      <c r="BA1932" s="42">
        <v>195.58506199999999</v>
      </c>
      <c r="BB1932" s="42">
        <v>8.1493780000000005</v>
      </c>
      <c r="BC1932" s="42">
        <v>8.1493780000000005</v>
      </c>
      <c r="BD1932" s="42">
        <v>28.522822000000001</v>
      </c>
      <c r="BE1932" s="42">
        <v>36.672198999999999</v>
      </c>
      <c r="BF1932" s="42">
        <v>8.1493780000000005</v>
      </c>
      <c r="BG1932" s="42">
        <v>32.59751</v>
      </c>
      <c r="BH1932" s="42">
        <v>52.970953999999999</v>
      </c>
      <c r="BI1932" s="42">
        <v>20.373443999999999</v>
      </c>
      <c r="BJ1932" s="42">
        <v>203.73444000000001</v>
      </c>
      <c r="BK1932" s="42">
        <v>4.0746890000000002</v>
      </c>
      <c r="BL1932" s="42">
        <v>0</v>
      </c>
      <c r="BM1932" s="42">
        <v>4.0746890000000002</v>
      </c>
      <c r="BN1932" s="42">
        <v>40.746887999999998</v>
      </c>
      <c r="BO1932" s="42">
        <v>69.269710000000003</v>
      </c>
      <c r="BP1932" s="42">
        <v>4.0746890000000002</v>
      </c>
      <c r="BQ1932" s="42">
        <v>44.821576999999998</v>
      </c>
      <c r="BR1932" s="42">
        <v>36.672198999999999</v>
      </c>
      <c r="BS1932" s="42">
        <v>57.045642999999998</v>
      </c>
      <c r="BT1932" s="42">
        <v>0</v>
      </c>
      <c r="BU1932" s="42">
        <v>0</v>
      </c>
      <c r="BV1932" s="42">
        <v>0</v>
      </c>
      <c r="BW1932" s="42">
        <v>4.0746890000000002</v>
      </c>
      <c r="BX1932" s="42">
        <v>8.1493780000000005</v>
      </c>
      <c r="BY1932" s="42">
        <v>8.1493780000000005</v>
      </c>
      <c r="BZ1932" s="42">
        <v>0</v>
      </c>
      <c r="CA1932" s="42">
        <v>36.672198999999999</v>
      </c>
      <c r="CB1932" s="42">
        <v>199.659751</v>
      </c>
      <c r="CC1932" s="42">
        <v>0</v>
      </c>
      <c r="CD1932" s="42">
        <v>8.1493780000000005</v>
      </c>
      <c r="CE1932" s="42">
        <v>32.59751</v>
      </c>
      <c r="CF1932" s="42">
        <v>61.120331999999998</v>
      </c>
      <c r="CG1932" s="42">
        <v>61.120331999999998</v>
      </c>
      <c r="CH1932" s="42">
        <v>24.448132999999999</v>
      </c>
      <c r="CI1932" s="42">
        <v>0</v>
      </c>
      <c r="CJ1932" s="42">
        <v>12.224066000000001</v>
      </c>
      <c r="CK1932" s="42">
        <v>142.61410799999999</v>
      </c>
      <c r="CL1932" s="42">
        <v>12.224066000000001</v>
      </c>
      <c r="CM1932" s="42">
        <v>0</v>
      </c>
      <c r="CN1932" s="42">
        <v>0</v>
      </c>
      <c r="CO1932" s="42">
        <v>12.224066000000001</v>
      </c>
      <c r="CP1932" s="42">
        <v>8.1493780000000005</v>
      </c>
      <c r="CQ1932" s="42">
        <v>4.0746890000000002</v>
      </c>
      <c r="CR1932" s="42">
        <v>97.792530999999997</v>
      </c>
      <c r="CS1932" s="42">
        <v>8.1493780000000005</v>
      </c>
    </row>
    <row r="1933" spans="1:97">
      <c r="A1933" s="40" t="s">
        <v>4577</v>
      </c>
      <c r="B1933" s="40" t="s">
        <v>289</v>
      </c>
      <c r="C1933" s="40" t="s">
        <v>4176</v>
      </c>
      <c r="D1933" s="40" t="s">
        <v>4177</v>
      </c>
      <c r="E1933" s="40" t="s">
        <v>4283</v>
      </c>
      <c r="F1933" s="40" t="s">
        <v>2814</v>
      </c>
      <c r="G1933" s="41" t="s">
        <v>294</v>
      </c>
      <c r="H1933" s="40" t="s">
        <v>4578</v>
      </c>
      <c r="I1933" s="42">
        <v>517</v>
      </c>
      <c r="J1933" s="42">
        <v>140</v>
      </c>
      <c r="K1933" s="42">
        <v>62</v>
      </c>
      <c r="L1933" s="42">
        <v>134</v>
      </c>
      <c r="M1933" s="42">
        <v>99</v>
      </c>
      <c r="N1933" s="42">
        <v>53</v>
      </c>
      <c r="O1933" s="42">
        <v>29</v>
      </c>
      <c r="P1933" s="42">
        <v>69</v>
      </c>
      <c r="Q1933" s="42">
        <v>65</v>
      </c>
      <c r="R1933" s="42">
        <v>74</v>
      </c>
      <c r="S1933" s="42">
        <v>72</v>
      </c>
      <c r="T1933" s="42">
        <v>46</v>
      </c>
      <c r="U1933" s="42">
        <v>23</v>
      </c>
      <c r="V1933" s="42">
        <v>258</v>
      </c>
      <c r="W1933" s="42">
        <v>73</v>
      </c>
      <c r="X1933" s="42">
        <v>35</v>
      </c>
      <c r="Y1933" s="42">
        <v>66</v>
      </c>
      <c r="Z1933" s="42">
        <v>47</v>
      </c>
      <c r="AA1933" s="42">
        <v>27</v>
      </c>
      <c r="AB1933" s="42">
        <v>10</v>
      </c>
      <c r="AC1933" s="42">
        <v>0</v>
      </c>
      <c r="AD1933" s="42">
        <v>85</v>
      </c>
      <c r="AE1933" s="42">
        <v>152</v>
      </c>
      <c r="AF1933" s="42">
        <v>21</v>
      </c>
      <c r="AG1933" s="42">
        <v>259</v>
      </c>
      <c r="AH1933" s="42">
        <v>67</v>
      </c>
      <c r="AI1933" s="42">
        <v>27</v>
      </c>
      <c r="AJ1933" s="42">
        <v>68</v>
      </c>
      <c r="AK1933" s="42">
        <v>52</v>
      </c>
      <c r="AL1933" s="42">
        <v>26</v>
      </c>
      <c r="AM1933" s="42">
        <v>17</v>
      </c>
      <c r="AN1933" s="42">
        <v>2</v>
      </c>
      <c r="AO1933" s="42">
        <v>79</v>
      </c>
      <c r="AP1933" s="42">
        <v>146</v>
      </c>
      <c r="AQ1933" s="42">
        <v>34</v>
      </c>
      <c r="AR1933" s="42">
        <v>384</v>
      </c>
      <c r="AS1933" s="42">
        <v>4</v>
      </c>
      <c r="AT1933" s="42">
        <v>28</v>
      </c>
      <c r="AU1933" s="42">
        <v>40</v>
      </c>
      <c r="AV1933" s="42">
        <v>80</v>
      </c>
      <c r="AW1933" s="42">
        <v>60</v>
      </c>
      <c r="AX1933" s="42">
        <v>36</v>
      </c>
      <c r="AY1933" s="42">
        <v>80</v>
      </c>
      <c r="AZ1933" s="42">
        <v>56</v>
      </c>
      <c r="BA1933" s="42">
        <v>196</v>
      </c>
      <c r="BB1933" s="42">
        <v>0</v>
      </c>
      <c r="BC1933" s="42">
        <v>20</v>
      </c>
      <c r="BD1933" s="42">
        <v>28</v>
      </c>
      <c r="BE1933" s="42">
        <v>40</v>
      </c>
      <c r="BF1933" s="42">
        <v>8</v>
      </c>
      <c r="BG1933" s="42">
        <v>28</v>
      </c>
      <c r="BH1933" s="42">
        <v>44</v>
      </c>
      <c r="BI1933" s="42">
        <v>28</v>
      </c>
      <c r="BJ1933" s="42">
        <v>188</v>
      </c>
      <c r="BK1933" s="42">
        <v>4</v>
      </c>
      <c r="BL1933" s="42">
        <v>8</v>
      </c>
      <c r="BM1933" s="42">
        <v>12</v>
      </c>
      <c r="BN1933" s="42">
        <v>40</v>
      </c>
      <c r="BO1933" s="42">
        <v>52</v>
      </c>
      <c r="BP1933" s="42">
        <v>8</v>
      </c>
      <c r="BQ1933" s="42">
        <v>36</v>
      </c>
      <c r="BR1933" s="42">
        <v>28</v>
      </c>
      <c r="BS1933" s="42">
        <v>52</v>
      </c>
      <c r="BT1933" s="42">
        <v>0</v>
      </c>
      <c r="BU1933" s="42">
        <v>4</v>
      </c>
      <c r="BV1933" s="42">
        <v>0</v>
      </c>
      <c r="BW1933" s="42">
        <v>0</v>
      </c>
      <c r="BX1933" s="42">
        <v>4</v>
      </c>
      <c r="BY1933" s="42">
        <v>4</v>
      </c>
      <c r="BZ1933" s="42">
        <v>0</v>
      </c>
      <c r="CA1933" s="42">
        <v>40</v>
      </c>
      <c r="CB1933" s="42">
        <v>200</v>
      </c>
      <c r="CC1933" s="42">
        <v>0</v>
      </c>
      <c r="CD1933" s="42">
        <v>20</v>
      </c>
      <c r="CE1933" s="42">
        <v>32</v>
      </c>
      <c r="CF1933" s="42">
        <v>68</v>
      </c>
      <c r="CG1933" s="42">
        <v>48</v>
      </c>
      <c r="CH1933" s="42">
        <v>24</v>
      </c>
      <c r="CI1933" s="42">
        <v>0</v>
      </c>
      <c r="CJ1933" s="42">
        <v>8</v>
      </c>
      <c r="CK1933" s="42">
        <v>132</v>
      </c>
      <c r="CL1933" s="42">
        <v>4</v>
      </c>
      <c r="CM1933" s="42">
        <v>4</v>
      </c>
      <c r="CN1933" s="42">
        <v>8</v>
      </c>
      <c r="CO1933" s="42">
        <v>12</v>
      </c>
      <c r="CP1933" s="42">
        <v>8</v>
      </c>
      <c r="CQ1933" s="42">
        <v>8</v>
      </c>
      <c r="CR1933" s="42">
        <v>80</v>
      </c>
      <c r="CS1933" s="42">
        <v>8</v>
      </c>
    </row>
    <row r="1934" spans="1:97">
      <c r="A1934" s="40" t="s">
        <v>4579</v>
      </c>
      <c r="B1934" s="40" t="s">
        <v>289</v>
      </c>
      <c r="C1934" s="40" t="s">
        <v>4176</v>
      </c>
      <c r="D1934" s="40" t="s">
        <v>4187</v>
      </c>
      <c r="E1934" s="40" t="s">
        <v>4194</v>
      </c>
      <c r="F1934" s="40" t="s">
        <v>4195</v>
      </c>
      <c r="G1934" s="41" t="s">
        <v>294</v>
      </c>
      <c r="H1934" s="40" t="s">
        <v>4580</v>
      </c>
      <c r="I1934" s="42">
        <v>79</v>
      </c>
      <c r="J1934" s="42">
        <v>11</v>
      </c>
      <c r="K1934" s="42">
        <v>7</v>
      </c>
      <c r="L1934" s="42">
        <v>12</v>
      </c>
      <c r="M1934" s="42">
        <v>25</v>
      </c>
      <c r="N1934" s="42">
        <v>12</v>
      </c>
      <c r="O1934" s="42">
        <v>12</v>
      </c>
      <c r="P1934" s="42">
        <v>19</v>
      </c>
      <c r="Q1934" s="42">
        <v>9</v>
      </c>
      <c r="R1934" s="42">
        <v>27</v>
      </c>
      <c r="S1934" s="42">
        <v>15</v>
      </c>
      <c r="T1934" s="42">
        <v>15</v>
      </c>
      <c r="U1934" s="42">
        <v>10</v>
      </c>
      <c r="V1934" s="42">
        <v>42</v>
      </c>
      <c r="W1934" s="42">
        <v>8</v>
      </c>
      <c r="X1934" s="42">
        <v>2</v>
      </c>
      <c r="Y1934" s="42">
        <v>7</v>
      </c>
      <c r="Z1934" s="42">
        <v>14</v>
      </c>
      <c r="AA1934" s="42">
        <v>8</v>
      </c>
      <c r="AB1934" s="42">
        <v>3</v>
      </c>
      <c r="AC1934" s="42">
        <v>0</v>
      </c>
      <c r="AD1934" s="42">
        <v>9</v>
      </c>
      <c r="AE1934" s="42">
        <v>23</v>
      </c>
      <c r="AF1934" s="42">
        <v>10</v>
      </c>
      <c r="AG1934" s="42">
        <v>37</v>
      </c>
      <c r="AH1934" s="42">
        <v>3</v>
      </c>
      <c r="AI1934" s="42">
        <v>5</v>
      </c>
      <c r="AJ1934" s="42">
        <v>5</v>
      </c>
      <c r="AK1934" s="42">
        <v>11</v>
      </c>
      <c r="AL1934" s="42">
        <v>4</v>
      </c>
      <c r="AM1934" s="42">
        <v>9</v>
      </c>
      <c r="AN1934" s="42">
        <v>0</v>
      </c>
      <c r="AO1934" s="42">
        <v>5</v>
      </c>
      <c r="AP1934" s="42">
        <v>22</v>
      </c>
      <c r="AQ1934" s="42">
        <v>10</v>
      </c>
      <c r="AR1934" s="42">
        <v>60</v>
      </c>
      <c r="AS1934" s="42">
        <v>8</v>
      </c>
      <c r="AT1934" s="42">
        <v>0</v>
      </c>
      <c r="AU1934" s="42">
        <v>0</v>
      </c>
      <c r="AV1934" s="42">
        <v>4</v>
      </c>
      <c r="AW1934" s="42">
        <v>24</v>
      </c>
      <c r="AX1934" s="42">
        <v>4</v>
      </c>
      <c r="AY1934" s="42">
        <v>12</v>
      </c>
      <c r="AZ1934" s="42">
        <v>8</v>
      </c>
      <c r="BA1934" s="42">
        <v>32</v>
      </c>
      <c r="BB1934" s="42">
        <v>8</v>
      </c>
      <c r="BC1934" s="42">
        <v>0</v>
      </c>
      <c r="BD1934" s="42">
        <v>0</v>
      </c>
      <c r="BE1934" s="42">
        <v>4</v>
      </c>
      <c r="BF1934" s="42">
        <v>8</v>
      </c>
      <c r="BG1934" s="42">
        <v>4</v>
      </c>
      <c r="BH1934" s="42">
        <v>4</v>
      </c>
      <c r="BI1934" s="42">
        <v>4</v>
      </c>
      <c r="BJ1934" s="42">
        <v>28</v>
      </c>
      <c r="BK1934" s="42">
        <v>0</v>
      </c>
      <c r="BL1934" s="42">
        <v>0</v>
      </c>
      <c r="BM1934" s="42">
        <v>0</v>
      </c>
      <c r="BN1934" s="42">
        <v>0</v>
      </c>
      <c r="BO1934" s="42">
        <v>16</v>
      </c>
      <c r="BP1934" s="42">
        <v>0</v>
      </c>
      <c r="BQ1934" s="42">
        <v>8</v>
      </c>
      <c r="BR1934" s="42">
        <v>4</v>
      </c>
      <c r="BS1934" s="42">
        <v>4</v>
      </c>
      <c r="BT1934" s="42">
        <v>0</v>
      </c>
      <c r="BU1934" s="42">
        <v>0</v>
      </c>
      <c r="BV1934" s="42">
        <v>0</v>
      </c>
      <c r="BW1934" s="42">
        <v>0</v>
      </c>
      <c r="BX1934" s="42">
        <v>0</v>
      </c>
      <c r="BY1934" s="42">
        <v>0</v>
      </c>
      <c r="BZ1934" s="42">
        <v>0</v>
      </c>
      <c r="CA1934" s="42">
        <v>4</v>
      </c>
      <c r="CB1934" s="42">
        <v>40</v>
      </c>
      <c r="CC1934" s="42">
        <v>8</v>
      </c>
      <c r="CD1934" s="42">
        <v>0</v>
      </c>
      <c r="CE1934" s="42">
        <v>0</v>
      </c>
      <c r="CF1934" s="42">
        <v>4</v>
      </c>
      <c r="CG1934" s="42">
        <v>24</v>
      </c>
      <c r="CH1934" s="42">
        <v>4</v>
      </c>
      <c r="CI1934" s="42">
        <v>0</v>
      </c>
      <c r="CJ1934" s="42">
        <v>0</v>
      </c>
      <c r="CK1934" s="42">
        <v>16</v>
      </c>
      <c r="CL1934" s="42">
        <v>0</v>
      </c>
      <c r="CM1934" s="42">
        <v>0</v>
      </c>
      <c r="CN1934" s="42">
        <v>0</v>
      </c>
      <c r="CO1934" s="42">
        <v>0</v>
      </c>
      <c r="CP1934" s="42">
        <v>0</v>
      </c>
      <c r="CQ1934" s="42">
        <v>0</v>
      </c>
      <c r="CR1934" s="42">
        <v>12</v>
      </c>
      <c r="CS1934" s="42">
        <v>4</v>
      </c>
    </row>
    <row r="1935" spans="1:97">
      <c r="A1935" s="40" t="s">
        <v>4581</v>
      </c>
      <c r="B1935" s="40" t="s">
        <v>289</v>
      </c>
      <c r="C1935" s="40" t="s">
        <v>4176</v>
      </c>
      <c r="D1935" s="40" t="s">
        <v>4187</v>
      </c>
      <c r="E1935" s="40" t="s">
        <v>4246</v>
      </c>
      <c r="F1935" s="40" t="s">
        <v>2814</v>
      </c>
      <c r="G1935" s="41" t="s">
        <v>294</v>
      </c>
      <c r="H1935" s="40" t="s">
        <v>4582</v>
      </c>
      <c r="I1935" s="42">
        <v>200</v>
      </c>
      <c r="J1935" s="42">
        <v>13</v>
      </c>
      <c r="K1935" s="42">
        <v>29</v>
      </c>
      <c r="L1935" s="42">
        <v>24</v>
      </c>
      <c r="M1935" s="42">
        <v>70</v>
      </c>
      <c r="N1935" s="42">
        <v>37</v>
      </c>
      <c r="O1935" s="42">
        <v>27</v>
      </c>
      <c r="P1935" s="42">
        <v>36</v>
      </c>
      <c r="Q1935" s="42">
        <v>31</v>
      </c>
      <c r="R1935" s="42">
        <v>50</v>
      </c>
      <c r="S1935" s="42">
        <v>48</v>
      </c>
      <c r="T1935" s="42">
        <v>37</v>
      </c>
      <c r="U1935" s="42">
        <v>25</v>
      </c>
      <c r="V1935" s="42">
        <v>98</v>
      </c>
      <c r="W1935" s="42">
        <v>5</v>
      </c>
      <c r="X1935" s="42">
        <v>15</v>
      </c>
      <c r="Y1935" s="42">
        <v>12</v>
      </c>
      <c r="Z1935" s="42">
        <v>36</v>
      </c>
      <c r="AA1935" s="42">
        <v>20</v>
      </c>
      <c r="AB1935" s="42">
        <v>10</v>
      </c>
      <c r="AC1935" s="42">
        <v>0</v>
      </c>
      <c r="AD1935" s="42">
        <v>11</v>
      </c>
      <c r="AE1935" s="42">
        <v>66</v>
      </c>
      <c r="AF1935" s="42">
        <v>21</v>
      </c>
      <c r="AG1935" s="42">
        <v>102</v>
      </c>
      <c r="AH1935" s="42">
        <v>8</v>
      </c>
      <c r="AI1935" s="42">
        <v>14</v>
      </c>
      <c r="AJ1935" s="42">
        <v>12</v>
      </c>
      <c r="AK1935" s="42">
        <v>34</v>
      </c>
      <c r="AL1935" s="42">
        <v>17</v>
      </c>
      <c r="AM1935" s="42">
        <v>17</v>
      </c>
      <c r="AN1935" s="42">
        <v>0</v>
      </c>
      <c r="AO1935" s="42">
        <v>16</v>
      </c>
      <c r="AP1935" s="42">
        <v>58</v>
      </c>
      <c r="AQ1935" s="42">
        <v>28</v>
      </c>
      <c r="AR1935" s="42">
        <v>184</v>
      </c>
      <c r="AS1935" s="42">
        <v>16</v>
      </c>
      <c r="AT1935" s="42">
        <v>12</v>
      </c>
      <c r="AU1935" s="42">
        <v>0</v>
      </c>
      <c r="AV1935" s="42">
        <v>12</v>
      </c>
      <c r="AW1935" s="42">
        <v>24</v>
      </c>
      <c r="AX1935" s="42">
        <v>48</v>
      </c>
      <c r="AY1935" s="42">
        <v>64</v>
      </c>
      <c r="AZ1935" s="42">
        <v>8</v>
      </c>
      <c r="BA1935" s="42">
        <v>92</v>
      </c>
      <c r="BB1935" s="42">
        <v>12</v>
      </c>
      <c r="BC1935" s="42">
        <v>8</v>
      </c>
      <c r="BD1935" s="42">
        <v>0</v>
      </c>
      <c r="BE1935" s="42">
        <v>4</v>
      </c>
      <c r="BF1935" s="42">
        <v>0</v>
      </c>
      <c r="BG1935" s="42">
        <v>36</v>
      </c>
      <c r="BH1935" s="42">
        <v>32</v>
      </c>
      <c r="BI1935" s="42">
        <v>0</v>
      </c>
      <c r="BJ1935" s="42">
        <v>92</v>
      </c>
      <c r="BK1935" s="42">
        <v>4</v>
      </c>
      <c r="BL1935" s="42">
        <v>4</v>
      </c>
      <c r="BM1935" s="42">
        <v>0</v>
      </c>
      <c r="BN1935" s="42">
        <v>8</v>
      </c>
      <c r="BO1935" s="42">
        <v>24</v>
      </c>
      <c r="BP1935" s="42">
        <v>12</v>
      </c>
      <c r="BQ1935" s="42">
        <v>32</v>
      </c>
      <c r="BR1935" s="42">
        <v>8</v>
      </c>
      <c r="BS1935" s="42">
        <v>20</v>
      </c>
      <c r="BT1935" s="42">
        <v>0</v>
      </c>
      <c r="BU1935" s="42">
        <v>0</v>
      </c>
      <c r="BV1935" s="42">
        <v>0</v>
      </c>
      <c r="BW1935" s="42">
        <v>0</v>
      </c>
      <c r="BX1935" s="42">
        <v>4</v>
      </c>
      <c r="BY1935" s="42">
        <v>12</v>
      </c>
      <c r="BZ1935" s="42">
        <v>0</v>
      </c>
      <c r="CA1935" s="42">
        <v>4</v>
      </c>
      <c r="CB1935" s="42">
        <v>60</v>
      </c>
      <c r="CC1935" s="42">
        <v>8</v>
      </c>
      <c r="CD1935" s="42">
        <v>4</v>
      </c>
      <c r="CE1935" s="42">
        <v>0</v>
      </c>
      <c r="CF1935" s="42">
        <v>12</v>
      </c>
      <c r="CG1935" s="42">
        <v>0</v>
      </c>
      <c r="CH1935" s="42">
        <v>32</v>
      </c>
      <c r="CI1935" s="42">
        <v>0</v>
      </c>
      <c r="CJ1935" s="42">
        <v>4</v>
      </c>
      <c r="CK1935" s="42">
        <v>104</v>
      </c>
      <c r="CL1935" s="42">
        <v>8</v>
      </c>
      <c r="CM1935" s="42">
        <v>8</v>
      </c>
      <c r="CN1935" s="42">
        <v>0</v>
      </c>
      <c r="CO1935" s="42">
        <v>0</v>
      </c>
      <c r="CP1935" s="42">
        <v>20</v>
      </c>
      <c r="CQ1935" s="42">
        <v>4</v>
      </c>
      <c r="CR1935" s="42">
        <v>64</v>
      </c>
      <c r="CS1935" s="42">
        <v>0</v>
      </c>
    </row>
    <row r="1936" spans="1:97">
      <c r="A1936" s="40" t="s">
        <v>4583</v>
      </c>
      <c r="B1936" s="40" t="s">
        <v>289</v>
      </c>
      <c r="C1936" s="40" t="s">
        <v>4176</v>
      </c>
      <c r="D1936" s="40" t="s">
        <v>4187</v>
      </c>
      <c r="E1936" s="40" t="s">
        <v>4213</v>
      </c>
      <c r="F1936" s="40" t="s">
        <v>4195</v>
      </c>
      <c r="G1936" s="41" t="s">
        <v>294</v>
      </c>
      <c r="H1936" s="40" t="s">
        <v>4584</v>
      </c>
      <c r="I1936" s="42">
        <v>242</v>
      </c>
      <c r="J1936" s="42">
        <v>39.325000000000003</v>
      </c>
      <c r="K1936" s="42">
        <v>31.258333</v>
      </c>
      <c r="L1936" s="42">
        <v>40.333333000000003</v>
      </c>
      <c r="M1936" s="42">
        <v>58.483333000000002</v>
      </c>
      <c r="N1936" s="42">
        <v>40.333333000000003</v>
      </c>
      <c r="O1936" s="42">
        <v>32.266666999999998</v>
      </c>
      <c r="P1936" s="42">
        <v>45</v>
      </c>
      <c r="Q1936" s="42">
        <v>30</v>
      </c>
      <c r="R1936" s="42">
        <v>48</v>
      </c>
      <c r="S1936" s="42">
        <v>51</v>
      </c>
      <c r="T1936" s="42">
        <v>51</v>
      </c>
      <c r="U1936" s="42">
        <v>22</v>
      </c>
      <c r="V1936" s="42">
        <v>116.966667</v>
      </c>
      <c r="W1936" s="42">
        <v>14.116667</v>
      </c>
      <c r="X1936" s="42">
        <v>19.158332999999999</v>
      </c>
      <c r="Y1936" s="42">
        <v>22.183333000000001</v>
      </c>
      <c r="Z1936" s="42">
        <v>29.241667</v>
      </c>
      <c r="AA1936" s="42">
        <v>20.166667</v>
      </c>
      <c r="AB1936" s="42">
        <v>12.1</v>
      </c>
      <c r="AC1936" s="42">
        <v>0</v>
      </c>
      <c r="AD1936" s="42">
        <v>26.216667000000001</v>
      </c>
      <c r="AE1936" s="42">
        <v>66.55</v>
      </c>
      <c r="AF1936" s="42">
        <v>24.2</v>
      </c>
      <c r="AG1936" s="42">
        <v>125.033333</v>
      </c>
      <c r="AH1936" s="42">
        <v>25.208333</v>
      </c>
      <c r="AI1936" s="42">
        <v>12.1</v>
      </c>
      <c r="AJ1936" s="42">
        <v>18.149999999999999</v>
      </c>
      <c r="AK1936" s="42">
        <v>29.241667</v>
      </c>
      <c r="AL1936" s="42">
        <v>20.166667</v>
      </c>
      <c r="AM1936" s="42">
        <v>18.149999999999999</v>
      </c>
      <c r="AN1936" s="42">
        <v>2.016667</v>
      </c>
      <c r="AO1936" s="42">
        <v>28.233332999999998</v>
      </c>
      <c r="AP1936" s="42">
        <v>64.533332999999999</v>
      </c>
      <c r="AQ1936" s="42">
        <v>32.266666999999998</v>
      </c>
      <c r="AR1936" s="42">
        <v>185.533333</v>
      </c>
      <c r="AS1936" s="42">
        <v>8.0666670000000007</v>
      </c>
      <c r="AT1936" s="42">
        <v>20.166667</v>
      </c>
      <c r="AU1936" s="42">
        <v>12.1</v>
      </c>
      <c r="AV1936" s="42">
        <v>12.1</v>
      </c>
      <c r="AW1936" s="42">
        <v>36.299999999999997</v>
      </c>
      <c r="AX1936" s="42">
        <v>16.133333</v>
      </c>
      <c r="AY1936" s="42">
        <v>48.4</v>
      </c>
      <c r="AZ1936" s="42">
        <v>32.266666999999998</v>
      </c>
      <c r="BA1936" s="42">
        <v>80.666667000000004</v>
      </c>
      <c r="BB1936" s="42">
        <v>4.0333329999999998</v>
      </c>
      <c r="BC1936" s="42">
        <v>16.133333</v>
      </c>
      <c r="BD1936" s="42">
        <v>4.0333329999999998</v>
      </c>
      <c r="BE1936" s="42">
        <v>0</v>
      </c>
      <c r="BF1936" s="42">
        <v>4.0333329999999998</v>
      </c>
      <c r="BG1936" s="42">
        <v>16.133333</v>
      </c>
      <c r="BH1936" s="42">
        <v>24.2</v>
      </c>
      <c r="BI1936" s="42">
        <v>12.1</v>
      </c>
      <c r="BJ1936" s="42">
        <v>104.86666700000001</v>
      </c>
      <c r="BK1936" s="42">
        <v>4.0333329999999998</v>
      </c>
      <c r="BL1936" s="42">
        <v>4.0333329999999998</v>
      </c>
      <c r="BM1936" s="42">
        <v>8.0666670000000007</v>
      </c>
      <c r="BN1936" s="42">
        <v>12.1</v>
      </c>
      <c r="BO1936" s="42">
        <v>32.266666999999998</v>
      </c>
      <c r="BP1936" s="42">
        <v>0</v>
      </c>
      <c r="BQ1936" s="42">
        <v>24.2</v>
      </c>
      <c r="BR1936" s="42">
        <v>20.166667</v>
      </c>
      <c r="BS1936" s="42">
        <v>28.233332999999998</v>
      </c>
      <c r="BT1936" s="42">
        <v>0</v>
      </c>
      <c r="BU1936" s="42">
        <v>0</v>
      </c>
      <c r="BV1936" s="42">
        <v>4.0333329999999998</v>
      </c>
      <c r="BW1936" s="42">
        <v>8.0666670000000007</v>
      </c>
      <c r="BX1936" s="42">
        <v>0</v>
      </c>
      <c r="BY1936" s="42">
        <v>4.0333329999999998</v>
      </c>
      <c r="BZ1936" s="42">
        <v>0</v>
      </c>
      <c r="CA1936" s="42">
        <v>12.1</v>
      </c>
      <c r="CB1936" s="42">
        <v>88.733333000000002</v>
      </c>
      <c r="CC1936" s="42">
        <v>4.0333329999999998</v>
      </c>
      <c r="CD1936" s="42">
        <v>20.166667</v>
      </c>
      <c r="CE1936" s="42">
        <v>4.0333329999999998</v>
      </c>
      <c r="CF1936" s="42">
        <v>4.0333329999999998</v>
      </c>
      <c r="CG1936" s="42">
        <v>36.299999999999997</v>
      </c>
      <c r="CH1936" s="42">
        <v>12.1</v>
      </c>
      <c r="CI1936" s="42">
        <v>0</v>
      </c>
      <c r="CJ1936" s="42">
        <v>8.0666670000000007</v>
      </c>
      <c r="CK1936" s="42">
        <v>68.566666999999995</v>
      </c>
      <c r="CL1936" s="42">
        <v>4.0333329999999998</v>
      </c>
      <c r="CM1936" s="42">
        <v>0</v>
      </c>
      <c r="CN1936" s="42">
        <v>4.0333329999999998</v>
      </c>
      <c r="CO1936" s="42">
        <v>0</v>
      </c>
      <c r="CP1936" s="42">
        <v>0</v>
      </c>
      <c r="CQ1936" s="42">
        <v>0</v>
      </c>
      <c r="CR1936" s="42">
        <v>48.4</v>
      </c>
      <c r="CS1936" s="42">
        <v>12.1</v>
      </c>
    </row>
    <row r="1937" spans="1:97">
      <c r="A1937" s="40" t="s">
        <v>4585</v>
      </c>
      <c r="B1937" s="40" t="s">
        <v>289</v>
      </c>
      <c r="C1937" s="40" t="s">
        <v>4176</v>
      </c>
      <c r="D1937" s="40" t="s">
        <v>4187</v>
      </c>
      <c r="E1937" s="40" t="s">
        <v>4213</v>
      </c>
      <c r="F1937" s="40" t="s">
        <v>4195</v>
      </c>
      <c r="G1937" s="41" t="s">
        <v>294</v>
      </c>
      <c r="H1937" s="40" t="s">
        <v>4586</v>
      </c>
      <c r="I1937" s="42">
        <v>1115</v>
      </c>
      <c r="J1937" s="42">
        <v>159.31527800000001</v>
      </c>
      <c r="K1937" s="42">
        <v>151.04173499999999</v>
      </c>
      <c r="L1937" s="42">
        <v>188.55669</v>
      </c>
      <c r="M1937" s="42">
        <v>226.87302299999999</v>
      </c>
      <c r="N1937" s="42">
        <v>216.78977699999999</v>
      </c>
      <c r="O1937" s="42">
        <v>172.423497</v>
      </c>
      <c r="P1937" s="42">
        <v>147</v>
      </c>
      <c r="Q1937" s="42">
        <v>167</v>
      </c>
      <c r="R1937" s="42">
        <v>209</v>
      </c>
      <c r="S1937" s="42">
        <v>207</v>
      </c>
      <c r="T1937" s="42">
        <v>260</v>
      </c>
      <c r="U1937" s="42">
        <v>112</v>
      </c>
      <c r="V1937" s="42">
        <v>571.55445999999995</v>
      </c>
      <c r="W1937" s="42">
        <v>88.732560000000007</v>
      </c>
      <c r="X1937" s="42">
        <v>98.650248000000005</v>
      </c>
      <c r="Y1937" s="42">
        <v>94.782506999999995</v>
      </c>
      <c r="Z1937" s="42">
        <v>120.99894500000001</v>
      </c>
      <c r="AA1937" s="42">
        <v>96.799155999999996</v>
      </c>
      <c r="AB1937" s="42">
        <v>69.574393999999998</v>
      </c>
      <c r="AC1937" s="42">
        <v>2.0166490000000001</v>
      </c>
      <c r="AD1937" s="42">
        <v>149.08716999999999</v>
      </c>
      <c r="AE1937" s="42">
        <v>283.31850300000002</v>
      </c>
      <c r="AF1937" s="42">
        <v>139.148787</v>
      </c>
      <c r="AG1937" s="42">
        <v>543.44554000000005</v>
      </c>
      <c r="AH1937" s="42">
        <v>70.582718</v>
      </c>
      <c r="AI1937" s="42">
        <v>52.391486999999998</v>
      </c>
      <c r="AJ1937" s="42">
        <v>93.774182999999994</v>
      </c>
      <c r="AK1937" s="42">
        <v>105.874077</v>
      </c>
      <c r="AL1937" s="42">
        <v>119.990621</v>
      </c>
      <c r="AM1937" s="42">
        <v>91.757534000000007</v>
      </c>
      <c r="AN1937" s="42">
        <v>9.0749209999999998</v>
      </c>
      <c r="AO1937" s="42">
        <v>91.716144</v>
      </c>
      <c r="AP1937" s="42">
        <v>272.24762700000002</v>
      </c>
      <c r="AQ1937" s="42">
        <v>179.48176900000001</v>
      </c>
      <c r="AR1937" s="42">
        <v>959.71802000000002</v>
      </c>
      <c r="AS1937" s="42">
        <v>32.266385</v>
      </c>
      <c r="AT1937" s="42">
        <v>40.332982000000001</v>
      </c>
      <c r="AU1937" s="42">
        <v>28.233087000000001</v>
      </c>
      <c r="AV1937" s="42">
        <v>72.599367000000001</v>
      </c>
      <c r="AW1937" s="42">
        <v>76.632665000000003</v>
      </c>
      <c r="AX1937" s="42">
        <v>137.132138</v>
      </c>
      <c r="AY1937" s="42">
        <v>455.76269400000001</v>
      </c>
      <c r="AZ1937" s="42">
        <v>116.7587</v>
      </c>
      <c r="BA1937" s="42">
        <v>479.776231</v>
      </c>
      <c r="BB1937" s="42">
        <v>20.166491000000001</v>
      </c>
      <c r="BC1937" s="42">
        <v>36.299683999999999</v>
      </c>
      <c r="BD1937" s="42">
        <v>12.099895</v>
      </c>
      <c r="BE1937" s="42">
        <v>36.299683999999999</v>
      </c>
      <c r="BF1937" s="42">
        <v>4.0332980000000003</v>
      </c>
      <c r="BG1937" s="42">
        <v>104.865753</v>
      </c>
      <c r="BH1937" s="42">
        <v>189.56501499999999</v>
      </c>
      <c r="BI1937" s="42">
        <v>76.446413000000007</v>
      </c>
      <c r="BJ1937" s="42">
        <v>479.94178900000003</v>
      </c>
      <c r="BK1937" s="42">
        <v>12.099895</v>
      </c>
      <c r="BL1937" s="42">
        <v>4.0332980000000003</v>
      </c>
      <c r="BM1937" s="42">
        <v>16.133192999999999</v>
      </c>
      <c r="BN1937" s="42">
        <v>36.299683999999999</v>
      </c>
      <c r="BO1937" s="42">
        <v>72.599367000000001</v>
      </c>
      <c r="BP1937" s="42">
        <v>32.266385</v>
      </c>
      <c r="BQ1937" s="42">
        <v>266.19767999999999</v>
      </c>
      <c r="BR1937" s="42">
        <v>40.312286999999998</v>
      </c>
      <c r="BS1937" s="42">
        <v>112.725402</v>
      </c>
      <c r="BT1937" s="42">
        <v>0</v>
      </c>
      <c r="BU1937" s="42">
        <v>4.0332980000000003</v>
      </c>
      <c r="BV1937" s="42">
        <v>0</v>
      </c>
      <c r="BW1937" s="42">
        <v>4.0332980000000003</v>
      </c>
      <c r="BX1937" s="42">
        <v>8.0665960000000005</v>
      </c>
      <c r="BY1937" s="42">
        <v>20.166491000000001</v>
      </c>
      <c r="BZ1937" s="42">
        <v>0</v>
      </c>
      <c r="CA1937" s="42">
        <v>76.425718000000003</v>
      </c>
      <c r="CB1937" s="42">
        <v>338.79704700000002</v>
      </c>
      <c r="CC1937" s="42">
        <v>28.233087000000001</v>
      </c>
      <c r="CD1937" s="42">
        <v>28.233087000000001</v>
      </c>
      <c r="CE1937" s="42">
        <v>24.199788999999999</v>
      </c>
      <c r="CF1937" s="42">
        <v>56.466175</v>
      </c>
      <c r="CG1937" s="42">
        <v>64.532770999999997</v>
      </c>
      <c r="CH1937" s="42">
        <v>104.865753</v>
      </c>
      <c r="CI1937" s="42">
        <v>4.0332980000000003</v>
      </c>
      <c r="CJ1937" s="42">
        <v>28.233087000000001</v>
      </c>
      <c r="CK1937" s="42">
        <v>508.19557099999997</v>
      </c>
      <c r="CL1937" s="42">
        <v>4.0332980000000003</v>
      </c>
      <c r="CM1937" s="42">
        <v>8.0665960000000005</v>
      </c>
      <c r="CN1937" s="42">
        <v>4.0332980000000003</v>
      </c>
      <c r="CO1937" s="42">
        <v>12.099895</v>
      </c>
      <c r="CP1937" s="42">
        <v>4.0332980000000003</v>
      </c>
      <c r="CQ1937" s="42">
        <v>12.099895</v>
      </c>
      <c r="CR1937" s="42">
        <v>451.72939600000001</v>
      </c>
      <c r="CS1937" s="42">
        <v>12.099895</v>
      </c>
    </row>
    <row r="1938" spans="1:97">
      <c r="A1938" s="40" t="s">
        <v>4587</v>
      </c>
      <c r="B1938" s="40" t="s">
        <v>289</v>
      </c>
      <c r="C1938" s="40" t="s">
        <v>4176</v>
      </c>
      <c r="D1938" s="40" t="s">
        <v>4201</v>
      </c>
      <c r="E1938" s="40" t="s">
        <v>4473</v>
      </c>
      <c r="F1938" s="40" t="s">
        <v>2903</v>
      </c>
      <c r="G1938" s="41" t="s">
        <v>294</v>
      </c>
      <c r="H1938" s="40" t="s">
        <v>4588</v>
      </c>
      <c r="I1938" s="42">
        <v>6824</v>
      </c>
      <c r="J1938" s="42">
        <v>961.15909599999998</v>
      </c>
      <c r="K1938" s="42">
        <v>942.12753399999997</v>
      </c>
      <c r="L1938" s="42">
        <v>1186.7772910000001</v>
      </c>
      <c r="M1938" s="42">
        <v>1398.517734</v>
      </c>
      <c r="N1938" s="42">
        <v>1432.6910660000001</v>
      </c>
      <c r="O1938" s="42">
        <v>902.72727899999995</v>
      </c>
      <c r="P1938" s="42">
        <v>893</v>
      </c>
      <c r="Q1938" s="42">
        <v>1007</v>
      </c>
      <c r="R1938" s="42">
        <v>1264</v>
      </c>
      <c r="S1938" s="42">
        <v>1198</v>
      </c>
      <c r="T1938" s="42">
        <v>1268</v>
      </c>
      <c r="U1938" s="42">
        <v>656</v>
      </c>
      <c r="V1938" s="42">
        <v>3231.8344320000001</v>
      </c>
      <c r="W1938" s="42">
        <v>489.02127400000001</v>
      </c>
      <c r="X1938" s="42">
        <v>486.82473399999998</v>
      </c>
      <c r="Y1938" s="42">
        <v>581.46841199999994</v>
      </c>
      <c r="Z1938" s="42">
        <v>648.10541000000001</v>
      </c>
      <c r="AA1938" s="42">
        <v>666.34053100000006</v>
      </c>
      <c r="AB1938" s="42">
        <v>340.196887</v>
      </c>
      <c r="AC1938" s="42">
        <v>19.877184</v>
      </c>
      <c r="AD1938" s="42">
        <v>662.65291999999999</v>
      </c>
      <c r="AE1938" s="42">
        <v>1776.3359800000001</v>
      </c>
      <c r="AF1938" s="42">
        <v>792.84553200000005</v>
      </c>
      <c r="AG1938" s="42">
        <v>3592.1655679999999</v>
      </c>
      <c r="AH1938" s="42">
        <v>472.13782200000003</v>
      </c>
      <c r="AI1938" s="42">
        <v>455.30279999999999</v>
      </c>
      <c r="AJ1938" s="42">
        <v>605.30887900000005</v>
      </c>
      <c r="AK1938" s="42">
        <v>750.41232400000001</v>
      </c>
      <c r="AL1938" s="42">
        <v>766.35053500000004</v>
      </c>
      <c r="AM1938" s="42">
        <v>495.94182499999999</v>
      </c>
      <c r="AN1938" s="42">
        <v>46.711382999999998</v>
      </c>
      <c r="AO1938" s="42">
        <v>601.43049099999996</v>
      </c>
      <c r="AP1938" s="42">
        <v>1979.9741799999999</v>
      </c>
      <c r="AQ1938" s="42">
        <v>1010.760897</v>
      </c>
      <c r="AR1938" s="42">
        <v>5897.1381629999996</v>
      </c>
      <c r="AS1938" s="42">
        <v>11.926311</v>
      </c>
      <c r="AT1938" s="42">
        <v>326.15598599999998</v>
      </c>
      <c r="AU1938" s="42">
        <v>306.10863799999998</v>
      </c>
      <c r="AV1938" s="42">
        <v>687.77488500000004</v>
      </c>
      <c r="AW1938" s="42">
        <v>930.27653199999997</v>
      </c>
      <c r="AX1938" s="42">
        <v>655.94708100000003</v>
      </c>
      <c r="AY1938" s="42">
        <v>2250.8250309999999</v>
      </c>
      <c r="AZ1938" s="42">
        <v>728.12370099999998</v>
      </c>
      <c r="BA1938" s="42">
        <v>2819.9069479999998</v>
      </c>
      <c r="BB1938" s="42">
        <v>7.9508739999999998</v>
      </c>
      <c r="BC1938" s="42">
        <v>202.86882499999999</v>
      </c>
      <c r="BD1938" s="42">
        <v>210.69815299999999</v>
      </c>
      <c r="BE1938" s="42">
        <v>325.98582199999998</v>
      </c>
      <c r="BF1938" s="42">
        <v>174.94353100000001</v>
      </c>
      <c r="BG1938" s="42">
        <v>568.48747000000003</v>
      </c>
      <c r="BH1938" s="42">
        <v>1081.973669</v>
      </c>
      <c r="BI1938" s="42">
        <v>246.998605</v>
      </c>
      <c r="BJ1938" s="42">
        <v>3077.2312149999998</v>
      </c>
      <c r="BK1938" s="42">
        <v>3.9754369999999999</v>
      </c>
      <c r="BL1938" s="42">
        <v>123.287161</v>
      </c>
      <c r="BM1938" s="42">
        <v>95.410483999999997</v>
      </c>
      <c r="BN1938" s="42">
        <v>361.789063</v>
      </c>
      <c r="BO1938" s="42">
        <v>755.33300199999996</v>
      </c>
      <c r="BP1938" s="42">
        <v>87.459610999999995</v>
      </c>
      <c r="BQ1938" s="42">
        <v>1168.8513620000001</v>
      </c>
      <c r="BR1938" s="42">
        <v>481.12509599999998</v>
      </c>
      <c r="BS1938" s="42">
        <v>652.517473</v>
      </c>
      <c r="BT1938" s="42">
        <v>0</v>
      </c>
      <c r="BU1938" s="42">
        <v>11.974928999999999</v>
      </c>
      <c r="BV1938" s="42">
        <v>3.9754369999999999</v>
      </c>
      <c r="BW1938" s="42">
        <v>35.778931999999998</v>
      </c>
      <c r="BX1938" s="42">
        <v>127.21397899999999</v>
      </c>
      <c r="BY1938" s="42">
        <v>115.28766899999999</v>
      </c>
      <c r="BZ1938" s="42">
        <v>0</v>
      </c>
      <c r="CA1938" s="42">
        <v>358.28652799999998</v>
      </c>
      <c r="CB1938" s="42">
        <v>2409.6487830000001</v>
      </c>
      <c r="CC1938" s="42">
        <v>3.9754369999999999</v>
      </c>
      <c r="CD1938" s="42">
        <v>262.50037800000001</v>
      </c>
      <c r="CE1938" s="42">
        <v>238.52621099999999</v>
      </c>
      <c r="CF1938" s="42">
        <v>556.58546799999999</v>
      </c>
      <c r="CG1938" s="42">
        <v>659.94682699999998</v>
      </c>
      <c r="CH1938" s="42">
        <v>485.00329599999998</v>
      </c>
      <c r="CI1938" s="42">
        <v>12.217269</v>
      </c>
      <c r="CJ1938" s="42">
        <v>190.89389600000001</v>
      </c>
      <c r="CK1938" s="42">
        <v>2834.9719070000001</v>
      </c>
      <c r="CL1938" s="42">
        <v>7.9508739999999998</v>
      </c>
      <c r="CM1938" s="42">
        <v>51.680678999999998</v>
      </c>
      <c r="CN1938" s="42">
        <v>63.606990000000003</v>
      </c>
      <c r="CO1938" s="42">
        <v>95.410483999999997</v>
      </c>
      <c r="CP1938" s="42">
        <v>143.11572699999999</v>
      </c>
      <c r="CQ1938" s="42">
        <v>55.656115999999997</v>
      </c>
      <c r="CR1938" s="42">
        <v>2238.6077610000002</v>
      </c>
      <c r="CS1938" s="42">
        <v>178.94327699999999</v>
      </c>
    </row>
    <row r="1939" spans="1:97">
      <c r="A1939" s="40" t="s">
        <v>4589</v>
      </c>
      <c r="B1939" s="40" t="s">
        <v>289</v>
      </c>
      <c r="C1939" s="40" t="s">
        <v>4176</v>
      </c>
      <c r="D1939" s="40" t="s">
        <v>4177</v>
      </c>
      <c r="E1939" s="40" t="s">
        <v>4286</v>
      </c>
      <c r="F1939" s="40" t="s">
        <v>2814</v>
      </c>
      <c r="G1939" s="41" t="s">
        <v>294</v>
      </c>
      <c r="H1939" s="40" t="s">
        <v>4590</v>
      </c>
      <c r="I1939" s="42">
        <v>230</v>
      </c>
      <c r="J1939" s="42">
        <v>51</v>
      </c>
      <c r="K1939" s="42">
        <v>22</v>
      </c>
      <c r="L1939" s="42">
        <v>59</v>
      </c>
      <c r="M1939" s="42">
        <v>40</v>
      </c>
      <c r="N1939" s="42">
        <v>46</v>
      </c>
      <c r="O1939" s="42">
        <v>12</v>
      </c>
      <c r="P1939" s="42">
        <v>33</v>
      </c>
      <c r="Q1939" s="42">
        <v>52</v>
      </c>
      <c r="R1939" s="42">
        <v>39</v>
      </c>
      <c r="S1939" s="42">
        <v>47</v>
      </c>
      <c r="T1939" s="42">
        <v>18</v>
      </c>
      <c r="U1939" s="42">
        <v>19</v>
      </c>
      <c r="V1939" s="42">
        <v>118</v>
      </c>
      <c r="W1939" s="42">
        <v>26</v>
      </c>
      <c r="X1939" s="42">
        <v>12</v>
      </c>
      <c r="Y1939" s="42">
        <v>30</v>
      </c>
      <c r="Z1939" s="42">
        <v>20</v>
      </c>
      <c r="AA1939" s="42">
        <v>25</v>
      </c>
      <c r="AB1939" s="42">
        <v>5</v>
      </c>
      <c r="AC1939" s="42">
        <v>0</v>
      </c>
      <c r="AD1939" s="42">
        <v>30</v>
      </c>
      <c r="AE1939" s="42">
        <v>68</v>
      </c>
      <c r="AF1939" s="42">
        <v>20</v>
      </c>
      <c r="AG1939" s="42">
        <v>112</v>
      </c>
      <c r="AH1939" s="42">
        <v>25</v>
      </c>
      <c r="AI1939" s="42">
        <v>10</v>
      </c>
      <c r="AJ1939" s="42">
        <v>29</v>
      </c>
      <c r="AK1939" s="42">
        <v>20</v>
      </c>
      <c r="AL1939" s="42">
        <v>21</v>
      </c>
      <c r="AM1939" s="42">
        <v>7</v>
      </c>
      <c r="AN1939" s="42">
        <v>0</v>
      </c>
      <c r="AO1939" s="42">
        <v>28</v>
      </c>
      <c r="AP1939" s="42">
        <v>69</v>
      </c>
      <c r="AQ1939" s="42">
        <v>15</v>
      </c>
      <c r="AR1939" s="42">
        <v>164</v>
      </c>
      <c r="AS1939" s="42">
        <v>16</v>
      </c>
      <c r="AT1939" s="42">
        <v>8</v>
      </c>
      <c r="AU1939" s="42">
        <v>4</v>
      </c>
      <c r="AV1939" s="42">
        <v>24</v>
      </c>
      <c r="AW1939" s="42">
        <v>40</v>
      </c>
      <c r="AX1939" s="42">
        <v>20</v>
      </c>
      <c r="AY1939" s="42">
        <v>40</v>
      </c>
      <c r="AZ1939" s="42">
        <v>12</v>
      </c>
      <c r="BA1939" s="42">
        <v>80</v>
      </c>
      <c r="BB1939" s="42">
        <v>8</v>
      </c>
      <c r="BC1939" s="42">
        <v>0</v>
      </c>
      <c r="BD1939" s="42">
        <v>4</v>
      </c>
      <c r="BE1939" s="42">
        <v>12</v>
      </c>
      <c r="BF1939" s="42">
        <v>12</v>
      </c>
      <c r="BG1939" s="42">
        <v>16</v>
      </c>
      <c r="BH1939" s="42">
        <v>24</v>
      </c>
      <c r="BI1939" s="42">
        <v>4</v>
      </c>
      <c r="BJ1939" s="42">
        <v>84</v>
      </c>
      <c r="BK1939" s="42">
        <v>8</v>
      </c>
      <c r="BL1939" s="42">
        <v>8</v>
      </c>
      <c r="BM1939" s="42">
        <v>0</v>
      </c>
      <c r="BN1939" s="42">
        <v>12</v>
      </c>
      <c r="BO1939" s="42">
        <v>28</v>
      </c>
      <c r="BP1939" s="42">
        <v>4</v>
      </c>
      <c r="BQ1939" s="42">
        <v>16</v>
      </c>
      <c r="BR1939" s="42">
        <v>8</v>
      </c>
      <c r="BS1939" s="42">
        <v>4</v>
      </c>
      <c r="BT1939" s="42">
        <v>0</v>
      </c>
      <c r="BU1939" s="42">
        <v>0</v>
      </c>
      <c r="BV1939" s="42">
        <v>0</v>
      </c>
      <c r="BW1939" s="42">
        <v>0</v>
      </c>
      <c r="BX1939" s="42">
        <v>0</v>
      </c>
      <c r="BY1939" s="42">
        <v>0</v>
      </c>
      <c r="BZ1939" s="42">
        <v>0</v>
      </c>
      <c r="CA1939" s="42">
        <v>4</v>
      </c>
      <c r="CB1939" s="42">
        <v>100</v>
      </c>
      <c r="CC1939" s="42">
        <v>8</v>
      </c>
      <c r="CD1939" s="42">
        <v>8</v>
      </c>
      <c r="CE1939" s="42">
        <v>0</v>
      </c>
      <c r="CF1939" s="42">
        <v>24</v>
      </c>
      <c r="CG1939" s="42">
        <v>36</v>
      </c>
      <c r="CH1939" s="42">
        <v>20</v>
      </c>
      <c r="CI1939" s="42">
        <v>0</v>
      </c>
      <c r="CJ1939" s="42">
        <v>4</v>
      </c>
      <c r="CK1939" s="42">
        <v>60</v>
      </c>
      <c r="CL1939" s="42">
        <v>8</v>
      </c>
      <c r="CM1939" s="42">
        <v>0</v>
      </c>
      <c r="CN1939" s="42">
        <v>4</v>
      </c>
      <c r="CO1939" s="42">
        <v>0</v>
      </c>
      <c r="CP1939" s="42">
        <v>4</v>
      </c>
      <c r="CQ1939" s="42">
        <v>0</v>
      </c>
      <c r="CR1939" s="42">
        <v>40</v>
      </c>
      <c r="CS1939" s="42">
        <v>4</v>
      </c>
    </row>
    <row r="1940" spans="1:97">
      <c r="A1940" s="40" t="s">
        <v>4591</v>
      </c>
      <c r="B1940" s="40" t="s">
        <v>289</v>
      </c>
      <c r="C1940" s="40" t="s">
        <v>4176</v>
      </c>
      <c r="D1940" s="40" t="s">
        <v>4177</v>
      </c>
      <c r="E1940" s="40" t="s">
        <v>4240</v>
      </c>
      <c r="F1940" s="40" t="s">
        <v>2814</v>
      </c>
      <c r="G1940" s="41" t="s">
        <v>294</v>
      </c>
      <c r="H1940" s="40" t="s">
        <v>4592</v>
      </c>
      <c r="I1940" s="42">
        <v>2113</v>
      </c>
      <c r="J1940" s="42">
        <v>392.99713800000001</v>
      </c>
      <c r="K1940" s="42">
        <v>376.49112400000001</v>
      </c>
      <c r="L1940" s="42">
        <v>350.907557</v>
      </c>
      <c r="M1940" s="42">
        <v>459.20048300000002</v>
      </c>
      <c r="N1940" s="42">
        <v>317.83641399999999</v>
      </c>
      <c r="O1940" s="42">
        <v>215.567284</v>
      </c>
      <c r="P1940" s="42">
        <v>430</v>
      </c>
      <c r="Q1940" s="42">
        <v>383</v>
      </c>
      <c r="R1940" s="42">
        <v>441</v>
      </c>
      <c r="S1940" s="42">
        <v>347</v>
      </c>
      <c r="T1940" s="42">
        <v>322</v>
      </c>
      <c r="U1940" s="42">
        <v>144</v>
      </c>
      <c r="V1940" s="42">
        <v>1057.0678869999999</v>
      </c>
      <c r="W1940" s="42">
        <v>217.55663300000001</v>
      </c>
      <c r="X1940" s="42">
        <v>206.85430600000001</v>
      </c>
      <c r="Y1940" s="42">
        <v>171.44587899999999</v>
      </c>
      <c r="Z1940" s="42">
        <v>219.57518300000001</v>
      </c>
      <c r="AA1940" s="42">
        <v>151.39841799999999</v>
      </c>
      <c r="AB1940" s="42">
        <v>85.224275000000006</v>
      </c>
      <c r="AC1940" s="42">
        <v>5.0131930000000002</v>
      </c>
      <c r="AD1940" s="42">
        <v>320.74043699999999</v>
      </c>
      <c r="AE1940" s="42">
        <v>566.88153899999998</v>
      </c>
      <c r="AF1940" s="42">
        <v>169.44591199999999</v>
      </c>
      <c r="AG1940" s="42">
        <v>1055.9321130000001</v>
      </c>
      <c r="AH1940" s="42">
        <v>175.440505</v>
      </c>
      <c r="AI1940" s="42">
        <v>169.63681800000001</v>
      </c>
      <c r="AJ1940" s="42">
        <v>179.46167800000001</v>
      </c>
      <c r="AK1940" s="42">
        <v>239.62529900000001</v>
      </c>
      <c r="AL1940" s="42">
        <v>166.437996</v>
      </c>
      <c r="AM1940" s="42">
        <v>115.303431</v>
      </c>
      <c r="AN1940" s="42">
        <v>10.026384999999999</v>
      </c>
      <c r="AO1940" s="42">
        <v>263.165572</v>
      </c>
      <c r="AP1940" s="42">
        <v>568.17551100000003</v>
      </c>
      <c r="AQ1940" s="42">
        <v>224.59103099999999</v>
      </c>
      <c r="AR1940" s="42">
        <v>1725.5011300000001</v>
      </c>
      <c r="AS1940" s="42">
        <v>24.063324999999999</v>
      </c>
      <c r="AT1940" s="42">
        <v>108.274343</v>
      </c>
      <c r="AU1940" s="42">
        <v>60.158312000000002</v>
      </c>
      <c r="AV1940" s="42">
        <v>236.622693</v>
      </c>
      <c r="AW1940" s="42">
        <v>272.71767999999997</v>
      </c>
      <c r="AX1940" s="42">
        <v>234.459397</v>
      </c>
      <c r="AY1940" s="42">
        <v>477.25594000000001</v>
      </c>
      <c r="AZ1940" s="42">
        <v>311.94943999999998</v>
      </c>
      <c r="BA1940" s="42">
        <v>826.51879699999995</v>
      </c>
      <c r="BB1940" s="42">
        <v>16.042216</v>
      </c>
      <c r="BC1940" s="42">
        <v>72.179355000000001</v>
      </c>
      <c r="BD1940" s="42">
        <v>48.126649</v>
      </c>
      <c r="BE1940" s="42">
        <v>108.284961</v>
      </c>
      <c r="BF1940" s="42">
        <v>60.158312000000002</v>
      </c>
      <c r="BG1940" s="42">
        <v>177.38801000000001</v>
      </c>
      <c r="BH1940" s="42">
        <v>228.601585</v>
      </c>
      <c r="BI1940" s="42">
        <v>115.737707</v>
      </c>
      <c r="BJ1940" s="42">
        <v>898.98233300000004</v>
      </c>
      <c r="BK1940" s="42">
        <v>8.0211079999999999</v>
      </c>
      <c r="BL1940" s="42">
        <v>36.094987000000003</v>
      </c>
      <c r="BM1940" s="42">
        <v>12.031662000000001</v>
      </c>
      <c r="BN1940" s="42">
        <v>128.33773199999999</v>
      </c>
      <c r="BO1940" s="42">
        <v>212.55936800000001</v>
      </c>
      <c r="BP1940" s="42">
        <v>57.071387000000001</v>
      </c>
      <c r="BQ1940" s="42">
        <v>248.65435500000001</v>
      </c>
      <c r="BR1940" s="42">
        <v>196.21173300000001</v>
      </c>
      <c r="BS1940" s="42">
        <v>269.71246000000002</v>
      </c>
      <c r="BT1940" s="42">
        <v>0</v>
      </c>
      <c r="BU1940" s="42">
        <v>4.010554</v>
      </c>
      <c r="BV1940" s="42">
        <v>0</v>
      </c>
      <c r="BW1940" s="42">
        <v>12.031662000000001</v>
      </c>
      <c r="BX1940" s="42">
        <v>24.063324999999999</v>
      </c>
      <c r="BY1940" s="42">
        <v>41.963417999999997</v>
      </c>
      <c r="BZ1940" s="42">
        <v>0</v>
      </c>
      <c r="CA1940" s="42">
        <v>187.64349999999999</v>
      </c>
      <c r="CB1940" s="42">
        <v>769.98391600000002</v>
      </c>
      <c r="CC1940" s="42">
        <v>12.031662000000001</v>
      </c>
      <c r="CD1940" s="42">
        <v>92.232125999999994</v>
      </c>
      <c r="CE1940" s="42">
        <v>32.084432999999997</v>
      </c>
      <c r="CF1940" s="42">
        <v>180.47493499999999</v>
      </c>
      <c r="CG1940" s="42">
        <v>216.56992199999999</v>
      </c>
      <c r="CH1940" s="42">
        <v>156.400992</v>
      </c>
      <c r="CI1940" s="42">
        <v>12.031662000000001</v>
      </c>
      <c r="CJ1940" s="42">
        <v>68.158182999999994</v>
      </c>
      <c r="CK1940" s="42">
        <v>685.804754</v>
      </c>
      <c r="CL1940" s="42">
        <v>12.031662000000001</v>
      </c>
      <c r="CM1940" s="42">
        <v>12.031662000000001</v>
      </c>
      <c r="CN1940" s="42">
        <v>28.073879000000002</v>
      </c>
      <c r="CO1940" s="42">
        <v>44.116095000000001</v>
      </c>
      <c r="CP1940" s="42">
        <v>32.084432999999997</v>
      </c>
      <c r="CQ1940" s="42">
        <v>36.094987000000003</v>
      </c>
      <c r="CR1940" s="42">
        <v>465.22427800000003</v>
      </c>
      <c r="CS1940" s="42">
        <v>56.147758000000003</v>
      </c>
    </row>
    <row r="1941" spans="1:97">
      <c r="A1941" s="40" t="s">
        <v>4593</v>
      </c>
      <c r="B1941" s="40" t="s">
        <v>289</v>
      </c>
      <c r="C1941" s="40" t="s">
        <v>4176</v>
      </c>
      <c r="D1941" s="40" t="s">
        <v>4177</v>
      </c>
      <c r="E1941" s="40" t="s">
        <v>4354</v>
      </c>
      <c r="F1941" s="40" t="s">
        <v>2814</v>
      </c>
      <c r="G1941" s="41" t="s">
        <v>294</v>
      </c>
      <c r="H1941" s="40" t="s">
        <v>4594</v>
      </c>
      <c r="I1941" s="42">
        <v>123</v>
      </c>
      <c r="J1941" s="42">
        <v>24.6</v>
      </c>
      <c r="K1941" s="42">
        <v>8.1999999999999993</v>
      </c>
      <c r="L1941" s="42">
        <v>27.675000000000001</v>
      </c>
      <c r="M1941" s="42">
        <v>22.55</v>
      </c>
      <c r="N1941" s="42">
        <v>20.5</v>
      </c>
      <c r="O1941" s="42">
        <v>19.475000000000001</v>
      </c>
      <c r="P1941" s="42">
        <v>14</v>
      </c>
      <c r="Q1941" s="42">
        <v>21</v>
      </c>
      <c r="R1941" s="42">
        <v>29</v>
      </c>
      <c r="S1941" s="42">
        <v>21</v>
      </c>
      <c r="T1941" s="42">
        <v>25</v>
      </c>
      <c r="U1941" s="42">
        <v>11</v>
      </c>
      <c r="V1941" s="42">
        <v>62.524999999999999</v>
      </c>
      <c r="W1941" s="42">
        <v>11.275</v>
      </c>
      <c r="X1941" s="42">
        <v>6.15</v>
      </c>
      <c r="Y1941" s="42">
        <v>12.3</v>
      </c>
      <c r="Z1941" s="42">
        <v>14.35</v>
      </c>
      <c r="AA1941" s="42">
        <v>10.25</v>
      </c>
      <c r="AB1941" s="42">
        <v>7.1749999999999998</v>
      </c>
      <c r="AC1941" s="42">
        <v>1.0249999999999999</v>
      </c>
      <c r="AD1941" s="42">
        <v>13.324999999999999</v>
      </c>
      <c r="AE1941" s="42">
        <v>32.799999999999997</v>
      </c>
      <c r="AF1941" s="42">
        <v>16.399999999999999</v>
      </c>
      <c r="AG1941" s="42">
        <v>60.475000000000001</v>
      </c>
      <c r="AH1941" s="42">
        <v>13.324999999999999</v>
      </c>
      <c r="AI1941" s="42">
        <v>2.0499999999999998</v>
      </c>
      <c r="AJ1941" s="42">
        <v>15.375</v>
      </c>
      <c r="AK1941" s="42">
        <v>8.1999999999999993</v>
      </c>
      <c r="AL1941" s="42">
        <v>10.25</v>
      </c>
      <c r="AM1941" s="42">
        <v>9.2249999999999996</v>
      </c>
      <c r="AN1941" s="42">
        <v>2.0499999999999998</v>
      </c>
      <c r="AO1941" s="42">
        <v>14.35</v>
      </c>
      <c r="AP1941" s="42">
        <v>25.625</v>
      </c>
      <c r="AQ1941" s="42">
        <v>20.5</v>
      </c>
      <c r="AR1941" s="42">
        <v>82</v>
      </c>
      <c r="AS1941" s="42">
        <v>8.1999999999999993</v>
      </c>
      <c r="AT1941" s="42">
        <v>4.0999999999999996</v>
      </c>
      <c r="AU1941" s="42">
        <v>4.0999999999999996</v>
      </c>
      <c r="AV1941" s="42">
        <v>12.3</v>
      </c>
      <c r="AW1941" s="42">
        <v>8.1999999999999993</v>
      </c>
      <c r="AX1941" s="42">
        <v>16.399999999999999</v>
      </c>
      <c r="AY1941" s="42">
        <v>28.7</v>
      </c>
      <c r="AZ1941" s="42">
        <v>0</v>
      </c>
      <c r="BA1941" s="42">
        <v>36.9</v>
      </c>
      <c r="BB1941" s="42">
        <v>4.0999999999999996</v>
      </c>
      <c r="BC1941" s="42">
        <v>4.0999999999999996</v>
      </c>
      <c r="BD1941" s="42">
        <v>4.0999999999999996</v>
      </c>
      <c r="BE1941" s="42">
        <v>4.0999999999999996</v>
      </c>
      <c r="BF1941" s="42">
        <v>0</v>
      </c>
      <c r="BG1941" s="42">
        <v>12.3</v>
      </c>
      <c r="BH1941" s="42">
        <v>8.1999999999999993</v>
      </c>
      <c r="BI1941" s="42">
        <v>0</v>
      </c>
      <c r="BJ1941" s="42">
        <v>45.1</v>
      </c>
      <c r="BK1941" s="42">
        <v>4.0999999999999996</v>
      </c>
      <c r="BL1941" s="42">
        <v>0</v>
      </c>
      <c r="BM1941" s="42">
        <v>0</v>
      </c>
      <c r="BN1941" s="42">
        <v>8.1999999999999993</v>
      </c>
      <c r="BO1941" s="42">
        <v>8.1999999999999993</v>
      </c>
      <c r="BP1941" s="42">
        <v>4.0999999999999996</v>
      </c>
      <c r="BQ1941" s="42">
        <v>20.5</v>
      </c>
      <c r="BR1941" s="42">
        <v>0</v>
      </c>
      <c r="BS1941" s="42">
        <v>0</v>
      </c>
      <c r="BT1941" s="42">
        <v>0</v>
      </c>
      <c r="BU1941" s="42">
        <v>0</v>
      </c>
      <c r="BV1941" s="42">
        <v>0</v>
      </c>
      <c r="BW1941" s="42">
        <v>0</v>
      </c>
      <c r="BX1941" s="42">
        <v>0</v>
      </c>
      <c r="BY1941" s="42">
        <v>0</v>
      </c>
      <c r="BZ1941" s="42">
        <v>0</v>
      </c>
      <c r="CA1941" s="42">
        <v>0</v>
      </c>
      <c r="CB1941" s="42">
        <v>53.3</v>
      </c>
      <c r="CC1941" s="42">
        <v>8.1999999999999993</v>
      </c>
      <c r="CD1941" s="42">
        <v>4.0999999999999996</v>
      </c>
      <c r="CE1941" s="42">
        <v>4.0999999999999996</v>
      </c>
      <c r="CF1941" s="42">
        <v>12.3</v>
      </c>
      <c r="CG1941" s="42">
        <v>8.1999999999999993</v>
      </c>
      <c r="CH1941" s="42">
        <v>16.399999999999999</v>
      </c>
      <c r="CI1941" s="42">
        <v>0</v>
      </c>
      <c r="CJ1941" s="42">
        <v>0</v>
      </c>
      <c r="CK1941" s="42">
        <v>28.7</v>
      </c>
      <c r="CL1941" s="42">
        <v>0</v>
      </c>
      <c r="CM1941" s="42">
        <v>0</v>
      </c>
      <c r="CN1941" s="42">
        <v>0</v>
      </c>
      <c r="CO1941" s="42">
        <v>0</v>
      </c>
      <c r="CP1941" s="42">
        <v>0</v>
      </c>
      <c r="CQ1941" s="42">
        <v>0</v>
      </c>
      <c r="CR1941" s="42">
        <v>28.7</v>
      </c>
      <c r="CS1941" s="42">
        <v>0</v>
      </c>
    </row>
    <row r="1942" spans="1:97">
      <c r="A1942" s="40" t="s">
        <v>4595</v>
      </c>
      <c r="B1942" s="40" t="s">
        <v>289</v>
      </c>
      <c r="C1942" s="40" t="s">
        <v>4176</v>
      </c>
      <c r="D1942" s="40" t="s">
        <v>4177</v>
      </c>
      <c r="E1942" s="40" t="s">
        <v>4253</v>
      </c>
      <c r="F1942" s="40" t="s">
        <v>2814</v>
      </c>
      <c r="G1942" s="41" t="s">
        <v>294</v>
      </c>
      <c r="H1942" s="40" t="s">
        <v>4596</v>
      </c>
      <c r="I1942" s="42">
        <v>107</v>
      </c>
      <c r="J1942" s="42">
        <v>17.833333</v>
      </c>
      <c r="K1942" s="42">
        <v>9.9074069999999992</v>
      </c>
      <c r="L1942" s="42">
        <v>20.805555999999999</v>
      </c>
      <c r="M1942" s="42">
        <v>31.703703999999998</v>
      </c>
      <c r="N1942" s="42">
        <v>19.814814999999999</v>
      </c>
      <c r="O1942" s="42">
        <v>6.9351849999999997</v>
      </c>
      <c r="P1942" s="42">
        <v>9</v>
      </c>
      <c r="Q1942" s="42">
        <v>9</v>
      </c>
      <c r="R1942" s="42">
        <v>16</v>
      </c>
      <c r="S1942" s="42">
        <v>13</v>
      </c>
      <c r="T1942" s="42">
        <v>18</v>
      </c>
      <c r="U1942" s="42">
        <v>10</v>
      </c>
      <c r="V1942" s="42">
        <v>57.462963000000002</v>
      </c>
      <c r="W1942" s="42">
        <v>10.898148000000001</v>
      </c>
      <c r="X1942" s="42">
        <v>6.9351849999999997</v>
      </c>
      <c r="Y1942" s="42">
        <v>7.9259259999999996</v>
      </c>
      <c r="Z1942" s="42">
        <v>16.842593000000001</v>
      </c>
      <c r="AA1942" s="42">
        <v>9.9074069999999992</v>
      </c>
      <c r="AB1942" s="42">
        <v>3.9629629999999998</v>
      </c>
      <c r="AC1942" s="42">
        <v>0.99074099999999998</v>
      </c>
      <c r="AD1942" s="42">
        <v>13.870369999999999</v>
      </c>
      <c r="AE1942" s="42">
        <v>30.712962999999998</v>
      </c>
      <c r="AF1942" s="42">
        <v>12.879630000000001</v>
      </c>
      <c r="AG1942" s="42">
        <v>49.537036999999998</v>
      </c>
      <c r="AH1942" s="42">
        <v>6.9351849999999997</v>
      </c>
      <c r="AI1942" s="42">
        <v>2.9722219999999999</v>
      </c>
      <c r="AJ1942" s="42">
        <v>12.879630000000001</v>
      </c>
      <c r="AK1942" s="42">
        <v>14.861110999999999</v>
      </c>
      <c r="AL1942" s="42">
        <v>9.9074069999999992</v>
      </c>
      <c r="AM1942" s="42">
        <v>0.99074099999999998</v>
      </c>
      <c r="AN1942" s="42">
        <v>0.99074099999999998</v>
      </c>
      <c r="AO1942" s="42">
        <v>7.9259259999999996</v>
      </c>
      <c r="AP1942" s="42">
        <v>31.703703999999998</v>
      </c>
      <c r="AQ1942" s="42">
        <v>9.9074069999999992</v>
      </c>
      <c r="AR1942" s="42">
        <v>83.222222000000002</v>
      </c>
      <c r="AS1942" s="42">
        <v>7.9259259999999996</v>
      </c>
      <c r="AT1942" s="42">
        <v>3.9629629999999998</v>
      </c>
      <c r="AU1942" s="42">
        <v>0</v>
      </c>
      <c r="AV1942" s="42">
        <v>7.9259259999999996</v>
      </c>
      <c r="AW1942" s="42">
        <v>15.851851999999999</v>
      </c>
      <c r="AX1942" s="42">
        <v>7.9259259999999996</v>
      </c>
      <c r="AY1942" s="42">
        <v>35.666666999999997</v>
      </c>
      <c r="AZ1942" s="42">
        <v>3.9629629999999998</v>
      </c>
      <c r="BA1942" s="42">
        <v>51.518518999999998</v>
      </c>
      <c r="BB1942" s="42">
        <v>7.9259259999999996</v>
      </c>
      <c r="BC1942" s="42">
        <v>0</v>
      </c>
      <c r="BD1942" s="42">
        <v>0</v>
      </c>
      <c r="BE1942" s="42">
        <v>7.9259259999999996</v>
      </c>
      <c r="BF1942" s="42">
        <v>3.9629629999999998</v>
      </c>
      <c r="BG1942" s="42">
        <v>7.9259259999999996</v>
      </c>
      <c r="BH1942" s="42">
        <v>23.777778000000001</v>
      </c>
      <c r="BI1942" s="42">
        <v>0</v>
      </c>
      <c r="BJ1942" s="42">
        <v>31.703703999999998</v>
      </c>
      <c r="BK1942" s="42">
        <v>0</v>
      </c>
      <c r="BL1942" s="42">
        <v>3.9629629999999998</v>
      </c>
      <c r="BM1942" s="42">
        <v>0</v>
      </c>
      <c r="BN1942" s="42">
        <v>0</v>
      </c>
      <c r="BO1942" s="42">
        <v>11.888889000000001</v>
      </c>
      <c r="BP1942" s="42">
        <v>0</v>
      </c>
      <c r="BQ1942" s="42">
        <v>11.888889000000001</v>
      </c>
      <c r="BR1942" s="42">
        <v>3.9629629999999998</v>
      </c>
      <c r="BS1942" s="42">
        <v>7.9259259999999996</v>
      </c>
      <c r="BT1942" s="42">
        <v>0</v>
      </c>
      <c r="BU1942" s="42">
        <v>0</v>
      </c>
      <c r="BV1942" s="42">
        <v>0</v>
      </c>
      <c r="BW1942" s="42">
        <v>3.9629629999999998</v>
      </c>
      <c r="BX1942" s="42">
        <v>3.9629629999999998</v>
      </c>
      <c r="BY1942" s="42">
        <v>0</v>
      </c>
      <c r="BZ1942" s="42">
        <v>0</v>
      </c>
      <c r="CA1942" s="42">
        <v>0</v>
      </c>
      <c r="CB1942" s="42">
        <v>39.629629999999999</v>
      </c>
      <c r="CC1942" s="42">
        <v>7.9259259999999996</v>
      </c>
      <c r="CD1942" s="42">
        <v>3.9629629999999998</v>
      </c>
      <c r="CE1942" s="42">
        <v>0</v>
      </c>
      <c r="CF1942" s="42">
        <v>3.9629629999999998</v>
      </c>
      <c r="CG1942" s="42">
        <v>11.888889000000001</v>
      </c>
      <c r="CH1942" s="42">
        <v>7.9259259999999996</v>
      </c>
      <c r="CI1942" s="42">
        <v>0</v>
      </c>
      <c r="CJ1942" s="42">
        <v>3.9629629999999998</v>
      </c>
      <c r="CK1942" s="42">
        <v>35.666666999999997</v>
      </c>
      <c r="CL1942" s="42">
        <v>0</v>
      </c>
      <c r="CM1942" s="42">
        <v>0</v>
      </c>
      <c r="CN1942" s="42">
        <v>0</v>
      </c>
      <c r="CO1942" s="42">
        <v>0</v>
      </c>
      <c r="CP1942" s="42">
        <v>0</v>
      </c>
      <c r="CQ1942" s="42">
        <v>0</v>
      </c>
      <c r="CR1942" s="42">
        <v>35.666666999999997</v>
      </c>
      <c r="CS1942" s="42">
        <v>0</v>
      </c>
    </row>
    <row r="1943" spans="1:97">
      <c r="A1943" s="40" t="s">
        <v>4597</v>
      </c>
      <c r="B1943" s="40" t="s">
        <v>289</v>
      </c>
      <c r="C1943" s="40" t="s">
        <v>4176</v>
      </c>
      <c r="D1943" s="40" t="s">
        <v>4177</v>
      </c>
      <c r="E1943" s="40" t="s">
        <v>4253</v>
      </c>
      <c r="F1943" s="40" t="s">
        <v>2814</v>
      </c>
      <c r="G1943" s="41" t="s">
        <v>294</v>
      </c>
      <c r="H1943" s="40" t="s">
        <v>4598</v>
      </c>
      <c r="I1943" s="42">
        <v>377</v>
      </c>
      <c r="J1943" s="42">
        <v>84</v>
      </c>
      <c r="K1943" s="42">
        <v>52</v>
      </c>
      <c r="L1943" s="42">
        <v>81</v>
      </c>
      <c r="M1943" s="42">
        <v>77</v>
      </c>
      <c r="N1943" s="42">
        <v>41</v>
      </c>
      <c r="O1943" s="42">
        <v>42</v>
      </c>
      <c r="P1943" s="42">
        <v>61</v>
      </c>
      <c r="Q1943" s="42">
        <v>47</v>
      </c>
      <c r="R1943" s="42">
        <v>75</v>
      </c>
      <c r="S1943" s="42">
        <v>50</v>
      </c>
      <c r="T1943" s="42">
        <v>48</v>
      </c>
      <c r="U1943" s="42">
        <v>31</v>
      </c>
      <c r="V1943" s="42">
        <v>199</v>
      </c>
      <c r="W1943" s="42">
        <v>48</v>
      </c>
      <c r="X1943" s="42">
        <v>25</v>
      </c>
      <c r="Y1943" s="42">
        <v>45</v>
      </c>
      <c r="Z1943" s="42">
        <v>42</v>
      </c>
      <c r="AA1943" s="42">
        <v>18</v>
      </c>
      <c r="AB1943" s="42">
        <v>19</v>
      </c>
      <c r="AC1943" s="42">
        <v>2</v>
      </c>
      <c r="AD1943" s="42">
        <v>55</v>
      </c>
      <c r="AE1943" s="42">
        <v>114</v>
      </c>
      <c r="AF1943" s="42">
        <v>30</v>
      </c>
      <c r="AG1943" s="42">
        <v>178</v>
      </c>
      <c r="AH1943" s="42">
        <v>36</v>
      </c>
      <c r="AI1943" s="42">
        <v>27</v>
      </c>
      <c r="AJ1943" s="42">
        <v>36</v>
      </c>
      <c r="AK1943" s="42">
        <v>35</v>
      </c>
      <c r="AL1943" s="42">
        <v>23</v>
      </c>
      <c r="AM1943" s="42">
        <v>18</v>
      </c>
      <c r="AN1943" s="42">
        <v>3</v>
      </c>
      <c r="AO1943" s="42">
        <v>41</v>
      </c>
      <c r="AP1943" s="42">
        <v>103</v>
      </c>
      <c r="AQ1943" s="42">
        <v>34</v>
      </c>
      <c r="AR1943" s="42">
        <v>280</v>
      </c>
      <c r="AS1943" s="42">
        <v>24</v>
      </c>
      <c r="AT1943" s="42">
        <v>12</v>
      </c>
      <c r="AU1943" s="42">
        <v>8</v>
      </c>
      <c r="AV1943" s="42">
        <v>48</v>
      </c>
      <c r="AW1943" s="42">
        <v>28</v>
      </c>
      <c r="AX1943" s="42">
        <v>56</v>
      </c>
      <c r="AY1943" s="42">
        <v>76</v>
      </c>
      <c r="AZ1943" s="42">
        <v>28</v>
      </c>
      <c r="BA1943" s="42">
        <v>136</v>
      </c>
      <c r="BB1943" s="42">
        <v>12</v>
      </c>
      <c r="BC1943" s="42">
        <v>8</v>
      </c>
      <c r="BD1943" s="42">
        <v>8</v>
      </c>
      <c r="BE1943" s="42">
        <v>16</v>
      </c>
      <c r="BF1943" s="42">
        <v>4</v>
      </c>
      <c r="BG1943" s="42">
        <v>44</v>
      </c>
      <c r="BH1943" s="42">
        <v>36</v>
      </c>
      <c r="BI1943" s="42">
        <v>8</v>
      </c>
      <c r="BJ1943" s="42">
        <v>144</v>
      </c>
      <c r="BK1943" s="42">
        <v>12</v>
      </c>
      <c r="BL1943" s="42">
        <v>4</v>
      </c>
      <c r="BM1943" s="42">
        <v>0</v>
      </c>
      <c r="BN1943" s="42">
        <v>32</v>
      </c>
      <c r="BO1943" s="42">
        <v>24</v>
      </c>
      <c r="BP1943" s="42">
        <v>12</v>
      </c>
      <c r="BQ1943" s="42">
        <v>40</v>
      </c>
      <c r="BR1943" s="42">
        <v>20</v>
      </c>
      <c r="BS1943" s="42">
        <v>32</v>
      </c>
      <c r="BT1943" s="42">
        <v>0</v>
      </c>
      <c r="BU1943" s="42">
        <v>0</v>
      </c>
      <c r="BV1943" s="42">
        <v>0</v>
      </c>
      <c r="BW1943" s="42">
        <v>4</v>
      </c>
      <c r="BX1943" s="42">
        <v>4</v>
      </c>
      <c r="BY1943" s="42">
        <v>16</v>
      </c>
      <c r="BZ1943" s="42">
        <v>0</v>
      </c>
      <c r="CA1943" s="42">
        <v>8</v>
      </c>
      <c r="CB1943" s="42">
        <v>140</v>
      </c>
      <c r="CC1943" s="42">
        <v>12</v>
      </c>
      <c r="CD1943" s="42">
        <v>12</v>
      </c>
      <c r="CE1943" s="42">
        <v>4</v>
      </c>
      <c r="CF1943" s="42">
        <v>44</v>
      </c>
      <c r="CG1943" s="42">
        <v>24</v>
      </c>
      <c r="CH1943" s="42">
        <v>32</v>
      </c>
      <c r="CI1943" s="42">
        <v>0</v>
      </c>
      <c r="CJ1943" s="42">
        <v>12</v>
      </c>
      <c r="CK1943" s="42">
        <v>108</v>
      </c>
      <c r="CL1943" s="42">
        <v>12</v>
      </c>
      <c r="CM1943" s="42">
        <v>0</v>
      </c>
      <c r="CN1943" s="42">
        <v>4</v>
      </c>
      <c r="CO1943" s="42">
        <v>0</v>
      </c>
      <c r="CP1943" s="42">
        <v>0</v>
      </c>
      <c r="CQ1943" s="42">
        <v>8</v>
      </c>
      <c r="CR1943" s="42">
        <v>76</v>
      </c>
      <c r="CS1943" s="42">
        <v>8</v>
      </c>
    </row>
    <row r="1944" spans="1:97">
      <c r="A1944" s="40" t="s">
        <v>4599</v>
      </c>
      <c r="B1944" s="40" t="s">
        <v>289</v>
      </c>
      <c r="C1944" s="40" t="s">
        <v>4176</v>
      </c>
      <c r="D1944" s="40" t="s">
        <v>4177</v>
      </c>
      <c r="E1944" s="40" t="s">
        <v>4288</v>
      </c>
      <c r="F1944" s="40" t="s">
        <v>2814</v>
      </c>
      <c r="G1944" s="41" t="s">
        <v>294</v>
      </c>
      <c r="H1944" s="40" t="s">
        <v>4600</v>
      </c>
      <c r="I1944" s="42">
        <v>105</v>
      </c>
      <c r="J1944" s="42">
        <v>16</v>
      </c>
      <c r="K1944" s="42">
        <v>17</v>
      </c>
      <c r="L1944" s="42">
        <v>20</v>
      </c>
      <c r="M1944" s="42">
        <v>26</v>
      </c>
      <c r="N1944" s="42">
        <v>13</v>
      </c>
      <c r="O1944" s="42">
        <v>13</v>
      </c>
      <c r="P1944" s="42">
        <v>10</v>
      </c>
      <c r="Q1944" s="42">
        <v>22</v>
      </c>
      <c r="R1944" s="42">
        <v>19</v>
      </c>
      <c r="S1944" s="42">
        <v>27</v>
      </c>
      <c r="T1944" s="42">
        <v>18</v>
      </c>
      <c r="U1944" s="42">
        <v>14</v>
      </c>
      <c r="V1944" s="42">
        <v>55</v>
      </c>
      <c r="W1944" s="42">
        <v>6</v>
      </c>
      <c r="X1944" s="42">
        <v>12</v>
      </c>
      <c r="Y1944" s="42">
        <v>13</v>
      </c>
      <c r="Z1944" s="42">
        <v>12</v>
      </c>
      <c r="AA1944" s="42">
        <v>8</v>
      </c>
      <c r="AB1944" s="42">
        <v>4</v>
      </c>
      <c r="AC1944" s="42">
        <v>0</v>
      </c>
      <c r="AD1944" s="42">
        <v>11</v>
      </c>
      <c r="AE1944" s="42">
        <v>35</v>
      </c>
      <c r="AF1944" s="42">
        <v>9</v>
      </c>
      <c r="AG1944" s="42">
        <v>50</v>
      </c>
      <c r="AH1944" s="42">
        <v>10</v>
      </c>
      <c r="AI1944" s="42">
        <v>5</v>
      </c>
      <c r="AJ1944" s="42">
        <v>7</v>
      </c>
      <c r="AK1944" s="42">
        <v>14</v>
      </c>
      <c r="AL1944" s="42">
        <v>5</v>
      </c>
      <c r="AM1944" s="42">
        <v>8</v>
      </c>
      <c r="AN1944" s="42">
        <v>1</v>
      </c>
      <c r="AO1944" s="42">
        <v>12</v>
      </c>
      <c r="AP1944" s="42">
        <v>25</v>
      </c>
      <c r="AQ1944" s="42">
        <v>13</v>
      </c>
      <c r="AR1944" s="42">
        <v>100</v>
      </c>
      <c r="AS1944" s="42">
        <v>16</v>
      </c>
      <c r="AT1944" s="42">
        <v>4</v>
      </c>
      <c r="AU1944" s="42">
        <v>8</v>
      </c>
      <c r="AV1944" s="42">
        <v>4</v>
      </c>
      <c r="AW1944" s="42">
        <v>12</v>
      </c>
      <c r="AX1944" s="42">
        <v>8</v>
      </c>
      <c r="AY1944" s="42">
        <v>28</v>
      </c>
      <c r="AZ1944" s="42">
        <v>20</v>
      </c>
      <c r="BA1944" s="42">
        <v>44</v>
      </c>
      <c r="BB1944" s="42">
        <v>12</v>
      </c>
      <c r="BC1944" s="42">
        <v>0</v>
      </c>
      <c r="BD1944" s="42">
        <v>4</v>
      </c>
      <c r="BE1944" s="42">
        <v>4</v>
      </c>
      <c r="BF1944" s="42">
        <v>0</v>
      </c>
      <c r="BG1944" s="42">
        <v>8</v>
      </c>
      <c r="BH1944" s="42">
        <v>8</v>
      </c>
      <c r="BI1944" s="42">
        <v>8</v>
      </c>
      <c r="BJ1944" s="42">
        <v>56</v>
      </c>
      <c r="BK1944" s="42">
        <v>4</v>
      </c>
      <c r="BL1944" s="42">
        <v>4</v>
      </c>
      <c r="BM1944" s="42">
        <v>4</v>
      </c>
      <c r="BN1944" s="42">
        <v>0</v>
      </c>
      <c r="BO1944" s="42">
        <v>12</v>
      </c>
      <c r="BP1944" s="42">
        <v>0</v>
      </c>
      <c r="BQ1944" s="42">
        <v>20</v>
      </c>
      <c r="BR1944" s="42">
        <v>12</v>
      </c>
      <c r="BS1944" s="42">
        <v>12</v>
      </c>
      <c r="BT1944" s="42">
        <v>0</v>
      </c>
      <c r="BU1944" s="42">
        <v>0</v>
      </c>
      <c r="BV1944" s="42">
        <v>0</v>
      </c>
      <c r="BW1944" s="42">
        <v>0</v>
      </c>
      <c r="BX1944" s="42">
        <v>0</v>
      </c>
      <c r="BY1944" s="42">
        <v>0</v>
      </c>
      <c r="BZ1944" s="42">
        <v>0</v>
      </c>
      <c r="CA1944" s="42">
        <v>12</v>
      </c>
      <c r="CB1944" s="42">
        <v>40</v>
      </c>
      <c r="CC1944" s="42">
        <v>8</v>
      </c>
      <c r="CD1944" s="42">
        <v>4</v>
      </c>
      <c r="CE1944" s="42">
        <v>8</v>
      </c>
      <c r="CF1944" s="42">
        <v>0</v>
      </c>
      <c r="CG1944" s="42">
        <v>8</v>
      </c>
      <c r="CH1944" s="42">
        <v>8</v>
      </c>
      <c r="CI1944" s="42">
        <v>0</v>
      </c>
      <c r="CJ1944" s="42">
        <v>4</v>
      </c>
      <c r="CK1944" s="42">
        <v>48</v>
      </c>
      <c r="CL1944" s="42">
        <v>8</v>
      </c>
      <c r="CM1944" s="42">
        <v>0</v>
      </c>
      <c r="CN1944" s="42">
        <v>0</v>
      </c>
      <c r="CO1944" s="42">
        <v>4</v>
      </c>
      <c r="CP1944" s="42">
        <v>4</v>
      </c>
      <c r="CQ1944" s="42">
        <v>0</v>
      </c>
      <c r="CR1944" s="42">
        <v>28</v>
      </c>
      <c r="CS1944" s="42">
        <v>4</v>
      </c>
    </row>
    <row r="1945" spans="1:97">
      <c r="A1945" s="40" t="s">
        <v>4601</v>
      </c>
      <c r="B1945" s="40" t="s">
        <v>289</v>
      </c>
      <c r="C1945" s="40" t="s">
        <v>4176</v>
      </c>
      <c r="D1945" s="40" t="s">
        <v>4177</v>
      </c>
      <c r="E1945" s="40" t="s">
        <v>4253</v>
      </c>
      <c r="F1945" s="40" t="s">
        <v>2814</v>
      </c>
      <c r="G1945" s="41" t="s">
        <v>294</v>
      </c>
      <c r="H1945" s="40" t="s">
        <v>4602</v>
      </c>
      <c r="I1945" s="42">
        <v>144</v>
      </c>
      <c r="J1945" s="42">
        <v>23.160838999999999</v>
      </c>
      <c r="K1945" s="42">
        <v>13.090909</v>
      </c>
      <c r="L1945" s="42">
        <v>17.118880999999998</v>
      </c>
      <c r="M1945" s="42">
        <v>44.307692000000003</v>
      </c>
      <c r="N1945" s="42">
        <v>22.153846000000001</v>
      </c>
      <c r="O1945" s="42">
        <v>24.167832000000001</v>
      </c>
      <c r="P1945" s="42">
        <v>18</v>
      </c>
      <c r="Q1945" s="42">
        <v>23</v>
      </c>
      <c r="R1945" s="42">
        <v>26</v>
      </c>
      <c r="S1945" s="42">
        <v>28</v>
      </c>
      <c r="T1945" s="42">
        <v>26</v>
      </c>
      <c r="U1945" s="42">
        <v>19</v>
      </c>
      <c r="V1945" s="42">
        <v>66.461538000000004</v>
      </c>
      <c r="W1945" s="42">
        <v>10.069929999999999</v>
      </c>
      <c r="X1945" s="42">
        <v>7.0489509999999997</v>
      </c>
      <c r="Y1945" s="42">
        <v>8.0559440000000002</v>
      </c>
      <c r="Z1945" s="42">
        <v>20.139859999999999</v>
      </c>
      <c r="AA1945" s="42">
        <v>12.083916</v>
      </c>
      <c r="AB1945" s="42">
        <v>8.0559440000000002</v>
      </c>
      <c r="AC1945" s="42">
        <v>1.006993</v>
      </c>
      <c r="AD1945" s="42">
        <v>10.069929999999999</v>
      </c>
      <c r="AE1945" s="42">
        <v>43.300699000000002</v>
      </c>
      <c r="AF1945" s="42">
        <v>13.090909</v>
      </c>
      <c r="AG1945" s="42">
        <v>77.538461999999996</v>
      </c>
      <c r="AH1945" s="42">
        <v>13.090909</v>
      </c>
      <c r="AI1945" s="42">
        <v>6.0419580000000002</v>
      </c>
      <c r="AJ1945" s="42">
        <v>9.0629369999999998</v>
      </c>
      <c r="AK1945" s="42">
        <v>24.167832000000001</v>
      </c>
      <c r="AL1945" s="42">
        <v>10.069929999999999</v>
      </c>
      <c r="AM1945" s="42">
        <v>12.083916</v>
      </c>
      <c r="AN1945" s="42">
        <v>3.0209790000000001</v>
      </c>
      <c r="AO1945" s="42">
        <v>16.111888</v>
      </c>
      <c r="AP1945" s="42">
        <v>40.279719999999998</v>
      </c>
      <c r="AQ1945" s="42">
        <v>21.146853</v>
      </c>
      <c r="AR1945" s="42">
        <v>128.895105</v>
      </c>
      <c r="AS1945" s="42">
        <v>12.083916</v>
      </c>
      <c r="AT1945" s="42">
        <v>8.0559440000000002</v>
      </c>
      <c r="AU1945" s="42">
        <v>8.0559440000000002</v>
      </c>
      <c r="AV1945" s="42">
        <v>8.0559440000000002</v>
      </c>
      <c r="AW1945" s="42">
        <v>4.0279720000000001</v>
      </c>
      <c r="AX1945" s="42">
        <v>12.083916</v>
      </c>
      <c r="AY1945" s="42">
        <v>52.363636</v>
      </c>
      <c r="AZ1945" s="42">
        <v>24.167832000000001</v>
      </c>
      <c r="BA1945" s="42">
        <v>60.419580000000003</v>
      </c>
      <c r="BB1945" s="42">
        <v>8.0559440000000002</v>
      </c>
      <c r="BC1945" s="42">
        <v>4.0279720000000001</v>
      </c>
      <c r="BD1945" s="42">
        <v>4.0279720000000001</v>
      </c>
      <c r="BE1945" s="42">
        <v>0</v>
      </c>
      <c r="BF1945" s="42">
        <v>4.0279720000000001</v>
      </c>
      <c r="BG1945" s="42">
        <v>8.0559440000000002</v>
      </c>
      <c r="BH1945" s="42">
        <v>32.223776000000001</v>
      </c>
      <c r="BI1945" s="42">
        <v>0</v>
      </c>
      <c r="BJ1945" s="42">
        <v>68.475523999999993</v>
      </c>
      <c r="BK1945" s="42">
        <v>4.0279720000000001</v>
      </c>
      <c r="BL1945" s="42">
        <v>4.0279720000000001</v>
      </c>
      <c r="BM1945" s="42">
        <v>4.0279720000000001</v>
      </c>
      <c r="BN1945" s="42">
        <v>8.0559440000000002</v>
      </c>
      <c r="BO1945" s="42">
        <v>0</v>
      </c>
      <c r="BP1945" s="42">
        <v>4.0279720000000001</v>
      </c>
      <c r="BQ1945" s="42">
        <v>20.139859999999999</v>
      </c>
      <c r="BR1945" s="42">
        <v>24.167832000000001</v>
      </c>
      <c r="BS1945" s="42">
        <v>20.139859999999999</v>
      </c>
      <c r="BT1945" s="42">
        <v>4.0279720000000001</v>
      </c>
      <c r="BU1945" s="42">
        <v>0</v>
      </c>
      <c r="BV1945" s="42">
        <v>0</v>
      </c>
      <c r="BW1945" s="42">
        <v>0</v>
      </c>
      <c r="BX1945" s="42">
        <v>0</v>
      </c>
      <c r="BY1945" s="42">
        <v>4.0279720000000001</v>
      </c>
      <c r="BZ1945" s="42">
        <v>0</v>
      </c>
      <c r="CA1945" s="42">
        <v>12.083916</v>
      </c>
      <c r="CB1945" s="42">
        <v>36.251747999999999</v>
      </c>
      <c r="CC1945" s="42">
        <v>8.0559440000000002</v>
      </c>
      <c r="CD1945" s="42">
        <v>8.0559440000000002</v>
      </c>
      <c r="CE1945" s="42">
        <v>0</v>
      </c>
      <c r="CF1945" s="42">
        <v>8.0559440000000002</v>
      </c>
      <c r="CG1945" s="42">
        <v>4.0279720000000001</v>
      </c>
      <c r="CH1945" s="42">
        <v>4.0279720000000001</v>
      </c>
      <c r="CI1945" s="42">
        <v>0</v>
      </c>
      <c r="CJ1945" s="42">
        <v>4.0279720000000001</v>
      </c>
      <c r="CK1945" s="42">
        <v>72.503496999999996</v>
      </c>
      <c r="CL1945" s="42">
        <v>0</v>
      </c>
      <c r="CM1945" s="42">
        <v>0</v>
      </c>
      <c r="CN1945" s="42">
        <v>8.0559440000000002</v>
      </c>
      <c r="CO1945" s="42">
        <v>0</v>
      </c>
      <c r="CP1945" s="42">
        <v>0</v>
      </c>
      <c r="CQ1945" s="42">
        <v>4.0279720000000001</v>
      </c>
      <c r="CR1945" s="42">
        <v>52.363636</v>
      </c>
      <c r="CS1945" s="42">
        <v>8.0559440000000002</v>
      </c>
    </row>
    <row r="1946" spans="1:97">
      <c r="A1946" s="40" t="s">
        <v>4603</v>
      </c>
      <c r="B1946" s="40" t="s">
        <v>289</v>
      </c>
      <c r="C1946" s="40" t="s">
        <v>4176</v>
      </c>
      <c r="D1946" s="40" t="s">
        <v>4187</v>
      </c>
      <c r="E1946" s="40" t="s">
        <v>4191</v>
      </c>
      <c r="F1946" s="40" t="s">
        <v>2814</v>
      </c>
      <c r="G1946" s="41" t="s">
        <v>294</v>
      </c>
      <c r="H1946" s="40" t="s">
        <v>4604</v>
      </c>
      <c r="I1946" s="42">
        <v>180</v>
      </c>
      <c r="J1946" s="42">
        <v>31.704545</v>
      </c>
      <c r="K1946" s="42">
        <v>20.454545</v>
      </c>
      <c r="L1946" s="42">
        <v>46.022727000000003</v>
      </c>
      <c r="M1946" s="42">
        <v>40.909090999999997</v>
      </c>
      <c r="N1946" s="42">
        <v>26.590909</v>
      </c>
      <c r="O1946" s="42">
        <v>14.318182</v>
      </c>
      <c r="P1946" s="42">
        <v>34</v>
      </c>
      <c r="Q1946" s="42">
        <v>47</v>
      </c>
      <c r="R1946" s="42">
        <v>66</v>
      </c>
      <c r="S1946" s="42">
        <v>34</v>
      </c>
      <c r="T1946" s="42">
        <v>33</v>
      </c>
      <c r="U1946" s="42">
        <v>11</v>
      </c>
      <c r="V1946" s="42">
        <v>90</v>
      </c>
      <c r="W1946" s="42">
        <v>15.340909</v>
      </c>
      <c r="X1946" s="42">
        <v>10.227273</v>
      </c>
      <c r="Y1946" s="42">
        <v>24.545455</v>
      </c>
      <c r="Z1946" s="42">
        <v>19.431818</v>
      </c>
      <c r="AA1946" s="42">
        <v>12.272727</v>
      </c>
      <c r="AB1946" s="42">
        <v>7.1590910000000001</v>
      </c>
      <c r="AC1946" s="42">
        <v>1.0227269999999999</v>
      </c>
      <c r="AD1946" s="42">
        <v>20.454545</v>
      </c>
      <c r="AE1946" s="42">
        <v>52.159090999999997</v>
      </c>
      <c r="AF1946" s="42">
        <v>17.386364</v>
      </c>
      <c r="AG1946" s="42">
        <v>90</v>
      </c>
      <c r="AH1946" s="42">
        <v>16.363636</v>
      </c>
      <c r="AI1946" s="42">
        <v>10.227273</v>
      </c>
      <c r="AJ1946" s="42">
        <v>21.477273</v>
      </c>
      <c r="AK1946" s="42">
        <v>21.477273</v>
      </c>
      <c r="AL1946" s="42">
        <v>14.318182</v>
      </c>
      <c r="AM1946" s="42">
        <v>6.1363640000000004</v>
      </c>
      <c r="AN1946" s="42">
        <v>0</v>
      </c>
      <c r="AO1946" s="42">
        <v>19.431818</v>
      </c>
      <c r="AP1946" s="42">
        <v>53.181818</v>
      </c>
      <c r="AQ1946" s="42">
        <v>17.386364</v>
      </c>
      <c r="AR1946" s="42">
        <v>147.272727</v>
      </c>
      <c r="AS1946" s="42">
        <v>20.454545</v>
      </c>
      <c r="AT1946" s="42">
        <v>8.1818179999999998</v>
      </c>
      <c r="AU1946" s="42">
        <v>28.636364</v>
      </c>
      <c r="AV1946" s="42">
        <v>24.545455</v>
      </c>
      <c r="AW1946" s="42">
        <v>20.454545</v>
      </c>
      <c r="AX1946" s="42">
        <v>12.272727</v>
      </c>
      <c r="AY1946" s="42">
        <v>8.1818179999999998</v>
      </c>
      <c r="AZ1946" s="42">
        <v>24.545455</v>
      </c>
      <c r="BA1946" s="42">
        <v>73.636364</v>
      </c>
      <c r="BB1946" s="42">
        <v>20.454545</v>
      </c>
      <c r="BC1946" s="42">
        <v>0</v>
      </c>
      <c r="BD1946" s="42">
        <v>20.454545</v>
      </c>
      <c r="BE1946" s="42">
        <v>4.0909089999999999</v>
      </c>
      <c r="BF1946" s="42">
        <v>4.0909089999999999</v>
      </c>
      <c r="BG1946" s="42">
        <v>12.272727</v>
      </c>
      <c r="BH1946" s="42">
        <v>4.0909089999999999</v>
      </c>
      <c r="BI1946" s="42">
        <v>8.1818179999999998</v>
      </c>
      <c r="BJ1946" s="42">
        <v>73.636364</v>
      </c>
      <c r="BK1946" s="42">
        <v>0</v>
      </c>
      <c r="BL1946" s="42">
        <v>8.1818179999999998</v>
      </c>
      <c r="BM1946" s="42">
        <v>8.1818179999999998</v>
      </c>
      <c r="BN1946" s="42">
        <v>20.454545</v>
      </c>
      <c r="BO1946" s="42">
        <v>16.363636</v>
      </c>
      <c r="BP1946" s="42">
        <v>0</v>
      </c>
      <c r="BQ1946" s="42">
        <v>4.0909089999999999</v>
      </c>
      <c r="BR1946" s="42">
        <v>16.363636</v>
      </c>
      <c r="BS1946" s="42">
        <v>20.454545</v>
      </c>
      <c r="BT1946" s="42">
        <v>0</v>
      </c>
      <c r="BU1946" s="42">
        <v>0</v>
      </c>
      <c r="BV1946" s="42">
        <v>0</v>
      </c>
      <c r="BW1946" s="42">
        <v>0</v>
      </c>
      <c r="BX1946" s="42">
        <v>4.0909089999999999</v>
      </c>
      <c r="BY1946" s="42">
        <v>0</v>
      </c>
      <c r="BZ1946" s="42">
        <v>0</v>
      </c>
      <c r="CA1946" s="42">
        <v>16.363636</v>
      </c>
      <c r="CB1946" s="42">
        <v>90</v>
      </c>
      <c r="CC1946" s="42">
        <v>16.363636</v>
      </c>
      <c r="CD1946" s="42">
        <v>8.1818179999999998</v>
      </c>
      <c r="CE1946" s="42">
        <v>20.454545</v>
      </c>
      <c r="CF1946" s="42">
        <v>20.454545</v>
      </c>
      <c r="CG1946" s="42">
        <v>16.363636</v>
      </c>
      <c r="CH1946" s="42">
        <v>8.1818179999999998</v>
      </c>
      <c r="CI1946" s="42">
        <v>0</v>
      </c>
      <c r="CJ1946" s="42">
        <v>0</v>
      </c>
      <c r="CK1946" s="42">
        <v>36.818182</v>
      </c>
      <c r="CL1946" s="42">
        <v>4.0909089999999999</v>
      </c>
      <c r="CM1946" s="42">
        <v>0</v>
      </c>
      <c r="CN1946" s="42">
        <v>8.1818179999999998</v>
      </c>
      <c r="CO1946" s="42">
        <v>4.0909089999999999</v>
      </c>
      <c r="CP1946" s="42">
        <v>0</v>
      </c>
      <c r="CQ1946" s="42">
        <v>4.0909089999999999</v>
      </c>
      <c r="CR1946" s="42">
        <v>8.1818179999999998</v>
      </c>
      <c r="CS1946" s="42">
        <v>8.1818179999999998</v>
      </c>
    </row>
    <row r="1947" spans="1:97">
      <c r="A1947" s="40" t="s">
        <v>4605</v>
      </c>
      <c r="B1947" s="40" t="s">
        <v>289</v>
      </c>
      <c r="C1947" s="40" t="s">
        <v>4176</v>
      </c>
      <c r="D1947" s="40" t="s">
        <v>4177</v>
      </c>
      <c r="E1947" s="40" t="s">
        <v>4271</v>
      </c>
      <c r="F1947" s="40" t="s">
        <v>2814</v>
      </c>
      <c r="G1947" s="41" t="s">
        <v>294</v>
      </c>
      <c r="H1947" s="40" t="s">
        <v>4606</v>
      </c>
      <c r="I1947" s="42">
        <v>1760</v>
      </c>
      <c r="J1947" s="42">
        <v>393</v>
      </c>
      <c r="K1947" s="42">
        <v>232</v>
      </c>
      <c r="L1947" s="42">
        <v>429</v>
      </c>
      <c r="M1947" s="42">
        <v>388</v>
      </c>
      <c r="N1947" s="42">
        <v>217</v>
      </c>
      <c r="O1947" s="42">
        <v>101</v>
      </c>
      <c r="P1947" s="42">
        <v>322</v>
      </c>
      <c r="Q1947" s="42">
        <v>246</v>
      </c>
      <c r="R1947" s="42">
        <v>396</v>
      </c>
      <c r="S1947" s="42">
        <v>282</v>
      </c>
      <c r="T1947" s="42">
        <v>159</v>
      </c>
      <c r="U1947" s="42">
        <v>55</v>
      </c>
      <c r="V1947" s="42">
        <v>893</v>
      </c>
      <c r="W1947" s="42">
        <v>209</v>
      </c>
      <c r="X1947" s="42">
        <v>121</v>
      </c>
      <c r="Y1947" s="42">
        <v>208</v>
      </c>
      <c r="Z1947" s="42">
        <v>205</v>
      </c>
      <c r="AA1947" s="42">
        <v>109</v>
      </c>
      <c r="AB1947" s="42">
        <v>39</v>
      </c>
      <c r="AC1947" s="42">
        <v>2</v>
      </c>
      <c r="AD1947" s="42">
        <v>262</v>
      </c>
      <c r="AE1947" s="42">
        <v>534</v>
      </c>
      <c r="AF1947" s="42">
        <v>97</v>
      </c>
      <c r="AG1947" s="42">
        <v>867</v>
      </c>
      <c r="AH1947" s="42">
        <v>184</v>
      </c>
      <c r="AI1947" s="42">
        <v>111</v>
      </c>
      <c r="AJ1947" s="42">
        <v>221</v>
      </c>
      <c r="AK1947" s="42">
        <v>183</v>
      </c>
      <c r="AL1947" s="42">
        <v>108</v>
      </c>
      <c r="AM1947" s="42">
        <v>58</v>
      </c>
      <c r="AN1947" s="42">
        <v>2</v>
      </c>
      <c r="AO1947" s="42">
        <v>239</v>
      </c>
      <c r="AP1947" s="42">
        <v>514</v>
      </c>
      <c r="AQ1947" s="42">
        <v>114</v>
      </c>
      <c r="AR1947" s="42">
        <v>1324</v>
      </c>
      <c r="AS1947" s="42">
        <v>12</v>
      </c>
      <c r="AT1947" s="42">
        <v>60</v>
      </c>
      <c r="AU1947" s="42">
        <v>104</v>
      </c>
      <c r="AV1947" s="42">
        <v>256</v>
      </c>
      <c r="AW1947" s="42">
        <v>268</v>
      </c>
      <c r="AX1947" s="42">
        <v>156</v>
      </c>
      <c r="AY1947" s="42">
        <v>292</v>
      </c>
      <c r="AZ1947" s="42">
        <v>176</v>
      </c>
      <c r="BA1947" s="42">
        <v>624</v>
      </c>
      <c r="BB1947" s="42">
        <v>4</v>
      </c>
      <c r="BC1947" s="42">
        <v>48</v>
      </c>
      <c r="BD1947" s="42">
        <v>64</v>
      </c>
      <c r="BE1947" s="42">
        <v>156</v>
      </c>
      <c r="BF1947" s="42">
        <v>36</v>
      </c>
      <c r="BG1947" s="42">
        <v>124</v>
      </c>
      <c r="BH1947" s="42">
        <v>136</v>
      </c>
      <c r="BI1947" s="42">
        <v>56</v>
      </c>
      <c r="BJ1947" s="42">
        <v>700</v>
      </c>
      <c r="BK1947" s="42">
        <v>8</v>
      </c>
      <c r="BL1947" s="42">
        <v>12</v>
      </c>
      <c r="BM1947" s="42">
        <v>40</v>
      </c>
      <c r="BN1947" s="42">
        <v>100</v>
      </c>
      <c r="BO1947" s="42">
        <v>232</v>
      </c>
      <c r="BP1947" s="42">
        <v>32</v>
      </c>
      <c r="BQ1947" s="42">
        <v>156</v>
      </c>
      <c r="BR1947" s="42">
        <v>120</v>
      </c>
      <c r="BS1947" s="42">
        <v>156</v>
      </c>
      <c r="BT1947" s="42">
        <v>0</v>
      </c>
      <c r="BU1947" s="42">
        <v>4</v>
      </c>
      <c r="BV1947" s="42">
        <v>0</v>
      </c>
      <c r="BW1947" s="42">
        <v>16</v>
      </c>
      <c r="BX1947" s="42">
        <v>28</v>
      </c>
      <c r="BY1947" s="42">
        <v>24</v>
      </c>
      <c r="BZ1947" s="42">
        <v>0</v>
      </c>
      <c r="CA1947" s="42">
        <v>84</v>
      </c>
      <c r="CB1947" s="42">
        <v>760</v>
      </c>
      <c r="CC1947" s="42">
        <v>12</v>
      </c>
      <c r="CD1947" s="42">
        <v>48</v>
      </c>
      <c r="CE1947" s="42">
        <v>100</v>
      </c>
      <c r="CF1947" s="42">
        <v>212</v>
      </c>
      <c r="CG1947" s="42">
        <v>212</v>
      </c>
      <c r="CH1947" s="42">
        <v>124</v>
      </c>
      <c r="CI1947" s="42">
        <v>4</v>
      </c>
      <c r="CJ1947" s="42">
        <v>48</v>
      </c>
      <c r="CK1947" s="42">
        <v>408</v>
      </c>
      <c r="CL1947" s="42">
        <v>0</v>
      </c>
      <c r="CM1947" s="42">
        <v>8</v>
      </c>
      <c r="CN1947" s="42">
        <v>4</v>
      </c>
      <c r="CO1947" s="42">
        <v>28</v>
      </c>
      <c r="CP1947" s="42">
        <v>28</v>
      </c>
      <c r="CQ1947" s="42">
        <v>8</v>
      </c>
      <c r="CR1947" s="42">
        <v>288</v>
      </c>
      <c r="CS1947" s="42">
        <v>44</v>
      </c>
    </row>
    <row r="1948" spans="1:97">
      <c r="A1948" s="40" t="s">
        <v>4607</v>
      </c>
      <c r="B1948" s="40" t="s">
        <v>289</v>
      </c>
      <c r="C1948" s="40" t="s">
        <v>4176</v>
      </c>
      <c r="D1948" s="40" t="s">
        <v>4177</v>
      </c>
      <c r="E1948" s="40" t="s">
        <v>4354</v>
      </c>
      <c r="F1948" s="40" t="s">
        <v>2814</v>
      </c>
      <c r="G1948" s="41" t="s">
        <v>294</v>
      </c>
      <c r="H1948" s="40" t="s">
        <v>4608</v>
      </c>
      <c r="I1948" s="42">
        <v>153</v>
      </c>
      <c r="J1948" s="42">
        <v>18.511607000000001</v>
      </c>
      <c r="K1948" s="42">
        <v>16.784716</v>
      </c>
      <c r="L1948" s="42">
        <v>43.263115999999997</v>
      </c>
      <c r="M1948" s="42">
        <v>28.624056</v>
      </c>
      <c r="N1948" s="42">
        <v>33.150668000000003</v>
      </c>
      <c r="O1948" s="42">
        <v>12.665837</v>
      </c>
      <c r="P1948" s="42">
        <v>23</v>
      </c>
      <c r="Q1948" s="42">
        <v>34</v>
      </c>
      <c r="R1948" s="42">
        <v>41</v>
      </c>
      <c r="S1948" s="42">
        <v>35</v>
      </c>
      <c r="T1948" s="42">
        <v>35</v>
      </c>
      <c r="U1948" s="42">
        <v>11</v>
      </c>
      <c r="V1948" s="42">
        <v>83.480181999999999</v>
      </c>
      <c r="W1948" s="42">
        <v>9.7429509999999997</v>
      </c>
      <c r="X1948" s="42">
        <v>9.8661169999999991</v>
      </c>
      <c r="Y1948" s="42">
        <v>23.604782</v>
      </c>
      <c r="Z1948" s="42">
        <v>21.754724</v>
      </c>
      <c r="AA1948" s="42">
        <v>12.665837</v>
      </c>
      <c r="AB1948" s="42">
        <v>5.8457710000000001</v>
      </c>
      <c r="AC1948" s="42">
        <v>0</v>
      </c>
      <c r="AD1948" s="42">
        <v>11.691542</v>
      </c>
      <c r="AE1948" s="42">
        <v>55.225622999999999</v>
      </c>
      <c r="AF1948" s="42">
        <v>16.563016999999999</v>
      </c>
      <c r="AG1948" s="42">
        <v>69.519818000000001</v>
      </c>
      <c r="AH1948" s="42">
        <v>8.768656</v>
      </c>
      <c r="AI1948" s="42">
        <v>6.9185990000000004</v>
      </c>
      <c r="AJ1948" s="42">
        <v>19.658335000000001</v>
      </c>
      <c r="AK1948" s="42">
        <v>6.869332</v>
      </c>
      <c r="AL1948" s="42">
        <v>20.484831</v>
      </c>
      <c r="AM1948" s="42">
        <v>5.8457710000000001</v>
      </c>
      <c r="AN1948" s="42">
        <v>0.97429500000000002</v>
      </c>
      <c r="AO1948" s="42">
        <v>8.768656</v>
      </c>
      <c r="AP1948" s="42">
        <v>37.368079000000002</v>
      </c>
      <c r="AQ1948" s="42">
        <v>23.383082999999999</v>
      </c>
      <c r="AR1948" s="42">
        <v>133.489464</v>
      </c>
      <c r="AS1948" s="42">
        <v>7.7943610000000003</v>
      </c>
      <c r="AT1948" s="42">
        <v>0</v>
      </c>
      <c r="AU1948" s="42">
        <v>0</v>
      </c>
      <c r="AV1948" s="42">
        <v>7.7943610000000003</v>
      </c>
      <c r="AW1948" s="42">
        <v>11.691542</v>
      </c>
      <c r="AX1948" s="42">
        <v>55.545853999999999</v>
      </c>
      <c r="AY1948" s="42">
        <v>50.663347000000002</v>
      </c>
      <c r="AZ1948" s="42">
        <v>0</v>
      </c>
      <c r="BA1948" s="42">
        <v>66.744731999999999</v>
      </c>
      <c r="BB1948" s="42">
        <v>3.8971809999999998</v>
      </c>
      <c r="BC1948" s="42">
        <v>0</v>
      </c>
      <c r="BD1948" s="42">
        <v>0</v>
      </c>
      <c r="BE1948" s="42">
        <v>7.7943610000000003</v>
      </c>
      <c r="BF1948" s="42">
        <v>3.8971809999999998</v>
      </c>
      <c r="BG1948" s="42">
        <v>31.670107999999999</v>
      </c>
      <c r="BH1948" s="42">
        <v>19.485903</v>
      </c>
      <c r="BI1948" s="42">
        <v>0</v>
      </c>
      <c r="BJ1948" s="42">
        <v>66.744731999999999</v>
      </c>
      <c r="BK1948" s="42">
        <v>3.8971809999999998</v>
      </c>
      <c r="BL1948" s="42">
        <v>0</v>
      </c>
      <c r="BM1948" s="42">
        <v>0</v>
      </c>
      <c r="BN1948" s="42">
        <v>0</v>
      </c>
      <c r="BO1948" s="42">
        <v>7.7943610000000003</v>
      </c>
      <c r="BP1948" s="42">
        <v>23.875747</v>
      </c>
      <c r="BQ1948" s="42">
        <v>31.177444000000001</v>
      </c>
      <c r="BR1948" s="42">
        <v>0</v>
      </c>
      <c r="BS1948" s="42">
        <v>15.884320000000001</v>
      </c>
      <c r="BT1948" s="42">
        <v>0</v>
      </c>
      <c r="BU1948" s="42">
        <v>0</v>
      </c>
      <c r="BV1948" s="42">
        <v>0</v>
      </c>
      <c r="BW1948" s="42">
        <v>0</v>
      </c>
      <c r="BX1948" s="42">
        <v>0</v>
      </c>
      <c r="BY1948" s="42">
        <v>15.884320000000001</v>
      </c>
      <c r="BZ1948" s="42">
        <v>0</v>
      </c>
      <c r="CA1948" s="42">
        <v>0</v>
      </c>
      <c r="CB1948" s="42">
        <v>59.147436999999996</v>
      </c>
      <c r="CC1948" s="42">
        <v>3.8971809999999998</v>
      </c>
      <c r="CD1948" s="42">
        <v>0</v>
      </c>
      <c r="CE1948" s="42">
        <v>0</v>
      </c>
      <c r="CF1948" s="42">
        <v>7.7943610000000003</v>
      </c>
      <c r="CG1948" s="42">
        <v>7.7943610000000003</v>
      </c>
      <c r="CH1948" s="42">
        <v>39.661534000000003</v>
      </c>
      <c r="CI1948" s="42">
        <v>0</v>
      </c>
      <c r="CJ1948" s="42">
        <v>0</v>
      </c>
      <c r="CK1948" s="42">
        <v>58.457707999999997</v>
      </c>
      <c r="CL1948" s="42">
        <v>3.8971809999999998</v>
      </c>
      <c r="CM1948" s="42">
        <v>0</v>
      </c>
      <c r="CN1948" s="42">
        <v>0</v>
      </c>
      <c r="CO1948" s="42">
        <v>0</v>
      </c>
      <c r="CP1948" s="42">
        <v>3.8971809999999998</v>
      </c>
      <c r="CQ1948" s="42">
        <v>0</v>
      </c>
      <c r="CR1948" s="42">
        <v>50.663347000000002</v>
      </c>
      <c r="CS1948" s="42">
        <v>0</v>
      </c>
    </row>
    <row r="1949" spans="1:97">
      <c r="A1949" s="40" t="s">
        <v>4609</v>
      </c>
      <c r="B1949" s="40" t="s">
        <v>289</v>
      </c>
      <c r="C1949" s="40" t="s">
        <v>4176</v>
      </c>
      <c r="D1949" s="40" t="s">
        <v>4177</v>
      </c>
      <c r="E1949" s="40" t="s">
        <v>4283</v>
      </c>
      <c r="F1949" s="40" t="s">
        <v>2814</v>
      </c>
      <c r="G1949" s="41" t="s">
        <v>294</v>
      </c>
      <c r="H1949" s="40" t="s">
        <v>4610</v>
      </c>
      <c r="I1949" s="42">
        <v>189</v>
      </c>
      <c r="J1949" s="42">
        <v>39.581152000000003</v>
      </c>
      <c r="K1949" s="42">
        <v>25.727748999999999</v>
      </c>
      <c r="L1949" s="42">
        <v>35.623036999999997</v>
      </c>
      <c r="M1949" s="42">
        <v>45.518324999999997</v>
      </c>
      <c r="N1949" s="42">
        <v>24.738219999999998</v>
      </c>
      <c r="O1949" s="42">
        <v>17.811518</v>
      </c>
      <c r="P1949" s="42">
        <v>38</v>
      </c>
      <c r="Q1949" s="42">
        <v>18</v>
      </c>
      <c r="R1949" s="42">
        <v>39</v>
      </c>
      <c r="S1949" s="42">
        <v>26</v>
      </c>
      <c r="T1949" s="42">
        <v>26</v>
      </c>
      <c r="U1949" s="42">
        <v>9</v>
      </c>
      <c r="V1949" s="42">
        <v>90.047120000000007</v>
      </c>
      <c r="W1949" s="42">
        <v>22.759162</v>
      </c>
      <c r="X1949" s="42">
        <v>7.9162299999999997</v>
      </c>
      <c r="Y1949" s="42">
        <v>17.811518</v>
      </c>
      <c r="Z1949" s="42">
        <v>23.748691000000001</v>
      </c>
      <c r="AA1949" s="42">
        <v>9.8952880000000007</v>
      </c>
      <c r="AB1949" s="42">
        <v>7.9162299999999997</v>
      </c>
      <c r="AC1949" s="42">
        <v>0</v>
      </c>
      <c r="AD1949" s="42">
        <v>26.717276999999999</v>
      </c>
      <c r="AE1949" s="42">
        <v>51.455497000000001</v>
      </c>
      <c r="AF1949" s="42">
        <v>11.874345999999999</v>
      </c>
      <c r="AG1949" s="42">
        <v>98.952879999999993</v>
      </c>
      <c r="AH1949" s="42">
        <v>16.82199</v>
      </c>
      <c r="AI1949" s="42">
        <v>17.811518</v>
      </c>
      <c r="AJ1949" s="42">
        <v>17.811518</v>
      </c>
      <c r="AK1949" s="42">
        <v>21.769634</v>
      </c>
      <c r="AL1949" s="42">
        <v>14.842931999999999</v>
      </c>
      <c r="AM1949" s="42">
        <v>9.8952880000000007</v>
      </c>
      <c r="AN1949" s="42">
        <v>0</v>
      </c>
      <c r="AO1949" s="42">
        <v>25.727748999999999</v>
      </c>
      <c r="AP1949" s="42">
        <v>55.413612999999998</v>
      </c>
      <c r="AQ1949" s="42">
        <v>17.811518</v>
      </c>
      <c r="AR1949" s="42">
        <v>150.408377</v>
      </c>
      <c r="AS1949" s="42">
        <v>7.9162299999999997</v>
      </c>
      <c r="AT1949" s="42">
        <v>0</v>
      </c>
      <c r="AU1949" s="42">
        <v>3.9581149999999998</v>
      </c>
      <c r="AV1949" s="42">
        <v>19.790576000000001</v>
      </c>
      <c r="AW1949" s="42">
        <v>15.832461</v>
      </c>
      <c r="AX1949" s="42">
        <v>39.581152000000003</v>
      </c>
      <c r="AY1949" s="42">
        <v>35.623036999999997</v>
      </c>
      <c r="AZ1949" s="42">
        <v>27.706806</v>
      </c>
      <c r="BA1949" s="42">
        <v>71.246072999999996</v>
      </c>
      <c r="BB1949" s="42">
        <v>3.9581149999999998</v>
      </c>
      <c r="BC1949" s="42">
        <v>0</v>
      </c>
      <c r="BD1949" s="42">
        <v>3.9581149999999998</v>
      </c>
      <c r="BE1949" s="42">
        <v>3.9581149999999998</v>
      </c>
      <c r="BF1949" s="42">
        <v>0</v>
      </c>
      <c r="BG1949" s="42">
        <v>31.664921</v>
      </c>
      <c r="BH1949" s="42">
        <v>19.790576000000001</v>
      </c>
      <c r="BI1949" s="42">
        <v>7.9162299999999997</v>
      </c>
      <c r="BJ1949" s="42">
        <v>79.162304000000006</v>
      </c>
      <c r="BK1949" s="42">
        <v>3.9581149999999998</v>
      </c>
      <c r="BL1949" s="42">
        <v>0</v>
      </c>
      <c r="BM1949" s="42">
        <v>0</v>
      </c>
      <c r="BN1949" s="42">
        <v>15.832461</v>
      </c>
      <c r="BO1949" s="42">
        <v>15.832461</v>
      </c>
      <c r="BP1949" s="42">
        <v>7.9162299999999997</v>
      </c>
      <c r="BQ1949" s="42">
        <v>15.832461</v>
      </c>
      <c r="BR1949" s="42">
        <v>19.790576000000001</v>
      </c>
      <c r="BS1949" s="42">
        <v>31.664921</v>
      </c>
      <c r="BT1949" s="42">
        <v>0</v>
      </c>
      <c r="BU1949" s="42">
        <v>0</v>
      </c>
      <c r="BV1949" s="42">
        <v>0</v>
      </c>
      <c r="BW1949" s="42">
        <v>0</v>
      </c>
      <c r="BX1949" s="42">
        <v>0</v>
      </c>
      <c r="BY1949" s="42">
        <v>3.9581149999999998</v>
      </c>
      <c r="BZ1949" s="42">
        <v>0</v>
      </c>
      <c r="CA1949" s="42">
        <v>27.706806</v>
      </c>
      <c r="CB1949" s="42">
        <v>83.120418999999998</v>
      </c>
      <c r="CC1949" s="42">
        <v>7.9162299999999997</v>
      </c>
      <c r="CD1949" s="42">
        <v>0</v>
      </c>
      <c r="CE1949" s="42">
        <v>3.9581149999999998</v>
      </c>
      <c r="CF1949" s="42">
        <v>19.790576000000001</v>
      </c>
      <c r="CG1949" s="42">
        <v>15.832461</v>
      </c>
      <c r="CH1949" s="42">
        <v>35.623036999999997</v>
      </c>
      <c r="CI1949" s="42">
        <v>0</v>
      </c>
      <c r="CJ1949" s="42">
        <v>0</v>
      </c>
      <c r="CK1949" s="42">
        <v>35.623036999999997</v>
      </c>
      <c r="CL1949" s="42">
        <v>0</v>
      </c>
      <c r="CM1949" s="42">
        <v>0</v>
      </c>
      <c r="CN1949" s="42">
        <v>0</v>
      </c>
      <c r="CO1949" s="42">
        <v>0</v>
      </c>
      <c r="CP1949" s="42">
        <v>0</v>
      </c>
      <c r="CQ1949" s="42">
        <v>0</v>
      </c>
      <c r="CR1949" s="42">
        <v>35.623036999999997</v>
      </c>
      <c r="CS1949" s="42">
        <v>0</v>
      </c>
    </row>
    <row r="1950" spans="1:97">
      <c r="A1950" s="40" t="s">
        <v>4611</v>
      </c>
      <c r="B1950" s="40" t="s">
        <v>289</v>
      </c>
      <c r="C1950" s="40" t="s">
        <v>4176</v>
      </c>
      <c r="D1950" s="40" t="s">
        <v>4187</v>
      </c>
      <c r="E1950" s="40" t="s">
        <v>4246</v>
      </c>
      <c r="F1950" s="40" t="s">
        <v>2814</v>
      </c>
      <c r="G1950" s="41" t="s">
        <v>294</v>
      </c>
      <c r="H1950" s="40" t="s">
        <v>4612</v>
      </c>
      <c r="I1950" s="42">
        <v>210</v>
      </c>
      <c r="J1950" s="42">
        <v>35.327103000000001</v>
      </c>
      <c r="K1950" s="42">
        <v>21.588785000000001</v>
      </c>
      <c r="L1950" s="42">
        <v>44.158878999999999</v>
      </c>
      <c r="M1950" s="42">
        <v>42.196261999999997</v>
      </c>
      <c r="N1950" s="42">
        <v>37.289720000000003</v>
      </c>
      <c r="O1950" s="42">
        <v>29.439252</v>
      </c>
      <c r="P1950" s="42">
        <v>27</v>
      </c>
      <c r="Q1950" s="42">
        <v>25</v>
      </c>
      <c r="R1950" s="42">
        <v>44</v>
      </c>
      <c r="S1950" s="42">
        <v>35</v>
      </c>
      <c r="T1950" s="42">
        <v>44</v>
      </c>
      <c r="U1950" s="42">
        <v>19</v>
      </c>
      <c r="V1950" s="42">
        <v>104.018692</v>
      </c>
      <c r="W1950" s="42">
        <v>13.738318</v>
      </c>
      <c r="X1950" s="42">
        <v>11.775701</v>
      </c>
      <c r="Y1950" s="42">
        <v>23.551402</v>
      </c>
      <c r="Z1950" s="42">
        <v>21.588785000000001</v>
      </c>
      <c r="AA1950" s="42">
        <v>16.682243</v>
      </c>
      <c r="AB1950" s="42">
        <v>15.700934999999999</v>
      </c>
      <c r="AC1950" s="42">
        <v>0.98130799999999996</v>
      </c>
      <c r="AD1950" s="42">
        <v>17.663550999999998</v>
      </c>
      <c r="AE1950" s="42">
        <v>59.859813000000003</v>
      </c>
      <c r="AF1950" s="42">
        <v>26.495327</v>
      </c>
      <c r="AG1950" s="42">
        <v>105.981308</v>
      </c>
      <c r="AH1950" s="42">
        <v>21.588785000000001</v>
      </c>
      <c r="AI1950" s="42">
        <v>9.8130839999999999</v>
      </c>
      <c r="AJ1950" s="42">
        <v>20.607476999999999</v>
      </c>
      <c r="AK1950" s="42">
        <v>20.607476999999999</v>
      </c>
      <c r="AL1950" s="42">
        <v>20.607476999999999</v>
      </c>
      <c r="AM1950" s="42">
        <v>10.794392999999999</v>
      </c>
      <c r="AN1950" s="42">
        <v>1.9626170000000001</v>
      </c>
      <c r="AO1950" s="42">
        <v>24.532710000000002</v>
      </c>
      <c r="AP1950" s="42">
        <v>56.915888000000002</v>
      </c>
      <c r="AQ1950" s="42">
        <v>24.532710000000002</v>
      </c>
      <c r="AR1950" s="42">
        <v>180.56074799999999</v>
      </c>
      <c r="AS1950" s="42">
        <v>15.700934999999999</v>
      </c>
      <c r="AT1950" s="42">
        <v>7.8504670000000001</v>
      </c>
      <c r="AU1950" s="42">
        <v>27.476635999999999</v>
      </c>
      <c r="AV1950" s="42">
        <v>15.700934999999999</v>
      </c>
      <c r="AW1950" s="42">
        <v>11.775701</v>
      </c>
      <c r="AX1950" s="42">
        <v>35.327103000000001</v>
      </c>
      <c r="AY1950" s="42">
        <v>54.953271000000001</v>
      </c>
      <c r="AZ1950" s="42">
        <v>11.775701</v>
      </c>
      <c r="BA1950" s="42">
        <v>94.205607000000001</v>
      </c>
      <c r="BB1950" s="42">
        <v>7.8504670000000001</v>
      </c>
      <c r="BC1950" s="42">
        <v>7.8504670000000001</v>
      </c>
      <c r="BD1950" s="42">
        <v>11.775701</v>
      </c>
      <c r="BE1950" s="42">
        <v>7.8504670000000001</v>
      </c>
      <c r="BF1950" s="42">
        <v>0</v>
      </c>
      <c r="BG1950" s="42">
        <v>23.551402</v>
      </c>
      <c r="BH1950" s="42">
        <v>31.401869000000001</v>
      </c>
      <c r="BI1950" s="42">
        <v>3.9252340000000001</v>
      </c>
      <c r="BJ1950" s="42">
        <v>86.355140000000006</v>
      </c>
      <c r="BK1950" s="42">
        <v>7.8504670000000001</v>
      </c>
      <c r="BL1950" s="42">
        <v>0</v>
      </c>
      <c r="BM1950" s="42">
        <v>15.700934999999999</v>
      </c>
      <c r="BN1950" s="42">
        <v>7.8504670000000001</v>
      </c>
      <c r="BO1950" s="42">
        <v>11.775701</v>
      </c>
      <c r="BP1950" s="42">
        <v>11.775701</v>
      </c>
      <c r="BQ1950" s="42">
        <v>23.551402</v>
      </c>
      <c r="BR1950" s="42">
        <v>7.8504670000000001</v>
      </c>
      <c r="BS1950" s="42">
        <v>11.775701</v>
      </c>
      <c r="BT1950" s="42">
        <v>0</v>
      </c>
      <c r="BU1950" s="42">
        <v>0</v>
      </c>
      <c r="BV1950" s="42">
        <v>0</v>
      </c>
      <c r="BW1950" s="42">
        <v>0</v>
      </c>
      <c r="BX1950" s="42">
        <v>0</v>
      </c>
      <c r="BY1950" s="42">
        <v>3.9252340000000001</v>
      </c>
      <c r="BZ1950" s="42">
        <v>0</v>
      </c>
      <c r="CA1950" s="42">
        <v>7.8504670000000001</v>
      </c>
      <c r="CB1950" s="42">
        <v>105.981308</v>
      </c>
      <c r="CC1950" s="42">
        <v>15.700934999999999</v>
      </c>
      <c r="CD1950" s="42">
        <v>3.9252340000000001</v>
      </c>
      <c r="CE1950" s="42">
        <v>27.476635999999999</v>
      </c>
      <c r="CF1950" s="42">
        <v>15.700934999999999</v>
      </c>
      <c r="CG1950" s="42">
        <v>11.775701</v>
      </c>
      <c r="CH1950" s="42">
        <v>27.476635999999999</v>
      </c>
      <c r="CI1950" s="42">
        <v>0</v>
      </c>
      <c r="CJ1950" s="42">
        <v>3.9252340000000001</v>
      </c>
      <c r="CK1950" s="42">
        <v>62.803738000000003</v>
      </c>
      <c r="CL1950" s="42">
        <v>0</v>
      </c>
      <c r="CM1950" s="42">
        <v>3.9252340000000001</v>
      </c>
      <c r="CN1950" s="42">
        <v>0</v>
      </c>
      <c r="CO1950" s="42">
        <v>0</v>
      </c>
      <c r="CP1950" s="42">
        <v>0</v>
      </c>
      <c r="CQ1950" s="42">
        <v>3.9252340000000001</v>
      </c>
      <c r="CR1950" s="42">
        <v>54.953271000000001</v>
      </c>
      <c r="CS1950" s="42">
        <v>0</v>
      </c>
    </row>
    <row r="1951" spans="1:97">
      <c r="A1951" s="40" t="s">
        <v>4613</v>
      </c>
      <c r="B1951" s="40" t="s">
        <v>289</v>
      </c>
      <c r="C1951" s="40" t="s">
        <v>4176</v>
      </c>
      <c r="D1951" s="40" t="s">
        <v>4201</v>
      </c>
      <c r="E1951" s="40" t="s">
        <v>4208</v>
      </c>
      <c r="F1951" s="40" t="s">
        <v>2903</v>
      </c>
      <c r="G1951" s="41" t="s">
        <v>294</v>
      </c>
      <c r="H1951" s="40" t="s">
        <v>4614</v>
      </c>
      <c r="I1951" s="42">
        <v>508</v>
      </c>
      <c r="J1951" s="42">
        <v>87.755979999999994</v>
      </c>
      <c r="K1951" s="42">
        <v>74.469498000000002</v>
      </c>
      <c r="L1951" s="42">
        <v>83.569086999999996</v>
      </c>
      <c r="M1951" s="42">
        <v>128.551671</v>
      </c>
      <c r="N1951" s="42">
        <v>70.387823999999995</v>
      </c>
      <c r="O1951" s="42">
        <v>63.265939000000003</v>
      </c>
      <c r="P1951" s="42">
        <v>85</v>
      </c>
      <c r="Q1951" s="42">
        <v>57</v>
      </c>
      <c r="R1951" s="42">
        <v>116</v>
      </c>
      <c r="S1951" s="42">
        <v>70</v>
      </c>
      <c r="T1951" s="42">
        <v>88</v>
      </c>
      <c r="U1951" s="42">
        <v>38</v>
      </c>
      <c r="V1951" s="42">
        <v>257.040211</v>
      </c>
      <c r="W1951" s="42">
        <v>40.816735000000001</v>
      </c>
      <c r="X1951" s="42">
        <v>38.754854000000002</v>
      </c>
      <c r="Y1951" s="42">
        <v>41.752977999999999</v>
      </c>
      <c r="Z1951" s="42">
        <v>70.408867999999998</v>
      </c>
      <c r="AA1951" s="42">
        <v>37.755479999999999</v>
      </c>
      <c r="AB1951" s="42">
        <v>26.530878000000001</v>
      </c>
      <c r="AC1951" s="42">
        <v>1.020418</v>
      </c>
      <c r="AD1951" s="42">
        <v>54.082174000000002</v>
      </c>
      <c r="AE1951" s="42">
        <v>150.91669999999999</v>
      </c>
      <c r="AF1951" s="42">
        <v>52.041336999999999</v>
      </c>
      <c r="AG1951" s="42">
        <v>250.959789</v>
      </c>
      <c r="AH1951" s="42">
        <v>46.939245</v>
      </c>
      <c r="AI1951" s="42">
        <v>35.714643000000002</v>
      </c>
      <c r="AJ1951" s="42">
        <v>41.816110000000002</v>
      </c>
      <c r="AK1951" s="42">
        <v>58.142803999999998</v>
      </c>
      <c r="AL1951" s="42">
        <v>32.632344000000003</v>
      </c>
      <c r="AM1951" s="42">
        <v>33.673805999999999</v>
      </c>
      <c r="AN1951" s="42">
        <v>2.0408369999999998</v>
      </c>
      <c r="AO1951" s="42">
        <v>61.225102999999997</v>
      </c>
      <c r="AP1951" s="42">
        <v>130.57146399999999</v>
      </c>
      <c r="AQ1951" s="42">
        <v>59.163221999999998</v>
      </c>
      <c r="AR1951" s="42">
        <v>416.16234600000001</v>
      </c>
      <c r="AS1951" s="42">
        <v>32.653388</v>
      </c>
      <c r="AT1951" s="42">
        <v>8.1633469999999999</v>
      </c>
      <c r="AU1951" s="42">
        <v>0</v>
      </c>
      <c r="AV1951" s="42">
        <v>44.814233000000002</v>
      </c>
      <c r="AW1951" s="42">
        <v>73.470123000000001</v>
      </c>
      <c r="AX1951" s="42">
        <v>44.898409000000001</v>
      </c>
      <c r="AY1951" s="42">
        <v>146.940246</v>
      </c>
      <c r="AZ1951" s="42">
        <v>65.222600999999997</v>
      </c>
      <c r="BA1951" s="42">
        <v>220.242018</v>
      </c>
      <c r="BB1951" s="42">
        <v>28.571715000000001</v>
      </c>
      <c r="BC1951" s="42">
        <v>0</v>
      </c>
      <c r="BD1951" s="42">
        <v>0</v>
      </c>
      <c r="BE1951" s="42">
        <v>20.324192</v>
      </c>
      <c r="BF1951" s="42">
        <v>16.326694</v>
      </c>
      <c r="BG1951" s="42">
        <v>44.898409000000001</v>
      </c>
      <c r="BH1951" s="42">
        <v>73.470123000000001</v>
      </c>
      <c r="BI1951" s="42">
        <v>36.650886</v>
      </c>
      <c r="BJ1951" s="42">
        <v>195.92032800000001</v>
      </c>
      <c r="BK1951" s="42">
        <v>4.0816739999999996</v>
      </c>
      <c r="BL1951" s="42">
        <v>8.1633469999999999</v>
      </c>
      <c r="BM1951" s="42">
        <v>0</v>
      </c>
      <c r="BN1951" s="42">
        <v>24.490041000000002</v>
      </c>
      <c r="BO1951" s="42">
        <v>57.143428999999998</v>
      </c>
      <c r="BP1951" s="42">
        <v>0</v>
      </c>
      <c r="BQ1951" s="42">
        <v>73.470123000000001</v>
      </c>
      <c r="BR1951" s="42">
        <v>28.571715000000001</v>
      </c>
      <c r="BS1951" s="42">
        <v>69.388450000000006</v>
      </c>
      <c r="BT1951" s="42">
        <v>0</v>
      </c>
      <c r="BU1951" s="42">
        <v>0</v>
      </c>
      <c r="BV1951" s="42">
        <v>0</v>
      </c>
      <c r="BW1951" s="42">
        <v>4.0816739999999996</v>
      </c>
      <c r="BX1951" s="42">
        <v>4.0816739999999996</v>
      </c>
      <c r="BY1951" s="42">
        <v>8.1633469999999999</v>
      </c>
      <c r="BZ1951" s="42">
        <v>0</v>
      </c>
      <c r="CA1951" s="42">
        <v>53.061756000000003</v>
      </c>
      <c r="CB1951" s="42">
        <v>167.180263</v>
      </c>
      <c r="CC1951" s="42">
        <v>32.653388</v>
      </c>
      <c r="CD1951" s="42">
        <v>8.1633469999999999</v>
      </c>
      <c r="CE1951" s="42">
        <v>0</v>
      </c>
      <c r="CF1951" s="42">
        <v>20.324192</v>
      </c>
      <c r="CG1951" s="42">
        <v>69.388450000000006</v>
      </c>
      <c r="CH1951" s="42">
        <v>32.653388</v>
      </c>
      <c r="CI1951" s="42">
        <v>0</v>
      </c>
      <c r="CJ1951" s="42">
        <v>3.9974980000000002</v>
      </c>
      <c r="CK1951" s="42">
        <v>179.59363400000001</v>
      </c>
      <c r="CL1951" s="42">
        <v>0</v>
      </c>
      <c r="CM1951" s="42">
        <v>0</v>
      </c>
      <c r="CN1951" s="42">
        <v>0</v>
      </c>
      <c r="CO1951" s="42">
        <v>20.408367999999999</v>
      </c>
      <c r="CP1951" s="42">
        <v>0</v>
      </c>
      <c r="CQ1951" s="42">
        <v>4.0816739999999996</v>
      </c>
      <c r="CR1951" s="42">
        <v>146.940246</v>
      </c>
      <c r="CS1951" s="42">
        <v>8.1633469999999999</v>
      </c>
    </row>
    <row r="1952" spans="1:97">
      <c r="A1952" s="40" t="s">
        <v>4615</v>
      </c>
      <c r="B1952" s="40" t="s">
        <v>289</v>
      </c>
      <c r="C1952" s="40" t="s">
        <v>4176</v>
      </c>
      <c r="D1952" s="40" t="s">
        <v>4177</v>
      </c>
      <c r="E1952" s="40" t="s">
        <v>4286</v>
      </c>
      <c r="F1952" s="40" t="s">
        <v>2814</v>
      </c>
      <c r="G1952" s="41" t="s">
        <v>294</v>
      </c>
      <c r="H1952" s="40" t="s">
        <v>4616</v>
      </c>
      <c r="I1952" s="42">
        <v>279</v>
      </c>
      <c r="J1952" s="42">
        <v>62.696629000000001</v>
      </c>
      <c r="K1952" s="42">
        <v>30.303370999999999</v>
      </c>
      <c r="L1952" s="42">
        <v>67.921347999999995</v>
      </c>
      <c r="M1952" s="42">
        <v>56.426966</v>
      </c>
      <c r="N1952" s="42">
        <v>39.707864999999998</v>
      </c>
      <c r="O1952" s="42">
        <v>21.943819999999999</v>
      </c>
      <c r="P1952" s="42">
        <v>31</v>
      </c>
      <c r="Q1952" s="42">
        <v>23</v>
      </c>
      <c r="R1952" s="42">
        <v>50</v>
      </c>
      <c r="S1952" s="42">
        <v>37</v>
      </c>
      <c r="T1952" s="42">
        <v>38</v>
      </c>
      <c r="U1952" s="42">
        <v>6</v>
      </c>
      <c r="V1952" s="42">
        <v>140.02247199999999</v>
      </c>
      <c r="W1952" s="42">
        <v>32.393258000000003</v>
      </c>
      <c r="X1952" s="42">
        <v>16.719100999999998</v>
      </c>
      <c r="Y1952" s="42">
        <v>35.528089999999999</v>
      </c>
      <c r="Z1952" s="42">
        <v>27.168538999999999</v>
      </c>
      <c r="AA1952" s="42">
        <v>18.808989</v>
      </c>
      <c r="AB1952" s="42">
        <v>9.4044939999999997</v>
      </c>
      <c r="AC1952" s="42">
        <v>0</v>
      </c>
      <c r="AD1952" s="42">
        <v>41.797753</v>
      </c>
      <c r="AE1952" s="42">
        <v>78.370787000000007</v>
      </c>
      <c r="AF1952" s="42">
        <v>19.853933000000001</v>
      </c>
      <c r="AG1952" s="42">
        <v>138.97752800000001</v>
      </c>
      <c r="AH1952" s="42">
        <v>30.303370999999999</v>
      </c>
      <c r="AI1952" s="42">
        <v>13.58427</v>
      </c>
      <c r="AJ1952" s="42">
        <v>32.393258000000003</v>
      </c>
      <c r="AK1952" s="42">
        <v>29.258427000000001</v>
      </c>
      <c r="AL1952" s="42">
        <v>20.898876000000001</v>
      </c>
      <c r="AM1952" s="42">
        <v>12.539326000000001</v>
      </c>
      <c r="AN1952" s="42">
        <v>0</v>
      </c>
      <c r="AO1952" s="42">
        <v>35.528089999999999</v>
      </c>
      <c r="AP1952" s="42">
        <v>78.370787000000007</v>
      </c>
      <c r="AQ1952" s="42">
        <v>25.078652000000002</v>
      </c>
      <c r="AR1952" s="42">
        <v>217.34831500000001</v>
      </c>
      <c r="AS1952" s="42">
        <v>0</v>
      </c>
      <c r="AT1952" s="42">
        <v>4.1797750000000002</v>
      </c>
      <c r="AU1952" s="42">
        <v>12.539326000000001</v>
      </c>
      <c r="AV1952" s="42">
        <v>29.258427000000001</v>
      </c>
      <c r="AW1952" s="42">
        <v>45.977528</v>
      </c>
      <c r="AX1952" s="42">
        <v>50.157302999999999</v>
      </c>
      <c r="AY1952" s="42">
        <v>33.438201999999997</v>
      </c>
      <c r="AZ1952" s="42">
        <v>41.797753</v>
      </c>
      <c r="BA1952" s="42">
        <v>117.033708</v>
      </c>
      <c r="BB1952" s="42">
        <v>0</v>
      </c>
      <c r="BC1952" s="42">
        <v>4.1797750000000002</v>
      </c>
      <c r="BD1952" s="42">
        <v>12.539326000000001</v>
      </c>
      <c r="BE1952" s="42">
        <v>12.539326000000001</v>
      </c>
      <c r="BF1952" s="42">
        <v>8.3595509999999997</v>
      </c>
      <c r="BG1952" s="42">
        <v>45.977528</v>
      </c>
      <c r="BH1952" s="42">
        <v>12.539326000000001</v>
      </c>
      <c r="BI1952" s="42">
        <v>20.898876000000001</v>
      </c>
      <c r="BJ1952" s="42">
        <v>100.314607</v>
      </c>
      <c r="BK1952" s="42">
        <v>0</v>
      </c>
      <c r="BL1952" s="42">
        <v>0</v>
      </c>
      <c r="BM1952" s="42">
        <v>0</v>
      </c>
      <c r="BN1952" s="42">
        <v>16.719100999999998</v>
      </c>
      <c r="BO1952" s="42">
        <v>37.617978000000001</v>
      </c>
      <c r="BP1952" s="42">
        <v>4.1797750000000002</v>
      </c>
      <c r="BQ1952" s="42">
        <v>20.898876000000001</v>
      </c>
      <c r="BR1952" s="42">
        <v>20.898876000000001</v>
      </c>
      <c r="BS1952" s="42">
        <v>33.438201999999997</v>
      </c>
      <c r="BT1952" s="42">
        <v>0</v>
      </c>
      <c r="BU1952" s="42">
        <v>0</v>
      </c>
      <c r="BV1952" s="42">
        <v>0</v>
      </c>
      <c r="BW1952" s="42">
        <v>0</v>
      </c>
      <c r="BX1952" s="42">
        <v>0</v>
      </c>
      <c r="BY1952" s="42">
        <v>8.3595509999999997</v>
      </c>
      <c r="BZ1952" s="42">
        <v>0</v>
      </c>
      <c r="CA1952" s="42">
        <v>25.078652000000002</v>
      </c>
      <c r="CB1952" s="42">
        <v>117.033708</v>
      </c>
      <c r="CC1952" s="42">
        <v>0</v>
      </c>
      <c r="CD1952" s="42">
        <v>0</v>
      </c>
      <c r="CE1952" s="42">
        <v>8.3595509999999997</v>
      </c>
      <c r="CF1952" s="42">
        <v>25.078652000000002</v>
      </c>
      <c r="CG1952" s="42">
        <v>41.797753</v>
      </c>
      <c r="CH1952" s="42">
        <v>33.438201999999997</v>
      </c>
      <c r="CI1952" s="42">
        <v>0</v>
      </c>
      <c r="CJ1952" s="42">
        <v>8.3595509999999997</v>
      </c>
      <c r="CK1952" s="42">
        <v>66.876403999999994</v>
      </c>
      <c r="CL1952" s="42">
        <v>0</v>
      </c>
      <c r="CM1952" s="42">
        <v>4.1797750000000002</v>
      </c>
      <c r="CN1952" s="42">
        <v>4.1797750000000002</v>
      </c>
      <c r="CO1952" s="42">
        <v>4.1797750000000002</v>
      </c>
      <c r="CP1952" s="42">
        <v>4.1797750000000002</v>
      </c>
      <c r="CQ1952" s="42">
        <v>8.3595509999999997</v>
      </c>
      <c r="CR1952" s="42">
        <v>33.438201999999997</v>
      </c>
      <c r="CS1952" s="42">
        <v>8.3595509999999997</v>
      </c>
    </row>
    <row r="1953" spans="1:97">
      <c r="A1953" s="40" t="s">
        <v>4617</v>
      </c>
      <c r="B1953" s="40" t="s">
        <v>289</v>
      </c>
      <c r="C1953" s="40" t="s">
        <v>4176</v>
      </c>
      <c r="D1953" s="40" t="s">
        <v>4187</v>
      </c>
      <c r="E1953" s="40" t="s">
        <v>4342</v>
      </c>
      <c r="F1953" s="40" t="s">
        <v>2814</v>
      </c>
      <c r="G1953" s="41" t="s">
        <v>294</v>
      </c>
      <c r="H1953" s="40" t="s">
        <v>4618</v>
      </c>
      <c r="I1953" s="42">
        <v>415</v>
      </c>
      <c r="J1953" s="42">
        <v>59.702123</v>
      </c>
      <c r="K1953" s="42">
        <v>85.170236000000003</v>
      </c>
      <c r="L1953" s="42">
        <v>93.957440000000005</v>
      </c>
      <c r="M1953" s="42">
        <v>90.042546999999999</v>
      </c>
      <c r="N1953" s="42">
        <v>50.893613000000002</v>
      </c>
      <c r="O1953" s="42">
        <v>35.23404</v>
      </c>
      <c r="P1953" s="42">
        <v>61</v>
      </c>
      <c r="Q1953" s="42">
        <v>91</v>
      </c>
      <c r="R1953" s="42">
        <v>122</v>
      </c>
      <c r="S1953" s="42">
        <v>87</v>
      </c>
      <c r="T1953" s="42">
        <v>50</v>
      </c>
      <c r="U1953" s="42">
        <v>25</v>
      </c>
      <c r="V1953" s="42">
        <v>219.25533300000001</v>
      </c>
      <c r="W1953" s="42">
        <v>33.276592999999998</v>
      </c>
      <c r="X1953" s="42">
        <v>41.127685999999997</v>
      </c>
      <c r="Y1953" s="42">
        <v>50.893613000000002</v>
      </c>
      <c r="Z1953" s="42">
        <v>53.829782999999999</v>
      </c>
      <c r="AA1953" s="42">
        <v>29.361699999999999</v>
      </c>
      <c r="AB1953" s="42">
        <v>10.765957</v>
      </c>
      <c r="AC1953" s="42">
        <v>0</v>
      </c>
      <c r="AD1953" s="42">
        <v>38.170209999999997</v>
      </c>
      <c r="AE1953" s="42">
        <v>158.57448600000001</v>
      </c>
      <c r="AF1953" s="42">
        <v>22.510636999999999</v>
      </c>
      <c r="AG1953" s="42">
        <v>195.74466699999999</v>
      </c>
      <c r="AH1953" s="42">
        <v>26.425529999999998</v>
      </c>
      <c r="AI1953" s="42">
        <v>44.042549999999999</v>
      </c>
      <c r="AJ1953" s="42">
        <v>43.063827000000003</v>
      </c>
      <c r="AK1953" s="42">
        <v>36.212763000000002</v>
      </c>
      <c r="AL1953" s="42">
        <v>21.531912999999999</v>
      </c>
      <c r="AM1953" s="42">
        <v>23.489360000000001</v>
      </c>
      <c r="AN1953" s="42">
        <v>0.97872300000000001</v>
      </c>
      <c r="AO1953" s="42">
        <v>33.276592999999998</v>
      </c>
      <c r="AP1953" s="42">
        <v>129.19148000000001</v>
      </c>
      <c r="AQ1953" s="42">
        <v>33.276592999999998</v>
      </c>
      <c r="AR1953" s="42">
        <v>360.170187</v>
      </c>
      <c r="AS1953" s="42">
        <v>0</v>
      </c>
      <c r="AT1953" s="42">
        <v>39.148933</v>
      </c>
      <c r="AU1953" s="42">
        <v>23.489360000000001</v>
      </c>
      <c r="AV1953" s="42">
        <v>50.893613000000002</v>
      </c>
      <c r="AW1953" s="42">
        <v>101.787227</v>
      </c>
      <c r="AX1953" s="42">
        <v>27.404253000000001</v>
      </c>
      <c r="AY1953" s="42">
        <v>90.042546999999999</v>
      </c>
      <c r="AZ1953" s="42">
        <v>27.404253000000001</v>
      </c>
      <c r="BA1953" s="42">
        <v>180.085094</v>
      </c>
      <c r="BB1953" s="42">
        <v>0</v>
      </c>
      <c r="BC1953" s="42">
        <v>23.489360000000001</v>
      </c>
      <c r="BD1953" s="42">
        <v>11.744680000000001</v>
      </c>
      <c r="BE1953" s="42">
        <v>23.489360000000001</v>
      </c>
      <c r="BF1953" s="42">
        <v>43.063827000000003</v>
      </c>
      <c r="BG1953" s="42">
        <v>23.489360000000001</v>
      </c>
      <c r="BH1953" s="42">
        <v>43.063827000000003</v>
      </c>
      <c r="BI1953" s="42">
        <v>11.744680000000001</v>
      </c>
      <c r="BJ1953" s="42">
        <v>180.085094</v>
      </c>
      <c r="BK1953" s="42">
        <v>0</v>
      </c>
      <c r="BL1953" s="42">
        <v>15.659573</v>
      </c>
      <c r="BM1953" s="42">
        <v>11.744680000000001</v>
      </c>
      <c r="BN1953" s="42">
        <v>27.404253000000001</v>
      </c>
      <c r="BO1953" s="42">
        <v>58.723399999999998</v>
      </c>
      <c r="BP1953" s="42">
        <v>3.9148930000000002</v>
      </c>
      <c r="BQ1953" s="42">
        <v>46.978720000000003</v>
      </c>
      <c r="BR1953" s="42">
        <v>15.659573</v>
      </c>
      <c r="BS1953" s="42">
        <v>54.808506999999999</v>
      </c>
      <c r="BT1953" s="42">
        <v>0</v>
      </c>
      <c r="BU1953" s="42">
        <v>0</v>
      </c>
      <c r="BV1953" s="42">
        <v>3.9148930000000002</v>
      </c>
      <c r="BW1953" s="42">
        <v>11.744680000000001</v>
      </c>
      <c r="BX1953" s="42">
        <v>23.489360000000001</v>
      </c>
      <c r="BY1953" s="42">
        <v>7.8297869999999996</v>
      </c>
      <c r="BZ1953" s="42">
        <v>0</v>
      </c>
      <c r="CA1953" s="42">
        <v>7.8297869999999996</v>
      </c>
      <c r="CB1953" s="42">
        <v>180.085094</v>
      </c>
      <c r="CC1953" s="42">
        <v>0</v>
      </c>
      <c r="CD1953" s="42">
        <v>39.148933</v>
      </c>
      <c r="CE1953" s="42">
        <v>11.744680000000001</v>
      </c>
      <c r="CF1953" s="42">
        <v>31.319147000000001</v>
      </c>
      <c r="CG1953" s="42">
        <v>74.382973000000007</v>
      </c>
      <c r="CH1953" s="42">
        <v>19.574466999999999</v>
      </c>
      <c r="CI1953" s="42">
        <v>0</v>
      </c>
      <c r="CJ1953" s="42">
        <v>3.9148930000000002</v>
      </c>
      <c r="CK1953" s="42">
        <v>125.27658700000001</v>
      </c>
      <c r="CL1953" s="42">
        <v>0</v>
      </c>
      <c r="CM1953" s="42">
        <v>0</v>
      </c>
      <c r="CN1953" s="42">
        <v>7.8297869999999996</v>
      </c>
      <c r="CO1953" s="42">
        <v>7.8297869999999996</v>
      </c>
      <c r="CP1953" s="42">
        <v>3.9148930000000002</v>
      </c>
      <c r="CQ1953" s="42">
        <v>0</v>
      </c>
      <c r="CR1953" s="42">
        <v>90.042546999999999</v>
      </c>
      <c r="CS1953" s="42">
        <v>15.659573</v>
      </c>
    </row>
    <row r="1954" spans="1:97">
      <c r="A1954" s="40" t="s">
        <v>4619</v>
      </c>
      <c r="B1954" s="40" t="s">
        <v>289</v>
      </c>
      <c r="C1954" s="40" t="s">
        <v>4176</v>
      </c>
      <c r="D1954" s="40" t="s">
        <v>4177</v>
      </c>
      <c r="E1954" s="40" t="s">
        <v>4369</v>
      </c>
      <c r="F1954" s="40" t="s">
        <v>2814</v>
      </c>
      <c r="G1954" s="41" t="s">
        <v>294</v>
      </c>
      <c r="H1954" s="40" t="s">
        <v>4620</v>
      </c>
      <c r="I1954" s="42">
        <v>254</v>
      </c>
      <c r="J1954" s="42">
        <v>51</v>
      </c>
      <c r="K1954" s="42">
        <v>31</v>
      </c>
      <c r="L1954" s="42">
        <v>48</v>
      </c>
      <c r="M1954" s="42">
        <v>42</v>
      </c>
      <c r="N1954" s="42">
        <v>38</v>
      </c>
      <c r="O1954" s="42">
        <v>44</v>
      </c>
      <c r="P1954" s="42">
        <v>35</v>
      </c>
      <c r="Q1954" s="42">
        <v>30</v>
      </c>
      <c r="R1954" s="42">
        <v>39</v>
      </c>
      <c r="S1954" s="42">
        <v>30</v>
      </c>
      <c r="T1954" s="42">
        <v>55</v>
      </c>
      <c r="U1954" s="42">
        <v>28</v>
      </c>
      <c r="V1954" s="42">
        <v>126</v>
      </c>
      <c r="W1954" s="42">
        <v>26</v>
      </c>
      <c r="X1954" s="42">
        <v>14</v>
      </c>
      <c r="Y1954" s="42">
        <v>23</v>
      </c>
      <c r="Z1954" s="42">
        <v>26</v>
      </c>
      <c r="AA1954" s="42">
        <v>19</v>
      </c>
      <c r="AB1954" s="42">
        <v>18</v>
      </c>
      <c r="AC1954" s="42">
        <v>0</v>
      </c>
      <c r="AD1954" s="42">
        <v>30</v>
      </c>
      <c r="AE1954" s="42">
        <v>66</v>
      </c>
      <c r="AF1954" s="42">
        <v>30</v>
      </c>
      <c r="AG1954" s="42">
        <v>128</v>
      </c>
      <c r="AH1954" s="42">
        <v>25</v>
      </c>
      <c r="AI1954" s="42">
        <v>17</v>
      </c>
      <c r="AJ1954" s="42">
        <v>25</v>
      </c>
      <c r="AK1954" s="42">
        <v>16</v>
      </c>
      <c r="AL1954" s="42">
        <v>19</v>
      </c>
      <c r="AM1954" s="42">
        <v>26</v>
      </c>
      <c r="AN1954" s="42">
        <v>0</v>
      </c>
      <c r="AO1954" s="42">
        <v>33</v>
      </c>
      <c r="AP1954" s="42">
        <v>59</v>
      </c>
      <c r="AQ1954" s="42">
        <v>36</v>
      </c>
      <c r="AR1954" s="42">
        <v>200</v>
      </c>
      <c r="AS1954" s="42">
        <v>4</v>
      </c>
      <c r="AT1954" s="42">
        <v>12</v>
      </c>
      <c r="AU1954" s="42">
        <v>4</v>
      </c>
      <c r="AV1954" s="42">
        <v>32</v>
      </c>
      <c r="AW1954" s="42">
        <v>24</v>
      </c>
      <c r="AX1954" s="42">
        <v>36</v>
      </c>
      <c r="AY1954" s="42">
        <v>72</v>
      </c>
      <c r="AZ1954" s="42">
        <v>16</v>
      </c>
      <c r="BA1954" s="42">
        <v>80</v>
      </c>
      <c r="BB1954" s="42">
        <v>4</v>
      </c>
      <c r="BC1954" s="42">
        <v>8</v>
      </c>
      <c r="BD1954" s="42">
        <v>0</v>
      </c>
      <c r="BE1954" s="42">
        <v>24</v>
      </c>
      <c r="BF1954" s="42">
        <v>0</v>
      </c>
      <c r="BG1954" s="42">
        <v>16</v>
      </c>
      <c r="BH1954" s="42">
        <v>28</v>
      </c>
      <c r="BI1954" s="42">
        <v>0</v>
      </c>
      <c r="BJ1954" s="42">
        <v>120</v>
      </c>
      <c r="BK1954" s="42">
        <v>0</v>
      </c>
      <c r="BL1954" s="42">
        <v>4</v>
      </c>
      <c r="BM1954" s="42">
        <v>4</v>
      </c>
      <c r="BN1954" s="42">
        <v>8</v>
      </c>
      <c r="BO1954" s="42">
        <v>24</v>
      </c>
      <c r="BP1954" s="42">
        <v>20</v>
      </c>
      <c r="BQ1954" s="42">
        <v>44</v>
      </c>
      <c r="BR1954" s="42">
        <v>16</v>
      </c>
      <c r="BS1954" s="42">
        <v>20</v>
      </c>
      <c r="BT1954" s="42">
        <v>0</v>
      </c>
      <c r="BU1954" s="42">
        <v>0</v>
      </c>
      <c r="BV1954" s="42">
        <v>0</v>
      </c>
      <c r="BW1954" s="42">
        <v>0</v>
      </c>
      <c r="BX1954" s="42">
        <v>4</v>
      </c>
      <c r="BY1954" s="42">
        <v>0</v>
      </c>
      <c r="BZ1954" s="42">
        <v>0</v>
      </c>
      <c r="CA1954" s="42">
        <v>16</v>
      </c>
      <c r="CB1954" s="42">
        <v>104</v>
      </c>
      <c r="CC1954" s="42">
        <v>4</v>
      </c>
      <c r="CD1954" s="42">
        <v>12</v>
      </c>
      <c r="CE1954" s="42">
        <v>4</v>
      </c>
      <c r="CF1954" s="42">
        <v>32</v>
      </c>
      <c r="CG1954" s="42">
        <v>16</v>
      </c>
      <c r="CH1954" s="42">
        <v>36</v>
      </c>
      <c r="CI1954" s="42">
        <v>0</v>
      </c>
      <c r="CJ1954" s="42">
        <v>0</v>
      </c>
      <c r="CK1954" s="42">
        <v>76</v>
      </c>
      <c r="CL1954" s="42">
        <v>0</v>
      </c>
      <c r="CM1954" s="42">
        <v>0</v>
      </c>
      <c r="CN1954" s="42">
        <v>0</v>
      </c>
      <c r="CO1954" s="42">
        <v>0</v>
      </c>
      <c r="CP1954" s="42">
        <v>4</v>
      </c>
      <c r="CQ1954" s="42">
        <v>0</v>
      </c>
      <c r="CR1954" s="42">
        <v>72</v>
      </c>
      <c r="CS1954" s="42">
        <v>0</v>
      </c>
    </row>
    <row r="1955" spans="1:97">
      <c r="A1955" s="40" t="s">
        <v>4621</v>
      </c>
      <c r="B1955" s="40" t="s">
        <v>289</v>
      </c>
      <c r="C1955" s="40" t="s">
        <v>4176</v>
      </c>
      <c r="D1955" s="40" t="s">
        <v>4187</v>
      </c>
      <c r="E1955" s="40" t="s">
        <v>4194</v>
      </c>
      <c r="F1955" s="40" t="s">
        <v>2814</v>
      </c>
      <c r="G1955" s="41" t="s">
        <v>294</v>
      </c>
      <c r="H1955" s="40" t="s">
        <v>4622</v>
      </c>
      <c r="I1955" s="42">
        <v>131</v>
      </c>
      <c r="J1955" s="42">
        <v>18.279070000000001</v>
      </c>
      <c r="K1955" s="42">
        <v>17.263566000000001</v>
      </c>
      <c r="L1955" s="42">
        <v>27.418604999999999</v>
      </c>
      <c r="M1955" s="42">
        <v>21.325581</v>
      </c>
      <c r="N1955" s="42">
        <v>31.480619999999998</v>
      </c>
      <c r="O1955" s="42">
        <v>15.232557999999999</v>
      </c>
      <c r="P1955" s="42">
        <v>15</v>
      </c>
      <c r="Q1955" s="42">
        <v>16</v>
      </c>
      <c r="R1955" s="42">
        <v>19</v>
      </c>
      <c r="S1955" s="42">
        <v>24</v>
      </c>
      <c r="T1955" s="42">
        <v>25</v>
      </c>
      <c r="U1955" s="42">
        <v>6</v>
      </c>
      <c r="V1955" s="42">
        <v>71.085271000000006</v>
      </c>
      <c r="W1955" s="42">
        <v>13.201549999999999</v>
      </c>
      <c r="X1955" s="42">
        <v>7.1085269999999996</v>
      </c>
      <c r="Y1955" s="42">
        <v>16.248062000000001</v>
      </c>
      <c r="Z1955" s="42">
        <v>10.155039</v>
      </c>
      <c r="AA1955" s="42">
        <v>16.248062000000001</v>
      </c>
      <c r="AB1955" s="42">
        <v>8.1240310000000004</v>
      </c>
      <c r="AC1955" s="42">
        <v>0</v>
      </c>
      <c r="AD1955" s="42">
        <v>16.248062000000001</v>
      </c>
      <c r="AE1955" s="42">
        <v>36.558140000000002</v>
      </c>
      <c r="AF1955" s="42">
        <v>18.279070000000001</v>
      </c>
      <c r="AG1955" s="42">
        <v>59.914729000000001</v>
      </c>
      <c r="AH1955" s="42">
        <v>5.0775189999999997</v>
      </c>
      <c r="AI1955" s="42">
        <v>10.155039</v>
      </c>
      <c r="AJ1955" s="42">
        <v>11.170543</v>
      </c>
      <c r="AK1955" s="42">
        <v>11.170543</v>
      </c>
      <c r="AL1955" s="42">
        <v>15.232557999999999</v>
      </c>
      <c r="AM1955" s="42">
        <v>7.1085269999999996</v>
      </c>
      <c r="AN1955" s="42">
        <v>0</v>
      </c>
      <c r="AO1955" s="42">
        <v>8.1240310000000004</v>
      </c>
      <c r="AP1955" s="42">
        <v>35.542636000000002</v>
      </c>
      <c r="AQ1955" s="42">
        <v>16.248062000000001</v>
      </c>
      <c r="AR1955" s="42">
        <v>129.98449600000001</v>
      </c>
      <c r="AS1955" s="42">
        <v>8.1240310000000004</v>
      </c>
      <c r="AT1955" s="42">
        <v>4.0620159999999998</v>
      </c>
      <c r="AU1955" s="42">
        <v>0</v>
      </c>
      <c r="AV1955" s="42">
        <v>4.0620159999999998</v>
      </c>
      <c r="AW1955" s="42">
        <v>20.310078000000001</v>
      </c>
      <c r="AX1955" s="42">
        <v>20.310078000000001</v>
      </c>
      <c r="AY1955" s="42">
        <v>60.930233000000001</v>
      </c>
      <c r="AZ1955" s="42">
        <v>12.186047</v>
      </c>
      <c r="BA1955" s="42">
        <v>77.178295000000006</v>
      </c>
      <c r="BB1955" s="42">
        <v>8.1240310000000004</v>
      </c>
      <c r="BC1955" s="42">
        <v>4.0620159999999998</v>
      </c>
      <c r="BD1955" s="42">
        <v>0</v>
      </c>
      <c r="BE1955" s="42">
        <v>0</v>
      </c>
      <c r="BF1955" s="42">
        <v>12.186047</v>
      </c>
      <c r="BG1955" s="42">
        <v>12.186047</v>
      </c>
      <c r="BH1955" s="42">
        <v>36.558140000000002</v>
      </c>
      <c r="BI1955" s="42">
        <v>4.0620159999999998</v>
      </c>
      <c r="BJ1955" s="42">
        <v>52.806201999999999</v>
      </c>
      <c r="BK1955" s="42">
        <v>0</v>
      </c>
      <c r="BL1955" s="42">
        <v>0</v>
      </c>
      <c r="BM1955" s="42">
        <v>0</v>
      </c>
      <c r="BN1955" s="42">
        <v>4.0620159999999998</v>
      </c>
      <c r="BO1955" s="42">
        <v>8.1240310000000004</v>
      </c>
      <c r="BP1955" s="42">
        <v>8.1240310000000004</v>
      </c>
      <c r="BQ1955" s="42">
        <v>24.372093</v>
      </c>
      <c r="BR1955" s="42">
        <v>8.1240310000000004</v>
      </c>
      <c r="BS1955" s="42">
        <v>8.1240310000000004</v>
      </c>
      <c r="BT1955" s="42">
        <v>0</v>
      </c>
      <c r="BU1955" s="42">
        <v>0</v>
      </c>
      <c r="BV1955" s="42">
        <v>0</v>
      </c>
      <c r="BW1955" s="42">
        <v>0</v>
      </c>
      <c r="BX1955" s="42">
        <v>4.0620159999999998</v>
      </c>
      <c r="BY1955" s="42">
        <v>0</v>
      </c>
      <c r="BZ1955" s="42">
        <v>0</v>
      </c>
      <c r="CA1955" s="42">
        <v>4.0620159999999998</v>
      </c>
      <c r="CB1955" s="42">
        <v>56.868217000000001</v>
      </c>
      <c r="CC1955" s="42">
        <v>4.0620159999999998</v>
      </c>
      <c r="CD1955" s="42">
        <v>4.0620159999999998</v>
      </c>
      <c r="CE1955" s="42">
        <v>0</v>
      </c>
      <c r="CF1955" s="42">
        <v>4.0620159999999998</v>
      </c>
      <c r="CG1955" s="42">
        <v>16.248062000000001</v>
      </c>
      <c r="CH1955" s="42">
        <v>16.248062000000001</v>
      </c>
      <c r="CI1955" s="42">
        <v>4.0620159999999998</v>
      </c>
      <c r="CJ1955" s="42">
        <v>8.1240310000000004</v>
      </c>
      <c r="CK1955" s="42">
        <v>64.992248000000004</v>
      </c>
      <c r="CL1955" s="42">
        <v>4.0620159999999998</v>
      </c>
      <c r="CM1955" s="42">
        <v>0</v>
      </c>
      <c r="CN1955" s="42">
        <v>0</v>
      </c>
      <c r="CO1955" s="42">
        <v>0</v>
      </c>
      <c r="CP1955" s="42">
        <v>0</v>
      </c>
      <c r="CQ1955" s="42">
        <v>4.0620159999999998</v>
      </c>
      <c r="CR1955" s="42">
        <v>56.868217000000001</v>
      </c>
      <c r="CS1955" s="42">
        <v>0</v>
      </c>
    </row>
    <row r="1956" spans="1:97">
      <c r="A1956" s="40" t="s">
        <v>4623</v>
      </c>
      <c r="B1956" s="40" t="s">
        <v>289</v>
      </c>
      <c r="C1956" s="40" t="s">
        <v>4176</v>
      </c>
      <c r="D1956" s="40" t="s">
        <v>4187</v>
      </c>
      <c r="E1956" s="40" t="s">
        <v>4463</v>
      </c>
      <c r="F1956" s="40" t="s">
        <v>4195</v>
      </c>
      <c r="G1956" s="41" t="s">
        <v>294</v>
      </c>
      <c r="H1956" s="40" t="s">
        <v>4624</v>
      </c>
      <c r="I1956" s="42">
        <v>377</v>
      </c>
      <c r="J1956" s="42">
        <v>81</v>
      </c>
      <c r="K1956" s="42">
        <v>45</v>
      </c>
      <c r="L1956" s="42">
        <v>91</v>
      </c>
      <c r="M1956" s="42">
        <v>83</v>
      </c>
      <c r="N1956" s="42">
        <v>60</v>
      </c>
      <c r="O1956" s="42">
        <v>17</v>
      </c>
      <c r="P1956" s="42">
        <v>57</v>
      </c>
      <c r="Q1956" s="42">
        <v>55</v>
      </c>
      <c r="R1956" s="42">
        <v>73</v>
      </c>
      <c r="S1956" s="42">
        <v>80</v>
      </c>
      <c r="T1956" s="42">
        <v>23</v>
      </c>
      <c r="U1956" s="42">
        <v>30</v>
      </c>
      <c r="V1956" s="42">
        <v>192</v>
      </c>
      <c r="W1956" s="42">
        <v>40</v>
      </c>
      <c r="X1956" s="42">
        <v>27</v>
      </c>
      <c r="Y1956" s="42">
        <v>47</v>
      </c>
      <c r="Z1956" s="42">
        <v>43</v>
      </c>
      <c r="AA1956" s="42">
        <v>29</v>
      </c>
      <c r="AB1956" s="42">
        <v>6</v>
      </c>
      <c r="AC1956" s="42">
        <v>0</v>
      </c>
      <c r="AD1956" s="42">
        <v>58</v>
      </c>
      <c r="AE1956" s="42">
        <v>109</v>
      </c>
      <c r="AF1956" s="42">
        <v>25</v>
      </c>
      <c r="AG1956" s="42">
        <v>185</v>
      </c>
      <c r="AH1956" s="42">
        <v>41</v>
      </c>
      <c r="AI1956" s="42">
        <v>18</v>
      </c>
      <c r="AJ1956" s="42">
        <v>44</v>
      </c>
      <c r="AK1956" s="42">
        <v>40</v>
      </c>
      <c r="AL1956" s="42">
        <v>31</v>
      </c>
      <c r="AM1956" s="42">
        <v>10</v>
      </c>
      <c r="AN1956" s="42">
        <v>1</v>
      </c>
      <c r="AO1956" s="42">
        <v>47</v>
      </c>
      <c r="AP1956" s="42">
        <v>114</v>
      </c>
      <c r="AQ1956" s="42">
        <v>24</v>
      </c>
      <c r="AR1956" s="42">
        <v>292</v>
      </c>
      <c r="AS1956" s="42">
        <v>0</v>
      </c>
      <c r="AT1956" s="42">
        <v>28</v>
      </c>
      <c r="AU1956" s="42">
        <v>12</v>
      </c>
      <c r="AV1956" s="42">
        <v>28</v>
      </c>
      <c r="AW1956" s="42">
        <v>52</v>
      </c>
      <c r="AX1956" s="42">
        <v>80</v>
      </c>
      <c r="AY1956" s="42">
        <v>72</v>
      </c>
      <c r="AZ1956" s="42">
        <v>20</v>
      </c>
      <c r="BA1956" s="42">
        <v>160</v>
      </c>
      <c r="BB1956" s="42">
        <v>0</v>
      </c>
      <c r="BC1956" s="42">
        <v>24</v>
      </c>
      <c r="BD1956" s="42">
        <v>4</v>
      </c>
      <c r="BE1956" s="42">
        <v>12</v>
      </c>
      <c r="BF1956" s="42">
        <v>0</v>
      </c>
      <c r="BG1956" s="42">
        <v>64</v>
      </c>
      <c r="BH1956" s="42">
        <v>44</v>
      </c>
      <c r="BI1956" s="42">
        <v>12</v>
      </c>
      <c r="BJ1956" s="42">
        <v>132</v>
      </c>
      <c r="BK1956" s="42">
        <v>0</v>
      </c>
      <c r="BL1956" s="42">
        <v>4</v>
      </c>
      <c r="BM1956" s="42">
        <v>8</v>
      </c>
      <c r="BN1956" s="42">
        <v>16</v>
      </c>
      <c r="BO1956" s="42">
        <v>52</v>
      </c>
      <c r="BP1956" s="42">
        <v>16</v>
      </c>
      <c r="BQ1956" s="42">
        <v>28</v>
      </c>
      <c r="BR1956" s="42">
        <v>8</v>
      </c>
      <c r="BS1956" s="42">
        <v>36</v>
      </c>
      <c r="BT1956" s="42">
        <v>0</v>
      </c>
      <c r="BU1956" s="42">
        <v>0</v>
      </c>
      <c r="BV1956" s="42">
        <v>0</v>
      </c>
      <c r="BW1956" s="42">
        <v>4</v>
      </c>
      <c r="BX1956" s="42">
        <v>4</v>
      </c>
      <c r="BY1956" s="42">
        <v>12</v>
      </c>
      <c r="BZ1956" s="42">
        <v>0</v>
      </c>
      <c r="CA1956" s="42">
        <v>16</v>
      </c>
      <c r="CB1956" s="42">
        <v>164</v>
      </c>
      <c r="CC1956" s="42">
        <v>0</v>
      </c>
      <c r="CD1956" s="42">
        <v>24</v>
      </c>
      <c r="CE1956" s="42">
        <v>12</v>
      </c>
      <c r="CF1956" s="42">
        <v>20</v>
      </c>
      <c r="CG1956" s="42">
        <v>36</v>
      </c>
      <c r="CH1956" s="42">
        <v>68</v>
      </c>
      <c r="CI1956" s="42">
        <v>0</v>
      </c>
      <c r="CJ1956" s="42">
        <v>4</v>
      </c>
      <c r="CK1956" s="42">
        <v>92</v>
      </c>
      <c r="CL1956" s="42">
        <v>0</v>
      </c>
      <c r="CM1956" s="42">
        <v>4</v>
      </c>
      <c r="CN1956" s="42">
        <v>0</v>
      </c>
      <c r="CO1956" s="42">
        <v>4</v>
      </c>
      <c r="CP1956" s="42">
        <v>12</v>
      </c>
      <c r="CQ1956" s="42">
        <v>0</v>
      </c>
      <c r="CR1956" s="42">
        <v>72</v>
      </c>
      <c r="CS1956" s="42">
        <v>0</v>
      </c>
    </row>
    <row r="1957" spans="1:97">
      <c r="A1957" s="40" t="s">
        <v>4625</v>
      </c>
      <c r="B1957" s="40" t="s">
        <v>289</v>
      </c>
      <c r="C1957" s="40" t="s">
        <v>4176</v>
      </c>
      <c r="D1957" s="40" t="s">
        <v>4177</v>
      </c>
      <c r="E1957" s="40" t="s">
        <v>4181</v>
      </c>
      <c r="F1957" s="40" t="s">
        <v>2814</v>
      </c>
      <c r="G1957" s="41" t="s">
        <v>294</v>
      </c>
      <c r="H1957" s="40" t="s">
        <v>4626</v>
      </c>
      <c r="I1957" s="42">
        <v>331</v>
      </c>
      <c r="J1957" s="42">
        <v>78.469168999999994</v>
      </c>
      <c r="K1957" s="42">
        <v>48.371406</v>
      </c>
      <c r="L1957" s="42">
        <v>84.843290999999994</v>
      </c>
      <c r="M1957" s="42">
        <v>68.794888</v>
      </c>
      <c r="N1957" s="42">
        <v>23.648243000000001</v>
      </c>
      <c r="O1957" s="42">
        <v>26.873003000000001</v>
      </c>
      <c r="P1957" s="42">
        <v>48</v>
      </c>
      <c r="Q1957" s="42">
        <v>32</v>
      </c>
      <c r="R1957" s="42">
        <v>55</v>
      </c>
      <c r="S1957" s="42">
        <v>44</v>
      </c>
      <c r="T1957" s="42">
        <v>27</v>
      </c>
      <c r="U1957" s="42">
        <v>25</v>
      </c>
      <c r="V1957" s="42">
        <v>175.136582</v>
      </c>
      <c r="W1957" s="42">
        <v>42.996805000000002</v>
      </c>
      <c r="X1957" s="42">
        <v>29.022843000000002</v>
      </c>
      <c r="Y1957" s="42">
        <v>46.146166000000001</v>
      </c>
      <c r="Z1957" s="42">
        <v>33.322524000000001</v>
      </c>
      <c r="AA1957" s="42">
        <v>12.899042</v>
      </c>
      <c r="AB1957" s="42">
        <v>9.6742810000000006</v>
      </c>
      <c r="AC1957" s="42">
        <v>1.0749200000000001</v>
      </c>
      <c r="AD1957" s="42">
        <v>50.521245999999998</v>
      </c>
      <c r="AE1957" s="42">
        <v>106.34169300000001</v>
      </c>
      <c r="AF1957" s="42">
        <v>18.273641999999999</v>
      </c>
      <c r="AG1957" s="42">
        <v>155.863418</v>
      </c>
      <c r="AH1957" s="42">
        <v>35.472363999999999</v>
      </c>
      <c r="AI1957" s="42">
        <v>19.348562000000001</v>
      </c>
      <c r="AJ1957" s="42">
        <v>38.697125</v>
      </c>
      <c r="AK1957" s="42">
        <v>35.472363999999999</v>
      </c>
      <c r="AL1957" s="42">
        <v>10.749200999999999</v>
      </c>
      <c r="AM1957" s="42">
        <v>15.048882000000001</v>
      </c>
      <c r="AN1957" s="42">
        <v>1.0749200000000001</v>
      </c>
      <c r="AO1957" s="42">
        <v>39.772044999999999</v>
      </c>
      <c r="AP1957" s="42">
        <v>90.293290999999996</v>
      </c>
      <c r="AQ1957" s="42">
        <v>25.798082999999998</v>
      </c>
      <c r="AR1957" s="42">
        <v>257.98083000000003</v>
      </c>
      <c r="AS1957" s="42">
        <v>21.498403</v>
      </c>
      <c r="AT1957" s="42">
        <v>12.899042</v>
      </c>
      <c r="AU1957" s="42">
        <v>4.2996809999999996</v>
      </c>
      <c r="AV1957" s="42">
        <v>25.798082999999998</v>
      </c>
      <c r="AW1957" s="42">
        <v>73.094569000000007</v>
      </c>
      <c r="AX1957" s="42">
        <v>55.895847000000003</v>
      </c>
      <c r="AY1957" s="42">
        <v>47.296486000000002</v>
      </c>
      <c r="AZ1957" s="42">
        <v>17.198722</v>
      </c>
      <c r="BA1957" s="42">
        <v>128.99041500000001</v>
      </c>
      <c r="BB1957" s="42">
        <v>17.198722</v>
      </c>
      <c r="BC1957" s="42">
        <v>12.899042</v>
      </c>
      <c r="BD1957" s="42">
        <v>4.2996809999999996</v>
      </c>
      <c r="BE1957" s="42">
        <v>17.198722</v>
      </c>
      <c r="BF1957" s="42">
        <v>4.2996809999999996</v>
      </c>
      <c r="BG1957" s="42">
        <v>42.996805000000002</v>
      </c>
      <c r="BH1957" s="42">
        <v>21.498403</v>
      </c>
      <c r="BI1957" s="42">
        <v>8.599361</v>
      </c>
      <c r="BJ1957" s="42">
        <v>128.99041500000001</v>
      </c>
      <c r="BK1957" s="42">
        <v>4.2996809999999996</v>
      </c>
      <c r="BL1957" s="42">
        <v>0</v>
      </c>
      <c r="BM1957" s="42">
        <v>0</v>
      </c>
      <c r="BN1957" s="42">
        <v>8.599361</v>
      </c>
      <c r="BO1957" s="42">
        <v>68.794888</v>
      </c>
      <c r="BP1957" s="42">
        <v>12.899042</v>
      </c>
      <c r="BQ1957" s="42">
        <v>25.798082999999998</v>
      </c>
      <c r="BR1957" s="42">
        <v>8.599361</v>
      </c>
      <c r="BS1957" s="42">
        <v>25.798082999999998</v>
      </c>
      <c r="BT1957" s="42">
        <v>0</v>
      </c>
      <c r="BU1957" s="42">
        <v>0</v>
      </c>
      <c r="BV1957" s="42">
        <v>0</v>
      </c>
      <c r="BW1957" s="42">
        <v>0</v>
      </c>
      <c r="BX1957" s="42">
        <v>4.2996809999999996</v>
      </c>
      <c r="BY1957" s="42">
        <v>12.899042</v>
      </c>
      <c r="BZ1957" s="42">
        <v>0</v>
      </c>
      <c r="CA1957" s="42">
        <v>8.599361</v>
      </c>
      <c r="CB1957" s="42">
        <v>133.29009600000001</v>
      </c>
      <c r="CC1957" s="42">
        <v>12.899042</v>
      </c>
      <c r="CD1957" s="42">
        <v>12.899042</v>
      </c>
      <c r="CE1957" s="42">
        <v>4.2996809999999996</v>
      </c>
      <c r="CF1957" s="42">
        <v>21.498403</v>
      </c>
      <c r="CG1957" s="42">
        <v>38.697125</v>
      </c>
      <c r="CH1957" s="42">
        <v>38.697125</v>
      </c>
      <c r="CI1957" s="42">
        <v>0</v>
      </c>
      <c r="CJ1957" s="42">
        <v>4.2996809999999996</v>
      </c>
      <c r="CK1957" s="42">
        <v>98.892651999999998</v>
      </c>
      <c r="CL1957" s="42">
        <v>8.599361</v>
      </c>
      <c r="CM1957" s="42">
        <v>0</v>
      </c>
      <c r="CN1957" s="42">
        <v>0</v>
      </c>
      <c r="CO1957" s="42">
        <v>4.2996809999999996</v>
      </c>
      <c r="CP1957" s="42">
        <v>30.097764000000002</v>
      </c>
      <c r="CQ1957" s="42">
        <v>4.2996809999999996</v>
      </c>
      <c r="CR1957" s="42">
        <v>47.296486000000002</v>
      </c>
      <c r="CS1957" s="42">
        <v>4.2996809999999996</v>
      </c>
    </row>
    <row r="1958" spans="1:97">
      <c r="A1958" s="40" t="s">
        <v>4627</v>
      </c>
      <c r="B1958" s="40" t="s">
        <v>289</v>
      </c>
      <c r="C1958" s="40" t="s">
        <v>4176</v>
      </c>
      <c r="D1958" s="40" t="s">
        <v>4187</v>
      </c>
      <c r="E1958" s="40" t="s">
        <v>4463</v>
      </c>
      <c r="F1958" s="40" t="s">
        <v>4195</v>
      </c>
      <c r="G1958" s="41" t="s">
        <v>294</v>
      </c>
      <c r="H1958" s="40" t="s">
        <v>4628</v>
      </c>
      <c r="I1958" s="42">
        <v>417</v>
      </c>
      <c r="J1958" s="42">
        <v>71.964539000000002</v>
      </c>
      <c r="K1958" s="42">
        <v>50.276595999999998</v>
      </c>
      <c r="L1958" s="42">
        <v>86.751773</v>
      </c>
      <c r="M1958" s="42">
        <v>115.34042599999999</v>
      </c>
      <c r="N1958" s="42">
        <v>55.205674000000002</v>
      </c>
      <c r="O1958" s="42">
        <v>37.460993000000002</v>
      </c>
      <c r="P1958" s="42">
        <v>76</v>
      </c>
      <c r="Q1958" s="42">
        <v>67</v>
      </c>
      <c r="R1958" s="42">
        <v>96</v>
      </c>
      <c r="S1958" s="42">
        <v>80</v>
      </c>
      <c r="T1958" s="42">
        <v>61</v>
      </c>
      <c r="U1958" s="42">
        <v>14</v>
      </c>
      <c r="V1958" s="42">
        <v>210.964539</v>
      </c>
      <c r="W1958" s="42">
        <v>40.418439999999997</v>
      </c>
      <c r="X1958" s="42">
        <v>28.588652</v>
      </c>
      <c r="Y1958" s="42">
        <v>43.375886999999999</v>
      </c>
      <c r="Z1958" s="42">
        <v>55.205674000000002</v>
      </c>
      <c r="AA1958" s="42">
        <v>28.588652</v>
      </c>
      <c r="AB1958" s="42">
        <v>12.815602999999999</v>
      </c>
      <c r="AC1958" s="42">
        <v>1.9716309999999999</v>
      </c>
      <c r="AD1958" s="42">
        <v>52.248227</v>
      </c>
      <c r="AE1958" s="42">
        <v>131.11347499999999</v>
      </c>
      <c r="AF1958" s="42">
        <v>27.602837000000001</v>
      </c>
      <c r="AG1958" s="42">
        <v>206.035461</v>
      </c>
      <c r="AH1958" s="42">
        <v>31.546099000000002</v>
      </c>
      <c r="AI1958" s="42">
        <v>21.687943000000001</v>
      </c>
      <c r="AJ1958" s="42">
        <v>43.375886999999999</v>
      </c>
      <c r="AK1958" s="42">
        <v>60.134751999999999</v>
      </c>
      <c r="AL1958" s="42">
        <v>26.617021000000001</v>
      </c>
      <c r="AM1958" s="42">
        <v>21.687943000000001</v>
      </c>
      <c r="AN1958" s="42">
        <v>0.98581600000000003</v>
      </c>
      <c r="AO1958" s="42">
        <v>41.404254999999999</v>
      </c>
      <c r="AP1958" s="42">
        <v>125.198582</v>
      </c>
      <c r="AQ1958" s="42">
        <v>39.432623999999997</v>
      </c>
      <c r="AR1958" s="42">
        <v>354.89361700000001</v>
      </c>
      <c r="AS1958" s="42">
        <v>7.8865249999999998</v>
      </c>
      <c r="AT1958" s="42">
        <v>19.716311999999999</v>
      </c>
      <c r="AU1958" s="42">
        <v>23.659573999999999</v>
      </c>
      <c r="AV1958" s="42">
        <v>55.205674000000002</v>
      </c>
      <c r="AW1958" s="42">
        <v>43.375886999999999</v>
      </c>
      <c r="AX1958" s="42">
        <v>67.035460999999998</v>
      </c>
      <c r="AY1958" s="42">
        <v>90.695035000000004</v>
      </c>
      <c r="AZ1958" s="42">
        <v>47.319149000000003</v>
      </c>
      <c r="BA1958" s="42">
        <v>161.67375899999999</v>
      </c>
      <c r="BB1958" s="42">
        <v>0</v>
      </c>
      <c r="BC1958" s="42">
        <v>15.77305</v>
      </c>
      <c r="BD1958" s="42">
        <v>11.829787</v>
      </c>
      <c r="BE1958" s="42">
        <v>19.716311999999999</v>
      </c>
      <c r="BF1958" s="42">
        <v>7.8865249999999998</v>
      </c>
      <c r="BG1958" s="42">
        <v>51.262411</v>
      </c>
      <c r="BH1958" s="42">
        <v>47.319149000000003</v>
      </c>
      <c r="BI1958" s="42">
        <v>7.8865249999999998</v>
      </c>
      <c r="BJ1958" s="42">
        <v>193.21985799999999</v>
      </c>
      <c r="BK1958" s="42">
        <v>7.8865249999999998</v>
      </c>
      <c r="BL1958" s="42">
        <v>3.9432619999999998</v>
      </c>
      <c r="BM1958" s="42">
        <v>11.829787</v>
      </c>
      <c r="BN1958" s="42">
        <v>35.489362</v>
      </c>
      <c r="BO1958" s="42">
        <v>35.489362</v>
      </c>
      <c r="BP1958" s="42">
        <v>15.77305</v>
      </c>
      <c r="BQ1958" s="42">
        <v>43.375886999999999</v>
      </c>
      <c r="BR1958" s="42">
        <v>39.432623999999997</v>
      </c>
      <c r="BS1958" s="42">
        <v>39.432623999999997</v>
      </c>
      <c r="BT1958" s="42">
        <v>0</v>
      </c>
      <c r="BU1958" s="42">
        <v>0</v>
      </c>
      <c r="BV1958" s="42">
        <v>0</v>
      </c>
      <c r="BW1958" s="42">
        <v>0</v>
      </c>
      <c r="BX1958" s="42">
        <v>0</v>
      </c>
      <c r="BY1958" s="42">
        <v>7.8865249999999998</v>
      </c>
      <c r="BZ1958" s="42">
        <v>0</v>
      </c>
      <c r="CA1958" s="42">
        <v>31.546099000000002</v>
      </c>
      <c r="CB1958" s="42">
        <v>189.27659600000001</v>
      </c>
      <c r="CC1958" s="42">
        <v>3.9432619999999998</v>
      </c>
      <c r="CD1958" s="42">
        <v>19.716311999999999</v>
      </c>
      <c r="CE1958" s="42">
        <v>15.77305</v>
      </c>
      <c r="CF1958" s="42">
        <v>35.489362</v>
      </c>
      <c r="CG1958" s="42">
        <v>39.432623999999997</v>
      </c>
      <c r="CH1958" s="42">
        <v>51.262411</v>
      </c>
      <c r="CI1958" s="42">
        <v>7.8865249999999998</v>
      </c>
      <c r="CJ1958" s="42">
        <v>15.77305</v>
      </c>
      <c r="CK1958" s="42">
        <v>126.184397</v>
      </c>
      <c r="CL1958" s="42">
        <v>3.9432619999999998</v>
      </c>
      <c r="CM1958" s="42">
        <v>0</v>
      </c>
      <c r="CN1958" s="42">
        <v>7.8865249999999998</v>
      </c>
      <c r="CO1958" s="42">
        <v>19.716311999999999</v>
      </c>
      <c r="CP1958" s="42">
        <v>3.9432619999999998</v>
      </c>
      <c r="CQ1958" s="42">
        <v>7.8865249999999998</v>
      </c>
      <c r="CR1958" s="42">
        <v>82.808510999999996</v>
      </c>
      <c r="CS1958" s="42">
        <v>0</v>
      </c>
    </row>
    <row r="1959" spans="1:97">
      <c r="A1959" s="40" t="s">
        <v>4629</v>
      </c>
      <c r="B1959" s="40" t="s">
        <v>289</v>
      </c>
      <c r="C1959" s="40" t="s">
        <v>4176</v>
      </c>
      <c r="D1959" s="40" t="s">
        <v>4177</v>
      </c>
      <c r="E1959" s="40" t="s">
        <v>4253</v>
      </c>
      <c r="F1959" s="40" t="s">
        <v>2814</v>
      </c>
      <c r="G1959" s="41" t="s">
        <v>294</v>
      </c>
      <c r="H1959" s="40" t="s">
        <v>4630</v>
      </c>
      <c r="I1959" s="42">
        <v>157</v>
      </c>
      <c r="J1959" s="42">
        <v>28.072848</v>
      </c>
      <c r="K1959" s="42">
        <v>16.635762</v>
      </c>
      <c r="L1959" s="42">
        <v>24.953641999999999</v>
      </c>
      <c r="M1959" s="42">
        <v>35.350993000000003</v>
      </c>
      <c r="N1959" s="42">
        <v>33.271523000000002</v>
      </c>
      <c r="O1959" s="42">
        <v>18.715232</v>
      </c>
      <c r="P1959" s="42">
        <v>24</v>
      </c>
      <c r="Q1959" s="42">
        <v>17</v>
      </c>
      <c r="R1959" s="42">
        <v>28</v>
      </c>
      <c r="S1959" s="42">
        <v>34</v>
      </c>
      <c r="T1959" s="42">
        <v>21</v>
      </c>
      <c r="U1959" s="42">
        <v>13</v>
      </c>
      <c r="V1959" s="42">
        <v>76.940397000000004</v>
      </c>
      <c r="W1959" s="42">
        <v>14.556291</v>
      </c>
      <c r="X1959" s="42">
        <v>9.3576160000000002</v>
      </c>
      <c r="Y1959" s="42">
        <v>11.437086000000001</v>
      </c>
      <c r="Z1959" s="42">
        <v>16.635762</v>
      </c>
      <c r="AA1959" s="42">
        <v>17.675497</v>
      </c>
      <c r="AB1959" s="42">
        <v>6.2384110000000002</v>
      </c>
      <c r="AC1959" s="42">
        <v>1.0397350000000001</v>
      </c>
      <c r="AD1959" s="42">
        <v>17.675497</v>
      </c>
      <c r="AE1959" s="42">
        <v>44.708609000000003</v>
      </c>
      <c r="AF1959" s="42">
        <v>14.556291</v>
      </c>
      <c r="AG1959" s="42">
        <v>80.059602999999996</v>
      </c>
      <c r="AH1959" s="42">
        <v>13.516556</v>
      </c>
      <c r="AI1959" s="42">
        <v>7.2781459999999996</v>
      </c>
      <c r="AJ1959" s="42">
        <v>13.516556</v>
      </c>
      <c r="AK1959" s="42">
        <v>18.715232</v>
      </c>
      <c r="AL1959" s="42">
        <v>15.596026</v>
      </c>
      <c r="AM1959" s="42">
        <v>10.397351</v>
      </c>
      <c r="AN1959" s="42">
        <v>1.0397350000000001</v>
      </c>
      <c r="AO1959" s="42">
        <v>17.675497</v>
      </c>
      <c r="AP1959" s="42">
        <v>43.668874000000002</v>
      </c>
      <c r="AQ1959" s="42">
        <v>18.715232</v>
      </c>
      <c r="AR1959" s="42">
        <v>124.76821200000001</v>
      </c>
      <c r="AS1959" s="42">
        <v>0</v>
      </c>
      <c r="AT1959" s="42">
        <v>8.3178809999999999</v>
      </c>
      <c r="AU1959" s="42">
        <v>8.3178809999999999</v>
      </c>
      <c r="AV1959" s="42">
        <v>16.635762</v>
      </c>
      <c r="AW1959" s="42">
        <v>24.953641999999999</v>
      </c>
      <c r="AX1959" s="42">
        <v>4.1589400000000003</v>
      </c>
      <c r="AY1959" s="42">
        <v>45.748344000000003</v>
      </c>
      <c r="AZ1959" s="42">
        <v>16.635762</v>
      </c>
      <c r="BA1959" s="42">
        <v>66.543046000000004</v>
      </c>
      <c r="BB1959" s="42">
        <v>0</v>
      </c>
      <c r="BC1959" s="42">
        <v>8.3178809999999999</v>
      </c>
      <c r="BD1959" s="42">
        <v>4.1589400000000003</v>
      </c>
      <c r="BE1959" s="42">
        <v>4.1589400000000003</v>
      </c>
      <c r="BF1959" s="42">
        <v>8.3178809999999999</v>
      </c>
      <c r="BG1959" s="42">
        <v>4.1589400000000003</v>
      </c>
      <c r="BH1959" s="42">
        <v>29.112583000000001</v>
      </c>
      <c r="BI1959" s="42">
        <v>8.3178809999999999</v>
      </c>
      <c r="BJ1959" s="42">
        <v>58.225166000000002</v>
      </c>
      <c r="BK1959" s="42">
        <v>0</v>
      </c>
      <c r="BL1959" s="42">
        <v>0</v>
      </c>
      <c r="BM1959" s="42">
        <v>4.1589400000000003</v>
      </c>
      <c r="BN1959" s="42">
        <v>12.476820999999999</v>
      </c>
      <c r="BO1959" s="42">
        <v>16.635762</v>
      </c>
      <c r="BP1959" s="42">
        <v>0</v>
      </c>
      <c r="BQ1959" s="42">
        <v>16.635762</v>
      </c>
      <c r="BR1959" s="42">
        <v>8.3178809999999999</v>
      </c>
      <c r="BS1959" s="42">
        <v>16.635762</v>
      </c>
      <c r="BT1959" s="42">
        <v>0</v>
      </c>
      <c r="BU1959" s="42">
        <v>0</v>
      </c>
      <c r="BV1959" s="42">
        <v>0</v>
      </c>
      <c r="BW1959" s="42">
        <v>0</v>
      </c>
      <c r="BX1959" s="42">
        <v>4.1589400000000003</v>
      </c>
      <c r="BY1959" s="42">
        <v>4.1589400000000003</v>
      </c>
      <c r="BZ1959" s="42">
        <v>0</v>
      </c>
      <c r="CA1959" s="42">
        <v>8.3178809999999999</v>
      </c>
      <c r="CB1959" s="42">
        <v>54.066225000000003</v>
      </c>
      <c r="CC1959" s="42">
        <v>0</v>
      </c>
      <c r="CD1959" s="42">
        <v>8.3178809999999999</v>
      </c>
      <c r="CE1959" s="42">
        <v>8.3178809999999999</v>
      </c>
      <c r="CF1959" s="42">
        <v>12.476820999999999</v>
      </c>
      <c r="CG1959" s="42">
        <v>16.635762</v>
      </c>
      <c r="CH1959" s="42">
        <v>0</v>
      </c>
      <c r="CI1959" s="42">
        <v>0</v>
      </c>
      <c r="CJ1959" s="42">
        <v>8.3178809999999999</v>
      </c>
      <c r="CK1959" s="42">
        <v>54.066225000000003</v>
      </c>
      <c r="CL1959" s="42">
        <v>0</v>
      </c>
      <c r="CM1959" s="42">
        <v>0</v>
      </c>
      <c r="CN1959" s="42">
        <v>0</v>
      </c>
      <c r="CO1959" s="42">
        <v>4.1589400000000003</v>
      </c>
      <c r="CP1959" s="42">
        <v>4.1589400000000003</v>
      </c>
      <c r="CQ1959" s="42">
        <v>0</v>
      </c>
      <c r="CR1959" s="42">
        <v>45.748344000000003</v>
      </c>
      <c r="CS1959" s="42">
        <v>0</v>
      </c>
    </row>
    <row r="1960" spans="1:97">
      <c r="A1960" s="40" t="s">
        <v>4631</v>
      </c>
      <c r="B1960" s="40" t="s">
        <v>289</v>
      </c>
      <c r="C1960" s="40" t="s">
        <v>4176</v>
      </c>
      <c r="D1960" s="40" t="s">
        <v>4177</v>
      </c>
      <c r="E1960" s="40" t="s">
        <v>4181</v>
      </c>
      <c r="F1960" s="40" t="s">
        <v>2814</v>
      </c>
      <c r="G1960" s="41" t="s">
        <v>294</v>
      </c>
      <c r="H1960" s="40" t="s">
        <v>4632</v>
      </c>
      <c r="I1960" s="42">
        <v>243</v>
      </c>
      <c r="J1960" s="42">
        <v>53.635134999999998</v>
      </c>
      <c r="K1960" s="42">
        <v>39.405405000000002</v>
      </c>
      <c r="L1960" s="42">
        <v>53.635134999999998</v>
      </c>
      <c r="M1960" s="42">
        <v>55.824323999999997</v>
      </c>
      <c r="N1960" s="42">
        <v>27.364865000000002</v>
      </c>
      <c r="O1960" s="42">
        <v>13.135135</v>
      </c>
      <c r="P1960" s="42">
        <v>46</v>
      </c>
      <c r="Q1960" s="42">
        <v>41</v>
      </c>
      <c r="R1960" s="42">
        <v>44</v>
      </c>
      <c r="S1960" s="42">
        <v>32</v>
      </c>
      <c r="T1960" s="42">
        <v>16</v>
      </c>
      <c r="U1960" s="42">
        <v>13</v>
      </c>
      <c r="V1960" s="42">
        <v>121.5</v>
      </c>
      <c r="W1960" s="42">
        <v>27.364865000000002</v>
      </c>
      <c r="X1960" s="42">
        <v>18.608108000000001</v>
      </c>
      <c r="Y1960" s="42">
        <v>28.459458999999999</v>
      </c>
      <c r="Z1960" s="42">
        <v>27.364865000000002</v>
      </c>
      <c r="AA1960" s="42">
        <v>16.418918999999999</v>
      </c>
      <c r="AB1960" s="42">
        <v>3.2837839999999998</v>
      </c>
      <c r="AC1960" s="42">
        <v>0</v>
      </c>
      <c r="AD1960" s="42">
        <v>36.121622000000002</v>
      </c>
      <c r="AE1960" s="42">
        <v>71.148649000000006</v>
      </c>
      <c r="AF1960" s="42">
        <v>14.22973</v>
      </c>
      <c r="AG1960" s="42">
        <v>121.5</v>
      </c>
      <c r="AH1960" s="42">
        <v>26.27027</v>
      </c>
      <c r="AI1960" s="42">
        <v>20.797297</v>
      </c>
      <c r="AJ1960" s="42">
        <v>25.175675999999999</v>
      </c>
      <c r="AK1960" s="42">
        <v>28.459458999999999</v>
      </c>
      <c r="AL1960" s="42">
        <v>10.945945999999999</v>
      </c>
      <c r="AM1960" s="42">
        <v>9.8513509999999993</v>
      </c>
      <c r="AN1960" s="42">
        <v>0</v>
      </c>
      <c r="AO1960" s="42">
        <v>35.027026999999997</v>
      </c>
      <c r="AP1960" s="42">
        <v>71.148649000000006</v>
      </c>
      <c r="AQ1960" s="42">
        <v>15.324324000000001</v>
      </c>
      <c r="AR1960" s="42">
        <v>205.783784</v>
      </c>
      <c r="AS1960" s="42">
        <v>17.513514000000001</v>
      </c>
      <c r="AT1960" s="42">
        <v>17.513514000000001</v>
      </c>
      <c r="AU1960" s="42">
        <v>21.891891999999999</v>
      </c>
      <c r="AV1960" s="42">
        <v>35.027026999999997</v>
      </c>
      <c r="AW1960" s="42">
        <v>26.27027</v>
      </c>
      <c r="AX1960" s="42">
        <v>21.891891999999999</v>
      </c>
      <c r="AY1960" s="42">
        <v>30.648648999999999</v>
      </c>
      <c r="AZ1960" s="42">
        <v>35.027026999999997</v>
      </c>
      <c r="BA1960" s="42">
        <v>100.702703</v>
      </c>
      <c r="BB1960" s="42">
        <v>8.7567570000000003</v>
      </c>
      <c r="BC1960" s="42">
        <v>17.513514000000001</v>
      </c>
      <c r="BD1960" s="42">
        <v>4.3783779999999997</v>
      </c>
      <c r="BE1960" s="42">
        <v>21.891891999999999</v>
      </c>
      <c r="BF1960" s="42">
        <v>0</v>
      </c>
      <c r="BG1960" s="42">
        <v>17.513514000000001</v>
      </c>
      <c r="BH1960" s="42">
        <v>17.513514000000001</v>
      </c>
      <c r="BI1960" s="42">
        <v>13.135135</v>
      </c>
      <c r="BJ1960" s="42">
        <v>105.081081</v>
      </c>
      <c r="BK1960" s="42">
        <v>8.7567570000000003</v>
      </c>
      <c r="BL1960" s="42">
        <v>0</v>
      </c>
      <c r="BM1960" s="42">
        <v>17.513514000000001</v>
      </c>
      <c r="BN1960" s="42">
        <v>13.135135</v>
      </c>
      <c r="BO1960" s="42">
        <v>26.27027</v>
      </c>
      <c r="BP1960" s="42">
        <v>4.3783779999999997</v>
      </c>
      <c r="BQ1960" s="42">
        <v>13.135135</v>
      </c>
      <c r="BR1960" s="42">
        <v>21.891891999999999</v>
      </c>
      <c r="BS1960" s="42">
        <v>26.27027</v>
      </c>
      <c r="BT1960" s="42">
        <v>0</v>
      </c>
      <c r="BU1960" s="42">
        <v>0</v>
      </c>
      <c r="BV1960" s="42">
        <v>0</v>
      </c>
      <c r="BW1960" s="42">
        <v>0</v>
      </c>
      <c r="BX1960" s="42">
        <v>4.3783779999999997</v>
      </c>
      <c r="BY1960" s="42">
        <v>0</v>
      </c>
      <c r="BZ1960" s="42">
        <v>0</v>
      </c>
      <c r="CA1960" s="42">
        <v>21.891891999999999</v>
      </c>
      <c r="CB1960" s="42">
        <v>126.972973</v>
      </c>
      <c r="CC1960" s="42">
        <v>13.135135</v>
      </c>
      <c r="CD1960" s="42">
        <v>13.135135</v>
      </c>
      <c r="CE1960" s="42">
        <v>17.513514000000001</v>
      </c>
      <c r="CF1960" s="42">
        <v>35.027026999999997</v>
      </c>
      <c r="CG1960" s="42">
        <v>21.891891999999999</v>
      </c>
      <c r="CH1960" s="42">
        <v>21.891891999999999</v>
      </c>
      <c r="CI1960" s="42">
        <v>0</v>
      </c>
      <c r="CJ1960" s="42">
        <v>4.3783779999999997</v>
      </c>
      <c r="CK1960" s="42">
        <v>52.540540999999997</v>
      </c>
      <c r="CL1960" s="42">
        <v>4.3783779999999997</v>
      </c>
      <c r="CM1960" s="42">
        <v>4.3783779999999997</v>
      </c>
      <c r="CN1960" s="42">
        <v>4.3783779999999997</v>
      </c>
      <c r="CO1960" s="42">
        <v>0</v>
      </c>
      <c r="CP1960" s="42">
        <v>0</v>
      </c>
      <c r="CQ1960" s="42">
        <v>0</v>
      </c>
      <c r="CR1960" s="42">
        <v>30.648648999999999</v>
      </c>
      <c r="CS1960" s="42">
        <v>8.7567570000000003</v>
      </c>
    </row>
    <row r="1961" spans="1:97">
      <c r="A1961" s="40" t="s">
        <v>4633</v>
      </c>
      <c r="B1961" s="40" t="s">
        <v>289</v>
      </c>
      <c r="C1961" s="40" t="s">
        <v>4176</v>
      </c>
      <c r="D1961" s="40" t="s">
        <v>4177</v>
      </c>
      <c r="E1961" s="40" t="s">
        <v>4181</v>
      </c>
      <c r="F1961" s="40" t="s">
        <v>2814</v>
      </c>
      <c r="G1961" s="41" t="s">
        <v>294</v>
      </c>
      <c r="H1961" s="40" t="s">
        <v>4634</v>
      </c>
      <c r="I1961" s="42">
        <v>163</v>
      </c>
      <c r="J1961" s="42">
        <v>34.422359999999998</v>
      </c>
      <c r="K1961" s="42">
        <v>23.285713999999999</v>
      </c>
      <c r="L1961" s="42">
        <v>31.385093000000001</v>
      </c>
      <c r="M1961" s="42">
        <v>33.409937999999997</v>
      </c>
      <c r="N1961" s="42">
        <v>19.236025000000001</v>
      </c>
      <c r="O1961" s="42">
        <v>21.260870000000001</v>
      </c>
      <c r="P1961" s="42">
        <v>24</v>
      </c>
      <c r="Q1961" s="42">
        <v>23</v>
      </c>
      <c r="R1961" s="42">
        <v>30</v>
      </c>
      <c r="S1961" s="42">
        <v>23</v>
      </c>
      <c r="T1961" s="42">
        <v>33</v>
      </c>
      <c r="U1961" s="42">
        <v>9</v>
      </c>
      <c r="V1961" s="42">
        <v>78.968943999999993</v>
      </c>
      <c r="W1961" s="42">
        <v>16.198758000000002</v>
      </c>
      <c r="X1961" s="42">
        <v>12.149068</v>
      </c>
      <c r="Y1961" s="42">
        <v>14.173913000000001</v>
      </c>
      <c r="Z1961" s="42">
        <v>19.236025000000001</v>
      </c>
      <c r="AA1961" s="42">
        <v>7.086957</v>
      </c>
      <c r="AB1961" s="42">
        <v>10.124224</v>
      </c>
      <c r="AC1961" s="42">
        <v>0</v>
      </c>
      <c r="AD1961" s="42">
        <v>20.248446999999999</v>
      </c>
      <c r="AE1961" s="42">
        <v>45.559005999999997</v>
      </c>
      <c r="AF1961" s="42">
        <v>13.161491</v>
      </c>
      <c r="AG1961" s="42">
        <v>84.031056000000007</v>
      </c>
      <c r="AH1961" s="42">
        <v>18.223602</v>
      </c>
      <c r="AI1961" s="42">
        <v>11.136646000000001</v>
      </c>
      <c r="AJ1961" s="42">
        <v>17.211179999999999</v>
      </c>
      <c r="AK1961" s="42">
        <v>14.173913000000001</v>
      </c>
      <c r="AL1961" s="42">
        <v>12.149068</v>
      </c>
      <c r="AM1961" s="42">
        <v>10.124224</v>
      </c>
      <c r="AN1961" s="42">
        <v>1.0124219999999999</v>
      </c>
      <c r="AO1961" s="42">
        <v>24.298137000000001</v>
      </c>
      <c r="AP1961" s="42">
        <v>41.509317000000003</v>
      </c>
      <c r="AQ1961" s="42">
        <v>18.223602</v>
      </c>
      <c r="AR1961" s="42">
        <v>133.63975199999999</v>
      </c>
      <c r="AS1961" s="42">
        <v>20.248446999999999</v>
      </c>
      <c r="AT1961" s="42">
        <v>4.0496889999999999</v>
      </c>
      <c r="AU1961" s="42">
        <v>0</v>
      </c>
      <c r="AV1961" s="42">
        <v>24.298137000000001</v>
      </c>
      <c r="AW1961" s="42">
        <v>20.248446999999999</v>
      </c>
      <c r="AX1961" s="42">
        <v>12.149068</v>
      </c>
      <c r="AY1961" s="42">
        <v>40.496893999999998</v>
      </c>
      <c r="AZ1961" s="42">
        <v>12.149068</v>
      </c>
      <c r="BA1961" s="42">
        <v>64.795030999999994</v>
      </c>
      <c r="BB1961" s="42">
        <v>16.198758000000002</v>
      </c>
      <c r="BC1961" s="42">
        <v>4.0496889999999999</v>
      </c>
      <c r="BD1961" s="42">
        <v>0</v>
      </c>
      <c r="BE1961" s="42">
        <v>8.0993790000000008</v>
      </c>
      <c r="BF1961" s="42">
        <v>0</v>
      </c>
      <c r="BG1961" s="42">
        <v>12.149068</v>
      </c>
      <c r="BH1961" s="42">
        <v>16.198758000000002</v>
      </c>
      <c r="BI1961" s="42">
        <v>8.0993790000000008</v>
      </c>
      <c r="BJ1961" s="42">
        <v>68.844719999999995</v>
      </c>
      <c r="BK1961" s="42">
        <v>4.0496889999999999</v>
      </c>
      <c r="BL1961" s="42">
        <v>0</v>
      </c>
      <c r="BM1961" s="42">
        <v>0</v>
      </c>
      <c r="BN1961" s="42">
        <v>16.198758000000002</v>
      </c>
      <c r="BO1961" s="42">
        <v>20.248446999999999</v>
      </c>
      <c r="BP1961" s="42">
        <v>0</v>
      </c>
      <c r="BQ1961" s="42">
        <v>24.298137000000001</v>
      </c>
      <c r="BR1961" s="42">
        <v>4.0496889999999999</v>
      </c>
      <c r="BS1961" s="42">
        <v>12.149068</v>
      </c>
      <c r="BT1961" s="42">
        <v>0</v>
      </c>
      <c r="BU1961" s="42">
        <v>0</v>
      </c>
      <c r="BV1961" s="42">
        <v>0</v>
      </c>
      <c r="BW1961" s="42">
        <v>0</v>
      </c>
      <c r="BX1961" s="42">
        <v>0</v>
      </c>
      <c r="BY1961" s="42">
        <v>0</v>
      </c>
      <c r="BZ1961" s="42">
        <v>0</v>
      </c>
      <c r="CA1961" s="42">
        <v>12.149068</v>
      </c>
      <c r="CB1961" s="42">
        <v>60.745342000000001</v>
      </c>
      <c r="CC1961" s="42">
        <v>12.149068</v>
      </c>
      <c r="CD1961" s="42">
        <v>0</v>
      </c>
      <c r="CE1961" s="42">
        <v>0</v>
      </c>
      <c r="CF1961" s="42">
        <v>24.298137000000001</v>
      </c>
      <c r="CG1961" s="42">
        <v>16.198758000000002</v>
      </c>
      <c r="CH1961" s="42">
        <v>8.0993790000000008</v>
      </c>
      <c r="CI1961" s="42">
        <v>0</v>
      </c>
      <c r="CJ1961" s="42">
        <v>0</v>
      </c>
      <c r="CK1961" s="42">
        <v>60.745342000000001</v>
      </c>
      <c r="CL1961" s="42">
        <v>8.0993790000000008</v>
      </c>
      <c r="CM1961" s="42">
        <v>4.0496889999999999</v>
      </c>
      <c r="CN1961" s="42">
        <v>0</v>
      </c>
      <c r="CO1961" s="42">
        <v>0</v>
      </c>
      <c r="CP1961" s="42">
        <v>4.0496889999999999</v>
      </c>
      <c r="CQ1961" s="42">
        <v>4.0496889999999999</v>
      </c>
      <c r="CR1961" s="42">
        <v>40.496893999999998</v>
      </c>
      <c r="CS1961" s="42">
        <v>0</v>
      </c>
    </row>
    <row r="1962" spans="1:97">
      <c r="A1962" s="40" t="s">
        <v>4635</v>
      </c>
      <c r="B1962" s="40" t="s">
        <v>289</v>
      </c>
      <c r="C1962" s="40" t="s">
        <v>4176</v>
      </c>
      <c r="D1962" s="40" t="s">
        <v>4201</v>
      </c>
      <c r="E1962" s="40" t="s">
        <v>4218</v>
      </c>
      <c r="F1962" s="40" t="s">
        <v>2903</v>
      </c>
      <c r="G1962" s="41" t="s">
        <v>294</v>
      </c>
      <c r="H1962" s="40" t="s">
        <v>4636</v>
      </c>
      <c r="I1962" s="42">
        <v>1974</v>
      </c>
      <c r="J1962" s="42">
        <v>362.86021499999998</v>
      </c>
      <c r="K1962" s="42">
        <v>298.17204299999997</v>
      </c>
      <c r="L1962" s="42">
        <v>426.53763400000003</v>
      </c>
      <c r="M1962" s="42">
        <v>439.67741899999999</v>
      </c>
      <c r="N1962" s="42">
        <v>309.290323</v>
      </c>
      <c r="O1962" s="42">
        <v>137.462366</v>
      </c>
      <c r="P1962" s="42">
        <v>377</v>
      </c>
      <c r="Q1962" s="42">
        <v>339</v>
      </c>
      <c r="R1962" s="42">
        <v>420</v>
      </c>
      <c r="S1962" s="42">
        <v>366</v>
      </c>
      <c r="T1962" s="42">
        <v>268</v>
      </c>
      <c r="U1962" s="42">
        <v>115</v>
      </c>
      <c r="V1962" s="42">
        <v>986.49462400000004</v>
      </c>
      <c r="W1962" s="42">
        <v>183.95698899999999</v>
      </c>
      <c r="X1962" s="42">
        <v>162.73118299999999</v>
      </c>
      <c r="Y1962" s="42">
        <v>215.290323</v>
      </c>
      <c r="Z1962" s="42">
        <v>215.290323</v>
      </c>
      <c r="AA1962" s="42">
        <v>154.645161</v>
      </c>
      <c r="AB1962" s="42">
        <v>52.559139999999999</v>
      </c>
      <c r="AC1962" s="42">
        <v>2.0215049999999999</v>
      </c>
      <c r="AD1962" s="42">
        <v>240.55914000000001</v>
      </c>
      <c r="AE1962" s="42">
        <v>603.419355</v>
      </c>
      <c r="AF1962" s="42">
        <v>142.51612900000001</v>
      </c>
      <c r="AG1962" s="42">
        <v>987.50537599999996</v>
      </c>
      <c r="AH1962" s="42">
        <v>178.90322599999999</v>
      </c>
      <c r="AI1962" s="42">
        <v>135.44085999999999</v>
      </c>
      <c r="AJ1962" s="42">
        <v>211.24731199999999</v>
      </c>
      <c r="AK1962" s="42">
        <v>224.38709700000001</v>
      </c>
      <c r="AL1962" s="42">
        <v>154.645161</v>
      </c>
      <c r="AM1962" s="42">
        <v>73.784946000000005</v>
      </c>
      <c r="AN1962" s="42">
        <v>9.0967739999999999</v>
      </c>
      <c r="AO1962" s="42">
        <v>225.39784900000001</v>
      </c>
      <c r="AP1962" s="42">
        <v>574.107527</v>
      </c>
      <c r="AQ1962" s="42">
        <v>188</v>
      </c>
      <c r="AR1962" s="42">
        <v>1601.032258</v>
      </c>
      <c r="AS1962" s="42">
        <v>56.602150999999999</v>
      </c>
      <c r="AT1962" s="42">
        <v>109.16128999999999</v>
      </c>
      <c r="AU1962" s="42">
        <v>101.07526900000001</v>
      </c>
      <c r="AV1962" s="42">
        <v>165.763441</v>
      </c>
      <c r="AW1962" s="42">
        <v>319.39784900000001</v>
      </c>
      <c r="AX1962" s="42">
        <v>177.892473</v>
      </c>
      <c r="AY1962" s="42">
        <v>456.86021499999998</v>
      </c>
      <c r="AZ1962" s="42">
        <v>214.27957000000001</v>
      </c>
      <c r="BA1962" s="42">
        <v>784.34408599999995</v>
      </c>
      <c r="BB1962" s="42">
        <v>28.301075000000001</v>
      </c>
      <c r="BC1962" s="42">
        <v>84.903226000000004</v>
      </c>
      <c r="BD1962" s="42">
        <v>68.731183000000001</v>
      </c>
      <c r="BE1962" s="42">
        <v>64.688171999999994</v>
      </c>
      <c r="BF1962" s="42">
        <v>72.774193999999994</v>
      </c>
      <c r="BG1962" s="42">
        <v>157.67741899999999</v>
      </c>
      <c r="BH1962" s="42">
        <v>214.27957000000001</v>
      </c>
      <c r="BI1962" s="42">
        <v>92.989247000000006</v>
      </c>
      <c r="BJ1962" s="42">
        <v>816.68817200000001</v>
      </c>
      <c r="BK1962" s="42">
        <v>28.301075000000001</v>
      </c>
      <c r="BL1962" s="42">
        <v>24.258064999999998</v>
      </c>
      <c r="BM1962" s="42">
        <v>32.344085999999997</v>
      </c>
      <c r="BN1962" s="42">
        <v>101.07526900000001</v>
      </c>
      <c r="BO1962" s="42">
        <v>246.62365600000001</v>
      </c>
      <c r="BP1962" s="42">
        <v>20.215053999999999</v>
      </c>
      <c r="BQ1962" s="42">
        <v>242.580645</v>
      </c>
      <c r="BR1962" s="42">
        <v>121.290323</v>
      </c>
      <c r="BS1962" s="42">
        <v>173.84946199999999</v>
      </c>
      <c r="BT1962" s="42">
        <v>0</v>
      </c>
      <c r="BU1962" s="42">
        <v>0</v>
      </c>
      <c r="BV1962" s="42">
        <v>0</v>
      </c>
      <c r="BW1962" s="42">
        <v>12.129032</v>
      </c>
      <c r="BX1962" s="42">
        <v>16.172042999999999</v>
      </c>
      <c r="BY1962" s="42">
        <v>24.258064999999998</v>
      </c>
      <c r="BZ1962" s="42">
        <v>0</v>
      </c>
      <c r="CA1962" s="42">
        <v>121.290323</v>
      </c>
      <c r="CB1962" s="42">
        <v>816.68817200000001</v>
      </c>
      <c r="CC1962" s="42">
        <v>44.473117999999999</v>
      </c>
      <c r="CD1962" s="42">
        <v>76.817204000000004</v>
      </c>
      <c r="CE1962" s="42">
        <v>84.903226000000004</v>
      </c>
      <c r="CF1962" s="42">
        <v>145.54838699999999</v>
      </c>
      <c r="CG1962" s="42">
        <v>254.709677</v>
      </c>
      <c r="CH1962" s="42">
        <v>133.419355</v>
      </c>
      <c r="CI1962" s="42">
        <v>8.0860219999999998</v>
      </c>
      <c r="CJ1962" s="42">
        <v>68.731183000000001</v>
      </c>
      <c r="CK1962" s="42">
        <v>610.49462400000004</v>
      </c>
      <c r="CL1962" s="42">
        <v>12.129032</v>
      </c>
      <c r="CM1962" s="42">
        <v>32.344085999999997</v>
      </c>
      <c r="CN1962" s="42">
        <v>16.172042999999999</v>
      </c>
      <c r="CO1962" s="42">
        <v>8.0860219999999998</v>
      </c>
      <c r="CP1962" s="42">
        <v>48.516128999999999</v>
      </c>
      <c r="CQ1962" s="42">
        <v>20.215053999999999</v>
      </c>
      <c r="CR1962" s="42">
        <v>448.77419400000002</v>
      </c>
      <c r="CS1962" s="42">
        <v>24.258064999999998</v>
      </c>
    </row>
    <row r="1963" spans="1:97">
      <c r="A1963" s="40" t="s">
        <v>4637</v>
      </c>
      <c r="B1963" s="40" t="s">
        <v>289</v>
      </c>
      <c r="C1963" s="40" t="s">
        <v>4176</v>
      </c>
      <c r="D1963" s="40" t="s">
        <v>4187</v>
      </c>
      <c r="E1963" s="40" t="s">
        <v>4213</v>
      </c>
      <c r="F1963" s="40" t="s">
        <v>4195</v>
      </c>
      <c r="G1963" s="41" t="s">
        <v>294</v>
      </c>
      <c r="H1963" s="40" t="s">
        <v>4638</v>
      </c>
      <c r="I1963" s="42">
        <v>501</v>
      </c>
      <c r="J1963" s="42">
        <v>83.828739999999996</v>
      </c>
      <c r="K1963" s="42">
        <v>46.352361999999999</v>
      </c>
      <c r="L1963" s="42">
        <v>90.732282999999995</v>
      </c>
      <c r="M1963" s="42">
        <v>108.484252</v>
      </c>
      <c r="N1963" s="42">
        <v>97.635827000000006</v>
      </c>
      <c r="O1963" s="42">
        <v>73.966534999999993</v>
      </c>
      <c r="P1963" s="42">
        <v>61</v>
      </c>
      <c r="Q1963" s="42">
        <v>76</v>
      </c>
      <c r="R1963" s="42">
        <v>97</v>
      </c>
      <c r="S1963" s="42">
        <v>88</v>
      </c>
      <c r="T1963" s="42">
        <v>115</v>
      </c>
      <c r="U1963" s="42">
        <v>37</v>
      </c>
      <c r="V1963" s="42">
        <v>248.527559</v>
      </c>
      <c r="W1963" s="42">
        <v>41.421259999999997</v>
      </c>
      <c r="X1963" s="42">
        <v>26.627953000000002</v>
      </c>
      <c r="Y1963" s="42">
        <v>43.393701</v>
      </c>
      <c r="Z1963" s="42">
        <v>57.200786999999998</v>
      </c>
      <c r="AA1963" s="42">
        <v>50.297243999999999</v>
      </c>
      <c r="AB1963" s="42">
        <v>29.586614000000001</v>
      </c>
      <c r="AC1963" s="42">
        <v>0</v>
      </c>
      <c r="AD1963" s="42">
        <v>56.214567000000002</v>
      </c>
      <c r="AE1963" s="42">
        <v>129.19488200000001</v>
      </c>
      <c r="AF1963" s="42">
        <v>63.118110000000001</v>
      </c>
      <c r="AG1963" s="42">
        <v>252.472441</v>
      </c>
      <c r="AH1963" s="42">
        <v>42.40748</v>
      </c>
      <c r="AI1963" s="42">
        <v>19.724409000000001</v>
      </c>
      <c r="AJ1963" s="42">
        <v>47.338583</v>
      </c>
      <c r="AK1963" s="42">
        <v>51.283465</v>
      </c>
      <c r="AL1963" s="42">
        <v>47.338583</v>
      </c>
      <c r="AM1963" s="42">
        <v>43.393701</v>
      </c>
      <c r="AN1963" s="42">
        <v>0.98621999999999999</v>
      </c>
      <c r="AO1963" s="42">
        <v>49.311024000000003</v>
      </c>
      <c r="AP1963" s="42">
        <v>130.18110200000001</v>
      </c>
      <c r="AQ1963" s="42">
        <v>72.980315000000004</v>
      </c>
      <c r="AR1963" s="42">
        <v>437.88189</v>
      </c>
      <c r="AS1963" s="42">
        <v>3.9448820000000002</v>
      </c>
      <c r="AT1963" s="42">
        <v>35.503937000000001</v>
      </c>
      <c r="AU1963" s="42">
        <v>7.8897640000000004</v>
      </c>
      <c r="AV1963" s="42">
        <v>47.338583</v>
      </c>
      <c r="AW1963" s="42">
        <v>39.448819</v>
      </c>
      <c r="AX1963" s="42">
        <v>59.173228000000002</v>
      </c>
      <c r="AY1963" s="42">
        <v>189.354331</v>
      </c>
      <c r="AZ1963" s="42">
        <v>55.228346000000002</v>
      </c>
      <c r="BA1963" s="42">
        <v>216.968504</v>
      </c>
      <c r="BB1963" s="42">
        <v>3.9448820000000002</v>
      </c>
      <c r="BC1963" s="42">
        <v>23.669291000000001</v>
      </c>
      <c r="BD1963" s="42">
        <v>3.9448820000000002</v>
      </c>
      <c r="BE1963" s="42">
        <v>15.779528000000001</v>
      </c>
      <c r="BF1963" s="42">
        <v>11.834645999999999</v>
      </c>
      <c r="BG1963" s="42">
        <v>51.283465</v>
      </c>
      <c r="BH1963" s="42">
        <v>90.732282999999995</v>
      </c>
      <c r="BI1963" s="42">
        <v>15.779528000000001</v>
      </c>
      <c r="BJ1963" s="42">
        <v>220.913386</v>
      </c>
      <c r="BK1963" s="42">
        <v>0</v>
      </c>
      <c r="BL1963" s="42">
        <v>11.834645999999999</v>
      </c>
      <c r="BM1963" s="42">
        <v>3.9448820000000002</v>
      </c>
      <c r="BN1963" s="42">
        <v>31.559055000000001</v>
      </c>
      <c r="BO1963" s="42">
        <v>27.614173000000001</v>
      </c>
      <c r="BP1963" s="42">
        <v>7.8897640000000004</v>
      </c>
      <c r="BQ1963" s="42">
        <v>98.622046999999995</v>
      </c>
      <c r="BR1963" s="42">
        <v>39.448819</v>
      </c>
      <c r="BS1963" s="42">
        <v>39.448819</v>
      </c>
      <c r="BT1963" s="42">
        <v>0</v>
      </c>
      <c r="BU1963" s="42">
        <v>0</v>
      </c>
      <c r="BV1963" s="42">
        <v>3.9448820000000002</v>
      </c>
      <c r="BW1963" s="42">
        <v>7.8897640000000004</v>
      </c>
      <c r="BX1963" s="42">
        <v>3.9448820000000002</v>
      </c>
      <c r="BY1963" s="42">
        <v>3.9448820000000002</v>
      </c>
      <c r="BZ1963" s="42">
        <v>0</v>
      </c>
      <c r="CA1963" s="42">
        <v>19.724409000000001</v>
      </c>
      <c r="CB1963" s="42">
        <v>165.68503899999999</v>
      </c>
      <c r="CC1963" s="42">
        <v>3.9448820000000002</v>
      </c>
      <c r="CD1963" s="42">
        <v>23.669291000000001</v>
      </c>
      <c r="CE1963" s="42">
        <v>3.9448820000000002</v>
      </c>
      <c r="CF1963" s="42">
        <v>39.448819</v>
      </c>
      <c r="CG1963" s="42">
        <v>31.559055000000001</v>
      </c>
      <c r="CH1963" s="42">
        <v>47.338583</v>
      </c>
      <c r="CI1963" s="42">
        <v>0</v>
      </c>
      <c r="CJ1963" s="42">
        <v>15.779528000000001</v>
      </c>
      <c r="CK1963" s="42">
        <v>232.748031</v>
      </c>
      <c r="CL1963" s="42">
        <v>0</v>
      </c>
      <c r="CM1963" s="42">
        <v>11.834645999999999</v>
      </c>
      <c r="CN1963" s="42">
        <v>0</v>
      </c>
      <c r="CO1963" s="42">
        <v>0</v>
      </c>
      <c r="CP1963" s="42">
        <v>3.9448820000000002</v>
      </c>
      <c r="CQ1963" s="42">
        <v>7.8897640000000004</v>
      </c>
      <c r="CR1963" s="42">
        <v>189.354331</v>
      </c>
      <c r="CS1963" s="42">
        <v>19.724409000000001</v>
      </c>
    </row>
    <row r="1964" spans="1:97">
      <c r="A1964" s="40" t="s">
        <v>4639</v>
      </c>
      <c r="B1964" s="40" t="s">
        <v>289</v>
      </c>
      <c r="C1964" s="40" t="s">
        <v>4176</v>
      </c>
      <c r="D1964" s="40" t="s">
        <v>4187</v>
      </c>
      <c r="E1964" s="40" t="s">
        <v>4188</v>
      </c>
      <c r="F1964" s="40" t="s">
        <v>2814</v>
      </c>
      <c r="G1964" s="41" t="s">
        <v>294</v>
      </c>
      <c r="H1964" s="40" t="s">
        <v>4640</v>
      </c>
      <c r="I1964" s="42">
        <v>114</v>
      </c>
      <c r="J1964" s="42">
        <v>7.8903080000000001</v>
      </c>
      <c r="K1964" s="42">
        <v>23.344975999999999</v>
      </c>
      <c r="L1964" s="42">
        <v>20.031506</v>
      </c>
      <c r="M1964" s="42">
        <v>35.445729</v>
      </c>
      <c r="N1964" s="42">
        <v>19.382486</v>
      </c>
      <c r="O1964" s="42">
        <v>7.9049930000000002</v>
      </c>
      <c r="P1964" s="42">
        <v>5</v>
      </c>
      <c r="Q1964" s="42">
        <v>15</v>
      </c>
      <c r="R1964" s="42">
        <v>29</v>
      </c>
      <c r="S1964" s="42">
        <v>24</v>
      </c>
      <c r="T1964" s="42">
        <v>15</v>
      </c>
      <c r="U1964" s="42">
        <v>6</v>
      </c>
      <c r="V1964" s="42">
        <v>65.384176999999994</v>
      </c>
      <c r="W1964" s="42">
        <v>2.958866</v>
      </c>
      <c r="X1964" s="42">
        <v>13.176354999999999</v>
      </c>
      <c r="Y1964" s="42">
        <v>12.273118999999999</v>
      </c>
      <c r="Z1964" s="42">
        <v>22.554162999999999</v>
      </c>
      <c r="AA1964" s="42">
        <v>11.448122</v>
      </c>
      <c r="AB1964" s="42">
        <v>2.9735510000000001</v>
      </c>
      <c r="AC1964" s="42">
        <v>0</v>
      </c>
      <c r="AD1964" s="42">
        <v>4.9314429999999998</v>
      </c>
      <c r="AE1964" s="42">
        <v>50.560478000000003</v>
      </c>
      <c r="AF1964" s="42">
        <v>9.8922559999999997</v>
      </c>
      <c r="AG1964" s="42">
        <v>48.615822999999999</v>
      </c>
      <c r="AH1964" s="42">
        <v>4.9314429999999998</v>
      </c>
      <c r="AI1964" s="42">
        <v>10.168621</v>
      </c>
      <c r="AJ1964" s="42">
        <v>7.7583869999999999</v>
      </c>
      <c r="AK1964" s="42">
        <v>12.891565999999999</v>
      </c>
      <c r="AL1964" s="42">
        <v>7.9343640000000004</v>
      </c>
      <c r="AM1964" s="42">
        <v>3.945154</v>
      </c>
      <c r="AN1964" s="42">
        <v>0.98628899999999997</v>
      </c>
      <c r="AO1964" s="42">
        <v>4.9314429999999998</v>
      </c>
      <c r="AP1964" s="42">
        <v>32.805836999999997</v>
      </c>
      <c r="AQ1964" s="42">
        <v>10.878544</v>
      </c>
      <c r="AR1964" s="42">
        <v>109.94242300000001</v>
      </c>
      <c r="AS1964" s="42">
        <v>3.945154</v>
      </c>
      <c r="AT1964" s="42">
        <v>0</v>
      </c>
      <c r="AU1964" s="42">
        <v>3.945154</v>
      </c>
      <c r="AV1964" s="42">
        <v>7.8903080000000001</v>
      </c>
      <c r="AW1964" s="42">
        <v>3.945154</v>
      </c>
      <c r="AX1964" s="42">
        <v>59.872570000000003</v>
      </c>
      <c r="AY1964" s="42">
        <v>19.784510999999998</v>
      </c>
      <c r="AZ1964" s="42">
        <v>10.559571</v>
      </c>
      <c r="BA1964" s="42">
        <v>69.879409999999993</v>
      </c>
      <c r="BB1964" s="42">
        <v>3.945154</v>
      </c>
      <c r="BC1964" s="42">
        <v>0</v>
      </c>
      <c r="BD1964" s="42">
        <v>3.945154</v>
      </c>
      <c r="BE1964" s="42">
        <v>3.945154</v>
      </c>
      <c r="BF1964" s="42">
        <v>0</v>
      </c>
      <c r="BG1964" s="42">
        <v>39.535328</v>
      </c>
      <c r="BH1964" s="42">
        <v>11.894202999999999</v>
      </c>
      <c r="BI1964" s="42">
        <v>6.6144170000000004</v>
      </c>
      <c r="BJ1964" s="42">
        <v>40.063012999999998</v>
      </c>
      <c r="BK1964" s="42">
        <v>0</v>
      </c>
      <c r="BL1964" s="42">
        <v>0</v>
      </c>
      <c r="BM1964" s="42">
        <v>0</v>
      </c>
      <c r="BN1964" s="42">
        <v>3.945154</v>
      </c>
      <c r="BO1964" s="42">
        <v>3.945154</v>
      </c>
      <c r="BP1964" s="42">
        <v>20.337242</v>
      </c>
      <c r="BQ1964" s="42">
        <v>7.8903080000000001</v>
      </c>
      <c r="BR1964" s="42">
        <v>3.945154</v>
      </c>
      <c r="BS1964" s="42">
        <v>3.945154</v>
      </c>
      <c r="BT1964" s="42">
        <v>0</v>
      </c>
      <c r="BU1964" s="42">
        <v>0</v>
      </c>
      <c r="BV1964" s="42">
        <v>0</v>
      </c>
      <c r="BW1964" s="42">
        <v>0</v>
      </c>
      <c r="BX1964" s="42">
        <v>0</v>
      </c>
      <c r="BY1964" s="42">
        <v>0</v>
      </c>
      <c r="BZ1964" s="42">
        <v>0</v>
      </c>
      <c r="CA1964" s="42">
        <v>3.945154</v>
      </c>
      <c r="CB1964" s="42">
        <v>60.400255000000001</v>
      </c>
      <c r="CC1964" s="42">
        <v>0</v>
      </c>
      <c r="CD1964" s="42">
        <v>0</v>
      </c>
      <c r="CE1964" s="42">
        <v>0</v>
      </c>
      <c r="CF1964" s="42">
        <v>7.8903080000000001</v>
      </c>
      <c r="CG1964" s="42">
        <v>3.945154</v>
      </c>
      <c r="CH1964" s="42">
        <v>44.619638000000002</v>
      </c>
      <c r="CI1964" s="42">
        <v>0</v>
      </c>
      <c r="CJ1964" s="42">
        <v>3.945154</v>
      </c>
      <c r="CK1964" s="42">
        <v>45.597014000000001</v>
      </c>
      <c r="CL1964" s="42">
        <v>3.945154</v>
      </c>
      <c r="CM1964" s="42">
        <v>0</v>
      </c>
      <c r="CN1964" s="42">
        <v>3.945154</v>
      </c>
      <c r="CO1964" s="42">
        <v>0</v>
      </c>
      <c r="CP1964" s="42">
        <v>0</v>
      </c>
      <c r="CQ1964" s="42">
        <v>15.252931</v>
      </c>
      <c r="CR1964" s="42">
        <v>19.784510999999998</v>
      </c>
      <c r="CS1964" s="42">
        <v>2.6692629999999999</v>
      </c>
    </row>
    <row r="1965" spans="1:97">
      <c r="A1965" s="40" t="s">
        <v>4641</v>
      </c>
      <c r="B1965" s="40" t="s">
        <v>289</v>
      </c>
      <c r="C1965" s="40" t="s">
        <v>4176</v>
      </c>
      <c r="D1965" s="40" t="s">
        <v>4177</v>
      </c>
      <c r="E1965" s="40" t="s">
        <v>4402</v>
      </c>
      <c r="F1965" s="40" t="s">
        <v>2814</v>
      </c>
      <c r="G1965" s="41" t="s">
        <v>294</v>
      </c>
      <c r="H1965" s="40" t="s">
        <v>4642</v>
      </c>
      <c r="I1965" s="42">
        <v>1025</v>
      </c>
      <c r="J1965" s="42">
        <v>228.66475700000001</v>
      </c>
      <c r="K1965" s="42">
        <v>132.66054099999999</v>
      </c>
      <c r="L1965" s="42">
        <v>215.411103</v>
      </c>
      <c r="M1965" s="42">
        <v>234.85336599999999</v>
      </c>
      <c r="N1965" s="42">
        <v>161.33405200000001</v>
      </c>
      <c r="O1965" s="42">
        <v>52.076180999999998</v>
      </c>
      <c r="P1965" s="42">
        <v>167</v>
      </c>
      <c r="Q1965" s="42">
        <v>137</v>
      </c>
      <c r="R1965" s="42">
        <v>208</v>
      </c>
      <c r="S1965" s="42">
        <v>163</v>
      </c>
      <c r="T1965" s="42">
        <v>104</v>
      </c>
      <c r="U1965" s="42">
        <v>45</v>
      </c>
      <c r="V1965" s="42">
        <v>516.61540600000001</v>
      </c>
      <c r="W1965" s="42">
        <v>120.46932099999999</v>
      </c>
      <c r="X1965" s="42">
        <v>70.435343000000003</v>
      </c>
      <c r="Y1965" s="42">
        <v>99.026188000000005</v>
      </c>
      <c r="Z1965" s="42">
        <v>120.489988</v>
      </c>
      <c r="AA1965" s="42">
        <v>81.688126999999994</v>
      </c>
      <c r="AB1965" s="42">
        <v>22.464234999999999</v>
      </c>
      <c r="AC1965" s="42">
        <v>2.0422030000000002</v>
      </c>
      <c r="AD1965" s="42">
        <v>154.165674</v>
      </c>
      <c r="AE1965" s="42">
        <v>287.90931599999999</v>
      </c>
      <c r="AF1965" s="42">
        <v>74.540415999999993</v>
      </c>
      <c r="AG1965" s="42">
        <v>508.38459399999999</v>
      </c>
      <c r="AH1965" s="42">
        <v>108.195436</v>
      </c>
      <c r="AI1965" s="42">
        <v>62.225197000000001</v>
      </c>
      <c r="AJ1965" s="42">
        <v>116.38491500000001</v>
      </c>
      <c r="AK1965" s="42">
        <v>114.363378</v>
      </c>
      <c r="AL1965" s="42">
        <v>79.645923999999994</v>
      </c>
      <c r="AM1965" s="42">
        <v>24.506437999999999</v>
      </c>
      <c r="AN1965" s="42">
        <v>3.0633050000000002</v>
      </c>
      <c r="AO1965" s="42">
        <v>138.78715</v>
      </c>
      <c r="AP1965" s="42">
        <v>285.86711300000002</v>
      </c>
      <c r="AQ1965" s="42">
        <v>83.730331000000007</v>
      </c>
      <c r="AR1965" s="42">
        <v>800.54364899999996</v>
      </c>
      <c r="AS1965" s="42">
        <v>8.1688130000000001</v>
      </c>
      <c r="AT1965" s="42">
        <v>36.759656999999997</v>
      </c>
      <c r="AU1965" s="42">
        <v>53.097282999999997</v>
      </c>
      <c r="AV1965" s="42">
        <v>155.20744199999999</v>
      </c>
      <c r="AW1965" s="42">
        <v>122.532191</v>
      </c>
      <c r="AX1965" s="42">
        <v>85.772533999999993</v>
      </c>
      <c r="AY1965" s="42">
        <v>212.38913099999999</v>
      </c>
      <c r="AZ1965" s="42">
        <v>126.616598</v>
      </c>
      <c r="BA1965" s="42">
        <v>420.69385599999998</v>
      </c>
      <c r="BB1965" s="42">
        <v>4.0844060000000004</v>
      </c>
      <c r="BC1965" s="42">
        <v>20.422032000000002</v>
      </c>
      <c r="BD1965" s="42">
        <v>44.928469999999997</v>
      </c>
      <c r="BE1965" s="42">
        <v>93.941346999999993</v>
      </c>
      <c r="BF1965" s="42">
        <v>32.675251000000003</v>
      </c>
      <c r="BG1965" s="42">
        <v>65.350502000000006</v>
      </c>
      <c r="BH1965" s="42">
        <v>106.19456599999999</v>
      </c>
      <c r="BI1965" s="42">
        <v>53.097282999999997</v>
      </c>
      <c r="BJ1965" s="42">
        <v>379.84979299999998</v>
      </c>
      <c r="BK1965" s="42">
        <v>4.0844060000000004</v>
      </c>
      <c r="BL1965" s="42">
        <v>16.337624999999999</v>
      </c>
      <c r="BM1965" s="42">
        <v>8.1688130000000001</v>
      </c>
      <c r="BN1965" s="42">
        <v>61.266095999999997</v>
      </c>
      <c r="BO1965" s="42">
        <v>89.856939999999994</v>
      </c>
      <c r="BP1965" s="42">
        <v>20.422032000000002</v>
      </c>
      <c r="BQ1965" s="42">
        <v>106.19456599999999</v>
      </c>
      <c r="BR1965" s="42">
        <v>73.519315000000006</v>
      </c>
      <c r="BS1965" s="42">
        <v>102.110159</v>
      </c>
      <c r="BT1965" s="42">
        <v>0</v>
      </c>
      <c r="BU1965" s="42">
        <v>4.0844060000000004</v>
      </c>
      <c r="BV1965" s="42">
        <v>0</v>
      </c>
      <c r="BW1965" s="42">
        <v>20.422032000000002</v>
      </c>
      <c r="BX1965" s="42">
        <v>8.1688130000000001</v>
      </c>
      <c r="BY1965" s="42">
        <v>8.1688130000000001</v>
      </c>
      <c r="BZ1965" s="42">
        <v>0</v>
      </c>
      <c r="CA1965" s="42">
        <v>61.266095999999997</v>
      </c>
      <c r="CB1965" s="42">
        <v>388.01860499999998</v>
      </c>
      <c r="CC1965" s="42">
        <v>4.0844060000000004</v>
      </c>
      <c r="CD1965" s="42">
        <v>24.506437999999999</v>
      </c>
      <c r="CE1965" s="42">
        <v>53.097282999999997</v>
      </c>
      <c r="CF1965" s="42">
        <v>110.278972</v>
      </c>
      <c r="CG1965" s="42">
        <v>81.688126999999994</v>
      </c>
      <c r="CH1965" s="42">
        <v>73.519315000000006</v>
      </c>
      <c r="CI1965" s="42">
        <v>0</v>
      </c>
      <c r="CJ1965" s="42">
        <v>40.844064000000003</v>
      </c>
      <c r="CK1965" s="42">
        <v>310.41488399999997</v>
      </c>
      <c r="CL1965" s="42">
        <v>4.0844060000000004</v>
      </c>
      <c r="CM1965" s="42">
        <v>8.1688130000000001</v>
      </c>
      <c r="CN1965" s="42">
        <v>0</v>
      </c>
      <c r="CO1965" s="42">
        <v>24.506437999999999</v>
      </c>
      <c r="CP1965" s="42">
        <v>32.675251000000003</v>
      </c>
      <c r="CQ1965" s="42">
        <v>4.0844060000000004</v>
      </c>
      <c r="CR1965" s="42">
        <v>212.38913099999999</v>
      </c>
      <c r="CS1965" s="42">
        <v>24.506437999999999</v>
      </c>
    </row>
    <row r="1966" spans="1:97">
      <c r="A1966" s="40" t="s">
        <v>4643</v>
      </c>
      <c r="B1966" s="40" t="s">
        <v>289</v>
      </c>
      <c r="C1966" s="40" t="s">
        <v>4176</v>
      </c>
      <c r="D1966" s="40" t="s">
        <v>4187</v>
      </c>
      <c r="E1966" s="40" t="s">
        <v>4198</v>
      </c>
      <c r="F1966" s="40" t="s">
        <v>4195</v>
      </c>
      <c r="G1966" s="41" t="s">
        <v>294</v>
      </c>
      <c r="H1966" s="40" t="s">
        <v>4644</v>
      </c>
      <c r="I1966" s="42">
        <v>537</v>
      </c>
      <c r="J1966" s="42">
        <v>84.471909999999994</v>
      </c>
      <c r="K1966" s="42">
        <v>74.415729999999996</v>
      </c>
      <c r="L1966" s="42">
        <v>106.595506</v>
      </c>
      <c r="M1966" s="42">
        <v>130.73033699999999</v>
      </c>
      <c r="N1966" s="42">
        <v>85.477528000000007</v>
      </c>
      <c r="O1966" s="42">
        <v>55.308988999999997</v>
      </c>
      <c r="P1966" s="42">
        <v>77</v>
      </c>
      <c r="Q1966" s="42">
        <v>73</v>
      </c>
      <c r="R1966" s="42">
        <v>107</v>
      </c>
      <c r="S1966" s="42">
        <v>101</v>
      </c>
      <c r="T1966" s="42">
        <v>94</v>
      </c>
      <c r="U1966" s="42">
        <v>49</v>
      </c>
      <c r="V1966" s="42">
        <v>271.51685400000002</v>
      </c>
      <c r="W1966" s="42">
        <v>40.224719</v>
      </c>
      <c r="X1966" s="42">
        <v>45.252808999999999</v>
      </c>
      <c r="Y1966" s="42">
        <v>51.286517000000003</v>
      </c>
      <c r="Z1966" s="42">
        <v>64.359550999999996</v>
      </c>
      <c r="AA1966" s="42">
        <v>47.264045000000003</v>
      </c>
      <c r="AB1966" s="42">
        <v>22.123595999999999</v>
      </c>
      <c r="AC1966" s="42">
        <v>1.0056179999999999</v>
      </c>
      <c r="AD1966" s="42">
        <v>59.331460999999997</v>
      </c>
      <c r="AE1966" s="42">
        <v>162.910112</v>
      </c>
      <c r="AF1966" s="42">
        <v>49.275281</v>
      </c>
      <c r="AG1966" s="42">
        <v>265.48314599999998</v>
      </c>
      <c r="AH1966" s="42">
        <v>44.247191000000001</v>
      </c>
      <c r="AI1966" s="42">
        <v>29.162921000000001</v>
      </c>
      <c r="AJ1966" s="42">
        <v>55.308988999999997</v>
      </c>
      <c r="AK1966" s="42">
        <v>66.370787000000007</v>
      </c>
      <c r="AL1966" s="42">
        <v>38.213482999999997</v>
      </c>
      <c r="AM1966" s="42">
        <v>30.168538999999999</v>
      </c>
      <c r="AN1966" s="42">
        <v>2.0112359999999998</v>
      </c>
      <c r="AO1966" s="42">
        <v>55.308988999999997</v>
      </c>
      <c r="AP1966" s="42">
        <v>160.898876</v>
      </c>
      <c r="AQ1966" s="42">
        <v>49.275281</v>
      </c>
      <c r="AR1966" s="42">
        <v>434.42696599999999</v>
      </c>
      <c r="AS1966" s="42">
        <v>24.134830999999998</v>
      </c>
      <c r="AT1966" s="42">
        <v>12.067416</v>
      </c>
      <c r="AU1966" s="42">
        <v>16.089887999999998</v>
      </c>
      <c r="AV1966" s="42">
        <v>48.269663000000001</v>
      </c>
      <c r="AW1966" s="42">
        <v>76.426965999999993</v>
      </c>
      <c r="AX1966" s="42">
        <v>60.337079000000003</v>
      </c>
      <c r="AY1966" s="42">
        <v>148.83146099999999</v>
      </c>
      <c r="AZ1966" s="42">
        <v>48.269663000000001</v>
      </c>
      <c r="BA1966" s="42">
        <v>213.191011</v>
      </c>
      <c r="BB1966" s="42">
        <v>20.112359999999999</v>
      </c>
      <c r="BC1966" s="42">
        <v>8.0449439999999992</v>
      </c>
      <c r="BD1966" s="42">
        <v>12.067416</v>
      </c>
      <c r="BE1966" s="42">
        <v>20.112359999999999</v>
      </c>
      <c r="BF1966" s="42">
        <v>16.089887999999998</v>
      </c>
      <c r="BG1966" s="42">
        <v>60.337079000000003</v>
      </c>
      <c r="BH1966" s="42">
        <v>64.359550999999996</v>
      </c>
      <c r="BI1966" s="42">
        <v>12.067416</v>
      </c>
      <c r="BJ1966" s="42">
        <v>221.23595499999999</v>
      </c>
      <c r="BK1966" s="42">
        <v>4.0224719999999996</v>
      </c>
      <c r="BL1966" s="42">
        <v>4.0224719999999996</v>
      </c>
      <c r="BM1966" s="42">
        <v>4.0224719999999996</v>
      </c>
      <c r="BN1966" s="42">
        <v>28.157302999999999</v>
      </c>
      <c r="BO1966" s="42">
        <v>60.337079000000003</v>
      </c>
      <c r="BP1966" s="42">
        <v>0</v>
      </c>
      <c r="BQ1966" s="42">
        <v>84.471909999999994</v>
      </c>
      <c r="BR1966" s="42">
        <v>36.202247</v>
      </c>
      <c r="BS1966" s="42">
        <v>36.202247</v>
      </c>
      <c r="BT1966" s="42">
        <v>0</v>
      </c>
      <c r="BU1966" s="42">
        <v>0</v>
      </c>
      <c r="BV1966" s="42">
        <v>0</v>
      </c>
      <c r="BW1966" s="42">
        <v>0</v>
      </c>
      <c r="BX1966" s="42">
        <v>4.0224719999999996</v>
      </c>
      <c r="BY1966" s="42">
        <v>8.0449439999999992</v>
      </c>
      <c r="BZ1966" s="42">
        <v>0</v>
      </c>
      <c r="CA1966" s="42">
        <v>24.134830999999998</v>
      </c>
      <c r="CB1966" s="42">
        <v>229.28089900000001</v>
      </c>
      <c r="CC1966" s="42">
        <v>20.112359999999999</v>
      </c>
      <c r="CD1966" s="42">
        <v>12.067416</v>
      </c>
      <c r="CE1966" s="42">
        <v>12.067416</v>
      </c>
      <c r="CF1966" s="42">
        <v>44.247191000000001</v>
      </c>
      <c r="CG1966" s="42">
        <v>72.404494</v>
      </c>
      <c r="CH1966" s="42">
        <v>52.292135000000002</v>
      </c>
      <c r="CI1966" s="42">
        <v>0</v>
      </c>
      <c r="CJ1966" s="42">
        <v>16.089887999999998</v>
      </c>
      <c r="CK1966" s="42">
        <v>168.94381999999999</v>
      </c>
      <c r="CL1966" s="42">
        <v>4.0224719999999996</v>
      </c>
      <c r="CM1966" s="42">
        <v>0</v>
      </c>
      <c r="CN1966" s="42">
        <v>4.0224719999999996</v>
      </c>
      <c r="CO1966" s="42">
        <v>4.0224719999999996</v>
      </c>
      <c r="CP1966" s="42">
        <v>0</v>
      </c>
      <c r="CQ1966" s="42">
        <v>0</v>
      </c>
      <c r="CR1966" s="42">
        <v>148.83146099999999</v>
      </c>
      <c r="CS1966" s="42">
        <v>8.0449439999999992</v>
      </c>
    </row>
    <row r="1967" spans="1:97">
      <c r="A1967" s="40" t="s">
        <v>4645</v>
      </c>
      <c r="B1967" s="40" t="s">
        <v>289</v>
      </c>
      <c r="C1967" s="40" t="s">
        <v>4176</v>
      </c>
      <c r="D1967" s="40" t="s">
        <v>4201</v>
      </c>
      <c r="E1967" s="40" t="s">
        <v>4202</v>
      </c>
      <c r="F1967" s="40" t="s">
        <v>2903</v>
      </c>
      <c r="G1967" s="41" t="s">
        <v>294</v>
      </c>
      <c r="H1967" s="40" t="s">
        <v>4646</v>
      </c>
      <c r="I1967" s="42">
        <v>354</v>
      </c>
      <c r="J1967" s="42">
        <v>65.262569999999997</v>
      </c>
      <c r="K1967" s="42">
        <v>44.497207000000003</v>
      </c>
      <c r="L1967" s="42">
        <v>75.150837999999993</v>
      </c>
      <c r="M1967" s="42">
        <v>68.229050000000001</v>
      </c>
      <c r="N1967" s="42">
        <v>70.206704000000002</v>
      </c>
      <c r="O1967" s="42">
        <v>30.653631000000001</v>
      </c>
      <c r="P1967" s="42">
        <v>65</v>
      </c>
      <c r="Q1967" s="42">
        <v>73</v>
      </c>
      <c r="R1967" s="42">
        <v>81</v>
      </c>
      <c r="S1967" s="42">
        <v>65</v>
      </c>
      <c r="T1967" s="42">
        <v>65</v>
      </c>
      <c r="U1967" s="42">
        <v>34</v>
      </c>
      <c r="V1967" s="42">
        <v>191.832402</v>
      </c>
      <c r="W1967" s="42">
        <v>32.631284999999998</v>
      </c>
      <c r="X1967" s="42">
        <v>24.720669999999998</v>
      </c>
      <c r="Y1967" s="42">
        <v>37.575418999999997</v>
      </c>
      <c r="Z1967" s="42">
        <v>39.553072999999998</v>
      </c>
      <c r="AA1967" s="42">
        <v>41.530726000000001</v>
      </c>
      <c r="AB1967" s="42">
        <v>15.821229000000001</v>
      </c>
      <c r="AC1967" s="42">
        <v>0</v>
      </c>
      <c r="AD1967" s="42">
        <v>37.575418999999997</v>
      </c>
      <c r="AE1967" s="42">
        <v>110.748603</v>
      </c>
      <c r="AF1967" s="42">
        <v>43.508380000000002</v>
      </c>
      <c r="AG1967" s="42">
        <v>162.167598</v>
      </c>
      <c r="AH1967" s="42">
        <v>32.631284999999998</v>
      </c>
      <c r="AI1967" s="42">
        <v>19.776536</v>
      </c>
      <c r="AJ1967" s="42">
        <v>37.575418999999997</v>
      </c>
      <c r="AK1967" s="42">
        <v>28.675978000000001</v>
      </c>
      <c r="AL1967" s="42">
        <v>28.675978000000001</v>
      </c>
      <c r="AM1967" s="42">
        <v>13.843575</v>
      </c>
      <c r="AN1967" s="42">
        <v>0.98882700000000001</v>
      </c>
      <c r="AO1967" s="42">
        <v>42.519553000000002</v>
      </c>
      <c r="AP1967" s="42">
        <v>84.050279000000003</v>
      </c>
      <c r="AQ1967" s="42">
        <v>35.597765000000003</v>
      </c>
      <c r="AR1967" s="42">
        <v>284.78212300000001</v>
      </c>
      <c r="AS1967" s="42">
        <v>47.463687</v>
      </c>
      <c r="AT1967" s="42">
        <v>31.642458000000001</v>
      </c>
      <c r="AU1967" s="42">
        <v>0</v>
      </c>
      <c r="AV1967" s="42">
        <v>3.9553069999999999</v>
      </c>
      <c r="AW1967" s="42">
        <v>43.508380000000002</v>
      </c>
      <c r="AX1967" s="42">
        <v>35.597765000000003</v>
      </c>
      <c r="AY1967" s="42">
        <v>98.882682000000003</v>
      </c>
      <c r="AZ1967" s="42">
        <v>23.731843999999999</v>
      </c>
      <c r="BA1967" s="42">
        <v>154.25698299999999</v>
      </c>
      <c r="BB1967" s="42">
        <v>27.687151</v>
      </c>
      <c r="BC1967" s="42">
        <v>23.731843999999999</v>
      </c>
      <c r="BD1967" s="42">
        <v>0</v>
      </c>
      <c r="BE1967" s="42">
        <v>3.9553069999999999</v>
      </c>
      <c r="BF1967" s="42">
        <v>3.9553069999999999</v>
      </c>
      <c r="BG1967" s="42">
        <v>35.597765000000003</v>
      </c>
      <c r="BH1967" s="42">
        <v>55.374302</v>
      </c>
      <c r="BI1967" s="42">
        <v>3.9553069999999999</v>
      </c>
      <c r="BJ1967" s="42">
        <v>130.52513999999999</v>
      </c>
      <c r="BK1967" s="42">
        <v>19.776536</v>
      </c>
      <c r="BL1967" s="42">
        <v>7.910615</v>
      </c>
      <c r="BM1967" s="42">
        <v>0</v>
      </c>
      <c r="BN1967" s="42">
        <v>0</v>
      </c>
      <c r="BO1967" s="42">
        <v>39.553072999999998</v>
      </c>
      <c r="BP1967" s="42">
        <v>0</v>
      </c>
      <c r="BQ1967" s="42">
        <v>43.508380000000002</v>
      </c>
      <c r="BR1967" s="42">
        <v>19.776536</v>
      </c>
      <c r="BS1967" s="42">
        <v>35.597765000000003</v>
      </c>
      <c r="BT1967" s="42">
        <v>0</v>
      </c>
      <c r="BU1967" s="42">
        <v>3.9553069999999999</v>
      </c>
      <c r="BV1967" s="42">
        <v>0</v>
      </c>
      <c r="BW1967" s="42">
        <v>0</v>
      </c>
      <c r="BX1967" s="42">
        <v>11.865921999999999</v>
      </c>
      <c r="BY1967" s="42">
        <v>11.865921999999999</v>
      </c>
      <c r="BZ1967" s="42">
        <v>0</v>
      </c>
      <c r="CA1967" s="42">
        <v>7.910615</v>
      </c>
      <c r="CB1967" s="42">
        <v>134.480447</v>
      </c>
      <c r="CC1967" s="42">
        <v>43.508380000000002</v>
      </c>
      <c r="CD1967" s="42">
        <v>23.731843999999999</v>
      </c>
      <c r="CE1967" s="42">
        <v>0</v>
      </c>
      <c r="CF1967" s="42">
        <v>3.9553069999999999</v>
      </c>
      <c r="CG1967" s="42">
        <v>23.731843999999999</v>
      </c>
      <c r="CH1967" s="42">
        <v>23.731843999999999</v>
      </c>
      <c r="CI1967" s="42">
        <v>3.9553069999999999</v>
      </c>
      <c r="CJ1967" s="42">
        <v>11.865921999999999</v>
      </c>
      <c r="CK1967" s="42">
        <v>114.70391100000001</v>
      </c>
      <c r="CL1967" s="42">
        <v>3.9553069999999999</v>
      </c>
      <c r="CM1967" s="42">
        <v>3.9553069999999999</v>
      </c>
      <c r="CN1967" s="42">
        <v>0</v>
      </c>
      <c r="CO1967" s="42">
        <v>0</v>
      </c>
      <c r="CP1967" s="42">
        <v>7.910615</v>
      </c>
      <c r="CQ1967" s="42">
        <v>0</v>
      </c>
      <c r="CR1967" s="42">
        <v>94.927374</v>
      </c>
      <c r="CS1967" s="42">
        <v>3.9553069999999999</v>
      </c>
    </row>
    <row r="1968" spans="1:97">
      <c r="A1968" s="40" t="s">
        <v>4647</v>
      </c>
      <c r="B1968" s="40" t="s">
        <v>289</v>
      </c>
      <c r="C1968" s="40" t="s">
        <v>4176</v>
      </c>
      <c r="D1968" s="40" t="s">
        <v>4187</v>
      </c>
      <c r="E1968" s="40" t="s">
        <v>4349</v>
      </c>
      <c r="F1968" s="40" t="s">
        <v>4195</v>
      </c>
      <c r="G1968" s="41" t="s">
        <v>294</v>
      </c>
      <c r="H1968" s="40" t="s">
        <v>4648</v>
      </c>
      <c r="I1968" s="42">
        <v>250</v>
      </c>
      <c r="J1968" s="42">
        <v>47.57085</v>
      </c>
      <c r="K1968" s="42">
        <v>23.279351999999999</v>
      </c>
      <c r="L1968" s="42">
        <v>41.497976000000001</v>
      </c>
      <c r="M1968" s="42">
        <v>81.983806000000001</v>
      </c>
      <c r="N1968" s="42">
        <v>33.40081</v>
      </c>
      <c r="O1968" s="42">
        <v>22.267206000000002</v>
      </c>
      <c r="P1968" s="42">
        <v>38</v>
      </c>
      <c r="Q1968" s="42">
        <v>40</v>
      </c>
      <c r="R1968" s="42">
        <v>60</v>
      </c>
      <c r="S1968" s="42">
        <v>55</v>
      </c>
      <c r="T1968" s="42">
        <v>38</v>
      </c>
      <c r="U1968" s="42">
        <v>24</v>
      </c>
      <c r="V1968" s="42">
        <v>119.433198</v>
      </c>
      <c r="W1968" s="42">
        <v>22.267206000000002</v>
      </c>
      <c r="X1968" s="42">
        <v>14.17004</v>
      </c>
      <c r="Y1968" s="42">
        <v>19.230768999999999</v>
      </c>
      <c r="Z1968" s="42">
        <v>42.510120999999998</v>
      </c>
      <c r="AA1968" s="42">
        <v>16.194331999999999</v>
      </c>
      <c r="AB1968" s="42">
        <v>5.0607290000000003</v>
      </c>
      <c r="AC1968" s="42">
        <v>0</v>
      </c>
      <c r="AD1968" s="42">
        <v>30.364371999999999</v>
      </c>
      <c r="AE1968" s="42">
        <v>76.923077000000006</v>
      </c>
      <c r="AF1968" s="42">
        <v>12.145749</v>
      </c>
      <c r="AG1968" s="42">
        <v>130.566802</v>
      </c>
      <c r="AH1968" s="42">
        <v>25.303643999999998</v>
      </c>
      <c r="AI1968" s="42">
        <v>9.1093119999999992</v>
      </c>
      <c r="AJ1968" s="42">
        <v>22.267206000000002</v>
      </c>
      <c r="AK1968" s="42">
        <v>39.473683999999999</v>
      </c>
      <c r="AL1968" s="42">
        <v>17.206478000000001</v>
      </c>
      <c r="AM1968" s="42">
        <v>16.194331999999999</v>
      </c>
      <c r="AN1968" s="42">
        <v>1.012146</v>
      </c>
      <c r="AO1968" s="42">
        <v>28.340081000000001</v>
      </c>
      <c r="AP1968" s="42">
        <v>73.88664</v>
      </c>
      <c r="AQ1968" s="42">
        <v>28.340081000000001</v>
      </c>
      <c r="AR1968" s="42">
        <v>210.52631600000001</v>
      </c>
      <c r="AS1968" s="42">
        <v>4.0485829999999998</v>
      </c>
      <c r="AT1968" s="42">
        <v>4.0485829999999998</v>
      </c>
      <c r="AU1968" s="42">
        <v>12.145749</v>
      </c>
      <c r="AV1968" s="42">
        <v>20.242915</v>
      </c>
      <c r="AW1968" s="42">
        <v>20.242915</v>
      </c>
      <c r="AX1968" s="42">
        <v>32.388663999999999</v>
      </c>
      <c r="AY1968" s="42">
        <v>68.825911000000005</v>
      </c>
      <c r="AZ1968" s="42">
        <v>48.582996000000001</v>
      </c>
      <c r="BA1968" s="42">
        <v>101.214575</v>
      </c>
      <c r="BB1968" s="42">
        <v>4.0485829999999998</v>
      </c>
      <c r="BC1968" s="42">
        <v>0</v>
      </c>
      <c r="BD1968" s="42">
        <v>8.0971659999999996</v>
      </c>
      <c r="BE1968" s="42">
        <v>12.145749</v>
      </c>
      <c r="BF1968" s="42">
        <v>0</v>
      </c>
      <c r="BG1968" s="42">
        <v>28.340081000000001</v>
      </c>
      <c r="BH1968" s="42">
        <v>32.388663999999999</v>
      </c>
      <c r="BI1968" s="42">
        <v>16.194331999999999</v>
      </c>
      <c r="BJ1968" s="42">
        <v>109.311741</v>
      </c>
      <c r="BK1968" s="42">
        <v>0</v>
      </c>
      <c r="BL1968" s="42">
        <v>4.0485829999999998</v>
      </c>
      <c r="BM1968" s="42">
        <v>4.0485829999999998</v>
      </c>
      <c r="BN1968" s="42">
        <v>8.0971659999999996</v>
      </c>
      <c r="BO1968" s="42">
        <v>20.242915</v>
      </c>
      <c r="BP1968" s="42">
        <v>4.0485829999999998</v>
      </c>
      <c r="BQ1968" s="42">
        <v>36.437246999999999</v>
      </c>
      <c r="BR1968" s="42">
        <v>32.388663999999999</v>
      </c>
      <c r="BS1968" s="42">
        <v>16.194331999999999</v>
      </c>
      <c r="BT1968" s="42">
        <v>0</v>
      </c>
      <c r="BU1968" s="42">
        <v>0</v>
      </c>
      <c r="BV1968" s="42">
        <v>0</v>
      </c>
      <c r="BW1968" s="42">
        <v>0</v>
      </c>
      <c r="BX1968" s="42">
        <v>4.0485829999999998</v>
      </c>
      <c r="BY1968" s="42">
        <v>0</v>
      </c>
      <c r="BZ1968" s="42">
        <v>0</v>
      </c>
      <c r="CA1968" s="42">
        <v>12.145749</v>
      </c>
      <c r="CB1968" s="42">
        <v>97.165992000000003</v>
      </c>
      <c r="CC1968" s="42">
        <v>0</v>
      </c>
      <c r="CD1968" s="42">
        <v>4.0485829999999998</v>
      </c>
      <c r="CE1968" s="42">
        <v>12.145749</v>
      </c>
      <c r="CF1968" s="42">
        <v>16.194331999999999</v>
      </c>
      <c r="CG1968" s="42">
        <v>12.145749</v>
      </c>
      <c r="CH1968" s="42">
        <v>32.388663999999999</v>
      </c>
      <c r="CI1968" s="42">
        <v>0</v>
      </c>
      <c r="CJ1968" s="42">
        <v>20.242915</v>
      </c>
      <c r="CK1968" s="42">
        <v>97.165992000000003</v>
      </c>
      <c r="CL1968" s="42">
        <v>4.0485829999999998</v>
      </c>
      <c r="CM1968" s="42">
        <v>0</v>
      </c>
      <c r="CN1968" s="42">
        <v>0</v>
      </c>
      <c r="CO1968" s="42">
        <v>4.0485829999999998</v>
      </c>
      <c r="CP1968" s="42">
        <v>4.0485829999999998</v>
      </c>
      <c r="CQ1968" s="42">
        <v>0</v>
      </c>
      <c r="CR1968" s="42">
        <v>68.825911000000005</v>
      </c>
      <c r="CS1968" s="42">
        <v>16.194331999999999</v>
      </c>
    </row>
    <row r="1969" spans="1:97">
      <c r="A1969" s="40" t="s">
        <v>4649</v>
      </c>
      <c r="B1969" s="40" t="s">
        <v>289</v>
      </c>
      <c r="C1969" s="40" t="s">
        <v>4176</v>
      </c>
      <c r="D1969" s="40" t="s">
        <v>4187</v>
      </c>
      <c r="E1969" s="40" t="s">
        <v>4463</v>
      </c>
      <c r="F1969" s="40" t="s">
        <v>4195</v>
      </c>
      <c r="G1969" s="41" t="s">
        <v>294</v>
      </c>
      <c r="H1969" s="40" t="s">
        <v>4650</v>
      </c>
      <c r="I1969" s="42">
        <v>527</v>
      </c>
      <c r="J1969" s="42">
        <v>100</v>
      </c>
      <c r="K1969" s="42">
        <v>47</v>
      </c>
      <c r="L1969" s="42">
        <v>117</v>
      </c>
      <c r="M1969" s="42">
        <v>131</v>
      </c>
      <c r="N1969" s="42">
        <v>92</v>
      </c>
      <c r="O1969" s="42">
        <v>40</v>
      </c>
      <c r="P1969" s="42">
        <v>83</v>
      </c>
      <c r="Q1969" s="42">
        <v>61</v>
      </c>
      <c r="R1969" s="42">
        <v>110</v>
      </c>
      <c r="S1969" s="42">
        <v>88</v>
      </c>
      <c r="T1969" s="42">
        <v>73</v>
      </c>
      <c r="U1969" s="42">
        <v>11</v>
      </c>
      <c r="V1969" s="42">
        <v>263</v>
      </c>
      <c r="W1969" s="42">
        <v>50</v>
      </c>
      <c r="X1969" s="42">
        <v>28</v>
      </c>
      <c r="Y1969" s="42">
        <v>56</v>
      </c>
      <c r="Z1969" s="42">
        <v>64</v>
      </c>
      <c r="AA1969" s="42">
        <v>50</v>
      </c>
      <c r="AB1969" s="42">
        <v>15</v>
      </c>
      <c r="AC1969" s="42">
        <v>0</v>
      </c>
      <c r="AD1969" s="42">
        <v>64</v>
      </c>
      <c r="AE1969" s="42">
        <v>153</v>
      </c>
      <c r="AF1969" s="42">
        <v>46</v>
      </c>
      <c r="AG1969" s="42">
        <v>264</v>
      </c>
      <c r="AH1969" s="42">
        <v>50</v>
      </c>
      <c r="AI1969" s="42">
        <v>19</v>
      </c>
      <c r="AJ1969" s="42">
        <v>61</v>
      </c>
      <c r="AK1969" s="42">
        <v>67</v>
      </c>
      <c r="AL1969" s="42">
        <v>42</v>
      </c>
      <c r="AM1969" s="42">
        <v>24</v>
      </c>
      <c r="AN1969" s="42">
        <v>1</v>
      </c>
      <c r="AO1969" s="42">
        <v>57</v>
      </c>
      <c r="AP1969" s="42">
        <v>156</v>
      </c>
      <c r="AQ1969" s="42">
        <v>51</v>
      </c>
      <c r="AR1969" s="42">
        <v>436</v>
      </c>
      <c r="AS1969" s="42">
        <v>4</v>
      </c>
      <c r="AT1969" s="42">
        <v>16</v>
      </c>
      <c r="AU1969" s="42">
        <v>44</v>
      </c>
      <c r="AV1969" s="42">
        <v>28</v>
      </c>
      <c r="AW1969" s="42">
        <v>100</v>
      </c>
      <c r="AX1969" s="42">
        <v>52</v>
      </c>
      <c r="AY1969" s="42">
        <v>136</v>
      </c>
      <c r="AZ1969" s="42">
        <v>56</v>
      </c>
      <c r="BA1969" s="42">
        <v>232</v>
      </c>
      <c r="BB1969" s="42">
        <v>4</v>
      </c>
      <c r="BC1969" s="42">
        <v>16</v>
      </c>
      <c r="BD1969" s="42">
        <v>28</v>
      </c>
      <c r="BE1969" s="42">
        <v>12</v>
      </c>
      <c r="BF1969" s="42">
        <v>16</v>
      </c>
      <c r="BG1969" s="42">
        <v>44</v>
      </c>
      <c r="BH1969" s="42">
        <v>76</v>
      </c>
      <c r="BI1969" s="42">
        <v>36</v>
      </c>
      <c r="BJ1969" s="42">
        <v>204</v>
      </c>
      <c r="BK1969" s="42">
        <v>0</v>
      </c>
      <c r="BL1969" s="42">
        <v>0</v>
      </c>
      <c r="BM1969" s="42">
        <v>16</v>
      </c>
      <c r="BN1969" s="42">
        <v>16</v>
      </c>
      <c r="BO1969" s="42">
        <v>84</v>
      </c>
      <c r="BP1969" s="42">
        <v>8</v>
      </c>
      <c r="BQ1969" s="42">
        <v>60</v>
      </c>
      <c r="BR1969" s="42">
        <v>20</v>
      </c>
      <c r="BS1969" s="42">
        <v>44</v>
      </c>
      <c r="BT1969" s="42">
        <v>0</v>
      </c>
      <c r="BU1969" s="42">
        <v>0</v>
      </c>
      <c r="BV1969" s="42">
        <v>0</v>
      </c>
      <c r="BW1969" s="42">
        <v>0</v>
      </c>
      <c r="BX1969" s="42">
        <v>0</v>
      </c>
      <c r="BY1969" s="42">
        <v>8</v>
      </c>
      <c r="BZ1969" s="42">
        <v>0</v>
      </c>
      <c r="CA1969" s="42">
        <v>36</v>
      </c>
      <c r="CB1969" s="42">
        <v>232</v>
      </c>
      <c r="CC1969" s="42">
        <v>4</v>
      </c>
      <c r="CD1969" s="42">
        <v>16</v>
      </c>
      <c r="CE1969" s="42">
        <v>44</v>
      </c>
      <c r="CF1969" s="42">
        <v>20</v>
      </c>
      <c r="CG1969" s="42">
        <v>100</v>
      </c>
      <c r="CH1969" s="42">
        <v>36</v>
      </c>
      <c r="CI1969" s="42">
        <v>4</v>
      </c>
      <c r="CJ1969" s="42">
        <v>8</v>
      </c>
      <c r="CK1969" s="42">
        <v>160</v>
      </c>
      <c r="CL1969" s="42">
        <v>0</v>
      </c>
      <c r="CM1969" s="42">
        <v>0</v>
      </c>
      <c r="CN1969" s="42">
        <v>0</v>
      </c>
      <c r="CO1969" s="42">
        <v>8</v>
      </c>
      <c r="CP1969" s="42">
        <v>0</v>
      </c>
      <c r="CQ1969" s="42">
        <v>8</v>
      </c>
      <c r="CR1969" s="42">
        <v>132</v>
      </c>
      <c r="CS1969" s="42">
        <v>12</v>
      </c>
    </row>
    <row r="1970" spans="1:97">
      <c r="A1970" s="40" t="s">
        <v>4651</v>
      </c>
      <c r="B1970" s="40" t="s">
        <v>289</v>
      </c>
      <c r="C1970" s="40" t="s">
        <v>4176</v>
      </c>
      <c r="D1970" s="40" t="s">
        <v>4201</v>
      </c>
      <c r="E1970" s="40" t="s">
        <v>4208</v>
      </c>
      <c r="F1970" s="40" t="s">
        <v>2903</v>
      </c>
      <c r="G1970" s="41" t="s">
        <v>294</v>
      </c>
      <c r="H1970" s="40" t="s">
        <v>4652</v>
      </c>
      <c r="I1970" s="42">
        <v>128</v>
      </c>
      <c r="J1970" s="42">
        <v>20.837209000000001</v>
      </c>
      <c r="K1970" s="42">
        <v>21.829457000000001</v>
      </c>
      <c r="L1970" s="42">
        <v>17.860465000000001</v>
      </c>
      <c r="M1970" s="42">
        <v>40.682170999999997</v>
      </c>
      <c r="N1970" s="42">
        <v>10.914728999999999</v>
      </c>
      <c r="O1970" s="42">
        <v>15.875969</v>
      </c>
      <c r="P1970" s="42">
        <v>14</v>
      </c>
      <c r="Q1970" s="42">
        <v>23</v>
      </c>
      <c r="R1970" s="42">
        <v>28</v>
      </c>
      <c r="S1970" s="42">
        <v>24</v>
      </c>
      <c r="T1970" s="42">
        <v>24</v>
      </c>
      <c r="U1970" s="42">
        <v>9</v>
      </c>
      <c r="V1970" s="42">
        <v>65.488371999999998</v>
      </c>
      <c r="W1970" s="42">
        <v>12.899224999999999</v>
      </c>
      <c r="X1970" s="42">
        <v>11.906976999999999</v>
      </c>
      <c r="Y1970" s="42">
        <v>7.9379840000000002</v>
      </c>
      <c r="Z1970" s="42">
        <v>22.821705000000001</v>
      </c>
      <c r="AA1970" s="42">
        <v>3.9689920000000001</v>
      </c>
      <c r="AB1970" s="42">
        <v>5.9534880000000001</v>
      </c>
      <c r="AC1970" s="42">
        <v>0</v>
      </c>
      <c r="AD1970" s="42">
        <v>14.883721</v>
      </c>
      <c r="AE1970" s="42">
        <v>40.682170999999997</v>
      </c>
      <c r="AF1970" s="42">
        <v>9.9224809999999994</v>
      </c>
      <c r="AG1970" s="42">
        <v>62.511628000000002</v>
      </c>
      <c r="AH1970" s="42">
        <v>7.9379840000000002</v>
      </c>
      <c r="AI1970" s="42">
        <v>9.9224809999999994</v>
      </c>
      <c r="AJ1970" s="42">
        <v>9.9224809999999994</v>
      </c>
      <c r="AK1970" s="42">
        <v>17.860465000000001</v>
      </c>
      <c r="AL1970" s="42">
        <v>6.9457360000000001</v>
      </c>
      <c r="AM1970" s="42">
        <v>9.9224809999999994</v>
      </c>
      <c r="AN1970" s="42">
        <v>0</v>
      </c>
      <c r="AO1970" s="42">
        <v>10.914728999999999</v>
      </c>
      <c r="AP1970" s="42">
        <v>35.720930000000003</v>
      </c>
      <c r="AQ1970" s="42">
        <v>15.875969</v>
      </c>
      <c r="AR1970" s="42">
        <v>123.03876</v>
      </c>
      <c r="AS1970" s="42">
        <v>15.875969</v>
      </c>
      <c r="AT1970" s="42">
        <v>7.9379840000000002</v>
      </c>
      <c r="AU1970" s="42">
        <v>0</v>
      </c>
      <c r="AV1970" s="42">
        <v>7.9379840000000002</v>
      </c>
      <c r="AW1970" s="42">
        <v>15.875969</v>
      </c>
      <c r="AX1970" s="42">
        <v>15.875969</v>
      </c>
      <c r="AY1970" s="42">
        <v>43.658915</v>
      </c>
      <c r="AZ1970" s="42">
        <v>15.875969</v>
      </c>
      <c r="BA1970" s="42">
        <v>75.410853000000003</v>
      </c>
      <c r="BB1970" s="42">
        <v>15.875969</v>
      </c>
      <c r="BC1970" s="42">
        <v>3.9689920000000001</v>
      </c>
      <c r="BD1970" s="42">
        <v>0</v>
      </c>
      <c r="BE1970" s="42">
        <v>7.9379840000000002</v>
      </c>
      <c r="BF1970" s="42">
        <v>0</v>
      </c>
      <c r="BG1970" s="42">
        <v>15.875969</v>
      </c>
      <c r="BH1970" s="42">
        <v>23.813953000000001</v>
      </c>
      <c r="BI1970" s="42">
        <v>7.9379840000000002</v>
      </c>
      <c r="BJ1970" s="42">
        <v>47.627907</v>
      </c>
      <c r="BK1970" s="42">
        <v>0</v>
      </c>
      <c r="BL1970" s="42">
        <v>3.9689920000000001</v>
      </c>
      <c r="BM1970" s="42">
        <v>0</v>
      </c>
      <c r="BN1970" s="42">
        <v>0</v>
      </c>
      <c r="BO1970" s="42">
        <v>15.875969</v>
      </c>
      <c r="BP1970" s="42">
        <v>0</v>
      </c>
      <c r="BQ1970" s="42">
        <v>19.844961000000001</v>
      </c>
      <c r="BR1970" s="42">
        <v>7.9379840000000002</v>
      </c>
      <c r="BS1970" s="42">
        <v>15.875969</v>
      </c>
      <c r="BT1970" s="42">
        <v>0</v>
      </c>
      <c r="BU1970" s="42">
        <v>0</v>
      </c>
      <c r="BV1970" s="42">
        <v>0</v>
      </c>
      <c r="BW1970" s="42">
        <v>3.9689920000000001</v>
      </c>
      <c r="BX1970" s="42">
        <v>0</v>
      </c>
      <c r="BY1970" s="42">
        <v>0</v>
      </c>
      <c r="BZ1970" s="42">
        <v>0</v>
      </c>
      <c r="CA1970" s="42">
        <v>11.906976999999999</v>
      </c>
      <c r="CB1970" s="42">
        <v>47.627907</v>
      </c>
      <c r="CC1970" s="42">
        <v>7.9379840000000002</v>
      </c>
      <c r="CD1970" s="42">
        <v>7.9379840000000002</v>
      </c>
      <c r="CE1970" s="42">
        <v>0</v>
      </c>
      <c r="CF1970" s="42">
        <v>3.9689920000000001</v>
      </c>
      <c r="CG1970" s="42">
        <v>7.9379840000000002</v>
      </c>
      <c r="CH1970" s="42">
        <v>15.875969</v>
      </c>
      <c r="CI1970" s="42">
        <v>0</v>
      </c>
      <c r="CJ1970" s="42">
        <v>3.9689920000000001</v>
      </c>
      <c r="CK1970" s="42">
        <v>59.534883999999998</v>
      </c>
      <c r="CL1970" s="42">
        <v>7.9379840000000002</v>
      </c>
      <c r="CM1970" s="42">
        <v>0</v>
      </c>
      <c r="CN1970" s="42">
        <v>0</v>
      </c>
      <c r="CO1970" s="42">
        <v>0</v>
      </c>
      <c r="CP1970" s="42">
        <v>7.9379840000000002</v>
      </c>
      <c r="CQ1970" s="42">
        <v>0</v>
      </c>
      <c r="CR1970" s="42">
        <v>43.658915</v>
      </c>
      <c r="CS1970" s="42">
        <v>0</v>
      </c>
    </row>
    <row r="1971" spans="1:97">
      <c r="A1971" s="40" t="s">
        <v>4653</v>
      </c>
      <c r="B1971" s="40" t="s">
        <v>289</v>
      </c>
      <c r="C1971" s="40" t="s">
        <v>4176</v>
      </c>
      <c r="D1971" s="40" t="s">
        <v>4187</v>
      </c>
      <c r="E1971" s="40" t="s">
        <v>4221</v>
      </c>
      <c r="F1971" s="40" t="s">
        <v>4195</v>
      </c>
      <c r="G1971" s="41" t="s">
        <v>294</v>
      </c>
      <c r="H1971" s="40" t="s">
        <v>4654</v>
      </c>
      <c r="I1971" s="42">
        <v>66</v>
      </c>
      <c r="J1971" s="42">
        <v>11</v>
      </c>
      <c r="K1971" s="42">
        <v>3</v>
      </c>
      <c r="L1971" s="42">
        <v>21</v>
      </c>
      <c r="M1971" s="42">
        <v>16</v>
      </c>
      <c r="N1971" s="42">
        <v>10</v>
      </c>
      <c r="O1971" s="42">
        <v>5</v>
      </c>
      <c r="P1971" s="42">
        <v>6</v>
      </c>
      <c r="Q1971" s="42">
        <v>9</v>
      </c>
      <c r="R1971" s="42">
        <v>15</v>
      </c>
      <c r="S1971" s="42">
        <v>7</v>
      </c>
      <c r="T1971" s="42">
        <v>19</v>
      </c>
      <c r="U1971" s="42">
        <v>7</v>
      </c>
      <c r="V1971" s="42">
        <v>39</v>
      </c>
      <c r="W1971" s="42">
        <v>6</v>
      </c>
      <c r="X1971" s="42">
        <v>2</v>
      </c>
      <c r="Y1971" s="42">
        <v>12</v>
      </c>
      <c r="Z1971" s="42">
        <v>12</v>
      </c>
      <c r="AA1971" s="42">
        <v>4</v>
      </c>
      <c r="AB1971" s="42">
        <v>3</v>
      </c>
      <c r="AC1971" s="42">
        <v>0</v>
      </c>
      <c r="AD1971" s="42">
        <v>7</v>
      </c>
      <c r="AE1971" s="42">
        <v>25</v>
      </c>
      <c r="AF1971" s="42">
        <v>7</v>
      </c>
      <c r="AG1971" s="42">
        <v>27</v>
      </c>
      <c r="AH1971" s="42">
        <v>5</v>
      </c>
      <c r="AI1971" s="42">
        <v>1</v>
      </c>
      <c r="AJ1971" s="42">
        <v>9</v>
      </c>
      <c r="AK1971" s="42">
        <v>4</v>
      </c>
      <c r="AL1971" s="42">
        <v>6</v>
      </c>
      <c r="AM1971" s="42">
        <v>2</v>
      </c>
      <c r="AN1971" s="42">
        <v>0</v>
      </c>
      <c r="AO1971" s="42">
        <v>5</v>
      </c>
      <c r="AP1971" s="42">
        <v>16</v>
      </c>
      <c r="AQ1971" s="42">
        <v>6</v>
      </c>
      <c r="AR1971" s="42">
        <v>64</v>
      </c>
      <c r="AS1971" s="42">
        <v>12</v>
      </c>
      <c r="AT1971" s="42">
        <v>0</v>
      </c>
      <c r="AU1971" s="42">
        <v>0</v>
      </c>
      <c r="AV1971" s="42">
        <v>20</v>
      </c>
      <c r="AW1971" s="42">
        <v>0</v>
      </c>
      <c r="AX1971" s="42">
        <v>8</v>
      </c>
      <c r="AY1971" s="42">
        <v>16</v>
      </c>
      <c r="AZ1971" s="42">
        <v>8</v>
      </c>
      <c r="BA1971" s="42">
        <v>44</v>
      </c>
      <c r="BB1971" s="42">
        <v>12</v>
      </c>
      <c r="BC1971" s="42">
        <v>0</v>
      </c>
      <c r="BD1971" s="42">
        <v>0</v>
      </c>
      <c r="BE1971" s="42">
        <v>4</v>
      </c>
      <c r="BF1971" s="42">
        <v>0</v>
      </c>
      <c r="BG1971" s="42">
        <v>8</v>
      </c>
      <c r="BH1971" s="42">
        <v>12</v>
      </c>
      <c r="BI1971" s="42">
        <v>8</v>
      </c>
      <c r="BJ1971" s="42">
        <v>20</v>
      </c>
      <c r="BK1971" s="42">
        <v>0</v>
      </c>
      <c r="BL1971" s="42">
        <v>0</v>
      </c>
      <c r="BM1971" s="42">
        <v>0</v>
      </c>
      <c r="BN1971" s="42">
        <v>16</v>
      </c>
      <c r="BO1971" s="42">
        <v>0</v>
      </c>
      <c r="BP1971" s="42">
        <v>0</v>
      </c>
      <c r="BQ1971" s="42">
        <v>4</v>
      </c>
      <c r="BR1971" s="42">
        <v>0</v>
      </c>
      <c r="BS1971" s="42">
        <v>0</v>
      </c>
      <c r="BT1971" s="42">
        <v>0</v>
      </c>
      <c r="BU1971" s="42">
        <v>0</v>
      </c>
      <c r="BV1971" s="42">
        <v>0</v>
      </c>
      <c r="BW1971" s="42">
        <v>0</v>
      </c>
      <c r="BX1971" s="42">
        <v>0</v>
      </c>
      <c r="BY1971" s="42">
        <v>0</v>
      </c>
      <c r="BZ1971" s="42">
        <v>0</v>
      </c>
      <c r="CA1971" s="42">
        <v>0</v>
      </c>
      <c r="CB1971" s="42">
        <v>40</v>
      </c>
      <c r="CC1971" s="42">
        <v>12</v>
      </c>
      <c r="CD1971" s="42">
        <v>0</v>
      </c>
      <c r="CE1971" s="42">
        <v>0</v>
      </c>
      <c r="CF1971" s="42">
        <v>20</v>
      </c>
      <c r="CG1971" s="42">
        <v>0</v>
      </c>
      <c r="CH1971" s="42">
        <v>4</v>
      </c>
      <c r="CI1971" s="42">
        <v>0</v>
      </c>
      <c r="CJ1971" s="42">
        <v>4</v>
      </c>
      <c r="CK1971" s="42">
        <v>24</v>
      </c>
      <c r="CL1971" s="42">
        <v>0</v>
      </c>
      <c r="CM1971" s="42">
        <v>0</v>
      </c>
      <c r="CN1971" s="42">
        <v>0</v>
      </c>
      <c r="CO1971" s="42">
        <v>0</v>
      </c>
      <c r="CP1971" s="42">
        <v>0</v>
      </c>
      <c r="CQ1971" s="42">
        <v>4</v>
      </c>
      <c r="CR1971" s="42">
        <v>16</v>
      </c>
      <c r="CS1971" s="42">
        <v>4</v>
      </c>
    </row>
    <row r="1972" spans="1:97">
      <c r="A1972" s="40" t="s">
        <v>4655</v>
      </c>
      <c r="B1972" s="40" t="s">
        <v>289</v>
      </c>
      <c r="C1972" s="40" t="s">
        <v>4176</v>
      </c>
      <c r="D1972" s="40" t="s">
        <v>4187</v>
      </c>
      <c r="E1972" s="40" t="s">
        <v>4194</v>
      </c>
      <c r="F1972" s="40" t="s">
        <v>4195</v>
      </c>
      <c r="G1972" s="41" t="s">
        <v>294</v>
      </c>
      <c r="H1972" s="40" t="s">
        <v>4656</v>
      </c>
      <c r="I1972" s="42">
        <v>80</v>
      </c>
      <c r="J1972" s="42">
        <v>13.48516</v>
      </c>
      <c r="K1972" s="42">
        <v>3.1219359999999998</v>
      </c>
      <c r="L1972" s="42">
        <v>15.523220999999999</v>
      </c>
      <c r="M1972" s="42">
        <v>15.609679</v>
      </c>
      <c r="N1972" s="42">
        <v>19.772261</v>
      </c>
      <c r="O1972" s="42">
        <v>12.487743999999999</v>
      </c>
      <c r="P1972" s="42">
        <v>8</v>
      </c>
      <c r="Q1972" s="42">
        <v>14</v>
      </c>
      <c r="R1972" s="42">
        <v>20</v>
      </c>
      <c r="S1972" s="42">
        <v>24</v>
      </c>
      <c r="T1972" s="42">
        <v>29</v>
      </c>
      <c r="U1972" s="42">
        <v>9</v>
      </c>
      <c r="V1972" s="42">
        <v>43.620643999999999</v>
      </c>
      <c r="W1972" s="42">
        <v>7.2412879999999999</v>
      </c>
      <c r="X1972" s="42">
        <v>2.0812909999999998</v>
      </c>
      <c r="Y1972" s="42">
        <v>9.322578</v>
      </c>
      <c r="Z1972" s="42">
        <v>7.2845170000000001</v>
      </c>
      <c r="AA1972" s="42">
        <v>10.406453000000001</v>
      </c>
      <c r="AB1972" s="42">
        <v>7.2845170000000001</v>
      </c>
      <c r="AC1972" s="42">
        <v>0</v>
      </c>
      <c r="AD1972" s="42">
        <v>7.2412879999999999</v>
      </c>
      <c r="AE1972" s="42">
        <v>21.810321999999999</v>
      </c>
      <c r="AF1972" s="42">
        <v>14.569034</v>
      </c>
      <c r="AG1972" s="42">
        <v>36.379356000000001</v>
      </c>
      <c r="AH1972" s="42">
        <v>6.2438719999999996</v>
      </c>
      <c r="AI1972" s="42">
        <v>1.040645</v>
      </c>
      <c r="AJ1972" s="42">
        <v>6.2006420000000002</v>
      </c>
      <c r="AK1972" s="42">
        <v>8.3251620000000006</v>
      </c>
      <c r="AL1972" s="42">
        <v>9.3658079999999995</v>
      </c>
      <c r="AM1972" s="42">
        <v>4.1625810000000003</v>
      </c>
      <c r="AN1972" s="42">
        <v>1.040645</v>
      </c>
      <c r="AO1972" s="42">
        <v>6.2438719999999996</v>
      </c>
      <c r="AP1972" s="42">
        <v>17.647741</v>
      </c>
      <c r="AQ1972" s="42">
        <v>12.487743999999999</v>
      </c>
      <c r="AR1972" s="42">
        <v>66.601298999999997</v>
      </c>
      <c r="AS1972" s="42">
        <v>4.1625810000000003</v>
      </c>
      <c r="AT1972" s="42">
        <v>0</v>
      </c>
      <c r="AU1972" s="42">
        <v>4.1625810000000003</v>
      </c>
      <c r="AV1972" s="42">
        <v>0</v>
      </c>
      <c r="AW1972" s="42">
        <v>12.487743999999999</v>
      </c>
      <c r="AX1972" s="42">
        <v>4.1625810000000003</v>
      </c>
      <c r="AY1972" s="42">
        <v>29.138068000000001</v>
      </c>
      <c r="AZ1972" s="42">
        <v>12.487743999999999</v>
      </c>
      <c r="BA1972" s="42">
        <v>37.463231</v>
      </c>
      <c r="BB1972" s="42">
        <v>4.1625810000000003</v>
      </c>
      <c r="BC1972" s="42">
        <v>0</v>
      </c>
      <c r="BD1972" s="42">
        <v>0</v>
      </c>
      <c r="BE1972" s="42">
        <v>0</v>
      </c>
      <c r="BF1972" s="42">
        <v>4.1625810000000003</v>
      </c>
      <c r="BG1972" s="42">
        <v>4.1625810000000003</v>
      </c>
      <c r="BH1972" s="42">
        <v>20.812906000000002</v>
      </c>
      <c r="BI1972" s="42">
        <v>4.1625810000000003</v>
      </c>
      <c r="BJ1972" s="42">
        <v>29.138068000000001</v>
      </c>
      <c r="BK1972" s="42">
        <v>0</v>
      </c>
      <c r="BL1972" s="42">
        <v>0</v>
      </c>
      <c r="BM1972" s="42">
        <v>4.1625810000000003</v>
      </c>
      <c r="BN1972" s="42">
        <v>0</v>
      </c>
      <c r="BO1972" s="42">
        <v>8.3251620000000006</v>
      </c>
      <c r="BP1972" s="42">
        <v>0</v>
      </c>
      <c r="BQ1972" s="42">
        <v>8.3251620000000006</v>
      </c>
      <c r="BR1972" s="42">
        <v>8.3251620000000006</v>
      </c>
      <c r="BS1972" s="42">
        <v>4.1625810000000003</v>
      </c>
      <c r="BT1972" s="42">
        <v>0</v>
      </c>
      <c r="BU1972" s="42">
        <v>0</v>
      </c>
      <c r="BV1972" s="42">
        <v>0</v>
      </c>
      <c r="BW1972" s="42">
        <v>0</v>
      </c>
      <c r="BX1972" s="42">
        <v>0</v>
      </c>
      <c r="BY1972" s="42">
        <v>4.1625810000000003</v>
      </c>
      <c r="BZ1972" s="42">
        <v>0</v>
      </c>
      <c r="CA1972" s="42">
        <v>0</v>
      </c>
      <c r="CB1972" s="42">
        <v>24.975487000000001</v>
      </c>
      <c r="CC1972" s="42">
        <v>4.1625810000000003</v>
      </c>
      <c r="CD1972" s="42">
        <v>0</v>
      </c>
      <c r="CE1972" s="42">
        <v>4.1625810000000003</v>
      </c>
      <c r="CF1972" s="42">
        <v>0</v>
      </c>
      <c r="CG1972" s="42">
        <v>12.487743999999999</v>
      </c>
      <c r="CH1972" s="42">
        <v>0</v>
      </c>
      <c r="CI1972" s="42">
        <v>4.1625810000000003</v>
      </c>
      <c r="CJ1972" s="42">
        <v>0</v>
      </c>
      <c r="CK1972" s="42">
        <v>37.463231</v>
      </c>
      <c r="CL1972" s="42">
        <v>0</v>
      </c>
      <c r="CM1972" s="42">
        <v>0</v>
      </c>
      <c r="CN1972" s="42">
        <v>0</v>
      </c>
      <c r="CO1972" s="42">
        <v>0</v>
      </c>
      <c r="CP1972" s="42">
        <v>0</v>
      </c>
      <c r="CQ1972" s="42">
        <v>0</v>
      </c>
      <c r="CR1972" s="42">
        <v>24.975487000000001</v>
      </c>
      <c r="CS1972" s="42">
        <v>12.487743999999999</v>
      </c>
    </row>
    <row r="1973" spans="1:97">
      <c r="A1973" s="40" t="s">
        <v>4657</v>
      </c>
      <c r="B1973" s="40" t="s">
        <v>289</v>
      </c>
      <c r="C1973" s="40" t="s">
        <v>4176</v>
      </c>
      <c r="D1973" s="40" t="s">
        <v>4187</v>
      </c>
      <c r="E1973" s="40" t="s">
        <v>4463</v>
      </c>
      <c r="F1973" s="40" t="s">
        <v>4195</v>
      </c>
      <c r="G1973" s="41" t="s">
        <v>294</v>
      </c>
      <c r="H1973" s="40" t="s">
        <v>4658</v>
      </c>
      <c r="I1973" s="42">
        <v>704</v>
      </c>
      <c r="J1973" s="42">
        <v>128.27546599999999</v>
      </c>
      <c r="K1973" s="42">
        <v>80.803443000000001</v>
      </c>
      <c r="L1973" s="42">
        <v>133.325681</v>
      </c>
      <c r="M1973" s="42">
        <v>166.65710200000001</v>
      </c>
      <c r="N1973" s="42">
        <v>138.37589700000001</v>
      </c>
      <c r="O1973" s="42">
        <v>56.56241</v>
      </c>
      <c r="P1973" s="42">
        <v>108</v>
      </c>
      <c r="Q1973" s="42">
        <v>87</v>
      </c>
      <c r="R1973" s="42">
        <v>136</v>
      </c>
      <c r="S1973" s="42">
        <v>126</v>
      </c>
      <c r="T1973" s="42">
        <v>104</v>
      </c>
      <c r="U1973" s="42">
        <v>51</v>
      </c>
      <c r="V1973" s="42">
        <v>354.52510799999999</v>
      </c>
      <c r="W1973" s="42">
        <v>61.612625999999999</v>
      </c>
      <c r="X1973" s="42">
        <v>48.482066000000003</v>
      </c>
      <c r="Y1973" s="42">
        <v>64.642754999999994</v>
      </c>
      <c r="Z1973" s="42">
        <v>88.883787999999996</v>
      </c>
      <c r="AA1973" s="42">
        <v>68.682927000000007</v>
      </c>
      <c r="AB1973" s="42">
        <v>20.200861</v>
      </c>
      <c r="AC1973" s="42">
        <v>2.020086</v>
      </c>
      <c r="AD1973" s="42">
        <v>82.823528999999994</v>
      </c>
      <c r="AE1973" s="42">
        <v>203.01865100000001</v>
      </c>
      <c r="AF1973" s="42">
        <v>68.682927000000007</v>
      </c>
      <c r="AG1973" s="42">
        <v>349.47489200000001</v>
      </c>
      <c r="AH1973" s="42">
        <v>66.662841</v>
      </c>
      <c r="AI1973" s="42">
        <v>32.321376999999998</v>
      </c>
      <c r="AJ1973" s="42">
        <v>68.682927000000007</v>
      </c>
      <c r="AK1973" s="42">
        <v>77.773313999999999</v>
      </c>
      <c r="AL1973" s="42">
        <v>69.692970000000003</v>
      </c>
      <c r="AM1973" s="42">
        <v>33.331420000000001</v>
      </c>
      <c r="AN1973" s="42">
        <v>1.010043</v>
      </c>
      <c r="AO1973" s="42">
        <v>81.813485999999997</v>
      </c>
      <c r="AP1973" s="42">
        <v>188.878049</v>
      </c>
      <c r="AQ1973" s="42">
        <v>78.783356999999995</v>
      </c>
      <c r="AR1973" s="42">
        <v>557.54375900000002</v>
      </c>
      <c r="AS1973" s="42">
        <v>12.120516</v>
      </c>
      <c r="AT1973" s="42">
        <v>16.160689000000001</v>
      </c>
      <c r="AU1973" s="42">
        <v>28.281205</v>
      </c>
      <c r="AV1973" s="42">
        <v>80.803443000000001</v>
      </c>
      <c r="AW1973" s="42">
        <v>92.923959999999994</v>
      </c>
      <c r="AX1973" s="42">
        <v>72.723099000000005</v>
      </c>
      <c r="AY1973" s="42">
        <v>189.888092</v>
      </c>
      <c r="AZ1973" s="42">
        <v>64.642754999999994</v>
      </c>
      <c r="BA1973" s="42">
        <v>282.81205199999999</v>
      </c>
      <c r="BB1973" s="42">
        <v>12.120516</v>
      </c>
      <c r="BC1973" s="42">
        <v>16.160689000000001</v>
      </c>
      <c r="BD1973" s="42">
        <v>16.160689000000001</v>
      </c>
      <c r="BE1973" s="42">
        <v>36.361548999999997</v>
      </c>
      <c r="BF1973" s="42">
        <v>16.160689000000001</v>
      </c>
      <c r="BG1973" s="42">
        <v>60.602581999999998</v>
      </c>
      <c r="BH1973" s="42">
        <v>101.004304</v>
      </c>
      <c r="BI1973" s="42">
        <v>24.241033000000002</v>
      </c>
      <c r="BJ1973" s="42">
        <v>274.73170699999997</v>
      </c>
      <c r="BK1973" s="42">
        <v>0</v>
      </c>
      <c r="BL1973" s="42">
        <v>0</v>
      </c>
      <c r="BM1973" s="42">
        <v>12.120516</v>
      </c>
      <c r="BN1973" s="42">
        <v>44.441893999999998</v>
      </c>
      <c r="BO1973" s="42">
        <v>76.763271000000003</v>
      </c>
      <c r="BP1973" s="42">
        <v>12.120516</v>
      </c>
      <c r="BQ1973" s="42">
        <v>88.883787999999996</v>
      </c>
      <c r="BR1973" s="42">
        <v>40.401721999999999</v>
      </c>
      <c r="BS1973" s="42">
        <v>48.482066000000003</v>
      </c>
      <c r="BT1973" s="42">
        <v>4.0401720000000001</v>
      </c>
      <c r="BU1973" s="42">
        <v>0</v>
      </c>
      <c r="BV1973" s="42">
        <v>0</v>
      </c>
      <c r="BW1973" s="42">
        <v>0</v>
      </c>
      <c r="BX1973" s="42">
        <v>12.120516</v>
      </c>
      <c r="BY1973" s="42">
        <v>4.0401720000000001</v>
      </c>
      <c r="BZ1973" s="42">
        <v>0</v>
      </c>
      <c r="CA1973" s="42">
        <v>28.281205</v>
      </c>
      <c r="CB1973" s="42">
        <v>254.530846</v>
      </c>
      <c r="CC1973" s="42">
        <v>8.0803440000000002</v>
      </c>
      <c r="CD1973" s="42">
        <v>12.120516</v>
      </c>
      <c r="CE1973" s="42">
        <v>24.241033000000002</v>
      </c>
      <c r="CF1973" s="42">
        <v>68.682927000000007</v>
      </c>
      <c r="CG1973" s="42">
        <v>64.642754999999994</v>
      </c>
      <c r="CH1973" s="42">
        <v>60.602581999999998</v>
      </c>
      <c r="CI1973" s="42">
        <v>0</v>
      </c>
      <c r="CJ1973" s="42">
        <v>16.160689000000001</v>
      </c>
      <c r="CK1973" s="42">
        <v>254.530846</v>
      </c>
      <c r="CL1973" s="42">
        <v>0</v>
      </c>
      <c r="CM1973" s="42">
        <v>4.0401720000000001</v>
      </c>
      <c r="CN1973" s="42">
        <v>4.0401720000000001</v>
      </c>
      <c r="CO1973" s="42">
        <v>12.120516</v>
      </c>
      <c r="CP1973" s="42">
        <v>16.160689000000001</v>
      </c>
      <c r="CQ1973" s="42">
        <v>8.0803440000000002</v>
      </c>
      <c r="CR1973" s="42">
        <v>189.888092</v>
      </c>
      <c r="CS1973" s="42">
        <v>20.200861</v>
      </c>
    </row>
    <row r="1974" spans="1:97">
      <c r="A1974" s="40" t="s">
        <v>4659</v>
      </c>
      <c r="B1974" s="40" t="s">
        <v>289</v>
      </c>
      <c r="C1974" s="40" t="s">
        <v>4176</v>
      </c>
      <c r="D1974" s="40" t="s">
        <v>4187</v>
      </c>
      <c r="E1974" s="40" t="s">
        <v>4233</v>
      </c>
      <c r="F1974" s="40" t="s">
        <v>4195</v>
      </c>
      <c r="G1974" s="41" t="s">
        <v>294</v>
      </c>
      <c r="H1974" s="40" t="s">
        <v>4660</v>
      </c>
      <c r="I1974" s="42">
        <v>441</v>
      </c>
      <c r="J1974" s="42">
        <v>77.712038000000007</v>
      </c>
      <c r="K1974" s="42">
        <v>53.484600999999998</v>
      </c>
      <c r="L1974" s="42">
        <v>69.636225999999994</v>
      </c>
      <c r="M1974" s="42">
        <v>140.29075700000001</v>
      </c>
      <c r="N1974" s="42">
        <v>63.561709</v>
      </c>
      <c r="O1974" s="42">
        <v>36.31467</v>
      </c>
      <c r="P1974" s="42">
        <v>77</v>
      </c>
      <c r="Q1974" s="42">
        <v>41</v>
      </c>
      <c r="R1974" s="42">
        <v>106</v>
      </c>
      <c r="S1974" s="42">
        <v>69</v>
      </c>
      <c r="T1974" s="42">
        <v>59</v>
      </c>
      <c r="U1974" s="42">
        <v>22</v>
      </c>
      <c r="V1974" s="42">
        <v>213.929574</v>
      </c>
      <c r="W1974" s="42">
        <v>39.369585999999998</v>
      </c>
      <c r="X1974" s="42">
        <v>25.228085</v>
      </c>
      <c r="Y1974" s="42">
        <v>31.284945</v>
      </c>
      <c r="Z1974" s="42">
        <v>68.626749000000004</v>
      </c>
      <c r="AA1974" s="42">
        <v>36.305841000000001</v>
      </c>
      <c r="AB1974" s="42">
        <v>12.104889999999999</v>
      </c>
      <c r="AC1974" s="42">
        <v>1.009477</v>
      </c>
      <c r="AD1974" s="42">
        <v>51.474476000000003</v>
      </c>
      <c r="AE1974" s="42">
        <v>130.17833300000001</v>
      </c>
      <c r="AF1974" s="42">
        <v>32.276764</v>
      </c>
      <c r="AG1974" s="42">
        <v>227.070426</v>
      </c>
      <c r="AH1974" s="42">
        <v>38.342452000000002</v>
      </c>
      <c r="AI1974" s="42">
        <v>28.256515</v>
      </c>
      <c r="AJ1974" s="42">
        <v>38.351281</v>
      </c>
      <c r="AK1974" s="42">
        <v>71.664007999999995</v>
      </c>
      <c r="AL1974" s="42">
        <v>27.255866999999999</v>
      </c>
      <c r="AM1974" s="42">
        <v>22.190826999999999</v>
      </c>
      <c r="AN1974" s="42">
        <v>1.009477</v>
      </c>
      <c r="AO1974" s="42">
        <v>49.446694000000001</v>
      </c>
      <c r="AP1974" s="42">
        <v>133.22442100000001</v>
      </c>
      <c r="AQ1974" s="42">
        <v>44.399310999999997</v>
      </c>
      <c r="AR1974" s="42">
        <v>355.22980699999999</v>
      </c>
      <c r="AS1974" s="42">
        <v>20.189530999999999</v>
      </c>
      <c r="AT1974" s="42">
        <v>28.265343999999999</v>
      </c>
      <c r="AU1974" s="42">
        <v>12.113719</v>
      </c>
      <c r="AV1974" s="42">
        <v>60.568593999999997</v>
      </c>
      <c r="AW1974" s="42">
        <v>56.530687999999998</v>
      </c>
      <c r="AX1974" s="42">
        <v>36.305841000000001</v>
      </c>
      <c r="AY1974" s="42">
        <v>104.914933</v>
      </c>
      <c r="AZ1974" s="42">
        <v>36.341155999999998</v>
      </c>
      <c r="BA1974" s="42">
        <v>165.51884200000001</v>
      </c>
      <c r="BB1974" s="42">
        <v>12.113719</v>
      </c>
      <c r="BC1974" s="42">
        <v>24.227437999999999</v>
      </c>
      <c r="BD1974" s="42">
        <v>12.113719</v>
      </c>
      <c r="BE1974" s="42">
        <v>20.189530999999999</v>
      </c>
      <c r="BF1974" s="42">
        <v>20.189530999999999</v>
      </c>
      <c r="BG1974" s="42">
        <v>28.265343999999999</v>
      </c>
      <c r="BH1974" s="42">
        <v>36.305841000000001</v>
      </c>
      <c r="BI1974" s="42">
        <v>12.113719</v>
      </c>
      <c r="BJ1974" s="42">
        <v>189.71096499999999</v>
      </c>
      <c r="BK1974" s="42">
        <v>8.0758130000000001</v>
      </c>
      <c r="BL1974" s="42">
        <v>4.0379060000000004</v>
      </c>
      <c r="BM1974" s="42">
        <v>0</v>
      </c>
      <c r="BN1974" s="42">
        <v>40.379063000000002</v>
      </c>
      <c r="BO1974" s="42">
        <v>36.341155999999998</v>
      </c>
      <c r="BP1974" s="42">
        <v>8.0404979999999995</v>
      </c>
      <c r="BQ1974" s="42">
        <v>68.609092000000004</v>
      </c>
      <c r="BR1974" s="42">
        <v>24.227437999999999</v>
      </c>
      <c r="BS1974" s="42">
        <v>28.265343999999999</v>
      </c>
      <c r="BT1974" s="42">
        <v>0</v>
      </c>
      <c r="BU1974" s="42">
        <v>0</v>
      </c>
      <c r="BV1974" s="42">
        <v>0</v>
      </c>
      <c r="BW1974" s="42">
        <v>0</v>
      </c>
      <c r="BX1974" s="42">
        <v>4.0379060000000004</v>
      </c>
      <c r="BY1974" s="42">
        <v>4.0379060000000004</v>
      </c>
      <c r="BZ1974" s="42">
        <v>0</v>
      </c>
      <c r="CA1974" s="42">
        <v>20.189530999999999</v>
      </c>
      <c r="CB1974" s="42">
        <v>201.85999799999999</v>
      </c>
      <c r="CC1974" s="42">
        <v>20.189530999999999</v>
      </c>
      <c r="CD1974" s="42">
        <v>20.189530999999999</v>
      </c>
      <c r="CE1974" s="42">
        <v>8.0758130000000001</v>
      </c>
      <c r="CF1974" s="42">
        <v>56.530687999999998</v>
      </c>
      <c r="CG1974" s="42">
        <v>52.492781999999998</v>
      </c>
      <c r="CH1974" s="42">
        <v>32.267935000000001</v>
      </c>
      <c r="CI1974" s="42">
        <v>0</v>
      </c>
      <c r="CJ1974" s="42">
        <v>12.113719</v>
      </c>
      <c r="CK1974" s="42">
        <v>125.10446399999999</v>
      </c>
      <c r="CL1974" s="42">
        <v>0</v>
      </c>
      <c r="CM1974" s="42">
        <v>8.0758130000000001</v>
      </c>
      <c r="CN1974" s="42">
        <v>4.0379060000000004</v>
      </c>
      <c r="CO1974" s="42">
        <v>4.0379060000000004</v>
      </c>
      <c r="CP1974" s="42">
        <v>0</v>
      </c>
      <c r="CQ1974" s="42">
        <v>0</v>
      </c>
      <c r="CR1974" s="42">
        <v>104.914933</v>
      </c>
      <c r="CS1974" s="42">
        <v>4.0379060000000004</v>
      </c>
    </row>
    <row r="1975" spans="1:97">
      <c r="A1975" s="40" t="s">
        <v>4661</v>
      </c>
      <c r="B1975" s="40" t="s">
        <v>289</v>
      </c>
      <c r="C1975" s="40" t="s">
        <v>4176</v>
      </c>
      <c r="D1975" s="40" t="s">
        <v>4177</v>
      </c>
      <c r="E1975" s="40" t="s">
        <v>4288</v>
      </c>
      <c r="F1975" s="40" t="s">
        <v>2814</v>
      </c>
      <c r="G1975" s="41" t="s">
        <v>294</v>
      </c>
      <c r="H1975" s="40" t="s">
        <v>4662</v>
      </c>
      <c r="I1975" s="42">
        <v>164</v>
      </c>
      <c r="J1975" s="42">
        <v>35.694118000000003</v>
      </c>
      <c r="K1975" s="42">
        <v>16.399999999999999</v>
      </c>
      <c r="L1975" s="42">
        <v>41.482353000000003</v>
      </c>
      <c r="M1975" s="42">
        <v>30.870588000000001</v>
      </c>
      <c r="N1975" s="42">
        <v>18.329412000000001</v>
      </c>
      <c r="O1975" s="42">
        <v>21.223528999999999</v>
      </c>
      <c r="P1975" s="42">
        <v>27</v>
      </c>
      <c r="Q1975" s="42">
        <v>18</v>
      </c>
      <c r="R1975" s="42">
        <v>39</v>
      </c>
      <c r="S1975" s="42">
        <v>21</v>
      </c>
      <c r="T1975" s="42">
        <v>28</v>
      </c>
      <c r="U1975" s="42">
        <v>13</v>
      </c>
      <c r="V1975" s="42">
        <v>91.647058999999999</v>
      </c>
      <c r="W1975" s="42">
        <v>23.152940999999998</v>
      </c>
      <c r="X1975" s="42">
        <v>6.7529409999999999</v>
      </c>
      <c r="Y1975" s="42">
        <v>24.117647000000002</v>
      </c>
      <c r="Z1975" s="42">
        <v>18.329412000000001</v>
      </c>
      <c r="AA1975" s="42">
        <v>7.7176470000000004</v>
      </c>
      <c r="AB1975" s="42">
        <v>11.576471</v>
      </c>
      <c r="AC1975" s="42">
        <v>0</v>
      </c>
      <c r="AD1975" s="42">
        <v>27.011765</v>
      </c>
      <c r="AE1975" s="42">
        <v>49.2</v>
      </c>
      <c r="AF1975" s="42">
        <v>15.435294000000001</v>
      </c>
      <c r="AG1975" s="42">
        <v>72.352941000000001</v>
      </c>
      <c r="AH1975" s="42">
        <v>12.541176</v>
      </c>
      <c r="AI1975" s="42">
        <v>9.6470590000000005</v>
      </c>
      <c r="AJ1975" s="42">
        <v>17.364706000000002</v>
      </c>
      <c r="AK1975" s="42">
        <v>12.541176</v>
      </c>
      <c r="AL1975" s="42">
        <v>10.611765</v>
      </c>
      <c r="AM1975" s="42">
        <v>9.6470590000000005</v>
      </c>
      <c r="AN1975" s="42">
        <v>0</v>
      </c>
      <c r="AO1975" s="42">
        <v>15.435294000000001</v>
      </c>
      <c r="AP1975" s="42">
        <v>43.411765000000003</v>
      </c>
      <c r="AQ1975" s="42">
        <v>13.505882</v>
      </c>
      <c r="AR1975" s="42">
        <v>119.623529</v>
      </c>
      <c r="AS1975" s="42">
        <v>0</v>
      </c>
      <c r="AT1975" s="42">
        <v>0</v>
      </c>
      <c r="AU1975" s="42">
        <v>15.435294000000001</v>
      </c>
      <c r="AV1975" s="42">
        <v>7.7176470000000004</v>
      </c>
      <c r="AW1975" s="42">
        <v>30.870588000000001</v>
      </c>
      <c r="AX1975" s="42">
        <v>15.435294000000001</v>
      </c>
      <c r="AY1975" s="42">
        <v>27.011765</v>
      </c>
      <c r="AZ1975" s="42">
        <v>23.152940999999998</v>
      </c>
      <c r="BA1975" s="42">
        <v>57.882353000000002</v>
      </c>
      <c r="BB1975" s="42">
        <v>0</v>
      </c>
      <c r="BC1975" s="42">
        <v>0</v>
      </c>
      <c r="BD1975" s="42">
        <v>11.576471</v>
      </c>
      <c r="BE1975" s="42">
        <v>3.8588239999999998</v>
      </c>
      <c r="BF1975" s="42">
        <v>11.576471</v>
      </c>
      <c r="BG1975" s="42">
        <v>11.576471</v>
      </c>
      <c r="BH1975" s="42">
        <v>7.7176470000000004</v>
      </c>
      <c r="BI1975" s="42">
        <v>11.576471</v>
      </c>
      <c r="BJ1975" s="42">
        <v>61.741176000000003</v>
      </c>
      <c r="BK1975" s="42">
        <v>0</v>
      </c>
      <c r="BL1975" s="42">
        <v>0</v>
      </c>
      <c r="BM1975" s="42">
        <v>3.8588239999999998</v>
      </c>
      <c r="BN1975" s="42">
        <v>3.8588239999999998</v>
      </c>
      <c r="BO1975" s="42">
        <v>19.294118000000001</v>
      </c>
      <c r="BP1975" s="42">
        <v>3.8588239999999998</v>
      </c>
      <c r="BQ1975" s="42">
        <v>19.294118000000001</v>
      </c>
      <c r="BR1975" s="42">
        <v>11.576471</v>
      </c>
      <c r="BS1975" s="42">
        <v>11.576471</v>
      </c>
      <c r="BT1975" s="42">
        <v>0</v>
      </c>
      <c r="BU1975" s="42">
        <v>0</v>
      </c>
      <c r="BV1975" s="42">
        <v>0</v>
      </c>
      <c r="BW1975" s="42">
        <v>0</v>
      </c>
      <c r="BX1975" s="42">
        <v>0</v>
      </c>
      <c r="BY1975" s="42">
        <v>0</v>
      </c>
      <c r="BZ1975" s="42">
        <v>0</v>
      </c>
      <c r="CA1975" s="42">
        <v>11.576471</v>
      </c>
      <c r="CB1975" s="42">
        <v>61.741176000000003</v>
      </c>
      <c r="CC1975" s="42">
        <v>0</v>
      </c>
      <c r="CD1975" s="42">
        <v>0</v>
      </c>
      <c r="CE1975" s="42">
        <v>11.576471</v>
      </c>
      <c r="CF1975" s="42">
        <v>7.7176470000000004</v>
      </c>
      <c r="CG1975" s="42">
        <v>23.152940999999998</v>
      </c>
      <c r="CH1975" s="42">
        <v>11.576471</v>
      </c>
      <c r="CI1975" s="42">
        <v>0</v>
      </c>
      <c r="CJ1975" s="42">
        <v>7.7176470000000004</v>
      </c>
      <c r="CK1975" s="42">
        <v>46.305881999999997</v>
      </c>
      <c r="CL1975" s="42">
        <v>0</v>
      </c>
      <c r="CM1975" s="42">
        <v>0</v>
      </c>
      <c r="CN1975" s="42">
        <v>3.8588239999999998</v>
      </c>
      <c r="CO1975" s="42">
        <v>0</v>
      </c>
      <c r="CP1975" s="42">
        <v>7.7176470000000004</v>
      </c>
      <c r="CQ1975" s="42">
        <v>3.8588239999999998</v>
      </c>
      <c r="CR1975" s="42">
        <v>27.011765</v>
      </c>
      <c r="CS1975" s="42">
        <v>3.8588239999999998</v>
      </c>
    </row>
    <row r="1976" spans="1:97">
      <c r="A1976" s="40" t="s">
        <v>4663</v>
      </c>
      <c r="B1976" s="40" t="s">
        <v>289</v>
      </c>
      <c r="C1976" s="40" t="s">
        <v>4176</v>
      </c>
      <c r="D1976" s="40" t="s">
        <v>4177</v>
      </c>
      <c r="E1976" s="40" t="s">
        <v>4181</v>
      </c>
      <c r="F1976" s="40" t="s">
        <v>2814</v>
      </c>
      <c r="G1976" s="41" t="s">
        <v>294</v>
      </c>
      <c r="H1976" s="40" t="s">
        <v>4664</v>
      </c>
      <c r="I1976" s="42">
        <v>593</v>
      </c>
      <c r="J1976" s="42">
        <v>104.884354</v>
      </c>
      <c r="K1976" s="42">
        <v>73.620748000000006</v>
      </c>
      <c r="L1976" s="42">
        <v>121.020408</v>
      </c>
      <c r="M1976" s="42">
        <v>140.181973</v>
      </c>
      <c r="N1976" s="42">
        <v>102.867347</v>
      </c>
      <c r="O1976" s="42">
        <v>50.425170000000001</v>
      </c>
      <c r="P1976" s="42">
        <v>95</v>
      </c>
      <c r="Q1976" s="42">
        <v>82</v>
      </c>
      <c r="R1976" s="42">
        <v>108</v>
      </c>
      <c r="S1976" s="42">
        <v>154</v>
      </c>
      <c r="T1976" s="42">
        <v>79</v>
      </c>
      <c r="U1976" s="42">
        <v>44</v>
      </c>
      <c r="V1976" s="42">
        <v>302.55101999999999</v>
      </c>
      <c r="W1976" s="42">
        <v>55.467686999999998</v>
      </c>
      <c r="X1976" s="42">
        <v>39.331632999999997</v>
      </c>
      <c r="Y1976" s="42">
        <v>62.527211000000001</v>
      </c>
      <c r="Z1976" s="42">
        <v>66.561223999999996</v>
      </c>
      <c r="AA1976" s="42">
        <v>51.433672999999999</v>
      </c>
      <c r="AB1976" s="42">
        <v>24.204082</v>
      </c>
      <c r="AC1976" s="42">
        <v>3.0255100000000001</v>
      </c>
      <c r="AD1976" s="42">
        <v>72.612245000000001</v>
      </c>
      <c r="AE1976" s="42">
        <v>174.47108800000001</v>
      </c>
      <c r="AF1976" s="42">
        <v>55.467686999999998</v>
      </c>
      <c r="AG1976" s="42">
        <v>290.44898000000001</v>
      </c>
      <c r="AH1976" s="42">
        <v>49.416666999999997</v>
      </c>
      <c r="AI1976" s="42">
        <v>34.289116</v>
      </c>
      <c r="AJ1976" s="42">
        <v>58.493197000000002</v>
      </c>
      <c r="AK1976" s="42">
        <v>73.620748000000006</v>
      </c>
      <c r="AL1976" s="42">
        <v>51.433672999999999</v>
      </c>
      <c r="AM1976" s="42">
        <v>21.178571000000002</v>
      </c>
      <c r="AN1976" s="42">
        <v>2.017007</v>
      </c>
      <c r="AO1976" s="42">
        <v>64.544218000000001</v>
      </c>
      <c r="AP1976" s="42">
        <v>174.47108800000001</v>
      </c>
      <c r="AQ1976" s="42">
        <v>51.433672999999999</v>
      </c>
      <c r="AR1976" s="42">
        <v>471.97959200000003</v>
      </c>
      <c r="AS1976" s="42">
        <v>28.238095000000001</v>
      </c>
      <c r="AT1976" s="42">
        <v>12.102041</v>
      </c>
      <c r="AU1976" s="42">
        <v>24.204082</v>
      </c>
      <c r="AV1976" s="42">
        <v>64.544218000000001</v>
      </c>
      <c r="AW1976" s="42">
        <v>56.476190000000003</v>
      </c>
      <c r="AX1976" s="42">
        <v>76.646259000000001</v>
      </c>
      <c r="AY1976" s="42">
        <v>137.156463</v>
      </c>
      <c r="AZ1976" s="42">
        <v>72.612245000000001</v>
      </c>
      <c r="BA1976" s="42">
        <v>217.836735</v>
      </c>
      <c r="BB1976" s="42">
        <v>16.136054000000001</v>
      </c>
      <c r="BC1976" s="42">
        <v>12.102041</v>
      </c>
      <c r="BD1976" s="42">
        <v>8.0680270000000007</v>
      </c>
      <c r="BE1976" s="42">
        <v>20.170068000000001</v>
      </c>
      <c r="BF1976" s="42">
        <v>0</v>
      </c>
      <c r="BG1976" s="42">
        <v>76.646259000000001</v>
      </c>
      <c r="BH1976" s="42">
        <v>68.578231000000002</v>
      </c>
      <c r="BI1976" s="42">
        <v>16.136054000000001</v>
      </c>
      <c r="BJ1976" s="42">
        <v>254.14285699999999</v>
      </c>
      <c r="BK1976" s="42">
        <v>12.102041</v>
      </c>
      <c r="BL1976" s="42">
        <v>0</v>
      </c>
      <c r="BM1976" s="42">
        <v>16.136054000000001</v>
      </c>
      <c r="BN1976" s="42">
        <v>44.37415</v>
      </c>
      <c r="BO1976" s="42">
        <v>56.476190000000003</v>
      </c>
      <c r="BP1976" s="42">
        <v>0</v>
      </c>
      <c r="BQ1976" s="42">
        <v>68.578231000000002</v>
      </c>
      <c r="BR1976" s="42">
        <v>56.476190000000003</v>
      </c>
      <c r="BS1976" s="42">
        <v>36.306122000000002</v>
      </c>
      <c r="BT1976" s="42">
        <v>0</v>
      </c>
      <c r="BU1976" s="42">
        <v>0</v>
      </c>
      <c r="BV1976" s="42">
        <v>0</v>
      </c>
      <c r="BW1976" s="42">
        <v>0</v>
      </c>
      <c r="BX1976" s="42">
        <v>4.034014</v>
      </c>
      <c r="BY1976" s="42">
        <v>4.034014</v>
      </c>
      <c r="BZ1976" s="42">
        <v>0</v>
      </c>
      <c r="CA1976" s="42">
        <v>28.238095000000001</v>
      </c>
      <c r="CB1976" s="42">
        <v>233.97278900000001</v>
      </c>
      <c r="CC1976" s="42">
        <v>20.170068000000001</v>
      </c>
      <c r="CD1976" s="42">
        <v>12.102041</v>
      </c>
      <c r="CE1976" s="42">
        <v>24.204082</v>
      </c>
      <c r="CF1976" s="42">
        <v>56.476190000000003</v>
      </c>
      <c r="CG1976" s="42">
        <v>48.408163000000002</v>
      </c>
      <c r="CH1976" s="42">
        <v>64.544218000000001</v>
      </c>
      <c r="CI1976" s="42">
        <v>0</v>
      </c>
      <c r="CJ1976" s="42">
        <v>8.0680270000000007</v>
      </c>
      <c r="CK1976" s="42">
        <v>201.70068000000001</v>
      </c>
      <c r="CL1976" s="42">
        <v>8.0680270000000007</v>
      </c>
      <c r="CM1976" s="42">
        <v>0</v>
      </c>
      <c r="CN1976" s="42">
        <v>0</v>
      </c>
      <c r="CO1976" s="42">
        <v>8.0680270000000007</v>
      </c>
      <c r="CP1976" s="42">
        <v>4.034014</v>
      </c>
      <c r="CQ1976" s="42">
        <v>8.0680270000000007</v>
      </c>
      <c r="CR1976" s="42">
        <v>137.156463</v>
      </c>
      <c r="CS1976" s="42">
        <v>36.306122000000002</v>
      </c>
    </row>
    <row r="1977" spans="1:97">
      <c r="A1977" s="40" t="s">
        <v>4665</v>
      </c>
      <c r="B1977" s="40" t="s">
        <v>289</v>
      </c>
      <c r="C1977" s="40" t="s">
        <v>4176</v>
      </c>
      <c r="D1977" s="40" t="s">
        <v>4201</v>
      </c>
      <c r="E1977" s="40" t="s">
        <v>4208</v>
      </c>
      <c r="F1977" s="40" t="s">
        <v>2903</v>
      </c>
      <c r="G1977" s="41" t="s">
        <v>294</v>
      </c>
      <c r="H1977" s="40" t="s">
        <v>4666</v>
      </c>
      <c r="I1977" s="42">
        <v>211</v>
      </c>
      <c r="J1977" s="42">
        <v>33.965854</v>
      </c>
      <c r="K1977" s="42">
        <v>38.082926999999998</v>
      </c>
      <c r="L1977" s="42">
        <v>48.375610000000002</v>
      </c>
      <c r="M1977" s="42">
        <v>46.317073000000001</v>
      </c>
      <c r="N1977" s="42">
        <v>32.936585000000001</v>
      </c>
      <c r="O1977" s="42">
        <v>11.321951</v>
      </c>
      <c r="P1977" s="42">
        <v>46</v>
      </c>
      <c r="Q1977" s="42">
        <v>38</v>
      </c>
      <c r="R1977" s="42">
        <v>46</v>
      </c>
      <c r="S1977" s="42">
        <v>33</v>
      </c>
      <c r="T1977" s="42">
        <v>38</v>
      </c>
      <c r="U1977" s="42">
        <v>14</v>
      </c>
      <c r="V1977" s="42">
        <v>112.19024400000001</v>
      </c>
      <c r="W1977" s="42">
        <v>19.556097999999999</v>
      </c>
      <c r="X1977" s="42">
        <v>19.556097999999999</v>
      </c>
      <c r="Y1977" s="42">
        <v>26.760975999999999</v>
      </c>
      <c r="Z1977" s="42">
        <v>25.731707</v>
      </c>
      <c r="AA1977" s="42">
        <v>17.497561000000001</v>
      </c>
      <c r="AB1977" s="42">
        <v>3.0878049999999999</v>
      </c>
      <c r="AC1977" s="42">
        <v>0</v>
      </c>
      <c r="AD1977" s="42">
        <v>25.731707</v>
      </c>
      <c r="AE1977" s="42">
        <v>69.990244000000004</v>
      </c>
      <c r="AF1977" s="42">
        <v>16.468292999999999</v>
      </c>
      <c r="AG1977" s="42">
        <v>98.809755999999993</v>
      </c>
      <c r="AH1977" s="42">
        <v>14.409756</v>
      </c>
      <c r="AI1977" s="42">
        <v>18.526828999999999</v>
      </c>
      <c r="AJ1977" s="42">
        <v>21.614633999999999</v>
      </c>
      <c r="AK1977" s="42">
        <v>20.585366</v>
      </c>
      <c r="AL1977" s="42">
        <v>15.439024</v>
      </c>
      <c r="AM1977" s="42">
        <v>8.2341460000000009</v>
      </c>
      <c r="AN1977" s="42">
        <v>0</v>
      </c>
      <c r="AO1977" s="42">
        <v>19.556097999999999</v>
      </c>
      <c r="AP1977" s="42">
        <v>62.785366000000003</v>
      </c>
      <c r="AQ1977" s="42">
        <v>16.468292999999999</v>
      </c>
      <c r="AR1977" s="42">
        <v>181.15122</v>
      </c>
      <c r="AS1977" s="42">
        <v>20.585366</v>
      </c>
      <c r="AT1977" s="42">
        <v>4.1170730000000004</v>
      </c>
      <c r="AU1977" s="42">
        <v>4.1170730000000004</v>
      </c>
      <c r="AV1977" s="42">
        <v>16.468292999999999</v>
      </c>
      <c r="AW1977" s="42">
        <v>20.585366</v>
      </c>
      <c r="AX1977" s="42">
        <v>45.287804999999999</v>
      </c>
      <c r="AY1977" s="42">
        <v>28.819512</v>
      </c>
      <c r="AZ1977" s="42">
        <v>41.170732000000001</v>
      </c>
      <c r="BA1977" s="42">
        <v>82.341463000000005</v>
      </c>
      <c r="BB1977" s="42">
        <v>12.35122</v>
      </c>
      <c r="BC1977" s="42">
        <v>4.1170730000000004</v>
      </c>
      <c r="BD1977" s="42">
        <v>4.1170730000000004</v>
      </c>
      <c r="BE1977" s="42">
        <v>8.2341460000000009</v>
      </c>
      <c r="BF1977" s="42">
        <v>0</v>
      </c>
      <c r="BG1977" s="42">
        <v>37.053659000000003</v>
      </c>
      <c r="BH1977" s="42">
        <v>12.35122</v>
      </c>
      <c r="BI1977" s="42">
        <v>4.1170730000000004</v>
      </c>
      <c r="BJ1977" s="42">
        <v>98.809755999999993</v>
      </c>
      <c r="BK1977" s="42">
        <v>8.2341460000000009</v>
      </c>
      <c r="BL1977" s="42">
        <v>0</v>
      </c>
      <c r="BM1977" s="42">
        <v>0</v>
      </c>
      <c r="BN1977" s="42">
        <v>8.2341460000000009</v>
      </c>
      <c r="BO1977" s="42">
        <v>20.585366</v>
      </c>
      <c r="BP1977" s="42">
        <v>8.2341460000000009</v>
      </c>
      <c r="BQ1977" s="42">
        <v>16.468292999999999</v>
      </c>
      <c r="BR1977" s="42">
        <v>37.053659000000003</v>
      </c>
      <c r="BS1977" s="42">
        <v>37.053659000000003</v>
      </c>
      <c r="BT1977" s="42">
        <v>0</v>
      </c>
      <c r="BU1977" s="42">
        <v>0</v>
      </c>
      <c r="BV1977" s="42">
        <v>0</v>
      </c>
      <c r="BW1977" s="42">
        <v>8.2341460000000009</v>
      </c>
      <c r="BX1977" s="42">
        <v>0</v>
      </c>
      <c r="BY1977" s="42">
        <v>8.2341460000000009</v>
      </c>
      <c r="BZ1977" s="42">
        <v>0</v>
      </c>
      <c r="CA1977" s="42">
        <v>20.585366</v>
      </c>
      <c r="CB1977" s="42">
        <v>107.043902</v>
      </c>
      <c r="CC1977" s="42">
        <v>12.35122</v>
      </c>
      <c r="CD1977" s="42">
        <v>4.1170730000000004</v>
      </c>
      <c r="CE1977" s="42">
        <v>4.1170730000000004</v>
      </c>
      <c r="CF1977" s="42">
        <v>8.2341460000000009</v>
      </c>
      <c r="CG1977" s="42">
        <v>20.585366</v>
      </c>
      <c r="CH1977" s="42">
        <v>37.053659000000003</v>
      </c>
      <c r="CI1977" s="42">
        <v>0</v>
      </c>
      <c r="CJ1977" s="42">
        <v>20.585366</v>
      </c>
      <c r="CK1977" s="42">
        <v>37.053659000000003</v>
      </c>
      <c r="CL1977" s="42">
        <v>8.2341460000000009</v>
      </c>
      <c r="CM1977" s="42">
        <v>0</v>
      </c>
      <c r="CN1977" s="42">
        <v>0</v>
      </c>
      <c r="CO1977" s="42">
        <v>0</v>
      </c>
      <c r="CP1977" s="42">
        <v>0</v>
      </c>
      <c r="CQ1977" s="42">
        <v>0</v>
      </c>
      <c r="CR1977" s="42">
        <v>28.819512</v>
      </c>
      <c r="CS1977" s="42">
        <v>0</v>
      </c>
    </row>
    <row r="1978" spans="1:97">
      <c r="A1978" s="40" t="s">
        <v>4667</v>
      </c>
      <c r="B1978" s="40" t="s">
        <v>289</v>
      </c>
      <c r="C1978" s="40" t="s">
        <v>4176</v>
      </c>
      <c r="D1978" s="40" t="s">
        <v>4201</v>
      </c>
      <c r="E1978" s="40" t="s">
        <v>4202</v>
      </c>
      <c r="F1978" s="40" t="s">
        <v>2903</v>
      </c>
      <c r="G1978" s="41" t="s">
        <v>294</v>
      </c>
      <c r="H1978" s="40" t="s">
        <v>4668</v>
      </c>
      <c r="I1978" s="42">
        <v>123</v>
      </c>
      <c r="J1978" s="42">
        <v>28</v>
      </c>
      <c r="K1978" s="42">
        <v>16</v>
      </c>
      <c r="L1978" s="42">
        <v>22</v>
      </c>
      <c r="M1978" s="42">
        <v>28</v>
      </c>
      <c r="N1978" s="42">
        <v>16</v>
      </c>
      <c r="O1978" s="42">
        <v>13</v>
      </c>
      <c r="P1978" s="42">
        <v>20</v>
      </c>
      <c r="Q1978" s="42">
        <v>15</v>
      </c>
      <c r="R1978" s="42">
        <v>20</v>
      </c>
      <c r="S1978" s="42">
        <v>16</v>
      </c>
      <c r="T1978" s="42">
        <v>22</v>
      </c>
      <c r="U1978" s="42">
        <v>12</v>
      </c>
      <c r="V1978" s="42">
        <v>63</v>
      </c>
      <c r="W1978" s="42">
        <v>16</v>
      </c>
      <c r="X1978" s="42">
        <v>8</v>
      </c>
      <c r="Y1978" s="42">
        <v>9</v>
      </c>
      <c r="Z1978" s="42">
        <v>17</v>
      </c>
      <c r="AA1978" s="42">
        <v>8</v>
      </c>
      <c r="AB1978" s="42">
        <v>4</v>
      </c>
      <c r="AC1978" s="42">
        <v>1</v>
      </c>
      <c r="AD1978" s="42">
        <v>21</v>
      </c>
      <c r="AE1978" s="42">
        <v>31</v>
      </c>
      <c r="AF1978" s="42">
        <v>11</v>
      </c>
      <c r="AG1978" s="42">
        <v>60</v>
      </c>
      <c r="AH1978" s="42">
        <v>12</v>
      </c>
      <c r="AI1978" s="42">
        <v>8</v>
      </c>
      <c r="AJ1978" s="42">
        <v>13</v>
      </c>
      <c r="AK1978" s="42">
        <v>11</v>
      </c>
      <c r="AL1978" s="42">
        <v>8</v>
      </c>
      <c r="AM1978" s="42">
        <v>7</v>
      </c>
      <c r="AN1978" s="42">
        <v>1</v>
      </c>
      <c r="AO1978" s="42">
        <v>16</v>
      </c>
      <c r="AP1978" s="42">
        <v>32</v>
      </c>
      <c r="AQ1978" s="42">
        <v>12</v>
      </c>
      <c r="AR1978" s="42">
        <v>92</v>
      </c>
      <c r="AS1978" s="42">
        <v>12</v>
      </c>
      <c r="AT1978" s="42">
        <v>4</v>
      </c>
      <c r="AU1978" s="42">
        <v>4</v>
      </c>
      <c r="AV1978" s="42">
        <v>12</v>
      </c>
      <c r="AW1978" s="42">
        <v>4</v>
      </c>
      <c r="AX1978" s="42">
        <v>16</v>
      </c>
      <c r="AY1978" s="42">
        <v>32</v>
      </c>
      <c r="AZ1978" s="42">
        <v>8</v>
      </c>
      <c r="BA1978" s="42">
        <v>44</v>
      </c>
      <c r="BB1978" s="42">
        <v>12</v>
      </c>
      <c r="BC1978" s="42">
        <v>0</v>
      </c>
      <c r="BD1978" s="42">
        <v>0</v>
      </c>
      <c r="BE1978" s="42">
        <v>4</v>
      </c>
      <c r="BF1978" s="42">
        <v>0</v>
      </c>
      <c r="BG1978" s="42">
        <v>12</v>
      </c>
      <c r="BH1978" s="42">
        <v>12</v>
      </c>
      <c r="BI1978" s="42">
        <v>4</v>
      </c>
      <c r="BJ1978" s="42">
        <v>48</v>
      </c>
      <c r="BK1978" s="42">
        <v>0</v>
      </c>
      <c r="BL1978" s="42">
        <v>4</v>
      </c>
      <c r="BM1978" s="42">
        <v>4</v>
      </c>
      <c r="BN1978" s="42">
        <v>8</v>
      </c>
      <c r="BO1978" s="42">
        <v>4</v>
      </c>
      <c r="BP1978" s="42">
        <v>4</v>
      </c>
      <c r="BQ1978" s="42">
        <v>20</v>
      </c>
      <c r="BR1978" s="42">
        <v>4</v>
      </c>
      <c r="BS1978" s="42">
        <v>12</v>
      </c>
      <c r="BT1978" s="42">
        <v>0</v>
      </c>
      <c r="BU1978" s="42">
        <v>0</v>
      </c>
      <c r="BV1978" s="42">
        <v>0</v>
      </c>
      <c r="BW1978" s="42">
        <v>0</v>
      </c>
      <c r="BX1978" s="42">
        <v>0</v>
      </c>
      <c r="BY1978" s="42">
        <v>4</v>
      </c>
      <c r="BZ1978" s="42">
        <v>0</v>
      </c>
      <c r="CA1978" s="42">
        <v>8</v>
      </c>
      <c r="CB1978" s="42">
        <v>44</v>
      </c>
      <c r="CC1978" s="42">
        <v>8</v>
      </c>
      <c r="CD1978" s="42">
        <v>4</v>
      </c>
      <c r="CE1978" s="42">
        <v>4</v>
      </c>
      <c r="CF1978" s="42">
        <v>12</v>
      </c>
      <c r="CG1978" s="42">
        <v>4</v>
      </c>
      <c r="CH1978" s="42">
        <v>12</v>
      </c>
      <c r="CI1978" s="42">
        <v>0</v>
      </c>
      <c r="CJ1978" s="42">
        <v>0</v>
      </c>
      <c r="CK1978" s="42">
        <v>36</v>
      </c>
      <c r="CL1978" s="42">
        <v>4</v>
      </c>
      <c r="CM1978" s="42">
        <v>0</v>
      </c>
      <c r="CN1978" s="42">
        <v>0</v>
      </c>
      <c r="CO1978" s="42">
        <v>0</v>
      </c>
      <c r="CP1978" s="42">
        <v>0</v>
      </c>
      <c r="CQ1978" s="42">
        <v>0</v>
      </c>
      <c r="CR1978" s="42">
        <v>32</v>
      </c>
      <c r="CS1978" s="42">
        <v>0</v>
      </c>
    </row>
    <row r="1979" spans="1:97">
      <c r="A1979" s="40" t="s">
        <v>4669</v>
      </c>
      <c r="B1979" s="40" t="s">
        <v>289</v>
      </c>
      <c r="C1979" s="40" t="s">
        <v>4176</v>
      </c>
      <c r="D1979" s="40" t="s">
        <v>4177</v>
      </c>
      <c r="E1979" s="40" t="s">
        <v>4492</v>
      </c>
      <c r="F1979" s="40" t="s">
        <v>2814</v>
      </c>
      <c r="G1979" s="41" t="s">
        <v>294</v>
      </c>
      <c r="H1979" s="40" t="s">
        <v>4670</v>
      </c>
      <c r="I1979" s="42">
        <v>5446</v>
      </c>
      <c r="J1979" s="42">
        <v>1030.7488599999999</v>
      </c>
      <c r="K1979" s="42">
        <v>716.78858100000002</v>
      </c>
      <c r="L1979" s="42">
        <v>1080.028814</v>
      </c>
      <c r="M1979" s="42">
        <v>1159.3381429999999</v>
      </c>
      <c r="N1979" s="42">
        <v>849.029312</v>
      </c>
      <c r="O1979" s="42">
        <v>610.06628999999998</v>
      </c>
      <c r="P1979" s="42">
        <v>877</v>
      </c>
      <c r="Q1979" s="42">
        <v>813</v>
      </c>
      <c r="R1979" s="42">
        <v>1064</v>
      </c>
      <c r="S1979" s="42">
        <v>1006</v>
      </c>
      <c r="T1979" s="42">
        <v>783</v>
      </c>
      <c r="U1979" s="42">
        <v>418</v>
      </c>
      <c r="V1979" s="42">
        <v>2683.6696499999998</v>
      </c>
      <c r="W1979" s="42">
        <v>548.14173400000004</v>
      </c>
      <c r="X1979" s="42">
        <v>385.96633300000002</v>
      </c>
      <c r="Y1979" s="42">
        <v>511.006755</v>
      </c>
      <c r="Z1979" s="42">
        <v>576.13458800000001</v>
      </c>
      <c r="AA1979" s="42">
        <v>418.792483</v>
      </c>
      <c r="AB1979" s="42">
        <v>224.03456499999999</v>
      </c>
      <c r="AC1979" s="42">
        <v>19.593191000000001</v>
      </c>
      <c r="AD1979" s="42">
        <v>716.77698599999997</v>
      </c>
      <c r="AE1979" s="42">
        <v>1485.2702569999999</v>
      </c>
      <c r="AF1979" s="42">
        <v>481.62240800000001</v>
      </c>
      <c r="AG1979" s="42">
        <v>2762.3303500000002</v>
      </c>
      <c r="AH1979" s="42">
        <v>482.60712599999999</v>
      </c>
      <c r="AI1979" s="42">
        <v>330.822248</v>
      </c>
      <c r="AJ1979" s="42">
        <v>569.02205800000002</v>
      </c>
      <c r="AK1979" s="42">
        <v>583.20355500000005</v>
      </c>
      <c r="AL1979" s="42">
        <v>430.236829</v>
      </c>
      <c r="AM1979" s="42">
        <v>309.789738</v>
      </c>
      <c r="AN1979" s="42">
        <v>56.648795999999997</v>
      </c>
      <c r="AO1979" s="42">
        <v>617.851269</v>
      </c>
      <c r="AP1979" s="42">
        <v>1525.522825</v>
      </c>
      <c r="AQ1979" s="42">
        <v>618.95625500000006</v>
      </c>
      <c r="AR1979" s="42">
        <v>4344.0446659999998</v>
      </c>
      <c r="AS1979" s="42">
        <v>35.555140000000002</v>
      </c>
      <c r="AT1979" s="42">
        <v>209.38026600000001</v>
      </c>
      <c r="AU1979" s="42">
        <v>392.85023100000001</v>
      </c>
      <c r="AV1979" s="42">
        <v>778.26249900000005</v>
      </c>
      <c r="AW1979" s="42">
        <v>657.53849200000002</v>
      </c>
      <c r="AX1979" s="42">
        <v>405.82377300000002</v>
      </c>
      <c r="AY1979" s="42">
        <v>1414.9268910000001</v>
      </c>
      <c r="AZ1979" s="42">
        <v>449.70737400000002</v>
      </c>
      <c r="BA1979" s="42">
        <v>2091.2075519999999</v>
      </c>
      <c r="BB1979" s="42">
        <v>23.703426</v>
      </c>
      <c r="BC1979" s="42">
        <v>130.36884499999999</v>
      </c>
      <c r="BD1979" s="42">
        <v>242.728531</v>
      </c>
      <c r="BE1979" s="42">
        <v>395.05710599999998</v>
      </c>
      <c r="BF1979" s="42">
        <v>106.665419</v>
      </c>
      <c r="BG1979" s="42">
        <v>353.08326099999999</v>
      </c>
      <c r="BH1979" s="42">
        <v>666.95385599999997</v>
      </c>
      <c r="BI1979" s="42">
        <v>172.647109</v>
      </c>
      <c r="BJ1979" s="42">
        <v>2252.8371139999999</v>
      </c>
      <c r="BK1979" s="42">
        <v>11.851713</v>
      </c>
      <c r="BL1979" s="42">
        <v>79.011420999999999</v>
      </c>
      <c r="BM1979" s="42">
        <v>150.1217</v>
      </c>
      <c r="BN1979" s="42">
        <v>383.20539300000002</v>
      </c>
      <c r="BO1979" s="42">
        <v>550.87307399999997</v>
      </c>
      <c r="BP1979" s="42">
        <v>52.740513</v>
      </c>
      <c r="BQ1979" s="42">
        <v>747.97303599999998</v>
      </c>
      <c r="BR1979" s="42">
        <v>277.06026500000002</v>
      </c>
      <c r="BS1979" s="42">
        <v>379.00315999999998</v>
      </c>
      <c r="BT1979" s="42">
        <v>0</v>
      </c>
      <c r="BU1979" s="42">
        <v>3.9505710000000001</v>
      </c>
      <c r="BV1979" s="42">
        <v>0</v>
      </c>
      <c r="BW1979" s="42">
        <v>51.357424000000002</v>
      </c>
      <c r="BX1979" s="42">
        <v>47.406852999999998</v>
      </c>
      <c r="BY1979" s="42">
        <v>47.406852999999998</v>
      </c>
      <c r="BZ1979" s="42">
        <v>0</v>
      </c>
      <c r="CA1979" s="42">
        <v>228.88146</v>
      </c>
      <c r="CB1979" s="42">
        <v>2074.7084570000002</v>
      </c>
      <c r="CC1979" s="42">
        <v>23.703426</v>
      </c>
      <c r="CD1979" s="42">
        <v>150.1217</v>
      </c>
      <c r="CE1979" s="42">
        <v>298.03652599999998</v>
      </c>
      <c r="CF1979" s="42">
        <v>624.19022700000005</v>
      </c>
      <c r="CG1979" s="42">
        <v>541.22823500000004</v>
      </c>
      <c r="CH1979" s="42">
        <v>318.91120999999998</v>
      </c>
      <c r="CI1979" s="42">
        <v>3.9505710000000001</v>
      </c>
      <c r="CJ1979" s="42">
        <v>114.56656099999999</v>
      </c>
      <c r="CK1979" s="42">
        <v>1890.3330490000001</v>
      </c>
      <c r="CL1979" s="42">
        <v>11.851713</v>
      </c>
      <c r="CM1979" s="42">
        <v>55.307994999999998</v>
      </c>
      <c r="CN1979" s="42">
        <v>94.813704999999999</v>
      </c>
      <c r="CO1979" s="42">
        <v>102.714848</v>
      </c>
      <c r="CP1979" s="42">
        <v>68.903403999999995</v>
      </c>
      <c r="CQ1979" s="42">
        <v>39.505710999999998</v>
      </c>
      <c r="CR1979" s="42">
        <v>1410.97632</v>
      </c>
      <c r="CS1979" s="42">
        <v>106.259353</v>
      </c>
    </row>
    <row r="1980" spans="1:97">
      <c r="A1980" s="40" t="s">
        <v>4671</v>
      </c>
      <c r="B1980" s="40" t="s">
        <v>289</v>
      </c>
      <c r="C1980" s="40" t="s">
        <v>4176</v>
      </c>
      <c r="D1980" s="40" t="s">
        <v>4187</v>
      </c>
      <c r="E1980" s="40" t="s">
        <v>4213</v>
      </c>
      <c r="F1980" s="40" t="s">
        <v>4195</v>
      </c>
      <c r="G1980" s="41" t="s">
        <v>294</v>
      </c>
      <c r="H1980" s="40" t="s">
        <v>4672</v>
      </c>
      <c r="I1980" s="42">
        <v>523</v>
      </c>
      <c r="J1980" s="42">
        <v>82.098837000000003</v>
      </c>
      <c r="K1980" s="42">
        <v>54.732557999999997</v>
      </c>
      <c r="L1980" s="42">
        <v>92.234495999999993</v>
      </c>
      <c r="M1980" s="42">
        <v>111.492248</v>
      </c>
      <c r="N1980" s="42">
        <v>116.560078</v>
      </c>
      <c r="O1980" s="42">
        <v>65.881782999999999</v>
      </c>
      <c r="P1980" s="42">
        <v>57</v>
      </c>
      <c r="Q1980" s="42">
        <v>95</v>
      </c>
      <c r="R1980" s="42">
        <v>117</v>
      </c>
      <c r="S1980" s="42">
        <v>111</v>
      </c>
      <c r="T1980" s="42">
        <v>110</v>
      </c>
      <c r="U1980" s="42">
        <v>35</v>
      </c>
      <c r="V1980" s="42">
        <v>258.45930199999998</v>
      </c>
      <c r="W1980" s="42">
        <v>41.556201999999999</v>
      </c>
      <c r="X1980" s="42">
        <v>31.420542999999999</v>
      </c>
      <c r="Y1980" s="42">
        <v>44.596899000000001</v>
      </c>
      <c r="Z1980" s="42">
        <v>57.773256000000003</v>
      </c>
      <c r="AA1980" s="42">
        <v>56.759689999999999</v>
      </c>
      <c r="AB1980" s="42">
        <v>26.352713000000001</v>
      </c>
      <c r="AC1980" s="42">
        <v>0</v>
      </c>
      <c r="AD1980" s="42">
        <v>53.718992</v>
      </c>
      <c r="AE1980" s="42">
        <v>142.912791</v>
      </c>
      <c r="AF1980" s="42">
        <v>61.827519000000002</v>
      </c>
      <c r="AG1980" s="42">
        <v>264.54069800000002</v>
      </c>
      <c r="AH1980" s="42">
        <v>40.542636000000002</v>
      </c>
      <c r="AI1980" s="42">
        <v>23.312016</v>
      </c>
      <c r="AJ1980" s="42">
        <v>47.637597</v>
      </c>
      <c r="AK1980" s="42">
        <v>53.718992</v>
      </c>
      <c r="AL1980" s="42">
        <v>59.800387999999998</v>
      </c>
      <c r="AM1980" s="42">
        <v>37.501938000000003</v>
      </c>
      <c r="AN1980" s="42">
        <v>2.0271319999999999</v>
      </c>
      <c r="AO1980" s="42">
        <v>49.664729000000001</v>
      </c>
      <c r="AP1980" s="42">
        <v>137.84496100000001</v>
      </c>
      <c r="AQ1980" s="42">
        <v>77.031008</v>
      </c>
      <c r="AR1980" s="42">
        <v>450.023256</v>
      </c>
      <c r="AS1980" s="42">
        <v>0</v>
      </c>
      <c r="AT1980" s="42">
        <v>28.379845</v>
      </c>
      <c r="AU1980" s="42">
        <v>20.271318000000001</v>
      </c>
      <c r="AV1980" s="42">
        <v>60.813952999999998</v>
      </c>
      <c r="AW1980" s="42">
        <v>56.759689999999999</v>
      </c>
      <c r="AX1980" s="42">
        <v>77.031008</v>
      </c>
      <c r="AY1980" s="42">
        <v>190.550388</v>
      </c>
      <c r="AZ1980" s="42">
        <v>16.217054000000001</v>
      </c>
      <c r="BA1980" s="42">
        <v>222.98449600000001</v>
      </c>
      <c r="BB1980" s="42">
        <v>0</v>
      </c>
      <c r="BC1980" s="42">
        <v>24.325581</v>
      </c>
      <c r="BD1980" s="42">
        <v>16.217054000000001</v>
      </c>
      <c r="BE1980" s="42">
        <v>24.325581</v>
      </c>
      <c r="BF1980" s="42">
        <v>8.1085270000000005</v>
      </c>
      <c r="BG1980" s="42">
        <v>52.705426000000003</v>
      </c>
      <c r="BH1980" s="42">
        <v>93.248062000000004</v>
      </c>
      <c r="BI1980" s="42">
        <v>4.0542639999999999</v>
      </c>
      <c r="BJ1980" s="42">
        <v>227.03876</v>
      </c>
      <c r="BK1980" s="42">
        <v>0</v>
      </c>
      <c r="BL1980" s="42">
        <v>4.0542639999999999</v>
      </c>
      <c r="BM1980" s="42">
        <v>4.0542639999999999</v>
      </c>
      <c r="BN1980" s="42">
        <v>36.488371999999998</v>
      </c>
      <c r="BO1980" s="42">
        <v>48.651162999999997</v>
      </c>
      <c r="BP1980" s="42">
        <v>24.325581</v>
      </c>
      <c r="BQ1980" s="42">
        <v>97.302325999999994</v>
      </c>
      <c r="BR1980" s="42">
        <v>12.162791</v>
      </c>
      <c r="BS1980" s="42">
        <v>32.434108999999999</v>
      </c>
      <c r="BT1980" s="42">
        <v>0</v>
      </c>
      <c r="BU1980" s="42">
        <v>4.0542639999999999</v>
      </c>
      <c r="BV1980" s="42">
        <v>0</v>
      </c>
      <c r="BW1980" s="42">
        <v>4.0542639999999999</v>
      </c>
      <c r="BX1980" s="42">
        <v>0</v>
      </c>
      <c r="BY1980" s="42">
        <v>16.217054000000001</v>
      </c>
      <c r="BZ1980" s="42">
        <v>0</v>
      </c>
      <c r="CA1980" s="42">
        <v>8.1085270000000005</v>
      </c>
      <c r="CB1980" s="42">
        <v>182.44185999999999</v>
      </c>
      <c r="CC1980" s="42">
        <v>0</v>
      </c>
      <c r="CD1980" s="42">
        <v>16.217054000000001</v>
      </c>
      <c r="CE1980" s="42">
        <v>4.0542639999999999</v>
      </c>
      <c r="CF1980" s="42">
        <v>56.759689999999999</v>
      </c>
      <c r="CG1980" s="42">
        <v>48.651162999999997</v>
      </c>
      <c r="CH1980" s="42">
        <v>48.651162999999997</v>
      </c>
      <c r="CI1980" s="42">
        <v>0</v>
      </c>
      <c r="CJ1980" s="42">
        <v>8.1085270000000005</v>
      </c>
      <c r="CK1980" s="42">
        <v>235.14728700000001</v>
      </c>
      <c r="CL1980" s="42">
        <v>0</v>
      </c>
      <c r="CM1980" s="42">
        <v>8.1085270000000005</v>
      </c>
      <c r="CN1980" s="42">
        <v>16.217054000000001</v>
      </c>
      <c r="CO1980" s="42">
        <v>0</v>
      </c>
      <c r="CP1980" s="42">
        <v>8.1085270000000005</v>
      </c>
      <c r="CQ1980" s="42">
        <v>12.162791</v>
      </c>
      <c r="CR1980" s="42">
        <v>190.550388</v>
      </c>
      <c r="CS1980" s="42">
        <v>0</v>
      </c>
    </row>
    <row r="1981" spans="1:97">
      <c r="A1981" s="40" t="s">
        <v>4673</v>
      </c>
      <c r="B1981" s="40" t="s">
        <v>289</v>
      </c>
      <c r="C1981" s="40" t="s">
        <v>4176</v>
      </c>
      <c r="D1981" s="40" t="s">
        <v>4177</v>
      </c>
      <c r="E1981" s="40" t="s">
        <v>4286</v>
      </c>
      <c r="F1981" s="40" t="s">
        <v>2814</v>
      </c>
      <c r="G1981" s="41" t="s">
        <v>294</v>
      </c>
      <c r="H1981" s="40" t="s">
        <v>4674</v>
      </c>
      <c r="I1981" s="42">
        <v>202</v>
      </c>
      <c r="J1981" s="42">
        <v>26.795918</v>
      </c>
      <c r="K1981" s="42">
        <v>34.010204000000002</v>
      </c>
      <c r="L1981" s="42">
        <v>40.193877999999998</v>
      </c>
      <c r="M1981" s="42">
        <v>43.285713999999999</v>
      </c>
      <c r="N1981" s="42">
        <v>37.102041</v>
      </c>
      <c r="O1981" s="42">
        <v>20.612245000000001</v>
      </c>
      <c r="P1981" s="42">
        <v>29</v>
      </c>
      <c r="Q1981" s="42">
        <v>31</v>
      </c>
      <c r="R1981" s="42">
        <v>40</v>
      </c>
      <c r="S1981" s="42">
        <v>35</v>
      </c>
      <c r="T1981" s="42">
        <v>32</v>
      </c>
      <c r="U1981" s="42">
        <v>13</v>
      </c>
      <c r="V1981" s="42">
        <v>106.15306099999999</v>
      </c>
      <c r="W1981" s="42">
        <v>14.428571</v>
      </c>
      <c r="X1981" s="42">
        <v>17.520408</v>
      </c>
      <c r="Y1981" s="42">
        <v>23.704082</v>
      </c>
      <c r="Z1981" s="42">
        <v>22.673469000000001</v>
      </c>
      <c r="AA1981" s="42">
        <v>18.551020000000001</v>
      </c>
      <c r="AB1981" s="42">
        <v>9.2755100000000006</v>
      </c>
      <c r="AC1981" s="42">
        <v>0</v>
      </c>
      <c r="AD1981" s="42">
        <v>19.581633</v>
      </c>
      <c r="AE1981" s="42">
        <v>65.959183999999993</v>
      </c>
      <c r="AF1981" s="42">
        <v>20.612245000000001</v>
      </c>
      <c r="AG1981" s="42">
        <v>95.846939000000006</v>
      </c>
      <c r="AH1981" s="42">
        <v>12.367347000000001</v>
      </c>
      <c r="AI1981" s="42">
        <v>16.489795999999998</v>
      </c>
      <c r="AJ1981" s="42">
        <v>16.489795999999998</v>
      </c>
      <c r="AK1981" s="42">
        <v>20.612245000000001</v>
      </c>
      <c r="AL1981" s="42">
        <v>18.551020000000001</v>
      </c>
      <c r="AM1981" s="42">
        <v>11.336734999999999</v>
      </c>
      <c r="AN1981" s="42">
        <v>0</v>
      </c>
      <c r="AO1981" s="42">
        <v>16.489795999999998</v>
      </c>
      <c r="AP1981" s="42">
        <v>53.591836999999998</v>
      </c>
      <c r="AQ1981" s="42">
        <v>25.765305999999999</v>
      </c>
      <c r="AR1981" s="42">
        <v>164.89795899999999</v>
      </c>
      <c r="AS1981" s="42">
        <v>8.2448979999999992</v>
      </c>
      <c r="AT1981" s="42">
        <v>0</v>
      </c>
      <c r="AU1981" s="42">
        <v>24.734694000000001</v>
      </c>
      <c r="AV1981" s="42">
        <v>16.489795999999998</v>
      </c>
      <c r="AW1981" s="42">
        <v>20.612245000000001</v>
      </c>
      <c r="AX1981" s="42">
        <v>37.102041</v>
      </c>
      <c r="AY1981" s="42">
        <v>37.102041</v>
      </c>
      <c r="AZ1981" s="42">
        <v>20.612245000000001</v>
      </c>
      <c r="BA1981" s="42">
        <v>86.571428999999995</v>
      </c>
      <c r="BB1981" s="42">
        <v>8.2448979999999992</v>
      </c>
      <c r="BC1981" s="42">
        <v>0</v>
      </c>
      <c r="BD1981" s="42">
        <v>16.489795999999998</v>
      </c>
      <c r="BE1981" s="42">
        <v>4.1224489999999996</v>
      </c>
      <c r="BF1981" s="42">
        <v>4.1224489999999996</v>
      </c>
      <c r="BG1981" s="42">
        <v>28.857143000000001</v>
      </c>
      <c r="BH1981" s="42">
        <v>20.612245000000001</v>
      </c>
      <c r="BI1981" s="42">
        <v>4.1224489999999996</v>
      </c>
      <c r="BJ1981" s="42">
        <v>78.326531000000003</v>
      </c>
      <c r="BK1981" s="42">
        <v>0</v>
      </c>
      <c r="BL1981" s="42">
        <v>0</v>
      </c>
      <c r="BM1981" s="42">
        <v>8.2448979999999992</v>
      </c>
      <c r="BN1981" s="42">
        <v>12.367347000000001</v>
      </c>
      <c r="BO1981" s="42">
        <v>16.489795999999998</v>
      </c>
      <c r="BP1981" s="42">
        <v>8.2448979999999992</v>
      </c>
      <c r="BQ1981" s="42">
        <v>16.489795999999998</v>
      </c>
      <c r="BR1981" s="42">
        <v>16.489795999999998</v>
      </c>
      <c r="BS1981" s="42">
        <v>24.734694000000001</v>
      </c>
      <c r="BT1981" s="42">
        <v>0</v>
      </c>
      <c r="BU1981" s="42">
        <v>0</v>
      </c>
      <c r="BV1981" s="42">
        <v>0</v>
      </c>
      <c r="BW1981" s="42">
        <v>0</v>
      </c>
      <c r="BX1981" s="42">
        <v>4.1224489999999996</v>
      </c>
      <c r="BY1981" s="42">
        <v>8.2448979999999992</v>
      </c>
      <c r="BZ1981" s="42">
        <v>0</v>
      </c>
      <c r="CA1981" s="42">
        <v>12.367347000000001</v>
      </c>
      <c r="CB1981" s="42">
        <v>90.693877999999998</v>
      </c>
      <c r="CC1981" s="42">
        <v>8.2448979999999992</v>
      </c>
      <c r="CD1981" s="42">
        <v>0</v>
      </c>
      <c r="CE1981" s="42">
        <v>20.612245000000001</v>
      </c>
      <c r="CF1981" s="42">
        <v>16.489795999999998</v>
      </c>
      <c r="CG1981" s="42">
        <v>12.367347000000001</v>
      </c>
      <c r="CH1981" s="42">
        <v>28.857143000000001</v>
      </c>
      <c r="CI1981" s="42">
        <v>0</v>
      </c>
      <c r="CJ1981" s="42">
        <v>4.1224489999999996</v>
      </c>
      <c r="CK1981" s="42">
        <v>49.469388000000002</v>
      </c>
      <c r="CL1981" s="42">
        <v>0</v>
      </c>
      <c r="CM1981" s="42">
        <v>0</v>
      </c>
      <c r="CN1981" s="42">
        <v>4.1224489999999996</v>
      </c>
      <c r="CO1981" s="42">
        <v>0</v>
      </c>
      <c r="CP1981" s="42">
        <v>4.1224489999999996</v>
      </c>
      <c r="CQ1981" s="42">
        <v>0</v>
      </c>
      <c r="CR1981" s="42">
        <v>37.102041</v>
      </c>
      <c r="CS1981" s="42">
        <v>4.1224489999999996</v>
      </c>
    </row>
    <row r="1982" spans="1:97">
      <c r="A1982" s="40" t="s">
        <v>4675</v>
      </c>
      <c r="B1982" s="40" t="s">
        <v>289</v>
      </c>
      <c r="C1982" s="40" t="s">
        <v>4176</v>
      </c>
      <c r="D1982" s="40" t="s">
        <v>4177</v>
      </c>
      <c r="E1982" s="40" t="s">
        <v>4354</v>
      </c>
      <c r="F1982" s="40" t="s">
        <v>2814</v>
      </c>
      <c r="G1982" s="41" t="s">
        <v>294</v>
      </c>
      <c r="H1982" s="40" t="s">
        <v>4676</v>
      </c>
      <c r="I1982" s="42">
        <v>1379</v>
      </c>
      <c r="J1982" s="42">
        <v>248.95853500000001</v>
      </c>
      <c r="K1982" s="42">
        <v>176.67655300000001</v>
      </c>
      <c r="L1982" s="42">
        <v>267.02810599999998</v>
      </c>
      <c r="M1982" s="42">
        <v>250.95886999999999</v>
      </c>
      <c r="N1982" s="42">
        <v>228.82946799999999</v>
      </c>
      <c r="O1982" s="42">
        <v>206.54846800000001</v>
      </c>
      <c r="P1982" s="42">
        <v>176</v>
      </c>
      <c r="Q1982" s="42">
        <v>196</v>
      </c>
      <c r="R1982" s="42">
        <v>215</v>
      </c>
      <c r="S1982" s="42">
        <v>205</v>
      </c>
      <c r="T1982" s="42">
        <v>224</v>
      </c>
      <c r="U1982" s="42">
        <v>189</v>
      </c>
      <c r="V1982" s="42">
        <v>683.510087</v>
      </c>
      <c r="W1982" s="42">
        <v>132.510188</v>
      </c>
      <c r="X1982" s="42">
        <v>97.371212999999997</v>
      </c>
      <c r="Y1982" s="42">
        <v>135.521783</v>
      </c>
      <c r="Z1982" s="42">
        <v>116.448347</v>
      </c>
      <c r="AA1982" s="42">
        <v>128.450357</v>
      </c>
      <c r="AB1982" s="42">
        <v>71.204166000000001</v>
      </c>
      <c r="AC1982" s="42">
        <v>2.0040330000000002</v>
      </c>
      <c r="AD1982" s="42">
        <v>162.62613999999999</v>
      </c>
      <c r="AE1982" s="42">
        <v>371.41528199999999</v>
      </c>
      <c r="AF1982" s="42">
        <v>149.46866600000001</v>
      </c>
      <c r="AG1982" s="42">
        <v>695.489913</v>
      </c>
      <c r="AH1982" s="42">
        <v>116.448347</v>
      </c>
      <c r="AI1982" s="42">
        <v>79.305340000000001</v>
      </c>
      <c r="AJ1982" s="42">
        <v>131.50632300000001</v>
      </c>
      <c r="AK1982" s="42">
        <v>134.51052300000001</v>
      </c>
      <c r="AL1982" s="42">
        <v>100.37911099999999</v>
      </c>
      <c r="AM1982" s="42">
        <v>113.303641</v>
      </c>
      <c r="AN1982" s="42">
        <v>20.036628</v>
      </c>
      <c r="AO1982" s="42">
        <v>141.544973</v>
      </c>
      <c r="AP1982" s="42">
        <v>359.37629600000002</v>
      </c>
      <c r="AQ1982" s="42">
        <v>194.56864300000001</v>
      </c>
      <c r="AR1982" s="42">
        <v>1148.111036</v>
      </c>
      <c r="AS1982" s="42">
        <v>60.231904</v>
      </c>
      <c r="AT1982" s="42">
        <v>68.262823999999995</v>
      </c>
      <c r="AU1982" s="42">
        <v>76.293745000000001</v>
      </c>
      <c r="AV1982" s="42">
        <v>136.52564799999999</v>
      </c>
      <c r="AW1982" s="42">
        <v>152.58748900000001</v>
      </c>
      <c r="AX1982" s="42">
        <v>124.47926699999999</v>
      </c>
      <c r="AY1982" s="42">
        <v>397.21997199999998</v>
      </c>
      <c r="AZ1982" s="42">
        <v>132.510188</v>
      </c>
      <c r="BA1982" s="42">
        <v>566.046783</v>
      </c>
      <c r="BB1982" s="42">
        <v>40.154601999999997</v>
      </c>
      <c r="BC1982" s="42">
        <v>32.123682000000002</v>
      </c>
      <c r="BD1982" s="42">
        <v>48.185523000000003</v>
      </c>
      <c r="BE1982" s="42">
        <v>60.231904</v>
      </c>
      <c r="BF1982" s="42">
        <v>48.185523000000003</v>
      </c>
      <c r="BG1982" s="42">
        <v>100.386506</v>
      </c>
      <c r="BH1982" s="42">
        <v>188.59352000000001</v>
      </c>
      <c r="BI1982" s="42">
        <v>48.185523000000003</v>
      </c>
      <c r="BJ1982" s="42">
        <v>582.06425400000001</v>
      </c>
      <c r="BK1982" s="42">
        <v>20.077300999999999</v>
      </c>
      <c r="BL1982" s="42">
        <v>36.139142</v>
      </c>
      <c r="BM1982" s="42">
        <v>28.108222000000001</v>
      </c>
      <c r="BN1982" s="42">
        <v>76.293745000000001</v>
      </c>
      <c r="BO1982" s="42">
        <v>104.401966</v>
      </c>
      <c r="BP1982" s="42">
        <v>24.092760999999999</v>
      </c>
      <c r="BQ1982" s="42">
        <v>208.626451</v>
      </c>
      <c r="BR1982" s="42">
        <v>84.324664999999996</v>
      </c>
      <c r="BS1982" s="42">
        <v>92.355585000000005</v>
      </c>
      <c r="BT1982" s="42">
        <v>0</v>
      </c>
      <c r="BU1982" s="42">
        <v>0</v>
      </c>
      <c r="BV1982" s="42">
        <v>4.01546</v>
      </c>
      <c r="BW1982" s="42">
        <v>12.046381</v>
      </c>
      <c r="BX1982" s="42">
        <v>8.0309200000000001</v>
      </c>
      <c r="BY1982" s="42">
        <v>20.077300999999999</v>
      </c>
      <c r="BZ1982" s="42">
        <v>0</v>
      </c>
      <c r="CA1982" s="42">
        <v>48.185523000000003</v>
      </c>
      <c r="CB1982" s="42">
        <v>530.040751</v>
      </c>
      <c r="CC1982" s="42">
        <v>32.123682000000002</v>
      </c>
      <c r="CD1982" s="42">
        <v>60.231904</v>
      </c>
      <c r="CE1982" s="42">
        <v>60.231904</v>
      </c>
      <c r="CF1982" s="42">
        <v>116.448347</v>
      </c>
      <c r="CG1982" s="42">
        <v>116.448347</v>
      </c>
      <c r="CH1982" s="42">
        <v>92.355585000000005</v>
      </c>
      <c r="CI1982" s="42">
        <v>4.01546</v>
      </c>
      <c r="CJ1982" s="42">
        <v>48.185523000000003</v>
      </c>
      <c r="CK1982" s="42">
        <v>525.714699</v>
      </c>
      <c r="CL1982" s="42">
        <v>28.108222000000001</v>
      </c>
      <c r="CM1982" s="42">
        <v>8.0309200000000001</v>
      </c>
      <c r="CN1982" s="42">
        <v>12.046381</v>
      </c>
      <c r="CO1982" s="42">
        <v>8.0309200000000001</v>
      </c>
      <c r="CP1982" s="42">
        <v>28.108222000000001</v>
      </c>
      <c r="CQ1982" s="42">
        <v>12.046381</v>
      </c>
      <c r="CR1982" s="42">
        <v>393.20451200000002</v>
      </c>
      <c r="CS1982" s="42">
        <v>36.139142</v>
      </c>
    </row>
    <row r="1983" spans="1:97">
      <c r="A1983" s="40" t="s">
        <v>4677</v>
      </c>
      <c r="B1983" s="40" t="s">
        <v>289</v>
      </c>
      <c r="C1983" s="40" t="s">
        <v>4176</v>
      </c>
      <c r="D1983" s="40" t="s">
        <v>4177</v>
      </c>
      <c r="E1983" s="40" t="s">
        <v>4288</v>
      </c>
      <c r="F1983" s="40" t="s">
        <v>2814</v>
      </c>
      <c r="G1983" s="41" t="s">
        <v>294</v>
      </c>
      <c r="H1983" s="40" t="s">
        <v>4678</v>
      </c>
      <c r="I1983" s="42">
        <v>225</v>
      </c>
      <c r="J1983" s="42">
        <v>46.956522</v>
      </c>
      <c r="K1983" s="42">
        <v>22.5</v>
      </c>
      <c r="L1983" s="42">
        <v>45.978261000000003</v>
      </c>
      <c r="M1983" s="42">
        <v>40.108696000000002</v>
      </c>
      <c r="N1983" s="42">
        <v>30.326087000000001</v>
      </c>
      <c r="O1983" s="42">
        <v>39.130434999999999</v>
      </c>
      <c r="P1983" s="42">
        <v>26</v>
      </c>
      <c r="Q1983" s="42">
        <v>27</v>
      </c>
      <c r="R1983" s="42">
        <v>34</v>
      </c>
      <c r="S1983" s="42">
        <v>28</v>
      </c>
      <c r="T1983" s="42">
        <v>51</v>
      </c>
      <c r="U1983" s="42">
        <v>25</v>
      </c>
      <c r="V1983" s="42">
        <v>121.304348</v>
      </c>
      <c r="W1983" s="42">
        <v>27.391304000000002</v>
      </c>
      <c r="X1983" s="42">
        <v>10.760870000000001</v>
      </c>
      <c r="Y1983" s="42">
        <v>24.456522</v>
      </c>
      <c r="Z1983" s="42">
        <v>20.543478</v>
      </c>
      <c r="AA1983" s="42">
        <v>19.565217000000001</v>
      </c>
      <c r="AB1983" s="42">
        <v>17.608695999999998</v>
      </c>
      <c r="AC1983" s="42">
        <v>0.97826100000000005</v>
      </c>
      <c r="AD1983" s="42">
        <v>31.304348000000001</v>
      </c>
      <c r="AE1983" s="42">
        <v>64.565217000000004</v>
      </c>
      <c r="AF1983" s="42">
        <v>25.434782999999999</v>
      </c>
      <c r="AG1983" s="42">
        <v>103.695652</v>
      </c>
      <c r="AH1983" s="42">
        <v>19.565217000000001</v>
      </c>
      <c r="AI1983" s="42">
        <v>11.739129999999999</v>
      </c>
      <c r="AJ1983" s="42">
        <v>21.521739</v>
      </c>
      <c r="AK1983" s="42">
        <v>19.565217000000001</v>
      </c>
      <c r="AL1983" s="42">
        <v>10.760870000000001</v>
      </c>
      <c r="AM1983" s="42">
        <v>20.543478</v>
      </c>
      <c r="AN1983" s="42">
        <v>0</v>
      </c>
      <c r="AO1983" s="42">
        <v>23.478261</v>
      </c>
      <c r="AP1983" s="42">
        <v>54.782609000000001</v>
      </c>
      <c r="AQ1983" s="42">
        <v>25.434782999999999</v>
      </c>
      <c r="AR1983" s="42">
        <v>172.173913</v>
      </c>
      <c r="AS1983" s="42">
        <v>7.8260870000000002</v>
      </c>
      <c r="AT1983" s="42">
        <v>3.913043</v>
      </c>
      <c r="AU1983" s="42">
        <v>19.565217000000001</v>
      </c>
      <c r="AV1983" s="42">
        <v>19.565217000000001</v>
      </c>
      <c r="AW1983" s="42">
        <v>19.565217000000001</v>
      </c>
      <c r="AX1983" s="42">
        <v>19.565217000000001</v>
      </c>
      <c r="AY1983" s="42">
        <v>66.521738999999997</v>
      </c>
      <c r="AZ1983" s="42">
        <v>15.652174</v>
      </c>
      <c r="BA1983" s="42">
        <v>97.826087000000001</v>
      </c>
      <c r="BB1983" s="42">
        <v>3.913043</v>
      </c>
      <c r="BC1983" s="42">
        <v>3.913043</v>
      </c>
      <c r="BD1983" s="42">
        <v>15.652174</v>
      </c>
      <c r="BE1983" s="42">
        <v>3.913043</v>
      </c>
      <c r="BF1983" s="42">
        <v>7.8260870000000002</v>
      </c>
      <c r="BG1983" s="42">
        <v>15.652174</v>
      </c>
      <c r="BH1983" s="42">
        <v>39.130434999999999</v>
      </c>
      <c r="BI1983" s="42">
        <v>7.8260870000000002</v>
      </c>
      <c r="BJ1983" s="42">
        <v>74.347825999999998</v>
      </c>
      <c r="BK1983" s="42">
        <v>3.913043</v>
      </c>
      <c r="BL1983" s="42">
        <v>0</v>
      </c>
      <c r="BM1983" s="42">
        <v>3.913043</v>
      </c>
      <c r="BN1983" s="42">
        <v>15.652174</v>
      </c>
      <c r="BO1983" s="42">
        <v>11.739129999999999</v>
      </c>
      <c r="BP1983" s="42">
        <v>3.913043</v>
      </c>
      <c r="BQ1983" s="42">
        <v>27.391304000000002</v>
      </c>
      <c r="BR1983" s="42">
        <v>7.8260870000000002</v>
      </c>
      <c r="BS1983" s="42">
        <v>7.8260870000000002</v>
      </c>
      <c r="BT1983" s="42">
        <v>0</v>
      </c>
      <c r="BU1983" s="42">
        <v>0</v>
      </c>
      <c r="BV1983" s="42">
        <v>0</v>
      </c>
      <c r="BW1983" s="42">
        <v>0</v>
      </c>
      <c r="BX1983" s="42">
        <v>0</v>
      </c>
      <c r="BY1983" s="42">
        <v>0</v>
      </c>
      <c r="BZ1983" s="42">
        <v>0</v>
      </c>
      <c r="CA1983" s="42">
        <v>7.8260870000000002</v>
      </c>
      <c r="CB1983" s="42">
        <v>93.913043000000002</v>
      </c>
      <c r="CC1983" s="42">
        <v>7.8260870000000002</v>
      </c>
      <c r="CD1983" s="42">
        <v>3.913043</v>
      </c>
      <c r="CE1983" s="42">
        <v>11.739129999999999</v>
      </c>
      <c r="CF1983" s="42">
        <v>19.565217000000001</v>
      </c>
      <c r="CG1983" s="42">
        <v>19.565217000000001</v>
      </c>
      <c r="CH1983" s="42">
        <v>19.565217000000001</v>
      </c>
      <c r="CI1983" s="42">
        <v>7.8260870000000002</v>
      </c>
      <c r="CJ1983" s="42">
        <v>3.913043</v>
      </c>
      <c r="CK1983" s="42">
        <v>70.434782999999996</v>
      </c>
      <c r="CL1983" s="42">
        <v>0</v>
      </c>
      <c r="CM1983" s="42">
        <v>0</v>
      </c>
      <c r="CN1983" s="42">
        <v>7.8260870000000002</v>
      </c>
      <c r="CO1983" s="42">
        <v>0</v>
      </c>
      <c r="CP1983" s="42">
        <v>0</v>
      </c>
      <c r="CQ1983" s="42">
        <v>0</v>
      </c>
      <c r="CR1983" s="42">
        <v>58.695652000000003</v>
      </c>
      <c r="CS1983" s="42">
        <v>3.913043</v>
      </c>
    </row>
    <row r="1984" spans="1:97">
      <c r="A1984" s="40" t="s">
        <v>4679</v>
      </c>
      <c r="B1984" s="40" t="s">
        <v>289</v>
      </c>
      <c r="C1984" s="40" t="s">
        <v>4176</v>
      </c>
      <c r="D1984" s="40" t="s">
        <v>4201</v>
      </c>
      <c r="E1984" s="40" t="s">
        <v>4208</v>
      </c>
      <c r="F1984" s="40" t="s">
        <v>2903</v>
      </c>
      <c r="G1984" s="41" t="s">
        <v>294</v>
      </c>
      <c r="H1984" s="40" t="s">
        <v>4680</v>
      </c>
      <c r="I1984" s="42">
        <v>291</v>
      </c>
      <c r="J1984" s="42">
        <v>44.919463</v>
      </c>
      <c r="K1984" s="42">
        <v>41.989933000000001</v>
      </c>
      <c r="L1984" s="42">
        <v>46.872483000000003</v>
      </c>
      <c r="M1984" s="42">
        <v>61.520133999999999</v>
      </c>
      <c r="N1984" s="42">
        <v>47.848993</v>
      </c>
      <c r="O1984" s="42">
        <v>47.848993</v>
      </c>
      <c r="P1984" s="42">
        <v>44</v>
      </c>
      <c r="Q1984" s="42">
        <v>42</v>
      </c>
      <c r="R1984" s="42">
        <v>74</v>
      </c>
      <c r="S1984" s="42">
        <v>52</v>
      </c>
      <c r="T1984" s="42">
        <v>68</v>
      </c>
      <c r="U1984" s="42">
        <v>21</v>
      </c>
      <c r="V1984" s="42">
        <v>153.31208100000001</v>
      </c>
      <c r="W1984" s="42">
        <v>28.318791999999998</v>
      </c>
      <c r="X1984" s="42">
        <v>23.436242</v>
      </c>
      <c r="Y1984" s="42">
        <v>22.459731999999999</v>
      </c>
      <c r="Z1984" s="42">
        <v>34.177852000000001</v>
      </c>
      <c r="AA1984" s="42">
        <v>22.459731999999999</v>
      </c>
      <c r="AB1984" s="42">
        <v>22.459731999999999</v>
      </c>
      <c r="AC1984" s="42">
        <v>0</v>
      </c>
      <c r="AD1984" s="42">
        <v>39.060403000000001</v>
      </c>
      <c r="AE1984" s="42">
        <v>81.050336000000001</v>
      </c>
      <c r="AF1984" s="42">
        <v>33.201341999999997</v>
      </c>
      <c r="AG1984" s="42">
        <v>137.68791899999999</v>
      </c>
      <c r="AH1984" s="42">
        <v>16.600670999999998</v>
      </c>
      <c r="AI1984" s="42">
        <v>18.553691000000001</v>
      </c>
      <c r="AJ1984" s="42">
        <v>24.412752000000001</v>
      </c>
      <c r="AK1984" s="42">
        <v>27.342282000000001</v>
      </c>
      <c r="AL1984" s="42">
        <v>25.389261999999999</v>
      </c>
      <c r="AM1984" s="42">
        <v>24.412752000000001</v>
      </c>
      <c r="AN1984" s="42">
        <v>0.97650999999999999</v>
      </c>
      <c r="AO1984" s="42">
        <v>20.506710999999999</v>
      </c>
      <c r="AP1984" s="42">
        <v>78.120805000000004</v>
      </c>
      <c r="AQ1984" s="42">
        <v>39.060403000000001</v>
      </c>
      <c r="AR1984" s="42">
        <v>234.362416</v>
      </c>
      <c r="AS1984" s="42">
        <v>3.90604</v>
      </c>
      <c r="AT1984" s="42">
        <v>7.8120810000000001</v>
      </c>
      <c r="AU1984" s="42">
        <v>19.530201000000002</v>
      </c>
      <c r="AV1984" s="42">
        <v>23.436242</v>
      </c>
      <c r="AW1984" s="42">
        <v>35.154361999999999</v>
      </c>
      <c r="AX1984" s="42">
        <v>15.624161000000001</v>
      </c>
      <c r="AY1984" s="42">
        <v>93.744966000000005</v>
      </c>
      <c r="AZ1984" s="42">
        <v>35.154361999999999</v>
      </c>
      <c r="BA1984" s="42">
        <v>121.087248</v>
      </c>
      <c r="BB1984" s="42">
        <v>0</v>
      </c>
      <c r="BC1984" s="42">
        <v>3.90604</v>
      </c>
      <c r="BD1984" s="42">
        <v>19.530201000000002</v>
      </c>
      <c r="BE1984" s="42">
        <v>11.718121</v>
      </c>
      <c r="BF1984" s="42">
        <v>7.8120810000000001</v>
      </c>
      <c r="BG1984" s="42">
        <v>7.8120810000000001</v>
      </c>
      <c r="BH1984" s="42">
        <v>42.966442999999998</v>
      </c>
      <c r="BI1984" s="42">
        <v>27.342282000000001</v>
      </c>
      <c r="BJ1984" s="42">
        <v>113.27516799999999</v>
      </c>
      <c r="BK1984" s="42">
        <v>3.90604</v>
      </c>
      <c r="BL1984" s="42">
        <v>3.90604</v>
      </c>
      <c r="BM1984" s="42">
        <v>0</v>
      </c>
      <c r="BN1984" s="42">
        <v>11.718121</v>
      </c>
      <c r="BO1984" s="42">
        <v>27.342282000000001</v>
      </c>
      <c r="BP1984" s="42">
        <v>7.8120810000000001</v>
      </c>
      <c r="BQ1984" s="42">
        <v>50.778523</v>
      </c>
      <c r="BR1984" s="42">
        <v>7.8120810000000001</v>
      </c>
      <c r="BS1984" s="42">
        <v>19.530201000000002</v>
      </c>
      <c r="BT1984" s="42">
        <v>0</v>
      </c>
      <c r="BU1984" s="42">
        <v>0</v>
      </c>
      <c r="BV1984" s="42">
        <v>0</v>
      </c>
      <c r="BW1984" s="42">
        <v>3.90604</v>
      </c>
      <c r="BX1984" s="42">
        <v>3.90604</v>
      </c>
      <c r="BY1984" s="42">
        <v>0</v>
      </c>
      <c r="BZ1984" s="42">
        <v>0</v>
      </c>
      <c r="CA1984" s="42">
        <v>11.718121</v>
      </c>
      <c r="CB1984" s="42">
        <v>93.744966000000005</v>
      </c>
      <c r="CC1984" s="42">
        <v>0</v>
      </c>
      <c r="CD1984" s="42">
        <v>3.90604</v>
      </c>
      <c r="CE1984" s="42">
        <v>15.624161000000001</v>
      </c>
      <c r="CF1984" s="42">
        <v>15.624161000000001</v>
      </c>
      <c r="CG1984" s="42">
        <v>27.342282000000001</v>
      </c>
      <c r="CH1984" s="42">
        <v>11.718121</v>
      </c>
      <c r="CI1984" s="42">
        <v>3.90604</v>
      </c>
      <c r="CJ1984" s="42">
        <v>15.624161000000001</v>
      </c>
      <c r="CK1984" s="42">
        <v>121.087248</v>
      </c>
      <c r="CL1984" s="42">
        <v>3.90604</v>
      </c>
      <c r="CM1984" s="42">
        <v>3.90604</v>
      </c>
      <c r="CN1984" s="42">
        <v>3.90604</v>
      </c>
      <c r="CO1984" s="42">
        <v>3.90604</v>
      </c>
      <c r="CP1984" s="42">
        <v>3.90604</v>
      </c>
      <c r="CQ1984" s="42">
        <v>3.90604</v>
      </c>
      <c r="CR1984" s="42">
        <v>89.838926000000001</v>
      </c>
      <c r="CS1984" s="42">
        <v>7.8120810000000001</v>
      </c>
    </row>
    <row r="1985" spans="1:97">
      <c r="A1985" s="40" t="s">
        <v>4681</v>
      </c>
      <c r="B1985" s="40" t="s">
        <v>289</v>
      </c>
      <c r="C1985" s="40" t="s">
        <v>4176</v>
      </c>
      <c r="D1985" s="40" t="s">
        <v>4177</v>
      </c>
      <c r="E1985" s="40" t="s">
        <v>4253</v>
      </c>
      <c r="F1985" s="40" t="s">
        <v>2814</v>
      </c>
      <c r="G1985" s="41" t="s">
        <v>294</v>
      </c>
      <c r="H1985" s="40" t="s">
        <v>4682</v>
      </c>
      <c r="I1985" s="42">
        <v>57</v>
      </c>
      <c r="J1985" s="42">
        <v>2.7580650000000002</v>
      </c>
      <c r="K1985" s="42">
        <v>4.5967739999999999</v>
      </c>
      <c r="L1985" s="42">
        <v>11.951613</v>
      </c>
      <c r="M1985" s="42">
        <v>12.870968</v>
      </c>
      <c r="N1985" s="42">
        <v>14.709676999999999</v>
      </c>
      <c r="O1985" s="42">
        <v>10.112902999999999</v>
      </c>
      <c r="P1985" s="42">
        <v>18</v>
      </c>
      <c r="Q1985" s="42">
        <v>9</v>
      </c>
      <c r="R1985" s="42">
        <v>20</v>
      </c>
      <c r="S1985" s="42">
        <v>11</v>
      </c>
      <c r="T1985" s="42">
        <v>24</v>
      </c>
      <c r="U1985" s="42">
        <v>10</v>
      </c>
      <c r="V1985" s="42">
        <v>28.5</v>
      </c>
      <c r="W1985" s="42">
        <v>1.8387100000000001</v>
      </c>
      <c r="X1985" s="42">
        <v>0.91935500000000003</v>
      </c>
      <c r="Y1985" s="42">
        <v>6.4354839999999998</v>
      </c>
      <c r="Z1985" s="42">
        <v>6.4354839999999998</v>
      </c>
      <c r="AA1985" s="42">
        <v>7.3548390000000001</v>
      </c>
      <c r="AB1985" s="42">
        <v>5.5161290000000003</v>
      </c>
      <c r="AC1985" s="42">
        <v>0</v>
      </c>
      <c r="AD1985" s="42">
        <v>2.7580650000000002</v>
      </c>
      <c r="AE1985" s="42">
        <v>13.790323000000001</v>
      </c>
      <c r="AF1985" s="42">
        <v>11.951613</v>
      </c>
      <c r="AG1985" s="42">
        <v>28.5</v>
      </c>
      <c r="AH1985" s="42">
        <v>0.91935500000000003</v>
      </c>
      <c r="AI1985" s="42">
        <v>3.677419</v>
      </c>
      <c r="AJ1985" s="42">
        <v>5.5161290000000003</v>
      </c>
      <c r="AK1985" s="42">
        <v>6.4354839999999998</v>
      </c>
      <c r="AL1985" s="42">
        <v>7.3548390000000001</v>
      </c>
      <c r="AM1985" s="42">
        <v>4.5967739999999999</v>
      </c>
      <c r="AN1985" s="42">
        <v>0</v>
      </c>
      <c r="AO1985" s="42">
        <v>3.677419</v>
      </c>
      <c r="AP1985" s="42">
        <v>14.709676999999999</v>
      </c>
      <c r="AQ1985" s="42">
        <v>10.112902999999999</v>
      </c>
      <c r="AR1985" s="42">
        <v>62.516128999999999</v>
      </c>
      <c r="AS1985" s="42">
        <v>14.709676999999999</v>
      </c>
      <c r="AT1985" s="42">
        <v>7.3548390000000001</v>
      </c>
      <c r="AU1985" s="42">
        <v>3.677419</v>
      </c>
      <c r="AV1985" s="42">
        <v>3.677419</v>
      </c>
      <c r="AW1985" s="42">
        <v>7.3548390000000001</v>
      </c>
      <c r="AX1985" s="42">
        <v>0</v>
      </c>
      <c r="AY1985" s="42">
        <v>14.709676999999999</v>
      </c>
      <c r="AZ1985" s="42">
        <v>11.032258000000001</v>
      </c>
      <c r="BA1985" s="42">
        <v>25.741935000000002</v>
      </c>
      <c r="BB1985" s="42">
        <v>14.709676999999999</v>
      </c>
      <c r="BC1985" s="42">
        <v>3.677419</v>
      </c>
      <c r="BD1985" s="42">
        <v>0</v>
      </c>
      <c r="BE1985" s="42">
        <v>0</v>
      </c>
      <c r="BF1985" s="42">
        <v>0</v>
      </c>
      <c r="BG1985" s="42">
        <v>0</v>
      </c>
      <c r="BH1985" s="42">
        <v>3.677419</v>
      </c>
      <c r="BI1985" s="42">
        <v>3.677419</v>
      </c>
      <c r="BJ1985" s="42">
        <v>36.774194000000001</v>
      </c>
      <c r="BK1985" s="42">
        <v>0</v>
      </c>
      <c r="BL1985" s="42">
        <v>3.677419</v>
      </c>
      <c r="BM1985" s="42">
        <v>3.677419</v>
      </c>
      <c r="BN1985" s="42">
        <v>3.677419</v>
      </c>
      <c r="BO1985" s="42">
        <v>7.3548390000000001</v>
      </c>
      <c r="BP1985" s="42">
        <v>0</v>
      </c>
      <c r="BQ1985" s="42">
        <v>11.032258000000001</v>
      </c>
      <c r="BR1985" s="42">
        <v>7.3548390000000001</v>
      </c>
      <c r="BS1985" s="42">
        <v>7.3548390000000001</v>
      </c>
      <c r="BT1985" s="42">
        <v>0</v>
      </c>
      <c r="BU1985" s="42">
        <v>0</v>
      </c>
      <c r="BV1985" s="42">
        <v>0</v>
      </c>
      <c r="BW1985" s="42">
        <v>0</v>
      </c>
      <c r="BX1985" s="42">
        <v>0</v>
      </c>
      <c r="BY1985" s="42">
        <v>0</v>
      </c>
      <c r="BZ1985" s="42">
        <v>0</v>
      </c>
      <c r="CA1985" s="42">
        <v>7.3548390000000001</v>
      </c>
      <c r="CB1985" s="42">
        <v>40.451613000000002</v>
      </c>
      <c r="CC1985" s="42">
        <v>14.709676999999999</v>
      </c>
      <c r="CD1985" s="42">
        <v>7.3548390000000001</v>
      </c>
      <c r="CE1985" s="42">
        <v>3.677419</v>
      </c>
      <c r="CF1985" s="42">
        <v>3.677419</v>
      </c>
      <c r="CG1985" s="42">
        <v>7.3548390000000001</v>
      </c>
      <c r="CH1985" s="42">
        <v>0</v>
      </c>
      <c r="CI1985" s="42">
        <v>0</v>
      </c>
      <c r="CJ1985" s="42">
        <v>3.677419</v>
      </c>
      <c r="CK1985" s="42">
        <v>14.709676999999999</v>
      </c>
      <c r="CL1985" s="42">
        <v>0</v>
      </c>
      <c r="CM1985" s="42">
        <v>0</v>
      </c>
      <c r="CN1985" s="42">
        <v>0</v>
      </c>
      <c r="CO1985" s="42">
        <v>0</v>
      </c>
      <c r="CP1985" s="42">
        <v>0</v>
      </c>
      <c r="CQ1985" s="42">
        <v>0</v>
      </c>
      <c r="CR1985" s="42">
        <v>14.709676999999999</v>
      </c>
      <c r="CS1985" s="42">
        <v>0</v>
      </c>
    </row>
    <row r="1986" spans="1:97">
      <c r="A1986" s="40" t="s">
        <v>4683</v>
      </c>
      <c r="B1986" s="40" t="s">
        <v>289</v>
      </c>
      <c r="C1986" s="40" t="s">
        <v>4176</v>
      </c>
      <c r="D1986" s="40" t="s">
        <v>4177</v>
      </c>
      <c r="E1986" s="40" t="s">
        <v>4684</v>
      </c>
      <c r="F1986" s="40" t="s">
        <v>2814</v>
      </c>
      <c r="G1986" s="41" t="s">
        <v>294</v>
      </c>
      <c r="H1986" s="40" t="s">
        <v>4685</v>
      </c>
      <c r="I1986" s="42">
        <v>3656</v>
      </c>
      <c r="J1986" s="42">
        <v>604.03837299999998</v>
      </c>
      <c r="K1986" s="42">
        <v>569.36818700000003</v>
      </c>
      <c r="L1986" s="42">
        <v>694.02817300000004</v>
      </c>
      <c r="M1986" s="42">
        <v>800.06045600000004</v>
      </c>
      <c r="N1986" s="42">
        <v>612.92665399999998</v>
      </c>
      <c r="O1986" s="42">
        <v>375.57815699999998</v>
      </c>
      <c r="P1986" s="42">
        <v>654</v>
      </c>
      <c r="Q1986" s="42">
        <v>687</v>
      </c>
      <c r="R1986" s="42">
        <v>765</v>
      </c>
      <c r="S1986" s="42">
        <v>714</v>
      </c>
      <c r="T1986" s="42">
        <v>527</v>
      </c>
      <c r="U1986" s="42">
        <v>318</v>
      </c>
      <c r="V1986" s="42">
        <v>1777.847677</v>
      </c>
      <c r="W1986" s="42">
        <v>322.098634</v>
      </c>
      <c r="X1986" s="42">
        <v>321.828621</v>
      </c>
      <c r="Y1986" s="42">
        <v>341.68569400000001</v>
      </c>
      <c r="Z1986" s="42">
        <v>386.79052300000001</v>
      </c>
      <c r="AA1986" s="42">
        <v>268.51712099999997</v>
      </c>
      <c r="AB1986" s="42">
        <v>128.853463</v>
      </c>
      <c r="AC1986" s="42">
        <v>8.0736209999999993</v>
      </c>
      <c r="AD1986" s="42">
        <v>460.22002700000002</v>
      </c>
      <c r="AE1986" s="42">
        <v>1030.8412249999999</v>
      </c>
      <c r="AF1986" s="42">
        <v>286.78642400000001</v>
      </c>
      <c r="AG1986" s="42">
        <v>1878.152323</v>
      </c>
      <c r="AH1986" s="42">
        <v>281.93973999999997</v>
      </c>
      <c r="AI1986" s="42">
        <v>247.53956600000001</v>
      </c>
      <c r="AJ1986" s="42">
        <v>352.34247900000003</v>
      </c>
      <c r="AK1986" s="42">
        <v>413.26993299999998</v>
      </c>
      <c r="AL1986" s="42">
        <v>344.40953200000001</v>
      </c>
      <c r="AM1986" s="42">
        <v>201.29136299999999</v>
      </c>
      <c r="AN1986" s="42">
        <v>37.35971</v>
      </c>
      <c r="AO1986" s="42">
        <v>389.70274999999998</v>
      </c>
      <c r="AP1986" s="42">
        <v>1057.008116</v>
      </c>
      <c r="AQ1986" s="42">
        <v>431.44145700000001</v>
      </c>
      <c r="AR1986" s="42">
        <v>3077.9115619999998</v>
      </c>
      <c r="AS1986" s="42">
        <v>19.676876</v>
      </c>
      <c r="AT1986" s="42">
        <v>126.65919599999999</v>
      </c>
      <c r="AU1986" s="42">
        <v>245.89147</v>
      </c>
      <c r="AV1986" s="42">
        <v>483.48308600000001</v>
      </c>
      <c r="AW1986" s="42">
        <v>497.729491</v>
      </c>
      <c r="AX1986" s="42">
        <v>292.68823900000001</v>
      </c>
      <c r="AY1986" s="42">
        <v>921.08514300000002</v>
      </c>
      <c r="AZ1986" s="42">
        <v>490.69806299999999</v>
      </c>
      <c r="BA1986" s="42">
        <v>1445.9520809999999</v>
      </c>
      <c r="BB1986" s="42">
        <v>11.775471</v>
      </c>
      <c r="BC1986" s="42">
        <v>98.85172</v>
      </c>
      <c r="BD1986" s="42">
        <v>174.463301</v>
      </c>
      <c r="BE1986" s="42">
        <v>245.439516</v>
      </c>
      <c r="BF1986" s="42">
        <v>91.296435000000002</v>
      </c>
      <c r="BG1986" s="42">
        <v>268.55002899999999</v>
      </c>
      <c r="BH1986" s="42">
        <v>390.72160100000002</v>
      </c>
      <c r="BI1986" s="42">
        <v>164.854007</v>
      </c>
      <c r="BJ1986" s="42">
        <v>1631.9594810000001</v>
      </c>
      <c r="BK1986" s="42">
        <v>7.9014049999999996</v>
      </c>
      <c r="BL1986" s="42">
        <v>27.807476000000001</v>
      </c>
      <c r="BM1986" s="42">
        <v>71.428168999999997</v>
      </c>
      <c r="BN1986" s="42">
        <v>238.04356899999999</v>
      </c>
      <c r="BO1986" s="42">
        <v>406.43305500000002</v>
      </c>
      <c r="BP1986" s="42">
        <v>24.138209</v>
      </c>
      <c r="BQ1986" s="42">
        <v>530.36354100000005</v>
      </c>
      <c r="BR1986" s="42">
        <v>325.84405600000002</v>
      </c>
      <c r="BS1986" s="42">
        <v>459.12552599999998</v>
      </c>
      <c r="BT1986" s="42">
        <v>0</v>
      </c>
      <c r="BU1986" s="42">
        <v>0</v>
      </c>
      <c r="BV1986" s="42">
        <v>0</v>
      </c>
      <c r="BW1986" s="42">
        <v>51.286842999999998</v>
      </c>
      <c r="BX1986" s="42">
        <v>55.447608000000002</v>
      </c>
      <c r="BY1986" s="42">
        <v>83.171926999999997</v>
      </c>
      <c r="BZ1986" s="42">
        <v>0</v>
      </c>
      <c r="CA1986" s="42">
        <v>269.21914900000002</v>
      </c>
      <c r="CB1986" s="42">
        <v>1356.6049949999999</v>
      </c>
      <c r="CC1986" s="42">
        <v>11.622199</v>
      </c>
      <c r="CD1986" s="42">
        <v>102.72730199999999</v>
      </c>
      <c r="CE1986" s="42">
        <v>209.722801</v>
      </c>
      <c r="CF1986" s="42">
        <v>376.19739600000003</v>
      </c>
      <c r="CG1986" s="42">
        <v>370.24803000000003</v>
      </c>
      <c r="CH1986" s="42">
        <v>164.98985200000001</v>
      </c>
      <c r="CI1986" s="42">
        <v>4.1062339999999997</v>
      </c>
      <c r="CJ1986" s="42">
        <v>116.99118</v>
      </c>
      <c r="CK1986" s="42">
        <v>1262.1810410000001</v>
      </c>
      <c r="CL1986" s="42">
        <v>8.0546769999999999</v>
      </c>
      <c r="CM1986" s="42">
        <v>23.931892999999999</v>
      </c>
      <c r="CN1986" s="42">
        <v>36.168669000000001</v>
      </c>
      <c r="CO1986" s="42">
        <v>55.998846999999998</v>
      </c>
      <c r="CP1986" s="42">
        <v>72.033852999999993</v>
      </c>
      <c r="CQ1986" s="42">
        <v>44.526459000000003</v>
      </c>
      <c r="CR1986" s="42">
        <v>916.97890800000005</v>
      </c>
      <c r="CS1986" s="42">
        <v>104.487734</v>
      </c>
    </row>
    <row r="1987" spans="1:97">
      <c r="A1987" s="40" t="s">
        <v>4686</v>
      </c>
      <c r="B1987" s="40" t="s">
        <v>289</v>
      </c>
      <c r="C1987" s="40" t="s">
        <v>4176</v>
      </c>
      <c r="D1987" s="40" t="s">
        <v>4177</v>
      </c>
      <c r="E1987" s="40" t="s">
        <v>4402</v>
      </c>
      <c r="F1987" s="40" t="s">
        <v>2814</v>
      </c>
      <c r="G1987" s="41" t="s">
        <v>294</v>
      </c>
      <c r="H1987" s="40" t="s">
        <v>4687</v>
      </c>
      <c r="I1987" s="42">
        <v>1916</v>
      </c>
      <c r="J1987" s="42">
        <v>368</v>
      </c>
      <c r="K1987" s="42">
        <v>253</v>
      </c>
      <c r="L1987" s="42">
        <v>408</v>
      </c>
      <c r="M1987" s="42">
        <v>435</v>
      </c>
      <c r="N1987" s="42">
        <v>305</v>
      </c>
      <c r="O1987" s="42">
        <v>147</v>
      </c>
      <c r="P1987" s="42">
        <v>338</v>
      </c>
      <c r="Q1987" s="42">
        <v>226</v>
      </c>
      <c r="R1987" s="42">
        <v>405</v>
      </c>
      <c r="S1987" s="42">
        <v>339</v>
      </c>
      <c r="T1987" s="42">
        <v>237</v>
      </c>
      <c r="U1987" s="42">
        <v>103</v>
      </c>
      <c r="V1987" s="42">
        <v>998</v>
      </c>
      <c r="W1987" s="42">
        <v>199</v>
      </c>
      <c r="X1987" s="42">
        <v>148</v>
      </c>
      <c r="Y1987" s="42">
        <v>209</v>
      </c>
      <c r="Z1987" s="42">
        <v>227</v>
      </c>
      <c r="AA1987" s="42">
        <v>151</v>
      </c>
      <c r="AB1987" s="42">
        <v>59</v>
      </c>
      <c r="AC1987" s="42">
        <v>5</v>
      </c>
      <c r="AD1987" s="42">
        <v>270</v>
      </c>
      <c r="AE1987" s="42">
        <v>583</v>
      </c>
      <c r="AF1987" s="42">
        <v>145</v>
      </c>
      <c r="AG1987" s="42">
        <v>918</v>
      </c>
      <c r="AH1987" s="42">
        <v>169</v>
      </c>
      <c r="AI1987" s="42">
        <v>105</v>
      </c>
      <c r="AJ1987" s="42">
        <v>199</v>
      </c>
      <c r="AK1987" s="42">
        <v>208</v>
      </c>
      <c r="AL1987" s="42">
        <v>154</v>
      </c>
      <c r="AM1987" s="42">
        <v>76</v>
      </c>
      <c r="AN1987" s="42">
        <v>7</v>
      </c>
      <c r="AO1987" s="42">
        <v>218</v>
      </c>
      <c r="AP1987" s="42">
        <v>529</v>
      </c>
      <c r="AQ1987" s="42">
        <v>171</v>
      </c>
      <c r="AR1987" s="42">
        <v>1516</v>
      </c>
      <c r="AS1987" s="42">
        <v>44</v>
      </c>
      <c r="AT1987" s="42">
        <v>72</v>
      </c>
      <c r="AU1987" s="42">
        <v>136</v>
      </c>
      <c r="AV1987" s="42">
        <v>176</v>
      </c>
      <c r="AW1987" s="42">
        <v>284</v>
      </c>
      <c r="AX1987" s="42">
        <v>192</v>
      </c>
      <c r="AY1987" s="42">
        <v>452</v>
      </c>
      <c r="AZ1987" s="42">
        <v>160</v>
      </c>
      <c r="BA1987" s="42">
        <v>776</v>
      </c>
      <c r="BB1987" s="42">
        <v>28</v>
      </c>
      <c r="BC1987" s="42">
        <v>44</v>
      </c>
      <c r="BD1987" s="42">
        <v>72</v>
      </c>
      <c r="BE1987" s="42">
        <v>112</v>
      </c>
      <c r="BF1987" s="42">
        <v>64</v>
      </c>
      <c r="BG1987" s="42">
        <v>184</v>
      </c>
      <c r="BH1987" s="42">
        <v>212</v>
      </c>
      <c r="BI1987" s="42">
        <v>60</v>
      </c>
      <c r="BJ1987" s="42">
        <v>740</v>
      </c>
      <c r="BK1987" s="42">
        <v>16</v>
      </c>
      <c r="BL1987" s="42">
        <v>28</v>
      </c>
      <c r="BM1987" s="42">
        <v>64</v>
      </c>
      <c r="BN1987" s="42">
        <v>64</v>
      </c>
      <c r="BO1987" s="42">
        <v>220</v>
      </c>
      <c r="BP1987" s="42">
        <v>8</v>
      </c>
      <c r="BQ1987" s="42">
        <v>240</v>
      </c>
      <c r="BR1987" s="42">
        <v>100</v>
      </c>
      <c r="BS1987" s="42">
        <v>152</v>
      </c>
      <c r="BT1987" s="42">
        <v>0</v>
      </c>
      <c r="BU1987" s="42">
        <v>8</v>
      </c>
      <c r="BV1987" s="42">
        <v>0</v>
      </c>
      <c r="BW1987" s="42">
        <v>0</v>
      </c>
      <c r="BX1987" s="42">
        <v>16</v>
      </c>
      <c r="BY1987" s="42">
        <v>44</v>
      </c>
      <c r="BZ1987" s="42">
        <v>0</v>
      </c>
      <c r="CA1987" s="42">
        <v>84</v>
      </c>
      <c r="CB1987" s="42">
        <v>800</v>
      </c>
      <c r="CC1987" s="42">
        <v>36</v>
      </c>
      <c r="CD1987" s="42">
        <v>56</v>
      </c>
      <c r="CE1987" s="42">
        <v>108</v>
      </c>
      <c r="CF1987" s="42">
        <v>156</v>
      </c>
      <c r="CG1987" s="42">
        <v>256</v>
      </c>
      <c r="CH1987" s="42">
        <v>132</v>
      </c>
      <c r="CI1987" s="42">
        <v>8</v>
      </c>
      <c r="CJ1987" s="42">
        <v>48</v>
      </c>
      <c r="CK1987" s="42">
        <v>564</v>
      </c>
      <c r="CL1987" s="42">
        <v>8</v>
      </c>
      <c r="CM1987" s="42">
        <v>8</v>
      </c>
      <c r="CN1987" s="42">
        <v>28</v>
      </c>
      <c r="CO1987" s="42">
        <v>20</v>
      </c>
      <c r="CP1987" s="42">
        <v>12</v>
      </c>
      <c r="CQ1987" s="42">
        <v>16</v>
      </c>
      <c r="CR1987" s="42">
        <v>444</v>
      </c>
      <c r="CS1987" s="42">
        <v>28</v>
      </c>
    </row>
    <row r="1988" spans="1:97">
      <c r="A1988" s="40" t="s">
        <v>4688</v>
      </c>
      <c r="B1988" s="40" t="s">
        <v>289</v>
      </c>
      <c r="C1988" s="40" t="s">
        <v>4176</v>
      </c>
      <c r="D1988" s="40" t="s">
        <v>4177</v>
      </c>
      <c r="E1988" s="40" t="s">
        <v>4253</v>
      </c>
      <c r="F1988" s="40" t="s">
        <v>2814</v>
      </c>
      <c r="G1988" s="41" t="s">
        <v>294</v>
      </c>
      <c r="H1988" s="40" t="s">
        <v>4689</v>
      </c>
      <c r="I1988" s="42">
        <v>126</v>
      </c>
      <c r="J1988" s="42">
        <v>22.354838999999998</v>
      </c>
      <c r="K1988" s="42">
        <v>15.241935</v>
      </c>
      <c r="L1988" s="42">
        <v>27.435483999999999</v>
      </c>
      <c r="M1988" s="42">
        <v>26.419354999999999</v>
      </c>
      <c r="N1988" s="42">
        <v>15.241935</v>
      </c>
      <c r="O1988" s="42">
        <v>19.306452</v>
      </c>
      <c r="P1988" s="42">
        <v>16</v>
      </c>
      <c r="Q1988" s="42">
        <v>16</v>
      </c>
      <c r="R1988" s="42">
        <v>20</v>
      </c>
      <c r="S1988" s="42">
        <v>17</v>
      </c>
      <c r="T1988" s="42">
        <v>28</v>
      </c>
      <c r="U1988" s="42">
        <v>11</v>
      </c>
      <c r="V1988" s="42">
        <v>65.032257999999999</v>
      </c>
      <c r="W1988" s="42">
        <v>10.161289999999999</v>
      </c>
      <c r="X1988" s="42">
        <v>7.1129030000000002</v>
      </c>
      <c r="Y1988" s="42">
        <v>15.241935</v>
      </c>
      <c r="Z1988" s="42">
        <v>15.241935</v>
      </c>
      <c r="AA1988" s="42">
        <v>10.161289999999999</v>
      </c>
      <c r="AB1988" s="42">
        <v>6.0967739999999999</v>
      </c>
      <c r="AC1988" s="42">
        <v>1.0161290000000001</v>
      </c>
      <c r="AD1988" s="42">
        <v>10.161289999999999</v>
      </c>
      <c r="AE1988" s="42">
        <v>40.645161000000002</v>
      </c>
      <c r="AF1988" s="42">
        <v>14.225806</v>
      </c>
      <c r="AG1988" s="42">
        <v>60.967742000000001</v>
      </c>
      <c r="AH1988" s="42">
        <v>12.193548</v>
      </c>
      <c r="AI1988" s="42">
        <v>8.1290320000000005</v>
      </c>
      <c r="AJ1988" s="42">
        <v>12.193548</v>
      </c>
      <c r="AK1988" s="42">
        <v>11.177419</v>
      </c>
      <c r="AL1988" s="42">
        <v>5.0806449999999996</v>
      </c>
      <c r="AM1988" s="42">
        <v>10.161289999999999</v>
      </c>
      <c r="AN1988" s="42">
        <v>2.0322580000000001</v>
      </c>
      <c r="AO1988" s="42">
        <v>15.241935</v>
      </c>
      <c r="AP1988" s="42">
        <v>31.5</v>
      </c>
      <c r="AQ1988" s="42">
        <v>14.225806</v>
      </c>
      <c r="AR1988" s="42">
        <v>89.419354999999996</v>
      </c>
      <c r="AS1988" s="42">
        <v>8.1290320000000005</v>
      </c>
      <c r="AT1988" s="42">
        <v>0</v>
      </c>
      <c r="AU1988" s="42">
        <v>12.193548</v>
      </c>
      <c r="AV1988" s="42">
        <v>20.322581</v>
      </c>
      <c r="AW1988" s="42">
        <v>8.1290320000000005</v>
      </c>
      <c r="AX1988" s="42">
        <v>16.258064999999998</v>
      </c>
      <c r="AY1988" s="42">
        <v>12.193548</v>
      </c>
      <c r="AZ1988" s="42">
        <v>12.193548</v>
      </c>
      <c r="BA1988" s="42">
        <v>52.838709999999999</v>
      </c>
      <c r="BB1988" s="42">
        <v>8.1290320000000005</v>
      </c>
      <c r="BC1988" s="42">
        <v>0</v>
      </c>
      <c r="BD1988" s="42">
        <v>0</v>
      </c>
      <c r="BE1988" s="42">
        <v>12.193548</v>
      </c>
      <c r="BF1988" s="42">
        <v>4.0645160000000002</v>
      </c>
      <c r="BG1988" s="42">
        <v>16.258064999999998</v>
      </c>
      <c r="BH1988" s="42">
        <v>8.1290320000000005</v>
      </c>
      <c r="BI1988" s="42">
        <v>4.0645160000000002</v>
      </c>
      <c r="BJ1988" s="42">
        <v>36.580644999999997</v>
      </c>
      <c r="BK1988" s="42">
        <v>0</v>
      </c>
      <c r="BL1988" s="42">
        <v>0</v>
      </c>
      <c r="BM1988" s="42">
        <v>12.193548</v>
      </c>
      <c r="BN1988" s="42">
        <v>8.1290320000000005</v>
      </c>
      <c r="BO1988" s="42">
        <v>4.0645160000000002</v>
      </c>
      <c r="BP1988" s="42">
        <v>0</v>
      </c>
      <c r="BQ1988" s="42">
        <v>4.0645160000000002</v>
      </c>
      <c r="BR1988" s="42">
        <v>8.1290320000000005</v>
      </c>
      <c r="BS1988" s="42">
        <v>4.0645160000000002</v>
      </c>
      <c r="BT1988" s="42">
        <v>0</v>
      </c>
      <c r="BU1988" s="42">
        <v>0</v>
      </c>
      <c r="BV1988" s="42">
        <v>0</v>
      </c>
      <c r="BW1988" s="42">
        <v>0</v>
      </c>
      <c r="BX1988" s="42">
        <v>0</v>
      </c>
      <c r="BY1988" s="42">
        <v>0</v>
      </c>
      <c r="BZ1988" s="42">
        <v>0</v>
      </c>
      <c r="CA1988" s="42">
        <v>4.0645160000000002</v>
      </c>
      <c r="CB1988" s="42">
        <v>56.903225999999997</v>
      </c>
      <c r="CC1988" s="42">
        <v>8.1290320000000005</v>
      </c>
      <c r="CD1988" s="42">
        <v>0</v>
      </c>
      <c r="CE1988" s="42">
        <v>12.193548</v>
      </c>
      <c r="CF1988" s="42">
        <v>16.258064999999998</v>
      </c>
      <c r="CG1988" s="42">
        <v>4.0645160000000002</v>
      </c>
      <c r="CH1988" s="42">
        <v>12.193548</v>
      </c>
      <c r="CI1988" s="42">
        <v>0</v>
      </c>
      <c r="CJ1988" s="42">
        <v>4.0645160000000002</v>
      </c>
      <c r="CK1988" s="42">
        <v>28.451612999999998</v>
      </c>
      <c r="CL1988" s="42">
        <v>0</v>
      </c>
      <c r="CM1988" s="42">
        <v>0</v>
      </c>
      <c r="CN1988" s="42">
        <v>0</v>
      </c>
      <c r="CO1988" s="42">
        <v>4.0645160000000002</v>
      </c>
      <c r="CP1988" s="42">
        <v>4.0645160000000002</v>
      </c>
      <c r="CQ1988" s="42">
        <v>4.0645160000000002</v>
      </c>
      <c r="CR1988" s="42">
        <v>12.193548</v>
      </c>
      <c r="CS1988" s="42">
        <v>4.0645160000000002</v>
      </c>
    </row>
    <row r="1989" spans="1:97">
      <c r="A1989" s="40" t="s">
        <v>4690</v>
      </c>
      <c r="B1989" s="40" t="s">
        <v>289</v>
      </c>
      <c r="C1989" s="40" t="s">
        <v>4176</v>
      </c>
      <c r="D1989" s="40" t="s">
        <v>4187</v>
      </c>
      <c r="E1989" s="40" t="s">
        <v>4342</v>
      </c>
      <c r="F1989" s="40" t="s">
        <v>2814</v>
      </c>
      <c r="G1989" s="41" t="s">
        <v>294</v>
      </c>
      <c r="H1989" s="40" t="s">
        <v>4691</v>
      </c>
      <c r="I1989" s="42">
        <v>174</v>
      </c>
      <c r="J1989" s="42">
        <v>24.606061</v>
      </c>
      <c r="K1989" s="42">
        <v>21.090909</v>
      </c>
      <c r="L1989" s="42">
        <v>22.848485</v>
      </c>
      <c r="M1989" s="42">
        <v>37.787878999999997</v>
      </c>
      <c r="N1989" s="42">
        <v>36.030303000000004</v>
      </c>
      <c r="O1989" s="42">
        <v>31.636364</v>
      </c>
      <c r="P1989" s="42">
        <v>24</v>
      </c>
      <c r="Q1989" s="42">
        <v>14</v>
      </c>
      <c r="R1989" s="42">
        <v>35</v>
      </c>
      <c r="S1989" s="42">
        <v>30</v>
      </c>
      <c r="T1989" s="42">
        <v>49</v>
      </c>
      <c r="U1989" s="42">
        <v>15</v>
      </c>
      <c r="V1989" s="42">
        <v>76.454544999999996</v>
      </c>
      <c r="W1989" s="42">
        <v>12.30303</v>
      </c>
      <c r="X1989" s="42">
        <v>12.30303</v>
      </c>
      <c r="Y1989" s="42">
        <v>8.7878790000000002</v>
      </c>
      <c r="Z1989" s="42">
        <v>16.69697</v>
      </c>
      <c r="AA1989" s="42">
        <v>14.939394</v>
      </c>
      <c r="AB1989" s="42">
        <v>10.545455</v>
      </c>
      <c r="AC1989" s="42">
        <v>0.87878800000000001</v>
      </c>
      <c r="AD1989" s="42">
        <v>19.333333</v>
      </c>
      <c r="AE1989" s="42">
        <v>37.787878999999997</v>
      </c>
      <c r="AF1989" s="42">
        <v>19.333333</v>
      </c>
      <c r="AG1989" s="42">
        <v>97.545455000000004</v>
      </c>
      <c r="AH1989" s="42">
        <v>12.30303</v>
      </c>
      <c r="AI1989" s="42">
        <v>8.7878790000000002</v>
      </c>
      <c r="AJ1989" s="42">
        <v>14.060606</v>
      </c>
      <c r="AK1989" s="42">
        <v>21.090909</v>
      </c>
      <c r="AL1989" s="42">
        <v>21.090909</v>
      </c>
      <c r="AM1989" s="42">
        <v>18.454545</v>
      </c>
      <c r="AN1989" s="42">
        <v>1.757576</v>
      </c>
      <c r="AO1989" s="42">
        <v>16.69697</v>
      </c>
      <c r="AP1989" s="42">
        <v>48.333333000000003</v>
      </c>
      <c r="AQ1989" s="42">
        <v>32.515152</v>
      </c>
      <c r="AR1989" s="42">
        <v>151.15151499999999</v>
      </c>
      <c r="AS1989" s="42">
        <v>3.5151520000000001</v>
      </c>
      <c r="AT1989" s="42">
        <v>10.545455</v>
      </c>
      <c r="AU1989" s="42">
        <v>3.5151520000000001</v>
      </c>
      <c r="AV1989" s="42">
        <v>10.545455</v>
      </c>
      <c r="AW1989" s="42">
        <v>21.090909</v>
      </c>
      <c r="AX1989" s="42">
        <v>3.5151520000000001</v>
      </c>
      <c r="AY1989" s="42">
        <v>80.848484999999997</v>
      </c>
      <c r="AZ1989" s="42">
        <v>17.575758</v>
      </c>
      <c r="BA1989" s="42">
        <v>59.757576</v>
      </c>
      <c r="BB1989" s="42">
        <v>3.5151520000000001</v>
      </c>
      <c r="BC1989" s="42">
        <v>7.030303</v>
      </c>
      <c r="BD1989" s="42">
        <v>3.5151520000000001</v>
      </c>
      <c r="BE1989" s="42">
        <v>3.5151520000000001</v>
      </c>
      <c r="BF1989" s="42">
        <v>3.5151520000000001</v>
      </c>
      <c r="BG1989" s="42">
        <v>0</v>
      </c>
      <c r="BH1989" s="42">
        <v>31.636364</v>
      </c>
      <c r="BI1989" s="42">
        <v>7.030303</v>
      </c>
      <c r="BJ1989" s="42">
        <v>91.393939000000003</v>
      </c>
      <c r="BK1989" s="42">
        <v>0</v>
      </c>
      <c r="BL1989" s="42">
        <v>3.5151520000000001</v>
      </c>
      <c r="BM1989" s="42">
        <v>0</v>
      </c>
      <c r="BN1989" s="42">
        <v>7.030303</v>
      </c>
      <c r="BO1989" s="42">
        <v>17.575758</v>
      </c>
      <c r="BP1989" s="42">
        <v>3.5151520000000001</v>
      </c>
      <c r="BQ1989" s="42">
        <v>49.212121000000003</v>
      </c>
      <c r="BR1989" s="42">
        <v>10.545455</v>
      </c>
      <c r="BS1989" s="42">
        <v>14.060606</v>
      </c>
      <c r="BT1989" s="42">
        <v>0</v>
      </c>
      <c r="BU1989" s="42">
        <v>0</v>
      </c>
      <c r="BV1989" s="42">
        <v>0</v>
      </c>
      <c r="BW1989" s="42">
        <v>0</v>
      </c>
      <c r="BX1989" s="42">
        <v>3.5151520000000001</v>
      </c>
      <c r="BY1989" s="42">
        <v>0</v>
      </c>
      <c r="BZ1989" s="42">
        <v>0</v>
      </c>
      <c r="CA1989" s="42">
        <v>10.545455</v>
      </c>
      <c r="CB1989" s="42">
        <v>49.212121000000003</v>
      </c>
      <c r="CC1989" s="42">
        <v>3.5151520000000001</v>
      </c>
      <c r="CD1989" s="42">
        <v>7.030303</v>
      </c>
      <c r="CE1989" s="42">
        <v>3.5151520000000001</v>
      </c>
      <c r="CF1989" s="42">
        <v>10.545455</v>
      </c>
      <c r="CG1989" s="42">
        <v>17.575758</v>
      </c>
      <c r="CH1989" s="42">
        <v>3.5151520000000001</v>
      </c>
      <c r="CI1989" s="42">
        <v>0</v>
      </c>
      <c r="CJ1989" s="42">
        <v>3.5151520000000001</v>
      </c>
      <c r="CK1989" s="42">
        <v>87.878788</v>
      </c>
      <c r="CL1989" s="42">
        <v>0</v>
      </c>
      <c r="CM1989" s="42">
        <v>3.5151520000000001</v>
      </c>
      <c r="CN1989" s="42">
        <v>0</v>
      </c>
      <c r="CO1989" s="42">
        <v>0</v>
      </c>
      <c r="CP1989" s="42">
        <v>0</v>
      </c>
      <c r="CQ1989" s="42">
        <v>0</v>
      </c>
      <c r="CR1989" s="42">
        <v>80.848484999999997</v>
      </c>
      <c r="CS1989" s="42">
        <v>3.5151520000000001</v>
      </c>
    </row>
    <row r="1990" spans="1:97">
      <c r="A1990" s="40" t="s">
        <v>4692</v>
      </c>
      <c r="B1990" s="40" t="s">
        <v>289</v>
      </c>
      <c r="C1990" s="40" t="s">
        <v>4176</v>
      </c>
      <c r="D1990" s="40" t="s">
        <v>4187</v>
      </c>
      <c r="E1990" s="40" t="s">
        <v>4198</v>
      </c>
      <c r="F1990" s="40" t="s">
        <v>4195</v>
      </c>
      <c r="G1990" s="41" t="s">
        <v>294</v>
      </c>
      <c r="H1990" s="40" t="s">
        <v>4693</v>
      </c>
      <c r="I1990" s="42">
        <v>441</v>
      </c>
      <c r="J1990" s="42">
        <v>81.590164000000001</v>
      </c>
      <c r="K1990" s="42">
        <v>55.770491999999997</v>
      </c>
      <c r="L1990" s="42">
        <v>99.147541000000004</v>
      </c>
      <c r="M1990" s="42">
        <v>100.180328</v>
      </c>
      <c r="N1990" s="42">
        <v>65.065573999999998</v>
      </c>
      <c r="O1990" s="42">
        <v>39.245902000000001</v>
      </c>
      <c r="P1990" s="42">
        <v>61</v>
      </c>
      <c r="Q1990" s="42">
        <v>55</v>
      </c>
      <c r="R1990" s="42">
        <v>82</v>
      </c>
      <c r="S1990" s="42">
        <v>83</v>
      </c>
      <c r="T1990" s="42">
        <v>51</v>
      </c>
      <c r="U1990" s="42">
        <v>46</v>
      </c>
      <c r="V1990" s="42">
        <v>227.21311499999999</v>
      </c>
      <c r="W1990" s="42">
        <v>45.442622999999998</v>
      </c>
      <c r="X1990" s="42">
        <v>27.885245999999999</v>
      </c>
      <c r="Y1990" s="42">
        <v>48.540984000000002</v>
      </c>
      <c r="Z1990" s="42">
        <v>52.672131</v>
      </c>
      <c r="AA1990" s="42">
        <v>37.180328000000003</v>
      </c>
      <c r="AB1990" s="42">
        <v>12.393443</v>
      </c>
      <c r="AC1990" s="42">
        <v>3.0983610000000001</v>
      </c>
      <c r="AD1990" s="42">
        <v>57.836066000000002</v>
      </c>
      <c r="AE1990" s="42">
        <v>133.22950800000001</v>
      </c>
      <c r="AF1990" s="42">
        <v>36.147540999999997</v>
      </c>
      <c r="AG1990" s="42">
        <v>213.78688500000001</v>
      </c>
      <c r="AH1990" s="42">
        <v>36.147540999999997</v>
      </c>
      <c r="AI1990" s="42">
        <v>27.885245999999999</v>
      </c>
      <c r="AJ1990" s="42">
        <v>50.606557000000002</v>
      </c>
      <c r="AK1990" s="42">
        <v>47.508197000000003</v>
      </c>
      <c r="AL1990" s="42">
        <v>27.885245999999999</v>
      </c>
      <c r="AM1990" s="42">
        <v>20.655737999999999</v>
      </c>
      <c r="AN1990" s="42">
        <v>3.0983610000000001</v>
      </c>
      <c r="AO1990" s="42">
        <v>47.508197000000003</v>
      </c>
      <c r="AP1990" s="42">
        <v>128.065574</v>
      </c>
      <c r="AQ1990" s="42">
        <v>38.213115000000002</v>
      </c>
      <c r="AR1990" s="42">
        <v>375.93442599999997</v>
      </c>
      <c r="AS1990" s="42">
        <v>20.655737999999999</v>
      </c>
      <c r="AT1990" s="42">
        <v>16.52459</v>
      </c>
      <c r="AU1990" s="42">
        <v>8.2622949999999999</v>
      </c>
      <c r="AV1990" s="42">
        <v>37.180328000000003</v>
      </c>
      <c r="AW1990" s="42">
        <v>53.704917999999999</v>
      </c>
      <c r="AX1990" s="42">
        <v>37.180328000000003</v>
      </c>
      <c r="AY1990" s="42">
        <v>123.934426</v>
      </c>
      <c r="AZ1990" s="42">
        <v>78.491803000000004</v>
      </c>
      <c r="BA1990" s="42">
        <v>198.29508200000001</v>
      </c>
      <c r="BB1990" s="42">
        <v>16.52459</v>
      </c>
      <c r="BC1990" s="42">
        <v>8.2622949999999999</v>
      </c>
      <c r="BD1990" s="42">
        <v>8.2622949999999999</v>
      </c>
      <c r="BE1990" s="42">
        <v>20.655737999999999</v>
      </c>
      <c r="BF1990" s="42">
        <v>8.2622949999999999</v>
      </c>
      <c r="BG1990" s="42">
        <v>37.180328000000003</v>
      </c>
      <c r="BH1990" s="42">
        <v>66.098360999999997</v>
      </c>
      <c r="BI1990" s="42">
        <v>33.04918</v>
      </c>
      <c r="BJ1990" s="42">
        <v>177.63934399999999</v>
      </c>
      <c r="BK1990" s="42">
        <v>4.1311479999999996</v>
      </c>
      <c r="BL1990" s="42">
        <v>8.2622949999999999</v>
      </c>
      <c r="BM1990" s="42">
        <v>0</v>
      </c>
      <c r="BN1990" s="42">
        <v>16.52459</v>
      </c>
      <c r="BO1990" s="42">
        <v>45.442622999999998</v>
      </c>
      <c r="BP1990" s="42">
        <v>0</v>
      </c>
      <c r="BQ1990" s="42">
        <v>57.836066000000002</v>
      </c>
      <c r="BR1990" s="42">
        <v>45.442622999999998</v>
      </c>
      <c r="BS1990" s="42">
        <v>53.704917999999999</v>
      </c>
      <c r="BT1990" s="42">
        <v>0</v>
      </c>
      <c r="BU1990" s="42">
        <v>4.1311479999999996</v>
      </c>
      <c r="BV1990" s="42">
        <v>0</v>
      </c>
      <c r="BW1990" s="42">
        <v>4.1311479999999996</v>
      </c>
      <c r="BX1990" s="42">
        <v>0</v>
      </c>
      <c r="BY1990" s="42">
        <v>8.2622949999999999</v>
      </c>
      <c r="BZ1990" s="42">
        <v>0</v>
      </c>
      <c r="CA1990" s="42">
        <v>37.180328000000003</v>
      </c>
      <c r="CB1990" s="42">
        <v>173.508197</v>
      </c>
      <c r="CC1990" s="42">
        <v>12.393443</v>
      </c>
      <c r="CD1990" s="42">
        <v>8.2622949999999999</v>
      </c>
      <c r="CE1990" s="42">
        <v>4.1311479999999996</v>
      </c>
      <c r="CF1990" s="42">
        <v>28.918033000000001</v>
      </c>
      <c r="CG1990" s="42">
        <v>53.704917999999999</v>
      </c>
      <c r="CH1990" s="42">
        <v>28.918033000000001</v>
      </c>
      <c r="CI1990" s="42">
        <v>4.1311479999999996</v>
      </c>
      <c r="CJ1990" s="42">
        <v>33.04918</v>
      </c>
      <c r="CK1990" s="42">
        <v>148.72131099999999</v>
      </c>
      <c r="CL1990" s="42">
        <v>8.2622949999999999</v>
      </c>
      <c r="CM1990" s="42">
        <v>4.1311479999999996</v>
      </c>
      <c r="CN1990" s="42">
        <v>4.1311479999999996</v>
      </c>
      <c r="CO1990" s="42">
        <v>4.1311479999999996</v>
      </c>
      <c r="CP1990" s="42">
        <v>0</v>
      </c>
      <c r="CQ1990" s="42">
        <v>0</v>
      </c>
      <c r="CR1990" s="42">
        <v>119.803279</v>
      </c>
      <c r="CS1990" s="42">
        <v>8.2622949999999999</v>
      </c>
    </row>
    <row r="1991" spans="1:97">
      <c r="A1991" s="40" t="s">
        <v>4694</v>
      </c>
      <c r="B1991" s="40" t="s">
        <v>289</v>
      </c>
      <c r="C1991" s="40" t="s">
        <v>4176</v>
      </c>
      <c r="D1991" s="40" t="s">
        <v>4201</v>
      </c>
      <c r="E1991" s="40" t="s">
        <v>4208</v>
      </c>
      <c r="F1991" s="40" t="s">
        <v>2814</v>
      </c>
      <c r="G1991" s="41" t="s">
        <v>294</v>
      </c>
      <c r="H1991" s="40" t="s">
        <v>4695</v>
      </c>
      <c r="I1991" s="42">
        <v>66</v>
      </c>
      <c r="J1991" s="42">
        <v>8.7352939999999997</v>
      </c>
      <c r="K1991" s="42">
        <v>3.8823530000000002</v>
      </c>
      <c r="L1991" s="42">
        <v>11.647059</v>
      </c>
      <c r="M1991" s="42">
        <v>17.470587999999999</v>
      </c>
      <c r="N1991" s="42">
        <v>12.617647</v>
      </c>
      <c r="O1991" s="42">
        <v>11.647059</v>
      </c>
      <c r="P1991" s="42">
        <v>8</v>
      </c>
      <c r="Q1991" s="42">
        <v>11</v>
      </c>
      <c r="R1991" s="42">
        <v>15</v>
      </c>
      <c r="S1991" s="42">
        <v>14</v>
      </c>
      <c r="T1991" s="42">
        <v>14</v>
      </c>
      <c r="U1991" s="42">
        <v>8</v>
      </c>
      <c r="V1991" s="42">
        <v>32.029412000000001</v>
      </c>
      <c r="W1991" s="42">
        <v>4.8529410000000004</v>
      </c>
      <c r="X1991" s="42">
        <v>0.97058800000000001</v>
      </c>
      <c r="Y1991" s="42">
        <v>5.8235289999999997</v>
      </c>
      <c r="Z1991" s="42">
        <v>8.7352939999999997</v>
      </c>
      <c r="AA1991" s="42">
        <v>5.8235289999999997</v>
      </c>
      <c r="AB1991" s="42">
        <v>5.8235289999999997</v>
      </c>
      <c r="AC1991" s="42">
        <v>0</v>
      </c>
      <c r="AD1991" s="42">
        <v>5.8235289999999997</v>
      </c>
      <c r="AE1991" s="42">
        <v>17.470587999999999</v>
      </c>
      <c r="AF1991" s="42">
        <v>8.7352939999999997</v>
      </c>
      <c r="AG1991" s="42">
        <v>33.970587999999999</v>
      </c>
      <c r="AH1991" s="42">
        <v>3.8823530000000002</v>
      </c>
      <c r="AI1991" s="42">
        <v>2.9117649999999999</v>
      </c>
      <c r="AJ1991" s="42">
        <v>5.8235289999999997</v>
      </c>
      <c r="AK1991" s="42">
        <v>8.7352939999999997</v>
      </c>
      <c r="AL1991" s="42">
        <v>6.7941180000000001</v>
      </c>
      <c r="AM1991" s="42">
        <v>5.8235289999999997</v>
      </c>
      <c r="AN1991" s="42">
        <v>0</v>
      </c>
      <c r="AO1991" s="42">
        <v>6.7941180000000001</v>
      </c>
      <c r="AP1991" s="42">
        <v>19.411764999999999</v>
      </c>
      <c r="AQ1991" s="42">
        <v>7.7647060000000003</v>
      </c>
      <c r="AR1991" s="42">
        <v>46.588234999999997</v>
      </c>
      <c r="AS1991" s="42">
        <v>0</v>
      </c>
      <c r="AT1991" s="42">
        <v>0</v>
      </c>
      <c r="AU1991" s="42">
        <v>0</v>
      </c>
      <c r="AV1991" s="42">
        <v>7.7647060000000003</v>
      </c>
      <c r="AW1991" s="42">
        <v>11.647059</v>
      </c>
      <c r="AX1991" s="42">
        <v>3.8823530000000002</v>
      </c>
      <c r="AY1991" s="42">
        <v>19.411764999999999</v>
      </c>
      <c r="AZ1991" s="42">
        <v>3.8823530000000002</v>
      </c>
      <c r="BA1991" s="42">
        <v>27.176470999999999</v>
      </c>
      <c r="BB1991" s="42">
        <v>0</v>
      </c>
      <c r="BC1991" s="42">
        <v>0</v>
      </c>
      <c r="BD1991" s="42">
        <v>0</v>
      </c>
      <c r="BE1991" s="42">
        <v>7.7647060000000003</v>
      </c>
      <c r="BF1991" s="42">
        <v>0</v>
      </c>
      <c r="BG1991" s="42">
        <v>3.8823530000000002</v>
      </c>
      <c r="BH1991" s="42">
        <v>15.529412000000001</v>
      </c>
      <c r="BI1991" s="42">
        <v>0</v>
      </c>
      <c r="BJ1991" s="42">
        <v>19.411764999999999</v>
      </c>
      <c r="BK1991" s="42">
        <v>0</v>
      </c>
      <c r="BL1991" s="42">
        <v>0</v>
      </c>
      <c r="BM1991" s="42">
        <v>0</v>
      </c>
      <c r="BN1991" s="42">
        <v>0</v>
      </c>
      <c r="BO1991" s="42">
        <v>11.647059</v>
      </c>
      <c r="BP1991" s="42">
        <v>0</v>
      </c>
      <c r="BQ1991" s="42">
        <v>3.8823530000000002</v>
      </c>
      <c r="BR1991" s="42">
        <v>3.8823530000000002</v>
      </c>
      <c r="BS1991" s="42">
        <v>0</v>
      </c>
      <c r="BT1991" s="42">
        <v>0</v>
      </c>
      <c r="BU1991" s="42">
        <v>0</v>
      </c>
      <c r="BV1991" s="42">
        <v>0</v>
      </c>
      <c r="BW1991" s="42">
        <v>0</v>
      </c>
      <c r="BX1991" s="42">
        <v>0</v>
      </c>
      <c r="BY1991" s="42">
        <v>0</v>
      </c>
      <c r="BZ1991" s="42">
        <v>0</v>
      </c>
      <c r="CA1991" s="42">
        <v>0</v>
      </c>
      <c r="CB1991" s="42">
        <v>19.411764999999999</v>
      </c>
      <c r="CC1991" s="42">
        <v>0</v>
      </c>
      <c r="CD1991" s="42">
        <v>0</v>
      </c>
      <c r="CE1991" s="42">
        <v>0</v>
      </c>
      <c r="CF1991" s="42">
        <v>7.7647060000000003</v>
      </c>
      <c r="CG1991" s="42">
        <v>7.7647060000000003</v>
      </c>
      <c r="CH1991" s="42">
        <v>3.8823530000000002</v>
      </c>
      <c r="CI1991" s="42">
        <v>0</v>
      </c>
      <c r="CJ1991" s="42">
        <v>0</v>
      </c>
      <c r="CK1991" s="42">
        <v>27.176470999999999</v>
      </c>
      <c r="CL1991" s="42">
        <v>0</v>
      </c>
      <c r="CM1991" s="42">
        <v>0</v>
      </c>
      <c r="CN1991" s="42">
        <v>0</v>
      </c>
      <c r="CO1991" s="42">
        <v>0</v>
      </c>
      <c r="CP1991" s="42">
        <v>3.8823530000000002</v>
      </c>
      <c r="CQ1991" s="42">
        <v>0</v>
      </c>
      <c r="CR1991" s="42">
        <v>19.411764999999999</v>
      </c>
      <c r="CS1991" s="42">
        <v>3.8823530000000002</v>
      </c>
    </row>
    <row r="1992" spans="1:97">
      <c r="A1992" s="40" t="s">
        <v>4696</v>
      </c>
      <c r="B1992" s="40" t="s">
        <v>289</v>
      </c>
      <c r="C1992" s="40" t="s">
        <v>4176</v>
      </c>
      <c r="D1992" s="40" t="s">
        <v>4177</v>
      </c>
      <c r="E1992" s="40" t="s">
        <v>4288</v>
      </c>
      <c r="F1992" s="40" t="s">
        <v>2814</v>
      </c>
      <c r="G1992" s="41" t="s">
        <v>294</v>
      </c>
      <c r="H1992" s="40" t="s">
        <v>4697</v>
      </c>
      <c r="I1992" s="42">
        <v>182</v>
      </c>
      <c r="J1992" s="42">
        <v>46.035294</v>
      </c>
      <c r="K1992" s="42">
        <v>23.552941000000001</v>
      </c>
      <c r="L1992" s="42">
        <v>43.894117999999999</v>
      </c>
      <c r="M1992" s="42">
        <v>32.117646999999998</v>
      </c>
      <c r="N1992" s="42">
        <v>10.705882000000001</v>
      </c>
      <c r="O1992" s="42">
        <v>25.694118</v>
      </c>
      <c r="P1992" s="42">
        <v>26</v>
      </c>
      <c r="Q1992" s="42">
        <v>21</v>
      </c>
      <c r="R1992" s="42">
        <v>24</v>
      </c>
      <c r="S1992" s="42">
        <v>13</v>
      </c>
      <c r="T1992" s="42">
        <v>27</v>
      </c>
      <c r="U1992" s="42">
        <v>12</v>
      </c>
      <c r="V1992" s="42">
        <v>93.141176000000002</v>
      </c>
      <c r="W1992" s="42">
        <v>26.764706</v>
      </c>
      <c r="X1992" s="42">
        <v>8.5647059999999993</v>
      </c>
      <c r="Y1992" s="42">
        <v>23.552941000000001</v>
      </c>
      <c r="Z1992" s="42">
        <v>17.129411999999999</v>
      </c>
      <c r="AA1992" s="42">
        <v>4.2823529999999996</v>
      </c>
      <c r="AB1992" s="42">
        <v>11.776471000000001</v>
      </c>
      <c r="AC1992" s="42">
        <v>1.0705880000000001</v>
      </c>
      <c r="AD1992" s="42">
        <v>28.905881999999998</v>
      </c>
      <c r="AE1992" s="42">
        <v>49.247059</v>
      </c>
      <c r="AF1992" s="42">
        <v>14.988235</v>
      </c>
      <c r="AG1992" s="42">
        <v>88.858823999999998</v>
      </c>
      <c r="AH1992" s="42">
        <v>19.270588</v>
      </c>
      <c r="AI1992" s="42">
        <v>14.988235</v>
      </c>
      <c r="AJ1992" s="42">
        <v>20.341176000000001</v>
      </c>
      <c r="AK1992" s="42">
        <v>14.988235</v>
      </c>
      <c r="AL1992" s="42">
        <v>6.4235290000000003</v>
      </c>
      <c r="AM1992" s="42">
        <v>10.705882000000001</v>
      </c>
      <c r="AN1992" s="42">
        <v>2.1411760000000002</v>
      </c>
      <c r="AO1992" s="42">
        <v>29.976471</v>
      </c>
      <c r="AP1992" s="42">
        <v>41.752941</v>
      </c>
      <c r="AQ1992" s="42">
        <v>17.129411999999999</v>
      </c>
      <c r="AR1992" s="42">
        <v>145.6</v>
      </c>
      <c r="AS1992" s="42">
        <v>8.5647059999999993</v>
      </c>
      <c r="AT1992" s="42">
        <v>4.2823529999999996</v>
      </c>
      <c r="AU1992" s="42">
        <v>4.2823529999999996</v>
      </c>
      <c r="AV1992" s="42">
        <v>38.541176</v>
      </c>
      <c r="AW1992" s="42">
        <v>25.694118</v>
      </c>
      <c r="AX1992" s="42">
        <v>4.2823529999999996</v>
      </c>
      <c r="AY1992" s="42">
        <v>42.823529000000001</v>
      </c>
      <c r="AZ1992" s="42">
        <v>17.129411999999999</v>
      </c>
      <c r="BA1992" s="42">
        <v>68.517646999999997</v>
      </c>
      <c r="BB1992" s="42">
        <v>8.5647059999999993</v>
      </c>
      <c r="BC1992" s="42">
        <v>4.2823529999999996</v>
      </c>
      <c r="BD1992" s="42">
        <v>4.2823529999999996</v>
      </c>
      <c r="BE1992" s="42">
        <v>21.411764999999999</v>
      </c>
      <c r="BF1992" s="42">
        <v>4.2823529999999996</v>
      </c>
      <c r="BG1992" s="42">
        <v>4.2823529999999996</v>
      </c>
      <c r="BH1992" s="42">
        <v>21.411764999999999</v>
      </c>
      <c r="BI1992" s="42">
        <v>0</v>
      </c>
      <c r="BJ1992" s="42">
        <v>77.082352999999998</v>
      </c>
      <c r="BK1992" s="42">
        <v>0</v>
      </c>
      <c r="BL1992" s="42">
        <v>0</v>
      </c>
      <c r="BM1992" s="42">
        <v>0</v>
      </c>
      <c r="BN1992" s="42">
        <v>17.129411999999999</v>
      </c>
      <c r="BO1992" s="42">
        <v>21.411764999999999</v>
      </c>
      <c r="BP1992" s="42">
        <v>0</v>
      </c>
      <c r="BQ1992" s="42">
        <v>21.411764999999999</v>
      </c>
      <c r="BR1992" s="42">
        <v>17.129411999999999</v>
      </c>
      <c r="BS1992" s="42">
        <v>21.411764999999999</v>
      </c>
      <c r="BT1992" s="42">
        <v>4.2823529999999996</v>
      </c>
      <c r="BU1992" s="42">
        <v>0</v>
      </c>
      <c r="BV1992" s="42">
        <v>0</v>
      </c>
      <c r="BW1992" s="42">
        <v>4.2823529999999996</v>
      </c>
      <c r="BX1992" s="42">
        <v>0</v>
      </c>
      <c r="BY1992" s="42">
        <v>0</v>
      </c>
      <c r="BZ1992" s="42">
        <v>0</v>
      </c>
      <c r="CA1992" s="42">
        <v>12.847059</v>
      </c>
      <c r="CB1992" s="42">
        <v>77.082352999999998</v>
      </c>
      <c r="CC1992" s="42">
        <v>4.2823529999999996</v>
      </c>
      <c r="CD1992" s="42">
        <v>4.2823529999999996</v>
      </c>
      <c r="CE1992" s="42">
        <v>4.2823529999999996</v>
      </c>
      <c r="CF1992" s="42">
        <v>34.258823999999997</v>
      </c>
      <c r="CG1992" s="42">
        <v>25.694118</v>
      </c>
      <c r="CH1992" s="42">
        <v>0</v>
      </c>
      <c r="CI1992" s="42">
        <v>0</v>
      </c>
      <c r="CJ1992" s="42">
        <v>4.2823529999999996</v>
      </c>
      <c r="CK1992" s="42">
        <v>47.105882000000001</v>
      </c>
      <c r="CL1992" s="42">
        <v>0</v>
      </c>
      <c r="CM1992" s="42">
        <v>0</v>
      </c>
      <c r="CN1992" s="42">
        <v>0</v>
      </c>
      <c r="CO1992" s="42">
        <v>0</v>
      </c>
      <c r="CP1992" s="42">
        <v>0</v>
      </c>
      <c r="CQ1992" s="42">
        <v>4.2823529999999996</v>
      </c>
      <c r="CR1992" s="42">
        <v>42.823529000000001</v>
      </c>
      <c r="CS1992" s="42">
        <v>0</v>
      </c>
    </row>
    <row r="1993" spans="1:97">
      <c r="A1993" s="40" t="s">
        <v>4698</v>
      </c>
      <c r="B1993" s="40" t="s">
        <v>289</v>
      </c>
      <c r="C1993" s="40" t="s">
        <v>4176</v>
      </c>
      <c r="D1993" s="40" t="s">
        <v>4187</v>
      </c>
      <c r="E1993" s="40" t="s">
        <v>4198</v>
      </c>
      <c r="F1993" s="40" t="s">
        <v>4195</v>
      </c>
      <c r="G1993" s="41" t="s">
        <v>294</v>
      </c>
      <c r="H1993" s="40" t="s">
        <v>4699</v>
      </c>
      <c r="I1993" s="42">
        <v>208</v>
      </c>
      <c r="J1993" s="42">
        <v>31.453658999999998</v>
      </c>
      <c r="K1993" s="42">
        <v>32.468293000000003</v>
      </c>
      <c r="L1993" s="42">
        <v>37.541463</v>
      </c>
      <c r="M1993" s="42">
        <v>59.863415000000003</v>
      </c>
      <c r="N1993" s="42">
        <v>26.380488</v>
      </c>
      <c r="O1993" s="42">
        <v>20.292683</v>
      </c>
      <c r="P1993" s="42">
        <v>38</v>
      </c>
      <c r="Q1993" s="42">
        <v>25</v>
      </c>
      <c r="R1993" s="42">
        <v>55</v>
      </c>
      <c r="S1993" s="42">
        <v>31</v>
      </c>
      <c r="T1993" s="42">
        <v>33</v>
      </c>
      <c r="U1993" s="42">
        <v>17</v>
      </c>
      <c r="V1993" s="42">
        <v>97.404877999999997</v>
      </c>
      <c r="W1993" s="42">
        <v>12.175610000000001</v>
      </c>
      <c r="X1993" s="42">
        <v>15.219512</v>
      </c>
      <c r="Y1993" s="42">
        <v>18.263414999999998</v>
      </c>
      <c r="Z1993" s="42">
        <v>30.439024</v>
      </c>
      <c r="AA1993" s="42">
        <v>13.190244</v>
      </c>
      <c r="AB1993" s="42">
        <v>7.1024390000000004</v>
      </c>
      <c r="AC1993" s="42">
        <v>1.014634</v>
      </c>
      <c r="AD1993" s="42">
        <v>21.307317000000001</v>
      </c>
      <c r="AE1993" s="42">
        <v>61.892682999999998</v>
      </c>
      <c r="AF1993" s="42">
        <v>14.204878000000001</v>
      </c>
      <c r="AG1993" s="42">
        <v>110.595122</v>
      </c>
      <c r="AH1993" s="42">
        <v>19.278048999999999</v>
      </c>
      <c r="AI1993" s="42">
        <v>17.24878</v>
      </c>
      <c r="AJ1993" s="42">
        <v>19.278048999999999</v>
      </c>
      <c r="AK1993" s="42">
        <v>29.424389999999999</v>
      </c>
      <c r="AL1993" s="42">
        <v>13.190244</v>
      </c>
      <c r="AM1993" s="42">
        <v>12.175610000000001</v>
      </c>
      <c r="AN1993" s="42">
        <v>0</v>
      </c>
      <c r="AO1993" s="42">
        <v>28.409756000000002</v>
      </c>
      <c r="AP1993" s="42">
        <v>60.878048999999997</v>
      </c>
      <c r="AQ1993" s="42">
        <v>21.307317000000001</v>
      </c>
      <c r="AR1993" s="42">
        <v>170.45853700000001</v>
      </c>
      <c r="AS1993" s="42">
        <v>8.1170729999999995</v>
      </c>
      <c r="AT1993" s="42">
        <v>8.1170729999999995</v>
      </c>
      <c r="AU1993" s="42">
        <v>8.1170729999999995</v>
      </c>
      <c r="AV1993" s="42">
        <v>32.468293000000003</v>
      </c>
      <c r="AW1993" s="42">
        <v>16.234145999999999</v>
      </c>
      <c r="AX1993" s="42">
        <v>36.526828999999999</v>
      </c>
      <c r="AY1993" s="42">
        <v>52.760975999999999</v>
      </c>
      <c r="AZ1993" s="42">
        <v>8.1170729999999995</v>
      </c>
      <c r="BA1993" s="42">
        <v>81.170732000000001</v>
      </c>
      <c r="BB1993" s="42">
        <v>4.0585370000000003</v>
      </c>
      <c r="BC1993" s="42">
        <v>4.0585370000000003</v>
      </c>
      <c r="BD1993" s="42">
        <v>4.0585370000000003</v>
      </c>
      <c r="BE1993" s="42">
        <v>16.234145999999999</v>
      </c>
      <c r="BF1993" s="42">
        <v>4.0585370000000003</v>
      </c>
      <c r="BG1993" s="42">
        <v>16.234145999999999</v>
      </c>
      <c r="BH1993" s="42">
        <v>28.409756000000002</v>
      </c>
      <c r="BI1993" s="42">
        <v>4.0585370000000003</v>
      </c>
      <c r="BJ1993" s="42">
        <v>89.287805000000006</v>
      </c>
      <c r="BK1993" s="42">
        <v>4.0585370000000003</v>
      </c>
      <c r="BL1993" s="42">
        <v>4.0585370000000003</v>
      </c>
      <c r="BM1993" s="42">
        <v>4.0585370000000003</v>
      </c>
      <c r="BN1993" s="42">
        <v>16.234145999999999</v>
      </c>
      <c r="BO1993" s="42">
        <v>12.175610000000001</v>
      </c>
      <c r="BP1993" s="42">
        <v>20.292683</v>
      </c>
      <c r="BQ1993" s="42">
        <v>24.351220000000001</v>
      </c>
      <c r="BR1993" s="42">
        <v>4.0585370000000003</v>
      </c>
      <c r="BS1993" s="42">
        <v>24.351220000000001</v>
      </c>
      <c r="BT1993" s="42">
        <v>0</v>
      </c>
      <c r="BU1993" s="42">
        <v>0</v>
      </c>
      <c r="BV1993" s="42">
        <v>0</v>
      </c>
      <c r="BW1993" s="42">
        <v>0</v>
      </c>
      <c r="BX1993" s="42">
        <v>8.1170729999999995</v>
      </c>
      <c r="BY1993" s="42">
        <v>8.1170729999999995</v>
      </c>
      <c r="BZ1993" s="42">
        <v>0</v>
      </c>
      <c r="CA1993" s="42">
        <v>8.1170729999999995</v>
      </c>
      <c r="CB1993" s="42">
        <v>81.170732000000001</v>
      </c>
      <c r="CC1993" s="42">
        <v>4.0585370000000003</v>
      </c>
      <c r="CD1993" s="42">
        <v>4.0585370000000003</v>
      </c>
      <c r="CE1993" s="42">
        <v>4.0585370000000003</v>
      </c>
      <c r="CF1993" s="42">
        <v>28.409756000000002</v>
      </c>
      <c r="CG1993" s="42">
        <v>8.1170729999999995</v>
      </c>
      <c r="CH1993" s="42">
        <v>28.409756000000002</v>
      </c>
      <c r="CI1993" s="42">
        <v>4.0585370000000003</v>
      </c>
      <c r="CJ1993" s="42">
        <v>0</v>
      </c>
      <c r="CK1993" s="42">
        <v>64.936584999999994</v>
      </c>
      <c r="CL1993" s="42">
        <v>4.0585370000000003</v>
      </c>
      <c r="CM1993" s="42">
        <v>4.0585370000000003</v>
      </c>
      <c r="CN1993" s="42">
        <v>4.0585370000000003</v>
      </c>
      <c r="CO1993" s="42">
        <v>4.0585370000000003</v>
      </c>
      <c r="CP1993" s="42">
        <v>0</v>
      </c>
      <c r="CQ1993" s="42">
        <v>0</v>
      </c>
      <c r="CR1993" s="42">
        <v>48.702438999999998</v>
      </c>
      <c r="CS1993" s="42">
        <v>0</v>
      </c>
    </row>
    <row r="1994" spans="1:97">
      <c r="A1994" s="40" t="s">
        <v>4700</v>
      </c>
      <c r="B1994" s="40" t="s">
        <v>289</v>
      </c>
      <c r="C1994" s="40" t="s">
        <v>4176</v>
      </c>
      <c r="D1994" s="40" t="s">
        <v>4187</v>
      </c>
      <c r="E1994" s="40" t="s">
        <v>4463</v>
      </c>
      <c r="F1994" s="40" t="s">
        <v>4195</v>
      </c>
      <c r="G1994" s="41" t="s">
        <v>294</v>
      </c>
      <c r="H1994" s="40" t="s">
        <v>4701</v>
      </c>
      <c r="I1994" s="42">
        <v>562</v>
      </c>
      <c r="J1994" s="42">
        <v>89</v>
      </c>
      <c r="K1994" s="42">
        <v>58</v>
      </c>
      <c r="L1994" s="42">
        <v>104</v>
      </c>
      <c r="M1994" s="42">
        <v>131</v>
      </c>
      <c r="N1994" s="42">
        <v>101</v>
      </c>
      <c r="O1994" s="42">
        <v>79</v>
      </c>
      <c r="P1994" s="42">
        <v>88</v>
      </c>
      <c r="Q1994" s="42">
        <v>55</v>
      </c>
      <c r="R1994" s="42">
        <v>122</v>
      </c>
      <c r="S1994" s="42">
        <v>92</v>
      </c>
      <c r="T1994" s="42">
        <v>125</v>
      </c>
      <c r="U1994" s="42">
        <v>61</v>
      </c>
      <c r="V1994" s="42">
        <v>271</v>
      </c>
      <c r="W1994" s="42">
        <v>45</v>
      </c>
      <c r="X1994" s="42">
        <v>31</v>
      </c>
      <c r="Y1994" s="42">
        <v>52</v>
      </c>
      <c r="Z1994" s="42">
        <v>69</v>
      </c>
      <c r="AA1994" s="42">
        <v>43</v>
      </c>
      <c r="AB1994" s="42">
        <v>30</v>
      </c>
      <c r="AC1994" s="42">
        <v>1</v>
      </c>
      <c r="AD1994" s="42">
        <v>60</v>
      </c>
      <c r="AE1994" s="42">
        <v>146</v>
      </c>
      <c r="AF1994" s="42">
        <v>65</v>
      </c>
      <c r="AG1994" s="42">
        <v>291</v>
      </c>
      <c r="AH1994" s="42">
        <v>44</v>
      </c>
      <c r="AI1994" s="42">
        <v>27</v>
      </c>
      <c r="AJ1994" s="42">
        <v>52</v>
      </c>
      <c r="AK1994" s="42">
        <v>62</v>
      </c>
      <c r="AL1994" s="42">
        <v>58</v>
      </c>
      <c r="AM1994" s="42">
        <v>45</v>
      </c>
      <c r="AN1994" s="42">
        <v>3</v>
      </c>
      <c r="AO1994" s="42">
        <v>57</v>
      </c>
      <c r="AP1994" s="42">
        <v>147</v>
      </c>
      <c r="AQ1994" s="42">
        <v>87</v>
      </c>
      <c r="AR1994" s="42">
        <v>464</v>
      </c>
      <c r="AS1994" s="42">
        <v>8</v>
      </c>
      <c r="AT1994" s="42">
        <v>28</v>
      </c>
      <c r="AU1994" s="42">
        <v>32</v>
      </c>
      <c r="AV1994" s="42">
        <v>60</v>
      </c>
      <c r="AW1994" s="42">
        <v>48</v>
      </c>
      <c r="AX1994" s="42">
        <v>36</v>
      </c>
      <c r="AY1994" s="42">
        <v>180</v>
      </c>
      <c r="AZ1994" s="42">
        <v>72</v>
      </c>
      <c r="BA1994" s="42">
        <v>212</v>
      </c>
      <c r="BB1994" s="42">
        <v>8</v>
      </c>
      <c r="BC1994" s="42">
        <v>20</v>
      </c>
      <c r="BD1994" s="42">
        <v>16</v>
      </c>
      <c r="BE1994" s="42">
        <v>28</v>
      </c>
      <c r="BF1994" s="42">
        <v>12</v>
      </c>
      <c r="BG1994" s="42">
        <v>24</v>
      </c>
      <c r="BH1994" s="42">
        <v>80</v>
      </c>
      <c r="BI1994" s="42">
        <v>24</v>
      </c>
      <c r="BJ1994" s="42">
        <v>252</v>
      </c>
      <c r="BK1994" s="42">
        <v>0</v>
      </c>
      <c r="BL1994" s="42">
        <v>8</v>
      </c>
      <c r="BM1994" s="42">
        <v>16</v>
      </c>
      <c r="BN1994" s="42">
        <v>32</v>
      </c>
      <c r="BO1994" s="42">
        <v>36</v>
      </c>
      <c r="BP1994" s="42">
        <v>12</v>
      </c>
      <c r="BQ1994" s="42">
        <v>100</v>
      </c>
      <c r="BR1994" s="42">
        <v>48</v>
      </c>
      <c r="BS1994" s="42">
        <v>44</v>
      </c>
      <c r="BT1994" s="42">
        <v>0</v>
      </c>
      <c r="BU1994" s="42">
        <v>0</v>
      </c>
      <c r="BV1994" s="42">
        <v>0</v>
      </c>
      <c r="BW1994" s="42">
        <v>0</v>
      </c>
      <c r="BX1994" s="42">
        <v>0</v>
      </c>
      <c r="BY1994" s="42">
        <v>8</v>
      </c>
      <c r="BZ1994" s="42">
        <v>0</v>
      </c>
      <c r="CA1994" s="42">
        <v>36</v>
      </c>
      <c r="CB1994" s="42">
        <v>200</v>
      </c>
      <c r="CC1994" s="42">
        <v>8</v>
      </c>
      <c r="CD1994" s="42">
        <v>20</v>
      </c>
      <c r="CE1994" s="42">
        <v>28</v>
      </c>
      <c r="CF1994" s="42">
        <v>56</v>
      </c>
      <c r="CG1994" s="42">
        <v>40</v>
      </c>
      <c r="CH1994" s="42">
        <v>28</v>
      </c>
      <c r="CI1994" s="42">
        <v>0</v>
      </c>
      <c r="CJ1994" s="42">
        <v>20</v>
      </c>
      <c r="CK1994" s="42">
        <v>220</v>
      </c>
      <c r="CL1994" s="42">
        <v>0</v>
      </c>
      <c r="CM1994" s="42">
        <v>8</v>
      </c>
      <c r="CN1994" s="42">
        <v>4</v>
      </c>
      <c r="CO1994" s="42">
        <v>4</v>
      </c>
      <c r="CP1994" s="42">
        <v>8</v>
      </c>
      <c r="CQ1994" s="42">
        <v>0</v>
      </c>
      <c r="CR1994" s="42">
        <v>180</v>
      </c>
      <c r="CS1994" s="42">
        <v>16</v>
      </c>
    </row>
    <row r="1995" spans="1:97">
      <c r="A1995" s="40" t="s">
        <v>4702</v>
      </c>
      <c r="B1995" s="40" t="s">
        <v>289</v>
      </c>
      <c r="C1995" s="40" t="s">
        <v>4176</v>
      </c>
      <c r="D1995" s="40" t="s">
        <v>4177</v>
      </c>
      <c r="E1995" s="40" t="s">
        <v>4402</v>
      </c>
      <c r="F1995" s="40" t="s">
        <v>2814</v>
      </c>
      <c r="G1995" s="41" t="s">
        <v>294</v>
      </c>
      <c r="H1995" s="40" t="s">
        <v>4703</v>
      </c>
      <c r="I1995" s="42">
        <v>237</v>
      </c>
      <c r="J1995" s="42">
        <v>60.026201</v>
      </c>
      <c r="K1995" s="42">
        <v>32.082968999999999</v>
      </c>
      <c r="L1995" s="42">
        <v>70.375546</v>
      </c>
      <c r="M1995" s="42">
        <v>40.362445000000001</v>
      </c>
      <c r="N1995" s="42">
        <v>24.838428</v>
      </c>
      <c r="O1995" s="42">
        <v>9.3144100000000005</v>
      </c>
      <c r="P1995" s="42">
        <v>25</v>
      </c>
      <c r="Q1995" s="42">
        <v>29</v>
      </c>
      <c r="R1995" s="42">
        <v>33</v>
      </c>
      <c r="S1995" s="42">
        <v>40</v>
      </c>
      <c r="T1995" s="42">
        <v>23</v>
      </c>
      <c r="U1995" s="42">
        <v>12</v>
      </c>
      <c r="V1995" s="42">
        <v>114.877729</v>
      </c>
      <c r="W1995" s="42">
        <v>26.908297000000001</v>
      </c>
      <c r="X1995" s="42">
        <v>15.524017000000001</v>
      </c>
      <c r="Y1995" s="42">
        <v>37.257641999999997</v>
      </c>
      <c r="Z1995" s="42">
        <v>17.593886000000001</v>
      </c>
      <c r="AA1995" s="42">
        <v>13.454148</v>
      </c>
      <c r="AB1995" s="42">
        <v>4.1397380000000004</v>
      </c>
      <c r="AC1995" s="42">
        <v>0</v>
      </c>
      <c r="AD1995" s="42">
        <v>33.117904000000003</v>
      </c>
      <c r="AE1995" s="42">
        <v>72.445414999999997</v>
      </c>
      <c r="AF1995" s="42">
        <v>9.3144100000000005</v>
      </c>
      <c r="AG1995" s="42">
        <v>122.122271</v>
      </c>
      <c r="AH1995" s="42">
        <v>33.117904000000003</v>
      </c>
      <c r="AI1995" s="42">
        <v>16.558952000000001</v>
      </c>
      <c r="AJ1995" s="42">
        <v>33.117904000000003</v>
      </c>
      <c r="AK1995" s="42">
        <v>22.768559</v>
      </c>
      <c r="AL1995" s="42">
        <v>11.384278999999999</v>
      </c>
      <c r="AM1995" s="42">
        <v>3.104803</v>
      </c>
      <c r="AN1995" s="42">
        <v>2.0698690000000002</v>
      </c>
      <c r="AO1995" s="42">
        <v>38.292575999999997</v>
      </c>
      <c r="AP1995" s="42">
        <v>70.375546</v>
      </c>
      <c r="AQ1995" s="42">
        <v>13.454148</v>
      </c>
      <c r="AR1995" s="42">
        <v>161.449782</v>
      </c>
      <c r="AS1995" s="42">
        <v>4.1397380000000004</v>
      </c>
      <c r="AT1995" s="42">
        <v>4.1397380000000004</v>
      </c>
      <c r="AU1995" s="42">
        <v>24.838428</v>
      </c>
      <c r="AV1995" s="42">
        <v>28.978166000000002</v>
      </c>
      <c r="AW1995" s="42">
        <v>28.978166000000002</v>
      </c>
      <c r="AX1995" s="42">
        <v>24.838428</v>
      </c>
      <c r="AY1995" s="42">
        <v>28.978166000000002</v>
      </c>
      <c r="AZ1995" s="42">
        <v>16.558952000000001</v>
      </c>
      <c r="BA1995" s="42">
        <v>82.794759999999997</v>
      </c>
      <c r="BB1995" s="42">
        <v>4.1397380000000004</v>
      </c>
      <c r="BC1995" s="42">
        <v>4.1397380000000004</v>
      </c>
      <c r="BD1995" s="42">
        <v>16.558952000000001</v>
      </c>
      <c r="BE1995" s="42">
        <v>12.419214</v>
      </c>
      <c r="BF1995" s="42">
        <v>8.2794760000000007</v>
      </c>
      <c r="BG1995" s="42">
        <v>24.838428</v>
      </c>
      <c r="BH1995" s="42">
        <v>8.2794760000000007</v>
      </c>
      <c r="BI1995" s="42">
        <v>4.1397380000000004</v>
      </c>
      <c r="BJ1995" s="42">
        <v>78.655022000000002</v>
      </c>
      <c r="BK1995" s="42">
        <v>0</v>
      </c>
      <c r="BL1995" s="42">
        <v>0</v>
      </c>
      <c r="BM1995" s="42">
        <v>8.2794760000000007</v>
      </c>
      <c r="BN1995" s="42">
        <v>16.558952000000001</v>
      </c>
      <c r="BO1995" s="42">
        <v>20.698689999999999</v>
      </c>
      <c r="BP1995" s="42">
        <v>0</v>
      </c>
      <c r="BQ1995" s="42">
        <v>20.698689999999999</v>
      </c>
      <c r="BR1995" s="42">
        <v>12.419214</v>
      </c>
      <c r="BS1995" s="42">
        <v>12.419214</v>
      </c>
      <c r="BT1995" s="42">
        <v>0</v>
      </c>
      <c r="BU1995" s="42">
        <v>0</v>
      </c>
      <c r="BV1995" s="42">
        <v>0</v>
      </c>
      <c r="BW1995" s="42">
        <v>4.1397380000000004</v>
      </c>
      <c r="BX1995" s="42">
        <v>0</v>
      </c>
      <c r="BY1995" s="42">
        <v>4.1397380000000004</v>
      </c>
      <c r="BZ1995" s="42">
        <v>0</v>
      </c>
      <c r="CA1995" s="42">
        <v>4.1397380000000004</v>
      </c>
      <c r="CB1995" s="42">
        <v>107.633188</v>
      </c>
      <c r="CC1995" s="42">
        <v>0</v>
      </c>
      <c r="CD1995" s="42">
        <v>4.1397380000000004</v>
      </c>
      <c r="CE1995" s="42">
        <v>20.698689999999999</v>
      </c>
      <c r="CF1995" s="42">
        <v>20.698689999999999</v>
      </c>
      <c r="CG1995" s="42">
        <v>28.978166000000002</v>
      </c>
      <c r="CH1995" s="42">
        <v>20.698689999999999</v>
      </c>
      <c r="CI1995" s="42">
        <v>0</v>
      </c>
      <c r="CJ1995" s="42">
        <v>12.419214</v>
      </c>
      <c r="CK1995" s="42">
        <v>41.397379999999998</v>
      </c>
      <c r="CL1995" s="42">
        <v>4.1397380000000004</v>
      </c>
      <c r="CM1995" s="42">
        <v>0</v>
      </c>
      <c r="CN1995" s="42">
        <v>4.1397380000000004</v>
      </c>
      <c r="CO1995" s="42">
        <v>4.1397380000000004</v>
      </c>
      <c r="CP1995" s="42">
        <v>0</v>
      </c>
      <c r="CQ1995" s="42">
        <v>0</v>
      </c>
      <c r="CR1995" s="42">
        <v>28.978166000000002</v>
      </c>
      <c r="CS1995" s="42">
        <v>0</v>
      </c>
    </row>
    <row r="1996" spans="1:97">
      <c r="A1996" s="40" t="s">
        <v>4704</v>
      </c>
      <c r="B1996" s="40" t="s">
        <v>289</v>
      </c>
      <c r="C1996" s="40" t="s">
        <v>4176</v>
      </c>
      <c r="D1996" s="40" t="s">
        <v>4187</v>
      </c>
      <c r="E1996" s="40" t="s">
        <v>4213</v>
      </c>
      <c r="F1996" s="40" t="s">
        <v>4195</v>
      </c>
      <c r="G1996" s="41" t="s">
        <v>294</v>
      </c>
      <c r="H1996" s="40" t="s">
        <v>4705</v>
      </c>
      <c r="I1996" s="42">
        <v>451</v>
      </c>
      <c r="J1996" s="42">
        <v>65</v>
      </c>
      <c r="K1996" s="42">
        <v>40</v>
      </c>
      <c r="L1996" s="42">
        <v>84</v>
      </c>
      <c r="M1996" s="42">
        <v>110</v>
      </c>
      <c r="N1996" s="42">
        <v>95</v>
      </c>
      <c r="O1996" s="42">
        <v>57</v>
      </c>
      <c r="P1996" s="42">
        <v>63</v>
      </c>
      <c r="Q1996" s="42">
        <v>80</v>
      </c>
      <c r="R1996" s="42">
        <v>91</v>
      </c>
      <c r="S1996" s="42">
        <v>100</v>
      </c>
      <c r="T1996" s="42">
        <v>82</v>
      </c>
      <c r="U1996" s="42">
        <v>51</v>
      </c>
      <c r="V1996" s="42">
        <v>226</v>
      </c>
      <c r="W1996" s="42">
        <v>34</v>
      </c>
      <c r="X1996" s="42">
        <v>26</v>
      </c>
      <c r="Y1996" s="42">
        <v>46</v>
      </c>
      <c r="Z1996" s="42">
        <v>52</v>
      </c>
      <c r="AA1996" s="42">
        <v>47</v>
      </c>
      <c r="AB1996" s="42">
        <v>21</v>
      </c>
      <c r="AC1996" s="42">
        <v>0</v>
      </c>
      <c r="AD1996" s="42">
        <v>43</v>
      </c>
      <c r="AE1996" s="42">
        <v>134</v>
      </c>
      <c r="AF1996" s="42">
        <v>49</v>
      </c>
      <c r="AG1996" s="42">
        <v>225</v>
      </c>
      <c r="AH1996" s="42">
        <v>31</v>
      </c>
      <c r="AI1996" s="42">
        <v>14</v>
      </c>
      <c r="AJ1996" s="42">
        <v>38</v>
      </c>
      <c r="AK1996" s="42">
        <v>58</v>
      </c>
      <c r="AL1996" s="42">
        <v>48</v>
      </c>
      <c r="AM1996" s="42">
        <v>34</v>
      </c>
      <c r="AN1996" s="42">
        <v>2</v>
      </c>
      <c r="AO1996" s="42">
        <v>41</v>
      </c>
      <c r="AP1996" s="42">
        <v>118</v>
      </c>
      <c r="AQ1996" s="42">
        <v>66</v>
      </c>
      <c r="AR1996" s="42">
        <v>380</v>
      </c>
      <c r="AS1996" s="42">
        <v>0</v>
      </c>
      <c r="AT1996" s="42">
        <v>20</v>
      </c>
      <c r="AU1996" s="42">
        <v>16</v>
      </c>
      <c r="AV1996" s="42">
        <v>24</v>
      </c>
      <c r="AW1996" s="42">
        <v>80</v>
      </c>
      <c r="AX1996" s="42">
        <v>72</v>
      </c>
      <c r="AY1996" s="42">
        <v>128</v>
      </c>
      <c r="AZ1996" s="42">
        <v>40</v>
      </c>
      <c r="BA1996" s="42">
        <v>184</v>
      </c>
      <c r="BB1996" s="42">
        <v>0</v>
      </c>
      <c r="BC1996" s="42">
        <v>16</v>
      </c>
      <c r="BD1996" s="42">
        <v>8</v>
      </c>
      <c r="BE1996" s="42">
        <v>20</v>
      </c>
      <c r="BF1996" s="42">
        <v>8</v>
      </c>
      <c r="BG1996" s="42">
        <v>64</v>
      </c>
      <c r="BH1996" s="42">
        <v>52</v>
      </c>
      <c r="BI1996" s="42">
        <v>16</v>
      </c>
      <c r="BJ1996" s="42">
        <v>196</v>
      </c>
      <c r="BK1996" s="42">
        <v>0</v>
      </c>
      <c r="BL1996" s="42">
        <v>4</v>
      </c>
      <c r="BM1996" s="42">
        <v>8</v>
      </c>
      <c r="BN1996" s="42">
        <v>4</v>
      </c>
      <c r="BO1996" s="42">
        <v>72</v>
      </c>
      <c r="BP1996" s="42">
        <v>8</v>
      </c>
      <c r="BQ1996" s="42">
        <v>76</v>
      </c>
      <c r="BR1996" s="42">
        <v>24</v>
      </c>
      <c r="BS1996" s="42">
        <v>52</v>
      </c>
      <c r="BT1996" s="42">
        <v>0</v>
      </c>
      <c r="BU1996" s="42">
        <v>0</v>
      </c>
      <c r="BV1996" s="42">
        <v>0</v>
      </c>
      <c r="BW1996" s="42">
        <v>0</v>
      </c>
      <c r="BX1996" s="42">
        <v>0</v>
      </c>
      <c r="BY1996" s="42">
        <v>24</v>
      </c>
      <c r="BZ1996" s="42">
        <v>0</v>
      </c>
      <c r="CA1996" s="42">
        <v>28</v>
      </c>
      <c r="CB1996" s="42">
        <v>164</v>
      </c>
      <c r="CC1996" s="42">
        <v>0</v>
      </c>
      <c r="CD1996" s="42">
        <v>12</v>
      </c>
      <c r="CE1996" s="42">
        <v>12</v>
      </c>
      <c r="CF1996" s="42">
        <v>24</v>
      </c>
      <c r="CG1996" s="42">
        <v>68</v>
      </c>
      <c r="CH1996" s="42">
        <v>36</v>
      </c>
      <c r="CI1996" s="42">
        <v>0</v>
      </c>
      <c r="CJ1996" s="42">
        <v>12</v>
      </c>
      <c r="CK1996" s="42">
        <v>164</v>
      </c>
      <c r="CL1996" s="42">
        <v>0</v>
      </c>
      <c r="CM1996" s="42">
        <v>8</v>
      </c>
      <c r="CN1996" s="42">
        <v>4</v>
      </c>
      <c r="CO1996" s="42">
        <v>0</v>
      </c>
      <c r="CP1996" s="42">
        <v>12</v>
      </c>
      <c r="CQ1996" s="42">
        <v>12</v>
      </c>
      <c r="CR1996" s="42">
        <v>128</v>
      </c>
      <c r="CS1996" s="42">
        <v>0</v>
      </c>
    </row>
    <row r="1997" spans="1:97">
      <c r="A1997" s="40" t="s">
        <v>4706</v>
      </c>
      <c r="B1997" s="40" t="s">
        <v>289</v>
      </c>
      <c r="C1997" s="40" t="s">
        <v>4176</v>
      </c>
      <c r="D1997" s="40" t="s">
        <v>4201</v>
      </c>
      <c r="E1997" s="40" t="s">
        <v>4333</v>
      </c>
      <c r="F1997" s="40" t="s">
        <v>2903</v>
      </c>
      <c r="G1997" s="41" t="s">
        <v>294</v>
      </c>
      <c r="H1997" s="40" t="s">
        <v>4707</v>
      </c>
      <c r="I1997" s="42">
        <v>1349</v>
      </c>
      <c r="J1997" s="42">
        <v>208.76423399999999</v>
      </c>
      <c r="K1997" s="42">
        <v>197.60339300000001</v>
      </c>
      <c r="L1997" s="42">
        <v>256.39490899999998</v>
      </c>
      <c r="M1997" s="42">
        <v>276.66328099999998</v>
      </c>
      <c r="N1997" s="42">
        <v>209.71147099999999</v>
      </c>
      <c r="O1997" s="42">
        <v>199.86271199999999</v>
      </c>
      <c r="P1997" s="42">
        <v>215</v>
      </c>
      <c r="Q1997" s="42">
        <v>180</v>
      </c>
      <c r="R1997" s="42">
        <v>279</v>
      </c>
      <c r="S1997" s="42">
        <v>233</v>
      </c>
      <c r="T1997" s="42">
        <v>220</v>
      </c>
      <c r="U1997" s="42">
        <v>164</v>
      </c>
      <c r="V1997" s="42">
        <v>598.73185599999999</v>
      </c>
      <c r="W1997" s="42">
        <v>96.274767999999995</v>
      </c>
      <c r="X1997" s="42">
        <v>108.422555</v>
      </c>
      <c r="Y1997" s="42">
        <v>119.58339599999999</v>
      </c>
      <c r="Z1997" s="42">
        <v>129.71758199999999</v>
      </c>
      <c r="AA1997" s="42">
        <v>87.140764000000004</v>
      </c>
      <c r="AB1997" s="42">
        <v>53.592059999999996</v>
      </c>
      <c r="AC1997" s="42">
        <v>4.0007299999999999</v>
      </c>
      <c r="AD1997" s="42">
        <v>137.82493099999999</v>
      </c>
      <c r="AE1997" s="42">
        <v>352.65644099999997</v>
      </c>
      <c r="AF1997" s="42">
        <v>108.250484</v>
      </c>
      <c r="AG1997" s="42">
        <v>750.26814400000001</v>
      </c>
      <c r="AH1997" s="42">
        <v>112.48946599999999</v>
      </c>
      <c r="AI1997" s="42">
        <v>89.180837999999994</v>
      </c>
      <c r="AJ1997" s="42">
        <v>136.81151299999999</v>
      </c>
      <c r="AK1997" s="42">
        <v>146.94569899999999</v>
      </c>
      <c r="AL1997" s="42">
        <v>122.570707</v>
      </c>
      <c r="AM1997" s="42">
        <v>106.10452100000001</v>
      </c>
      <c r="AN1997" s="42">
        <v>36.165401000000003</v>
      </c>
      <c r="AO1997" s="42">
        <v>150.99937299999999</v>
      </c>
      <c r="AP1997" s="42">
        <v>385.09907199999998</v>
      </c>
      <c r="AQ1997" s="42">
        <v>214.16969800000001</v>
      </c>
      <c r="AR1997" s="42">
        <v>1150.3964249999999</v>
      </c>
      <c r="AS1997" s="42">
        <v>4.053674</v>
      </c>
      <c r="AT1997" s="42">
        <v>48.644092999999998</v>
      </c>
      <c r="AU1997" s="42">
        <v>56.751441999999997</v>
      </c>
      <c r="AV1997" s="42">
        <v>194.57637299999999</v>
      </c>
      <c r="AW1997" s="42">
        <v>190.52269899999999</v>
      </c>
      <c r="AX1997" s="42">
        <v>101.34186099999999</v>
      </c>
      <c r="AY1997" s="42">
        <v>396.41297800000001</v>
      </c>
      <c r="AZ1997" s="42">
        <v>158.09330299999999</v>
      </c>
      <c r="BA1997" s="42">
        <v>510.55120099999999</v>
      </c>
      <c r="BB1997" s="42">
        <v>4.053674</v>
      </c>
      <c r="BC1997" s="42">
        <v>32.429395999999997</v>
      </c>
      <c r="BD1997" s="42">
        <v>44.590418999999997</v>
      </c>
      <c r="BE1997" s="42">
        <v>101.34186099999999</v>
      </c>
      <c r="BF1997" s="42">
        <v>52.697768000000003</v>
      </c>
      <c r="BG1997" s="42">
        <v>89.180837999999994</v>
      </c>
      <c r="BH1997" s="42">
        <v>129.50580299999999</v>
      </c>
      <c r="BI1997" s="42">
        <v>56.751441999999997</v>
      </c>
      <c r="BJ1997" s="42">
        <v>639.84522400000003</v>
      </c>
      <c r="BK1997" s="42">
        <v>0</v>
      </c>
      <c r="BL1997" s="42">
        <v>16.214697999999999</v>
      </c>
      <c r="BM1997" s="42">
        <v>12.161023</v>
      </c>
      <c r="BN1997" s="42">
        <v>93.234511999999995</v>
      </c>
      <c r="BO1997" s="42">
        <v>137.82493099999999</v>
      </c>
      <c r="BP1997" s="42">
        <v>12.161023</v>
      </c>
      <c r="BQ1997" s="42">
        <v>266.907175</v>
      </c>
      <c r="BR1997" s="42">
        <v>101.34186099999999</v>
      </c>
      <c r="BS1997" s="42">
        <v>154.03962899999999</v>
      </c>
      <c r="BT1997" s="42">
        <v>0</v>
      </c>
      <c r="BU1997" s="42">
        <v>0</v>
      </c>
      <c r="BV1997" s="42">
        <v>4.053674</v>
      </c>
      <c r="BW1997" s="42">
        <v>4.053674</v>
      </c>
      <c r="BX1997" s="42">
        <v>32.429395999999997</v>
      </c>
      <c r="BY1997" s="42">
        <v>24.322047000000001</v>
      </c>
      <c r="BZ1997" s="42">
        <v>0</v>
      </c>
      <c r="CA1997" s="42">
        <v>89.180837999999994</v>
      </c>
      <c r="CB1997" s="42">
        <v>522.92400299999997</v>
      </c>
      <c r="CC1997" s="42">
        <v>0</v>
      </c>
      <c r="CD1997" s="42">
        <v>44.590418999999997</v>
      </c>
      <c r="CE1997" s="42">
        <v>40.536743999999999</v>
      </c>
      <c r="CF1997" s="42">
        <v>170.25432699999999</v>
      </c>
      <c r="CG1997" s="42">
        <v>137.82493099999999</v>
      </c>
      <c r="CH1997" s="42">
        <v>77.019813999999997</v>
      </c>
      <c r="CI1997" s="42">
        <v>0</v>
      </c>
      <c r="CJ1997" s="42">
        <v>52.697768000000003</v>
      </c>
      <c r="CK1997" s="42">
        <v>473.43279200000001</v>
      </c>
      <c r="CL1997" s="42">
        <v>4.053674</v>
      </c>
      <c r="CM1997" s="42">
        <v>4.053674</v>
      </c>
      <c r="CN1997" s="42">
        <v>12.161023</v>
      </c>
      <c r="CO1997" s="42">
        <v>20.268371999999999</v>
      </c>
      <c r="CP1997" s="42">
        <v>20.268371999999999</v>
      </c>
      <c r="CQ1997" s="42">
        <v>0</v>
      </c>
      <c r="CR1997" s="42">
        <v>396.41297800000001</v>
      </c>
      <c r="CS1997" s="42">
        <v>16.214697999999999</v>
      </c>
    </row>
    <row r="1998" spans="1:97">
      <c r="A1998" s="40" t="s">
        <v>4708</v>
      </c>
      <c r="B1998" s="40" t="s">
        <v>289</v>
      </c>
      <c r="C1998" s="40" t="s">
        <v>4176</v>
      </c>
      <c r="D1998" s="40" t="s">
        <v>4201</v>
      </c>
      <c r="E1998" s="40" t="s">
        <v>4258</v>
      </c>
      <c r="F1998" s="40" t="s">
        <v>2903</v>
      </c>
      <c r="G1998" s="41" t="s">
        <v>294</v>
      </c>
      <c r="H1998" s="40" t="s">
        <v>4709</v>
      </c>
      <c r="I1998" s="42">
        <v>907</v>
      </c>
      <c r="J1998" s="42">
        <v>202.203644</v>
      </c>
      <c r="K1998" s="42">
        <v>126.377278</v>
      </c>
      <c r="L1998" s="42">
        <v>192.482315</v>
      </c>
      <c r="M1998" s="42">
        <v>194.426581</v>
      </c>
      <c r="N1998" s="42">
        <v>125.405145</v>
      </c>
      <c r="O1998" s="42">
        <v>66.105037999999993</v>
      </c>
      <c r="P1998" s="42">
        <v>141</v>
      </c>
      <c r="Q1998" s="42">
        <v>123</v>
      </c>
      <c r="R1998" s="42">
        <v>159</v>
      </c>
      <c r="S1998" s="42">
        <v>132</v>
      </c>
      <c r="T1998" s="42">
        <v>115</v>
      </c>
      <c r="U1998" s="42">
        <v>60</v>
      </c>
      <c r="V1998" s="42">
        <v>456.90246500000001</v>
      </c>
      <c r="W1998" s="42">
        <v>104.990354</v>
      </c>
      <c r="X1998" s="42">
        <v>61.244373000000003</v>
      </c>
      <c r="Y1998" s="42">
        <v>97.213290000000001</v>
      </c>
      <c r="Z1998" s="42">
        <v>101.101822</v>
      </c>
      <c r="AA1998" s="42">
        <v>64.160771999999994</v>
      </c>
      <c r="AB1998" s="42">
        <v>28.191853999999999</v>
      </c>
      <c r="AC1998" s="42">
        <v>0</v>
      </c>
      <c r="AD1998" s="42">
        <v>131.237942</v>
      </c>
      <c r="AE1998" s="42">
        <v>260.53161799999998</v>
      </c>
      <c r="AF1998" s="42">
        <v>65.132904999999994</v>
      </c>
      <c r="AG1998" s="42">
        <v>450.09753499999999</v>
      </c>
      <c r="AH1998" s="42">
        <v>97.213290000000001</v>
      </c>
      <c r="AI1998" s="42">
        <v>65.132904999999994</v>
      </c>
      <c r="AJ1998" s="42">
        <v>95.269024999999999</v>
      </c>
      <c r="AK1998" s="42">
        <v>93.324759</v>
      </c>
      <c r="AL1998" s="42">
        <v>61.244373000000003</v>
      </c>
      <c r="AM1998" s="42">
        <v>36.941049999999997</v>
      </c>
      <c r="AN1998" s="42">
        <v>0.97213300000000002</v>
      </c>
      <c r="AO1998" s="42">
        <v>118.60021399999999</v>
      </c>
      <c r="AP1998" s="42">
        <v>264.42014999999998</v>
      </c>
      <c r="AQ1998" s="42">
        <v>67.077169999999995</v>
      </c>
      <c r="AR1998" s="42">
        <v>731.04394400000001</v>
      </c>
      <c r="AS1998" s="42">
        <v>31.108253000000001</v>
      </c>
      <c r="AT1998" s="42">
        <v>23.331189999999999</v>
      </c>
      <c r="AU1998" s="42">
        <v>46.662379000000001</v>
      </c>
      <c r="AV1998" s="42">
        <v>69.993568999999994</v>
      </c>
      <c r="AW1998" s="42">
        <v>163.31832800000001</v>
      </c>
      <c r="AX1998" s="42">
        <v>124.43301200000001</v>
      </c>
      <c r="AY1998" s="42">
        <v>178.872454</v>
      </c>
      <c r="AZ1998" s="42">
        <v>93.324759</v>
      </c>
      <c r="BA1998" s="42">
        <v>349.96784600000001</v>
      </c>
      <c r="BB1998" s="42">
        <v>7.7770630000000001</v>
      </c>
      <c r="BC1998" s="42">
        <v>15.554126</v>
      </c>
      <c r="BD1998" s="42">
        <v>27.219721</v>
      </c>
      <c r="BE1998" s="42">
        <v>19.442658000000002</v>
      </c>
      <c r="BF1998" s="42">
        <v>31.108253000000001</v>
      </c>
      <c r="BG1998" s="42">
        <v>116.65594900000001</v>
      </c>
      <c r="BH1998" s="42">
        <v>93.324759</v>
      </c>
      <c r="BI1998" s="42">
        <v>38.885316000000003</v>
      </c>
      <c r="BJ1998" s="42">
        <v>381.076099</v>
      </c>
      <c r="BK1998" s="42">
        <v>23.331189999999999</v>
      </c>
      <c r="BL1998" s="42">
        <v>7.7770630000000001</v>
      </c>
      <c r="BM1998" s="42">
        <v>19.442658000000002</v>
      </c>
      <c r="BN1998" s="42">
        <v>50.550910999999999</v>
      </c>
      <c r="BO1998" s="42">
        <v>132.21007499999999</v>
      </c>
      <c r="BP1998" s="42">
        <v>7.7770630000000001</v>
      </c>
      <c r="BQ1998" s="42">
        <v>85.547696000000002</v>
      </c>
      <c r="BR1998" s="42">
        <v>54.439442999999997</v>
      </c>
      <c r="BS1998" s="42">
        <v>104.990354</v>
      </c>
      <c r="BT1998" s="42">
        <v>0</v>
      </c>
      <c r="BU1998" s="42">
        <v>7.7770630000000001</v>
      </c>
      <c r="BV1998" s="42">
        <v>0</v>
      </c>
      <c r="BW1998" s="42">
        <v>15.554126</v>
      </c>
      <c r="BX1998" s="42">
        <v>7.7770630000000001</v>
      </c>
      <c r="BY1998" s="42">
        <v>7.7770630000000001</v>
      </c>
      <c r="BZ1998" s="42">
        <v>0</v>
      </c>
      <c r="CA1998" s="42">
        <v>66.105037999999993</v>
      </c>
      <c r="CB1998" s="42">
        <v>392.741693</v>
      </c>
      <c r="CC1998" s="42">
        <v>27.219721</v>
      </c>
      <c r="CD1998" s="42">
        <v>11.665595</v>
      </c>
      <c r="CE1998" s="42">
        <v>34.996785000000003</v>
      </c>
      <c r="CF1998" s="42">
        <v>50.550910999999999</v>
      </c>
      <c r="CG1998" s="42">
        <v>139.98713799999999</v>
      </c>
      <c r="CH1998" s="42">
        <v>112.76741699999999</v>
      </c>
      <c r="CI1998" s="42">
        <v>3.8885320000000001</v>
      </c>
      <c r="CJ1998" s="42">
        <v>11.665595</v>
      </c>
      <c r="CK1998" s="42">
        <v>233.31189699999999</v>
      </c>
      <c r="CL1998" s="42">
        <v>3.8885320000000001</v>
      </c>
      <c r="CM1998" s="42">
        <v>3.8885320000000001</v>
      </c>
      <c r="CN1998" s="42">
        <v>11.665595</v>
      </c>
      <c r="CO1998" s="42">
        <v>3.8885320000000001</v>
      </c>
      <c r="CP1998" s="42">
        <v>15.554126</v>
      </c>
      <c r="CQ1998" s="42">
        <v>3.8885320000000001</v>
      </c>
      <c r="CR1998" s="42">
        <v>174.983923</v>
      </c>
      <c r="CS1998" s="42">
        <v>15.554126</v>
      </c>
    </row>
    <row r="1999" spans="1:97">
      <c r="A1999" s="40" t="s">
        <v>4710</v>
      </c>
      <c r="B1999" s="40" t="s">
        <v>289</v>
      </c>
      <c r="C1999" s="40" t="s">
        <v>4176</v>
      </c>
      <c r="D1999" s="40" t="s">
        <v>4187</v>
      </c>
      <c r="E1999" s="40" t="s">
        <v>4188</v>
      </c>
      <c r="F1999" s="40" t="s">
        <v>2814</v>
      </c>
      <c r="G1999" s="41" t="s">
        <v>294</v>
      </c>
      <c r="H1999" s="40" t="s">
        <v>4711</v>
      </c>
      <c r="I1999" s="42">
        <v>239</v>
      </c>
      <c r="J1999" s="42">
        <v>39.504131999999998</v>
      </c>
      <c r="K1999" s="42">
        <v>27.652892999999999</v>
      </c>
      <c r="L1999" s="42">
        <v>51.355372000000003</v>
      </c>
      <c r="M1999" s="42">
        <v>44.442149000000001</v>
      </c>
      <c r="N1999" s="42">
        <v>37.528925999999998</v>
      </c>
      <c r="O1999" s="42">
        <v>38.516528999999998</v>
      </c>
      <c r="P1999" s="42">
        <v>27</v>
      </c>
      <c r="Q1999" s="42">
        <v>32</v>
      </c>
      <c r="R1999" s="42">
        <v>48</v>
      </c>
      <c r="S1999" s="42">
        <v>31</v>
      </c>
      <c r="T1999" s="42">
        <v>58</v>
      </c>
      <c r="U1999" s="42">
        <v>26</v>
      </c>
      <c r="V1999" s="42">
        <v>113.57438</v>
      </c>
      <c r="W1999" s="42">
        <v>21.727273</v>
      </c>
      <c r="X1999" s="42">
        <v>11.851240000000001</v>
      </c>
      <c r="Y1999" s="42">
        <v>27.652892999999999</v>
      </c>
      <c r="Z1999" s="42">
        <v>22.714876</v>
      </c>
      <c r="AA1999" s="42">
        <v>16.789256000000002</v>
      </c>
      <c r="AB1999" s="42">
        <v>12.838843000000001</v>
      </c>
      <c r="AC1999" s="42">
        <v>0</v>
      </c>
      <c r="AD1999" s="42">
        <v>25.677686000000001</v>
      </c>
      <c r="AE1999" s="42">
        <v>61.231405000000002</v>
      </c>
      <c r="AF1999" s="42">
        <v>26.665289000000001</v>
      </c>
      <c r="AG1999" s="42">
        <v>125.42562</v>
      </c>
      <c r="AH1999" s="42">
        <v>17.776859999999999</v>
      </c>
      <c r="AI1999" s="42">
        <v>15.801653</v>
      </c>
      <c r="AJ1999" s="42">
        <v>23.702479</v>
      </c>
      <c r="AK1999" s="42">
        <v>21.727273</v>
      </c>
      <c r="AL1999" s="42">
        <v>20.739668999999999</v>
      </c>
      <c r="AM1999" s="42">
        <v>24.690083000000001</v>
      </c>
      <c r="AN1999" s="42">
        <v>0.98760300000000001</v>
      </c>
      <c r="AO1999" s="42">
        <v>24.690083000000001</v>
      </c>
      <c r="AP1999" s="42">
        <v>61.231405000000002</v>
      </c>
      <c r="AQ1999" s="42">
        <v>39.504131999999998</v>
      </c>
      <c r="AR1999" s="42">
        <v>185.669421</v>
      </c>
      <c r="AS1999" s="42">
        <v>3.9504130000000002</v>
      </c>
      <c r="AT1999" s="42">
        <v>0</v>
      </c>
      <c r="AU1999" s="42">
        <v>3.9504130000000002</v>
      </c>
      <c r="AV1999" s="42">
        <v>15.801653</v>
      </c>
      <c r="AW1999" s="42">
        <v>31.603306</v>
      </c>
      <c r="AX1999" s="42">
        <v>47.404958999999998</v>
      </c>
      <c r="AY1999" s="42">
        <v>71.107438000000002</v>
      </c>
      <c r="AZ1999" s="42">
        <v>11.851240000000001</v>
      </c>
      <c r="BA1999" s="42">
        <v>86.909091000000004</v>
      </c>
      <c r="BB1999" s="42">
        <v>3.9504130000000002</v>
      </c>
      <c r="BC1999" s="42">
        <v>0</v>
      </c>
      <c r="BD1999" s="42">
        <v>3.9504130000000002</v>
      </c>
      <c r="BE1999" s="42">
        <v>3.9504130000000002</v>
      </c>
      <c r="BF1999" s="42">
        <v>3.9504130000000002</v>
      </c>
      <c r="BG1999" s="42">
        <v>35.553719000000001</v>
      </c>
      <c r="BH1999" s="42">
        <v>31.603306</v>
      </c>
      <c r="BI1999" s="42">
        <v>3.9504130000000002</v>
      </c>
      <c r="BJ1999" s="42">
        <v>98.760330999999994</v>
      </c>
      <c r="BK1999" s="42">
        <v>0</v>
      </c>
      <c r="BL1999" s="42">
        <v>0</v>
      </c>
      <c r="BM1999" s="42">
        <v>0</v>
      </c>
      <c r="BN1999" s="42">
        <v>11.851240000000001</v>
      </c>
      <c r="BO1999" s="42">
        <v>27.652892999999999</v>
      </c>
      <c r="BP1999" s="42">
        <v>11.851240000000001</v>
      </c>
      <c r="BQ1999" s="42">
        <v>39.504131999999998</v>
      </c>
      <c r="BR1999" s="42">
        <v>7.9008260000000003</v>
      </c>
      <c r="BS1999" s="42">
        <v>19.752065999999999</v>
      </c>
      <c r="BT1999" s="42">
        <v>0</v>
      </c>
      <c r="BU1999" s="42">
        <v>0</v>
      </c>
      <c r="BV1999" s="42">
        <v>0</v>
      </c>
      <c r="BW1999" s="42">
        <v>0</v>
      </c>
      <c r="BX1999" s="42">
        <v>3.9504130000000002</v>
      </c>
      <c r="BY1999" s="42">
        <v>11.851240000000001</v>
      </c>
      <c r="BZ1999" s="42">
        <v>0</v>
      </c>
      <c r="CA1999" s="42">
        <v>3.9504130000000002</v>
      </c>
      <c r="CB1999" s="42">
        <v>94.809916999999999</v>
      </c>
      <c r="CC1999" s="42">
        <v>3.9504130000000002</v>
      </c>
      <c r="CD1999" s="42">
        <v>0</v>
      </c>
      <c r="CE1999" s="42">
        <v>3.9504130000000002</v>
      </c>
      <c r="CF1999" s="42">
        <v>15.801653</v>
      </c>
      <c r="CG1999" s="42">
        <v>27.652892999999999</v>
      </c>
      <c r="CH1999" s="42">
        <v>35.553719000000001</v>
      </c>
      <c r="CI1999" s="42">
        <v>0</v>
      </c>
      <c r="CJ1999" s="42">
        <v>7.9008260000000003</v>
      </c>
      <c r="CK1999" s="42">
        <v>71.107438000000002</v>
      </c>
      <c r="CL1999" s="42">
        <v>0</v>
      </c>
      <c r="CM1999" s="42">
        <v>0</v>
      </c>
      <c r="CN1999" s="42">
        <v>0</v>
      </c>
      <c r="CO1999" s="42">
        <v>0</v>
      </c>
      <c r="CP1999" s="42">
        <v>0</v>
      </c>
      <c r="CQ1999" s="42">
        <v>0</v>
      </c>
      <c r="CR1999" s="42">
        <v>71.107438000000002</v>
      </c>
      <c r="CS1999" s="42">
        <v>0</v>
      </c>
    </row>
    <row r="2000" spans="1:97">
      <c r="A2000" s="40" t="s">
        <v>4712</v>
      </c>
      <c r="B2000" s="40" t="s">
        <v>289</v>
      </c>
      <c r="C2000" s="40" t="s">
        <v>4176</v>
      </c>
      <c r="D2000" s="40" t="s">
        <v>4187</v>
      </c>
      <c r="E2000" s="40" t="s">
        <v>4198</v>
      </c>
      <c r="F2000" s="40" t="s">
        <v>4195</v>
      </c>
      <c r="G2000" s="41" t="s">
        <v>294</v>
      </c>
      <c r="H2000" s="40" t="s">
        <v>4713</v>
      </c>
      <c r="I2000" s="42">
        <v>801</v>
      </c>
      <c r="J2000" s="42">
        <v>141.367231</v>
      </c>
      <c r="K2000" s="42">
        <v>68.179737000000003</v>
      </c>
      <c r="L2000" s="42">
        <v>145.377804</v>
      </c>
      <c r="M2000" s="42">
        <v>173.449084</v>
      </c>
      <c r="N2000" s="42">
        <v>171.42742000000001</v>
      </c>
      <c r="O2000" s="42">
        <v>101.198724</v>
      </c>
      <c r="P2000" s="42">
        <v>106</v>
      </c>
      <c r="Q2000" s="42">
        <v>97</v>
      </c>
      <c r="R2000" s="42">
        <v>144</v>
      </c>
      <c r="S2000" s="42">
        <v>157</v>
      </c>
      <c r="T2000" s="42">
        <v>155</v>
      </c>
      <c r="U2000" s="42">
        <v>70</v>
      </c>
      <c r="V2000" s="42">
        <v>377.95554099999998</v>
      </c>
      <c r="W2000" s="42">
        <v>72.184850999999995</v>
      </c>
      <c r="X2000" s="42">
        <v>40.105727999999999</v>
      </c>
      <c r="Y2000" s="42">
        <v>65.169077999999999</v>
      </c>
      <c r="Z2000" s="42">
        <v>89.229785000000007</v>
      </c>
      <c r="AA2000" s="42">
        <v>76.192694000000003</v>
      </c>
      <c r="AB2000" s="42">
        <v>34.070762000000002</v>
      </c>
      <c r="AC2000" s="42">
        <v>1.002643</v>
      </c>
      <c r="AD2000" s="42">
        <v>92.237714999999994</v>
      </c>
      <c r="AE2000" s="42">
        <v>203.52565000000001</v>
      </c>
      <c r="AF2000" s="42">
        <v>82.192176000000003</v>
      </c>
      <c r="AG2000" s="42">
        <v>423.04445900000002</v>
      </c>
      <c r="AH2000" s="42">
        <v>69.182379999999995</v>
      </c>
      <c r="AI2000" s="42">
        <v>28.074009</v>
      </c>
      <c r="AJ2000" s="42">
        <v>80.208725999999999</v>
      </c>
      <c r="AK2000" s="42">
        <v>84.219299000000007</v>
      </c>
      <c r="AL2000" s="42">
        <v>95.234725999999995</v>
      </c>
      <c r="AM2000" s="42">
        <v>62.117476000000003</v>
      </c>
      <c r="AN2000" s="42">
        <v>4.0078430000000003</v>
      </c>
      <c r="AO2000" s="42">
        <v>83.219385000000003</v>
      </c>
      <c r="AP2000" s="42">
        <v>212.54943900000001</v>
      </c>
      <c r="AQ2000" s="42">
        <v>127.27563600000001</v>
      </c>
      <c r="AR2000" s="42">
        <v>682.67991500000005</v>
      </c>
      <c r="AS2000" s="42">
        <v>0</v>
      </c>
      <c r="AT2000" s="42">
        <v>8.0211459999999999</v>
      </c>
      <c r="AU2000" s="42">
        <v>72.190309999999997</v>
      </c>
      <c r="AV2000" s="42">
        <v>72.190309999999997</v>
      </c>
      <c r="AW2000" s="42">
        <v>93.245817000000002</v>
      </c>
      <c r="AX2000" s="42">
        <v>88.232601000000003</v>
      </c>
      <c r="AY2000" s="42">
        <v>264.57770399999998</v>
      </c>
      <c r="AZ2000" s="42">
        <v>84.222027999999995</v>
      </c>
      <c r="BA2000" s="42">
        <v>308.79226699999998</v>
      </c>
      <c r="BB2000" s="42">
        <v>0</v>
      </c>
      <c r="BC2000" s="42">
        <v>4.0105729999999999</v>
      </c>
      <c r="BD2000" s="42">
        <v>44.116300000000003</v>
      </c>
      <c r="BE2000" s="42">
        <v>36.095154999999998</v>
      </c>
      <c r="BF2000" s="42">
        <v>8.0211459999999999</v>
      </c>
      <c r="BG2000" s="42">
        <v>76.200883000000005</v>
      </c>
      <c r="BH2000" s="42">
        <v>100.24248299999999</v>
      </c>
      <c r="BI2000" s="42">
        <v>40.105727999999999</v>
      </c>
      <c r="BJ2000" s="42">
        <v>373.88764800000001</v>
      </c>
      <c r="BK2000" s="42">
        <v>0</v>
      </c>
      <c r="BL2000" s="42">
        <v>4.0105729999999999</v>
      </c>
      <c r="BM2000" s="42">
        <v>28.074009</v>
      </c>
      <c r="BN2000" s="42">
        <v>36.095154999999998</v>
      </c>
      <c r="BO2000" s="42">
        <v>85.224671000000001</v>
      </c>
      <c r="BP2000" s="42">
        <v>12.031718</v>
      </c>
      <c r="BQ2000" s="42">
        <v>164.33522099999999</v>
      </c>
      <c r="BR2000" s="42">
        <v>44.116300000000003</v>
      </c>
      <c r="BS2000" s="42">
        <v>56.148018999999998</v>
      </c>
      <c r="BT2000" s="42">
        <v>0</v>
      </c>
      <c r="BU2000" s="42">
        <v>0</v>
      </c>
      <c r="BV2000" s="42">
        <v>0</v>
      </c>
      <c r="BW2000" s="42">
        <v>0</v>
      </c>
      <c r="BX2000" s="42">
        <v>12.031718</v>
      </c>
      <c r="BY2000" s="42">
        <v>0</v>
      </c>
      <c r="BZ2000" s="42">
        <v>0</v>
      </c>
      <c r="CA2000" s="42">
        <v>44.116300000000003</v>
      </c>
      <c r="CB2000" s="42">
        <v>277.73216400000001</v>
      </c>
      <c r="CC2000" s="42">
        <v>0</v>
      </c>
      <c r="CD2000" s="42">
        <v>8.0211459999999999</v>
      </c>
      <c r="CE2000" s="42">
        <v>40.105727999999999</v>
      </c>
      <c r="CF2000" s="42">
        <v>60.158591999999999</v>
      </c>
      <c r="CG2000" s="42">
        <v>73.192953000000003</v>
      </c>
      <c r="CH2000" s="42">
        <v>76.200883000000005</v>
      </c>
      <c r="CI2000" s="42">
        <v>0</v>
      </c>
      <c r="CJ2000" s="42">
        <v>20.052864</v>
      </c>
      <c r="CK2000" s="42">
        <v>348.79973200000001</v>
      </c>
      <c r="CL2000" s="42">
        <v>0</v>
      </c>
      <c r="CM2000" s="42">
        <v>0</v>
      </c>
      <c r="CN2000" s="42">
        <v>32.084581999999997</v>
      </c>
      <c r="CO2000" s="42">
        <v>12.031718</v>
      </c>
      <c r="CP2000" s="42">
        <v>8.0211459999999999</v>
      </c>
      <c r="CQ2000" s="42">
        <v>12.031718</v>
      </c>
      <c r="CR2000" s="42">
        <v>264.57770399999998</v>
      </c>
      <c r="CS2000" s="42">
        <v>20.052864</v>
      </c>
    </row>
    <row r="2001" spans="1:97">
      <c r="A2001" s="40" t="s">
        <v>4714</v>
      </c>
      <c r="B2001" s="40" t="s">
        <v>289</v>
      </c>
      <c r="C2001" s="40" t="s">
        <v>4176</v>
      </c>
      <c r="D2001" s="40" t="s">
        <v>4187</v>
      </c>
      <c r="E2001" s="40" t="s">
        <v>4246</v>
      </c>
      <c r="F2001" s="40" t="s">
        <v>4195</v>
      </c>
      <c r="G2001" s="41" t="s">
        <v>294</v>
      </c>
      <c r="H2001" s="40" t="s">
        <v>4715</v>
      </c>
      <c r="I2001" s="42">
        <v>401</v>
      </c>
      <c r="J2001" s="42">
        <v>69.040093999999996</v>
      </c>
      <c r="K2001" s="42">
        <v>44.450471999999998</v>
      </c>
      <c r="L2001" s="42">
        <v>69.040093999999996</v>
      </c>
      <c r="M2001" s="42">
        <v>94.575472000000005</v>
      </c>
      <c r="N2001" s="42">
        <v>69.985849000000002</v>
      </c>
      <c r="O2001" s="42">
        <v>53.908019000000003</v>
      </c>
      <c r="P2001" s="42">
        <v>58</v>
      </c>
      <c r="Q2001" s="42">
        <v>59</v>
      </c>
      <c r="R2001" s="42">
        <v>74</v>
      </c>
      <c r="S2001" s="42">
        <v>72</v>
      </c>
      <c r="T2001" s="42">
        <v>78</v>
      </c>
      <c r="U2001" s="42">
        <v>42</v>
      </c>
      <c r="V2001" s="42">
        <v>197.662736</v>
      </c>
      <c r="W2001" s="42">
        <v>31.209906</v>
      </c>
      <c r="X2001" s="42">
        <v>24.589623</v>
      </c>
      <c r="Y2001" s="42">
        <v>33.101415000000003</v>
      </c>
      <c r="Z2001" s="42">
        <v>50.125</v>
      </c>
      <c r="AA2001" s="42">
        <v>34.992925</v>
      </c>
      <c r="AB2001" s="42">
        <v>21.752358000000001</v>
      </c>
      <c r="AC2001" s="42">
        <v>1.8915090000000001</v>
      </c>
      <c r="AD2001" s="42">
        <v>41.613208</v>
      </c>
      <c r="AE2001" s="42">
        <v>106.870283</v>
      </c>
      <c r="AF2001" s="42">
        <v>49.179245000000002</v>
      </c>
      <c r="AG2001" s="42">
        <v>203.337264</v>
      </c>
      <c r="AH2001" s="42">
        <v>37.830188999999997</v>
      </c>
      <c r="AI2001" s="42">
        <v>19.860849000000002</v>
      </c>
      <c r="AJ2001" s="42">
        <v>35.938679</v>
      </c>
      <c r="AK2001" s="42">
        <v>44.450471999999998</v>
      </c>
      <c r="AL2001" s="42">
        <v>34.992925</v>
      </c>
      <c r="AM2001" s="42">
        <v>28.372641999999999</v>
      </c>
      <c r="AN2001" s="42">
        <v>1.8915090000000001</v>
      </c>
      <c r="AO2001" s="42">
        <v>50.125</v>
      </c>
      <c r="AP2001" s="42">
        <v>104.033019</v>
      </c>
      <c r="AQ2001" s="42">
        <v>49.179245000000002</v>
      </c>
      <c r="AR2001" s="42">
        <v>329.12264199999998</v>
      </c>
      <c r="AS2001" s="42">
        <v>3.7830189999999999</v>
      </c>
      <c r="AT2001" s="42">
        <v>7.5660379999999998</v>
      </c>
      <c r="AU2001" s="42">
        <v>15.132075</v>
      </c>
      <c r="AV2001" s="42">
        <v>52.962263999999998</v>
      </c>
      <c r="AW2001" s="42">
        <v>45.396225999999999</v>
      </c>
      <c r="AX2001" s="42">
        <v>60.528301999999996</v>
      </c>
      <c r="AY2001" s="42">
        <v>109.70754700000001</v>
      </c>
      <c r="AZ2001" s="42">
        <v>34.047170000000001</v>
      </c>
      <c r="BA2001" s="42">
        <v>166.45283000000001</v>
      </c>
      <c r="BB2001" s="42">
        <v>3.7830189999999999</v>
      </c>
      <c r="BC2001" s="42">
        <v>3.7830189999999999</v>
      </c>
      <c r="BD2001" s="42">
        <v>15.132075</v>
      </c>
      <c r="BE2001" s="42">
        <v>26.481131999999999</v>
      </c>
      <c r="BF2001" s="42">
        <v>7.5660379999999998</v>
      </c>
      <c r="BG2001" s="42">
        <v>45.396225999999999</v>
      </c>
      <c r="BH2001" s="42">
        <v>49.179245000000002</v>
      </c>
      <c r="BI2001" s="42">
        <v>15.132075</v>
      </c>
      <c r="BJ2001" s="42">
        <v>162.66981100000001</v>
      </c>
      <c r="BK2001" s="42">
        <v>0</v>
      </c>
      <c r="BL2001" s="42">
        <v>3.7830189999999999</v>
      </c>
      <c r="BM2001" s="42">
        <v>0</v>
      </c>
      <c r="BN2001" s="42">
        <v>26.481131999999999</v>
      </c>
      <c r="BO2001" s="42">
        <v>37.830188999999997</v>
      </c>
      <c r="BP2001" s="42">
        <v>15.132075</v>
      </c>
      <c r="BQ2001" s="42">
        <v>60.528301999999996</v>
      </c>
      <c r="BR2001" s="42">
        <v>18.915094</v>
      </c>
      <c r="BS2001" s="42">
        <v>30.264150999999998</v>
      </c>
      <c r="BT2001" s="42">
        <v>0</v>
      </c>
      <c r="BU2001" s="42">
        <v>0</v>
      </c>
      <c r="BV2001" s="42">
        <v>0</v>
      </c>
      <c r="BW2001" s="42">
        <v>0</v>
      </c>
      <c r="BX2001" s="42">
        <v>0</v>
      </c>
      <c r="BY2001" s="42">
        <v>7.5660379999999998</v>
      </c>
      <c r="BZ2001" s="42">
        <v>0</v>
      </c>
      <c r="CA2001" s="42">
        <v>22.698112999999999</v>
      </c>
      <c r="CB2001" s="42">
        <v>162.66981100000001</v>
      </c>
      <c r="CC2001" s="42">
        <v>0</v>
      </c>
      <c r="CD2001" s="42">
        <v>7.5660379999999998</v>
      </c>
      <c r="CE2001" s="42">
        <v>11.349057</v>
      </c>
      <c r="CF2001" s="42">
        <v>49.179245000000002</v>
      </c>
      <c r="CG2001" s="42">
        <v>41.613208</v>
      </c>
      <c r="CH2001" s="42">
        <v>45.396225999999999</v>
      </c>
      <c r="CI2001" s="42">
        <v>0</v>
      </c>
      <c r="CJ2001" s="42">
        <v>7.5660379999999998</v>
      </c>
      <c r="CK2001" s="42">
        <v>136.18867900000001</v>
      </c>
      <c r="CL2001" s="42">
        <v>3.7830189999999999</v>
      </c>
      <c r="CM2001" s="42">
        <v>0</v>
      </c>
      <c r="CN2001" s="42">
        <v>3.7830189999999999</v>
      </c>
      <c r="CO2001" s="42">
        <v>3.7830189999999999</v>
      </c>
      <c r="CP2001" s="42">
        <v>3.7830189999999999</v>
      </c>
      <c r="CQ2001" s="42">
        <v>7.5660379999999998</v>
      </c>
      <c r="CR2001" s="42">
        <v>109.70754700000001</v>
      </c>
      <c r="CS2001" s="42">
        <v>3.7830189999999999</v>
      </c>
    </row>
    <row r="2002" spans="1:97">
      <c r="A2002" s="40" t="s">
        <v>4716</v>
      </c>
      <c r="B2002" s="40" t="s">
        <v>289</v>
      </c>
      <c r="C2002" s="40" t="s">
        <v>4176</v>
      </c>
      <c r="D2002" s="40" t="s">
        <v>4177</v>
      </c>
      <c r="E2002" s="40" t="s">
        <v>4283</v>
      </c>
      <c r="F2002" s="40" t="s">
        <v>2814</v>
      </c>
      <c r="G2002" s="41" t="s">
        <v>294</v>
      </c>
      <c r="H2002" s="40" t="s">
        <v>4717</v>
      </c>
      <c r="I2002" s="42">
        <v>542</v>
      </c>
      <c r="J2002" s="42">
        <v>113.346008</v>
      </c>
      <c r="K2002" s="42">
        <v>74.190113999999994</v>
      </c>
      <c r="L2002" s="42">
        <v>121.589354</v>
      </c>
      <c r="M2002" s="42">
        <v>108.193916</v>
      </c>
      <c r="N2002" s="42">
        <v>75.220532000000006</v>
      </c>
      <c r="O2002" s="42">
        <v>49.460076000000001</v>
      </c>
      <c r="P2002" s="42">
        <v>62</v>
      </c>
      <c r="Q2002" s="42">
        <v>68</v>
      </c>
      <c r="R2002" s="42">
        <v>106</v>
      </c>
      <c r="S2002" s="42">
        <v>76</v>
      </c>
      <c r="T2002" s="42">
        <v>82</v>
      </c>
      <c r="U2002" s="42">
        <v>47</v>
      </c>
      <c r="V2002" s="42">
        <v>281.30418300000002</v>
      </c>
      <c r="W2002" s="42">
        <v>62.855513000000002</v>
      </c>
      <c r="X2002" s="42">
        <v>37.095056999999997</v>
      </c>
      <c r="Y2002" s="42">
        <v>63.885931999999997</v>
      </c>
      <c r="Z2002" s="42">
        <v>59.764259000000003</v>
      </c>
      <c r="AA2002" s="42">
        <v>36.064639</v>
      </c>
      <c r="AB2002" s="42">
        <v>21.638783</v>
      </c>
      <c r="AC2002" s="42">
        <v>0</v>
      </c>
      <c r="AD2002" s="42">
        <v>76.250951000000001</v>
      </c>
      <c r="AE2002" s="42">
        <v>162.806084</v>
      </c>
      <c r="AF2002" s="42">
        <v>42.247148000000003</v>
      </c>
      <c r="AG2002" s="42">
        <v>260.69581699999998</v>
      </c>
      <c r="AH2002" s="42">
        <v>50.490493999999998</v>
      </c>
      <c r="AI2002" s="42">
        <v>37.095056999999997</v>
      </c>
      <c r="AJ2002" s="42">
        <v>57.703422000000003</v>
      </c>
      <c r="AK2002" s="42">
        <v>48.429658000000003</v>
      </c>
      <c r="AL2002" s="42">
        <v>39.155894000000004</v>
      </c>
      <c r="AM2002" s="42">
        <v>25.760456000000001</v>
      </c>
      <c r="AN2002" s="42">
        <v>2.0608369999999998</v>
      </c>
      <c r="AO2002" s="42">
        <v>59.764259000000003</v>
      </c>
      <c r="AP2002" s="42">
        <v>150.44106500000001</v>
      </c>
      <c r="AQ2002" s="42">
        <v>50.490493999999998</v>
      </c>
      <c r="AR2002" s="42">
        <v>420.41064599999999</v>
      </c>
      <c r="AS2002" s="42">
        <v>20.608364999999999</v>
      </c>
      <c r="AT2002" s="42">
        <v>16.486692000000001</v>
      </c>
      <c r="AU2002" s="42">
        <v>8.2433460000000007</v>
      </c>
      <c r="AV2002" s="42">
        <v>94.798479</v>
      </c>
      <c r="AW2002" s="42">
        <v>61.825094999999997</v>
      </c>
      <c r="AX2002" s="42">
        <v>61.825094999999997</v>
      </c>
      <c r="AY2002" s="42">
        <v>115.40684400000001</v>
      </c>
      <c r="AZ2002" s="42">
        <v>41.216729999999998</v>
      </c>
      <c r="BA2002" s="42">
        <v>222.57034200000001</v>
      </c>
      <c r="BB2002" s="42">
        <v>16.486692000000001</v>
      </c>
      <c r="BC2002" s="42">
        <v>8.2433460000000007</v>
      </c>
      <c r="BD2002" s="42">
        <v>0</v>
      </c>
      <c r="BE2002" s="42">
        <v>53.581749000000002</v>
      </c>
      <c r="BF2002" s="42">
        <v>16.486692000000001</v>
      </c>
      <c r="BG2002" s="42">
        <v>49.460076000000001</v>
      </c>
      <c r="BH2002" s="42">
        <v>61.825094999999997</v>
      </c>
      <c r="BI2002" s="42">
        <v>16.486692000000001</v>
      </c>
      <c r="BJ2002" s="42">
        <v>197.840304</v>
      </c>
      <c r="BK2002" s="42">
        <v>4.1216730000000004</v>
      </c>
      <c r="BL2002" s="42">
        <v>8.2433460000000007</v>
      </c>
      <c r="BM2002" s="42">
        <v>8.2433460000000007</v>
      </c>
      <c r="BN2002" s="42">
        <v>41.216729999999998</v>
      </c>
      <c r="BO2002" s="42">
        <v>45.338403</v>
      </c>
      <c r="BP2002" s="42">
        <v>12.365019</v>
      </c>
      <c r="BQ2002" s="42">
        <v>53.581749000000002</v>
      </c>
      <c r="BR2002" s="42">
        <v>24.730038</v>
      </c>
      <c r="BS2002" s="42">
        <v>41.216729999999998</v>
      </c>
      <c r="BT2002" s="42">
        <v>0</v>
      </c>
      <c r="BU2002" s="42">
        <v>0</v>
      </c>
      <c r="BV2002" s="42">
        <v>0</v>
      </c>
      <c r="BW2002" s="42">
        <v>12.365019</v>
      </c>
      <c r="BX2002" s="42">
        <v>0</v>
      </c>
      <c r="BY2002" s="42">
        <v>12.365019</v>
      </c>
      <c r="BZ2002" s="42">
        <v>0</v>
      </c>
      <c r="CA2002" s="42">
        <v>16.486692000000001</v>
      </c>
      <c r="CB2002" s="42">
        <v>234.935361</v>
      </c>
      <c r="CC2002" s="42">
        <v>12.365019</v>
      </c>
      <c r="CD2002" s="42">
        <v>8.2433460000000007</v>
      </c>
      <c r="CE2002" s="42">
        <v>8.2433460000000007</v>
      </c>
      <c r="CF2002" s="42">
        <v>82.433459999999997</v>
      </c>
      <c r="CG2002" s="42">
        <v>57.703422000000003</v>
      </c>
      <c r="CH2002" s="42">
        <v>49.460076000000001</v>
      </c>
      <c r="CI2002" s="42">
        <v>0</v>
      </c>
      <c r="CJ2002" s="42">
        <v>16.486692000000001</v>
      </c>
      <c r="CK2002" s="42">
        <v>144.258555</v>
      </c>
      <c r="CL2002" s="42">
        <v>8.2433460000000007</v>
      </c>
      <c r="CM2002" s="42">
        <v>8.2433460000000007</v>
      </c>
      <c r="CN2002" s="42">
        <v>0</v>
      </c>
      <c r="CO2002" s="42">
        <v>0</v>
      </c>
      <c r="CP2002" s="42">
        <v>4.1216730000000004</v>
      </c>
      <c r="CQ2002" s="42">
        <v>0</v>
      </c>
      <c r="CR2002" s="42">
        <v>115.40684400000001</v>
      </c>
      <c r="CS2002" s="42">
        <v>8.2433460000000007</v>
      </c>
    </row>
    <row r="2003" spans="1:97">
      <c r="A2003" s="40" t="s">
        <v>4718</v>
      </c>
      <c r="B2003" s="40" t="s">
        <v>289</v>
      </c>
      <c r="C2003" s="40" t="s">
        <v>4176</v>
      </c>
      <c r="D2003" s="40" t="s">
        <v>4201</v>
      </c>
      <c r="E2003" s="40" t="s">
        <v>4205</v>
      </c>
      <c r="F2003" s="40" t="s">
        <v>2903</v>
      </c>
      <c r="G2003" s="41" t="s">
        <v>294</v>
      </c>
      <c r="H2003" s="40" t="s">
        <v>4719</v>
      </c>
      <c r="I2003" s="42">
        <v>502</v>
      </c>
      <c r="J2003" s="42">
        <v>90.586466000000001</v>
      </c>
      <c r="K2003" s="42">
        <v>57.56015</v>
      </c>
      <c r="L2003" s="42">
        <v>110.40225599999999</v>
      </c>
      <c r="M2003" s="42">
        <v>117.007519</v>
      </c>
      <c r="N2003" s="42">
        <v>91.530074999999997</v>
      </c>
      <c r="O2003" s="42">
        <v>34.913533999999999</v>
      </c>
      <c r="P2003" s="42">
        <v>89</v>
      </c>
      <c r="Q2003" s="42">
        <v>105</v>
      </c>
      <c r="R2003" s="42">
        <v>107</v>
      </c>
      <c r="S2003" s="42">
        <v>119</v>
      </c>
      <c r="T2003" s="42">
        <v>51</v>
      </c>
      <c r="U2003" s="42">
        <v>32</v>
      </c>
      <c r="V2003" s="42">
        <v>249.11278200000001</v>
      </c>
      <c r="W2003" s="42">
        <v>43.406014999999996</v>
      </c>
      <c r="X2003" s="42">
        <v>29.25188</v>
      </c>
      <c r="Y2003" s="42">
        <v>58.503759000000002</v>
      </c>
      <c r="Z2003" s="42">
        <v>54.729323000000001</v>
      </c>
      <c r="AA2003" s="42">
        <v>48.12406</v>
      </c>
      <c r="AB2003" s="42">
        <v>14.154135</v>
      </c>
      <c r="AC2003" s="42">
        <v>0.94360900000000003</v>
      </c>
      <c r="AD2003" s="42">
        <v>52.842104999999997</v>
      </c>
      <c r="AE2003" s="42">
        <v>162.30075199999999</v>
      </c>
      <c r="AF2003" s="42">
        <v>33.969925000000003</v>
      </c>
      <c r="AG2003" s="42">
        <v>252.88721799999999</v>
      </c>
      <c r="AH2003" s="42">
        <v>47.180450999999998</v>
      </c>
      <c r="AI2003" s="42">
        <v>28.308271000000001</v>
      </c>
      <c r="AJ2003" s="42">
        <v>51.898496000000002</v>
      </c>
      <c r="AK2003" s="42">
        <v>62.278194999999997</v>
      </c>
      <c r="AL2003" s="42">
        <v>43.406014999999996</v>
      </c>
      <c r="AM2003" s="42">
        <v>16.984961999999999</v>
      </c>
      <c r="AN2003" s="42">
        <v>2.8308270000000002</v>
      </c>
      <c r="AO2003" s="42">
        <v>57.56015</v>
      </c>
      <c r="AP2003" s="42">
        <v>151.921053</v>
      </c>
      <c r="AQ2003" s="42">
        <v>43.406014999999996</v>
      </c>
      <c r="AR2003" s="42">
        <v>437.834586</v>
      </c>
      <c r="AS2003" s="42">
        <v>7.5488720000000002</v>
      </c>
      <c r="AT2003" s="42">
        <v>22.646616999999999</v>
      </c>
      <c r="AU2003" s="42">
        <v>37.744360999999998</v>
      </c>
      <c r="AV2003" s="42">
        <v>71.714286000000001</v>
      </c>
      <c r="AW2003" s="42">
        <v>64.165413999999998</v>
      </c>
      <c r="AX2003" s="42">
        <v>75.488721999999996</v>
      </c>
      <c r="AY2003" s="42">
        <v>105.684211</v>
      </c>
      <c r="AZ2003" s="42">
        <v>52.842104999999997</v>
      </c>
      <c r="BA2003" s="42">
        <v>245.338346</v>
      </c>
      <c r="BB2003" s="42">
        <v>3.7744360000000001</v>
      </c>
      <c r="BC2003" s="42">
        <v>18.87218</v>
      </c>
      <c r="BD2003" s="42">
        <v>18.87218</v>
      </c>
      <c r="BE2003" s="42">
        <v>37.744360999999998</v>
      </c>
      <c r="BF2003" s="42">
        <v>11.323308000000001</v>
      </c>
      <c r="BG2003" s="42">
        <v>71.714286000000001</v>
      </c>
      <c r="BH2003" s="42">
        <v>52.842104999999997</v>
      </c>
      <c r="BI2003" s="42">
        <v>30.195488999999998</v>
      </c>
      <c r="BJ2003" s="42">
        <v>192.496241</v>
      </c>
      <c r="BK2003" s="42">
        <v>3.7744360000000001</v>
      </c>
      <c r="BL2003" s="42">
        <v>3.7744360000000001</v>
      </c>
      <c r="BM2003" s="42">
        <v>18.87218</v>
      </c>
      <c r="BN2003" s="42">
        <v>33.969925000000003</v>
      </c>
      <c r="BO2003" s="42">
        <v>52.842104999999997</v>
      </c>
      <c r="BP2003" s="42">
        <v>3.7744360000000001</v>
      </c>
      <c r="BQ2003" s="42">
        <v>52.842104999999997</v>
      </c>
      <c r="BR2003" s="42">
        <v>22.646616999999999</v>
      </c>
      <c r="BS2003" s="42">
        <v>30.195488999999998</v>
      </c>
      <c r="BT2003" s="42">
        <v>0</v>
      </c>
      <c r="BU2003" s="42">
        <v>0</v>
      </c>
      <c r="BV2003" s="42">
        <v>0</v>
      </c>
      <c r="BW2003" s="42">
        <v>0</v>
      </c>
      <c r="BX2003" s="42">
        <v>3.7744360000000001</v>
      </c>
      <c r="BY2003" s="42">
        <v>7.5488720000000002</v>
      </c>
      <c r="BZ2003" s="42">
        <v>0</v>
      </c>
      <c r="CA2003" s="42">
        <v>18.87218</v>
      </c>
      <c r="CB2003" s="42">
        <v>241.56390999999999</v>
      </c>
      <c r="CC2003" s="42">
        <v>0</v>
      </c>
      <c r="CD2003" s="42">
        <v>18.87218</v>
      </c>
      <c r="CE2003" s="42">
        <v>33.969925000000003</v>
      </c>
      <c r="CF2003" s="42">
        <v>60.390976999999999</v>
      </c>
      <c r="CG2003" s="42">
        <v>56.616540999999998</v>
      </c>
      <c r="CH2003" s="42">
        <v>67.939850000000007</v>
      </c>
      <c r="CI2003" s="42">
        <v>0</v>
      </c>
      <c r="CJ2003" s="42">
        <v>3.7744360000000001</v>
      </c>
      <c r="CK2003" s="42">
        <v>166.075188</v>
      </c>
      <c r="CL2003" s="42">
        <v>7.5488720000000002</v>
      </c>
      <c r="CM2003" s="42">
        <v>3.7744360000000001</v>
      </c>
      <c r="CN2003" s="42">
        <v>3.7744360000000001</v>
      </c>
      <c r="CO2003" s="42">
        <v>11.323308000000001</v>
      </c>
      <c r="CP2003" s="42">
        <v>3.7744360000000001</v>
      </c>
      <c r="CQ2003" s="42">
        <v>0</v>
      </c>
      <c r="CR2003" s="42">
        <v>105.684211</v>
      </c>
      <c r="CS2003" s="42">
        <v>30.195488999999998</v>
      </c>
    </row>
    <row r="2004" spans="1:97">
      <c r="A2004" s="40" t="s">
        <v>4720</v>
      </c>
      <c r="B2004" s="40" t="s">
        <v>289</v>
      </c>
      <c r="C2004" s="40" t="s">
        <v>4176</v>
      </c>
      <c r="D2004" s="40" t="s">
        <v>4201</v>
      </c>
      <c r="E2004" s="40" t="s">
        <v>4481</v>
      </c>
      <c r="F2004" s="40" t="s">
        <v>2903</v>
      </c>
      <c r="G2004" s="41" t="s">
        <v>294</v>
      </c>
      <c r="H2004" s="40" t="s">
        <v>4721</v>
      </c>
      <c r="I2004" s="42">
        <v>6140</v>
      </c>
      <c r="J2004" s="42">
        <v>1019.197062</v>
      </c>
      <c r="K2004" s="42">
        <v>1056.6302800000001</v>
      </c>
      <c r="L2004" s="42">
        <v>1190.035404</v>
      </c>
      <c r="M2004" s="42">
        <v>1287.9853069999999</v>
      </c>
      <c r="N2004" s="42">
        <v>955.45854799999995</v>
      </c>
      <c r="O2004" s="42">
        <v>630.693399</v>
      </c>
      <c r="P2004" s="42">
        <v>922</v>
      </c>
      <c r="Q2004" s="42">
        <v>1008</v>
      </c>
      <c r="R2004" s="42">
        <v>1173</v>
      </c>
      <c r="S2004" s="42">
        <v>1048</v>
      </c>
      <c r="T2004" s="42">
        <v>899</v>
      </c>
      <c r="U2004" s="42">
        <v>430</v>
      </c>
      <c r="V2004" s="42">
        <v>3045.5041639999999</v>
      </c>
      <c r="W2004" s="42">
        <v>529.58278700000005</v>
      </c>
      <c r="X2004" s="42">
        <v>578.74254399999995</v>
      </c>
      <c r="Y2004" s="42">
        <v>588.53707299999996</v>
      </c>
      <c r="Z2004" s="42">
        <v>645.49147300000004</v>
      </c>
      <c r="AA2004" s="42">
        <v>452.76068199999997</v>
      </c>
      <c r="AB2004" s="42">
        <v>238.305228</v>
      </c>
      <c r="AC2004" s="42">
        <v>12.084377999999999</v>
      </c>
      <c r="AD2004" s="42">
        <v>783.59769300000005</v>
      </c>
      <c r="AE2004" s="42">
        <v>1759.6448700000001</v>
      </c>
      <c r="AF2004" s="42">
        <v>502.26160199999998</v>
      </c>
      <c r="AG2004" s="42">
        <v>3094.4958360000001</v>
      </c>
      <c r="AH2004" s="42">
        <v>489.61427500000002</v>
      </c>
      <c r="AI2004" s="42">
        <v>477.88773700000002</v>
      </c>
      <c r="AJ2004" s="42">
        <v>601.49833100000001</v>
      </c>
      <c r="AK2004" s="42">
        <v>642.49383399999999</v>
      </c>
      <c r="AL2004" s="42">
        <v>502.69786599999998</v>
      </c>
      <c r="AM2004" s="42">
        <v>340.95919400000002</v>
      </c>
      <c r="AN2004" s="42">
        <v>39.344597999999998</v>
      </c>
      <c r="AO2004" s="42">
        <v>660.85771199999999</v>
      </c>
      <c r="AP2004" s="42">
        <v>1765.4672189999999</v>
      </c>
      <c r="AQ2004" s="42">
        <v>668.17090599999995</v>
      </c>
      <c r="AR2004" s="42">
        <v>4989.8373979999997</v>
      </c>
      <c r="AS2004" s="42">
        <v>91.927577999999997</v>
      </c>
      <c r="AT2004" s="42">
        <v>243.80792500000001</v>
      </c>
      <c r="AU2004" s="42">
        <v>247.804776</v>
      </c>
      <c r="AV2004" s="42">
        <v>683.94964300000004</v>
      </c>
      <c r="AW2004" s="42">
        <v>831.84911699999998</v>
      </c>
      <c r="AX2004" s="42">
        <v>791.44045700000004</v>
      </c>
      <c r="AY2004" s="42">
        <v>1505.139895</v>
      </c>
      <c r="AZ2004" s="42">
        <v>593.91800699999999</v>
      </c>
      <c r="BA2004" s="42">
        <v>2470.0442619999999</v>
      </c>
      <c r="BB2004" s="42">
        <v>71.943321999999995</v>
      </c>
      <c r="BC2004" s="42">
        <v>167.867751</v>
      </c>
      <c r="BD2004" s="42">
        <v>147.88349500000001</v>
      </c>
      <c r="BE2004" s="42">
        <v>320.23618199999999</v>
      </c>
      <c r="BF2004" s="42">
        <v>144.61877000000001</v>
      </c>
      <c r="BG2004" s="42">
        <v>643.556962</v>
      </c>
      <c r="BH2004" s="42">
        <v>692.20586000000003</v>
      </c>
      <c r="BI2004" s="42">
        <v>281.731921</v>
      </c>
      <c r="BJ2004" s="42">
        <v>2519.7931359999998</v>
      </c>
      <c r="BK2004" s="42">
        <v>19.984255999999998</v>
      </c>
      <c r="BL2004" s="42">
        <v>75.940173000000001</v>
      </c>
      <c r="BM2004" s="42">
        <v>99.921280999999993</v>
      </c>
      <c r="BN2004" s="42">
        <v>363.713461</v>
      </c>
      <c r="BO2004" s="42">
        <v>687.23034700000005</v>
      </c>
      <c r="BP2004" s="42">
        <v>147.88349500000001</v>
      </c>
      <c r="BQ2004" s="42">
        <v>812.93403499999999</v>
      </c>
      <c r="BR2004" s="42">
        <v>312.18608699999999</v>
      </c>
      <c r="BS2004" s="42">
        <v>654.73918800000001</v>
      </c>
      <c r="BT2004" s="42">
        <v>7.9937019999999999</v>
      </c>
      <c r="BU2004" s="42">
        <v>0</v>
      </c>
      <c r="BV2004" s="42">
        <v>0</v>
      </c>
      <c r="BW2004" s="42">
        <v>40.456595999999998</v>
      </c>
      <c r="BX2004" s="42">
        <v>116.41274799999999</v>
      </c>
      <c r="BY2004" s="42">
        <v>163.93481499999999</v>
      </c>
      <c r="BZ2004" s="42">
        <v>0</v>
      </c>
      <c r="CA2004" s="42">
        <v>325.941326</v>
      </c>
      <c r="CB2004" s="42">
        <v>2302.1863050000002</v>
      </c>
      <c r="CC2004" s="42">
        <v>63.949620000000003</v>
      </c>
      <c r="CD2004" s="42">
        <v>191.848859</v>
      </c>
      <c r="CE2004" s="42">
        <v>207.836264</v>
      </c>
      <c r="CF2004" s="42">
        <v>543.57176600000003</v>
      </c>
      <c r="CG2004" s="42">
        <v>595.53083200000003</v>
      </c>
      <c r="CH2004" s="42">
        <v>535.57806400000004</v>
      </c>
      <c r="CI2004" s="42">
        <v>3.9968509999999999</v>
      </c>
      <c r="CJ2004" s="42">
        <v>159.87404900000001</v>
      </c>
      <c r="CK2004" s="42">
        <v>2032.911906</v>
      </c>
      <c r="CL2004" s="42">
        <v>19.984255999999998</v>
      </c>
      <c r="CM2004" s="42">
        <v>51.959066</v>
      </c>
      <c r="CN2004" s="42">
        <v>39.968511999999997</v>
      </c>
      <c r="CO2004" s="42">
        <v>99.921280999999993</v>
      </c>
      <c r="CP2004" s="42">
        <v>119.905537</v>
      </c>
      <c r="CQ2004" s="42">
        <v>91.927577999999997</v>
      </c>
      <c r="CR2004" s="42">
        <v>1501.1430439999999</v>
      </c>
      <c r="CS2004" s="42">
        <v>108.102633</v>
      </c>
    </row>
    <row r="2005" spans="1:97">
      <c r="A2005" s="40" t="s">
        <v>4722</v>
      </c>
      <c r="B2005" s="40" t="s">
        <v>289</v>
      </c>
      <c r="C2005" s="40" t="s">
        <v>4176</v>
      </c>
      <c r="D2005" s="40" t="s">
        <v>4177</v>
      </c>
      <c r="E2005" s="40" t="s">
        <v>4310</v>
      </c>
      <c r="F2005" s="40" t="s">
        <v>2814</v>
      </c>
      <c r="G2005" s="41" t="s">
        <v>294</v>
      </c>
      <c r="H2005" s="40" t="s">
        <v>4723</v>
      </c>
      <c r="I2005" s="42">
        <v>286</v>
      </c>
      <c r="J2005" s="42">
        <v>58.939188999999999</v>
      </c>
      <c r="K2005" s="42">
        <v>26.087838000000001</v>
      </c>
      <c r="L2005" s="42">
        <v>66.668919000000002</v>
      </c>
      <c r="M2005" s="42">
        <v>66.668919000000002</v>
      </c>
      <c r="N2005" s="42">
        <v>46.378377999999998</v>
      </c>
      <c r="O2005" s="42">
        <v>21.256757</v>
      </c>
      <c r="P2005" s="42">
        <v>37</v>
      </c>
      <c r="Q2005" s="42">
        <v>50</v>
      </c>
      <c r="R2005" s="42">
        <v>56</v>
      </c>
      <c r="S2005" s="42">
        <v>58</v>
      </c>
      <c r="T2005" s="42">
        <v>37</v>
      </c>
      <c r="U2005" s="42">
        <v>13</v>
      </c>
      <c r="V2005" s="42">
        <v>146.86486500000001</v>
      </c>
      <c r="W2005" s="42">
        <v>27.054054000000001</v>
      </c>
      <c r="X2005" s="42">
        <v>17.391891999999999</v>
      </c>
      <c r="Y2005" s="42">
        <v>33.817568000000001</v>
      </c>
      <c r="Z2005" s="42">
        <v>33.817568000000001</v>
      </c>
      <c r="AA2005" s="42">
        <v>23.189188999999999</v>
      </c>
      <c r="AB2005" s="42">
        <v>10.628378</v>
      </c>
      <c r="AC2005" s="42">
        <v>0.96621599999999996</v>
      </c>
      <c r="AD2005" s="42">
        <v>31.885134999999998</v>
      </c>
      <c r="AE2005" s="42">
        <v>94.689188999999999</v>
      </c>
      <c r="AF2005" s="42">
        <v>20.290541000000001</v>
      </c>
      <c r="AG2005" s="42">
        <v>139.13513499999999</v>
      </c>
      <c r="AH2005" s="42">
        <v>31.885134999999998</v>
      </c>
      <c r="AI2005" s="42">
        <v>8.6959459999999993</v>
      </c>
      <c r="AJ2005" s="42">
        <v>32.851351000000001</v>
      </c>
      <c r="AK2005" s="42">
        <v>32.851351000000001</v>
      </c>
      <c r="AL2005" s="42">
        <v>23.189188999999999</v>
      </c>
      <c r="AM2005" s="42">
        <v>9.6621620000000004</v>
      </c>
      <c r="AN2005" s="42">
        <v>0</v>
      </c>
      <c r="AO2005" s="42">
        <v>32.851351000000001</v>
      </c>
      <c r="AP2005" s="42">
        <v>86.959458999999995</v>
      </c>
      <c r="AQ2005" s="42">
        <v>19.324324000000001</v>
      </c>
      <c r="AR2005" s="42">
        <v>224.162162</v>
      </c>
      <c r="AS2005" s="42">
        <v>11.594595</v>
      </c>
      <c r="AT2005" s="42">
        <v>7.72973</v>
      </c>
      <c r="AU2005" s="42">
        <v>27.054054000000001</v>
      </c>
      <c r="AV2005" s="42">
        <v>50.243243</v>
      </c>
      <c r="AW2005" s="42">
        <v>27.054054000000001</v>
      </c>
      <c r="AX2005" s="42">
        <v>23.189188999999999</v>
      </c>
      <c r="AY2005" s="42">
        <v>50.243243</v>
      </c>
      <c r="AZ2005" s="42">
        <v>27.054054000000001</v>
      </c>
      <c r="BA2005" s="42">
        <v>115.94594600000001</v>
      </c>
      <c r="BB2005" s="42">
        <v>3.864865</v>
      </c>
      <c r="BC2005" s="42">
        <v>3.864865</v>
      </c>
      <c r="BD2005" s="42">
        <v>15.459459000000001</v>
      </c>
      <c r="BE2005" s="42">
        <v>23.189188999999999</v>
      </c>
      <c r="BF2005" s="42">
        <v>3.864865</v>
      </c>
      <c r="BG2005" s="42">
        <v>23.189188999999999</v>
      </c>
      <c r="BH2005" s="42">
        <v>27.054054000000001</v>
      </c>
      <c r="BI2005" s="42">
        <v>15.459459000000001</v>
      </c>
      <c r="BJ2005" s="42">
        <v>108.216216</v>
      </c>
      <c r="BK2005" s="42">
        <v>7.72973</v>
      </c>
      <c r="BL2005" s="42">
        <v>3.864865</v>
      </c>
      <c r="BM2005" s="42">
        <v>11.594595</v>
      </c>
      <c r="BN2005" s="42">
        <v>27.054054000000001</v>
      </c>
      <c r="BO2005" s="42">
        <v>23.189188999999999</v>
      </c>
      <c r="BP2005" s="42">
        <v>0</v>
      </c>
      <c r="BQ2005" s="42">
        <v>23.189188999999999</v>
      </c>
      <c r="BR2005" s="42">
        <v>11.594595</v>
      </c>
      <c r="BS2005" s="42">
        <v>11.594595</v>
      </c>
      <c r="BT2005" s="42">
        <v>0</v>
      </c>
      <c r="BU2005" s="42">
        <v>0</v>
      </c>
      <c r="BV2005" s="42">
        <v>0</v>
      </c>
      <c r="BW2005" s="42">
        <v>3.864865</v>
      </c>
      <c r="BX2005" s="42">
        <v>0</v>
      </c>
      <c r="BY2005" s="42">
        <v>0</v>
      </c>
      <c r="BZ2005" s="42">
        <v>0</v>
      </c>
      <c r="CA2005" s="42">
        <v>7.72973</v>
      </c>
      <c r="CB2005" s="42">
        <v>115.94594600000001</v>
      </c>
      <c r="CC2005" s="42">
        <v>3.864865</v>
      </c>
      <c r="CD2005" s="42">
        <v>3.864865</v>
      </c>
      <c r="CE2005" s="42">
        <v>23.189188999999999</v>
      </c>
      <c r="CF2005" s="42">
        <v>34.783783999999997</v>
      </c>
      <c r="CG2005" s="42">
        <v>19.324324000000001</v>
      </c>
      <c r="CH2005" s="42">
        <v>15.459459000000001</v>
      </c>
      <c r="CI2005" s="42">
        <v>0</v>
      </c>
      <c r="CJ2005" s="42">
        <v>15.459459000000001</v>
      </c>
      <c r="CK2005" s="42">
        <v>96.621622000000002</v>
      </c>
      <c r="CL2005" s="42">
        <v>7.72973</v>
      </c>
      <c r="CM2005" s="42">
        <v>3.864865</v>
      </c>
      <c r="CN2005" s="42">
        <v>3.864865</v>
      </c>
      <c r="CO2005" s="42">
        <v>11.594595</v>
      </c>
      <c r="CP2005" s="42">
        <v>7.72973</v>
      </c>
      <c r="CQ2005" s="42">
        <v>7.72973</v>
      </c>
      <c r="CR2005" s="42">
        <v>50.243243</v>
      </c>
      <c r="CS2005" s="42">
        <v>3.864865</v>
      </c>
    </row>
    <row r="2006" spans="1:97">
      <c r="A2006" s="40" t="s">
        <v>4724</v>
      </c>
      <c r="B2006" s="40" t="s">
        <v>289</v>
      </c>
      <c r="C2006" s="40" t="s">
        <v>4176</v>
      </c>
      <c r="D2006" s="40" t="s">
        <v>4187</v>
      </c>
      <c r="E2006" s="40" t="s">
        <v>4221</v>
      </c>
      <c r="F2006" s="40" t="s">
        <v>4195</v>
      </c>
      <c r="G2006" s="41" t="s">
        <v>294</v>
      </c>
      <c r="H2006" s="40" t="s">
        <v>2119</v>
      </c>
      <c r="I2006" s="42">
        <v>93</v>
      </c>
      <c r="J2006" s="42">
        <v>10.65625</v>
      </c>
      <c r="K2006" s="42">
        <v>13.5625</v>
      </c>
      <c r="L2006" s="42">
        <v>14.53125</v>
      </c>
      <c r="M2006" s="42">
        <v>21.3125</v>
      </c>
      <c r="N2006" s="42">
        <v>19.375</v>
      </c>
      <c r="O2006" s="42">
        <v>13.5625</v>
      </c>
      <c r="P2006" s="42">
        <v>16</v>
      </c>
      <c r="Q2006" s="42">
        <v>10</v>
      </c>
      <c r="R2006" s="42">
        <v>12</v>
      </c>
      <c r="S2006" s="42">
        <v>20</v>
      </c>
      <c r="T2006" s="42">
        <v>25</v>
      </c>
      <c r="U2006" s="42">
        <v>13</v>
      </c>
      <c r="V2006" s="42">
        <v>48.4375</v>
      </c>
      <c r="W2006" s="42">
        <v>3.875</v>
      </c>
      <c r="X2006" s="42">
        <v>5.8125</v>
      </c>
      <c r="Y2006" s="42">
        <v>9.6875</v>
      </c>
      <c r="Z2006" s="42">
        <v>11.625</v>
      </c>
      <c r="AA2006" s="42">
        <v>12.59375</v>
      </c>
      <c r="AB2006" s="42">
        <v>4.84375</v>
      </c>
      <c r="AC2006" s="42">
        <v>0</v>
      </c>
      <c r="AD2006" s="42">
        <v>7.75</v>
      </c>
      <c r="AE2006" s="42">
        <v>26.15625</v>
      </c>
      <c r="AF2006" s="42">
        <v>14.53125</v>
      </c>
      <c r="AG2006" s="42">
        <v>44.5625</v>
      </c>
      <c r="AH2006" s="42">
        <v>6.78125</v>
      </c>
      <c r="AI2006" s="42">
        <v>7.75</v>
      </c>
      <c r="AJ2006" s="42">
        <v>4.84375</v>
      </c>
      <c r="AK2006" s="42">
        <v>9.6875</v>
      </c>
      <c r="AL2006" s="42">
        <v>6.78125</v>
      </c>
      <c r="AM2006" s="42">
        <v>8.71875</v>
      </c>
      <c r="AN2006" s="42">
        <v>0</v>
      </c>
      <c r="AO2006" s="42">
        <v>10.65625</v>
      </c>
      <c r="AP2006" s="42">
        <v>23.25</v>
      </c>
      <c r="AQ2006" s="42">
        <v>10.65625</v>
      </c>
      <c r="AR2006" s="42">
        <v>81.375</v>
      </c>
      <c r="AS2006" s="42">
        <v>3.875</v>
      </c>
      <c r="AT2006" s="42">
        <v>3.875</v>
      </c>
      <c r="AU2006" s="42">
        <v>3.875</v>
      </c>
      <c r="AV2006" s="42">
        <v>7.75</v>
      </c>
      <c r="AW2006" s="42">
        <v>7.75</v>
      </c>
      <c r="AX2006" s="42">
        <v>15.5</v>
      </c>
      <c r="AY2006" s="42">
        <v>31</v>
      </c>
      <c r="AZ2006" s="42">
        <v>7.75</v>
      </c>
      <c r="BA2006" s="42">
        <v>31</v>
      </c>
      <c r="BB2006" s="42">
        <v>0</v>
      </c>
      <c r="BC2006" s="42">
        <v>3.875</v>
      </c>
      <c r="BD2006" s="42">
        <v>0</v>
      </c>
      <c r="BE2006" s="42">
        <v>0</v>
      </c>
      <c r="BF2006" s="42">
        <v>0</v>
      </c>
      <c r="BG2006" s="42">
        <v>15.5</v>
      </c>
      <c r="BH2006" s="42">
        <v>7.75</v>
      </c>
      <c r="BI2006" s="42">
        <v>3.875</v>
      </c>
      <c r="BJ2006" s="42">
        <v>50.375</v>
      </c>
      <c r="BK2006" s="42">
        <v>3.875</v>
      </c>
      <c r="BL2006" s="42">
        <v>0</v>
      </c>
      <c r="BM2006" s="42">
        <v>3.875</v>
      </c>
      <c r="BN2006" s="42">
        <v>7.75</v>
      </c>
      <c r="BO2006" s="42">
        <v>7.75</v>
      </c>
      <c r="BP2006" s="42">
        <v>0</v>
      </c>
      <c r="BQ2006" s="42">
        <v>23.25</v>
      </c>
      <c r="BR2006" s="42">
        <v>3.875</v>
      </c>
      <c r="BS2006" s="42">
        <v>11.625</v>
      </c>
      <c r="BT2006" s="42">
        <v>0</v>
      </c>
      <c r="BU2006" s="42">
        <v>0</v>
      </c>
      <c r="BV2006" s="42">
        <v>0</v>
      </c>
      <c r="BW2006" s="42">
        <v>3.875</v>
      </c>
      <c r="BX2006" s="42">
        <v>0</v>
      </c>
      <c r="BY2006" s="42">
        <v>0</v>
      </c>
      <c r="BZ2006" s="42">
        <v>0</v>
      </c>
      <c r="CA2006" s="42">
        <v>7.75</v>
      </c>
      <c r="CB2006" s="42">
        <v>31</v>
      </c>
      <c r="CC2006" s="42">
        <v>3.875</v>
      </c>
      <c r="CD2006" s="42">
        <v>3.875</v>
      </c>
      <c r="CE2006" s="42">
        <v>3.875</v>
      </c>
      <c r="CF2006" s="42">
        <v>0</v>
      </c>
      <c r="CG2006" s="42">
        <v>7.75</v>
      </c>
      <c r="CH2006" s="42">
        <v>11.625</v>
      </c>
      <c r="CI2006" s="42">
        <v>0</v>
      </c>
      <c r="CJ2006" s="42">
        <v>0</v>
      </c>
      <c r="CK2006" s="42">
        <v>38.75</v>
      </c>
      <c r="CL2006" s="42">
        <v>0</v>
      </c>
      <c r="CM2006" s="42">
        <v>0</v>
      </c>
      <c r="CN2006" s="42">
        <v>0</v>
      </c>
      <c r="CO2006" s="42">
        <v>3.875</v>
      </c>
      <c r="CP2006" s="42">
        <v>0</v>
      </c>
      <c r="CQ2006" s="42">
        <v>3.875</v>
      </c>
      <c r="CR2006" s="42">
        <v>31</v>
      </c>
      <c r="CS2006" s="42">
        <v>0</v>
      </c>
    </row>
    <row r="2007" spans="1:97">
      <c r="A2007" s="40" t="s">
        <v>4725</v>
      </c>
      <c r="B2007" s="40" t="s">
        <v>289</v>
      </c>
      <c r="C2007" s="40" t="s">
        <v>4176</v>
      </c>
      <c r="D2007" s="40" t="s">
        <v>4201</v>
      </c>
      <c r="E2007" s="40" t="s">
        <v>4291</v>
      </c>
      <c r="F2007" s="40" t="s">
        <v>2903</v>
      </c>
      <c r="G2007" s="41" t="s">
        <v>294</v>
      </c>
      <c r="H2007" s="40" t="s">
        <v>4726</v>
      </c>
      <c r="I2007" s="42">
        <v>703</v>
      </c>
      <c r="J2007" s="42">
        <v>122</v>
      </c>
      <c r="K2007" s="42">
        <v>136</v>
      </c>
      <c r="L2007" s="42">
        <v>129</v>
      </c>
      <c r="M2007" s="42">
        <v>163</v>
      </c>
      <c r="N2007" s="42">
        <v>97</v>
      </c>
      <c r="O2007" s="42">
        <v>56</v>
      </c>
      <c r="P2007" s="42">
        <v>105</v>
      </c>
      <c r="Q2007" s="42">
        <v>128</v>
      </c>
      <c r="R2007" s="42">
        <v>142</v>
      </c>
      <c r="S2007" s="42">
        <v>117</v>
      </c>
      <c r="T2007" s="42">
        <v>78</v>
      </c>
      <c r="U2007" s="42">
        <v>49</v>
      </c>
      <c r="V2007" s="42">
        <v>368</v>
      </c>
      <c r="W2007" s="42">
        <v>62</v>
      </c>
      <c r="X2007" s="42">
        <v>70</v>
      </c>
      <c r="Y2007" s="42">
        <v>69</v>
      </c>
      <c r="Z2007" s="42">
        <v>94</v>
      </c>
      <c r="AA2007" s="42">
        <v>52</v>
      </c>
      <c r="AB2007" s="42">
        <v>21</v>
      </c>
      <c r="AC2007" s="42">
        <v>0</v>
      </c>
      <c r="AD2007" s="42">
        <v>81</v>
      </c>
      <c r="AE2007" s="42">
        <v>244</v>
      </c>
      <c r="AF2007" s="42">
        <v>43</v>
      </c>
      <c r="AG2007" s="42">
        <v>335</v>
      </c>
      <c r="AH2007" s="42">
        <v>60</v>
      </c>
      <c r="AI2007" s="42">
        <v>66</v>
      </c>
      <c r="AJ2007" s="42">
        <v>60</v>
      </c>
      <c r="AK2007" s="42">
        <v>69</v>
      </c>
      <c r="AL2007" s="42">
        <v>45</v>
      </c>
      <c r="AM2007" s="42">
        <v>29</v>
      </c>
      <c r="AN2007" s="42">
        <v>6</v>
      </c>
      <c r="AO2007" s="42">
        <v>78</v>
      </c>
      <c r="AP2007" s="42">
        <v>200</v>
      </c>
      <c r="AQ2007" s="42">
        <v>57</v>
      </c>
      <c r="AR2007" s="42">
        <v>564</v>
      </c>
      <c r="AS2007" s="42">
        <v>52</v>
      </c>
      <c r="AT2007" s="42">
        <v>44</v>
      </c>
      <c r="AU2007" s="42">
        <v>28</v>
      </c>
      <c r="AV2007" s="42">
        <v>84</v>
      </c>
      <c r="AW2007" s="42">
        <v>68</v>
      </c>
      <c r="AX2007" s="42">
        <v>116</v>
      </c>
      <c r="AY2007" s="42">
        <v>144</v>
      </c>
      <c r="AZ2007" s="42">
        <v>28</v>
      </c>
      <c r="BA2007" s="42">
        <v>312</v>
      </c>
      <c r="BB2007" s="42">
        <v>40</v>
      </c>
      <c r="BC2007" s="42">
        <v>44</v>
      </c>
      <c r="BD2007" s="42">
        <v>12</v>
      </c>
      <c r="BE2007" s="42">
        <v>28</v>
      </c>
      <c r="BF2007" s="42">
        <v>4</v>
      </c>
      <c r="BG2007" s="42">
        <v>100</v>
      </c>
      <c r="BH2007" s="42">
        <v>68</v>
      </c>
      <c r="BI2007" s="42">
        <v>16</v>
      </c>
      <c r="BJ2007" s="42">
        <v>252</v>
      </c>
      <c r="BK2007" s="42">
        <v>12</v>
      </c>
      <c r="BL2007" s="42">
        <v>0</v>
      </c>
      <c r="BM2007" s="42">
        <v>16</v>
      </c>
      <c r="BN2007" s="42">
        <v>56</v>
      </c>
      <c r="BO2007" s="42">
        <v>64</v>
      </c>
      <c r="BP2007" s="42">
        <v>16</v>
      </c>
      <c r="BQ2007" s="42">
        <v>76</v>
      </c>
      <c r="BR2007" s="42">
        <v>12</v>
      </c>
      <c r="BS2007" s="42">
        <v>48</v>
      </c>
      <c r="BT2007" s="42">
        <v>0</v>
      </c>
      <c r="BU2007" s="42">
        <v>0</v>
      </c>
      <c r="BV2007" s="42">
        <v>0</v>
      </c>
      <c r="BW2007" s="42">
        <v>4</v>
      </c>
      <c r="BX2007" s="42">
        <v>8</v>
      </c>
      <c r="BY2007" s="42">
        <v>20</v>
      </c>
      <c r="BZ2007" s="42">
        <v>0</v>
      </c>
      <c r="CA2007" s="42">
        <v>16</v>
      </c>
      <c r="CB2007" s="42">
        <v>312</v>
      </c>
      <c r="CC2007" s="42">
        <v>28</v>
      </c>
      <c r="CD2007" s="42">
        <v>36</v>
      </c>
      <c r="CE2007" s="42">
        <v>28</v>
      </c>
      <c r="CF2007" s="42">
        <v>72</v>
      </c>
      <c r="CG2007" s="42">
        <v>52</v>
      </c>
      <c r="CH2007" s="42">
        <v>88</v>
      </c>
      <c r="CI2007" s="42">
        <v>0</v>
      </c>
      <c r="CJ2007" s="42">
        <v>8</v>
      </c>
      <c r="CK2007" s="42">
        <v>204</v>
      </c>
      <c r="CL2007" s="42">
        <v>24</v>
      </c>
      <c r="CM2007" s="42">
        <v>8</v>
      </c>
      <c r="CN2007" s="42">
        <v>0</v>
      </c>
      <c r="CO2007" s="42">
        <v>8</v>
      </c>
      <c r="CP2007" s="42">
        <v>8</v>
      </c>
      <c r="CQ2007" s="42">
        <v>8</v>
      </c>
      <c r="CR2007" s="42">
        <v>144</v>
      </c>
      <c r="CS2007" s="42">
        <v>4</v>
      </c>
    </row>
    <row r="2008" spans="1:97">
      <c r="A2008" s="40" t="s">
        <v>4727</v>
      </c>
      <c r="B2008" s="40" t="s">
        <v>289</v>
      </c>
      <c r="C2008" s="40" t="s">
        <v>4176</v>
      </c>
      <c r="D2008" s="40" t="s">
        <v>4201</v>
      </c>
      <c r="E2008" s="40" t="s">
        <v>4473</v>
      </c>
      <c r="F2008" s="40" t="s">
        <v>2903</v>
      </c>
      <c r="G2008" s="41" t="s">
        <v>294</v>
      </c>
      <c r="H2008" s="40" t="s">
        <v>4728</v>
      </c>
      <c r="I2008" s="42">
        <v>15370</v>
      </c>
      <c r="J2008" s="42">
        <v>2518.29007</v>
      </c>
      <c r="K2008" s="42">
        <v>1971.155188</v>
      </c>
      <c r="L2008" s="42">
        <v>3974.163035</v>
      </c>
      <c r="M2008" s="42">
        <v>3263.532557</v>
      </c>
      <c r="N2008" s="42">
        <v>2023.315034</v>
      </c>
      <c r="O2008" s="42">
        <v>1619.5441169999999</v>
      </c>
      <c r="P2008" s="42">
        <v>2061</v>
      </c>
      <c r="Q2008" s="42">
        <v>2047</v>
      </c>
      <c r="R2008" s="42">
        <v>3177</v>
      </c>
      <c r="S2008" s="42">
        <v>2144</v>
      </c>
      <c r="T2008" s="42">
        <v>2081</v>
      </c>
      <c r="U2008" s="42">
        <v>1114</v>
      </c>
      <c r="V2008" s="42">
        <v>7211.9298090000002</v>
      </c>
      <c r="W2008" s="42">
        <v>1272.2446520000001</v>
      </c>
      <c r="X2008" s="42">
        <v>945.75167799999997</v>
      </c>
      <c r="Y2008" s="42">
        <v>1980.1237570000001</v>
      </c>
      <c r="Z2008" s="42">
        <v>1573.9529379999999</v>
      </c>
      <c r="AA2008" s="42">
        <v>899.54074900000001</v>
      </c>
      <c r="AB2008" s="42">
        <v>513.85573799999997</v>
      </c>
      <c r="AC2008" s="42">
        <v>26.460297000000001</v>
      </c>
      <c r="AD2008" s="42">
        <v>1557.6256619999999</v>
      </c>
      <c r="AE2008" s="42">
        <v>4721.1011660000004</v>
      </c>
      <c r="AF2008" s="42">
        <v>933.20298200000002</v>
      </c>
      <c r="AG2008" s="42">
        <v>8158.0701909999998</v>
      </c>
      <c r="AH2008" s="42">
        <v>1246.0454179999999</v>
      </c>
      <c r="AI2008" s="42">
        <v>1025.4035100000001</v>
      </c>
      <c r="AJ2008" s="42">
        <v>1994.039278</v>
      </c>
      <c r="AK2008" s="42">
        <v>1689.5796190000001</v>
      </c>
      <c r="AL2008" s="42">
        <v>1123.7742840000001</v>
      </c>
      <c r="AM2008" s="42">
        <v>937.15186500000004</v>
      </c>
      <c r="AN2008" s="42">
        <v>142.07621700000001</v>
      </c>
      <c r="AO2008" s="42">
        <v>1561.4202150000001</v>
      </c>
      <c r="AP2008" s="42">
        <v>4895.9725239999998</v>
      </c>
      <c r="AQ2008" s="42">
        <v>1700.6774519999999</v>
      </c>
      <c r="AR2008" s="42">
        <v>12854.709976</v>
      </c>
      <c r="AS2008" s="42">
        <v>6.7020439999999999</v>
      </c>
      <c r="AT2008" s="42">
        <v>595.09075700000005</v>
      </c>
      <c r="AU2008" s="42">
        <v>1123.2716869999999</v>
      </c>
      <c r="AV2008" s="42">
        <v>1887.9080409999999</v>
      </c>
      <c r="AW2008" s="42">
        <v>2299.500849</v>
      </c>
      <c r="AX2008" s="42">
        <v>1609.257664</v>
      </c>
      <c r="AY2008" s="42">
        <v>3208.494698</v>
      </c>
      <c r="AZ2008" s="42">
        <v>2124.4842349999999</v>
      </c>
      <c r="BA2008" s="42">
        <v>5952.685356</v>
      </c>
      <c r="BB2008" s="42">
        <v>6.7020439999999999</v>
      </c>
      <c r="BC2008" s="42">
        <v>435.61333100000002</v>
      </c>
      <c r="BD2008" s="42">
        <v>637.25628099999994</v>
      </c>
      <c r="BE2008" s="42">
        <v>904.73307899999998</v>
      </c>
      <c r="BF2008" s="42">
        <v>583.77641900000003</v>
      </c>
      <c r="BG2008" s="42">
        <v>1319.98173</v>
      </c>
      <c r="BH2008" s="42">
        <v>1368.438944</v>
      </c>
      <c r="BI2008" s="42">
        <v>696.18352800000002</v>
      </c>
      <c r="BJ2008" s="42">
        <v>6902.0246200000001</v>
      </c>
      <c r="BK2008" s="42">
        <v>0</v>
      </c>
      <c r="BL2008" s="42">
        <v>159.47742700000001</v>
      </c>
      <c r="BM2008" s="42">
        <v>486.01540599999998</v>
      </c>
      <c r="BN2008" s="42">
        <v>983.17496200000005</v>
      </c>
      <c r="BO2008" s="42">
        <v>1715.72443</v>
      </c>
      <c r="BP2008" s="42">
        <v>289.27593400000001</v>
      </c>
      <c r="BQ2008" s="42">
        <v>1840.055754</v>
      </c>
      <c r="BR2008" s="42">
        <v>1428.300708</v>
      </c>
      <c r="BS2008" s="42">
        <v>1187.925041</v>
      </c>
      <c r="BT2008" s="42">
        <v>0.937141</v>
      </c>
      <c r="BU2008" s="42">
        <v>0</v>
      </c>
      <c r="BV2008" s="42">
        <v>29.540527000000001</v>
      </c>
      <c r="BW2008" s="42">
        <v>86.676185000000004</v>
      </c>
      <c r="BX2008" s="42">
        <v>209.14985200000001</v>
      </c>
      <c r="BY2008" s="42">
        <v>190.20267899999999</v>
      </c>
      <c r="BZ2008" s="42">
        <v>0</v>
      </c>
      <c r="CA2008" s="42">
        <v>671.41865600000006</v>
      </c>
      <c r="CB2008" s="42">
        <v>7054.0437000000002</v>
      </c>
      <c r="CC2008" s="42">
        <v>0</v>
      </c>
      <c r="CD2008" s="42">
        <v>508.35206199999999</v>
      </c>
      <c r="CE2008" s="42">
        <v>885.13200099999995</v>
      </c>
      <c r="CF2008" s="42">
        <v>1610.167238</v>
      </c>
      <c r="CG2008" s="42">
        <v>1828.873464</v>
      </c>
      <c r="CH2008" s="42">
        <v>1257.4793320000001</v>
      </c>
      <c r="CI2008" s="42">
        <v>24.884779000000002</v>
      </c>
      <c r="CJ2008" s="42">
        <v>939.15482399999996</v>
      </c>
      <c r="CK2008" s="42">
        <v>4612.7412350000004</v>
      </c>
      <c r="CL2008" s="42">
        <v>5.7649030000000003</v>
      </c>
      <c r="CM2008" s="42">
        <v>86.738696000000004</v>
      </c>
      <c r="CN2008" s="42">
        <v>208.59915799999999</v>
      </c>
      <c r="CO2008" s="42">
        <v>191.064618</v>
      </c>
      <c r="CP2008" s="42">
        <v>261.47753299999999</v>
      </c>
      <c r="CQ2008" s="42">
        <v>161.57565299999999</v>
      </c>
      <c r="CR2008" s="42">
        <v>3183.609919</v>
      </c>
      <c r="CS2008" s="42">
        <v>513.91075499999999</v>
      </c>
    </row>
    <row r="2009" spans="1:97">
      <c r="A2009" s="40" t="s">
        <v>4729</v>
      </c>
      <c r="B2009" s="40" t="s">
        <v>289</v>
      </c>
      <c r="C2009" s="40" t="s">
        <v>4176</v>
      </c>
      <c r="D2009" s="40" t="s">
        <v>4187</v>
      </c>
      <c r="E2009" s="40" t="s">
        <v>4463</v>
      </c>
      <c r="F2009" s="40" t="s">
        <v>4195</v>
      </c>
      <c r="G2009" s="41" t="s">
        <v>294</v>
      </c>
      <c r="H2009" s="40" t="s">
        <v>4730</v>
      </c>
      <c r="I2009" s="42">
        <v>362</v>
      </c>
      <c r="J2009" s="42">
        <v>63.174515</v>
      </c>
      <c r="K2009" s="42">
        <v>40.110802999999997</v>
      </c>
      <c r="L2009" s="42">
        <v>84.232686999999999</v>
      </c>
      <c r="M2009" s="42">
        <v>80.221607000000006</v>
      </c>
      <c r="N2009" s="42">
        <v>65.180054999999996</v>
      </c>
      <c r="O2009" s="42">
        <v>29.080331999999999</v>
      </c>
      <c r="P2009" s="42">
        <v>64</v>
      </c>
      <c r="Q2009" s="42">
        <v>72</v>
      </c>
      <c r="R2009" s="42">
        <v>74</v>
      </c>
      <c r="S2009" s="42">
        <v>73</v>
      </c>
      <c r="T2009" s="42">
        <v>62</v>
      </c>
      <c r="U2009" s="42">
        <v>24</v>
      </c>
      <c r="V2009" s="42">
        <v>176.48753500000001</v>
      </c>
      <c r="W2009" s="42">
        <v>30.083102</v>
      </c>
      <c r="X2009" s="42">
        <v>22.060942000000001</v>
      </c>
      <c r="Y2009" s="42">
        <v>41.113573000000002</v>
      </c>
      <c r="Z2009" s="42">
        <v>43.119114000000003</v>
      </c>
      <c r="AA2009" s="42">
        <v>29.080331999999999</v>
      </c>
      <c r="AB2009" s="42">
        <v>11.030471</v>
      </c>
      <c r="AC2009" s="42">
        <v>0</v>
      </c>
      <c r="AD2009" s="42">
        <v>40.110802999999997</v>
      </c>
      <c r="AE2009" s="42">
        <v>111.307479</v>
      </c>
      <c r="AF2009" s="42">
        <v>25.069251999999999</v>
      </c>
      <c r="AG2009" s="42">
        <v>185.51246499999999</v>
      </c>
      <c r="AH2009" s="42">
        <v>33.091413000000003</v>
      </c>
      <c r="AI2009" s="42">
        <v>18.049861</v>
      </c>
      <c r="AJ2009" s="42">
        <v>43.119114000000003</v>
      </c>
      <c r="AK2009" s="42">
        <v>37.102493000000003</v>
      </c>
      <c r="AL2009" s="42">
        <v>36.099722999999997</v>
      </c>
      <c r="AM2009" s="42">
        <v>15.041551</v>
      </c>
      <c r="AN2009" s="42">
        <v>3.0083099999999998</v>
      </c>
      <c r="AO2009" s="42">
        <v>41.113573000000002</v>
      </c>
      <c r="AP2009" s="42">
        <v>108.29916900000001</v>
      </c>
      <c r="AQ2009" s="42">
        <v>36.099722999999997</v>
      </c>
      <c r="AR2009" s="42">
        <v>308.85318599999999</v>
      </c>
      <c r="AS2009" s="42">
        <v>12.033241</v>
      </c>
      <c r="AT2009" s="42">
        <v>8.0221610000000005</v>
      </c>
      <c r="AU2009" s="42">
        <v>12.033241</v>
      </c>
      <c r="AV2009" s="42">
        <v>32.088642999999998</v>
      </c>
      <c r="AW2009" s="42">
        <v>52.144044000000001</v>
      </c>
      <c r="AX2009" s="42">
        <v>60.166204999999998</v>
      </c>
      <c r="AY2009" s="42">
        <v>92.254847999999996</v>
      </c>
      <c r="AZ2009" s="42">
        <v>40.110802999999997</v>
      </c>
      <c r="BA2009" s="42">
        <v>140.387812</v>
      </c>
      <c r="BB2009" s="42">
        <v>8.0221610000000005</v>
      </c>
      <c r="BC2009" s="42">
        <v>8.0221610000000005</v>
      </c>
      <c r="BD2009" s="42">
        <v>4.0110799999999998</v>
      </c>
      <c r="BE2009" s="42">
        <v>12.033241</v>
      </c>
      <c r="BF2009" s="42">
        <v>0</v>
      </c>
      <c r="BG2009" s="42">
        <v>52.144044000000001</v>
      </c>
      <c r="BH2009" s="42">
        <v>48.132964000000001</v>
      </c>
      <c r="BI2009" s="42">
        <v>8.0221610000000005</v>
      </c>
      <c r="BJ2009" s="42">
        <v>168.465374</v>
      </c>
      <c r="BK2009" s="42">
        <v>4.0110799999999998</v>
      </c>
      <c r="BL2009" s="42">
        <v>0</v>
      </c>
      <c r="BM2009" s="42">
        <v>8.0221610000000005</v>
      </c>
      <c r="BN2009" s="42">
        <v>20.055402000000001</v>
      </c>
      <c r="BO2009" s="42">
        <v>52.144044000000001</v>
      </c>
      <c r="BP2009" s="42">
        <v>8.0221610000000005</v>
      </c>
      <c r="BQ2009" s="42">
        <v>44.121884000000001</v>
      </c>
      <c r="BR2009" s="42">
        <v>32.088642999999998</v>
      </c>
      <c r="BS2009" s="42">
        <v>24.066482000000001</v>
      </c>
      <c r="BT2009" s="42">
        <v>0</v>
      </c>
      <c r="BU2009" s="42">
        <v>0</v>
      </c>
      <c r="BV2009" s="42">
        <v>0</v>
      </c>
      <c r="BW2009" s="42">
        <v>4.0110799999999998</v>
      </c>
      <c r="BX2009" s="42">
        <v>0</v>
      </c>
      <c r="BY2009" s="42">
        <v>0</v>
      </c>
      <c r="BZ2009" s="42">
        <v>0</v>
      </c>
      <c r="CA2009" s="42">
        <v>20.055402000000001</v>
      </c>
      <c r="CB2009" s="42">
        <v>156.43213299999999</v>
      </c>
      <c r="CC2009" s="42">
        <v>4.0110799999999998</v>
      </c>
      <c r="CD2009" s="42">
        <v>8.0221610000000005</v>
      </c>
      <c r="CE2009" s="42">
        <v>12.033241</v>
      </c>
      <c r="CF2009" s="42">
        <v>24.066482000000001</v>
      </c>
      <c r="CG2009" s="42">
        <v>44.121884000000001</v>
      </c>
      <c r="CH2009" s="42">
        <v>56.155124999999998</v>
      </c>
      <c r="CI2009" s="42">
        <v>0</v>
      </c>
      <c r="CJ2009" s="42">
        <v>8.0221610000000005</v>
      </c>
      <c r="CK2009" s="42">
        <v>128.35457099999999</v>
      </c>
      <c r="CL2009" s="42">
        <v>8.0221610000000005</v>
      </c>
      <c r="CM2009" s="42">
        <v>0</v>
      </c>
      <c r="CN2009" s="42">
        <v>0</v>
      </c>
      <c r="CO2009" s="42">
        <v>4.0110799999999998</v>
      </c>
      <c r="CP2009" s="42">
        <v>8.0221610000000005</v>
      </c>
      <c r="CQ2009" s="42">
        <v>4.0110799999999998</v>
      </c>
      <c r="CR2009" s="42">
        <v>92.254847999999996</v>
      </c>
      <c r="CS2009" s="42">
        <v>12.033241</v>
      </c>
    </row>
    <row r="2010" spans="1:97">
      <c r="A2010" s="40" t="s">
        <v>4731</v>
      </c>
      <c r="B2010" s="40" t="s">
        <v>289</v>
      </c>
      <c r="C2010" s="40" t="s">
        <v>4176</v>
      </c>
      <c r="D2010" s="40" t="s">
        <v>4177</v>
      </c>
      <c r="E2010" s="40" t="s">
        <v>4181</v>
      </c>
      <c r="F2010" s="40" t="s">
        <v>2814</v>
      </c>
      <c r="G2010" s="41" t="s">
        <v>294</v>
      </c>
      <c r="H2010" s="40" t="s">
        <v>4732</v>
      </c>
      <c r="I2010" s="42">
        <v>284</v>
      </c>
      <c r="J2010" s="42">
        <v>64</v>
      </c>
      <c r="K2010" s="42">
        <v>29</v>
      </c>
      <c r="L2010" s="42">
        <v>65</v>
      </c>
      <c r="M2010" s="42">
        <v>53</v>
      </c>
      <c r="N2010" s="42">
        <v>54</v>
      </c>
      <c r="O2010" s="42">
        <v>19</v>
      </c>
      <c r="P2010" s="42">
        <v>45</v>
      </c>
      <c r="Q2010" s="42">
        <v>37</v>
      </c>
      <c r="R2010" s="42">
        <v>59</v>
      </c>
      <c r="S2010" s="42">
        <v>72</v>
      </c>
      <c r="T2010" s="42">
        <v>26</v>
      </c>
      <c r="U2010" s="42">
        <v>19</v>
      </c>
      <c r="V2010" s="42">
        <v>143</v>
      </c>
      <c r="W2010" s="42">
        <v>30</v>
      </c>
      <c r="X2010" s="42">
        <v>15</v>
      </c>
      <c r="Y2010" s="42">
        <v>30</v>
      </c>
      <c r="Z2010" s="42">
        <v>28</v>
      </c>
      <c r="AA2010" s="42">
        <v>31</v>
      </c>
      <c r="AB2010" s="42">
        <v>9</v>
      </c>
      <c r="AC2010" s="42">
        <v>0</v>
      </c>
      <c r="AD2010" s="42">
        <v>38</v>
      </c>
      <c r="AE2010" s="42">
        <v>82</v>
      </c>
      <c r="AF2010" s="42">
        <v>23</v>
      </c>
      <c r="AG2010" s="42">
        <v>141</v>
      </c>
      <c r="AH2010" s="42">
        <v>34</v>
      </c>
      <c r="AI2010" s="42">
        <v>14</v>
      </c>
      <c r="AJ2010" s="42">
        <v>35</v>
      </c>
      <c r="AK2010" s="42">
        <v>25</v>
      </c>
      <c r="AL2010" s="42">
        <v>23</v>
      </c>
      <c r="AM2010" s="42">
        <v>8</v>
      </c>
      <c r="AN2010" s="42">
        <v>2</v>
      </c>
      <c r="AO2010" s="42">
        <v>43</v>
      </c>
      <c r="AP2010" s="42">
        <v>78</v>
      </c>
      <c r="AQ2010" s="42">
        <v>20</v>
      </c>
      <c r="AR2010" s="42">
        <v>220</v>
      </c>
      <c r="AS2010" s="42">
        <v>28</v>
      </c>
      <c r="AT2010" s="42">
        <v>24</v>
      </c>
      <c r="AU2010" s="42">
        <v>4</v>
      </c>
      <c r="AV2010" s="42">
        <v>12</v>
      </c>
      <c r="AW2010" s="42">
        <v>32</v>
      </c>
      <c r="AX2010" s="42">
        <v>16</v>
      </c>
      <c r="AY2010" s="42">
        <v>84</v>
      </c>
      <c r="AZ2010" s="42">
        <v>20</v>
      </c>
      <c r="BA2010" s="42">
        <v>104</v>
      </c>
      <c r="BB2010" s="42">
        <v>24</v>
      </c>
      <c r="BC2010" s="42">
        <v>20</v>
      </c>
      <c r="BD2010" s="42">
        <v>0</v>
      </c>
      <c r="BE2010" s="42">
        <v>4</v>
      </c>
      <c r="BF2010" s="42">
        <v>8</v>
      </c>
      <c r="BG2010" s="42">
        <v>12</v>
      </c>
      <c r="BH2010" s="42">
        <v>36</v>
      </c>
      <c r="BI2010" s="42">
        <v>0</v>
      </c>
      <c r="BJ2010" s="42">
        <v>116</v>
      </c>
      <c r="BK2010" s="42">
        <v>4</v>
      </c>
      <c r="BL2010" s="42">
        <v>4</v>
      </c>
      <c r="BM2010" s="42">
        <v>4</v>
      </c>
      <c r="BN2010" s="42">
        <v>8</v>
      </c>
      <c r="BO2010" s="42">
        <v>24</v>
      </c>
      <c r="BP2010" s="42">
        <v>4</v>
      </c>
      <c r="BQ2010" s="42">
        <v>48</v>
      </c>
      <c r="BR2010" s="42">
        <v>20</v>
      </c>
      <c r="BS2010" s="42">
        <v>16</v>
      </c>
      <c r="BT2010" s="42">
        <v>0</v>
      </c>
      <c r="BU2010" s="42">
        <v>0</v>
      </c>
      <c r="BV2010" s="42">
        <v>0</v>
      </c>
      <c r="BW2010" s="42">
        <v>0</v>
      </c>
      <c r="BX2010" s="42">
        <v>0</v>
      </c>
      <c r="BY2010" s="42">
        <v>0</v>
      </c>
      <c r="BZ2010" s="42">
        <v>0</v>
      </c>
      <c r="CA2010" s="42">
        <v>16</v>
      </c>
      <c r="CB2010" s="42">
        <v>96</v>
      </c>
      <c r="CC2010" s="42">
        <v>28</v>
      </c>
      <c r="CD2010" s="42">
        <v>12</v>
      </c>
      <c r="CE2010" s="42">
        <v>4</v>
      </c>
      <c r="CF2010" s="42">
        <v>12</v>
      </c>
      <c r="CG2010" s="42">
        <v>20</v>
      </c>
      <c r="CH2010" s="42">
        <v>16</v>
      </c>
      <c r="CI2010" s="42">
        <v>0</v>
      </c>
      <c r="CJ2010" s="42">
        <v>4</v>
      </c>
      <c r="CK2010" s="42">
        <v>108</v>
      </c>
      <c r="CL2010" s="42">
        <v>0</v>
      </c>
      <c r="CM2010" s="42">
        <v>12</v>
      </c>
      <c r="CN2010" s="42">
        <v>0</v>
      </c>
      <c r="CO2010" s="42">
        <v>0</v>
      </c>
      <c r="CP2010" s="42">
        <v>12</v>
      </c>
      <c r="CQ2010" s="42">
        <v>0</v>
      </c>
      <c r="CR2010" s="42">
        <v>84</v>
      </c>
      <c r="CS2010" s="42">
        <v>0</v>
      </c>
    </row>
    <row r="2011" spans="1:97">
      <c r="A2011" s="40" t="s">
        <v>4733</v>
      </c>
      <c r="B2011" s="40" t="s">
        <v>289</v>
      </c>
      <c r="C2011" s="40" t="s">
        <v>4176</v>
      </c>
      <c r="D2011" s="40" t="s">
        <v>4187</v>
      </c>
      <c r="E2011" s="40" t="s">
        <v>4188</v>
      </c>
      <c r="F2011" s="40" t="s">
        <v>2814</v>
      </c>
      <c r="G2011" s="41" t="s">
        <v>294</v>
      </c>
      <c r="H2011" s="40" t="s">
        <v>4734</v>
      </c>
      <c r="I2011" s="42">
        <v>161</v>
      </c>
      <c r="J2011" s="42">
        <v>28.352201000000001</v>
      </c>
      <c r="K2011" s="42">
        <v>18.226414999999999</v>
      </c>
      <c r="L2011" s="42">
        <v>28.352201000000001</v>
      </c>
      <c r="M2011" s="42">
        <v>41.515723000000001</v>
      </c>
      <c r="N2011" s="42">
        <v>27.339623</v>
      </c>
      <c r="O2011" s="42">
        <v>17.213836000000001</v>
      </c>
      <c r="P2011" s="42">
        <v>29</v>
      </c>
      <c r="Q2011" s="42">
        <v>9</v>
      </c>
      <c r="R2011" s="42">
        <v>36</v>
      </c>
      <c r="S2011" s="42">
        <v>22</v>
      </c>
      <c r="T2011" s="42">
        <v>26</v>
      </c>
      <c r="U2011" s="42">
        <v>21</v>
      </c>
      <c r="V2011" s="42">
        <v>83.031447</v>
      </c>
      <c r="W2011" s="42">
        <v>14.176100999999999</v>
      </c>
      <c r="X2011" s="42">
        <v>11.138365</v>
      </c>
      <c r="Y2011" s="42">
        <v>14.176100999999999</v>
      </c>
      <c r="Z2011" s="42">
        <v>24.301887000000001</v>
      </c>
      <c r="AA2011" s="42">
        <v>14.176100999999999</v>
      </c>
      <c r="AB2011" s="42">
        <v>4.0503140000000002</v>
      </c>
      <c r="AC2011" s="42">
        <v>1.0125789999999999</v>
      </c>
      <c r="AD2011" s="42">
        <v>20.251571999999999</v>
      </c>
      <c r="AE2011" s="42">
        <v>47.591194999999999</v>
      </c>
      <c r="AF2011" s="42">
        <v>15.188679</v>
      </c>
      <c r="AG2011" s="42">
        <v>77.968553</v>
      </c>
      <c r="AH2011" s="42">
        <v>14.176100999999999</v>
      </c>
      <c r="AI2011" s="42">
        <v>7.08805</v>
      </c>
      <c r="AJ2011" s="42">
        <v>14.176100999999999</v>
      </c>
      <c r="AK2011" s="42">
        <v>17.213836000000001</v>
      </c>
      <c r="AL2011" s="42">
        <v>13.163522</v>
      </c>
      <c r="AM2011" s="42">
        <v>12.150943</v>
      </c>
      <c r="AN2011" s="42">
        <v>0</v>
      </c>
      <c r="AO2011" s="42">
        <v>16.201257999999999</v>
      </c>
      <c r="AP2011" s="42">
        <v>42.528301999999996</v>
      </c>
      <c r="AQ2011" s="42">
        <v>19.238994000000002</v>
      </c>
      <c r="AR2011" s="42">
        <v>125.559748</v>
      </c>
      <c r="AS2011" s="42">
        <v>8.1006289999999996</v>
      </c>
      <c r="AT2011" s="42">
        <v>4.0503140000000002</v>
      </c>
      <c r="AU2011" s="42">
        <v>16.201257999999999</v>
      </c>
      <c r="AV2011" s="42">
        <v>8.1006289999999996</v>
      </c>
      <c r="AW2011" s="42">
        <v>8.1006289999999996</v>
      </c>
      <c r="AX2011" s="42">
        <v>8.1006289999999996</v>
      </c>
      <c r="AY2011" s="42">
        <v>40.503145000000004</v>
      </c>
      <c r="AZ2011" s="42">
        <v>32.402515999999999</v>
      </c>
      <c r="BA2011" s="42">
        <v>76.955974999999995</v>
      </c>
      <c r="BB2011" s="42">
        <v>8.1006289999999996</v>
      </c>
      <c r="BC2011" s="42">
        <v>4.0503140000000002</v>
      </c>
      <c r="BD2011" s="42">
        <v>8.1006289999999996</v>
      </c>
      <c r="BE2011" s="42">
        <v>0</v>
      </c>
      <c r="BF2011" s="42">
        <v>0</v>
      </c>
      <c r="BG2011" s="42">
        <v>4.0503140000000002</v>
      </c>
      <c r="BH2011" s="42">
        <v>28.352201000000001</v>
      </c>
      <c r="BI2011" s="42">
        <v>24.301887000000001</v>
      </c>
      <c r="BJ2011" s="42">
        <v>48.603774000000001</v>
      </c>
      <c r="BK2011" s="42">
        <v>0</v>
      </c>
      <c r="BL2011" s="42">
        <v>0</v>
      </c>
      <c r="BM2011" s="42">
        <v>8.1006289999999996</v>
      </c>
      <c r="BN2011" s="42">
        <v>8.1006289999999996</v>
      </c>
      <c r="BO2011" s="42">
        <v>8.1006289999999996</v>
      </c>
      <c r="BP2011" s="42">
        <v>4.0503140000000002</v>
      </c>
      <c r="BQ2011" s="42">
        <v>12.150943</v>
      </c>
      <c r="BR2011" s="42">
        <v>8.1006289999999996</v>
      </c>
      <c r="BS2011" s="42">
        <v>12.150943</v>
      </c>
      <c r="BT2011" s="42">
        <v>0</v>
      </c>
      <c r="BU2011" s="42">
        <v>0</v>
      </c>
      <c r="BV2011" s="42">
        <v>0</v>
      </c>
      <c r="BW2011" s="42">
        <v>0</v>
      </c>
      <c r="BX2011" s="42">
        <v>0</v>
      </c>
      <c r="BY2011" s="42">
        <v>0</v>
      </c>
      <c r="BZ2011" s="42">
        <v>0</v>
      </c>
      <c r="CA2011" s="42">
        <v>12.150943</v>
      </c>
      <c r="CB2011" s="42">
        <v>60.754716999999999</v>
      </c>
      <c r="CC2011" s="42">
        <v>8.1006289999999996</v>
      </c>
      <c r="CD2011" s="42">
        <v>4.0503140000000002</v>
      </c>
      <c r="CE2011" s="42">
        <v>12.150943</v>
      </c>
      <c r="CF2011" s="42">
        <v>8.1006289999999996</v>
      </c>
      <c r="CG2011" s="42">
        <v>8.1006289999999996</v>
      </c>
      <c r="CH2011" s="42">
        <v>4.0503140000000002</v>
      </c>
      <c r="CI2011" s="42">
        <v>4.0503140000000002</v>
      </c>
      <c r="CJ2011" s="42">
        <v>12.150943</v>
      </c>
      <c r="CK2011" s="42">
        <v>52.654088000000002</v>
      </c>
      <c r="CL2011" s="42">
        <v>0</v>
      </c>
      <c r="CM2011" s="42">
        <v>0</v>
      </c>
      <c r="CN2011" s="42">
        <v>4.0503140000000002</v>
      </c>
      <c r="CO2011" s="42">
        <v>0</v>
      </c>
      <c r="CP2011" s="42">
        <v>0</v>
      </c>
      <c r="CQ2011" s="42">
        <v>4.0503140000000002</v>
      </c>
      <c r="CR2011" s="42">
        <v>36.452829999999999</v>
      </c>
      <c r="CS2011" s="42">
        <v>8.1006289999999996</v>
      </c>
    </row>
    <row r="2012" spans="1:97">
      <c r="A2012" s="40" t="s">
        <v>4735</v>
      </c>
      <c r="B2012" s="40" t="s">
        <v>289</v>
      </c>
      <c r="C2012" s="40" t="s">
        <v>4176</v>
      </c>
      <c r="D2012" s="40" t="s">
        <v>4187</v>
      </c>
      <c r="E2012" s="40" t="s">
        <v>4213</v>
      </c>
      <c r="F2012" s="40" t="s">
        <v>4195</v>
      </c>
      <c r="G2012" s="41" t="s">
        <v>294</v>
      </c>
      <c r="H2012" s="40" t="s">
        <v>4736</v>
      </c>
      <c r="I2012" s="42">
        <v>83</v>
      </c>
      <c r="J2012" s="42">
        <v>20.493827</v>
      </c>
      <c r="K2012" s="42">
        <v>11.271604999999999</v>
      </c>
      <c r="L2012" s="42">
        <v>22.543209999999998</v>
      </c>
      <c r="M2012" s="42">
        <v>13.320988</v>
      </c>
      <c r="N2012" s="42">
        <v>6.1481479999999999</v>
      </c>
      <c r="O2012" s="42">
        <v>9.2222220000000004</v>
      </c>
      <c r="P2012" s="42">
        <v>15</v>
      </c>
      <c r="Q2012" s="42">
        <v>13</v>
      </c>
      <c r="R2012" s="42">
        <v>18</v>
      </c>
      <c r="S2012" s="42">
        <v>10</v>
      </c>
      <c r="T2012" s="42">
        <v>12</v>
      </c>
      <c r="U2012" s="42">
        <v>6</v>
      </c>
      <c r="V2012" s="42">
        <v>43.037036999999998</v>
      </c>
      <c r="W2012" s="42">
        <v>11.271604999999999</v>
      </c>
      <c r="X2012" s="42">
        <v>7.1728399999999999</v>
      </c>
      <c r="Y2012" s="42">
        <v>11.271604999999999</v>
      </c>
      <c r="Z2012" s="42">
        <v>7.1728399999999999</v>
      </c>
      <c r="AA2012" s="42">
        <v>3.074074</v>
      </c>
      <c r="AB2012" s="42">
        <v>3.074074</v>
      </c>
      <c r="AC2012" s="42">
        <v>0</v>
      </c>
      <c r="AD2012" s="42">
        <v>13.320988</v>
      </c>
      <c r="AE2012" s="42">
        <v>25.617284000000001</v>
      </c>
      <c r="AF2012" s="42">
        <v>4.0987650000000002</v>
      </c>
      <c r="AG2012" s="42">
        <v>39.962963000000002</v>
      </c>
      <c r="AH2012" s="42">
        <v>9.2222220000000004</v>
      </c>
      <c r="AI2012" s="42">
        <v>4.0987650000000002</v>
      </c>
      <c r="AJ2012" s="42">
        <v>11.271604999999999</v>
      </c>
      <c r="AK2012" s="42">
        <v>6.1481479999999999</v>
      </c>
      <c r="AL2012" s="42">
        <v>3.074074</v>
      </c>
      <c r="AM2012" s="42">
        <v>5.1234570000000001</v>
      </c>
      <c r="AN2012" s="42">
        <v>1.024691</v>
      </c>
      <c r="AO2012" s="42">
        <v>10.246914</v>
      </c>
      <c r="AP2012" s="42">
        <v>23.567900999999999</v>
      </c>
      <c r="AQ2012" s="42">
        <v>6.1481479999999999</v>
      </c>
      <c r="AR2012" s="42">
        <v>57.382716000000002</v>
      </c>
      <c r="AS2012" s="42">
        <v>0</v>
      </c>
      <c r="AT2012" s="42">
        <v>0</v>
      </c>
      <c r="AU2012" s="42">
        <v>8.1975309999999997</v>
      </c>
      <c r="AV2012" s="42">
        <v>12.296296</v>
      </c>
      <c r="AW2012" s="42">
        <v>4.0987650000000002</v>
      </c>
      <c r="AX2012" s="42">
        <v>8.1975309999999997</v>
      </c>
      <c r="AY2012" s="42">
        <v>12.296296</v>
      </c>
      <c r="AZ2012" s="42">
        <v>12.296296</v>
      </c>
      <c r="BA2012" s="42">
        <v>28.691358000000001</v>
      </c>
      <c r="BB2012" s="42">
        <v>0</v>
      </c>
      <c r="BC2012" s="42">
        <v>0</v>
      </c>
      <c r="BD2012" s="42">
        <v>8.1975309999999997</v>
      </c>
      <c r="BE2012" s="42">
        <v>8.1975309999999997</v>
      </c>
      <c r="BF2012" s="42">
        <v>0</v>
      </c>
      <c r="BG2012" s="42">
        <v>4.0987650000000002</v>
      </c>
      <c r="BH2012" s="42">
        <v>0</v>
      </c>
      <c r="BI2012" s="42">
        <v>8.1975309999999997</v>
      </c>
      <c r="BJ2012" s="42">
        <v>28.691358000000001</v>
      </c>
      <c r="BK2012" s="42">
        <v>0</v>
      </c>
      <c r="BL2012" s="42">
        <v>0</v>
      </c>
      <c r="BM2012" s="42">
        <v>0</v>
      </c>
      <c r="BN2012" s="42">
        <v>4.0987650000000002</v>
      </c>
      <c r="BO2012" s="42">
        <v>4.0987650000000002</v>
      </c>
      <c r="BP2012" s="42">
        <v>4.0987650000000002</v>
      </c>
      <c r="BQ2012" s="42">
        <v>12.296296</v>
      </c>
      <c r="BR2012" s="42">
        <v>4.0987650000000002</v>
      </c>
      <c r="BS2012" s="42">
        <v>8.1975309999999997</v>
      </c>
      <c r="BT2012" s="42">
        <v>0</v>
      </c>
      <c r="BU2012" s="42">
        <v>0</v>
      </c>
      <c r="BV2012" s="42">
        <v>0</v>
      </c>
      <c r="BW2012" s="42">
        <v>0</v>
      </c>
      <c r="BX2012" s="42">
        <v>0</v>
      </c>
      <c r="BY2012" s="42">
        <v>0</v>
      </c>
      <c r="BZ2012" s="42">
        <v>0</v>
      </c>
      <c r="CA2012" s="42">
        <v>8.1975309999999997</v>
      </c>
      <c r="CB2012" s="42">
        <v>36.888888999999999</v>
      </c>
      <c r="CC2012" s="42">
        <v>0</v>
      </c>
      <c r="CD2012" s="42">
        <v>0</v>
      </c>
      <c r="CE2012" s="42">
        <v>8.1975309999999997</v>
      </c>
      <c r="CF2012" s="42">
        <v>12.296296</v>
      </c>
      <c r="CG2012" s="42">
        <v>4.0987650000000002</v>
      </c>
      <c r="CH2012" s="42">
        <v>8.1975309999999997</v>
      </c>
      <c r="CI2012" s="42">
        <v>0</v>
      </c>
      <c r="CJ2012" s="42">
        <v>4.0987650000000002</v>
      </c>
      <c r="CK2012" s="42">
        <v>12.296296</v>
      </c>
      <c r="CL2012" s="42">
        <v>0</v>
      </c>
      <c r="CM2012" s="42">
        <v>0</v>
      </c>
      <c r="CN2012" s="42">
        <v>0</v>
      </c>
      <c r="CO2012" s="42">
        <v>0</v>
      </c>
      <c r="CP2012" s="42">
        <v>0</v>
      </c>
      <c r="CQ2012" s="42">
        <v>0</v>
      </c>
      <c r="CR2012" s="42">
        <v>12.296296</v>
      </c>
      <c r="CS2012" s="42">
        <v>0</v>
      </c>
    </row>
    <row r="2013" spans="1:97">
      <c r="A2013" s="40" t="s">
        <v>4737</v>
      </c>
      <c r="B2013" s="40" t="s">
        <v>289</v>
      </c>
      <c r="C2013" s="40" t="s">
        <v>4176</v>
      </c>
      <c r="D2013" s="40" t="s">
        <v>4201</v>
      </c>
      <c r="E2013" s="40" t="s">
        <v>4291</v>
      </c>
      <c r="F2013" s="40" t="s">
        <v>2903</v>
      </c>
      <c r="G2013" s="41" t="s">
        <v>294</v>
      </c>
      <c r="H2013" s="40" t="s">
        <v>4738</v>
      </c>
      <c r="I2013" s="42">
        <v>74</v>
      </c>
      <c r="J2013" s="42">
        <v>7</v>
      </c>
      <c r="K2013" s="42">
        <v>17</v>
      </c>
      <c r="L2013" s="42">
        <v>12</v>
      </c>
      <c r="M2013" s="42">
        <v>16</v>
      </c>
      <c r="N2013" s="42">
        <v>13</v>
      </c>
      <c r="O2013" s="42">
        <v>9</v>
      </c>
      <c r="P2013" s="42">
        <v>14</v>
      </c>
      <c r="Q2013" s="42">
        <v>11</v>
      </c>
      <c r="R2013" s="42">
        <v>19</v>
      </c>
      <c r="S2013" s="42">
        <v>18</v>
      </c>
      <c r="T2013" s="42">
        <v>13</v>
      </c>
      <c r="U2013" s="42">
        <v>6</v>
      </c>
      <c r="V2013" s="42">
        <v>41</v>
      </c>
      <c r="W2013" s="42">
        <v>4</v>
      </c>
      <c r="X2013" s="42">
        <v>9</v>
      </c>
      <c r="Y2013" s="42">
        <v>9</v>
      </c>
      <c r="Z2013" s="42">
        <v>9</v>
      </c>
      <c r="AA2013" s="42">
        <v>8</v>
      </c>
      <c r="AB2013" s="42">
        <v>2</v>
      </c>
      <c r="AC2013" s="42">
        <v>0</v>
      </c>
      <c r="AD2013" s="42">
        <v>8</v>
      </c>
      <c r="AE2013" s="42">
        <v>27</v>
      </c>
      <c r="AF2013" s="42">
        <v>6</v>
      </c>
      <c r="AG2013" s="42">
        <v>33</v>
      </c>
      <c r="AH2013" s="42">
        <v>3</v>
      </c>
      <c r="AI2013" s="42">
        <v>8</v>
      </c>
      <c r="AJ2013" s="42">
        <v>3</v>
      </c>
      <c r="AK2013" s="42">
        <v>7</v>
      </c>
      <c r="AL2013" s="42">
        <v>5</v>
      </c>
      <c r="AM2013" s="42">
        <v>7</v>
      </c>
      <c r="AN2013" s="42">
        <v>0</v>
      </c>
      <c r="AO2013" s="42">
        <v>4</v>
      </c>
      <c r="AP2013" s="42">
        <v>18</v>
      </c>
      <c r="AQ2013" s="42">
        <v>11</v>
      </c>
      <c r="AR2013" s="42">
        <v>76</v>
      </c>
      <c r="AS2013" s="42">
        <v>16</v>
      </c>
      <c r="AT2013" s="42">
        <v>0</v>
      </c>
      <c r="AU2013" s="42">
        <v>4</v>
      </c>
      <c r="AV2013" s="42">
        <v>12</v>
      </c>
      <c r="AW2013" s="42">
        <v>8</v>
      </c>
      <c r="AX2013" s="42">
        <v>0</v>
      </c>
      <c r="AY2013" s="42">
        <v>20</v>
      </c>
      <c r="AZ2013" s="42">
        <v>16</v>
      </c>
      <c r="BA2013" s="42">
        <v>36</v>
      </c>
      <c r="BB2013" s="42">
        <v>8</v>
      </c>
      <c r="BC2013" s="42">
        <v>0</v>
      </c>
      <c r="BD2013" s="42">
        <v>4</v>
      </c>
      <c r="BE2013" s="42">
        <v>4</v>
      </c>
      <c r="BF2013" s="42">
        <v>0</v>
      </c>
      <c r="BG2013" s="42">
        <v>0</v>
      </c>
      <c r="BH2013" s="42">
        <v>12</v>
      </c>
      <c r="BI2013" s="42">
        <v>8</v>
      </c>
      <c r="BJ2013" s="42">
        <v>40</v>
      </c>
      <c r="BK2013" s="42">
        <v>8</v>
      </c>
      <c r="BL2013" s="42">
        <v>0</v>
      </c>
      <c r="BM2013" s="42">
        <v>0</v>
      </c>
      <c r="BN2013" s="42">
        <v>8</v>
      </c>
      <c r="BO2013" s="42">
        <v>8</v>
      </c>
      <c r="BP2013" s="42">
        <v>0</v>
      </c>
      <c r="BQ2013" s="42">
        <v>8</v>
      </c>
      <c r="BR2013" s="42">
        <v>8</v>
      </c>
      <c r="BS2013" s="42">
        <v>16</v>
      </c>
      <c r="BT2013" s="42">
        <v>0</v>
      </c>
      <c r="BU2013" s="42">
        <v>0</v>
      </c>
      <c r="BV2013" s="42">
        <v>0</v>
      </c>
      <c r="BW2013" s="42">
        <v>0</v>
      </c>
      <c r="BX2013" s="42">
        <v>4</v>
      </c>
      <c r="BY2013" s="42">
        <v>0</v>
      </c>
      <c r="BZ2013" s="42">
        <v>0</v>
      </c>
      <c r="CA2013" s="42">
        <v>12</v>
      </c>
      <c r="CB2013" s="42">
        <v>36</v>
      </c>
      <c r="CC2013" s="42">
        <v>16</v>
      </c>
      <c r="CD2013" s="42">
        <v>0</v>
      </c>
      <c r="CE2013" s="42">
        <v>4</v>
      </c>
      <c r="CF2013" s="42">
        <v>12</v>
      </c>
      <c r="CG2013" s="42">
        <v>0</v>
      </c>
      <c r="CH2013" s="42">
        <v>0</v>
      </c>
      <c r="CI2013" s="42">
        <v>0</v>
      </c>
      <c r="CJ2013" s="42">
        <v>4</v>
      </c>
      <c r="CK2013" s="42">
        <v>24</v>
      </c>
      <c r="CL2013" s="42">
        <v>0</v>
      </c>
      <c r="CM2013" s="42">
        <v>0</v>
      </c>
      <c r="CN2013" s="42">
        <v>0</v>
      </c>
      <c r="CO2013" s="42">
        <v>0</v>
      </c>
      <c r="CP2013" s="42">
        <v>4</v>
      </c>
      <c r="CQ2013" s="42">
        <v>0</v>
      </c>
      <c r="CR2013" s="42">
        <v>20</v>
      </c>
      <c r="CS2013" s="42">
        <v>0</v>
      </c>
    </row>
    <row r="2014" spans="1:97">
      <c r="A2014" s="40" t="s">
        <v>4739</v>
      </c>
      <c r="B2014" s="40" t="s">
        <v>289</v>
      </c>
      <c r="C2014" s="40" t="s">
        <v>4176</v>
      </c>
      <c r="D2014" s="40" t="s">
        <v>4177</v>
      </c>
      <c r="E2014" s="40" t="s">
        <v>4402</v>
      </c>
      <c r="F2014" s="40" t="s">
        <v>2814</v>
      </c>
      <c r="G2014" s="41" t="s">
        <v>294</v>
      </c>
      <c r="H2014" s="40" t="s">
        <v>4740</v>
      </c>
      <c r="I2014" s="42">
        <v>235</v>
      </c>
      <c r="J2014" s="42">
        <v>57</v>
      </c>
      <c r="K2014" s="42">
        <v>26</v>
      </c>
      <c r="L2014" s="42">
        <v>63</v>
      </c>
      <c r="M2014" s="42">
        <v>38</v>
      </c>
      <c r="N2014" s="42">
        <v>27</v>
      </c>
      <c r="O2014" s="42">
        <v>24</v>
      </c>
      <c r="P2014" s="42">
        <v>27</v>
      </c>
      <c r="Q2014" s="42">
        <v>32</v>
      </c>
      <c r="R2014" s="42">
        <v>34</v>
      </c>
      <c r="S2014" s="42">
        <v>26</v>
      </c>
      <c r="T2014" s="42">
        <v>33</v>
      </c>
      <c r="U2014" s="42">
        <v>17</v>
      </c>
      <c r="V2014" s="42">
        <v>117</v>
      </c>
      <c r="W2014" s="42">
        <v>25</v>
      </c>
      <c r="X2014" s="42">
        <v>15</v>
      </c>
      <c r="Y2014" s="42">
        <v>34</v>
      </c>
      <c r="Z2014" s="42">
        <v>22</v>
      </c>
      <c r="AA2014" s="42">
        <v>12</v>
      </c>
      <c r="AB2014" s="42">
        <v>8</v>
      </c>
      <c r="AC2014" s="42">
        <v>1</v>
      </c>
      <c r="AD2014" s="42">
        <v>29</v>
      </c>
      <c r="AE2014" s="42">
        <v>72</v>
      </c>
      <c r="AF2014" s="42">
        <v>16</v>
      </c>
      <c r="AG2014" s="42">
        <v>118</v>
      </c>
      <c r="AH2014" s="42">
        <v>32</v>
      </c>
      <c r="AI2014" s="42">
        <v>11</v>
      </c>
      <c r="AJ2014" s="42">
        <v>29</v>
      </c>
      <c r="AK2014" s="42">
        <v>16</v>
      </c>
      <c r="AL2014" s="42">
        <v>15</v>
      </c>
      <c r="AM2014" s="42">
        <v>15</v>
      </c>
      <c r="AN2014" s="42">
        <v>0</v>
      </c>
      <c r="AO2014" s="42">
        <v>34</v>
      </c>
      <c r="AP2014" s="42">
        <v>58</v>
      </c>
      <c r="AQ2014" s="42">
        <v>26</v>
      </c>
      <c r="AR2014" s="42">
        <v>204</v>
      </c>
      <c r="AS2014" s="42">
        <v>20</v>
      </c>
      <c r="AT2014" s="42">
        <v>4</v>
      </c>
      <c r="AU2014" s="42">
        <v>40</v>
      </c>
      <c r="AV2014" s="42">
        <v>28</v>
      </c>
      <c r="AW2014" s="42">
        <v>28</v>
      </c>
      <c r="AX2014" s="42">
        <v>16</v>
      </c>
      <c r="AY2014" s="42">
        <v>68</v>
      </c>
      <c r="AZ2014" s="42">
        <v>0</v>
      </c>
      <c r="BA2014" s="42">
        <v>108</v>
      </c>
      <c r="BB2014" s="42">
        <v>8</v>
      </c>
      <c r="BC2014" s="42">
        <v>4</v>
      </c>
      <c r="BD2014" s="42">
        <v>28</v>
      </c>
      <c r="BE2014" s="42">
        <v>8</v>
      </c>
      <c r="BF2014" s="42">
        <v>4</v>
      </c>
      <c r="BG2014" s="42">
        <v>12</v>
      </c>
      <c r="BH2014" s="42">
        <v>44</v>
      </c>
      <c r="BI2014" s="42">
        <v>0</v>
      </c>
      <c r="BJ2014" s="42">
        <v>96</v>
      </c>
      <c r="BK2014" s="42">
        <v>12</v>
      </c>
      <c r="BL2014" s="42">
        <v>0</v>
      </c>
      <c r="BM2014" s="42">
        <v>12</v>
      </c>
      <c r="BN2014" s="42">
        <v>20</v>
      </c>
      <c r="BO2014" s="42">
        <v>24</v>
      </c>
      <c r="BP2014" s="42">
        <v>4</v>
      </c>
      <c r="BQ2014" s="42">
        <v>24</v>
      </c>
      <c r="BR2014" s="42">
        <v>0</v>
      </c>
      <c r="BS2014" s="42">
        <v>20</v>
      </c>
      <c r="BT2014" s="42">
        <v>0</v>
      </c>
      <c r="BU2014" s="42">
        <v>0</v>
      </c>
      <c r="BV2014" s="42">
        <v>4</v>
      </c>
      <c r="BW2014" s="42">
        <v>8</v>
      </c>
      <c r="BX2014" s="42">
        <v>4</v>
      </c>
      <c r="BY2014" s="42">
        <v>4</v>
      </c>
      <c r="BZ2014" s="42">
        <v>0</v>
      </c>
      <c r="CA2014" s="42">
        <v>0</v>
      </c>
      <c r="CB2014" s="42">
        <v>100</v>
      </c>
      <c r="CC2014" s="42">
        <v>12</v>
      </c>
      <c r="CD2014" s="42">
        <v>0</v>
      </c>
      <c r="CE2014" s="42">
        <v>36</v>
      </c>
      <c r="CF2014" s="42">
        <v>20</v>
      </c>
      <c r="CG2014" s="42">
        <v>24</v>
      </c>
      <c r="CH2014" s="42">
        <v>8</v>
      </c>
      <c r="CI2014" s="42">
        <v>0</v>
      </c>
      <c r="CJ2014" s="42">
        <v>0</v>
      </c>
      <c r="CK2014" s="42">
        <v>84</v>
      </c>
      <c r="CL2014" s="42">
        <v>8</v>
      </c>
      <c r="CM2014" s="42">
        <v>4</v>
      </c>
      <c r="CN2014" s="42">
        <v>0</v>
      </c>
      <c r="CO2014" s="42">
        <v>0</v>
      </c>
      <c r="CP2014" s="42">
        <v>0</v>
      </c>
      <c r="CQ2014" s="42">
        <v>4</v>
      </c>
      <c r="CR2014" s="42">
        <v>68</v>
      </c>
      <c r="CS2014" s="42">
        <v>0</v>
      </c>
    </row>
    <row r="2015" spans="1:97">
      <c r="A2015" s="40" t="s">
        <v>4741</v>
      </c>
      <c r="B2015" s="40" t="s">
        <v>289</v>
      </c>
      <c r="C2015" s="40" t="s">
        <v>4176</v>
      </c>
      <c r="D2015" s="40" t="s">
        <v>4201</v>
      </c>
      <c r="E2015" s="40" t="s">
        <v>4291</v>
      </c>
      <c r="F2015" s="40" t="s">
        <v>2903</v>
      </c>
      <c r="G2015" s="41" t="s">
        <v>294</v>
      </c>
      <c r="H2015" s="40" t="s">
        <v>4742</v>
      </c>
      <c r="I2015" s="42">
        <v>100</v>
      </c>
      <c r="J2015" s="42">
        <v>15.306122</v>
      </c>
      <c r="K2015" s="42">
        <v>18.367346999999999</v>
      </c>
      <c r="L2015" s="42">
        <v>18.367346999999999</v>
      </c>
      <c r="M2015" s="42">
        <v>24.489795999999998</v>
      </c>
      <c r="N2015" s="42">
        <v>11.224489999999999</v>
      </c>
      <c r="O2015" s="42">
        <v>12.244897999999999</v>
      </c>
      <c r="P2015" s="42">
        <v>13</v>
      </c>
      <c r="Q2015" s="42">
        <v>14</v>
      </c>
      <c r="R2015" s="42">
        <v>24</v>
      </c>
      <c r="S2015" s="42">
        <v>7</v>
      </c>
      <c r="T2015" s="42">
        <v>21</v>
      </c>
      <c r="U2015" s="42">
        <v>9</v>
      </c>
      <c r="V2015" s="42">
        <v>59.183672999999999</v>
      </c>
      <c r="W2015" s="42">
        <v>10.204082</v>
      </c>
      <c r="X2015" s="42">
        <v>7.1428570000000002</v>
      </c>
      <c r="Y2015" s="42">
        <v>11.224489999999999</v>
      </c>
      <c r="Z2015" s="42">
        <v>15.306122</v>
      </c>
      <c r="AA2015" s="42">
        <v>8.1632650000000009</v>
      </c>
      <c r="AB2015" s="42">
        <v>7.1428570000000002</v>
      </c>
      <c r="AC2015" s="42">
        <v>0</v>
      </c>
      <c r="AD2015" s="42">
        <v>14.285714</v>
      </c>
      <c r="AE2015" s="42">
        <v>31.632653000000001</v>
      </c>
      <c r="AF2015" s="42">
        <v>13.265306000000001</v>
      </c>
      <c r="AG2015" s="42">
        <v>40.816327000000001</v>
      </c>
      <c r="AH2015" s="42">
        <v>5.1020409999999998</v>
      </c>
      <c r="AI2015" s="42">
        <v>11.224489999999999</v>
      </c>
      <c r="AJ2015" s="42">
        <v>7.1428570000000002</v>
      </c>
      <c r="AK2015" s="42">
        <v>9.1836730000000006</v>
      </c>
      <c r="AL2015" s="42">
        <v>3.0612240000000002</v>
      </c>
      <c r="AM2015" s="42">
        <v>5.1020409999999998</v>
      </c>
      <c r="AN2015" s="42">
        <v>0</v>
      </c>
      <c r="AO2015" s="42">
        <v>12.244897999999999</v>
      </c>
      <c r="AP2015" s="42">
        <v>20.408162999999998</v>
      </c>
      <c r="AQ2015" s="42">
        <v>8.1632650000000009</v>
      </c>
      <c r="AR2015" s="42">
        <v>93.877550999999997</v>
      </c>
      <c r="AS2015" s="42">
        <v>16.326530999999999</v>
      </c>
      <c r="AT2015" s="42">
        <v>4.0816330000000001</v>
      </c>
      <c r="AU2015" s="42">
        <v>4.0816330000000001</v>
      </c>
      <c r="AV2015" s="42">
        <v>12.244897999999999</v>
      </c>
      <c r="AW2015" s="42">
        <v>4.0816330000000001</v>
      </c>
      <c r="AX2015" s="42">
        <v>16.326530999999999</v>
      </c>
      <c r="AY2015" s="42">
        <v>8.1632650000000009</v>
      </c>
      <c r="AZ2015" s="42">
        <v>28.571428999999998</v>
      </c>
      <c r="BA2015" s="42">
        <v>40.816327000000001</v>
      </c>
      <c r="BB2015" s="42">
        <v>12.244897999999999</v>
      </c>
      <c r="BC2015" s="42">
        <v>4.0816330000000001</v>
      </c>
      <c r="BD2015" s="42">
        <v>4.0816330000000001</v>
      </c>
      <c r="BE2015" s="42">
        <v>0</v>
      </c>
      <c r="BF2015" s="42">
        <v>0</v>
      </c>
      <c r="BG2015" s="42">
        <v>12.244897999999999</v>
      </c>
      <c r="BH2015" s="42">
        <v>8.1632650000000009</v>
      </c>
      <c r="BI2015" s="42">
        <v>0</v>
      </c>
      <c r="BJ2015" s="42">
        <v>53.061224000000003</v>
      </c>
      <c r="BK2015" s="42">
        <v>4.0816330000000001</v>
      </c>
      <c r="BL2015" s="42">
        <v>0</v>
      </c>
      <c r="BM2015" s="42">
        <v>0</v>
      </c>
      <c r="BN2015" s="42">
        <v>12.244897999999999</v>
      </c>
      <c r="BO2015" s="42">
        <v>4.0816330000000001</v>
      </c>
      <c r="BP2015" s="42">
        <v>4.0816330000000001</v>
      </c>
      <c r="BQ2015" s="42">
        <v>0</v>
      </c>
      <c r="BR2015" s="42">
        <v>28.571428999999998</v>
      </c>
      <c r="BS2015" s="42">
        <v>32.653061000000001</v>
      </c>
      <c r="BT2015" s="42">
        <v>4.0816330000000001</v>
      </c>
      <c r="BU2015" s="42">
        <v>0</v>
      </c>
      <c r="BV2015" s="42">
        <v>0</v>
      </c>
      <c r="BW2015" s="42">
        <v>4.0816330000000001</v>
      </c>
      <c r="BX2015" s="42">
        <v>0</v>
      </c>
      <c r="BY2015" s="42">
        <v>4.0816330000000001</v>
      </c>
      <c r="BZ2015" s="42">
        <v>0</v>
      </c>
      <c r="CA2015" s="42">
        <v>20.408162999999998</v>
      </c>
      <c r="CB2015" s="42">
        <v>44.897959</v>
      </c>
      <c r="CC2015" s="42">
        <v>8.1632650000000009</v>
      </c>
      <c r="CD2015" s="42">
        <v>4.0816330000000001</v>
      </c>
      <c r="CE2015" s="42">
        <v>4.0816330000000001</v>
      </c>
      <c r="CF2015" s="42">
        <v>4.0816330000000001</v>
      </c>
      <c r="CG2015" s="42">
        <v>4.0816330000000001</v>
      </c>
      <c r="CH2015" s="42">
        <v>12.244897999999999</v>
      </c>
      <c r="CI2015" s="42">
        <v>0</v>
      </c>
      <c r="CJ2015" s="42">
        <v>8.1632650000000009</v>
      </c>
      <c r="CK2015" s="42">
        <v>16.326530999999999</v>
      </c>
      <c r="CL2015" s="42">
        <v>4.0816330000000001</v>
      </c>
      <c r="CM2015" s="42">
        <v>0</v>
      </c>
      <c r="CN2015" s="42">
        <v>0</v>
      </c>
      <c r="CO2015" s="42">
        <v>4.0816330000000001</v>
      </c>
      <c r="CP2015" s="42">
        <v>0</v>
      </c>
      <c r="CQ2015" s="42">
        <v>0</v>
      </c>
      <c r="CR2015" s="42">
        <v>8.1632650000000009</v>
      </c>
      <c r="CS2015" s="42">
        <v>0</v>
      </c>
    </row>
    <row r="2016" spans="1:97">
      <c r="A2016" s="40" t="s">
        <v>4743</v>
      </c>
      <c r="B2016" s="40" t="s">
        <v>289</v>
      </c>
      <c r="C2016" s="40" t="s">
        <v>4176</v>
      </c>
      <c r="D2016" s="40" t="s">
        <v>4187</v>
      </c>
      <c r="E2016" s="40" t="s">
        <v>4213</v>
      </c>
      <c r="F2016" s="40" t="s">
        <v>4195</v>
      </c>
      <c r="G2016" s="41" t="s">
        <v>294</v>
      </c>
      <c r="H2016" s="40" t="s">
        <v>4744</v>
      </c>
      <c r="I2016" s="42">
        <v>268</v>
      </c>
      <c r="J2016" s="42">
        <v>39.320462999999997</v>
      </c>
      <c r="K2016" s="42">
        <v>34.146718</v>
      </c>
      <c r="L2016" s="42">
        <v>53.806950000000001</v>
      </c>
      <c r="M2016" s="42">
        <v>61.050193</v>
      </c>
      <c r="N2016" s="42">
        <v>60.015444000000002</v>
      </c>
      <c r="O2016" s="42">
        <v>19.660232000000001</v>
      </c>
      <c r="P2016" s="42">
        <v>43</v>
      </c>
      <c r="Q2016" s="42">
        <v>45</v>
      </c>
      <c r="R2016" s="42">
        <v>52</v>
      </c>
      <c r="S2016" s="42">
        <v>62</v>
      </c>
      <c r="T2016" s="42">
        <v>37</v>
      </c>
      <c r="U2016" s="42">
        <v>24</v>
      </c>
      <c r="V2016" s="42">
        <v>135.55212399999999</v>
      </c>
      <c r="W2016" s="42">
        <v>20.694980999999999</v>
      </c>
      <c r="X2016" s="42">
        <v>19.660232000000001</v>
      </c>
      <c r="Y2016" s="42">
        <v>26.903475</v>
      </c>
      <c r="Z2016" s="42">
        <v>32.077219999999997</v>
      </c>
      <c r="AA2016" s="42">
        <v>26.903475</v>
      </c>
      <c r="AB2016" s="42">
        <v>8.2779919999999994</v>
      </c>
      <c r="AC2016" s="42">
        <v>1.0347489999999999</v>
      </c>
      <c r="AD2016" s="42">
        <v>27.938224000000002</v>
      </c>
      <c r="AE2016" s="42">
        <v>83.814672000000002</v>
      </c>
      <c r="AF2016" s="42">
        <v>23.799227999999999</v>
      </c>
      <c r="AG2016" s="42">
        <v>132.44787600000001</v>
      </c>
      <c r="AH2016" s="42">
        <v>18.625482999999999</v>
      </c>
      <c r="AI2016" s="42">
        <v>14.486485999999999</v>
      </c>
      <c r="AJ2016" s="42">
        <v>26.903475</v>
      </c>
      <c r="AK2016" s="42">
        <v>28.972973</v>
      </c>
      <c r="AL2016" s="42">
        <v>33.111969000000002</v>
      </c>
      <c r="AM2016" s="42">
        <v>9.3127410000000008</v>
      </c>
      <c r="AN2016" s="42">
        <v>1.0347489999999999</v>
      </c>
      <c r="AO2016" s="42">
        <v>20.694980999999999</v>
      </c>
      <c r="AP2016" s="42">
        <v>81.745174000000006</v>
      </c>
      <c r="AQ2016" s="42">
        <v>30.007722000000001</v>
      </c>
      <c r="AR2016" s="42">
        <v>215.227799</v>
      </c>
      <c r="AS2016" s="42">
        <v>33.111969000000002</v>
      </c>
      <c r="AT2016" s="42">
        <v>16.555985</v>
      </c>
      <c r="AU2016" s="42">
        <v>0</v>
      </c>
      <c r="AV2016" s="42">
        <v>16.555985</v>
      </c>
      <c r="AW2016" s="42">
        <v>33.111969000000002</v>
      </c>
      <c r="AX2016" s="42">
        <v>20.694980999999999</v>
      </c>
      <c r="AY2016" s="42">
        <v>82.779922999999997</v>
      </c>
      <c r="AZ2016" s="42">
        <v>12.416988</v>
      </c>
      <c r="BA2016" s="42">
        <v>99.335907000000006</v>
      </c>
      <c r="BB2016" s="42">
        <v>20.694980999999999</v>
      </c>
      <c r="BC2016" s="42">
        <v>12.416988</v>
      </c>
      <c r="BD2016" s="42">
        <v>0</v>
      </c>
      <c r="BE2016" s="42">
        <v>0</v>
      </c>
      <c r="BF2016" s="42">
        <v>4.1389959999999997</v>
      </c>
      <c r="BG2016" s="42">
        <v>12.416988</v>
      </c>
      <c r="BH2016" s="42">
        <v>49.667954000000002</v>
      </c>
      <c r="BI2016" s="42">
        <v>0</v>
      </c>
      <c r="BJ2016" s="42">
        <v>115.891892</v>
      </c>
      <c r="BK2016" s="42">
        <v>12.416988</v>
      </c>
      <c r="BL2016" s="42">
        <v>4.1389959999999997</v>
      </c>
      <c r="BM2016" s="42">
        <v>0</v>
      </c>
      <c r="BN2016" s="42">
        <v>16.555985</v>
      </c>
      <c r="BO2016" s="42">
        <v>28.972973</v>
      </c>
      <c r="BP2016" s="42">
        <v>8.2779919999999994</v>
      </c>
      <c r="BQ2016" s="42">
        <v>33.111969000000002</v>
      </c>
      <c r="BR2016" s="42">
        <v>12.416988</v>
      </c>
      <c r="BS2016" s="42">
        <v>16.555985</v>
      </c>
      <c r="BT2016" s="42">
        <v>0</v>
      </c>
      <c r="BU2016" s="42">
        <v>0</v>
      </c>
      <c r="BV2016" s="42">
        <v>0</v>
      </c>
      <c r="BW2016" s="42">
        <v>4.1389959999999997</v>
      </c>
      <c r="BX2016" s="42">
        <v>8.2779919999999994</v>
      </c>
      <c r="BY2016" s="42">
        <v>0</v>
      </c>
      <c r="BZ2016" s="42">
        <v>0</v>
      </c>
      <c r="CA2016" s="42">
        <v>4.1389959999999997</v>
      </c>
      <c r="CB2016" s="42">
        <v>91.057914999999994</v>
      </c>
      <c r="CC2016" s="42">
        <v>20.694980999999999</v>
      </c>
      <c r="CD2016" s="42">
        <v>8.2779919999999994</v>
      </c>
      <c r="CE2016" s="42">
        <v>0</v>
      </c>
      <c r="CF2016" s="42">
        <v>12.416988</v>
      </c>
      <c r="CG2016" s="42">
        <v>24.833977000000001</v>
      </c>
      <c r="CH2016" s="42">
        <v>20.694980999999999</v>
      </c>
      <c r="CI2016" s="42">
        <v>4.1389959999999997</v>
      </c>
      <c r="CJ2016" s="42">
        <v>0</v>
      </c>
      <c r="CK2016" s="42">
        <v>107.6139</v>
      </c>
      <c r="CL2016" s="42">
        <v>12.416988</v>
      </c>
      <c r="CM2016" s="42">
        <v>8.2779919999999994</v>
      </c>
      <c r="CN2016" s="42">
        <v>0</v>
      </c>
      <c r="CO2016" s="42">
        <v>0</v>
      </c>
      <c r="CP2016" s="42">
        <v>0</v>
      </c>
      <c r="CQ2016" s="42">
        <v>0</v>
      </c>
      <c r="CR2016" s="42">
        <v>78.640927000000005</v>
      </c>
      <c r="CS2016" s="42">
        <v>8.2779919999999994</v>
      </c>
    </row>
    <row r="2017" spans="1:97">
      <c r="A2017" s="40" t="s">
        <v>4745</v>
      </c>
      <c r="B2017" s="40" t="s">
        <v>289</v>
      </c>
      <c r="C2017" s="40" t="s">
        <v>4176</v>
      </c>
      <c r="D2017" s="40" t="s">
        <v>4177</v>
      </c>
      <c r="E2017" s="40" t="s">
        <v>4319</v>
      </c>
      <c r="F2017" s="40" t="s">
        <v>2814</v>
      </c>
      <c r="G2017" s="41" t="s">
        <v>294</v>
      </c>
      <c r="H2017" s="40" t="s">
        <v>4746</v>
      </c>
      <c r="I2017" s="42">
        <v>3983</v>
      </c>
      <c r="J2017" s="42">
        <v>790.98068699999999</v>
      </c>
      <c r="K2017" s="42">
        <v>536.328395</v>
      </c>
      <c r="L2017" s="42">
        <v>765.44448699999998</v>
      </c>
      <c r="M2017" s="42">
        <v>1094.7293950000001</v>
      </c>
      <c r="N2017" s="42">
        <v>627.86260400000003</v>
      </c>
      <c r="O2017" s="42">
        <v>167.65443200000001</v>
      </c>
      <c r="P2017" s="42">
        <v>1186</v>
      </c>
      <c r="Q2017" s="42">
        <v>771</v>
      </c>
      <c r="R2017" s="42">
        <v>1250</v>
      </c>
      <c r="S2017" s="42">
        <v>1189</v>
      </c>
      <c r="T2017" s="42">
        <v>580</v>
      </c>
      <c r="U2017" s="42">
        <v>175</v>
      </c>
      <c r="V2017" s="42">
        <v>1967.9517860000001</v>
      </c>
      <c r="W2017" s="42">
        <v>401.38039700000002</v>
      </c>
      <c r="X2017" s="42">
        <v>286.91987399999999</v>
      </c>
      <c r="Y2017" s="42">
        <v>348.186488</v>
      </c>
      <c r="Z2017" s="42">
        <v>539.42589599999997</v>
      </c>
      <c r="AA2017" s="42">
        <v>321.77258</v>
      </c>
      <c r="AB2017" s="42">
        <v>68.169041000000007</v>
      </c>
      <c r="AC2017" s="42">
        <v>2.0975090000000001</v>
      </c>
      <c r="AD2017" s="42">
        <v>555.15721399999995</v>
      </c>
      <c r="AE2017" s="42">
        <v>1162.2885349999999</v>
      </c>
      <c r="AF2017" s="42">
        <v>250.50603599999999</v>
      </c>
      <c r="AG2017" s="42">
        <v>2015.0482139999999</v>
      </c>
      <c r="AH2017" s="42">
        <v>389.60028999999997</v>
      </c>
      <c r="AI2017" s="42">
        <v>249.40852000000001</v>
      </c>
      <c r="AJ2017" s="42">
        <v>417.25799899999998</v>
      </c>
      <c r="AK2017" s="42">
        <v>555.30349799999999</v>
      </c>
      <c r="AL2017" s="42">
        <v>306.09002400000003</v>
      </c>
      <c r="AM2017" s="42">
        <v>88.997845999999996</v>
      </c>
      <c r="AN2017" s="42">
        <v>8.3900360000000003</v>
      </c>
      <c r="AO2017" s="42">
        <v>530.03586800000005</v>
      </c>
      <c r="AP2017" s="42">
        <v>1208.384971</v>
      </c>
      <c r="AQ2017" s="42">
        <v>276.62737499999997</v>
      </c>
      <c r="AR2017" s="42">
        <v>3203.0432340000002</v>
      </c>
      <c r="AS2017" s="42">
        <v>4.1950180000000001</v>
      </c>
      <c r="AT2017" s="42">
        <v>159.21563499999999</v>
      </c>
      <c r="AU2017" s="42">
        <v>507.20707700000003</v>
      </c>
      <c r="AV2017" s="42">
        <v>553.54732000000001</v>
      </c>
      <c r="AW2017" s="42">
        <v>436.28186399999998</v>
      </c>
      <c r="AX2017" s="42">
        <v>192.97082499999999</v>
      </c>
      <c r="AY2017" s="42">
        <v>762.90812400000004</v>
      </c>
      <c r="AZ2017" s="42">
        <v>586.71737099999996</v>
      </c>
      <c r="BA2017" s="42">
        <v>1634.886714</v>
      </c>
      <c r="BB2017" s="42">
        <v>0</v>
      </c>
      <c r="BC2017" s="42">
        <v>125.655492</v>
      </c>
      <c r="BD2017" s="42">
        <v>360.57649600000002</v>
      </c>
      <c r="BE2017" s="42">
        <v>280.87115499999999</v>
      </c>
      <c r="BF2017" s="42">
        <v>100.68043</v>
      </c>
      <c r="BG2017" s="42">
        <v>151.020645</v>
      </c>
      <c r="BH2017" s="42">
        <v>414.91668199999998</v>
      </c>
      <c r="BI2017" s="42">
        <v>201.16581400000001</v>
      </c>
      <c r="BJ2017" s="42">
        <v>1568.15652</v>
      </c>
      <c r="BK2017" s="42">
        <v>4.1950180000000001</v>
      </c>
      <c r="BL2017" s="42">
        <v>33.560142999999997</v>
      </c>
      <c r="BM2017" s="42">
        <v>146.63058100000001</v>
      </c>
      <c r="BN2017" s="42">
        <v>272.67616500000003</v>
      </c>
      <c r="BO2017" s="42">
        <v>335.60143399999998</v>
      </c>
      <c r="BP2017" s="42">
        <v>41.950178999999999</v>
      </c>
      <c r="BQ2017" s="42">
        <v>347.99144200000001</v>
      </c>
      <c r="BR2017" s="42">
        <v>385.551557</v>
      </c>
      <c r="BS2017" s="42">
        <v>427.69678199999998</v>
      </c>
      <c r="BT2017" s="42">
        <v>0</v>
      </c>
      <c r="BU2017" s="42">
        <v>12.585054</v>
      </c>
      <c r="BV2017" s="42">
        <v>4.1950180000000001</v>
      </c>
      <c r="BW2017" s="42">
        <v>25.170107999999999</v>
      </c>
      <c r="BX2017" s="42">
        <v>12.585054</v>
      </c>
      <c r="BY2017" s="42">
        <v>46.145197000000003</v>
      </c>
      <c r="BZ2017" s="42">
        <v>0</v>
      </c>
      <c r="CA2017" s="42">
        <v>327.01635199999998</v>
      </c>
      <c r="CB2017" s="42">
        <v>1631.2768349999999</v>
      </c>
      <c r="CC2017" s="42">
        <v>4.1950180000000001</v>
      </c>
      <c r="CD2017" s="42">
        <v>109.070466</v>
      </c>
      <c r="CE2017" s="42">
        <v>402.52667500000001</v>
      </c>
      <c r="CF2017" s="42">
        <v>431.89179999999999</v>
      </c>
      <c r="CG2017" s="42">
        <v>364.96656000000002</v>
      </c>
      <c r="CH2017" s="42">
        <v>134.24057400000001</v>
      </c>
      <c r="CI2017" s="42">
        <v>0</v>
      </c>
      <c r="CJ2017" s="42">
        <v>184.38574299999999</v>
      </c>
      <c r="CK2017" s="42">
        <v>1144.0696170000001</v>
      </c>
      <c r="CL2017" s="42">
        <v>0</v>
      </c>
      <c r="CM2017" s="42">
        <v>37.560115000000003</v>
      </c>
      <c r="CN2017" s="42">
        <v>100.485384</v>
      </c>
      <c r="CO2017" s="42">
        <v>96.485411999999997</v>
      </c>
      <c r="CP2017" s="42">
        <v>58.730251000000003</v>
      </c>
      <c r="CQ2017" s="42">
        <v>12.585054</v>
      </c>
      <c r="CR2017" s="42">
        <v>762.90812400000004</v>
      </c>
      <c r="CS2017" s="42">
        <v>75.315276999999995</v>
      </c>
    </row>
    <row r="2018" spans="1:97">
      <c r="A2018" s="40" t="s">
        <v>4747</v>
      </c>
      <c r="B2018" s="40" t="s">
        <v>289</v>
      </c>
      <c r="C2018" s="40" t="s">
        <v>4176</v>
      </c>
      <c r="D2018" s="40" t="s">
        <v>4177</v>
      </c>
      <c r="E2018" s="40" t="s">
        <v>4240</v>
      </c>
      <c r="F2018" s="40" t="s">
        <v>2814</v>
      </c>
      <c r="G2018" s="41" t="s">
        <v>294</v>
      </c>
      <c r="H2018" s="40" t="s">
        <v>4748</v>
      </c>
      <c r="I2018" s="42">
        <v>946</v>
      </c>
      <c r="J2018" s="42">
        <v>171.13345000000001</v>
      </c>
      <c r="K2018" s="42">
        <v>146.36937</v>
      </c>
      <c r="L2018" s="42">
        <v>189.578971</v>
      </c>
      <c r="M2018" s="42">
        <v>185.38279399999999</v>
      </c>
      <c r="N2018" s="42">
        <v>143.29511600000001</v>
      </c>
      <c r="O2018" s="42">
        <v>110.240298</v>
      </c>
      <c r="P2018" s="42">
        <v>143</v>
      </c>
      <c r="Q2018" s="42">
        <v>134</v>
      </c>
      <c r="R2018" s="42">
        <v>160</v>
      </c>
      <c r="S2018" s="42">
        <v>171</v>
      </c>
      <c r="T2018" s="42">
        <v>118</v>
      </c>
      <c r="U2018" s="42">
        <v>93</v>
      </c>
      <c r="V2018" s="42">
        <v>453.81902200000002</v>
      </c>
      <c r="W2018" s="42">
        <v>100.425617</v>
      </c>
      <c r="X2018" s="42">
        <v>72.733041999999998</v>
      </c>
      <c r="Y2018" s="42">
        <v>90.178105000000002</v>
      </c>
      <c r="Z2018" s="42">
        <v>93.252358999999998</v>
      </c>
      <c r="AA2018" s="42">
        <v>72.733041999999998</v>
      </c>
      <c r="AB2018" s="42">
        <v>23.496397999999999</v>
      </c>
      <c r="AC2018" s="42">
        <v>1.0004580000000001</v>
      </c>
      <c r="AD2018" s="42">
        <v>130.11910900000001</v>
      </c>
      <c r="AE2018" s="42">
        <v>262.33630599999998</v>
      </c>
      <c r="AF2018" s="42">
        <v>61.363607000000002</v>
      </c>
      <c r="AG2018" s="42">
        <v>492.18097799999998</v>
      </c>
      <c r="AH2018" s="42">
        <v>70.707832999999994</v>
      </c>
      <c r="AI2018" s="42">
        <v>73.636328000000006</v>
      </c>
      <c r="AJ2018" s="42">
        <v>99.400865999999994</v>
      </c>
      <c r="AK2018" s="42">
        <v>92.130436000000003</v>
      </c>
      <c r="AL2018" s="42">
        <v>70.562073999999996</v>
      </c>
      <c r="AM2018" s="42">
        <v>60.610522000000003</v>
      </c>
      <c r="AN2018" s="42">
        <v>25.132919000000001</v>
      </c>
      <c r="AO2018" s="42">
        <v>101.30461</v>
      </c>
      <c r="AP2018" s="42">
        <v>267.31430399999999</v>
      </c>
      <c r="AQ2018" s="42">
        <v>123.56206400000001</v>
      </c>
      <c r="AR2018" s="42">
        <v>789.16448100000002</v>
      </c>
      <c r="AS2018" s="42">
        <v>4.099005</v>
      </c>
      <c r="AT2018" s="42">
        <v>28.693034000000001</v>
      </c>
      <c r="AU2018" s="42">
        <v>73.782086000000007</v>
      </c>
      <c r="AV2018" s="42">
        <v>86.079100999999994</v>
      </c>
      <c r="AW2018" s="42">
        <v>102.47512</v>
      </c>
      <c r="AX2018" s="42">
        <v>151.66317699999999</v>
      </c>
      <c r="AY2018" s="42">
        <v>227.79516899999999</v>
      </c>
      <c r="AZ2018" s="42">
        <v>114.57778999999999</v>
      </c>
      <c r="BA2018" s="42">
        <v>344.21922999999998</v>
      </c>
      <c r="BB2018" s="42">
        <v>4.099005</v>
      </c>
      <c r="BC2018" s="42">
        <v>24.594028999999999</v>
      </c>
      <c r="BD2018" s="42">
        <v>36.891043000000003</v>
      </c>
      <c r="BE2018" s="42">
        <v>36.891043000000003</v>
      </c>
      <c r="BF2018" s="42">
        <v>24.594028999999999</v>
      </c>
      <c r="BG2018" s="42">
        <v>106.574124</v>
      </c>
      <c r="BH2018" s="42">
        <v>81.882924000000003</v>
      </c>
      <c r="BI2018" s="42">
        <v>28.693034000000001</v>
      </c>
      <c r="BJ2018" s="42">
        <v>444.94525099999998</v>
      </c>
      <c r="BK2018" s="42">
        <v>0</v>
      </c>
      <c r="BL2018" s="42">
        <v>4.099005</v>
      </c>
      <c r="BM2018" s="42">
        <v>36.891043000000003</v>
      </c>
      <c r="BN2018" s="42">
        <v>49.188057000000001</v>
      </c>
      <c r="BO2018" s="42">
        <v>77.881090999999998</v>
      </c>
      <c r="BP2018" s="42">
        <v>45.089053</v>
      </c>
      <c r="BQ2018" s="42">
        <v>145.91224600000001</v>
      </c>
      <c r="BR2018" s="42">
        <v>85.884755999999996</v>
      </c>
      <c r="BS2018" s="42">
        <v>122.77579900000001</v>
      </c>
      <c r="BT2018" s="42">
        <v>0</v>
      </c>
      <c r="BU2018" s="42">
        <v>0</v>
      </c>
      <c r="BV2018" s="42">
        <v>4.099005</v>
      </c>
      <c r="BW2018" s="42">
        <v>4.099005</v>
      </c>
      <c r="BX2018" s="42">
        <v>20.495024000000001</v>
      </c>
      <c r="BY2018" s="42">
        <v>32.792037999999998</v>
      </c>
      <c r="BZ2018" s="42">
        <v>0</v>
      </c>
      <c r="CA2018" s="42">
        <v>61.290728000000001</v>
      </c>
      <c r="CB2018" s="42">
        <v>385.30644999999998</v>
      </c>
      <c r="CC2018" s="42">
        <v>4.099005</v>
      </c>
      <c r="CD2018" s="42">
        <v>28.693034000000001</v>
      </c>
      <c r="CE2018" s="42">
        <v>57.386066999999997</v>
      </c>
      <c r="CF2018" s="42">
        <v>73.782086000000007</v>
      </c>
      <c r="CG2018" s="42">
        <v>73.782086000000007</v>
      </c>
      <c r="CH2018" s="42">
        <v>114.77213399999999</v>
      </c>
      <c r="CI2018" s="42">
        <v>0</v>
      </c>
      <c r="CJ2018" s="42">
        <v>32.792037999999998</v>
      </c>
      <c r="CK2018" s="42">
        <v>281.08223199999998</v>
      </c>
      <c r="CL2018" s="42">
        <v>0</v>
      </c>
      <c r="CM2018" s="42">
        <v>0</v>
      </c>
      <c r="CN2018" s="42">
        <v>12.297014000000001</v>
      </c>
      <c r="CO2018" s="42">
        <v>8.19801</v>
      </c>
      <c r="CP2018" s="42">
        <v>8.19801</v>
      </c>
      <c r="CQ2018" s="42">
        <v>4.099005</v>
      </c>
      <c r="CR2018" s="42">
        <v>227.79516899999999</v>
      </c>
      <c r="CS2018" s="42">
        <v>20.495024000000001</v>
      </c>
    </row>
    <row r="2019" spans="1:97">
      <c r="A2019" s="40" t="s">
        <v>4749</v>
      </c>
      <c r="B2019" s="40" t="s">
        <v>289</v>
      </c>
      <c r="C2019" s="40" t="s">
        <v>4176</v>
      </c>
      <c r="D2019" s="40" t="s">
        <v>4201</v>
      </c>
      <c r="E2019" s="40" t="s">
        <v>4291</v>
      </c>
      <c r="F2019" s="40" t="s">
        <v>2903</v>
      </c>
      <c r="G2019" s="41" t="s">
        <v>294</v>
      </c>
      <c r="H2019" s="40" t="s">
        <v>4750</v>
      </c>
      <c r="I2019" s="42">
        <v>521</v>
      </c>
      <c r="J2019" s="42">
        <v>106.27470599999999</v>
      </c>
      <c r="K2019" s="42">
        <v>56.549844</v>
      </c>
      <c r="L2019" s="42">
        <v>113.099687</v>
      </c>
      <c r="M2019" s="42">
        <v>77.690938000000003</v>
      </c>
      <c r="N2019" s="42">
        <v>92.103964000000005</v>
      </c>
      <c r="O2019" s="42">
        <v>75.280861999999999</v>
      </c>
      <c r="P2019" s="42">
        <v>69</v>
      </c>
      <c r="Q2019" s="42">
        <v>79</v>
      </c>
      <c r="R2019" s="42">
        <v>78</v>
      </c>
      <c r="S2019" s="42">
        <v>73</v>
      </c>
      <c r="T2019" s="42">
        <v>83</v>
      </c>
      <c r="U2019" s="42">
        <v>30</v>
      </c>
      <c r="V2019" s="42">
        <v>264.042686</v>
      </c>
      <c r="W2019" s="42">
        <v>48.749865</v>
      </c>
      <c r="X2019" s="42">
        <v>34.124906000000003</v>
      </c>
      <c r="Y2019" s="42">
        <v>53.624851999999997</v>
      </c>
      <c r="Z2019" s="42">
        <v>47.466020999999998</v>
      </c>
      <c r="AA2019" s="42">
        <v>48.846778999999998</v>
      </c>
      <c r="AB2019" s="42">
        <v>29.231812000000001</v>
      </c>
      <c r="AC2019" s="42">
        <v>1.998451</v>
      </c>
      <c r="AD2019" s="42">
        <v>69.224808999999993</v>
      </c>
      <c r="AE2019" s="42">
        <v>134.90693200000001</v>
      </c>
      <c r="AF2019" s="42">
        <v>59.910944999999998</v>
      </c>
      <c r="AG2019" s="42">
        <v>256.957314</v>
      </c>
      <c r="AH2019" s="42">
        <v>57.524841000000002</v>
      </c>
      <c r="AI2019" s="42">
        <v>22.424938000000001</v>
      </c>
      <c r="AJ2019" s="42">
        <v>59.474836000000003</v>
      </c>
      <c r="AK2019" s="42">
        <v>30.224916</v>
      </c>
      <c r="AL2019" s="42">
        <v>43.257185</v>
      </c>
      <c r="AM2019" s="42">
        <v>36.819856999999999</v>
      </c>
      <c r="AN2019" s="42">
        <v>7.2307410000000001</v>
      </c>
      <c r="AO2019" s="42">
        <v>64.349822000000003</v>
      </c>
      <c r="AP2019" s="42">
        <v>123.824658</v>
      </c>
      <c r="AQ2019" s="42">
        <v>68.782833999999994</v>
      </c>
      <c r="AR2019" s="42">
        <v>444.332516</v>
      </c>
      <c r="AS2019" s="42">
        <v>42.899881000000001</v>
      </c>
      <c r="AT2019" s="42">
        <v>19.499946000000001</v>
      </c>
      <c r="AU2019" s="42">
        <v>15.599957</v>
      </c>
      <c r="AV2019" s="42">
        <v>38.999892000000003</v>
      </c>
      <c r="AW2019" s="42">
        <v>46.799871000000003</v>
      </c>
      <c r="AX2019" s="42">
        <v>50.699860000000001</v>
      </c>
      <c r="AY2019" s="42">
        <v>186.93322800000001</v>
      </c>
      <c r="AZ2019" s="42">
        <v>42.899881000000001</v>
      </c>
      <c r="BA2019" s="42">
        <v>245.045413</v>
      </c>
      <c r="BB2019" s="42">
        <v>27.299925000000002</v>
      </c>
      <c r="BC2019" s="42">
        <v>15.599957</v>
      </c>
      <c r="BD2019" s="42">
        <v>7.7999780000000003</v>
      </c>
      <c r="BE2019" s="42">
        <v>15.599957</v>
      </c>
      <c r="BF2019" s="42">
        <v>7.7999780000000003</v>
      </c>
      <c r="BG2019" s="42">
        <v>42.899881000000001</v>
      </c>
      <c r="BH2019" s="42">
        <v>112.44578</v>
      </c>
      <c r="BI2019" s="42">
        <v>15.599957</v>
      </c>
      <c r="BJ2019" s="42">
        <v>199.287103</v>
      </c>
      <c r="BK2019" s="42">
        <v>15.599957</v>
      </c>
      <c r="BL2019" s="42">
        <v>3.8999890000000001</v>
      </c>
      <c r="BM2019" s="42">
        <v>7.7999780000000003</v>
      </c>
      <c r="BN2019" s="42">
        <v>23.399934999999999</v>
      </c>
      <c r="BO2019" s="42">
        <v>38.999892000000003</v>
      </c>
      <c r="BP2019" s="42">
        <v>7.7999780000000003</v>
      </c>
      <c r="BQ2019" s="42">
        <v>74.487448000000001</v>
      </c>
      <c r="BR2019" s="42">
        <v>27.299925000000002</v>
      </c>
      <c r="BS2019" s="42">
        <v>50.699860000000001</v>
      </c>
      <c r="BT2019" s="42">
        <v>3.8999890000000001</v>
      </c>
      <c r="BU2019" s="42">
        <v>0</v>
      </c>
      <c r="BV2019" s="42">
        <v>0</v>
      </c>
      <c r="BW2019" s="42">
        <v>7.7999780000000003</v>
      </c>
      <c r="BX2019" s="42">
        <v>0</v>
      </c>
      <c r="BY2019" s="42">
        <v>7.7999780000000003</v>
      </c>
      <c r="BZ2019" s="42">
        <v>0</v>
      </c>
      <c r="CA2019" s="42">
        <v>31.199914</v>
      </c>
      <c r="CB2019" s="42">
        <v>191.09947199999999</v>
      </c>
      <c r="CC2019" s="42">
        <v>35.099902999999998</v>
      </c>
      <c r="CD2019" s="42">
        <v>19.499946000000001</v>
      </c>
      <c r="CE2019" s="42">
        <v>15.599957</v>
      </c>
      <c r="CF2019" s="42">
        <v>31.199914</v>
      </c>
      <c r="CG2019" s="42">
        <v>35.099902999999998</v>
      </c>
      <c r="CH2019" s="42">
        <v>42.899881000000001</v>
      </c>
      <c r="CI2019" s="42">
        <v>3.8999890000000001</v>
      </c>
      <c r="CJ2019" s="42">
        <v>7.7999780000000003</v>
      </c>
      <c r="CK2019" s="42">
        <v>202.533185</v>
      </c>
      <c r="CL2019" s="42">
        <v>3.8999890000000001</v>
      </c>
      <c r="CM2019" s="42">
        <v>0</v>
      </c>
      <c r="CN2019" s="42">
        <v>0</v>
      </c>
      <c r="CO2019" s="42">
        <v>0</v>
      </c>
      <c r="CP2019" s="42">
        <v>11.699968</v>
      </c>
      <c r="CQ2019" s="42">
        <v>0</v>
      </c>
      <c r="CR2019" s="42">
        <v>183.03323900000001</v>
      </c>
      <c r="CS2019" s="42">
        <v>3.8999890000000001</v>
      </c>
    </row>
    <row r="2020" spans="1:97">
      <c r="A2020" s="40" t="s">
        <v>4751</v>
      </c>
      <c r="B2020" s="40" t="s">
        <v>289</v>
      </c>
      <c r="C2020" s="40" t="s">
        <v>4176</v>
      </c>
      <c r="D2020" s="40" t="s">
        <v>4201</v>
      </c>
      <c r="E2020" s="40" t="s">
        <v>4208</v>
      </c>
      <c r="F2020" s="40" t="s">
        <v>2903</v>
      </c>
      <c r="G2020" s="41" t="s">
        <v>294</v>
      </c>
      <c r="H2020" s="40" t="s">
        <v>4752</v>
      </c>
      <c r="I2020" s="42">
        <v>139</v>
      </c>
      <c r="J2020" s="42">
        <v>19.419118000000001</v>
      </c>
      <c r="K2020" s="42">
        <v>23.507352999999998</v>
      </c>
      <c r="L2020" s="42">
        <v>26.573529000000001</v>
      </c>
      <c r="M2020" s="42">
        <v>32.705882000000003</v>
      </c>
      <c r="N2020" s="42">
        <v>22.485294</v>
      </c>
      <c r="O2020" s="42">
        <v>14.308824</v>
      </c>
      <c r="P2020" s="42">
        <v>16</v>
      </c>
      <c r="Q2020" s="42">
        <v>29</v>
      </c>
      <c r="R2020" s="42">
        <v>24</v>
      </c>
      <c r="S2020" s="42">
        <v>35</v>
      </c>
      <c r="T2020" s="42">
        <v>24</v>
      </c>
      <c r="U2020" s="42">
        <v>7</v>
      </c>
      <c r="V2020" s="42">
        <v>68.477941000000001</v>
      </c>
      <c r="W2020" s="42">
        <v>10.220587999999999</v>
      </c>
      <c r="X2020" s="42">
        <v>10.220587999999999</v>
      </c>
      <c r="Y2020" s="42">
        <v>16.352941000000001</v>
      </c>
      <c r="Z2020" s="42">
        <v>15.330882000000001</v>
      </c>
      <c r="AA2020" s="42">
        <v>10.220587999999999</v>
      </c>
      <c r="AB2020" s="42">
        <v>6.1323530000000002</v>
      </c>
      <c r="AC2020" s="42">
        <v>0</v>
      </c>
      <c r="AD2020" s="42">
        <v>13.286765000000001</v>
      </c>
      <c r="AE2020" s="42">
        <v>42.926470999999999</v>
      </c>
      <c r="AF2020" s="42">
        <v>12.264706</v>
      </c>
      <c r="AG2020" s="42">
        <v>70.522058999999999</v>
      </c>
      <c r="AH2020" s="42">
        <v>9.1985290000000006</v>
      </c>
      <c r="AI2020" s="42">
        <v>13.286765000000001</v>
      </c>
      <c r="AJ2020" s="42">
        <v>10.220587999999999</v>
      </c>
      <c r="AK2020" s="42">
        <v>17.375</v>
      </c>
      <c r="AL2020" s="42">
        <v>12.264706</v>
      </c>
      <c r="AM2020" s="42">
        <v>8.1764709999999994</v>
      </c>
      <c r="AN2020" s="42">
        <v>0</v>
      </c>
      <c r="AO2020" s="42">
        <v>12.264706</v>
      </c>
      <c r="AP2020" s="42">
        <v>43.948529000000001</v>
      </c>
      <c r="AQ2020" s="42">
        <v>14.308824</v>
      </c>
      <c r="AR2020" s="42">
        <v>130.82352900000001</v>
      </c>
      <c r="AS2020" s="42">
        <v>12.264706</v>
      </c>
      <c r="AT2020" s="42">
        <v>4.0882350000000001</v>
      </c>
      <c r="AU2020" s="42">
        <v>0</v>
      </c>
      <c r="AV2020" s="42">
        <v>16.352941000000001</v>
      </c>
      <c r="AW2020" s="42">
        <v>16.352941000000001</v>
      </c>
      <c r="AX2020" s="42">
        <v>12.264706</v>
      </c>
      <c r="AY2020" s="42">
        <v>49.058824000000001</v>
      </c>
      <c r="AZ2020" s="42">
        <v>20.441175999999999</v>
      </c>
      <c r="BA2020" s="42">
        <v>65.411765000000003</v>
      </c>
      <c r="BB2020" s="42">
        <v>8.1764709999999994</v>
      </c>
      <c r="BC2020" s="42">
        <v>4.0882350000000001</v>
      </c>
      <c r="BD2020" s="42">
        <v>0</v>
      </c>
      <c r="BE2020" s="42">
        <v>8.1764709999999994</v>
      </c>
      <c r="BF2020" s="42">
        <v>0</v>
      </c>
      <c r="BG2020" s="42">
        <v>12.264706</v>
      </c>
      <c r="BH2020" s="42">
        <v>20.441175999999999</v>
      </c>
      <c r="BI2020" s="42">
        <v>12.264706</v>
      </c>
      <c r="BJ2020" s="42">
        <v>65.411765000000003</v>
      </c>
      <c r="BK2020" s="42">
        <v>4.0882350000000001</v>
      </c>
      <c r="BL2020" s="42">
        <v>0</v>
      </c>
      <c r="BM2020" s="42">
        <v>0</v>
      </c>
      <c r="BN2020" s="42">
        <v>8.1764709999999994</v>
      </c>
      <c r="BO2020" s="42">
        <v>16.352941000000001</v>
      </c>
      <c r="BP2020" s="42">
        <v>0</v>
      </c>
      <c r="BQ2020" s="42">
        <v>28.617647000000002</v>
      </c>
      <c r="BR2020" s="42">
        <v>8.1764709999999994</v>
      </c>
      <c r="BS2020" s="42">
        <v>12.264706</v>
      </c>
      <c r="BT2020" s="42">
        <v>0</v>
      </c>
      <c r="BU2020" s="42">
        <v>0</v>
      </c>
      <c r="BV2020" s="42">
        <v>0</v>
      </c>
      <c r="BW2020" s="42">
        <v>0</v>
      </c>
      <c r="BX2020" s="42">
        <v>0</v>
      </c>
      <c r="BY2020" s="42">
        <v>0</v>
      </c>
      <c r="BZ2020" s="42">
        <v>0</v>
      </c>
      <c r="CA2020" s="42">
        <v>12.264706</v>
      </c>
      <c r="CB2020" s="42">
        <v>44.970587999999999</v>
      </c>
      <c r="CC2020" s="42">
        <v>8.1764709999999994</v>
      </c>
      <c r="CD2020" s="42">
        <v>4.0882350000000001</v>
      </c>
      <c r="CE2020" s="42">
        <v>0</v>
      </c>
      <c r="CF2020" s="42">
        <v>12.264706</v>
      </c>
      <c r="CG2020" s="42">
        <v>4.0882350000000001</v>
      </c>
      <c r="CH2020" s="42">
        <v>12.264706</v>
      </c>
      <c r="CI2020" s="42">
        <v>0</v>
      </c>
      <c r="CJ2020" s="42">
        <v>4.0882350000000001</v>
      </c>
      <c r="CK2020" s="42">
        <v>73.588234999999997</v>
      </c>
      <c r="CL2020" s="42">
        <v>4.0882350000000001</v>
      </c>
      <c r="CM2020" s="42">
        <v>0</v>
      </c>
      <c r="CN2020" s="42">
        <v>0</v>
      </c>
      <c r="CO2020" s="42">
        <v>4.0882350000000001</v>
      </c>
      <c r="CP2020" s="42">
        <v>12.264706</v>
      </c>
      <c r="CQ2020" s="42">
        <v>0</v>
      </c>
      <c r="CR2020" s="42">
        <v>49.058824000000001</v>
      </c>
      <c r="CS2020" s="42">
        <v>4.0882350000000001</v>
      </c>
    </row>
    <row r="2021" spans="1:97">
      <c r="A2021" s="40" t="s">
        <v>4753</v>
      </c>
      <c r="B2021" s="40" t="s">
        <v>289</v>
      </c>
      <c r="C2021" s="40" t="s">
        <v>4176</v>
      </c>
      <c r="D2021" s="40" t="s">
        <v>4201</v>
      </c>
      <c r="E2021" s="40" t="s">
        <v>4291</v>
      </c>
      <c r="F2021" s="40" t="s">
        <v>2903</v>
      </c>
      <c r="G2021" s="41" t="s">
        <v>294</v>
      </c>
      <c r="H2021" s="40" t="s">
        <v>4754</v>
      </c>
      <c r="I2021" s="42">
        <v>875</v>
      </c>
      <c r="J2021" s="42">
        <v>175.61260200000001</v>
      </c>
      <c r="K2021" s="42">
        <v>131.709452</v>
      </c>
      <c r="L2021" s="42">
        <v>193.99066500000001</v>
      </c>
      <c r="M2021" s="42">
        <v>161.31855300000001</v>
      </c>
      <c r="N2021" s="42">
        <v>152.12952200000001</v>
      </c>
      <c r="O2021" s="42">
        <v>60.239207</v>
      </c>
      <c r="P2021" s="42">
        <v>124</v>
      </c>
      <c r="Q2021" s="42">
        <v>136</v>
      </c>
      <c r="R2021" s="42">
        <v>158</v>
      </c>
      <c r="S2021" s="42">
        <v>144</v>
      </c>
      <c r="T2021" s="42">
        <v>108</v>
      </c>
      <c r="U2021" s="42">
        <v>61</v>
      </c>
      <c r="V2021" s="42">
        <v>463.53558900000002</v>
      </c>
      <c r="W2021" s="42">
        <v>94.953326000000004</v>
      </c>
      <c r="X2021" s="42">
        <v>69.428237999999993</v>
      </c>
      <c r="Y2021" s="42">
        <v>107.20536800000001</v>
      </c>
      <c r="Z2021" s="42">
        <v>85.764294000000007</v>
      </c>
      <c r="AA2021" s="42">
        <v>77.596266</v>
      </c>
      <c r="AB2021" s="42">
        <v>27.567094999999998</v>
      </c>
      <c r="AC2021" s="42">
        <v>1.021004</v>
      </c>
      <c r="AD2021" s="42">
        <v>116.39439900000001</v>
      </c>
      <c r="AE2021" s="42">
        <v>268.52392099999997</v>
      </c>
      <c r="AF2021" s="42">
        <v>78.617270000000005</v>
      </c>
      <c r="AG2021" s="42">
        <v>411.46441099999998</v>
      </c>
      <c r="AH2021" s="42">
        <v>80.659277000000003</v>
      </c>
      <c r="AI2021" s="42">
        <v>62.281213999999999</v>
      </c>
      <c r="AJ2021" s="42">
        <v>86.785297999999997</v>
      </c>
      <c r="AK2021" s="42">
        <v>75.554259000000002</v>
      </c>
      <c r="AL2021" s="42">
        <v>74.533255999999994</v>
      </c>
      <c r="AM2021" s="42">
        <v>28.588097999999999</v>
      </c>
      <c r="AN2021" s="42">
        <v>3.0630109999999999</v>
      </c>
      <c r="AO2021" s="42">
        <v>98.016335999999995</v>
      </c>
      <c r="AP2021" s="42">
        <v>238.91481899999999</v>
      </c>
      <c r="AQ2021" s="42">
        <v>74.533255999999994</v>
      </c>
      <c r="AR2021" s="42">
        <v>645.27421200000003</v>
      </c>
      <c r="AS2021" s="42">
        <v>44.924154000000001</v>
      </c>
      <c r="AT2021" s="42">
        <v>65.344223999999997</v>
      </c>
      <c r="AU2021" s="42">
        <v>20.420069999999999</v>
      </c>
      <c r="AV2021" s="42">
        <v>77.596266</v>
      </c>
      <c r="AW2021" s="42">
        <v>85.764294000000007</v>
      </c>
      <c r="AX2021" s="42">
        <v>114.35239199999999</v>
      </c>
      <c r="AY2021" s="42">
        <v>183.78063</v>
      </c>
      <c r="AZ2021" s="42">
        <v>53.092182000000001</v>
      </c>
      <c r="BA2021" s="42">
        <v>343.05717600000003</v>
      </c>
      <c r="BB2021" s="42">
        <v>32.672111999999998</v>
      </c>
      <c r="BC2021" s="42">
        <v>49.008167999999998</v>
      </c>
      <c r="BD2021" s="42">
        <v>12.252041999999999</v>
      </c>
      <c r="BE2021" s="42">
        <v>36.756126000000002</v>
      </c>
      <c r="BF2021" s="42">
        <v>8.1680279999999996</v>
      </c>
      <c r="BG2021" s="42">
        <v>89.848308000000003</v>
      </c>
      <c r="BH2021" s="42">
        <v>89.848308000000003</v>
      </c>
      <c r="BI2021" s="42">
        <v>24.504083999999999</v>
      </c>
      <c r="BJ2021" s="42">
        <v>302.21703600000001</v>
      </c>
      <c r="BK2021" s="42">
        <v>12.252041999999999</v>
      </c>
      <c r="BL2021" s="42">
        <v>16.336055999999999</v>
      </c>
      <c r="BM2021" s="42">
        <v>8.1680279999999996</v>
      </c>
      <c r="BN2021" s="42">
        <v>40.840139999999998</v>
      </c>
      <c r="BO2021" s="42">
        <v>77.596266</v>
      </c>
      <c r="BP2021" s="42">
        <v>24.504083999999999</v>
      </c>
      <c r="BQ2021" s="42">
        <v>93.932321999999999</v>
      </c>
      <c r="BR2021" s="42">
        <v>28.588097999999999</v>
      </c>
      <c r="BS2021" s="42">
        <v>65.344223999999997</v>
      </c>
      <c r="BT2021" s="42">
        <v>0</v>
      </c>
      <c r="BU2021" s="42">
        <v>0</v>
      </c>
      <c r="BV2021" s="42">
        <v>0</v>
      </c>
      <c r="BW2021" s="42">
        <v>8.1680279999999996</v>
      </c>
      <c r="BX2021" s="42">
        <v>8.1680279999999996</v>
      </c>
      <c r="BY2021" s="42">
        <v>16.336055999999999</v>
      </c>
      <c r="BZ2021" s="42">
        <v>0</v>
      </c>
      <c r="CA2021" s="42">
        <v>32.672111999999998</v>
      </c>
      <c r="CB2021" s="42">
        <v>363.47724599999998</v>
      </c>
      <c r="CC2021" s="42">
        <v>32.672111999999998</v>
      </c>
      <c r="CD2021" s="42">
        <v>57.176195999999997</v>
      </c>
      <c r="CE2021" s="42">
        <v>16.336055999999999</v>
      </c>
      <c r="CF2021" s="42">
        <v>69.428237999999993</v>
      </c>
      <c r="CG2021" s="42">
        <v>69.428237999999993</v>
      </c>
      <c r="CH2021" s="42">
        <v>98.016335999999995</v>
      </c>
      <c r="CI2021" s="42">
        <v>0</v>
      </c>
      <c r="CJ2021" s="42">
        <v>20.420069999999999</v>
      </c>
      <c r="CK2021" s="42">
        <v>216.452742</v>
      </c>
      <c r="CL2021" s="42">
        <v>12.252041999999999</v>
      </c>
      <c r="CM2021" s="42">
        <v>8.1680279999999996</v>
      </c>
      <c r="CN2021" s="42">
        <v>4.0840139999999998</v>
      </c>
      <c r="CO2021" s="42">
        <v>0</v>
      </c>
      <c r="CP2021" s="42">
        <v>8.1680279999999996</v>
      </c>
      <c r="CQ2021" s="42">
        <v>0</v>
      </c>
      <c r="CR2021" s="42">
        <v>183.78063</v>
      </c>
      <c r="CS2021" s="42">
        <v>0</v>
      </c>
    </row>
    <row r="2022" spans="1:97">
      <c r="A2022" s="40" t="s">
        <v>4755</v>
      </c>
      <c r="B2022" s="40" t="s">
        <v>289</v>
      </c>
      <c r="C2022" s="40" t="s">
        <v>4176</v>
      </c>
      <c r="D2022" s="40" t="s">
        <v>4201</v>
      </c>
      <c r="E2022" s="40" t="s">
        <v>4224</v>
      </c>
      <c r="F2022" s="40" t="s">
        <v>2903</v>
      </c>
      <c r="G2022" s="41" t="s">
        <v>294</v>
      </c>
      <c r="H2022" s="40" t="s">
        <v>4756</v>
      </c>
      <c r="I2022" s="42">
        <v>326</v>
      </c>
      <c r="J2022" s="42">
        <v>71.438271999999998</v>
      </c>
      <c r="K2022" s="42">
        <v>29.179012</v>
      </c>
      <c r="L2022" s="42">
        <v>82.506173000000004</v>
      </c>
      <c r="M2022" s="42">
        <v>69.425926000000004</v>
      </c>
      <c r="N2022" s="42">
        <v>47.290123000000001</v>
      </c>
      <c r="O2022" s="42">
        <v>26.160494</v>
      </c>
      <c r="P2022" s="42">
        <v>51</v>
      </c>
      <c r="Q2022" s="42">
        <v>56</v>
      </c>
      <c r="R2022" s="42">
        <v>63</v>
      </c>
      <c r="S2022" s="42">
        <v>56</v>
      </c>
      <c r="T2022" s="42">
        <v>37</v>
      </c>
      <c r="U2022" s="42">
        <v>27</v>
      </c>
      <c r="V2022" s="42">
        <v>164.00617299999999</v>
      </c>
      <c r="W2022" s="42">
        <v>41.253086000000003</v>
      </c>
      <c r="X2022" s="42">
        <v>15.092593000000001</v>
      </c>
      <c r="Y2022" s="42">
        <v>36.222222000000002</v>
      </c>
      <c r="Z2022" s="42">
        <v>35.216048999999998</v>
      </c>
      <c r="AA2022" s="42">
        <v>26.160494</v>
      </c>
      <c r="AB2022" s="42">
        <v>10.061728</v>
      </c>
      <c r="AC2022" s="42">
        <v>0</v>
      </c>
      <c r="AD2022" s="42">
        <v>49.302469000000002</v>
      </c>
      <c r="AE2022" s="42">
        <v>87.537036999999998</v>
      </c>
      <c r="AF2022" s="42">
        <v>27.166667</v>
      </c>
      <c r="AG2022" s="42">
        <v>161.99382700000001</v>
      </c>
      <c r="AH2022" s="42">
        <v>30.185185000000001</v>
      </c>
      <c r="AI2022" s="42">
        <v>14.08642</v>
      </c>
      <c r="AJ2022" s="42">
        <v>46.283951000000002</v>
      </c>
      <c r="AK2022" s="42">
        <v>34.209876999999999</v>
      </c>
      <c r="AL2022" s="42">
        <v>21.129629999999999</v>
      </c>
      <c r="AM2022" s="42">
        <v>14.08642</v>
      </c>
      <c r="AN2022" s="42">
        <v>2.012346</v>
      </c>
      <c r="AO2022" s="42">
        <v>35.216048999999998</v>
      </c>
      <c r="AP2022" s="42">
        <v>97.598765</v>
      </c>
      <c r="AQ2022" s="42">
        <v>29.179012</v>
      </c>
      <c r="AR2022" s="42">
        <v>261.604938</v>
      </c>
      <c r="AS2022" s="42">
        <v>28.172840000000001</v>
      </c>
      <c r="AT2022" s="42">
        <v>24.148147999999999</v>
      </c>
      <c r="AU2022" s="42">
        <v>16.098765</v>
      </c>
      <c r="AV2022" s="42">
        <v>40.246913999999997</v>
      </c>
      <c r="AW2022" s="42">
        <v>32.197530999999998</v>
      </c>
      <c r="AX2022" s="42">
        <v>28.172840000000001</v>
      </c>
      <c r="AY2022" s="42">
        <v>76.469136000000006</v>
      </c>
      <c r="AZ2022" s="42">
        <v>16.098765</v>
      </c>
      <c r="BA2022" s="42">
        <v>128.79012299999999</v>
      </c>
      <c r="BB2022" s="42">
        <v>16.098765</v>
      </c>
      <c r="BC2022" s="42">
        <v>12.074074</v>
      </c>
      <c r="BD2022" s="42">
        <v>12.074074</v>
      </c>
      <c r="BE2022" s="42">
        <v>20.123456999999998</v>
      </c>
      <c r="BF2022" s="42">
        <v>4.0246909999999998</v>
      </c>
      <c r="BG2022" s="42">
        <v>20.123456999999998</v>
      </c>
      <c r="BH2022" s="42">
        <v>36.222222000000002</v>
      </c>
      <c r="BI2022" s="42">
        <v>8.0493830000000006</v>
      </c>
      <c r="BJ2022" s="42">
        <v>132.81481500000001</v>
      </c>
      <c r="BK2022" s="42">
        <v>12.074074</v>
      </c>
      <c r="BL2022" s="42">
        <v>12.074074</v>
      </c>
      <c r="BM2022" s="42">
        <v>4.0246909999999998</v>
      </c>
      <c r="BN2022" s="42">
        <v>20.123456999999998</v>
      </c>
      <c r="BO2022" s="42">
        <v>28.172840000000001</v>
      </c>
      <c r="BP2022" s="42">
        <v>8.0493830000000006</v>
      </c>
      <c r="BQ2022" s="42">
        <v>40.246913999999997</v>
      </c>
      <c r="BR2022" s="42">
        <v>8.0493830000000006</v>
      </c>
      <c r="BS2022" s="42">
        <v>12.074074</v>
      </c>
      <c r="BT2022" s="42">
        <v>0</v>
      </c>
      <c r="BU2022" s="42">
        <v>0</v>
      </c>
      <c r="BV2022" s="42">
        <v>0</v>
      </c>
      <c r="BW2022" s="42">
        <v>0</v>
      </c>
      <c r="BX2022" s="42">
        <v>0</v>
      </c>
      <c r="BY2022" s="42">
        <v>0</v>
      </c>
      <c r="BZ2022" s="42">
        <v>0</v>
      </c>
      <c r="CA2022" s="42">
        <v>12.074074</v>
      </c>
      <c r="CB2022" s="42">
        <v>144.88888900000001</v>
      </c>
      <c r="CC2022" s="42">
        <v>20.123456999999998</v>
      </c>
      <c r="CD2022" s="42">
        <v>20.123456999999998</v>
      </c>
      <c r="CE2022" s="42">
        <v>8.0493830000000006</v>
      </c>
      <c r="CF2022" s="42">
        <v>36.222222000000002</v>
      </c>
      <c r="CG2022" s="42">
        <v>28.172840000000001</v>
      </c>
      <c r="CH2022" s="42">
        <v>28.172840000000001</v>
      </c>
      <c r="CI2022" s="42">
        <v>0</v>
      </c>
      <c r="CJ2022" s="42">
        <v>4.0246909999999998</v>
      </c>
      <c r="CK2022" s="42">
        <v>104.641975</v>
      </c>
      <c r="CL2022" s="42">
        <v>8.0493830000000006</v>
      </c>
      <c r="CM2022" s="42">
        <v>4.0246909999999998</v>
      </c>
      <c r="CN2022" s="42">
        <v>8.0493830000000006</v>
      </c>
      <c r="CO2022" s="42">
        <v>4.0246909999999998</v>
      </c>
      <c r="CP2022" s="42">
        <v>4.0246909999999998</v>
      </c>
      <c r="CQ2022" s="42">
        <v>0</v>
      </c>
      <c r="CR2022" s="42">
        <v>76.469136000000006</v>
      </c>
      <c r="CS2022" s="42">
        <v>0</v>
      </c>
    </row>
    <row r="2023" spans="1:97">
      <c r="A2023" s="40" t="s">
        <v>4757</v>
      </c>
      <c r="B2023" s="40" t="s">
        <v>289</v>
      </c>
      <c r="C2023" s="40" t="s">
        <v>4176</v>
      </c>
      <c r="D2023" s="40" t="s">
        <v>4201</v>
      </c>
      <c r="E2023" s="40" t="s">
        <v>4202</v>
      </c>
      <c r="F2023" s="40" t="s">
        <v>2903</v>
      </c>
      <c r="G2023" s="41" t="s">
        <v>294</v>
      </c>
      <c r="H2023" s="40" t="s">
        <v>4758</v>
      </c>
      <c r="I2023" s="42">
        <v>595</v>
      </c>
      <c r="J2023" s="42">
        <v>64.735871000000003</v>
      </c>
      <c r="K2023" s="42">
        <v>69.715553</v>
      </c>
      <c r="L2023" s="42">
        <v>88.638345999999999</v>
      </c>
      <c r="M2023" s="42">
        <v>127.49799299999999</v>
      </c>
      <c r="N2023" s="42">
        <v>121.603934</v>
      </c>
      <c r="O2023" s="42">
        <v>122.808302</v>
      </c>
      <c r="P2023" s="42">
        <v>71</v>
      </c>
      <c r="Q2023" s="42">
        <v>108</v>
      </c>
      <c r="R2023" s="42">
        <v>113</v>
      </c>
      <c r="S2023" s="42">
        <v>111</v>
      </c>
      <c r="T2023" s="42">
        <v>133</v>
      </c>
      <c r="U2023" s="42">
        <v>86</v>
      </c>
      <c r="V2023" s="42">
        <v>293.031879</v>
      </c>
      <c r="W2023" s="42">
        <v>36.849649999999997</v>
      </c>
      <c r="X2023" s="42">
        <v>33.861840000000001</v>
      </c>
      <c r="Y2023" s="42">
        <v>43.821204999999999</v>
      </c>
      <c r="Z2023" s="42">
        <v>59.774312999999999</v>
      </c>
      <c r="AA2023" s="42">
        <v>64.817430999999999</v>
      </c>
      <c r="AB2023" s="42">
        <v>44.907764</v>
      </c>
      <c r="AC2023" s="42">
        <v>8.9996770000000001</v>
      </c>
      <c r="AD2023" s="42">
        <v>45.813077999999997</v>
      </c>
      <c r="AE2023" s="42">
        <v>152.409999</v>
      </c>
      <c r="AF2023" s="42">
        <v>94.808802999999997</v>
      </c>
      <c r="AG2023" s="42">
        <v>301.968121</v>
      </c>
      <c r="AH2023" s="42">
        <v>27.886220999999999</v>
      </c>
      <c r="AI2023" s="42">
        <v>35.853712999999999</v>
      </c>
      <c r="AJ2023" s="42">
        <v>44.817140999999999</v>
      </c>
      <c r="AK2023" s="42">
        <v>67.723680000000002</v>
      </c>
      <c r="AL2023" s="42">
        <v>56.786504000000001</v>
      </c>
      <c r="AM2023" s="42">
        <v>56.917906000000002</v>
      </c>
      <c r="AN2023" s="42">
        <v>11.982955</v>
      </c>
      <c r="AO2023" s="42">
        <v>44.817140999999999</v>
      </c>
      <c r="AP2023" s="42">
        <v>143.41938400000001</v>
      </c>
      <c r="AQ2023" s="42">
        <v>113.731596</v>
      </c>
      <c r="AR2023" s="42">
        <v>522.305699</v>
      </c>
      <c r="AS2023" s="42">
        <v>31.869966999999999</v>
      </c>
      <c r="AT2023" s="42">
        <v>0</v>
      </c>
      <c r="AU2023" s="42">
        <v>23.902474999999999</v>
      </c>
      <c r="AV2023" s="42">
        <v>63.794308000000001</v>
      </c>
      <c r="AW2023" s="42">
        <v>59.756188999999999</v>
      </c>
      <c r="AX2023" s="42">
        <v>83.658664000000002</v>
      </c>
      <c r="AY2023" s="42">
        <v>215.48476700000001</v>
      </c>
      <c r="AZ2023" s="42">
        <v>43.839328999999999</v>
      </c>
      <c r="BA2023" s="42">
        <v>247.20973900000001</v>
      </c>
      <c r="BB2023" s="42">
        <v>27.886220999999999</v>
      </c>
      <c r="BC2023" s="42">
        <v>0</v>
      </c>
      <c r="BD2023" s="42">
        <v>15.934984</v>
      </c>
      <c r="BE2023" s="42">
        <v>19.91873</v>
      </c>
      <c r="BF2023" s="42">
        <v>11.951238</v>
      </c>
      <c r="BG2023" s="42">
        <v>59.756188999999999</v>
      </c>
      <c r="BH2023" s="42">
        <v>99.793015999999994</v>
      </c>
      <c r="BI2023" s="42">
        <v>11.969362</v>
      </c>
      <c r="BJ2023" s="42">
        <v>275.09595999999999</v>
      </c>
      <c r="BK2023" s="42">
        <v>3.983746</v>
      </c>
      <c r="BL2023" s="42">
        <v>0</v>
      </c>
      <c r="BM2023" s="42">
        <v>7.967492</v>
      </c>
      <c r="BN2023" s="42">
        <v>43.875577999999997</v>
      </c>
      <c r="BO2023" s="42">
        <v>47.804951000000003</v>
      </c>
      <c r="BP2023" s="42">
        <v>23.902474999999999</v>
      </c>
      <c r="BQ2023" s="42">
        <v>115.691751</v>
      </c>
      <c r="BR2023" s="42">
        <v>31.869966999999999</v>
      </c>
      <c r="BS2023" s="42">
        <v>35.853712999999999</v>
      </c>
      <c r="BT2023" s="42">
        <v>0</v>
      </c>
      <c r="BU2023" s="42">
        <v>0</v>
      </c>
      <c r="BV2023" s="42">
        <v>0</v>
      </c>
      <c r="BW2023" s="42">
        <v>0</v>
      </c>
      <c r="BX2023" s="42">
        <v>3.983746</v>
      </c>
      <c r="BY2023" s="42">
        <v>3.983746</v>
      </c>
      <c r="BZ2023" s="42">
        <v>0</v>
      </c>
      <c r="CA2023" s="42">
        <v>27.886220999999999</v>
      </c>
      <c r="CB2023" s="42">
        <v>203.171041</v>
      </c>
      <c r="CC2023" s="42">
        <v>23.902474999999999</v>
      </c>
      <c r="CD2023" s="42">
        <v>0</v>
      </c>
      <c r="CE2023" s="42">
        <v>19.91873</v>
      </c>
      <c r="CF2023" s="42">
        <v>39.837459000000003</v>
      </c>
      <c r="CG2023" s="42">
        <v>43.821204999999999</v>
      </c>
      <c r="CH2023" s="42">
        <v>71.707425999999998</v>
      </c>
      <c r="CI2023" s="42">
        <v>0</v>
      </c>
      <c r="CJ2023" s="42">
        <v>3.983746</v>
      </c>
      <c r="CK2023" s="42">
        <v>283.28094499999997</v>
      </c>
      <c r="CL2023" s="42">
        <v>7.967492</v>
      </c>
      <c r="CM2023" s="42">
        <v>0</v>
      </c>
      <c r="CN2023" s="42">
        <v>3.983746</v>
      </c>
      <c r="CO2023" s="42">
        <v>23.956848999999998</v>
      </c>
      <c r="CP2023" s="42">
        <v>11.951238</v>
      </c>
      <c r="CQ2023" s="42">
        <v>7.967492</v>
      </c>
      <c r="CR2023" s="42">
        <v>215.48476700000001</v>
      </c>
      <c r="CS2023" s="42">
        <v>11.969362</v>
      </c>
    </row>
    <row r="2024" spans="1:97">
      <c r="A2024" s="40" t="s">
        <v>4759</v>
      </c>
      <c r="B2024" s="40" t="s">
        <v>289</v>
      </c>
      <c r="C2024" s="40" t="s">
        <v>4176</v>
      </c>
      <c r="D2024" s="40" t="s">
        <v>4187</v>
      </c>
      <c r="E2024" s="40" t="s">
        <v>4233</v>
      </c>
      <c r="F2024" s="40" t="s">
        <v>4195</v>
      </c>
      <c r="G2024" s="41" t="s">
        <v>294</v>
      </c>
      <c r="H2024" s="40" t="s">
        <v>4760</v>
      </c>
      <c r="I2024" s="42">
        <v>253</v>
      </c>
      <c r="J2024" s="42">
        <v>37.294820999999999</v>
      </c>
      <c r="K2024" s="42">
        <v>33.262948000000002</v>
      </c>
      <c r="L2024" s="42">
        <v>52.414343000000002</v>
      </c>
      <c r="M2024" s="42">
        <v>63.501992000000001</v>
      </c>
      <c r="N2024" s="42">
        <v>43.342629000000002</v>
      </c>
      <c r="O2024" s="42">
        <v>23.183267000000001</v>
      </c>
      <c r="P2024" s="42">
        <v>46</v>
      </c>
      <c r="Q2024" s="42">
        <v>51</v>
      </c>
      <c r="R2024" s="42">
        <v>54</v>
      </c>
      <c r="S2024" s="42">
        <v>47</v>
      </c>
      <c r="T2024" s="42">
        <v>35</v>
      </c>
      <c r="U2024" s="42">
        <v>29</v>
      </c>
      <c r="V2024" s="42">
        <v>131.03585699999999</v>
      </c>
      <c r="W2024" s="42">
        <v>20.159362999999999</v>
      </c>
      <c r="X2024" s="42">
        <v>21.167331000000001</v>
      </c>
      <c r="Y2024" s="42">
        <v>24.191234999999999</v>
      </c>
      <c r="Z2024" s="42">
        <v>34.270916</v>
      </c>
      <c r="AA2024" s="42">
        <v>23.183267000000001</v>
      </c>
      <c r="AB2024" s="42">
        <v>6.047809</v>
      </c>
      <c r="AC2024" s="42">
        <v>2.015936</v>
      </c>
      <c r="AD2024" s="42">
        <v>27.215139000000001</v>
      </c>
      <c r="AE2024" s="42">
        <v>81.645418000000006</v>
      </c>
      <c r="AF2024" s="42">
        <v>22.175298999999999</v>
      </c>
      <c r="AG2024" s="42">
        <v>121.96414300000001</v>
      </c>
      <c r="AH2024" s="42">
        <v>17.135458</v>
      </c>
      <c r="AI2024" s="42">
        <v>12.095618</v>
      </c>
      <c r="AJ2024" s="42">
        <v>28.223108</v>
      </c>
      <c r="AK2024" s="42">
        <v>29.231076000000002</v>
      </c>
      <c r="AL2024" s="42">
        <v>20.159362999999999</v>
      </c>
      <c r="AM2024" s="42">
        <v>15.119522</v>
      </c>
      <c r="AN2024" s="42">
        <v>0</v>
      </c>
      <c r="AO2024" s="42">
        <v>21.167331000000001</v>
      </c>
      <c r="AP2024" s="42">
        <v>76.605577999999994</v>
      </c>
      <c r="AQ2024" s="42">
        <v>24.191234999999999</v>
      </c>
      <c r="AR2024" s="42">
        <v>221.75298799999999</v>
      </c>
      <c r="AS2024" s="42">
        <v>16.127490000000002</v>
      </c>
      <c r="AT2024" s="42">
        <v>8.0637450000000008</v>
      </c>
      <c r="AU2024" s="42">
        <v>12.095618</v>
      </c>
      <c r="AV2024" s="42">
        <v>24.191234999999999</v>
      </c>
      <c r="AW2024" s="42">
        <v>24.191234999999999</v>
      </c>
      <c r="AX2024" s="42">
        <v>20.159362999999999</v>
      </c>
      <c r="AY2024" s="42">
        <v>76.605577999999994</v>
      </c>
      <c r="AZ2024" s="42">
        <v>40.318725000000001</v>
      </c>
      <c r="BA2024" s="42">
        <v>104.82868499999999</v>
      </c>
      <c r="BB2024" s="42">
        <v>16.127490000000002</v>
      </c>
      <c r="BC2024" s="42">
        <v>8.0637450000000008</v>
      </c>
      <c r="BD2024" s="42">
        <v>4.031873</v>
      </c>
      <c r="BE2024" s="42">
        <v>16.127490000000002</v>
      </c>
      <c r="BF2024" s="42">
        <v>4.031873</v>
      </c>
      <c r="BG2024" s="42">
        <v>12.095618</v>
      </c>
      <c r="BH2024" s="42">
        <v>28.223108</v>
      </c>
      <c r="BI2024" s="42">
        <v>16.127490000000002</v>
      </c>
      <c r="BJ2024" s="42">
        <v>116.92430299999999</v>
      </c>
      <c r="BK2024" s="42">
        <v>0</v>
      </c>
      <c r="BL2024" s="42">
        <v>0</v>
      </c>
      <c r="BM2024" s="42">
        <v>8.0637450000000008</v>
      </c>
      <c r="BN2024" s="42">
        <v>8.0637450000000008</v>
      </c>
      <c r="BO2024" s="42">
        <v>20.159362999999999</v>
      </c>
      <c r="BP2024" s="42">
        <v>8.0637450000000008</v>
      </c>
      <c r="BQ2024" s="42">
        <v>48.382469999999998</v>
      </c>
      <c r="BR2024" s="42">
        <v>24.191234999999999</v>
      </c>
      <c r="BS2024" s="42">
        <v>28.223108</v>
      </c>
      <c r="BT2024" s="42">
        <v>4.031873</v>
      </c>
      <c r="BU2024" s="42">
        <v>0</v>
      </c>
      <c r="BV2024" s="42">
        <v>0</v>
      </c>
      <c r="BW2024" s="42">
        <v>0</v>
      </c>
      <c r="BX2024" s="42">
        <v>4.031873</v>
      </c>
      <c r="BY2024" s="42">
        <v>4.031873</v>
      </c>
      <c r="BZ2024" s="42">
        <v>0</v>
      </c>
      <c r="CA2024" s="42">
        <v>16.127490000000002</v>
      </c>
      <c r="CB2024" s="42">
        <v>84.669323000000006</v>
      </c>
      <c r="CC2024" s="42">
        <v>12.095618</v>
      </c>
      <c r="CD2024" s="42">
        <v>4.031873</v>
      </c>
      <c r="CE2024" s="42">
        <v>8.0637450000000008</v>
      </c>
      <c r="CF2024" s="42">
        <v>16.127490000000002</v>
      </c>
      <c r="CG2024" s="42">
        <v>12.095618</v>
      </c>
      <c r="CH2024" s="42">
        <v>16.127490000000002</v>
      </c>
      <c r="CI2024" s="42">
        <v>0</v>
      </c>
      <c r="CJ2024" s="42">
        <v>16.127490000000002</v>
      </c>
      <c r="CK2024" s="42">
        <v>108.860558</v>
      </c>
      <c r="CL2024" s="42">
        <v>0</v>
      </c>
      <c r="CM2024" s="42">
        <v>4.031873</v>
      </c>
      <c r="CN2024" s="42">
        <v>4.031873</v>
      </c>
      <c r="CO2024" s="42">
        <v>8.0637450000000008</v>
      </c>
      <c r="CP2024" s="42">
        <v>8.0637450000000008</v>
      </c>
      <c r="CQ2024" s="42">
        <v>0</v>
      </c>
      <c r="CR2024" s="42">
        <v>76.605577999999994</v>
      </c>
      <c r="CS2024" s="42">
        <v>8.0637450000000008</v>
      </c>
    </row>
    <row r="2025" spans="1:97">
      <c r="A2025" s="40" t="s">
        <v>4761</v>
      </c>
      <c r="B2025" s="40" t="s">
        <v>289</v>
      </c>
      <c r="C2025" s="40" t="s">
        <v>4176</v>
      </c>
      <c r="D2025" s="40" t="s">
        <v>4201</v>
      </c>
      <c r="E2025" s="40" t="s">
        <v>4378</v>
      </c>
      <c r="F2025" s="40" t="s">
        <v>2903</v>
      </c>
      <c r="G2025" s="41" t="s">
        <v>294</v>
      </c>
      <c r="H2025" s="40" t="s">
        <v>4762</v>
      </c>
      <c r="I2025" s="42">
        <v>450</v>
      </c>
      <c r="J2025" s="42">
        <v>90.442817000000005</v>
      </c>
      <c r="K2025" s="42">
        <v>52.842993999999997</v>
      </c>
      <c r="L2025" s="42">
        <v>102.637354</v>
      </c>
      <c r="M2025" s="42">
        <v>67.054192</v>
      </c>
      <c r="N2025" s="42">
        <v>45.571899000000002</v>
      </c>
      <c r="O2025" s="42">
        <v>91.450744</v>
      </c>
      <c r="P2025" s="42">
        <v>51</v>
      </c>
      <c r="Q2025" s="42">
        <v>59</v>
      </c>
      <c r="R2025" s="42">
        <v>67</v>
      </c>
      <c r="S2025" s="42">
        <v>58</v>
      </c>
      <c r="T2025" s="42">
        <v>62</v>
      </c>
      <c r="U2025" s="42">
        <v>69</v>
      </c>
      <c r="V2025" s="42">
        <v>216.05899600000001</v>
      </c>
      <c r="W2025" s="42">
        <v>50.810571000000003</v>
      </c>
      <c r="X2025" s="42">
        <v>28.45392</v>
      </c>
      <c r="Y2025" s="42">
        <v>48.778148000000002</v>
      </c>
      <c r="Z2025" s="42">
        <v>35.567399999999999</v>
      </c>
      <c r="AA2025" s="42">
        <v>22.293604999999999</v>
      </c>
      <c r="AB2025" s="42">
        <v>30.155352000000001</v>
      </c>
      <c r="AC2025" s="42">
        <v>0</v>
      </c>
      <c r="AD2025" s="42">
        <v>59.956474</v>
      </c>
      <c r="AE2025" s="42">
        <v>112.799468</v>
      </c>
      <c r="AF2025" s="42">
        <v>43.303055000000001</v>
      </c>
      <c r="AG2025" s="42">
        <v>233.94100399999999</v>
      </c>
      <c r="AH2025" s="42">
        <v>39.632244999999998</v>
      </c>
      <c r="AI2025" s="42">
        <v>24.389074000000001</v>
      </c>
      <c r="AJ2025" s="42">
        <v>53.859205000000003</v>
      </c>
      <c r="AK2025" s="42">
        <v>31.486792999999999</v>
      </c>
      <c r="AL2025" s="42">
        <v>23.278293999999999</v>
      </c>
      <c r="AM2025" s="42">
        <v>48.273781</v>
      </c>
      <c r="AN2025" s="42">
        <v>13.021611</v>
      </c>
      <c r="AO2025" s="42">
        <v>44.713303000000003</v>
      </c>
      <c r="AP2025" s="42">
        <v>112.767945</v>
      </c>
      <c r="AQ2025" s="42">
        <v>76.459755999999999</v>
      </c>
      <c r="AR2025" s="42">
        <v>368.70308599999998</v>
      </c>
      <c r="AS2025" s="42">
        <v>24.389074000000001</v>
      </c>
      <c r="AT2025" s="42">
        <v>8.1296909999999993</v>
      </c>
      <c r="AU2025" s="42">
        <v>12.194537</v>
      </c>
      <c r="AV2025" s="42">
        <v>28.45392</v>
      </c>
      <c r="AW2025" s="42">
        <v>56.90784</v>
      </c>
      <c r="AX2025" s="42">
        <v>73.167221999999995</v>
      </c>
      <c r="AY2025" s="42">
        <v>137.069928</v>
      </c>
      <c r="AZ2025" s="42">
        <v>28.390874</v>
      </c>
      <c r="BA2025" s="42">
        <v>158.27679800000001</v>
      </c>
      <c r="BB2025" s="42">
        <v>20.324228000000002</v>
      </c>
      <c r="BC2025" s="42">
        <v>4.0648460000000002</v>
      </c>
      <c r="BD2025" s="42">
        <v>4.0648460000000002</v>
      </c>
      <c r="BE2025" s="42">
        <v>8.1296909999999993</v>
      </c>
      <c r="BF2025" s="42">
        <v>8.1296909999999993</v>
      </c>
      <c r="BG2025" s="42">
        <v>60.972684999999998</v>
      </c>
      <c r="BH2025" s="42">
        <v>40.459319000000001</v>
      </c>
      <c r="BI2025" s="42">
        <v>12.131491</v>
      </c>
      <c r="BJ2025" s="42">
        <v>210.426288</v>
      </c>
      <c r="BK2025" s="42">
        <v>4.0648460000000002</v>
      </c>
      <c r="BL2025" s="42">
        <v>4.0648460000000002</v>
      </c>
      <c r="BM2025" s="42">
        <v>8.1296909999999993</v>
      </c>
      <c r="BN2025" s="42">
        <v>20.324228000000002</v>
      </c>
      <c r="BO2025" s="42">
        <v>48.778148000000002</v>
      </c>
      <c r="BP2025" s="42">
        <v>12.194537</v>
      </c>
      <c r="BQ2025" s="42">
        <v>96.610608999999997</v>
      </c>
      <c r="BR2025" s="42">
        <v>16.259383</v>
      </c>
      <c r="BS2025" s="42">
        <v>36.583610999999998</v>
      </c>
      <c r="BT2025" s="42">
        <v>8.1296909999999993</v>
      </c>
      <c r="BU2025" s="42">
        <v>0</v>
      </c>
      <c r="BV2025" s="42">
        <v>0</v>
      </c>
      <c r="BW2025" s="42">
        <v>0</v>
      </c>
      <c r="BX2025" s="42">
        <v>4.0648460000000002</v>
      </c>
      <c r="BY2025" s="42">
        <v>8.1296909999999993</v>
      </c>
      <c r="BZ2025" s="42">
        <v>0</v>
      </c>
      <c r="CA2025" s="42">
        <v>16.259383</v>
      </c>
      <c r="CB2025" s="42">
        <v>190.984701</v>
      </c>
      <c r="CC2025" s="42">
        <v>16.259383</v>
      </c>
      <c r="CD2025" s="42">
        <v>8.1296909999999993</v>
      </c>
      <c r="CE2025" s="42">
        <v>12.194537</v>
      </c>
      <c r="CF2025" s="42">
        <v>28.45392</v>
      </c>
      <c r="CG2025" s="42">
        <v>52.842993999999997</v>
      </c>
      <c r="CH2025" s="42">
        <v>65.037531000000001</v>
      </c>
      <c r="CI2025" s="42">
        <v>4.0018000000000002</v>
      </c>
      <c r="CJ2025" s="42">
        <v>4.0648460000000002</v>
      </c>
      <c r="CK2025" s="42">
        <v>141.13477399999999</v>
      </c>
      <c r="CL2025" s="42">
        <v>0</v>
      </c>
      <c r="CM2025" s="42">
        <v>0</v>
      </c>
      <c r="CN2025" s="42">
        <v>0</v>
      </c>
      <c r="CO2025" s="42">
        <v>0</v>
      </c>
      <c r="CP2025" s="42">
        <v>0</v>
      </c>
      <c r="CQ2025" s="42">
        <v>0</v>
      </c>
      <c r="CR2025" s="42">
        <v>133.068128</v>
      </c>
      <c r="CS2025" s="42">
        <v>8.0666460000000004</v>
      </c>
    </row>
    <row r="2026" spans="1:97">
      <c r="A2026" s="40" t="s">
        <v>4763</v>
      </c>
      <c r="B2026" s="40" t="s">
        <v>289</v>
      </c>
      <c r="C2026" s="40" t="s">
        <v>4176</v>
      </c>
      <c r="D2026" s="40" t="s">
        <v>4201</v>
      </c>
      <c r="E2026" s="40" t="s">
        <v>4218</v>
      </c>
      <c r="F2026" s="40" t="s">
        <v>2903</v>
      </c>
      <c r="G2026" s="41" t="s">
        <v>294</v>
      </c>
      <c r="H2026" s="40" t="s">
        <v>4764</v>
      </c>
      <c r="I2026" s="42">
        <v>2032</v>
      </c>
      <c r="J2026" s="42">
        <v>386.13287100000002</v>
      </c>
      <c r="K2026" s="42">
        <v>288.857754</v>
      </c>
      <c r="L2026" s="42">
        <v>424.28599400000002</v>
      </c>
      <c r="M2026" s="42">
        <v>454.39826799999997</v>
      </c>
      <c r="N2026" s="42">
        <v>308.91977100000003</v>
      </c>
      <c r="O2026" s="42">
        <v>169.40534099999999</v>
      </c>
      <c r="P2026" s="42">
        <v>339</v>
      </c>
      <c r="Q2026" s="42">
        <v>328</v>
      </c>
      <c r="R2026" s="42">
        <v>425</v>
      </c>
      <c r="S2026" s="42">
        <v>323</v>
      </c>
      <c r="T2026" s="42">
        <v>262</v>
      </c>
      <c r="U2026" s="42">
        <v>93</v>
      </c>
      <c r="V2026" s="42">
        <v>1010.032726</v>
      </c>
      <c r="W2026" s="42">
        <v>189.563603</v>
      </c>
      <c r="X2026" s="42">
        <v>150.44587799999999</v>
      </c>
      <c r="Y2026" s="42">
        <v>217.66326000000001</v>
      </c>
      <c r="Z2026" s="42">
        <v>240.737787</v>
      </c>
      <c r="AA2026" s="42">
        <v>152.461704</v>
      </c>
      <c r="AB2026" s="42">
        <v>53.148304000000003</v>
      </c>
      <c r="AC2026" s="42">
        <v>6.0121890000000002</v>
      </c>
      <c r="AD2026" s="42">
        <v>244.724525</v>
      </c>
      <c r="AE2026" s="42">
        <v>608.85654999999997</v>
      </c>
      <c r="AF2026" s="42">
        <v>156.451651</v>
      </c>
      <c r="AG2026" s="42">
        <v>1021.967274</v>
      </c>
      <c r="AH2026" s="42">
        <v>196.56926799999999</v>
      </c>
      <c r="AI2026" s="42">
        <v>138.41187600000001</v>
      </c>
      <c r="AJ2026" s="42">
        <v>206.62273400000001</v>
      </c>
      <c r="AK2026" s="42">
        <v>213.660481</v>
      </c>
      <c r="AL2026" s="42">
        <v>156.458067</v>
      </c>
      <c r="AM2026" s="42">
        <v>97.230202000000006</v>
      </c>
      <c r="AN2026" s="42">
        <v>13.014646000000001</v>
      </c>
      <c r="AO2026" s="42">
        <v>245.71479299999999</v>
      </c>
      <c r="AP2026" s="42">
        <v>557.695198</v>
      </c>
      <c r="AQ2026" s="42">
        <v>218.55728199999999</v>
      </c>
      <c r="AR2026" s="42">
        <v>1652.8663770000001</v>
      </c>
      <c r="AS2026" s="42">
        <v>76.235664999999997</v>
      </c>
      <c r="AT2026" s="42">
        <v>128.38407599999999</v>
      </c>
      <c r="AU2026" s="42">
        <v>84.260470999999995</v>
      </c>
      <c r="AV2026" s="42">
        <v>180.558153</v>
      </c>
      <c r="AW2026" s="42">
        <v>256.79381699999999</v>
      </c>
      <c r="AX2026" s="42">
        <v>208.64497700000001</v>
      </c>
      <c r="AY2026" s="42">
        <v>509.42123900000001</v>
      </c>
      <c r="AZ2026" s="42">
        <v>208.56798000000001</v>
      </c>
      <c r="BA2026" s="42">
        <v>822.46569999999997</v>
      </c>
      <c r="BB2026" s="42">
        <v>48.148840999999997</v>
      </c>
      <c r="BC2026" s="42">
        <v>84.247639000000007</v>
      </c>
      <c r="BD2026" s="42">
        <v>48.148840999999997</v>
      </c>
      <c r="BE2026" s="42">
        <v>80.248068000000004</v>
      </c>
      <c r="BF2026" s="42">
        <v>28.086824</v>
      </c>
      <c r="BG2026" s="42">
        <v>196.607766</v>
      </c>
      <c r="BH2026" s="42">
        <v>256.75531899999999</v>
      </c>
      <c r="BI2026" s="42">
        <v>80.222402000000002</v>
      </c>
      <c r="BJ2026" s="42">
        <v>830.40067799999997</v>
      </c>
      <c r="BK2026" s="42">
        <v>28.086824</v>
      </c>
      <c r="BL2026" s="42">
        <v>44.136437000000001</v>
      </c>
      <c r="BM2026" s="42">
        <v>36.111631000000003</v>
      </c>
      <c r="BN2026" s="42">
        <v>100.310085</v>
      </c>
      <c r="BO2026" s="42">
        <v>228.70699400000001</v>
      </c>
      <c r="BP2026" s="42">
        <v>12.03721</v>
      </c>
      <c r="BQ2026" s="42">
        <v>252.665919</v>
      </c>
      <c r="BR2026" s="42">
        <v>128.34557799999999</v>
      </c>
      <c r="BS2026" s="42">
        <v>184.53205800000001</v>
      </c>
      <c r="BT2026" s="42">
        <v>0</v>
      </c>
      <c r="BU2026" s="42">
        <v>0</v>
      </c>
      <c r="BV2026" s="42">
        <v>0</v>
      </c>
      <c r="BW2026" s="42">
        <v>16.049613999999998</v>
      </c>
      <c r="BX2026" s="42">
        <v>16.049613999999998</v>
      </c>
      <c r="BY2026" s="42">
        <v>28.086824</v>
      </c>
      <c r="BZ2026" s="42">
        <v>0</v>
      </c>
      <c r="CA2026" s="42">
        <v>124.346007</v>
      </c>
      <c r="CB2026" s="42">
        <v>830.51617199999998</v>
      </c>
      <c r="CC2026" s="42">
        <v>68.210858000000002</v>
      </c>
      <c r="CD2026" s="42">
        <v>120.359269</v>
      </c>
      <c r="CE2026" s="42">
        <v>76.235664999999997</v>
      </c>
      <c r="CF2026" s="42">
        <v>148.45892599999999</v>
      </c>
      <c r="CG2026" s="42">
        <v>204.63257300000001</v>
      </c>
      <c r="CH2026" s="42">
        <v>160.49613600000001</v>
      </c>
      <c r="CI2026" s="42">
        <v>0</v>
      </c>
      <c r="CJ2026" s="42">
        <v>52.122745999999999</v>
      </c>
      <c r="CK2026" s="42">
        <v>637.81814699999995</v>
      </c>
      <c r="CL2026" s="42">
        <v>8.0248069999999991</v>
      </c>
      <c r="CM2026" s="42">
        <v>8.0248069999999991</v>
      </c>
      <c r="CN2026" s="42">
        <v>8.0248069999999991</v>
      </c>
      <c r="CO2026" s="42">
        <v>16.049613999999998</v>
      </c>
      <c r="CP2026" s="42">
        <v>36.111631000000003</v>
      </c>
      <c r="CQ2026" s="42">
        <v>20.062017000000001</v>
      </c>
      <c r="CR2026" s="42">
        <v>509.42123900000001</v>
      </c>
      <c r="CS2026" s="42">
        <v>32.099226999999999</v>
      </c>
    </row>
    <row r="2027" spans="1:97">
      <c r="A2027" s="40" t="s">
        <v>4765</v>
      </c>
      <c r="B2027" s="40" t="s">
        <v>289</v>
      </c>
      <c r="C2027" s="40" t="s">
        <v>4176</v>
      </c>
      <c r="D2027" s="40" t="s">
        <v>4187</v>
      </c>
      <c r="E2027" s="40" t="s">
        <v>4326</v>
      </c>
      <c r="F2027" s="40" t="s">
        <v>2814</v>
      </c>
      <c r="G2027" s="41" t="s">
        <v>294</v>
      </c>
      <c r="H2027" s="40" t="s">
        <v>4766</v>
      </c>
      <c r="I2027" s="42">
        <v>458</v>
      </c>
      <c r="J2027" s="42">
        <v>80.527473000000001</v>
      </c>
      <c r="K2027" s="42">
        <v>54.356043999999997</v>
      </c>
      <c r="L2027" s="42">
        <v>86.567032999999995</v>
      </c>
      <c r="M2027" s="42">
        <v>82.540659000000005</v>
      </c>
      <c r="N2027" s="42">
        <v>81.534065999999996</v>
      </c>
      <c r="O2027" s="42">
        <v>72.474725000000007</v>
      </c>
      <c r="P2027" s="42">
        <v>70</v>
      </c>
      <c r="Q2027" s="42">
        <v>61</v>
      </c>
      <c r="R2027" s="42">
        <v>82</v>
      </c>
      <c r="S2027" s="42">
        <v>77</v>
      </c>
      <c r="T2027" s="42">
        <v>105</v>
      </c>
      <c r="U2027" s="42">
        <v>62</v>
      </c>
      <c r="V2027" s="42">
        <v>222.457143</v>
      </c>
      <c r="W2027" s="42">
        <v>44.290109999999999</v>
      </c>
      <c r="X2027" s="42">
        <v>29.191209000000001</v>
      </c>
      <c r="Y2027" s="42">
        <v>38.250548999999999</v>
      </c>
      <c r="Z2027" s="42">
        <v>44.290109999999999</v>
      </c>
      <c r="AA2027" s="42">
        <v>39.257142999999999</v>
      </c>
      <c r="AB2027" s="42">
        <v>25.164835</v>
      </c>
      <c r="AC2027" s="42">
        <v>2.0131869999999998</v>
      </c>
      <c r="AD2027" s="42">
        <v>56.369230999999999</v>
      </c>
      <c r="AE2027" s="42">
        <v>111.73186800000001</v>
      </c>
      <c r="AF2027" s="42">
        <v>54.356043999999997</v>
      </c>
      <c r="AG2027" s="42">
        <v>235.542857</v>
      </c>
      <c r="AH2027" s="42">
        <v>36.237363000000002</v>
      </c>
      <c r="AI2027" s="42">
        <v>25.164835</v>
      </c>
      <c r="AJ2027" s="42">
        <v>48.316484000000003</v>
      </c>
      <c r="AK2027" s="42">
        <v>38.250548999999999</v>
      </c>
      <c r="AL2027" s="42">
        <v>42.276922999999996</v>
      </c>
      <c r="AM2027" s="42">
        <v>42.276922999999996</v>
      </c>
      <c r="AN2027" s="42">
        <v>3.0197799999999999</v>
      </c>
      <c r="AO2027" s="42">
        <v>43.283515999999999</v>
      </c>
      <c r="AP2027" s="42">
        <v>116.76483500000001</v>
      </c>
      <c r="AQ2027" s="42">
        <v>75.494505000000004</v>
      </c>
      <c r="AR2027" s="42">
        <v>374.45274699999999</v>
      </c>
      <c r="AS2027" s="42">
        <v>0</v>
      </c>
      <c r="AT2027" s="42">
        <v>20.131868000000001</v>
      </c>
      <c r="AU2027" s="42">
        <v>8.0527470000000001</v>
      </c>
      <c r="AV2027" s="42">
        <v>60.395603999999999</v>
      </c>
      <c r="AW2027" s="42">
        <v>72.474725000000007</v>
      </c>
      <c r="AX2027" s="42">
        <v>48.316484000000003</v>
      </c>
      <c r="AY2027" s="42">
        <v>108.71208799999999</v>
      </c>
      <c r="AZ2027" s="42">
        <v>56.369230999999999</v>
      </c>
      <c r="BA2027" s="42">
        <v>165.08131900000001</v>
      </c>
      <c r="BB2027" s="42">
        <v>0</v>
      </c>
      <c r="BC2027" s="42">
        <v>20.131868000000001</v>
      </c>
      <c r="BD2027" s="42">
        <v>8.0527470000000001</v>
      </c>
      <c r="BE2027" s="42">
        <v>24.158242000000001</v>
      </c>
      <c r="BF2027" s="42">
        <v>0</v>
      </c>
      <c r="BG2027" s="42">
        <v>44.290109999999999</v>
      </c>
      <c r="BH2027" s="42">
        <v>52.342857000000002</v>
      </c>
      <c r="BI2027" s="42">
        <v>16.105495000000001</v>
      </c>
      <c r="BJ2027" s="42">
        <v>209.37142900000001</v>
      </c>
      <c r="BK2027" s="42">
        <v>0</v>
      </c>
      <c r="BL2027" s="42">
        <v>0</v>
      </c>
      <c r="BM2027" s="42">
        <v>0</v>
      </c>
      <c r="BN2027" s="42">
        <v>36.237363000000002</v>
      </c>
      <c r="BO2027" s="42">
        <v>72.474725000000007</v>
      </c>
      <c r="BP2027" s="42">
        <v>4.0263739999999997</v>
      </c>
      <c r="BQ2027" s="42">
        <v>56.369230999999999</v>
      </c>
      <c r="BR2027" s="42">
        <v>40.263736000000002</v>
      </c>
      <c r="BS2027" s="42">
        <v>48.316484000000003</v>
      </c>
      <c r="BT2027" s="42">
        <v>0</v>
      </c>
      <c r="BU2027" s="42">
        <v>0</v>
      </c>
      <c r="BV2027" s="42">
        <v>0</v>
      </c>
      <c r="BW2027" s="42">
        <v>4.0263739999999997</v>
      </c>
      <c r="BX2027" s="42">
        <v>4.0263739999999997</v>
      </c>
      <c r="BY2027" s="42">
        <v>16.105495000000001</v>
      </c>
      <c r="BZ2027" s="42">
        <v>0</v>
      </c>
      <c r="CA2027" s="42">
        <v>24.158242000000001</v>
      </c>
      <c r="CB2027" s="42">
        <v>181.186813</v>
      </c>
      <c r="CC2027" s="42">
        <v>0</v>
      </c>
      <c r="CD2027" s="42">
        <v>12.079121000000001</v>
      </c>
      <c r="CE2027" s="42">
        <v>8.0527470000000001</v>
      </c>
      <c r="CF2027" s="42">
        <v>56.369230999999999</v>
      </c>
      <c r="CG2027" s="42">
        <v>64.421977999999996</v>
      </c>
      <c r="CH2027" s="42">
        <v>32.210988999999998</v>
      </c>
      <c r="CI2027" s="42">
        <v>0</v>
      </c>
      <c r="CJ2027" s="42">
        <v>8.0527470000000001</v>
      </c>
      <c r="CK2027" s="42">
        <v>144.94945100000001</v>
      </c>
      <c r="CL2027" s="42">
        <v>0</v>
      </c>
      <c r="CM2027" s="42">
        <v>8.0527470000000001</v>
      </c>
      <c r="CN2027" s="42">
        <v>0</v>
      </c>
      <c r="CO2027" s="42">
        <v>0</v>
      </c>
      <c r="CP2027" s="42">
        <v>4.0263739999999997</v>
      </c>
      <c r="CQ2027" s="42">
        <v>0</v>
      </c>
      <c r="CR2027" s="42">
        <v>108.71208799999999</v>
      </c>
      <c r="CS2027" s="42">
        <v>24.158242000000001</v>
      </c>
    </row>
    <row r="2028" spans="1:97">
      <c r="A2028" s="40" t="s">
        <v>4767</v>
      </c>
      <c r="B2028" s="40" t="s">
        <v>289</v>
      </c>
      <c r="C2028" s="40" t="s">
        <v>4176</v>
      </c>
      <c r="D2028" s="40" t="s">
        <v>4187</v>
      </c>
      <c r="E2028" s="40" t="s">
        <v>4246</v>
      </c>
      <c r="F2028" s="40" t="s">
        <v>2814</v>
      </c>
      <c r="G2028" s="41" t="s">
        <v>294</v>
      </c>
      <c r="H2028" s="40" t="s">
        <v>4768</v>
      </c>
      <c r="I2028" s="42">
        <v>161</v>
      </c>
      <c r="J2028" s="42">
        <v>30.318182</v>
      </c>
      <c r="K2028" s="42">
        <v>6.2727269999999997</v>
      </c>
      <c r="L2028" s="42">
        <v>26.136364</v>
      </c>
      <c r="M2028" s="42">
        <v>34.5</v>
      </c>
      <c r="N2028" s="42">
        <v>36.590909000000003</v>
      </c>
      <c r="O2028" s="42">
        <v>27.181818</v>
      </c>
      <c r="P2028" s="42">
        <v>12</v>
      </c>
      <c r="Q2028" s="42">
        <v>21</v>
      </c>
      <c r="R2028" s="42">
        <v>24</v>
      </c>
      <c r="S2028" s="42">
        <v>31</v>
      </c>
      <c r="T2028" s="42">
        <v>34</v>
      </c>
      <c r="U2028" s="42">
        <v>15</v>
      </c>
      <c r="V2028" s="42">
        <v>75.272727000000003</v>
      </c>
      <c r="W2028" s="42">
        <v>15.681818</v>
      </c>
      <c r="X2028" s="42">
        <v>3.1363639999999999</v>
      </c>
      <c r="Y2028" s="42">
        <v>9.4090910000000001</v>
      </c>
      <c r="Z2028" s="42">
        <v>18.818182</v>
      </c>
      <c r="AA2028" s="42">
        <v>18.818182</v>
      </c>
      <c r="AB2028" s="42">
        <v>9.4090910000000001</v>
      </c>
      <c r="AC2028" s="42">
        <v>0</v>
      </c>
      <c r="AD2028" s="42">
        <v>16.727273</v>
      </c>
      <c r="AE2028" s="42">
        <v>34.5</v>
      </c>
      <c r="AF2028" s="42">
        <v>24.045455</v>
      </c>
      <c r="AG2028" s="42">
        <v>85.727272999999997</v>
      </c>
      <c r="AH2028" s="42">
        <v>14.636364</v>
      </c>
      <c r="AI2028" s="42">
        <v>3.1363639999999999</v>
      </c>
      <c r="AJ2028" s="42">
        <v>16.727273</v>
      </c>
      <c r="AK2028" s="42">
        <v>15.681818</v>
      </c>
      <c r="AL2028" s="42">
        <v>17.772727</v>
      </c>
      <c r="AM2028" s="42">
        <v>16.727273</v>
      </c>
      <c r="AN2028" s="42">
        <v>1.045455</v>
      </c>
      <c r="AO2028" s="42">
        <v>15.681818</v>
      </c>
      <c r="AP2028" s="42">
        <v>43.909090999999997</v>
      </c>
      <c r="AQ2028" s="42">
        <v>26.136364</v>
      </c>
      <c r="AR2028" s="42">
        <v>163.09090900000001</v>
      </c>
      <c r="AS2028" s="42">
        <v>4.1818179999999998</v>
      </c>
      <c r="AT2028" s="42">
        <v>0</v>
      </c>
      <c r="AU2028" s="42">
        <v>8.3636359999999996</v>
      </c>
      <c r="AV2028" s="42">
        <v>16.727273</v>
      </c>
      <c r="AW2028" s="42">
        <v>8.3636359999999996</v>
      </c>
      <c r="AX2028" s="42">
        <v>29.272727</v>
      </c>
      <c r="AY2028" s="42">
        <v>71.090908999999996</v>
      </c>
      <c r="AZ2028" s="42">
        <v>25.090909</v>
      </c>
      <c r="BA2028" s="42">
        <v>71.090908999999996</v>
      </c>
      <c r="BB2028" s="42">
        <v>0</v>
      </c>
      <c r="BC2028" s="42">
        <v>0</v>
      </c>
      <c r="BD2028" s="42">
        <v>4.1818179999999998</v>
      </c>
      <c r="BE2028" s="42">
        <v>8.3636359999999996</v>
      </c>
      <c r="BF2028" s="42">
        <v>0</v>
      </c>
      <c r="BG2028" s="42">
        <v>20.909091</v>
      </c>
      <c r="BH2028" s="42">
        <v>33.454545000000003</v>
      </c>
      <c r="BI2028" s="42">
        <v>4.1818179999999998</v>
      </c>
      <c r="BJ2028" s="42">
        <v>92</v>
      </c>
      <c r="BK2028" s="42">
        <v>4.1818179999999998</v>
      </c>
      <c r="BL2028" s="42">
        <v>0</v>
      </c>
      <c r="BM2028" s="42">
        <v>4.1818179999999998</v>
      </c>
      <c r="BN2028" s="42">
        <v>8.3636359999999996</v>
      </c>
      <c r="BO2028" s="42">
        <v>8.3636359999999996</v>
      </c>
      <c r="BP2028" s="42">
        <v>8.3636359999999996</v>
      </c>
      <c r="BQ2028" s="42">
        <v>37.636364</v>
      </c>
      <c r="BR2028" s="42">
        <v>20.909091</v>
      </c>
      <c r="BS2028" s="42">
        <v>0</v>
      </c>
      <c r="BT2028" s="42">
        <v>0</v>
      </c>
      <c r="BU2028" s="42">
        <v>0</v>
      </c>
      <c r="BV2028" s="42">
        <v>0</v>
      </c>
      <c r="BW2028" s="42">
        <v>0</v>
      </c>
      <c r="BX2028" s="42">
        <v>0</v>
      </c>
      <c r="BY2028" s="42">
        <v>0</v>
      </c>
      <c r="BZ2028" s="42">
        <v>0</v>
      </c>
      <c r="CA2028" s="42">
        <v>0</v>
      </c>
      <c r="CB2028" s="42">
        <v>83.636364</v>
      </c>
      <c r="CC2028" s="42">
        <v>4.1818179999999998</v>
      </c>
      <c r="CD2028" s="42">
        <v>0</v>
      </c>
      <c r="CE2028" s="42">
        <v>8.3636359999999996</v>
      </c>
      <c r="CF2028" s="42">
        <v>16.727273</v>
      </c>
      <c r="CG2028" s="42">
        <v>4.1818179999999998</v>
      </c>
      <c r="CH2028" s="42">
        <v>29.272727</v>
      </c>
      <c r="CI2028" s="42">
        <v>0</v>
      </c>
      <c r="CJ2028" s="42">
        <v>20.909091</v>
      </c>
      <c r="CK2028" s="42">
        <v>79.454544999999996</v>
      </c>
      <c r="CL2028" s="42">
        <v>0</v>
      </c>
      <c r="CM2028" s="42">
        <v>0</v>
      </c>
      <c r="CN2028" s="42">
        <v>0</v>
      </c>
      <c r="CO2028" s="42">
        <v>0</v>
      </c>
      <c r="CP2028" s="42">
        <v>4.1818179999999998</v>
      </c>
      <c r="CQ2028" s="42">
        <v>0</v>
      </c>
      <c r="CR2028" s="42">
        <v>71.090908999999996</v>
      </c>
      <c r="CS2028" s="42">
        <v>4.1818179999999998</v>
      </c>
    </row>
    <row r="2029" spans="1:97">
      <c r="A2029" s="40" t="s">
        <v>4769</v>
      </c>
      <c r="B2029" s="40" t="s">
        <v>289</v>
      </c>
      <c r="C2029" s="40" t="s">
        <v>4176</v>
      </c>
      <c r="D2029" s="40" t="s">
        <v>4201</v>
      </c>
      <c r="E2029" s="40" t="s">
        <v>4205</v>
      </c>
      <c r="F2029" s="40" t="s">
        <v>2903</v>
      </c>
      <c r="G2029" s="41" t="s">
        <v>294</v>
      </c>
      <c r="H2029" s="40" t="s">
        <v>4770</v>
      </c>
      <c r="I2029" s="42">
        <v>1099</v>
      </c>
      <c r="J2029" s="42">
        <v>257.111627</v>
      </c>
      <c r="K2029" s="42">
        <v>170.73124300000001</v>
      </c>
      <c r="L2029" s="42">
        <v>276.90378500000003</v>
      </c>
      <c r="M2029" s="42">
        <v>237.78726499999999</v>
      </c>
      <c r="N2029" s="42">
        <v>110.143885</v>
      </c>
      <c r="O2029" s="42">
        <v>46.322195000000001</v>
      </c>
      <c r="P2029" s="42">
        <v>210</v>
      </c>
      <c r="Q2029" s="42">
        <v>147</v>
      </c>
      <c r="R2029" s="42">
        <v>203</v>
      </c>
      <c r="S2029" s="42">
        <v>151</v>
      </c>
      <c r="T2029" s="42">
        <v>74</v>
      </c>
      <c r="U2029" s="42">
        <v>25</v>
      </c>
      <c r="V2029" s="42">
        <v>548.45599900000002</v>
      </c>
      <c r="W2029" s="42">
        <v>142.99639999999999</v>
      </c>
      <c r="X2029" s="42">
        <v>84.292383000000001</v>
      </c>
      <c r="Y2029" s="42">
        <v>131.760909</v>
      </c>
      <c r="Z2029" s="42">
        <v>119.40832399999999</v>
      </c>
      <c r="AA2029" s="42">
        <v>49.410341000000003</v>
      </c>
      <c r="AB2029" s="42">
        <v>20.587641999999999</v>
      </c>
      <c r="AC2029" s="42">
        <v>0</v>
      </c>
      <c r="AD2029" s="42">
        <v>180.966589</v>
      </c>
      <c r="AE2029" s="42">
        <v>324.25536199999999</v>
      </c>
      <c r="AF2029" s="42">
        <v>43.234048000000001</v>
      </c>
      <c r="AG2029" s="42">
        <v>550.54400099999998</v>
      </c>
      <c r="AH2029" s="42">
        <v>114.115227</v>
      </c>
      <c r="AI2029" s="42">
        <v>86.438858999999994</v>
      </c>
      <c r="AJ2029" s="42">
        <v>145.142876</v>
      </c>
      <c r="AK2029" s="42">
        <v>118.378942</v>
      </c>
      <c r="AL2029" s="42">
        <v>60.733544000000002</v>
      </c>
      <c r="AM2029" s="42">
        <v>25.734552999999998</v>
      </c>
      <c r="AN2029" s="42">
        <v>0</v>
      </c>
      <c r="AO2029" s="42">
        <v>152.17312699999999</v>
      </c>
      <c r="AP2029" s="42">
        <v>336.60794700000002</v>
      </c>
      <c r="AQ2029" s="42">
        <v>61.762926</v>
      </c>
      <c r="AR2029" s="42">
        <v>815.15367500000002</v>
      </c>
      <c r="AS2029" s="42">
        <v>4.1175280000000001</v>
      </c>
      <c r="AT2029" s="42">
        <v>45.292811999999998</v>
      </c>
      <c r="AU2029" s="42">
        <v>86.468097</v>
      </c>
      <c r="AV2029" s="42">
        <v>181.17124999999999</v>
      </c>
      <c r="AW2029" s="42">
        <v>123.525852</v>
      </c>
      <c r="AX2029" s="42">
        <v>111.173267</v>
      </c>
      <c r="AY2029" s="42">
        <v>148.23102299999999</v>
      </c>
      <c r="AZ2029" s="42">
        <v>115.173846</v>
      </c>
      <c r="BA2029" s="42">
        <v>415.75342000000001</v>
      </c>
      <c r="BB2029" s="42">
        <v>4.1175280000000001</v>
      </c>
      <c r="BC2029" s="42">
        <v>32.940227</v>
      </c>
      <c r="BD2029" s="42">
        <v>61.762926</v>
      </c>
      <c r="BE2029" s="42">
        <v>74.115510999999998</v>
      </c>
      <c r="BF2029" s="42">
        <v>16.470113999999999</v>
      </c>
      <c r="BG2029" s="42">
        <v>90.585624999999993</v>
      </c>
      <c r="BH2029" s="42">
        <v>78.233040000000003</v>
      </c>
      <c r="BI2029" s="42">
        <v>57.528449000000002</v>
      </c>
      <c r="BJ2029" s="42">
        <v>399.40025500000002</v>
      </c>
      <c r="BK2029" s="42">
        <v>0</v>
      </c>
      <c r="BL2029" s="42">
        <v>12.352584999999999</v>
      </c>
      <c r="BM2029" s="42">
        <v>24.705169999999999</v>
      </c>
      <c r="BN2029" s="42">
        <v>107.055739</v>
      </c>
      <c r="BO2029" s="42">
        <v>107.055739</v>
      </c>
      <c r="BP2029" s="42">
        <v>20.587641999999999</v>
      </c>
      <c r="BQ2029" s="42">
        <v>69.997983000000005</v>
      </c>
      <c r="BR2029" s="42">
        <v>57.645398</v>
      </c>
      <c r="BS2029" s="42">
        <v>123.408903</v>
      </c>
      <c r="BT2029" s="42">
        <v>0</v>
      </c>
      <c r="BU2029" s="42">
        <v>0</v>
      </c>
      <c r="BV2029" s="42">
        <v>4.1175280000000001</v>
      </c>
      <c r="BW2029" s="42">
        <v>0</v>
      </c>
      <c r="BX2029" s="42">
        <v>20.587641999999999</v>
      </c>
      <c r="BY2029" s="42">
        <v>28.822699</v>
      </c>
      <c r="BZ2029" s="42">
        <v>0</v>
      </c>
      <c r="CA2029" s="42">
        <v>69.881034</v>
      </c>
      <c r="CB2029" s="42">
        <v>489.98588000000001</v>
      </c>
      <c r="CC2029" s="42">
        <v>4.1175280000000001</v>
      </c>
      <c r="CD2029" s="42">
        <v>41.175283999999998</v>
      </c>
      <c r="CE2029" s="42">
        <v>78.233040000000003</v>
      </c>
      <c r="CF2029" s="42">
        <v>168.81866500000001</v>
      </c>
      <c r="CG2029" s="42">
        <v>94.703153</v>
      </c>
      <c r="CH2029" s="42">
        <v>74.115510999999998</v>
      </c>
      <c r="CI2029" s="42">
        <v>0</v>
      </c>
      <c r="CJ2029" s="42">
        <v>28.822699</v>
      </c>
      <c r="CK2029" s="42">
        <v>201.758892</v>
      </c>
      <c r="CL2029" s="42">
        <v>0</v>
      </c>
      <c r="CM2029" s="42">
        <v>4.1175280000000001</v>
      </c>
      <c r="CN2029" s="42">
        <v>4.1175280000000001</v>
      </c>
      <c r="CO2029" s="42">
        <v>12.352584999999999</v>
      </c>
      <c r="CP2029" s="42">
        <v>8.2350569999999994</v>
      </c>
      <c r="CQ2029" s="42">
        <v>8.2350569999999994</v>
      </c>
      <c r="CR2029" s="42">
        <v>148.23102299999999</v>
      </c>
      <c r="CS2029" s="42">
        <v>16.470113999999999</v>
      </c>
    </row>
    <row r="2030" spans="1:97">
      <c r="A2030" s="40" t="s">
        <v>4771</v>
      </c>
      <c r="B2030" s="40" t="s">
        <v>289</v>
      </c>
      <c r="C2030" s="40" t="s">
        <v>4176</v>
      </c>
      <c r="D2030" s="40" t="s">
        <v>4201</v>
      </c>
      <c r="E2030" s="40" t="s">
        <v>4202</v>
      </c>
      <c r="F2030" s="40" t="s">
        <v>2903</v>
      </c>
      <c r="G2030" s="41" t="s">
        <v>294</v>
      </c>
      <c r="H2030" s="40" t="s">
        <v>4772</v>
      </c>
      <c r="I2030" s="42">
        <v>163</v>
      </c>
      <c r="J2030" s="42">
        <v>13</v>
      </c>
      <c r="K2030" s="42">
        <v>30</v>
      </c>
      <c r="L2030" s="42">
        <v>30</v>
      </c>
      <c r="M2030" s="42">
        <v>47</v>
      </c>
      <c r="N2030" s="42">
        <v>26</v>
      </c>
      <c r="O2030" s="42">
        <v>17</v>
      </c>
      <c r="P2030" s="42">
        <v>17</v>
      </c>
      <c r="Q2030" s="42">
        <v>30</v>
      </c>
      <c r="R2030" s="42">
        <v>34</v>
      </c>
      <c r="S2030" s="42">
        <v>31</v>
      </c>
      <c r="T2030" s="42">
        <v>25</v>
      </c>
      <c r="U2030" s="42">
        <v>28</v>
      </c>
      <c r="V2030" s="42">
        <v>79</v>
      </c>
      <c r="W2030" s="42">
        <v>5</v>
      </c>
      <c r="X2030" s="42">
        <v>15</v>
      </c>
      <c r="Y2030" s="42">
        <v>14</v>
      </c>
      <c r="Z2030" s="42">
        <v>24</v>
      </c>
      <c r="AA2030" s="42">
        <v>15</v>
      </c>
      <c r="AB2030" s="42">
        <v>6</v>
      </c>
      <c r="AC2030" s="42">
        <v>0</v>
      </c>
      <c r="AD2030" s="42">
        <v>6</v>
      </c>
      <c r="AE2030" s="42">
        <v>58</v>
      </c>
      <c r="AF2030" s="42">
        <v>15</v>
      </c>
      <c r="AG2030" s="42">
        <v>84</v>
      </c>
      <c r="AH2030" s="42">
        <v>8</v>
      </c>
      <c r="AI2030" s="42">
        <v>15</v>
      </c>
      <c r="AJ2030" s="42">
        <v>16</v>
      </c>
      <c r="AK2030" s="42">
        <v>23</v>
      </c>
      <c r="AL2030" s="42">
        <v>11</v>
      </c>
      <c r="AM2030" s="42">
        <v>9</v>
      </c>
      <c r="AN2030" s="42">
        <v>2</v>
      </c>
      <c r="AO2030" s="42">
        <v>9</v>
      </c>
      <c r="AP2030" s="42">
        <v>57</v>
      </c>
      <c r="AQ2030" s="42">
        <v>18</v>
      </c>
      <c r="AR2030" s="42">
        <v>144</v>
      </c>
      <c r="AS2030" s="42">
        <v>20</v>
      </c>
      <c r="AT2030" s="42">
        <v>16</v>
      </c>
      <c r="AU2030" s="42">
        <v>8</v>
      </c>
      <c r="AV2030" s="42">
        <v>4</v>
      </c>
      <c r="AW2030" s="42">
        <v>20</v>
      </c>
      <c r="AX2030" s="42">
        <v>24</v>
      </c>
      <c r="AY2030" s="42">
        <v>48</v>
      </c>
      <c r="AZ2030" s="42">
        <v>4</v>
      </c>
      <c r="BA2030" s="42">
        <v>76</v>
      </c>
      <c r="BB2030" s="42">
        <v>20</v>
      </c>
      <c r="BC2030" s="42">
        <v>16</v>
      </c>
      <c r="BD2030" s="42">
        <v>0</v>
      </c>
      <c r="BE2030" s="42">
        <v>0</v>
      </c>
      <c r="BF2030" s="42">
        <v>4</v>
      </c>
      <c r="BG2030" s="42">
        <v>16</v>
      </c>
      <c r="BH2030" s="42">
        <v>20</v>
      </c>
      <c r="BI2030" s="42">
        <v>0</v>
      </c>
      <c r="BJ2030" s="42">
        <v>68</v>
      </c>
      <c r="BK2030" s="42">
        <v>0</v>
      </c>
      <c r="BL2030" s="42">
        <v>0</v>
      </c>
      <c r="BM2030" s="42">
        <v>8</v>
      </c>
      <c r="BN2030" s="42">
        <v>4</v>
      </c>
      <c r="BO2030" s="42">
        <v>16</v>
      </c>
      <c r="BP2030" s="42">
        <v>8</v>
      </c>
      <c r="BQ2030" s="42">
        <v>28</v>
      </c>
      <c r="BR2030" s="42">
        <v>4</v>
      </c>
      <c r="BS2030" s="42">
        <v>8</v>
      </c>
      <c r="BT2030" s="42">
        <v>0</v>
      </c>
      <c r="BU2030" s="42">
        <v>0</v>
      </c>
      <c r="BV2030" s="42">
        <v>0</v>
      </c>
      <c r="BW2030" s="42">
        <v>0</v>
      </c>
      <c r="BX2030" s="42">
        <v>0</v>
      </c>
      <c r="BY2030" s="42">
        <v>8</v>
      </c>
      <c r="BZ2030" s="42">
        <v>0</v>
      </c>
      <c r="CA2030" s="42">
        <v>0</v>
      </c>
      <c r="CB2030" s="42">
        <v>60</v>
      </c>
      <c r="CC2030" s="42">
        <v>16</v>
      </c>
      <c r="CD2030" s="42">
        <v>12</v>
      </c>
      <c r="CE2030" s="42">
        <v>8</v>
      </c>
      <c r="CF2030" s="42">
        <v>0</v>
      </c>
      <c r="CG2030" s="42">
        <v>12</v>
      </c>
      <c r="CH2030" s="42">
        <v>12</v>
      </c>
      <c r="CI2030" s="42">
        <v>0</v>
      </c>
      <c r="CJ2030" s="42">
        <v>0</v>
      </c>
      <c r="CK2030" s="42">
        <v>76</v>
      </c>
      <c r="CL2030" s="42">
        <v>4</v>
      </c>
      <c r="CM2030" s="42">
        <v>4</v>
      </c>
      <c r="CN2030" s="42">
        <v>0</v>
      </c>
      <c r="CO2030" s="42">
        <v>4</v>
      </c>
      <c r="CP2030" s="42">
        <v>8</v>
      </c>
      <c r="CQ2030" s="42">
        <v>4</v>
      </c>
      <c r="CR2030" s="42">
        <v>48</v>
      </c>
      <c r="CS2030" s="42">
        <v>4</v>
      </c>
    </row>
    <row r="2031" spans="1:97">
      <c r="A2031" s="40" t="s">
        <v>4773</v>
      </c>
      <c r="B2031" s="40" t="s">
        <v>289</v>
      </c>
      <c r="C2031" s="40" t="s">
        <v>4176</v>
      </c>
      <c r="D2031" s="40" t="s">
        <v>4177</v>
      </c>
      <c r="E2031" s="40" t="s">
        <v>4492</v>
      </c>
      <c r="F2031" s="40" t="s">
        <v>2814</v>
      </c>
      <c r="G2031" s="41" t="s">
        <v>294</v>
      </c>
      <c r="H2031" s="40" t="s">
        <v>4774</v>
      </c>
      <c r="I2031" s="42">
        <v>6963</v>
      </c>
      <c r="J2031" s="42">
        <v>1052.3679179999999</v>
      </c>
      <c r="K2031" s="42">
        <v>1169.790031</v>
      </c>
      <c r="L2031" s="42">
        <v>1216.4801070000001</v>
      </c>
      <c r="M2031" s="42">
        <v>1535.955068</v>
      </c>
      <c r="N2031" s="42">
        <v>1171.9053719999999</v>
      </c>
      <c r="O2031" s="42">
        <v>816.50150399999995</v>
      </c>
      <c r="P2031" s="42">
        <v>1248</v>
      </c>
      <c r="Q2031" s="42">
        <v>1301</v>
      </c>
      <c r="R2031" s="42">
        <v>1556</v>
      </c>
      <c r="S2031" s="42">
        <v>1500</v>
      </c>
      <c r="T2031" s="42">
        <v>1213</v>
      </c>
      <c r="U2031" s="42">
        <v>563</v>
      </c>
      <c r="V2031" s="42">
        <v>3359.4089469999999</v>
      </c>
      <c r="W2031" s="42">
        <v>553.38951499999996</v>
      </c>
      <c r="X2031" s="42">
        <v>607.96904700000005</v>
      </c>
      <c r="Y2031" s="42">
        <v>599.20949900000005</v>
      </c>
      <c r="Z2031" s="42">
        <v>752.68501600000002</v>
      </c>
      <c r="AA2031" s="42">
        <v>535.110454</v>
      </c>
      <c r="AB2031" s="42">
        <v>295.95051799999999</v>
      </c>
      <c r="AC2031" s="42">
        <v>15.094897</v>
      </c>
      <c r="AD2031" s="42">
        <v>784.82276400000001</v>
      </c>
      <c r="AE2031" s="42">
        <v>1939.7512240000001</v>
      </c>
      <c r="AF2031" s="42">
        <v>634.83495900000003</v>
      </c>
      <c r="AG2031" s="42">
        <v>3603.5910530000001</v>
      </c>
      <c r="AH2031" s="42">
        <v>498.97840400000001</v>
      </c>
      <c r="AI2031" s="42">
        <v>561.82098399999995</v>
      </c>
      <c r="AJ2031" s="42">
        <v>617.27060700000004</v>
      </c>
      <c r="AK2031" s="42">
        <v>783.27005199999996</v>
      </c>
      <c r="AL2031" s="42">
        <v>636.79491800000005</v>
      </c>
      <c r="AM2031" s="42">
        <v>467.134387</v>
      </c>
      <c r="AN2031" s="42">
        <v>38.321702000000002</v>
      </c>
      <c r="AO2031" s="42">
        <v>703.20976499999995</v>
      </c>
      <c r="AP2031" s="42">
        <v>2007.188071</v>
      </c>
      <c r="AQ2031" s="42">
        <v>893.193218</v>
      </c>
      <c r="AR2031" s="42">
        <v>5914.2377500000002</v>
      </c>
      <c r="AS2031" s="42">
        <v>15.74056</v>
      </c>
      <c r="AT2031" s="42">
        <v>182.82307499999999</v>
      </c>
      <c r="AU2031" s="42">
        <v>428.49367699999999</v>
      </c>
      <c r="AV2031" s="42">
        <v>939.852622</v>
      </c>
      <c r="AW2031" s="42">
        <v>931.63399700000002</v>
      </c>
      <c r="AX2031" s="42">
        <v>755.04113900000004</v>
      </c>
      <c r="AY2031" s="42">
        <v>1760.6140370000001</v>
      </c>
      <c r="AZ2031" s="42">
        <v>900.03864299999998</v>
      </c>
      <c r="BA2031" s="42">
        <v>2768.39813</v>
      </c>
      <c r="BB2031" s="42">
        <v>7.93492</v>
      </c>
      <c r="BC2031" s="42">
        <v>134.86229700000001</v>
      </c>
      <c r="BD2031" s="42">
        <v>257.351967</v>
      </c>
      <c r="BE2031" s="42">
        <v>474.05605500000001</v>
      </c>
      <c r="BF2031" s="42">
        <v>171.61218</v>
      </c>
      <c r="BG2031" s="42">
        <v>587.92417699999999</v>
      </c>
      <c r="BH2031" s="42">
        <v>802.502387</v>
      </c>
      <c r="BI2031" s="42">
        <v>332.15414700000002</v>
      </c>
      <c r="BJ2031" s="42">
        <v>3145.8396210000001</v>
      </c>
      <c r="BK2031" s="42">
        <v>7.8056400000000004</v>
      </c>
      <c r="BL2031" s="42">
        <v>47.960779000000002</v>
      </c>
      <c r="BM2031" s="42">
        <v>171.14170999999999</v>
      </c>
      <c r="BN2031" s="42">
        <v>465.79656799999998</v>
      </c>
      <c r="BO2031" s="42">
        <v>760.02181700000006</v>
      </c>
      <c r="BP2031" s="42">
        <v>167.116962</v>
      </c>
      <c r="BQ2031" s="42">
        <v>958.11164900000006</v>
      </c>
      <c r="BR2031" s="42">
        <v>567.88449600000001</v>
      </c>
      <c r="BS2031" s="42">
        <v>843.66347199999996</v>
      </c>
      <c r="BT2031" s="42">
        <v>0</v>
      </c>
      <c r="BU2031" s="42">
        <v>7.9786469999999996</v>
      </c>
      <c r="BV2031" s="42">
        <v>16.001021999999999</v>
      </c>
      <c r="BW2031" s="42">
        <v>59.678486999999997</v>
      </c>
      <c r="BX2031" s="42">
        <v>135.51537099999999</v>
      </c>
      <c r="BY2031" s="42">
        <v>126.968611</v>
      </c>
      <c r="BZ2031" s="42">
        <v>0</v>
      </c>
      <c r="CA2031" s="42">
        <v>497.52133300000003</v>
      </c>
      <c r="CB2031" s="42">
        <v>2576.5570819999998</v>
      </c>
      <c r="CC2031" s="42">
        <v>15.74056</v>
      </c>
      <c r="CD2031" s="42">
        <v>131.02555799999999</v>
      </c>
      <c r="CE2031" s="42">
        <v>308.46031599999998</v>
      </c>
      <c r="CF2031" s="42">
        <v>715.97349999999994</v>
      </c>
      <c r="CG2031" s="42">
        <v>671.68003899999997</v>
      </c>
      <c r="CH2031" s="42">
        <v>531.77835000000005</v>
      </c>
      <c r="CI2031" s="42">
        <v>16.133167</v>
      </c>
      <c r="CJ2031" s="42">
        <v>185.765592</v>
      </c>
      <c r="CK2031" s="42">
        <v>2494.0171970000001</v>
      </c>
      <c r="CL2031" s="42">
        <v>0</v>
      </c>
      <c r="CM2031" s="42">
        <v>43.818871000000001</v>
      </c>
      <c r="CN2031" s="42">
        <v>104.03233899999999</v>
      </c>
      <c r="CO2031" s="42">
        <v>164.20063500000001</v>
      </c>
      <c r="CP2031" s="42">
        <v>124.438586</v>
      </c>
      <c r="CQ2031" s="42">
        <v>96.294179</v>
      </c>
      <c r="CR2031" s="42">
        <v>1744.480869</v>
      </c>
      <c r="CS2031" s="42">
        <v>216.75171800000001</v>
      </c>
    </row>
    <row r="2032" spans="1:97">
      <c r="A2032" s="40" t="s">
        <v>4775</v>
      </c>
      <c r="B2032" s="40" t="s">
        <v>289</v>
      </c>
      <c r="C2032" s="40" t="s">
        <v>4176</v>
      </c>
      <c r="D2032" s="40" t="s">
        <v>4201</v>
      </c>
      <c r="E2032" s="40" t="s">
        <v>4291</v>
      </c>
      <c r="F2032" s="40" t="s">
        <v>2903</v>
      </c>
      <c r="G2032" s="41" t="s">
        <v>294</v>
      </c>
      <c r="H2032" s="40" t="s">
        <v>4776</v>
      </c>
      <c r="I2032" s="42">
        <v>231</v>
      </c>
      <c r="J2032" s="42">
        <v>62.232877000000002</v>
      </c>
      <c r="K2032" s="42">
        <v>21.095890000000001</v>
      </c>
      <c r="L2032" s="42">
        <v>53.794521000000003</v>
      </c>
      <c r="M2032" s="42">
        <v>37.972602999999999</v>
      </c>
      <c r="N2032" s="42">
        <v>35.863014</v>
      </c>
      <c r="O2032" s="42">
        <v>20.041096</v>
      </c>
      <c r="P2032" s="42">
        <v>28</v>
      </c>
      <c r="Q2032" s="42">
        <v>44</v>
      </c>
      <c r="R2032" s="42">
        <v>33</v>
      </c>
      <c r="S2032" s="42">
        <v>35</v>
      </c>
      <c r="T2032" s="42">
        <v>37</v>
      </c>
      <c r="U2032" s="42">
        <v>15</v>
      </c>
      <c r="V2032" s="42">
        <v>109.69862999999999</v>
      </c>
      <c r="W2032" s="42">
        <v>26.369862999999999</v>
      </c>
      <c r="X2032" s="42">
        <v>12.657534</v>
      </c>
      <c r="Y2032" s="42">
        <v>26.369862999999999</v>
      </c>
      <c r="Z2032" s="42">
        <v>21.095890000000001</v>
      </c>
      <c r="AA2032" s="42">
        <v>14.767123</v>
      </c>
      <c r="AB2032" s="42">
        <v>8.4383560000000006</v>
      </c>
      <c r="AC2032" s="42">
        <v>0</v>
      </c>
      <c r="AD2032" s="42">
        <v>31.643836</v>
      </c>
      <c r="AE2032" s="42">
        <v>59.068492999999997</v>
      </c>
      <c r="AF2032" s="42">
        <v>18.986301000000001</v>
      </c>
      <c r="AG2032" s="42">
        <v>121.30137000000001</v>
      </c>
      <c r="AH2032" s="42">
        <v>35.863014</v>
      </c>
      <c r="AI2032" s="42">
        <v>8.4383560000000006</v>
      </c>
      <c r="AJ2032" s="42">
        <v>27.424658000000001</v>
      </c>
      <c r="AK2032" s="42">
        <v>16.876712000000001</v>
      </c>
      <c r="AL2032" s="42">
        <v>21.095890000000001</v>
      </c>
      <c r="AM2032" s="42">
        <v>9.4931509999999992</v>
      </c>
      <c r="AN2032" s="42">
        <v>2.1095890000000002</v>
      </c>
      <c r="AO2032" s="42">
        <v>40.082191999999999</v>
      </c>
      <c r="AP2032" s="42">
        <v>58.013699000000003</v>
      </c>
      <c r="AQ2032" s="42">
        <v>23.205479</v>
      </c>
      <c r="AR2032" s="42">
        <v>177.205479</v>
      </c>
      <c r="AS2032" s="42">
        <v>29.534247000000001</v>
      </c>
      <c r="AT2032" s="42">
        <v>21.095890000000001</v>
      </c>
      <c r="AU2032" s="42">
        <v>0</v>
      </c>
      <c r="AV2032" s="42">
        <v>12.657534</v>
      </c>
      <c r="AW2032" s="42">
        <v>16.876712000000001</v>
      </c>
      <c r="AX2032" s="42">
        <v>25.315068</v>
      </c>
      <c r="AY2032" s="42">
        <v>67.506849000000003</v>
      </c>
      <c r="AZ2032" s="42">
        <v>4.2191780000000003</v>
      </c>
      <c r="BA2032" s="42">
        <v>84.383561999999998</v>
      </c>
      <c r="BB2032" s="42">
        <v>16.876712000000001</v>
      </c>
      <c r="BC2032" s="42">
        <v>12.657534</v>
      </c>
      <c r="BD2032" s="42">
        <v>0</v>
      </c>
      <c r="BE2032" s="42">
        <v>4.2191780000000003</v>
      </c>
      <c r="BF2032" s="42">
        <v>0</v>
      </c>
      <c r="BG2032" s="42">
        <v>21.095890000000001</v>
      </c>
      <c r="BH2032" s="42">
        <v>29.534247000000001</v>
      </c>
      <c r="BI2032" s="42">
        <v>0</v>
      </c>
      <c r="BJ2032" s="42">
        <v>92.821917999999997</v>
      </c>
      <c r="BK2032" s="42">
        <v>12.657534</v>
      </c>
      <c r="BL2032" s="42">
        <v>8.4383560000000006</v>
      </c>
      <c r="BM2032" s="42">
        <v>0</v>
      </c>
      <c r="BN2032" s="42">
        <v>8.4383560000000006</v>
      </c>
      <c r="BO2032" s="42">
        <v>16.876712000000001</v>
      </c>
      <c r="BP2032" s="42">
        <v>4.2191780000000003</v>
      </c>
      <c r="BQ2032" s="42">
        <v>37.972602999999999</v>
      </c>
      <c r="BR2032" s="42">
        <v>4.2191780000000003</v>
      </c>
      <c r="BS2032" s="42">
        <v>12.657534</v>
      </c>
      <c r="BT2032" s="42">
        <v>0</v>
      </c>
      <c r="BU2032" s="42">
        <v>0</v>
      </c>
      <c r="BV2032" s="42">
        <v>0</v>
      </c>
      <c r="BW2032" s="42">
        <v>0</v>
      </c>
      <c r="BX2032" s="42">
        <v>0</v>
      </c>
      <c r="BY2032" s="42">
        <v>8.4383560000000006</v>
      </c>
      <c r="BZ2032" s="42">
        <v>0</v>
      </c>
      <c r="CA2032" s="42">
        <v>4.2191780000000003</v>
      </c>
      <c r="CB2032" s="42">
        <v>92.821917999999997</v>
      </c>
      <c r="CC2032" s="42">
        <v>29.534247000000001</v>
      </c>
      <c r="CD2032" s="42">
        <v>16.876712000000001</v>
      </c>
      <c r="CE2032" s="42">
        <v>0</v>
      </c>
      <c r="CF2032" s="42">
        <v>12.657534</v>
      </c>
      <c r="CG2032" s="42">
        <v>16.876712000000001</v>
      </c>
      <c r="CH2032" s="42">
        <v>16.876712000000001</v>
      </c>
      <c r="CI2032" s="42">
        <v>0</v>
      </c>
      <c r="CJ2032" s="42">
        <v>0</v>
      </c>
      <c r="CK2032" s="42">
        <v>71.726027000000002</v>
      </c>
      <c r="CL2032" s="42">
        <v>0</v>
      </c>
      <c r="CM2032" s="42">
        <v>4.2191780000000003</v>
      </c>
      <c r="CN2032" s="42">
        <v>0</v>
      </c>
      <c r="CO2032" s="42">
        <v>0</v>
      </c>
      <c r="CP2032" s="42">
        <v>0</v>
      </c>
      <c r="CQ2032" s="42">
        <v>0</v>
      </c>
      <c r="CR2032" s="42">
        <v>67.506849000000003</v>
      </c>
      <c r="CS2032" s="42">
        <v>0</v>
      </c>
    </row>
    <row r="2033" spans="1:97">
      <c r="A2033" s="40" t="s">
        <v>4777</v>
      </c>
      <c r="B2033" s="40" t="s">
        <v>289</v>
      </c>
      <c r="C2033" s="40" t="s">
        <v>4176</v>
      </c>
      <c r="D2033" s="40" t="s">
        <v>4177</v>
      </c>
      <c r="E2033" s="40" t="s">
        <v>4184</v>
      </c>
      <c r="F2033" s="40" t="s">
        <v>2814</v>
      </c>
      <c r="G2033" s="41" t="s">
        <v>294</v>
      </c>
      <c r="H2033" s="40" t="s">
        <v>4778</v>
      </c>
      <c r="I2033" s="42">
        <v>402</v>
      </c>
      <c r="J2033" s="42">
        <v>65.836228000000006</v>
      </c>
      <c r="K2033" s="42">
        <v>42.893300000000004</v>
      </c>
      <c r="L2033" s="42">
        <v>62.843671999999998</v>
      </c>
      <c r="M2033" s="42">
        <v>106.73449100000001</v>
      </c>
      <c r="N2033" s="42">
        <v>78.803970000000007</v>
      </c>
      <c r="O2033" s="42">
        <v>44.888337</v>
      </c>
      <c r="P2033" s="42">
        <v>71</v>
      </c>
      <c r="Q2033" s="42">
        <v>58</v>
      </c>
      <c r="R2033" s="42">
        <v>93</v>
      </c>
      <c r="S2033" s="42">
        <v>93</v>
      </c>
      <c r="T2033" s="42">
        <v>73</v>
      </c>
      <c r="U2033" s="42">
        <v>25</v>
      </c>
      <c r="V2033" s="42">
        <v>197.50868500000001</v>
      </c>
      <c r="W2033" s="42">
        <v>29.925557999999999</v>
      </c>
      <c r="X2033" s="42">
        <v>17.955335000000002</v>
      </c>
      <c r="Y2033" s="42">
        <v>35.910670000000003</v>
      </c>
      <c r="Z2033" s="42">
        <v>56.858561000000002</v>
      </c>
      <c r="AA2033" s="42">
        <v>39.900744000000003</v>
      </c>
      <c r="AB2033" s="42">
        <v>16.957816000000001</v>
      </c>
      <c r="AC2033" s="42">
        <v>0</v>
      </c>
      <c r="AD2033" s="42">
        <v>40.898263</v>
      </c>
      <c r="AE2033" s="42">
        <v>112.71960300000001</v>
      </c>
      <c r="AF2033" s="42">
        <v>43.890819</v>
      </c>
      <c r="AG2033" s="42">
        <v>204.49131499999999</v>
      </c>
      <c r="AH2033" s="42">
        <v>35.910670000000003</v>
      </c>
      <c r="AI2033" s="42">
        <v>24.937964999999998</v>
      </c>
      <c r="AJ2033" s="42">
        <v>26.933001999999998</v>
      </c>
      <c r="AK2033" s="42">
        <v>49.875931000000001</v>
      </c>
      <c r="AL2033" s="42">
        <v>38.903225999999997</v>
      </c>
      <c r="AM2033" s="42">
        <v>23.940446999999999</v>
      </c>
      <c r="AN2033" s="42">
        <v>3.9900739999999999</v>
      </c>
      <c r="AO2033" s="42">
        <v>47.880893</v>
      </c>
      <c r="AP2033" s="42">
        <v>107.73201</v>
      </c>
      <c r="AQ2033" s="42">
        <v>48.878411999999997</v>
      </c>
      <c r="AR2033" s="42">
        <v>355.116625</v>
      </c>
      <c r="AS2033" s="42">
        <v>0</v>
      </c>
      <c r="AT2033" s="42">
        <v>23.940446999999999</v>
      </c>
      <c r="AU2033" s="42">
        <v>15.960298</v>
      </c>
      <c r="AV2033" s="42">
        <v>23.940446999999999</v>
      </c>
      <c r="AW2033" s="42">
        <v>51.870967999999998</v>
      </c>
      <c r="AX2033" s="42">
        <v>67.831265999999999</v>
      </c>
      <c r="AY2033" s="42">
        <v>139.65260499999999</v>
      </c>
      <c r="AZ2033" s="42">
        <v>31.920596</v>
      </c>
      <c r="BA2033" s="42">
        <v>171.57320100000001</v>
      </c>
      <c r="BB2033" s="42">
        <v>0</v>
      </c>
      <c r="BC2033" s="42">
        <v>15.960298</v>
      </c>
      <c r="BD2033" s="42">
        <v>7.9801489999999999</v>
      </c>
      <c r="BE2033" s="42">
        <v>11.970223000000001</v>
      </c>
      <c r="BF2033" s="42">
        <v>0</v>
      </c>
      <c r="BG2033" s="42">
        <v>55.861041999999998</v>
      </c>
      <c r="BH2033" s="42">
        <v>71.821340000000006</v>
      </c>
      <c r="BI2033" s="42">
        <v>7.9801489999999999</v>
      </c>
      <c r="BJ2033" s="42">
        <v>183.54342399999999</v>
      </c>
      <c r="BK2033" s="42">
        <v>0</v>
      </c>
      <c r="BL2033" s="42">
        <v>7.9801489999999999</v>
      </c>
      <c r="BM2033" s="42">
        <v>7.9801489999999999</v>
      </c>
      <c r="BN2033" s="42">
        <v>11.970223000000001</v>
      </c>
      <c r="BO2033" s="42">
        <v>51.870967999999998</v>
      </c>
      <c r="BP2033" s="42">
        <v>11.970223000000001</v>
      </c>
      <c r="BQ2033" s="42">
        <v>67.831265999999999</v>
      </c>
      <c r="BR2033" s="42">
        <v>23.940446999999999</v>
      </c>
      <c r="BS2033" s="42">
        <v>31.920596</v>
      </c>
      <c r="BT2033" s="42">
        <v>0</v>
      </c>
      <c r="BU2033" s="42">
        <v>7.9801489999999999</v>
      </c>
      <c r="BV2033" s="42">
        <v>0</v>
      </c>
      <c r="BW2033" s="42">
        <v>0</v>
      </c>
      <c r="BX2033" s="42">
        <v>3.9900739999999999</v>
      </c>
      <c r="BY2033" s="42">
        <v>3.9900739999999999</v>
      </c>
      <c r="BZ2033" s="42">
        <v>0</v>
      </c>
      <c r="CA2033" s="42">
        <v>15.960298</v>
      </c>
      <c r="CB2033" s="42">
        <v>131.67245700000001</v>
      </c>
      <c r="CC2033" s="42">
        <v>0</v>
      </c>
      <c r="CD2033" s="42">
        <v>7.9801489999999999</v>
      </c>
      <c r="CE2033" s="42">
        <v>11.970223000000001</v>
      </c>
      <c r="CF2033" s="42">
        <v>19.950372000000002</v>
      </c>
      <c r="CG2033" s="42">
        <v>31.920596</v>
      </c>
      <c r="CH2033" s="42">
        <v>55.861041999999998</v>
      </c>
      <c r="CI2033" s="42">
        <v>0</v>
      </c>
      <c r="CJ2033" s="42">
        <v>3.9900739999999999</v>
      </c>
      <c r="CK2033" s="42">
        <v>191.523573</v>
      </c>
      <c r="CL2033" s="42">
        <v>0</v>
      </c>
      <c r="CM2033" s="42">
        <v>7.9801489999999999</v>
      </c>
      <c r="CN2033" s="42">
        <v>3.9900739999999999</v>
      </c>
      <c r="CO2033" s="42">
        <v>3.9900739999999999</v>
      </c>
      <c r="CP2033" s="42">
        <v>15.960298</v>
      </c>
      <c r="CQ2033" s="42">
        <v>7.9801489999999999</v>
      </c>
      <c r="CR2033" s="42">
        <v>139.65260499999999</v>
      </c>
      <c r="CS2033" s="42">
        <v>11.970223000000001</v>
      </c>
    </row>
    <row r="2034" spans="1:97">
      <c r="A2034" s="40" t="s">
        <v>4779</v>
      </c>
      <c r="B2034" s="40" t="s">
        <v>289</v>
      </c>
      <c r="C2034" s="40" t="s">
        <v>4176</v>
      </c>
      <c r="D2034" s="40" t="s">
        <v>4187</v>
      </c>
      <c r="E2034" s="40" t="s">
        <v>4188</v>
      </c>
      <c r="F2034" s="40" t="s">
        <v>2814</v>
      </c>
      <c r="G2034" s="41" t="s">
        <v>294</v>
      </c>
      <c r="H2034" s="40" t="s">
        <v>4780</v>
      </c>
      <c r="I2034" s="42">
        <v>112</v>
      </c>
      <c r="J2034" s="42">
        <v>18.504348</v>
      </c>
      <c r="K2034" s="42">
        <v>8.7652169999999998</v>
      </c>
      <c r="L2034" s="42">
        <v>17.530435000000001</v>
      </c>
      <c r="M2034" s="42">
        <v>30.191303999999999</v>
      </c>
      <c r="N2034" s="42">
        <v>16.556522000000001</v>
      </c>
      <c r="O2034" s="42">
        <v>20.452173999999999</v>
      </c>
      <c r="P2034" s="42">
        <v>13</v>
      </c>
      <c r="Q2034" s="42">
        <v>22</v>
      </c>
      <c r="R2034" s="42">
        <v>25</v>
      </c>
      <c r="S2034" s="42">
        <v>21</v>
      </c>
      <c r="T2034" s="42">
        <v>24</v>
      </c>
      <c r="U2034" s="42">
        <v>20</v>
      </c>
      <c r="V2034" s="42">
        <v>53.565216999999997</v>
      </c>
      <c r="W2034" s="42">
        <v>9.7391299999999994</v>
      </c>
      <c r="X2034" s="42">
        <v>4.8695649999999997</v>
      </c>
      <c r="Y2034" s="42">
        <v>8.7652169999999998</v>
      </c>
      <c r="Z2034" s="42">
        <v>15.582609</v>
      </c>
      <c r="AA2034" s="42">
        <v>6.8173909999999998</v>
      </c>
      <c r="AB2034" s="42">
        <v>7.7913040000000002</v>
      </c>
      <c r="AC2034" s="42">
        <v>0</v>
      </c>
      <c r="AD2034" s="42">
        <v>10.713043000000001</v>
      </c>
      <c r="AE2034" s="42">
        <v>31.165216999999998</v>
      </c>
      <c r="AF2034" s="42">
        <v>11.686957</v>
      </c>
      <c r="AG2034" s="42">
        <v>58.434783000000003</v>
      </c>
      <c r="AH2034" s="42">
        <v>8.7652169999999998</v>
      </c>
      <c r="AI2034" s="42">
        <v>3.8956520000000001</v>
      </c>
      <c r="AJ2034" s="42">
        <v>8.7652169999999998</v>
      </c>
      <c r="AK2034" s="42">
        <v>14.608696</v>
      </c>
      <c r="AL2034" s="42">
        <v>9.7391299999999994</v>
      </c>
      <c r="AM2034" s="42">
        <v>11.686957</v>
      </c>
      <c r="AN2034" s="42">
        <v>0.97391300000000003</v>
      </c>
      <c r="AO2034" s="42">
        <v>10.713043000000001</v>
      </c>
      <c r="AP2034" s="42">
        <v>28.243478</v>
      </c>
      <c r="AQ2034" s="42">
        <v>19.478261</v>
      </c>
      <c r="AR2034" s="42">
        <v>109.078261</v>
      </c>
      <c r="AS2034" s="42">
        <v>11.686957</v>
      </c>
      <c r="AT2034" s="42">
        <v>7.7913040000000002</v>
      </c>
      <c r="AU2034" s="42">
        <v>0</v>
      </c>
      <c r="AV2034" s="42">
        <v>7.7913040000000002</v>
      </c>
      <c r="AW2034" s="42">
        <v>7.7913040000000002</v>
      </c>
      <c r="AX2034" s="42">
        <v>7.7913040000000002</v>
      </c>
      <c r="AY2034" s="42">
        <v>46.747826000000003</v>
      </c>
      <c r="AZ2034" s="42">
        <v>19.478261</v>
      </c>
      <c r="BA2034" s="42">
        <v>42.852173999999998</v>
      </c>
      <c r="BB2034" s="42">
        <v>7.7913040000000002</v>
      </c>
      <c r="BC2034" s="42">
        <v>0</v>
      </c>
      <c r="BD2034" s="42">
        <v>0</v>
      </c>
      <c r="BE2034" s="42">
        <v>3.8956520000000001</v>
      </c>
      <c r="BF2034" s="42">
        <v>3.8956520000000001</v>
      </c>
      <c r="BG2034" s="42">
        <v>7.7913040000000002</v>
      </c>
      <c r="BH2034" s="42">
        <v>15.582609</v>
      </c>
      <c r="BI2034" s="42">
        <v>3.8956520000000001</v>
      </c>
      <c r="BJ2034" s="42">
        <v>66.226087000000007</v>
      </c>
      <c r="BK2034" s="42">
        <v>3.8956520000000001</v>
      </c>
      <c r="BL2034" s="42">
        <v>7.7913040000000002</v>
      </c>
      <c r="BM2034" s="42">
        <v>0</v>
      </c>
      <c r="BN2034" s="42">
        <v>3.8956520000000001</v>
      </c>
      <c r="BO2034" s="42">
        <v>3.8956520000000001</v>
      </c>
      <c r="BP2034" s="42">
        <v>0</v>
      </c>
      <c r="BQ2034" s="42">
        <v>31.165216999999998</v>
      </c>
      <c r="BR2034" s="42">
        <v>15.582609</v>
      </c>
      <c r="BS2034" s="42">
        <v>11.686957</v>
      </c>
      <c r="BT2034" s="42">
        <v>0</v>
      </c>
      <c r="BU2034" s="42">
        <v>0</v>
      </c>
      <c r="BV2034" s="42">
        <v>0</v>
      </c>
      <c r="BW2034" s="42">
        <v>0</v>
      </c>
      <c r="BX2034" s="42">
        <v>0</v>
      </c>
      <c r="BY2034" s="42">
        <v>0</v>
      </c>
      <c r="BZ2034" s="42">
        <v>0</v>
      </c>
      <c r="CA2034" s="42">
        <v>11.686957</v>
      </c>
      <c r="CB2034" s="42">
        <v>38.956522</v>
      </c>
      <c r="CC2034" s="42">
        <v>3.8956520000000001</v>
      </c>
      <c r="CD2034" s="42">
        <v>7.7913040000000002</v>
      </c>
      <c r="CE2034" s="42">
        <v>0</v>
      </c>
      <c r="CF2034" s="42">
        <v>7.7913040000000002</v>
      </c>
      <c r="CG2034" s="42">
        <v>7.7913040000000002</v>
      </c>
      <c r="CH2034" s="42">
        <v>7.7913040000000002</v>
      </c>
      <c r="CI2034" s="42">
        <v>0</v>
      </c>
      <c r="CJ2034" s="42">
        <v>3.8956520000000001</v>
      </c>
      <c r="CK2034" s="42">
        <v>58.434783000000003</v>
      </c>
      <c r="CL2034" s="42">
        <v>7.7913040000000002</v>
      </c>
      <c r="CM2034" s="42">
        <v>0</v>
      </c>
      <c r="CN2034" s="42">
        <v>0</v>
      </c>
      <c r="CO2034" s="42">
        <v>0</v>
      </c>
      <c r="CP2034" s="42">
        <v>0</v>
      </c>
      <c r="CQ2034" s="42">
        <v>0</v>
      </c>
      <c r="CR2034" s="42">
        <v>46.747826000000003</v>
      </c>
      <c r="CS2034" s="42">
        <v>3.8956520000000001</v>
      </c>
    </row>
    <row r="2035" spans="1:97">
      <c r="A2035" s="40" t="s">
        <v>4781</v>
      </c>
      <c r="B2035" s="40" t="s">
        <v>289</v>
      </c>
      <c r="C2035" s="40" t="s">
        <v>4176</v>
      </c>
      <c r="D2035" s="40" t="s">
        <v>4177</v>
      </c>
      <c r="E2035" s="40" t="s">
        <v>4283</v>
      </c>
      <c r="F2035" s="40" t="s">
        <v>2814</v>
      </c>
      <c r="G2035" s="41" t="s">
        <v>294</v>
      </c>
      <c r="H2035" s="40" t="s">
        <v>4782</v>
      </c>
      <c r="I2035" s="42">
        <v>555</v>
      </c>
      <c r="J2035" s="42">
        <v>127</v>
      </c>
      <c r="K2035" s="42">
        <v>74</v>
      </c>
      <c r="L2035" s="42">
        <v>125</v>
      </c>
      <c r="M2035" s="42">
        <v>137</v>
      </c>
      <c r="N2035" s="42">
        <v>57</v>
      </c>
      <c r="O2035" s="42">
        <v>35</v>
      </c>
      <c r="P2035" s="42">
        <v>104</v>
      </c>
      <c r="Q2035" s="42">
        <v>67</v>
      </c>
      <c r="R2035" s="42">
        <v>125</v>
      </c>
      <c r="S2035" s="42">
        <v>71</v>
      </c>
      <c r="T2035" s="42">
        <v>54</v>
      </c>
      <c r="U2035" s="42">
        <v>29</v>
      </c>
      <c r="V2035" s="42">
        <v>284</v>
      </c>
      <c r="W2035" s="42">
        <v>66</v>
      </c>
      <c r="X2035" s="42">
        <v>38</v>
      </c>
      <c r="Y2035" s="42">
        <v>64</v>
      </c>
      <c r="Z2035" s="42">
        <v>73</v>
      </c>
      <c r="AA2035" s="42">
        <v>31</v>
      </c>
      <c r="AB2035" s="42">
        <v>12</v>
      </c>
      <c r="AC2035" s="42">
        <v>0</v>
      </c>
      <c r="AD2035" s="42">
        <v>79</v>
      </c>
      <c r="AE2035" s="42">
        <v>185</v>
      </c>
      <c r="AF2035" s="42">
        <v>20</v>
      </c>
      <c r="AG2035" s="42">
        <v>271</v>
      </c>
      <c r="AH2035" s="42">
        <v>61</v>
      </c>
      <c r="AI2035" s="42">
        <v>36</v>
      </c>
      <c r="AJ2035" s="42">
        <v>61</v>
      </c>
      <c r="AK2035" s="42">
        <v>64</v>
      </c>
      <c r="AL2035" s="42">
        <v>26</v>
      </c>
      <c r="AM2035" s="42">
        <v>23</v>
      </c>
      <c r="AN2035" s="42">
        <v>0</v>
      </c>
      <c r="AO2035" s="42">
        <v>74</v>
      </c>
      <c r="AP2035" s="42">
        <v>161</v>
      </c>
      <c r="AQ2035" s="42">
        <v>36</v>
      </c>
      <c r="AR2035" s="42">
        <v>440</v>
      </c>
      <c r="AS2035" s="42">
        <v>20</v>
      </c>
      <c r="AT2035" s="42">
        <v>8</v>
      </c>
      <c r="AU2035" s="42">
        <v>24</v>
      </c>
      <c r="AV2035" s="42">
        <v>76</v>
      </c>
      <c r="AW2035" s="42">
        <v>80</v>
      </c>
      <c r="AX2035" s="42">
        <v>88</v>
      </c>
      <c r="AY2035" s="42">
        <v>96</v>
      </c>
      <c r="AZ2035" s="42">
        <v>48</v>
      </c>
      <c r="BA2035" s="42">
        <v>240</v>
      </c>
      <c r="BB2035" s="42">
        <v>12</v>
      </c>
      <c r="BC2035" s="42">
        <v>8</v>
      </c>
      <c r="BD2035" s="42">
        <v>20</v>
      </c>
      <c r="BE2035" s="42">
        <v>28</v>
      </c>
      <c r="BF2035" s="42">
        <v>20</v>
      </c>
      <c r="BG2035" s="42">
        <v>76</v>
      </c>
      <c r="BH2035" s="42">
        <v>56</v>
      </c>
      <c r="BI2035" s="42">
        <v>20</v>
      </c>
      <c r="BJ2035" s="42">
        <v>200</v>
      </c>
      <c r="BK2035" s="42">
        <v>8</v>
      </c>
      <c r="BL2035" s="42">
        <v>0</v>
      </c>
      <c r="BM2035" s="42">
        <v>4</v>
      </c>
      <c r="BN2035" s="42">
        <v>48</v>
      </c>
      <c r="BO2035" s="42">
        <v>60</v>
      </c>
      <c r="BP2035" s="42">
        <v>12</v>
      </c>
      <c r="BQ2035" s="42">
        <v>40</v>
      </c>
      <c r="BR2035" s="42">
        <v>28</v>
      </c>
      <c r="BS2035" s="42">
        <v>36</v>
      </c>
      <c r="BT2035" s="42">
        <v>0</v>
      </c>
      <c r="BU2035" s="42">
        <v>0</v>
      </c>
      <c r="BV2035" s="42">
        <v>0</v>
      </c>
      <c r="BW2035" s="42">
        <v>4</v>
      </c>
      <c r="BX2035" s="42">
        <v>0</v>
      </c>
      <c r="BY2035" s="42">
        <v>12</v>
      </c>
      <c r="BZ2035" s="42">
        <v>0</v>
      </c>
      <c r="CA2035" s="42">
        <v>20</v>
      </c>
      <c r="CB2035" s="42">
        <v>248</v>
      </c>
      <c r="CC2035" s="42">
        <v>8</v>
      </c>
      <c r="CD2035" s="42">
        <v>8</v>
      </c>
      <c r="CE2035" s="42">
        <v>24</v>
      </c>
      <c r="CF2035" s="42">
        <v>68</v>
      </c>
      <c r="CG2035" s="42">
        <v>64</v>
      </c>
      <c r="CH2035" s="42">
        <v>60</v>
      </c>
      <c r="CI2035" s="42">
        <v>4</v>
      </c>
      <c r="CJ2035" s="42">
        <v>12</v>
      </c>
      <c r="CK2035" s="42">
        <v>156</v>
      </c>
      <c r="CL2035" s="42">
        <v>12</v>
      </c>
      <c r="CM2035" s="42">
        <v>0</v>
      </c>
      <c r="CN2035" s="42">
        <v>0</v>
      </c>
      <c r="CO2035" s="42">
        <v>4</v>
      </c>
      <c r="CP2035" s="42">
        <v>16</v>
      </c>
      <c r="CQ2035" s="42">
        <v>16</v>
      </c>
      <c r="CR2035" s="42">
        <v>92</v>
      </c>
      <c r="CS2035" s="42">
        <v>16</v>
      </c>
    </row>
    <row r="2036" spans="1:97">
      <c r="A2036" s="40" t="s">
        <v>4783</v>
      </c>
      <c r="B2036" s="40" t="s">
        <v>289</v>
      </c>
      <c r="C2036" s="40" t="s">
        <v>4176</v>
      </c>
      <c r="D2036" s="40" t="s">
        <v>4201</v>
      </c>
      <c r="E2036" s="40" t="s">
        <v>4378</v>
      </c>
      <c r="F2036" s="40" t="s">
        <v>2903</v>
      </c>
      <c r="G2036" s="41" t="s">
        <v>294</v>
      </c>
      <c r="H2036" s="40" t="s">
        <v>4784</v>
      </c>
      <c r="I2036" s="42">
        <v>997</v>
      </c>
      <c r="J2036" s="42">
        <v>172.58779100000001</v>
      </c>
      <c r="K2036" s="42">
        <v>146.94617700000001</v>
      </c>
      <c r="L2036" s="42">
        <v>197.24319</v>
      </c>
      <c r="M2036" s="42">
        <v>233.75461999999999</v>
      </c>
      <c r="N2036" s="42">
        <v>131.40255400000001</v>
      </c>
      <c r="O2036" s="42">
        <v>115.065668</v>
      </c>
      <c r="P2036" s="42">
        <v>161</v>
      </c>
      <c r="Q2036" s="42">
        <v>135</v>
      </c>
      <c r="R2036" s="42">
        <v>204</v>
      </c>
      <c r="S2036" s="42">
        <v>151</v>
      </c>
      <c r="T2036" s="42">
        <v>141</v>
      </c>
      <c r="U2036" s="42">
        <v>89</v>
      </c>
      <c r="V2036" s="42">
        <v>478.57200799999998</v>
      </c>
      <c r="W2036" s="42">
        <v>83.828355999999999</v>
      </c>
      <c r="X2036" s="42">
        <v>78.897276000000005</v>
      </c>
      <c r="Y2036" s="42">
        <v>99.607810999999998</v>
      </c>
      <c r="Z2036" s="42">
        <v>122.312217</v>
      </c>
      <c r="AA2036" s="42">
        <v>59.258713999999998</v>
      </c>
      <c r="AB2036" s="42">
        <v>34.667633000000002</v>
      </c>
      <c r="AC2036" s="42">
        <v>0</v>
      </c>
      <c r="AD2036" s="42">
        <v>120.31834600000001</v>
      </c>
      <c r="AE2036" s="42">
        <v>292.94901599999997</v>
      </c>
      <c r="AF2036" s="42">
        <v>65.304646000000005</v>
      </c>
      <c r="AG2036" s="42">
        <v>518.42799200000002</v>
      </c>
      <c r="AH2036" s="42">
        <v>88.759435999999994</v>
      </c>
      <c r="AI2036" s="42">
        <v>68.048901000000001</v>
      </c>
      <c r="AJ2036" s="42">
        <v>97.635379</v>
      </c>
      <c r="AK2036" s="42">
        <v>111.442402</v>
      </c>
      <c r="AL2036" s="42">
        <v>72.143839</v>
      </c>
      <c r="AM2036" s="42">
        <v>65.347524000000007</v>
      </c>
      <c r="AN2036" s="42">
        <v>15.050511</v>
      </c>
      <c r="AO2036" s="42">
        <v>114.40105</v>
      </c>
      <c r="AP2036" s="42">
        <v>279.09911399999999</v>
      </c>
      <c r="AQ2036" s="42">
        <v>124.92782800000001</v>
      </c>
      <c r="AR2036" s="42">
        <v>845.144183</v>
      </c>
      <c r="AS2036" s="42">
        <v>31.558910000000001</v>
      </c>
      <c r="AT2036" s="42">
        <v>35.503774</v>
      </c>
      <c r="AU2036" s="42">
        <v>47.338366000000001</v>
      </c>
      <c r="AV2036" s="42">
        <v>98.621594999999999</v>
      </c>
      <c r="AW2036" s="42">
        <v>110.456187</v>
      </c>
      <c r="AX2036" s="42">
        <v>142.015097</v>
      </c>
      <c r="AY2036" s="42">
        <v>253.41461200000001</v>
      </c>
      <c r="AZ2036" s="42">
        <v>126.235642</v>
      </c>
      <c r="BA2036" s="42">
        <v>410.43734999999998</v>
      </c>
      <c r="BB2036" s="42">
        <v>27.614046999999999</v>
      </c>
      <c r="BC2036" s="42">
        <v>23.669183</v>
      </c>
      <c r="BD2036" s="42">
        <v>39.448638000000003</v>
      </c>
      <c r="BE2036" s="42">
        <v>43.393501999999998</v>
      </c>
      <c r="BF2036" s="42">
        <v>15.779455</v>
      </c>
      <c r="BG2036" s="42">
        <v>118.34591399999999</v>
      </c>
      <c r="BH2036" s="42">
        <v>86.958517999999998</v>
      </c>
      <c r="BI2036" s="42">
        <v>55.228093000000001</v>
      </c>
      <c r="BJ2036" s="42">
        <v>434.70683300000002</v>
      </c>
      <c r="BK2036" s="42">
        <v>3.9448639999999999</v>
      </c>
      <c r="BL2036" s="42">
        <v>11.834591</v>
      </c>
      <c r="BM2036" s="42">
        <v>7.8897279999999999</v>
      </c>
      <c r="BN2036" s="42">
        <v>55.228093000000001</v>
      </c>
      <c r="BO2036" s="42">
        <v>94.676731000000004</v>
      </c>
      <c r="BP2036" s="42">
        <v>23.669183</v>
      </c>
      <c r="BQ2036" s="42">
        <v>166.45609400000001</v>
      </c>
      <c r="BR2036" s="42">
        <v>71.007548</v>
      </c>
      <c r="BS2036" s="42">
        <v>118.34591399999999</v>
      </c>
      <c r="BT2036" s="42">
        <v>3.9448639999999999</v>
      </c>
      <c r="BU2036" s="42">
        <v>0</v>
      </c>
      <c r="BV2036" s="42">
        <v>0</v>
      </c>
      <c r="BW2036" s="42">
        <v>7.8897279999999999</v>
      </c>
      <c r="BX2036" s="42">
        <v>11.834591</v>
      </c>
      <c r="BY2036" s="42">
        <v>27.614046999999999</v>
      </c>
      <c r="BZ2036" s="42">
        <v>0</v>
      </c>
      <c r="CA2036" s="42">
        <v>67.062685000000002</v>
      </c>
      <c r="CB2036" s="42">
        <v>382.65178900000001</v>
      </c>
      <c r="CC2036" s="42">
        <v>19.724319000000001</v>
      </c>
      <c r="CD2036" s="42">
        <v>23.669183</v>
      </c>
      <c r="CE2036" s="42">
        <v>39.448638000000003</v>
      </c>
      <c r="CF2036" s="42">
        <v>82.842140000000001</v>
      </c>
      <c r="CG2036" s="42">
        <v>78.897276000000005</v>
      </c>
      <c r="CH2036" s="42">
        <v>98.621594999999999</v>
      </c>
      <c r="CI2036" s="42">
        <v>0</v>
      </c>
      <c r="CJ2036" s="42">
        <v>39.448638000000003</v>
      </c>
      <c r="CK2036" s="42">
        <v>344.14648</v>
      </c>
      <c r="CL2036" s="42">
        <v>7.8897279999999999</v>
      </c>
      <c r="CM2036" s="42">
        <v>11.834591</v>
      </c>
      <c r="CN2036" s="42">
        <v>7.8897279999999999</v>
      </c>
      <c r="CO2036" s="42">
        <v>7.8897279999999999</v>
      </c>
      <c r="CP2036" s="42">
        <v>19.724319000000001</v>
      </c>
      <c r="CQ2036" s="42">
        <v>15.779455</v>
      </c>
      <c r="CR2036" s="42">
        <v>253.41461200000001</v>
      </c>
      <c r="CS2036" s="42">
        <v>19.724319000000001</v>
      </c>
    </row>
    <row r="2037" spans="1:97">
      <c r="A2037" s="40" t="s">
        <v>4785</v>
      </c>
      <c r="B2037" s="40" t="s">
        <v>289</v>
      </c>
      <c r="C2037" s="40" t="s">
        <v>4176</v>
      </c>
      <c r="D2037" s="40" t="s">
        <v>4177</v>
      </c>
      <c r="E2037" s="40" t="s">
        <v>4283</v>
      </c>
      <c r="F2037" s="40" t="s">
        <v>2814</v>
      </c>
      <c r="G2037" s="41" t="s">
        <v>294</v>
      </c>
      <c r="H2037" s="40" t="s">
        <v>4786</v>
      </c>
      <c r="I2037" s="42">
        <v>536</v>
      </c>
      <c r="J2037" s="42">
        <v>139.37870899999999</v>
      </c>
      <c r="K2037" s="42">
        <v>73.898777999999993</v>
      </c>
      <c r="L2037" s="42">
        <v>142.184991</v>
      </c>
      <c r="M2037" s="42">
        <v>114.122164</v>
      </c>
      <c r="N2037" s="42">
        <v>42.094240999999997</v>
      </c>
      <c r="O2037" s="42">
        <v>24.321117000000001</v>
      </c>
      <c r="P2037" s="42">
        <v>89</v>
      </c>
      <c r="Q2037" s="42">
        <v>49</v>
      </c>
      <c r="R2037" s="42">
        <v>104</v>
      </c>
      <c r="S2037" s="42">
        <v>57</v>
      </c>
      <c r="T2037" s="42">
        <v>40</v>
      </c>
      <c r="U2037" s="42">
        <v>10</v>
      </c>
      <c r="V2037" s="42">
        <v>278.75741699999998</v>
      </c>
      <c r="W2037" s="42">
        <v>73.898777999999993</v>
      </c>
      <c r="X2037" s="42">
        <v>37.417102999999997</v>
      </c>
      <c r="Y2037" s="42">
        <v>74.834205999999995</v>
      </c>
      <c r="Z2037" s="42">
        <v>62.673647000000003</v>
      </c>
      <c r="AA2037" s="42">
        <v>19.643979000000002</v>
      </c>
      <c r="AB2037" s="42">
        <v>10.289702999999999</v>
      </c>
      <c r="AC2037" s="42">
        <v>0</v>
      </c>
      <c r="AD2037" s="42">
        <v>90.736474999999999</v>
      </c>
      <c r="AE2037" s="42">
        <v>164.63525300000001</v>
      </c>
      <c r="AF2037" s="42">
        <v>23.385688999999999</v>
      </c>
      <c r="AG2037" s="42">
        <v>257.24258300000002</v>
      </c>
      <c r="AH2037" s="42">
        <v>65.479929999999996</v>
      </c>
      <c r="AI2037" s="42">
        <v>36.481675000000003</v>
      </c>
      <c r="AJ2037" s="42">
        <v>67.350785000000002</v>
      </c>
      <c r="AK2037" s="42">
        <v>51.448517000000002</v>
      </c>
      <c r="AL2037" s="42">
        <v>22.450261999999999</v>
      </c>
      <c r="AM2037" s="42">
        <v>13.095986</v>
      </c>
      <c r="AN2037" s="42">
        <v>0.93542800000000004</v>
      </c>
      <c r="AO2037" s="42">
        <v>84.188481999999993</v>
      </c>
      <c r="AP2037" s="42">
        <v>148.73298399999999</v>
      </c>
      <c r="AQ2037" s="42">
        <v>24.321117000000001</v>
      </c>
      <c r="AR2037" s="42">
        <v>415.32984299999998</v>
      </c>
      <c r="AS2037" s="42">
        <v>0</v>
      </c>
      <c r="AT2037" s="42">
        <v>22.450261999999999</v>
      </c>
      <c r="AU2037" s="42">
        <v>33.675393</v>
      </c>
      <c r="AV2037" s="42">
        <v>86.059336999999999</v>
      </c>
      <c r="AW2037" s="42">
        <v>67.350785000000002</v>
      </c>
      <c r="AX2037" s="42">
        <v>56.125653999999997</v>
      </c>
      <c r="AY2037" s="42">
        <v>89.801046999999997</v>
      </c>
      <c r="AZ2037" s="42">
        <v>59.867364999999999</v>
      </c>
      <c r="BA2037" s="42">
        <v>228.244328</v>
      </c>
      <c r="BB2037" s="42">
        <v>0</v>
      </c>
      <c r="BC2037" s="42">
        <v>22.450261999999999</v>
      </c>
      <c r="BD2037" s="42">
        <v>26.191972</v>
      </c>
      <c r="BE2037" s="42">
        <v>44.900523999999997</v>
      </c>
      <c r="BF2037" s="42">
        <v>7.4834209999999999</v>
      </c>
      <c r="BG2037" s="42">
        <v>52.383944</v>
      </c>
      <c r="BH2037" s="42">
        <v>44.900523999999997</v>
      </c>
      <c r="BI2037" s="42">
        <v>29.933682000000001</v>
      </c>
      <c r="BJ2037" s="42">
        <v>187.08551499999999</v>
      </c>
      <c r="BK2037" s="42">
        <v>0</v>
      </c>
      <c r="BL2037" s="42">
        <v>0</v>
      </c>
      <c r="BM2037" s="42">
        <v>7.4834209999999999</v>
      </c>
      <c r="BN2037" s="42">
        <v>41.158813000000002</v>
      </c>
      <c r="BO2037" s="42">
        <v>59.867364999999999</v>
      </c>
      <c r="BP2037" s="42">
        <v>3.7417099999999999</v>
      </c>
      <c r="BQ2037" s="42">
        <v>44.900523999999997</v>
      </c>
      <c r="BR2037" s="42">
        <v>29.933682000000001</v>
      </c>
      <c r="BS2037" s="42">
        <v>63.609074999999997</v>
      </c>
      <c r="BT2037" s="42">
        <v>0</v>
      </c>
      <c r="BU2037" s="42">
        <v>0</v>
      </c>
      <c r="BV2037" s="42">
        <v>0</v>
      </c>
      <c r="BW2037" s="42">
        <v>7.4834209999999999</v>
      </c>
      <c r="BX2037" s="42">
        <v>3.7417099999999999</v>
      </c>
      <c r="BY2037" s="42">
        <v>3.7417099999999999</v>
      </c>
      <c r="BZ2037" s="42">
        <v>0</v>
      </c>
      <c r="CA2037" s="42">
        <v>48.642234000000002</v>
      </c>
      <c r="CB2037" s="42">
        <v>231.98603800000001</v>
      </c>
      <c r="CC2037" s="42">
        <v>0</v>
      </c>
      <c r="CD2037" s="42">
        <v>14.966841000000001</v>
      </c>
      <c r="CE2037" s="42">
        <v>26.191972</v>
      </c>
      <c r="CF2037" s="42">
        <v>71.092495999999997</v>
      </c>
      <c r="CG2037" s="42">
        <v>63.609074999999997</v>
      </c>
      <c r="CH2037" s="42">
        <v>44.900523999999997</v>
      </c>
      <c r="CI2037" s="42">
        <v>3.7417099999999999</v>
      </c>
      <c r="CJ2037" s="42">
        <v>7.4834209999999999</v>
      </c>
      <c r="CK2037" s="42">
        <v>119.734729</v>
      </c>
      <c r="CL2037" s="42">
        <v>0</v>
      </c>
      <c r="CM2037" s="42">
        <v>7.4834209999999999</v>
      </c>
      <c r="CN2037" s="42">
        <v>7.4834209999999999</v>
      </c>
      <c r="CO2037" s="42">
        <v>7.4834209999999999</v>
      </c>
      <c r="CP2037" s="42">
        <v>0</v>
      </c>
      <c r="CQ2037" s="42">
        <v>7.4834209999999999</v>
      </c>
      <c r="CR2037" s="42">
        <v>86.059336999999999</v>
      </c>
      <c r="CS2037" s="42">
        <v>3.7417099999999999</v>
      </c>
    </row>
    <row r="2038" spans="1:97">
      <c r="A2038" s="40" t="s">
        <v>4787</v>
      </c>
      <c r="B2038" s="40" t="s">
        <v>289</v>
      </c>
      <c r="C2038" s="40" t="s">
        <v>4176</v>
      </c>
      <c r="D2038" s="40" t="s">
        <v>4177</v>
      </c>
      <c r="E2038" s="40" t="s">
        <v>4369</v>
      </c>
      <c r="F2038" s="40" t="s">
        <v>2814</v>
      </c>
      <c r="G2038" s="41" t="s">
        <v>294</v>
      </c>
      <c r="H2038" s="40" t="s">
        <v>4788</v>
      </c>
      <c r="I2038" s="42">
        <v>342</v>
      </c>
      <c r="J2038" s="42">
        <v>66.705882000000003</v>
      </c>
      <c r="K2038" s="42">
        <v>41.294117999999997</v>
      </c>
      <c r="L2038" s="42">
        <v>72</v>
      </c>
      <c r="M2038" s="42">
        <v>64.588234999999997</v>
      </c>
      <c r="N2038" s="42">
        <v>57.176470999999999</v>
      </c>
      <c r="O2038" s="42">
        <v>40.235294000000003</v>
      </c>
      <c r="P2038" s="42">
        <v>47</v>
      </c>
      <c r="Q2038" s="42">
        <v>34</v>
      </c>
      <c r="R2038" s="42">
        <v>58</v>
      </c>
      <c r="S2038" s="42">
        <v>46</v>
      </c>
      <c r="T2038" s="42">
        <v>70</v>
      </c>
      <c r="U2038" s="42">
        <v>37</v>
      </c>
      <c r="V2038" s="42">
        <v>166.23529400000001</v>
      </c>
      <c r="W2038" s="42">
        <v>33.882353000000002</v>
      </c>
      <c r="X2038" s="42">
        <v>22.235294</v>
      </c>
      <c r="Y2038" s="42">
        <v>33.882353000000002</v>
      </c>
      <c r="Z2038" s="42">
        <v>32.823529000000001</v>
      </c>
      <c r="AA2038" s="42">
        <v>23.294118000000001</v>
      </c>
      <c r="AB2038" s="42">
        <v>20.117647000000002</v>
      </c>
      <c r="AC2038" s="42">
        <v>0</v>
      </c>
      <c r="AD2038" s="42">
        <v>47.647058999999999</v>
      </c>
      <c r="AE2038" s="42">
        <v>81.529411999999994</v>
      </c>
      <c r="AF2038" s="42">
        <v>37.058824000000001</v>
      </c>
      <c r="AG2038" s="42">
        <v>175.76470599999999</v>
      </c>
      <c r="AH2038" s="42">
        <v>32.823529000000001</v>
      </c>
      <c r="AI2038" s="42">
        <v>19.058824000000001</v>
      </c>
      <c r="AJ2038" s="42">
        <v>38.117646999999998</v>
      </c>
      <c r="AK2038" s="42">
        <v>31.764706</v>
      </c>
      <c r="AL2038" s="42">
        <v>33.882353000000002</v>
      </c>
      <c r="AM2038" s="42">
        <v>19.058824000000001</v>
      </c>
      <c r="AN2038" s="42">
        <v>1.058824</v>
      </c>
      <c r="AO2038" s="42">
        <v>44.470587999999999</v>
      </c>
      <c r="AP2038" s="42">
        <v>87.882352999999995</v>
      </c>
      <c r="AQ2038" s="42">
        <v>43.411765000000003</v>
      </c>
      <c r="AR2038" s="42">
        <v>254.11764700000001</v>
      </c>
      <c r="AS2038" s="42">
        <v>25.411764999999999</v>
      </c>
      <c r="AT2038" s="42">
        <v>8.4705879999999993</v>
      </c>
      <c r="AU2038" s="42">
        <v>16.941175999999999</v>
      </c>
      <c r="AV2038" s="42">
        <v>12.705882000000001</v>
      </c>
      <c r="AW2038" s="42">
        <v>29.647058999999999</v>
      </c>
      <c r="AX2038" s="42">
        <v>33.882353000000002</v>
      </c>
      <c r="AY2038" s="42">
        <v>88.941175999999999</v>
      </c>
      <c r="AZ2038" s="42">
        <v>38.117646999999998</v>
      </c>
      <c r="BA2038" s="42">
        <v>131.294118</v>
      </c>
      <c r="BB2038" s="42">
        <v>16.941175999999999</v>
      </c>
      <c r="BC2038" s="42">
        <v>8.4705879999999993</v>
      </c>
      <c r="BD2038" s="42">
        <v>12.705882000000001</v>
      </c>
      <c r="BE2038" s="42">
        <v>8.4705879999999993</v>
      </c>
      <c r="BF2038" s="42">
        <v>0</v>
      </c>
      <c r="BG2038" s="42">
        <v>25.411764999999999</v>
      </c>
      <c r="BH2038" s="42">
        <v>46.588234999999997</v>
      </c>
      <c r="BI2038" s="42">
        <v>12.705882000000001</v>
      </c>
      <c r="BJ2038" s="42">
        <v>122.82352899999999</v>
      </c>
      <c r="BK2038" s="42">
        <v>8.4705879999999993</v>
      </c>
      <c r="BL2038" s="42">
        <v>0</v>
      </c>
      <c r="BM2038" s="42">
        <v>4.2352939999999997</v>
      </c>
      <c r="BN2038" s="42">
        <v>4.2352939999999997</v>
      </c>
      <c r="BO2038" s="42">
        <v>29.647058999999999</v>
      </c>
      <c r="BP2038" s="42">
        <v>8.4705879999999993</v>
      </c>
      <c r="BQ2038" s="42">
        <v>42.352941000000001</v>
      </c>
      <c r="BR2038" s="42">
        <v>25.411764999999999</v>
      </c>
      <c r="BS2038" s="42">
        <v>29.647058999999999</v>
      </c>
      <c r="BT2038" s="42">
        <v>0</v>
      </c>
      <c r="BU2038" s="42">
        <v>0</v>
      </c>
      <c r="BV2038" s="42">
        <v>4.2352939999999997</v>
      </c>
      <c r="BW2038" s="42">
        <v>0</v>
      </c>
      <c r="BX2038" s="42">
        <v>4.2352939999999997</v>
      </c>
      <c r="BY2038" s="42">
        <v>8.4705879999999993</v>
      </c>
      <c r="BZ2038" s="42">
        <v>0</v>
      </c>
      <c r="CA2038" s="42">
        <v>12.705882000000001</v>
      </c>
      <c r="CB2038" s="42">
        <v>114.352941</v>
      </c>
      <c r="CC2038" s="42">
        <v>21.176470999999999</v>
      </c>
      <c r="CD2038" s="42">
        <v>8.4705879999999993</v>
      </c>
      <c r="CE2038" s="42">
        <v>8.4705879999999993</v>
      </c>
      <c r="CF2038" s="42">
        <v>12.705882000000001</v>
      </c>
      <c r="CG2038" s="42">
        <v>25.411764999999999</v>
      </c>
      <c r="CH2038" s="42">
        <v>21.176470999999999</v>
      </c>
      <c r="CI2038" s="42">
        <v>0</v>
      </c>
      <c r="CJ2038" s="42">
        <v>16.941175999999999</v>
      </c>
      <c r="CK2038" s="42">
        <v>110.11764700000001</v>
      </c>
      <c r="CL2038" s="42">
        <v>4.2352939999999997</v>
      </c>
      <c r="CM2038" s="42">
        <v>0</v>
      </c>
      <c r="CN2038" s="42">
        <v>4.2352939999999997</v>
      </c>
      <c r="CO2038" s="42">
        <v>0</v>
      </c>
      <c r="CP2038" s="42">
        <v>0</v>
      </c>
      <c r="CQ2038" s="42">
        <v>4.2352939999999997</v>
      </c>
      <c r="CR2038" s="42">
        <v>88.941175999999999</v>
      </c>
      <c r="CS2038" s="42">
        <v>8.4705879999999993</v>
      </c>
    </row>
    <row r="2039" spans="1:97">
      <c r="A2039" s="40" t="s">
        <v>4789</v>
      </c>
      <c r="B2039" s="40" t="s">
        <v>289</v>
      </c>
      <c r="C2039" s="40" t="s">
        <v>4176</v>
      </c>
      <c r="D2039" s="40" t="s">
        <v>4177</v>
      </c>
      <c r="E2039" s="40" t="s">
        <v>4402</v>
      </c>
      <c r="F2039" s="40" t="s">
        <v>2814</v>
      </c>
      <c r="G2039" s="41" t="s">
        <v>294</v>
      </c>
      <c r="H2039" s="40" t="s">
        <v>4790</v>
      </c>
      <c r="I2039" s="42">
        <v>263</v>
      </c>
      <c r="J2039" s="42">
        <v>54.704000000000001</v>
      </c>
      <c r="K2039" s="42">
        <v>27.352</v>
      </c>
      <c r="L2039" s="42">
        <v>58.911999999999999</v>
      </c>
      <c r="M2039" s="42">
        <v>58.911999999999999</v>
      </c>
      <c r="N2039" s="42">
        <v>36.82</v>
      </c>
      <c r="O2039" s="42">
        <v>26.3</v>
      </c>
      <c r="P2039" s="42">
        <v>40</v>
      </c>
      <c r="Q2039" s="42">
        <v>34</v>
      </c>
      <c r="R2039" s="42">
        <v>42</v>
      </c>
      <c r="S2039" s="42">
        <v>41</v>
      </c>
      <c r="T2039" s="42">
        <v>31</v>
      </c>
      <c r="U2039" s="42">
        <v>15</v>
      </c>
      <c r="V2039" s="42">
        <v>135.708</v>
      </c>
      <c r="W2039" s="42">
        <v>28.404</v>
      </c>
      <c r="X2039" s="42">
        <v>18.936</v>
      </c>
      <c r="Y2039" s="42">
        <v>28.404</v>
      </c>
      <c r="Z2039" s="42">
        <v>30.507999999999999</v>
      </c>
      <c r="AA2039" s="42">
        <v>18.936</v>
      </c>
      <c r="AB2039" s="42">
        <v>9.468</v>
      </c>
      <c r="AC2039" s="42">
        <v>1.052</v>
      </c>
      <c r="AD2039" s="42">
        <v>36.82</v>
      </c>
      <c r="AE2039" s="42">
        <v>77.847999999999999</v>
      </c>
      <c r="AF2039" s="42">
        <v>21.04</v>
      </c>
      <c r="AG2039" s="42">
        <v>127.292</v>
      </c>
      <c r="AH2039" s="42">
        <v>26.3</v>
      </c>
      <c r="AI2039" s="42">
        <v>8.4160000000000004</v>
      </c>
      <c r="AJ2039" s="42">
        <v>30.507999999999999</v>
      </c>
      <c r="AK2039" s="42">
        <v>28.404</v>
      </c>
      <c r="AL2039" s="42">
        <v>17.884</v>
      </c>
      <c r="AM2039" s="42">
        <v>14.728</v>
      </c>
      <c r="AN2039" s="42">
        <v>1.052</v>
      </c>
      <c r="AO2039" s="42">
        <v>29.456</v>
      </c>
      <c r="AP2039" s="42">
        <v>70.483999999999995</v>
      </c>
      <c r="AQ2039" s="42">
        <v>27.352</v>
      </c>
      <c r="AR2039" s="42">
        <v>235.648</v>
      </c>
      <c r="AS2039" s="42">
        <v>4.2080000000000002</v>
      </c>
      <c r="AT2039" s="42">
        <v>0</v>
      </c>
      <c r="AU2039" s="42">
        <v>12.624000000000001</v>
      </c>
      <c r="AV2039" s="42">
        <v>33.664000000000001</v>
      </c>
      <c r="AW2039" s="42">
        <v>50.496000000000002</v>
      </c>
      <c r="AX2039" s="42">
        <v>33.664000000000001</v>
      </c>
      <c r="AY2039" s="42">
        <v>58.911999999999999</v>
      </c>
      <c r="AZ2039" s="42">
        <v>42.08</v>
      </c>
      <c r="BA2039" s="42">
        <v>122.032</v>
      </c>
      <c r="BB2039" s="42">
        <v>0</v>
      </c>
      <c r="BC2039" s="42">
        <v>0</v>
      </c>
      <c r="BD2039" s="42">
        <v>8.4160000000000004</v>
      </c>
      <c r="BE2039" s="42">
        <v>21.04</v>
      </c>
      <c r="BF2039" s="42">
        <v>8.4160000000000004</v>
      </c>
      <c r="BG2039" s="42">
        <v>29.456</v>
      </c>
      <c r="BH2039" s="42">
        <v>29.456</v>
      </c>
      <c r="BI2039" s="42">
        <v>25.248000000000001</v>
      </c>
      <c r="BJ2039" s="42">
        <v>113.616</v>
      </c>
      <c r="BK2039" s="42">
        <v>4.2080000000000002</v>
      </c>
      <c r="BL2039" s="42">
        <v>0</v>
      </c>
      <c r="BM2039" s="42">
        <v>4.2080000000000002</v>
      </c>
      <c r="BN2039" s="42">
        <v>12.624000000000001</v>
      </c>
      <c r="BO2039" s="42">
        <v>42.08</v>
      </c>
      <c r="BP2039" s="42">
        <v>4.2080000000000002</v>
      </c>
      <c r="BQ2039" s="42">
        <v>29.456</v>
      </c>
      <c r="BR2039" s="42">
        <v>16.832000000000001</v>
      </c>
      <c r="BS2039" s="42">
        <v>29.456</v>
      </c>
      <c r="BT2039" s="42">
        <v>0</v>
      </c>
      <c r="BU2039" s="42">
        <v>0</v>
      </c>
      <c r="BV2039" s="42">
        <v>0</v>
      </c>
      <c r="BW2039" s="42">
        <v>0</v>
      </c>
      <c r="BX2039" s="42">
        <v>4.2080000000000002</v>
      </c>
      <c r="BY2039" s="42">
        <v>4.2080000000000002</v>
      </c>
      <c r="BZ2039" s="42">
        <v>0</v>
      </c>
      <c r="CA2039" s="42">
        <v>21.04</v>
      </c>
      <c r="CB2039" s="42">
        <v>126.24</v>
      </c>
      <c r="CC2039" s="42">
        <v>4.2080000000000002</v>
      </c>
      <c r="CD2039" s="42">
        <v>0</v>
      </c>
      <c r="CE2039" s="42">
        <v>12.624000000000001</v>
      </c>
      <c r="CF2039" s="42">
        <v>33.664000000000001</v>
      </c>
      <c r="CG2039" s="42">
        <v>42.08</v>
      </c>
      <c r="CH2039" s="42">
        <v>25.248000000000001</v>
      </c>
      <c r="CI2039" s="42">
        <v>0</v>
      </c>
      <c r="CJ2039" s="42">
        <v>8.4160000000000004</v>
      </c>
      <c r="CK2039" s="42">
        <v>79.951999999999998</v>
      </c>
      <c r="CL2039" s="42">
        <v>0</v>
      </c>
      <c r="CM2039" s="42">
        <v>0</v>
      </c>
      <c r="CN2039" s="42">
        <v>0</v>
      </c>
      <c r="CO2039" s="42">
        <v>0</v>
      </c>
      <c r="CP2039" s="42">
        <v>4.2080000000000002</v>
      </c>
      <c r="CQ2039" s="42">
        <v>4.2080000000000002</v>
      </c>
      <c r="CR2039" s="42">
        <v>58.911999999999999</v>
      </c>
      <c r="CS2039" s="42">
        <v>12.624000000000001</v>
      </c>
    </row>
    <row r="2040" spans="1:97">
      <c r="A2040" s="40" t="s">
        <v>4791</v>
      </c>
      <c r="B2040" s="40" t="s">
        <v>289</v>
      </c>
      <c r="C2040" s="40" t="s">
        <v>4176</v>
      </c>
      <c r="D2040" s="40" t="s">
        <v>4177</v>
      </c>
      <c r="E2040" s="40" t="s">
        <v>4178</v>
      </c>
      <c r="F2040" s="40" t="s">
        <v>2814</v>
      </c>
      <c r="G2040" s="41" t="s">
        <v>294</v>
      </c>
      <c r="H2040" s="40" t="s">
        <v>3100</v>
      </c>
      <c r="I2040" s="42">
        <v>162</v>
      </c>
      <c r="J2040" s="42">
        <v>21.262499999999999</v>
      </c>
      <c r="K2040" s="42">
        <v>16.2</v>
      </c>
      <c r="L2040" s="42">
        <v>31.387499999999999</v>
      </c>
      <c r="M2040" s="42">
        <v>44.55</v>
      </c>
      <c r="N2040" s="42">
        <v>31.387499999999999</v>
      </c>
      <c r="O2040" s="42">
        <v>17.212499999999999</v>
      </c>
      <c r="P2040" s="42">
        <v>14</v>
      </c>
      <c r="Q2040" s="42">
        <v>26</v>
      </c>
      <c r="R2040" s="42">
        <v>27</v>
      </c>
      <c r="S2040" s="42">
        <v>36</v>
      </c>
      <c r="T2040" s="42">
        <v>24</v>
      </c>
      <c r="U2040" s="42">
        <v>17</v>
      </c>
      <c r="V2040" s="42">
        <v>90.112499999999997</v>
      </c>
      <c r="W2040" s="42">
        <v>15.1875</v>
      </c>
      <c r="X2040" s="42">
        <v>6.0750000000000002</v>
      </c>
      <c r="Y2040" s="42">
        <v>16.2</v>
      </c>
      <c r="Z2040" s="42">
        <v>28.35</v>
      </c>
      <c r="AA2040" s="42">
        <v>15.1875</v>
      </c>
      <c r="AB2040" s="42">
        <v>9.1125000000000007</v>
      </c>
      <c r="AC2040" s="42">
        <v>0</v>
      </c>
      <c r="AD2040" s="42">
        <v>16.2</v>
      </c>
      <c r="AE2040" s="42">
        <v>57.712499999999999</v>
      </c>
      <c r="AF2040" s="42">
        <v>16.2</v>
      </c>
      <c r="AG2040" s="42">
        <v>71.887500000000003</v>
      </c>
      <c r="AH2040" s="42">
        <v>6.0750000000000002</v>
      </c>
      <c r="AI2040" s="42">
        <v>10.125</v>
      </c>
      <c r="AJ2040" s="42">
        <v>15.1875</v>
      </c>
      <c r="AK2040" s="42">
        <v>16.2</v>
      </c>
      <c r="AL2040" s="42">
        <v>16.2</v>
      </c>
      <c r="AM2040" s="42">
        <v>8.1</v>
      </c>
      <c r="AN2040" s="42">
        <v>0</v>
      </c>
      <c r="AO2040" s="42">
        <v>11.137499999999999</v>
      </c>
      <c r="AP2040" s="42">
        <v>42.524999999999999</v>
      </c>
      <c r="AQ2040" s="42">
        <v>18.225000000000001</v>
      </c>
      <c r="AR2040" s="42">
        <v>141.75</v>
      </c>
      <c r="AS2040" s="42">
        <v>0</v>
      </c>
      <c r="AT2040" s="42">
        <v>12.15</v>
      </c>
      <c r="AU2040" s="42">
        <v>4.05</v>
      </c>
      <c r="AV2040" s="42">
        <v>12.15</v>
      </c>
      <c r="AW2040" s="42">
        <v>20.25</v>
      </c>
      <c r="AX2040" s="42">
        <v>20.25</v>
      </c>
      <c r="AY2040" s="42">
        <v>64.8</v>
      </c>
      <c r="AZ2040" s="42">
        <v>8.1</v>
      </c>
      <c r="BA2040" s="42">
        <v>68.849999999999994</v>
      </c>
      <c r="BB2040" s="42">
        <v>0</v>
      </c>
      <c r="BC2040" s="42">
        <v>12.15</v>
      </c>
      <c r="BD2040" s="42">
        <v>0</v>
      </c>
      <c r="BE2040" s="42">
        <v>4.05</v>
      </c>
      <c r="BF2040" s="42">
        <v>8.1</v>
      </c>
      <c r="BG2040" s="42">
        <v>16.2</v>
      </c>
      <c r="BH2040" s="42">
        <v>28.35</v>
      </c>
      <c r="BI2040" s="42">
        <v>0</v>
      </c>
      <c r="BJ2040" s="42">
        <v>72.900000000000006</v>
      </c>
      <c r="BK2040" s="42">
        <v>0</v>
      </c>
      <c r="BL2040" s="42">
        <v>0</v>
      </c>
      <c r="BM2040" s="42">
        <v>4.05</v>
      </c>
      <c r="BN2040" s="42">
        <v>8.1</v>
      </c>
      <c r="BO2040" s="42">
        <v>12.15</v>
      </c>
      <c r="BP2040" s="42">
        <v>4.05</v>
      </c>
      <c r="BQ2040" s="42">
        <v>36.450000000000003</v>
      </c>
      <c r="BR2040" s="42">
        <v>8.1</v>
      </c>
      <c r="BS2040" s="42">
        <v>4.05</v>
      </c>
      <c r="BT2040" s="42">
        <v>0</v>
      </c>
      <c r="BU2040" s="42">
        <v>0</v>
      </c>
      <c r="BV2040" s="42">
        <v>0</v>
      </c>
      <c r="BW2040" s="42">
        <v>0</v>
      </c>
      <c r="BX2040" s="42">
        <v>4.05</v>
      </c>
      <c r="BY2040" s="42">
        <v>0</v>
      </c>
      <c r="BZ2040" s="42">
        <v>0</v>
      </c>
      <c r="CA2040" s="42">
        <v>0</v>
      </c>
      <c r="CB2040" s="42">
        <v>52.65</v>
      </c>
      <c r="CC2040" s="42">
        <v>0</v>
      </c>
      <c r="CD2040" s="42">
        <v>8.1</v>
      </c>
      <c r="CE2040" s="42">
        <v>4.05</v>
      </c>
      <c r="CF2040" s="42">
        <v>4.05</v>
      </c>
      <c r="CG2040" s="42">
        <v>12.15</v>
      </c>
      <c r="CH2040" s="42">
        <v>20.25</v>
      </c>
      <c r="CI2040" s="42">
        <v>0</v>
      </c>
      <c r="CJ2040" s="42">
        <v>4.05</v>
      </c>
      <c r="CK2040" s="42">
        <v>85.05</v>
      </c>
      <c r="CL2040" s="42">
        <v>0</v>
      </c>
      <c r="CM2040" s="42">
        <v>4.05</v>
      </c>
      <c r="CN2040" s="42">
        <v>0</v>
      </c>
      <c r="CO2040" s="42">
        <v>8.1</v>
      </c>
      <c r="CP2040" s="42">
        <v>4.05</v>
      </c>
      <c r="CQ2040" s="42">
        <v>0</v>
      </c>
      <c r="CR2040" s="42">
        <v>64.8</v>
      </c>
      <c r="CS2040" s="42">
        <v>4.05</v>
      </c>
    </row>
    <row r="2041" spans="1:97">
      <c r="A2041" s="40" t="s">
        <v>4792</v>
      </c>
      <c r="B2041" s="40" t="s">
        <v>289</v>
      </c>
      <c r="C2041" s="40" t="s">
        <v>4176</v>
      </c>
      <c r="D2041" s="40" t="s">
        <v>4201</v>
      </c>
      <c r="E2041" s="40" t="s">
        <v>4208</v>
      </c>
      <c r="F2041" s="40" t="s">
        <v>2903</v>
      </c>
      <c r="G2041" s="41" t="s">
        <v>294</v>
      </c>
      <c r="H2041" s="40" t="s">
        <v>4793</v>
      </c>
      <c r="I2041" s="42">
        <v>154</v>
      </c>
      <c r="J2041" s="42">
        <v>25.832257999999999</v>
      </c>
      <c r="K2041" s="42">
        <v>11.922580999999999</v>
      </c>
      <c r="L2041" s="42">
        <v>30.8</v>
      </c>
      <c r="M2041" s="42">
        <v>33.780645</v>
      </c>
      <c r="N2041" s="42">
        <v>29.806452</v>
      </c>
      <c r="O2041" s="42">
        <v>21.858065</v>
      </c>
      <c r="P2041" s="42">
        <v>20</v>
      </c>
      <c r="Q2041" s="42">
        <v>30</v>
      </c>
      <c r="R2041" s="42">
        <v>38</v>
      </c>
      <c r="S2041" s="42">
        <v>31</v>
      </c>
      <c r="T2041" s="42">
        <v>37</v>
      </c>
      <c r="U2041" s="42">
        <v>10</v>
      </c>
      <c r="V2041" s="42">
        <v>74.516129000000006</v>
      </c>
      <c r="W2041" s="42">
        <v>10.929031999999999</v>
      </c>
      <c r="X2041" s="42">
        <v>6.9548389999999998</v>
      </c>
      <c r="Y2041" s="42">
        <v>13.909677</v>
      </c>
      <c r="Z2041" s="42">
        <v>20.864515999999998</v>
      </c>
      <c r="AA2041" s="42">
        <v>10.929031999999999</v>
      </c>
      <c r="AB2041" s="42">
        <v>10.929031999999999</v>
      </c>
      <c r="AC2041" s="42">
        <v>0</v>
      </c>
      <c r="AD2041" s="42">
        <v>13.909677</v>
      </c>
      <c r="AE2041" s="42">
        <v>40.735484</v>
      </c>
      <c r="AF2041" s="42">
        <v>19.870968000000001</v>
      </c>
      <c r="AG2041" s="42">
        <v>79.483870999999994</v>
      </c>
      <c r="AH2041" s="42">
        <v>14.903226</v>
      </c>
      <c r="AI2041" s="42">
        <v>4.9677420000000003</v>
      </c>
      <c r="AJ2041" s="42">
        <v>16.890322999999999</v>
      </c>
      <c r="AK2041" s="42">
        <v>12.916129</v>
      </c>
      <c r="AL2041" s="42">
        <v>18.877419</v>
      </c>
      <c r="AM2041" s="42">
        <v>10.929031999999999</v>
      </c>
      <c r="AN2041" s="42">
        <v>0</v>
      </c>
      <c r="AO2041" s="42">
        <v>17.883870999999999</v>
      </c>
      <c r="AP2041" s="42">
        <v>39.741934999999998</v>
      </c>
      <c r="AQ2041" s="42">
        <v>21.858065</v>
      </c>
      <c r="AR2041" s="42">
        <v>123.2</v>
      </c>
      <c r="AS2041" s="42">
        <v>23.845161000000001</v>
      </c>
      <c r="AT2041" s="42">
        <v>3.9741939999999998</v>
      </c>
      <c r="AU2041" s="42">
        <v>11.922580999999999</v>
      </c>
      <c r="AV2041" s="42">
        <v>15.896774000000001</v>
      </c>
      <c r="AW2041" s="42">
        <v>7.9483870000000003</v>
      </c>
      <c r="AX2041" s="42">
        <v>19.870968000000001</v>
      </c>
      <c r="AY2041" s="42">
        <v>27.819355000000002</v>
      </c>
      <c r="AZ2041" s="42">
        <v>11.922580999999999</v>
      </c>
      <c r="BA2041" s="42">
        <v>71.535483999999997</v>
      </c>
      <c r="BB2041" s="42">
        <v>19.870968000000001</v>
      </c>
      <c r="BC2041" s="42">
        <v>3.9741939999999998</v>
      </c>
      <c r="BD2041" s="42">
        <v>3.9741939999999998</v>
      </c>
      <c r="BE2041" s="42">
        <v>7.9483870000000003</v>
      </c>
      <c r="BF2041" s="42">
        <v>0</v>
      </c>
      <c r="BG2041" s="42">
        <v>15.896774000000001</v>
      </c>
      <c r="BH2041" s="42">
        <v>11.922580999999999</v>
      </c>
      <c r="BI2041" s="42">
        <v>7.9483870000000003</v>
      </c>
      <c r="BJ2041" s="42">
        <v>51.664515999999999</v>
      </c>
      <c r="BK2041" s="42">
        <v>3.9741939999999998</v>
      </c>
      <c r="BL2041" s="42">
        <v>0</v>
      </c>
      <c r="BM2041" s="42">
        <v>7.9483870000000003</v>
      </c>
      <c r="BN2041" s="42">
        <v>7.9483870000000003</v>
      </c>
      <c r="BO2041" s="42">
        <v>7.9483870000000003</v>
      </c>
      <c r="BP2041" s="42">
        <v>3.9741939999999998</v>
      </c>
      <c r="BQ2041" s="42">
        <v>15.896774000000001</v>
      </c>
      <c r="BR2041" s="42">
        <v>3.9741939999999998</v>
      </c>
      <c r="BS2041" s="42">
        <v>11.922580999999999</v>
      </c>
      <c r="BT2041" s="42">
        <v>3.9741939999999998</v>
      </c>
      <c r="BU2041" s="42">
        <v>0</v>
      </c>
      <c r="BV2041" s="42">
        <v>0</v>
      </c>
      <c r="BW2041" s="42">
        <v>0</v>
      </c>
      <c r="BX2041" s="42">
        <v>0</v>
      </c>
      <c r="BY2041" s="42">
        <v>3.9741939999999998</v>
      </c>
      <c r="BZ2041" s="42">
        <v>0</v>
      </c>
      <c r="CA2041" s="42">
        <v>3.9741939999999998</v>
      </c>
      <c r="CB2041" s="42">
        <v>63.587097</v>
      </c>
      <c r="CC2041" s="42">
        <v>15.896774000000001</v>
      </c>
      <c r="CD2041" s="42">
        <v>0</v>
      </c>
      <c r="CE2041" s="42">
        <v>11.922580999999999</v>
      </c>
      <c r="CF2041" s="42">
        <v>15.896774000000001</v>
      </c>
      <c r="CG2041" s="42">
        <v>3.9741939999999998</v>
      </c>
      <c r="CH2041" s="42">
        <v>11.922580999999999</v>
      </c>
      <c r="CI2041" s="42">
        <v>0</v>
      </c>
      <c r="CJ2041" s="42">
        <v>3.9741939999999998</v>
      </c>
      <c r="CK2041" s="42">
        <v>47.690322999999999</v>
      </c>
      <c r="CL2041" s="42">
        <v>3.9741939999999998</v>
      </c>
      <c r="CM2041" s="42">
        <v>3.9741939999999998</v>
      </c>
      <c r="CN2041" s="42">
        <v>0</v>
      </c>
      <c r="CO2041" s="42">
        <v>0</v>
      </c>
      <c r="CP2041" s="42">
        <v>3.9741939999999998</v>
      </c>
      <c r="CQ2041" s="42">
        <v>3.9741939999999998</v>
      </c>
      <c r="CR2041" s="42">
        <v>27.819355000000002</v>
      </c>
      <c r="CS2041" s="42">
        <v>3.9741939999999998</v>
      </c>
    </row>
    <row r="2042" spans="1:97">
      <c r="A2042" s="40" t="s">
        <v>4794</v>
      </c>
      <c r="B2042" s="40" t="s">
        <v>289</v>
      </c>
      <c r="C2042" s="40" t="s">
        <v>4176</v>
      </c>
      <c r="D2042" s="40" t="s">
        <v>4177</v>
      </c>
      <c r="E2042" s="40" t="s">
        <v>4283</v>
      </c>
      <c r="F2042" s="40" t="s">
        <v>2814</v>
      </c>
      <c r="G2042" s="41" t="s">
        <v>294</v>
      </c>
      <c r="H2042" s="40" t="s">
        <v>4795</v>
      </c>
      <c r="I2042" s="42">
        <v>108</v>
      </c>
      <c r="J2042" s="42">
        <v>21</v>
      </c>
      <c r="K2042" s="42">
        <v>12</v>
      </c>
      <c r="L2042" s="42">
        <v>25</v>
      </c>
      <c r="M2042" s="42">
        <v>20</v>
      </c>
      <c r="N2042" s="42">
        <v>19</v>
      </c>
      <c r="O2042" s="42">
        <v>11</v>
      </c>
      <c r="P2042" s="42">
        <v>15</v>
      </c>
      <c r="Q2042" s="42">
        <v>13</v>
      </c>
      <c r="R2042" s="42">
        <v>21</v>
      </c>
      <c r="S2042" s="42">
        <v>20</v>
      </c>
      <c r="T2042" s="42">
        <v>15</v>
      </c>
      <c r="U2042" s="42">
        <v>8</v>
      </c>
      <c r="V2042" s="42">
        <v>55</v>
      </c>
      <c r="W2042" s="42">
        <v>11</v>
      </c>
      <c r="X2042" s="42">
        <v>4</v>
      </c>
      <c r="Y2042" s="42">
        <v>13</v>
      </c>
      <c r="Z2042" s="42">
        <v>13</v>
      </c>
      <c r="AA2042" s="42">
        <v>9</v>
      </c>
      <c r="AB2042" s="42">
        <v>5</v>
      </c>
      <c r="AC2042" s="42">
        <v>0</v>
      </c>
      <c r="AD2042" s="42">
        <v>12</v>
      </c>
      <c r="AE2042" s="42">
        <v>36</v>
      </c>
      <c r="AF2042" s="42">
        <v>7</v>
      </c>
      <c r="AG2042" s="42">
        <v>53</v>
      </c>
      <c r="AH2042" s="42">
        <v>10</v>
      </c>
      <c r="AI2042" s="42">
        <v>8</v>
      </c>
      <c r="AJ2042" s="42">
        <v>12</v>
      </c>
      <c r="AK2042" s="42">
        <v>7</v>
      </c>
      <c r="AL2042" s="42">
        <v>10</v>
      </c>
      <c r="AM2042" s="42">
        <v>6</v>
      </c>
      <c r="AN2042" s="42">
        <v>0</v>
      </c>
      <c r="AO2042" s="42">
        <v>13</v>
      </c>
      <c r="AP2042" s="42">
        <v>29</v>
      </c>
      <c r="AQ2042" s="42">
        <v>11</v>
      </c>
      <c r="AR2042" s="42">
        <v>96</v>
      </c>
      <c r="AS2042" s="42">
        <v>8</v>
      </c>
      <c r="AT2042" s="42">
        <v>0</v>
      </c>
      <c r="AU2042" s="42">
        <v>4</v>
      </c>
      <c r="AV2042" s="42">
        <v>8</v>
      </c>
      <c r="AW2042" s="42">
        <v>12</v>
      </c>
      <c r="AX2042" s="42">
        <v>16</v>
      </c>
      <c r="AY2042" s="42">
        <v>40</v>
      </c>
      <c r="AZ2042" s="42">
        <v>8</v>
      </c>
      <c r="BA2042" s="42">
        <v>52</v>
      </c>
      <c r="BB2042" s="42">
        <v>8</v>
      </c>
      <c r="BC2042" s="42">
        <v>0</v>
      </c>
      <c r="BD2042" s="42">
        <v>4</v>
      </c>
      <c r="BE2042" s="42">
        <v>4</v>
      </c>
      <c r="BF2042" s="42">
        <v>4</v>
      </c>
      <c r="BG2042" s="42">
        <v>4</v>
      </c>
      <c r="BH2042" s="42">
        <v>24</v>
      </c>
      <c r="BI2042" s="42">
        <v>4</v>
      </c>
      <c r="BJ2042" s="42">
        <v>44</v>
      </c>
      <c r="BK2042" s="42">
        <v>0</v>
      </c>
      <c r="BL2042" s="42">
        <v>0</v>
      </c>
      <c r="BM2042" s="42">
        <v>0</v>
      </c>
      <c r="BN2042" s="42">
        <v>4</v>
      </c>
      <c r="BO2042" s="42">
        <v>8</v>
      </c>
      <c r="BP2042" s="42">
        <v>12</v>
      </c>
      <c r="BQ2042" s="42">
        <v>16</v>
      </c>
      <c r="BR2042" s="42">
        <v>4</v>
      </c>
      <c r="BS2042" s="42">
        <v>8</v>
      </c>
      <c r="BT2042" s="42">
        <v>0</v>
      </c>
      <c r="BU2042" s="42">
        <v>0</v>
      </c>
      <c r="BV2042" s="42">
        <v>0</v>
      </c>
      <c r="BW2042" s="42">
        <v>0</v>
      </c>
      <c r="BX2042" s="42">
        <v>0</v>
      </c>
      <c r="BY2042" s="42">
        <v>0</v>
      </c>
      <c r="BZ2042" s="42">
        <v>0</v>
      </c>
      <c r="CA2042" s="42">
        <v>8</v>
      </c>
      <c r="CB2042" s="42">
        <v>44</v>
      </c>
      <c r="CC2042" s="42">
        <v>8</v>
      </c>
      <c r="CD2042" s="42">
        <v>0</v>
      </c>
      <c r="CE2042" s="42">
        <v>4</v>
      </c>
      <c r="CF2042" s="42">
        <v>8</v>
      </c>
      <c r="CG2042" s="42">
        <v>12</v>
      </c>
      <c r="CH2042" s="42">
        <v>12</v>
      </c>
      <c r="CI2042" s="42">
        <v>0</v>
      </c>
      <c r="CJ2042" s="42">
        <v>0</v>
      </c>
      <c r="CK2042" s="42">
        <v>44</v>
      </c>
      <c r="CL2042" s="42">
        <v>0</v>
      </c>
      <c r="CM2042" s="42">
        <v>0</v>
      </c>
      <c r="CN2042" s="42">
        <v>0</v>
      </c>
      <c r="CO2042" s="42">
        <v>0</v>
      </c>
      <c r="CP2042" s="42">
        <v>0</v>
      </c>
      <c r="CQ2042" s="42">
        <v>4</v>
      </c>
      <c r="CR2042" s="42">
        <v>40</v>
      </c>
      <c r="CS2042" s="42">
        <v>0</v>
      </c>
    </row>
    <row r="2043" spans="1:97">
      <c r="A2043" s="40" t="s">
        <v>4796</v>
      </c>
      <c r="B2043" s="40" t="s">
        <v>289</v>
      </c>
      <c r="C2043" s="40" t="s">
        <v>4176</v>
      </c>
      <c r="D2043" s="40" t="s">
        <v>4177</v>
      </c>
      <c r="E2043" s="40" t="s">
        <v>4283</v>
      </c>
      <c r="F2043" s="40" t="s">
        <v>2814</v>
      </c>
      <c r="G2043" s="41" t="s">
        <v>294</v>
      </c>
      <c r="H2043" s="40" t="s">
        <v>4797</v>
      </c>
      <c r="I2043" s="42">
        <v>137</v>
      </c>
      <c r="J2043" s="42">
        <v>25.617885999999999</v>
      </c>
      <c r="K2043" s="42">
        <v>17.821138000000001</v>
      </c>
      <c r="L2043" s="42">
        <v>27.845528000000002</v>
      </c>
      <c r="M2043" s="42">
        <v>31.186992</v>
      </c>
      <c r="N2043" s="42">
        <v>22.276423000000001</v>
      </c>
      <c r="O2043" s="42">
        <v>12.252033000000001</v>
      </c>
      <c r="P2043" s="42">
        <v>17</v>
      </c>
      <c r="Q2043" s="42">
        <v>16</v>
      </c>
      <c r="R2043" s="42">
        <v>25</v>
      </c>
      <c r="S2043" s="42">
        <v>18</v>
      </c>
      <c r="T2043" s="42">
        <v>20</v>
      </c>
      <c r="U2043" s="42">
        <v>9</v>
      </c>
      <c r="V2043" s="42">
        <v>76.853658999999993</v>
      </c>
      <c r="W2043" s="42">
        <v>17.821138000000001</v>
      </c>
      <c r="X2043" s="42">
        <v>10.02439</v>
      </c>
      <c r="Y2043" s="42">
        <v>15.593496</v>
      </c>
      <c r="Z2043" s="42">
        <v>17.821138000000001</v>
      </c>
      <c r="AA2043" s="42">
        <v>10.02439</v>
      </c>
      <c r="AB2043" s="42">
        <v>5.5691059999999997</v>
      </c>
      <c r="AC2043" s="42">
        <v>0</v>
      </c>
      <c r="AD2043" s="42">
        <v>24.504065000000001</v>
      </c>
      <c r="AE2043" s="42">
        <v>41.211382</v>
      </c>
      <c r="AF2043" s="42">
        <v>11.138211</v>
      </c>
      <c r="AG2043" s="42">
        <v>60.146341</v>
      </c>
      <c r="AH2043" s="42">
        <v>7.796748</v>
      </c>
      <c r="AI2043" s="42">
        <v>7.796748</v>
      </c>
      <c r="AJ2043" s="42">
        <v>12.252033000000001</v>
      </c>
      <c r="AK2043" s="42">
        <v>13.365854000000001</v>
      </c>
      <c r="AL2043" s="42">
        <v>12.252033000000001</v>
      </c>
      <c r="AM2043" s="42">
        <v>6.6829270000000003</v>
      </c>
      <c r="AN2043" s="42">
        <v>0</v>
      </c>
      <c r="AO2043" s="42">
        <v>10.02439</v>
      </c>
      <c r="AP2043" s="42">
        <v>36.756098000000001</v>
      </c>
      <c r="AQ2043" s="42">
        <v>13.365854000000001</v>
      </c>
      <c r="AR2043" s="42">
        <v>102.47154500000001</v>
      </c>
      <c r="AS2043" s="42">
        <v>8.9105690000000006</v>
      </c>
      <c r="AT2043" s="42">
        <v>0</v>
      </c>
      <c r="AU2043" s="42">
        <v>0</v>
      </c>
      <c r="AV2043" s="42">
        <v>17.821138000000001</v>
      </c>
      <c r="AW2043" s="42">
        <v>13.365854000000001</v>
      </c>
      <c r="AX2043" s="42">
        <v>13.365854000000001</v>
      </c>
      <c r="AY2043" s="42">
        <v>40.097560999999999</v>
      </c>
      <c r="AZ2043" s="42">
        <v>8.9105690000000006</v>
      </c>
      <c r="BA2043" s="42">
        <v>44.552846000000002</v>
      </c>
      <c r="BB2043" s="42">
        <v>8.9105690000000006</v>
      </c>
      <c r="BC2043" s="42">
        <v>0</v>
      </c>
      <c r="BD2043" s="42">
        <v>0</v>
      </c>
      <c r="BE2043" s="42">
        <v>8.9105690000000006</v>
      </c>
      <c r="BF2043" s="42">
        <v>0</v>
      </c>
      <c r="BG2043" s="42">
        <v>8.9105690000000006</v>
      </c>
      <c r="BH2043" s="42">
        <v>17.821138000000001</v>
      </c>
      <c r="BI2043" s="42">
        <v>0</v>
      </c>
      <c r="BJ2043" s="42">
        <v>57.918698999999997</v>
      </c>
      <c r="BK2043" s="42">
        <v>0</v>
      </c>
      <c r="BL2043" s="42">
        <v>0</v>
      </c>
      <c r="BM2043" s="42">
        <v>0</v>
      </c>
      <c r="BN2043" s="42">
        <v>8.9105690000000006</v>
      </c>
      <c r="BO2043" s="42">
        <v>13.365854000000001</v>
      </c>
      <c r="BP2043" s="42">
        <v>4.4552849999999999</v>
      </c>
      <c r="BQ2043" s="42">
        <v>22.276423000000001</v>
      </c>
      <c r="BR2043" s="42">
        <v>8.9105690000000006</v>
      </c>
      <c r="BS2043" s="42">
        <v>4.4552849999999999</v>
      </c>
      <c r="BT2043" s="42">
        <v>0</v>
      </c>
      <c r="BU2043" s="42">
        <v>0</v>
      </c>
      <c r="BV2043" s="42">
        <v>0</v>
      </c>
      <c r="BW2043" s="42">
        <v>0</v>
      </c>
      <c r="BX2043" s="42">
        <v>4.4552849999999999</v>
      </c>
      <c r="BY2043" s="42">
        <v>0</v>
      </c>
      <c r="BZ2043" s="42">
        <v>0</v>
      </c>
      <c r="CA2043" s="42">
        <v>0</v>
      </c>
      <c r="CB2043" s="42">
        <v>57.918698999999997</v>
      </c>
      <c r="CC2043" s="42">
        <v>8.9105690000000006</v>
      </c>
      <c r="CD2043" s="42">
        <v>0</v>
      </c>
      <c r="CE2043" s="42">
        <v>0</v>
      </c>
      <c r="CF2043" s="42">
        <v>17.821138000000001</v>
      </c>
      <c r="CG2043" s="42">
        <v>8.9105690000000006</v>
      </c>
      <c r="CH2043" s="42">
        <v>13.365854000000001</v>
      </c>
      <c r="CI2043" s="42">
        <v>0</v>
      </c>
      <c r="CJ2043" s="42">
        <v>8.9105690000000006</v>
      </c>
      <c r="CK2043" s="42">
        <v>40.097560999999999</v>
      </c>
      <c r="CL2043" s="42">
        <v>0</v>
      </c>
      <c r="CM2043" s="42">
        <v>0</v>
      </c>
      <c r="CN2043" s="42">
        <v>0</v>
      </c>
      <c r="CO2043" s="42">
        <v>0</v>
      </c>
      <c r="CP2043" s="42">
        <v>0</v>
      </c>
      <c r="CQ2043" s="42">
        <v>0</v>
      </c>
      <c r="CR2043" s="42">
        <v>40.097560999999999</v>
      </c>
      <c r="CS2043" s="42">
        <v>0</v>
      </c>
    </row>
    <row r="2044" spans="1:97">
      <c r="A2044" s="40" t="s">
        <v>4798</v>
      </c>
      <c r="B2044" s="40" t="s">
        <v>289</v>
      </c>
      <c r="C2044" s="40" t="s">
        <v>4176</v>
      </c>
      <c r="D2044" s="40" t="s">
        <v>4201</v>
      </c>
      <c r="E2044" s="40" t="s">
        <v>4202</v>
      </c>
      <c r="F2044" s="40" t="s">
        <v>2903</v>
      </c>
      <c r="G2044" s="41" t="s">
        <v>294</v>
      </c>
      <c r="H2044" s="40" t="s">
        <v>4799</v>
      </c>
      <c r="I2044" s="42">
        <v>153</v>
      </c>
      <c r="J2044" s="42">
        <v>33.306122000000002</v>
      </c>
      <c r="K2044" s="42">
        <v>20.816327000000001</v>
      </c>
      <c r="L2044" s="42">
        <v>31.224489999999999</v>
      </c>
      <c r="M2044" s="42">
        <v>37.469388000000002</v>
      </c>
      <c r="N2044" s="42">
        <v>17.693878000000002</v>
      </c>
      <c r="O2044" s="42">
        <v>12.489796</v>
      </c>
      <c r="P2044" s="42">
        <v>25</v>
      </c>
      <c r="Q2044" s="42">
        <v>20</v>
      </c>
      <c r="R2044" s="42">
        <v>30</v>
      </c>
      <c r="S2044" s="42">
        <v>22</v>
      </c>
      <c r="T2044" s="42">
        <v>23</v>
      </c>
      <c r="U2044" s="42">
        <v>9</v>
      </c>
      <c r="V2044" s="42">
        <v>75.979591999999997</v>
      </c>
      <c r="W2044" s="42">
        <v>14.571429</v>
      </c>
      <c r="X2044" s="42">
        <v>10.408163</v>
      </c>
      <c r="Y2044" s="42">
        <v>17.693878000000002</v>
      </c>
      <c r="Z2044" s="42">
        <v>20.816327000000001</v>
      </c>
      <c r="AA2044" s="42">
        <v>8.3265309999999992</v>
      </c>
      <c r="AB2044" s="42">
        <v>4.163265</v>
      </c>
      <c r="AC2044" s="42">
        <v>0</v>
      </c>
      <c r="AD2044" s="42">
        <v>17.693878000000002</v>
      </c>
      <c r="AE2044" s="42">
        <v>51</v>
      </c>
      <c r="AF2044" s="42">
        <v>7.2857139999999996</v>
      </c>
      <c r="AG2044" s="42">
        <v>77.020408000000003</v>
      </c>
      <c r="AH2044" s="42">
        <v>18.734694000000001</v>
      </c>
      <c r="AI2044" s="42">
        <v>10.408163</v>
      </c>
      <c r="AJ2044" s="42">
        <v>13.530612</v>
      </c>
      <c r="AK2044" s="42">
        <v>16.653061000000001</v>
      </c>
      <c r="AL2044" s="42">
        <v>9.3673470000000005</v>
      </c>
      <c r="AM2044" s="42">
        <v>8.3265309999999992</v>
      </c>
      <c r="AN2044" s="42">
        <v>0</v>
      </c>
      <c r="AO2044" s="42">
        <v>22.897959</v>
      </c>
      <c r="AP2044" s="42">
        <v>40.591836999999998</v>
      </c>
      <c r="AQ2044" s="42">
        <v>13.530612</v>
      </c>
      <c r="AR2044" s="42">
        <v>104.081633</v>
      </c>
      <c r="AS2044" s="42">
        <v>4.163265</v>
      </c>
      <c r="AT2044" s="42">
        <v>8.3265309999999992</v>
      </c>
      <c r="AU2044" s="42">
        <v>4.163265</v>
      </c>
      <c r="AV2044" s="42">
        <v>12.489796</v>
      </c>
      <c r="AW2044" s="42">
        <v>0</v>
      </c>
      <c r="AX2044" s="42">
        <v>29.142856999999999</v>
      </c>
      <c r="AY2044" s="42">
        <v>33.306122000000002</v>
      </c>
      <c r="AZ2044" s="42">
        <v>12.489796</v>
      </c>
      <c r="BA2044" s="42">
        <v>54.122449000000003</v>
      </c>
      <c r="BB2044" s="42">
        <v>4.163265</v>
      </c>
      <c r="BC2044" s="42">
        <v>8.3265309999999992</v>
      </c>
      <c r="BD2044" s="42">
        <v>0</v>
      </c>
      <c r="BE2044" s="42">
        <v>0</v>
      </c>
      <c r="BF2044" s="42">
        <v>0</v>
      </c>
      <c r="BG2044" s="42">
        <v>16.653061000000001</v>
      </c>
      <c r="BH2044" s="42">
        <v>16.653061000000001</v>
      </c>
      <c r="BI2044" s="42">
        <v>8.3265309999999992</v>
      </c>
      <c r="BJ2044" s="42">
        <v>49.959184</v>
      </c>
      <c r="BK2044" s="42">
        <v>0</v>
      </c>
      <c r="BL2044" s="42">
        <v>0</v>
      </c>
      <c r="BM2044" s="42">
        <v>4.163265</v>
      </c>
      <c r="BN2044" s="42">
        <v>12.489796</v>
      </c>
      <c r="BO2044" s="42">
        <v>0</v>
      </c>
      <c r="BP2044" s="42">
        <v>12.489796</v>
      </c>
      <c r="BQ2044" s="42">
        <v>16.653061000000001</v>
      </c>
      <c r="BR2044" s="42">
        <v>4.163265</v>
      </c>
      <c r="BS2044" s="42">
        <v>16.653061000000001</v>
      </c>
      <c r="BT2044" s="42">
        <v>0</v>
      </c>
      <c r="BU2044" s="42">
        <v>0</v>
      </c>
      <c r="BV2044" s="42">
        <v>0</v>
      </c>
      <c r="BW2044" s="42">
        <v>0</v>
      </c>
      <c r="BX2044" s="42">
        <v>0</v>
      </c>
      <c r="BY2044" s="42">
        <v>8.3265309999999992</v>
      </c>
      <c r="BZ2044" s="42">
        <v>0</v>
      </c>
      <c r="CA2044" s="42">
        <v>8.3265309999999992</v>
      </c>
      <c r="CB2044" s="42">
        <v>45.795918</v>
      </c>
      <c r="CC2044" s="42">
        <v>4.163265</v>
      </c>
      <c r="CD2044" s="42">
        <v>8.3265309999999992</v>
      </c>
      <c r="CE2044" s="42">
        <v>0</v>
      </c>
      <c r="CF2044" s="42">
        <v>12.489796</v>
      </c>
      <c r="CG2044" s="42">
        <v>0</v>
      </c>
      <c r="CH2044" s="42">
        <v>20.816327000000001</v>
      </c>
      <c r="CI2044" s="42">
        <v>0</v>
      </c>
      <c r="CJ2044" s="42">
        <v>0</v>
      </c>
      <c r="CK2044" s="42">
        <v>41.632652999999998</v>
      </c>
      <c r="CL2044" s="42">
        <v>0</v>
      </c>
      <c r="CM2044" s="42">
        <v>0</v>
      </c>
      <c r="CN2044" s="42">
        <v>4.163265</v>
      </c>
      <c r="CO2044" s="42">
        <v>0</v>
      </c>
      <c r="CP2044" s="42">
        <v>0</v>
      </c>
      <c r="CQ2044" s="42">
        <v>0</v>
      </c>
      <c r="CR2044" s="42">
        <v>33.306122000000002</v>
      </c>
      <c r="CS2044" s="42">
        <v>4.163265</v>
      </c>
    </row>
    <row r="2045" spans="1:97">
      <c r="A2045" s="40" t="s">
        <v>4800</v>
      </c>
      <c r="B2045" s="40" t="s">
        <v>289</v>
      </c>
      <c r="C2045" s="40" t="s">
        <v>4176</v>
      </c>
      <c r="D2045" s="40" t="s">
        <v>4187</v>
      </c>
      <c r="E2045" s="40" t="s">
        <v>4221</v>
      </c>
      <c r="F2045" s="40" t="s">
        <v>4195</v>
      </c>
      <c r="G2045" s="41" t="s">
        <v>294</v>
      </c>
      <c r="H2045" s="40" t="s">
        <v>4801</v>
      </c>
      <c r="I2045" s="42">
        <v>129</v>
      </c>
      <c r="J2045" s="42">
        <v>18.283465</v>
      </c>
      <c r="K2045" s="42">
        <v>16.251968999999999</v>
      </c>
      <c r="L2045" s="42">
        <v>20.314961</v>
      </c>
      <c r="M2045" s="42">
        <v>27.425197000000001</v>
      </c>
      <c r="N2045" s="42">
        <v>31.488188999999998</v>
      </c>
      <c r="O2045" s="42">
        <v>15.236219999999999</v>
      </c>
      <c r="P2045" s="42">
        <v>19</v>
      </c>
      <c r="Q2045" s="42">
        <v>8</v>
      </c>
      <c r="R2045" s="42">
        <v>30</v>
      </c>
      <c r="S2045" s="42">
        <v>22</v>
      </c>
      <c r="T2045" s="42">
        <v>28</v>
      </c>
      <c r="U2045" s="42">
        <v>17</v>
      </c>
      <c r="V2045" s="42">
        <v>63.992125999999999</v>
      </c>
      <c r="W2045" s="42">
        <v>9.1417319999999993</v>
      </c>
      <c r="X2045" s="42">
        <v>8.1259840000000008</v>
      </c>
      <c r="Y2045" s="42">
        <v>10.15748</v>
      </c>
      <c r="Z2045" s="42">
        <v>15.236219999999999</v>
      </c>
      <c r="AA2045" s="42">
        <v>15.236219999999999</v>
      </c>
      <c r="AB2045" s="42">
        <v>5.0787399999999998</v>
      </c>
      <c r="AC2045" s="42">
        <v>1.0157480000000001</v>
      </c>
      <c r="AD2045" s="42">
        <v>13.204724000000001</v>
      </c>
      <c r="AE2045" s="42">
        <v>32.503937000000001</v>
      </c>
      <c r="AF2045" s="42">
        <v>18.283465</v>
      </c>
      <c r="AG2045" s="42">
        <v>65.007874000000001</v>
      </c>
      <c r="AH2045" s="42">
        <v>9.1417319999999993</v>
      </c>
      <c r="AI2045" s="42">
        <v>8.1259840000000008</v>
      </c>
      <c r="AJ2045" s="42">
        <v>10.15748</v>
      </c>
      <c r="AK2045" s="42">
        <v>12.188976</v>
      </c>
      <c r="AL2045" s="42">
        <v>16.251968999999999</v>
      </c>
      <c r="AM2045" s="42">
        <v>7.1102359999999996</v>
      </c>
      <c r="AN2045" s="42">
        <v>2.0314960000000002</v>
      </c>
      <c r="AO2045" s="42">
        <v>12.188976</v>
      </c>
      <c r="AP2045" s="42">
        <v>32.503937000000001</v>
      </c>
      <c r="AQ2045" s="42">
        <v>20.314961</v>
      </c>
      <c r="AR2045" s="42">
        <v>113.76378</v>
      </c>
      <c r="AS2045" s="42">
        <v>12.188976</v>
      </c>
      <c r="AT2045" s="42">
        <v>8.1259840000000008</v>
      </c>
      <c r="AU2045" s="42">
        <v>0</v>
      </c>
      <c r="AV2045" s="42">
        <v>8.1259840000000008</v>
      </c>
      <c r="AW2045" s="42">
        <v>12.188976</v>
      </c>
      <c r="AX2045" s="42">
        <v>16.251968999999999</v>
      </c>
      <c r="AY2045" s="42">
        <v>48.755906000000003</v>
      </c>
      <c r="AZ2045" s="42">
        <v>8.1259840000000008</v>
      </c>
      <c r="BA2045" s="42">
        <v>48.755906000000003</v>
      </c>
      <c r="BB2045" s="42">
        <v>8.1259840000000008</v>
      </c>
      <c r="BC2045" s="42">
        <v>8.1259840000000008</v>
      </c>
      <c r="BD2045" s="42">
        <v>0</v>
      </c>
      <c r="BE2045" s="42">
        <v>0</v>
      </c>
      <c r="BF2045" s="42">
        <v>0</v>
      </c>
      <c r="BG2045" s="42">
        <v>12.188976</v>
      </c>
      <c r="BH2045" s="42">
        <v>20.314961</v>
      </c>
      <c r="BI2045" s="42">
        <v>0</v>
      </c>
      <c r="BJ2045" s="42">
        <v>65.007874000000001</v>
      </c>
      <c r="BK2045" s="42">
        <v>4.0629920000000004</v>
      </c>
      <c r="BL2045" s="42">
        <v>0</v>
      </c>
      <c r="BM2045" s="42">
        <v>0</v>
      </c>
      <c r="BN2045" s="42">
        <v>8.1259840000000008</v>
      </c>
      <c r="BO2045" s="42">
        <v>12.188976</v>
      </c>
      <c r="BP2045" s="42">
        <v>4.0629920000000004</v>
      </c>
      <c r="BQ2045" s="42">
        <v>28.440944999999999</v>
      </c>
      <c r="BR2045" s="42">
        <v>8.1259840000000008</v>
      </c>
      <c r="BS2045" s="42">
        <v>12.188976</v>
      </c>
      <c r="BT2045" s="42">
        <v>0</v>
      </c>
      <c r="BU2045" s="42">
        <v>0</v>
      </c>
      <c r="BV2045" s="42">
        <v>0</v>
      </c>
      <c r="BW2045" s="42">
        <v>4.0629920000000004</v>
      </c>
      <c r="BX2045" s="42">
        <v>0</v>
      </c>
      <c r="BY2045" s="42">
        <v>0</v>
      </c>
      <c r="BZ2045" s="42">
        <v>0</v>
      </c>
      <c r="CA2045" s="42">
        <v>8.1259840000000008</v>
      </c>
      <c r="CB2045" s="42">
        <v>48.755906000000003</v>
      </c>
      <c r="CC2045" s="42">
        <v>8.1259840000000008</v>
      </c>
      <c r="CD2045" s="42">
        <v>8.1259840000000008</v>
      </c>
      <c r="CE2045" s="42">
        <v>0</v>
      </c>
      <c r="CF2045" s="42">
        <v>4.0629920000000004</v>
      </c>
      <c r="CG2045" s="42">
        <v>12.188976</v>
      </c>
      <c r="CH2045" s="42">
        <v>16.251968999999999</v>
      </c>
      <c r="CI2045" s="42">
        <v>0</v>
      </c>
      <c r="CJ2045" s="42">
        <v>0</v>
      </c>
      <c r="CK2045" s="42">
        <v>52.818897999999997</v>
      </c>
      <c r="CL2045" s="42">
        <v>4.0629920000000004</v>
      </c>
      <c r="CM2045" s="42">
        <v>0</v>
      </c>
      <c r="CN2045" s="42">
        <v>0</v>
      </c>
      <c r="CO2045" s="42">
        <v>0</v>
      </c>
      <c r="CP2045" s="42">
        <v>0</v>
      </c>
      <c r="CQ2045" s="42">
        <v>0</v>
      </c>
      <c r="CR2045" s="42">
        <v>48.755906000000003</v>
      </c>
      <c r="CS2045" s="42">
        <v>0</v>
      </c>
    </row>
    <row r="2046" spans="1:97">
      <c r="A2046" s="40" t="s">
        <v>4802</v>
      </c>
      <c r="B2046" s="40" t="s">
        <v>289</v>
      </c>
      <c r="C2046" s="40" t="s">
        <v>4176</v>
      </c>
      <c r="D2046" s="40" t="s">
        <v>4187</v>
      </c>
      <c r="E2046" s="40" t="s">
        <v>4349</v>
      </c>
      <c r="F2046" s="40" t="s">
        <v>2814</v>
      </c>
      <c r="G2046" s="41" t="s">
        <v>294</v>
      </c>
      <c r="H2046" s="40" t="s">
        <v>4803</v>
      </c>
      <c r="I2046" s="42">
        <v>231</v>
      </c>
      <c r="J2046" s="42">
        <v>44</v>
      </c>
      <c r="K2046" s="42">
        <v>25</v>
      </c>
      <c r="L2046" s="42">
        <v>67</v>
      </c>
      <c r="M2046" s="42">
        <v>39</v>
      </c>
      <c r="N2046" s="42">
        <v>41</v>
      </c>
      <c r="O2046" s="42">
        <v>15</v>
      </c>
      <c r="P2046" s="42">
        <v>23</v>
      </c>
      <c r="Q2046" s="42">
        <v>27</v>
      </c>
      <c r="R2046" s="42">
        <v>33</v>
      </c>
      <c r="S2046" s="42">
        <v>43</v>
      </c>
      <c r="T2046" s="42">
        <v>28</v>
      </c>
      <c r="U2046" s="42">
        <v>18</v>
      </c>
      <c r="V2046" s="42">
        <v>115</v>
      </c>
      <c r="W2046" s="42">
        <v>25</v>
      </c>
      <c r="X2046" s="42">
        <v>13</v>
      </c>
      <c r="Y2046" s="42">
        <v>30</v>
      </c>
      <c r="Z2046" s="42">
        <v>18</v>
      </c>
      <c r="AA2046" s="42">
        <v>22</v>
      </c>
      <c r="AB2046" s="42">
        <v>7</v>
      </c>
      <c r="AC2046" s="42">
        <v>0</v>
      </c>
      <c r="AD2046" s="42">
        <v>33</v>
      </c>
      <c r="AE2046" s="42">
        <v>64</v>
      </c>
      <c r="AF2046" s="42">
        <v>18</v>
      </c>
      <c r="AG2046" s="42">
        <v>116</v>
      </c>
      <c r="AH2046" s="42">
        <v>19</v>
      </c>
      <c r="AI2046" s="42">
        <v>12</v>
      </c>
      <c r="AJ2046" s="42">
        <v>37</v>
      </c>
      <c r="AK2046" s="42">
        <v>21</v>
      </c>
      <c r="AL2046" s="42">
        <v>19</v>
      </c>
      <c r="AM2046" s="42">
        <v>8</v>
      </c>
      <c r="AN2046" s="42">
        <v>0</v>
      </c>
      <c r="AO2046" s="42">
        <v>26</v>
      </c>
      <c r="AP2046" s="42">
        <v>71</v>
      </c>
      <c r="AQ2046" s="42">
        <v>19</v>
      </c>
      <c r="AR2046" s="42">
        <v>176</v>
      </c>
      <c r="AS2046" s="42">
        <v>0</v>
      </c>
      <c r="AT2046" s="42">
        <v>4</v>
      </c>
      <c r="AU2046" s="42">
        <v>8</v>
      </c>
      <c r="AV2046" s="42">
        <v>48</v>
      </c>
      <c r="AW2046" s="42">
        <v>24</v>
      </c>
      <c r="AX2046" s="42">
        <v>16</v>
      </c>
      <c r="AY2046" s="42">
        <v>56</v>
      </c>
      <c r="AZ2046" s="42">
        <v>20</v>
      </c>
      <c r="BA2046" s="42">
        <v>84</v>
      </c>
      <c r="BB2046" s="42">
        <v>0</v>
      </c>
      <c r="BC2046" s="42">
        <v>4</v>
      </c>
      <c r="BD2046" s="42">
        <v>4</v>
      </c>
      <c r="BE2046" s="42">
        <v>20</v>
      </c>
      <c r="BF2046" s="42">
        <v>0</v>
      </c>
      <c r="BG2046" s="42">
        <v>16</v>
      </c>
      <c r="BH2046" s="42">
        <v>36</v>
      </c>
      <c r="BI2046" s="42">
        <v>4</v>
      </c>
      <c r="BJ2046" s="42">
        <v>92</v>
      </c>
      <c r="BK2046" s="42">
        <v>0</v>
      </c>
      <c r="BL2046" s="42">
        <v>0</v>
      </c>
      <c r="BM2046" s="42">
        <v>4</v>
      </c>
      <c r="BN2046" s="42">
        <v>28</v>
      </c>
      <c r="BO2046" s="42">
        <v>24</v>
      </c>
      <c r="BP2046" s="42">
        <v>0</v>
      </c>
      <c r="BQ2046" s="42">
        <v>20</v>
      </c>
      <c r="BR2046" s="42">
        <v>16</v>
      </c>
      <c r="BS2046" s="42">
        <v>16</v>
      </c>
      <c r="BT2046" s="42">
        <v>0</v>
      </c>
      <c r="BU2046" s="42">
        <v>0</v>
      </c>
      <c r="BV2046" s="42">
        <v>0</v>
      </c>
      <c r="BW2046" s="42">
        <v>0</v>
      </c>
      <c r="BX2046" s="42">
        <v>0</v>
      </c>
      <c r="BY2046" s="42">
        <v>0</v>
      </c>
      <c r="BZ2046" s="42">
        <v>0</v>
      </c>
      <c r="CA2046" s="42">
        <v>16</v>
      </c>
      <c r="CB2046" s="42">
        <v>76</v>
      </c>
      <c r="CC2046" s="42">
        <v>0</v>
      </c>
      <c r="CD2046" s="42">
        <v>4</v>
      </c>
      <c r="CE2046" s="42">
        <v>4</v>
      </c>
      <c r="CF2046" s="42">
        <v>40</v>
      </c>
      <c r="CG2046" s="42">
        <v>12</v>
      </c>
      <c r="CH2046" s="42">
        <v>16</v>
      </c>
      <c r="CI2046" s="42">
        <v>0</v>
      </c>
      <c r="CJ2046" s="42">
        <v>0</v>
      </c>
      <c r="CK2046" s="42">
        <v>84</v>
      </c>
      <c r="CL2046" s="42">
        <v>0</v>
      </c>
      <c r="CM2046" s="42">
        <v>0</v>
      </c>
      <c r="CN2046" s="42">
        <v>4</v>
      </c>
      <c r="CO2046" s="42">
        <v>8</v>
      </c>
      <c r="CP2046" s="42">
        <v>12</v>
      </c>
      <c r="CQ2046" s="42">
        <v>0</v>
      </c>
      <c r="CR2046" s="42">
        <v>56</v>
      </c>
      <c r="CS2046" s="42">
        <v>4</v>
      </c>
    </row>
    <row r="2047" spans="1:97">
      <c r="A2047" s="40" t="s">
        <v>4804</v>
      </c>
      <c r="B2047" s="40" t="s">
        <v>289</v>
      </c>
      <c r="C2047" s="40" t="s">
        <v>4176</v>
      </c>
      <c r="D2047" s="40" t="s">
        <v>4177</v>
      </c>
      <c r="E2047" s="40" t="s">
        <v>4805</v>
      </c>
      <c r="F2047" s="40" t="s">
        <v>2814</v>
      </c>
      <c r="G2047" s="41" t="s">
        <v>294</v>
      </c>
      <c r="H2047" s="40" t="s">
        <v>4806</v>
      </c>
      <c r="I2047" s="42">
        <v>705</v>
      </c>
      <c r="J2047" s="42">
        <v>145.58698699999999</v>
      </c>
      <c r="K2047" s="42">
        <v>101.711457</v>
      </c>
      <c r="L2047" s="42">
        <v>137.60961800000001</v>
      </c>
      <c r="M2047" s="42">
        <v>149.575672</v>
      </c>
      <c r="N2047" s="42">
        <v>100.714286</v>
      </c>
      <c r="O2047" s="42">
        <v>69.80198</v>
      </c>
      <c r="P2047" s="42">
        <v>109</v>
      </c>
      <c r="Q2047" s="42">
        <v>113</v>
      </c>
      <c r="R2047" s="42">
        <v>151</v>
      </c>
      <c r="S2047" s="42">
        <v>119</v>
      </c>
      <c r="T2047" s="42">
        <v>113</v>
      </c>
      <c r="U2047" s="42">
        <v>53</v>
      </c>
      <c r="V2047" s="42">
        <v>350.00707199999999</v>
      </c>
      <c r="W2047" s="42">
        <v>66.810467000000003</v>
      </c>
      <c r="X2047" s="42">
        <v>57.835926000000001</v>
      </c>
      <c r="Y2047" s="42">
        <v>67.807637999999997</v>
      </c>
      <c r="Z2047" s="42">
        <v>77.779348999999996</v>
      </c>
      <c r="AA2047" s="42">
        <v>44.872701999999997</v>
      </c>
      <c r="AB2047" s="42">
        <v>33.903818999999999</v>
      </c>
      <c r="AC2047" s="42">
        <v>0.99717100000000003</v>
      </c>
      <c r="AD2047" s="42">
        <v>90.742574000000005</v>
      </c>
      <c r="AE2047" s="42">
        <v>197.439887</v>
      </c>
      <c r="AF2047" s="42">
        <v>61.824610999999997</v>
      </c>
      <c r="AG2047" s="42">
        <v>354.99292800000001</v>
      </c>
      <c r="AH2047" s="42">
        <v>78.776521000000002</v>
      </c>
      <c r="AI2047" s="42">
        <v>43.875529999999998</v>
      </c>
      <c r="AJ2047" s="42">
        <v>69.80198</v>
      </c>
      <c r="AK2047" s="42">
        <v>71.796322000000004</v>
      </c>
      <c r="AL2047" s="42">
        <v>55.841583999999997</v>
      </c>
      <c r="AM2047" s="42">
        <v>33.903818999999999</v>
      </c>
      <c r="AN2047" s="42">
        <v>0.99717100000000003</v>
      </c>
      <c r="AO2047" s="42">
        <v>91.739744999999999</v>
      </c>
      <c r="AP2047" s="42">
        <v>193.45120199999999</v>
      </c>
      <c r="AQ2047" s="42">
        <v>69.80198</v>
      </c>
      <c r="AR2047" s="42">
        <v>530.49504999999999</v>
      </c>
      <c r="AS2047" s="42">
        <v>7.9773690000000004</v>
      </c>
      <c r="AT2047" s="42">
        <v>27.920791999999999</v>
      </c>
      <c r="AU2047" s="42">
        <v>15.954738000000001</v>
      </c>
      <c r="AV2047" s="42">
        <v>87.751061000000007</v>
      </c>
      <c r="AW2047" s="42">
        <v>91.739744999999999</v>
      </c>
      <c r="AX2047" s="42">
        <v>67.807637999999997</v>
      </c>
      <c r="AY2047" s="42">
        <v>179.49080599999999</v>
      </c>
      <c r="AZ2047" s="42">
        <v>51.852899999999998</v>
      </c>
      <c r="BA2047" s="42">
        <v>279.207921</v>
      </c>
      <c r="BB2047" s="42">
        <v>7.9773690000000004</v>
      </c>
      <c r="BC2047" s="42">
        <v>7.9773690000000004</v>
      </c>
      <c r="BD2047" s="42">
        <v>3.9886849999999998</v>
      </c>
      <c r="BE2047" s="42">
        <v>59.830269000000001</v>
      </c>
      <c r="BF2047" s="42">
        <v>15.954738000000001</v>
      </c>
      <c r="BG2047" s="42">
        <v>59.830269000000001</v>
      </c>
      <c r="BH2047" s="42">
        <v>95.728430000000003</v>
      </c>
      <c r="BI2047" s="42">
        <v>27.920791999999999</v>
      </c>
      <c r="BJ2047" s="42">
        <v>251.28712899999999</v>
      </c>
      <c r="BK2047" s="42">
        <v>0</v>
      </c>
      <c r="BL2047" s="42">
        <v>19.943422999999999</v>
      </c>
      <c r="BM2047" s="42">
        <v>11.966054</v>
      </c>
      <c r="BN2047" s="42">
        <v>27.920791999999999</v>
      </c>
      <c r="BO2047" s="42">
        <v>75.785006999999993</v>
      </c>
      <c r="BP2047" s="42">
        <v>7.9773690000000004</v>
      </c>
      <c r="BQ2047" s="42">
        <v>83.762376000000003</v>
      </c>
      <c r="BR2047" s="42">
        <v>23.932106999999998</v>
      </c>
      <c r="BS2047" s="42">
        <v>47.864215000000002</v>
      </c>
      <c r="BT2047" s="42">
        <v>0</v>
      </c>
      <c r="BU2047" s="42">
        <v>0</v>
      </c>
      <c r="BV2047" s="42">
        <v>0</v>
      </c>
      <c r="BW2047" s="42">
        <v>3.9886849999999998</v>
      </c>
      <c r="BX2047" s="42">
        <v>0</v>
      </c>
      <c r="BY2047" s="42">
        <v>15.954738000000001</v>
      </c>
      <c r="BZ2047" s="42">
        <v>0</v>
      </c>
      <c r="CA2047" s="42">
        <v>27.920791999999999</v>
      </c>
      <c r="CB2047" s="42">
        <v>279.207921</v>
      </c>
      <c r="CC2047" s="42">
        <v>7.9773690000000004</v>
      </c>
      <c r="CD2047" s="42">
        <v>27.920791999999999</v>
      </c>
      <c r="CE2047" s="42">
        <v>15.954738000000001</v>
      </c>
      <c r="CF2047" s="42">
        <v>83.762376000000003</v>
      </c>
      <c r="CG2047" s="42">
        <v>75.785006999999993</v>
      </c>
      <c r="CH2047" s="42">
        <v>51.852899999999998</v>
      </c>
      <c r="CI2047" s="42">
        <v>0</v>
      </c>
      <c r="CJ2047" s="42">
        <v>15.954738000000001</v>
      </c>
      <c r="CK2047" s="42">
        <v>203.42291399999999</v>
      </c>
      <c r="CL2047" s="42">
        <v>0</v>
      </c>
      <c r="CM2047" s="42">
        <v>0</v>
      </c>
      <c r="CN2047" s="42">
        <v>0</v>
      </c>
      <c r="CO2047" s="42">
        <v>0</v>
      </c>
      <c r="CP2047" s="42">
        <v>15.954738000000001</v>
      </c>
      <c r="CQ2047" s="42">
        <v>0</v>
      </c>
      <c r="CR2047" s="42">
        <v>179.49080599999999</v>
      </c>
      <c r="CS2047" s="42">
        <v>7.9773690000000004</v>
      </c>
    </row>
    <row r="2048" spans="1:97">
      <c r="A2048" s="40" t="s">
        <v>4807</v>
      </c>
      <c r="B2048" s="40" t="s">
        <v>289</v>
      </c>
      <c r="C2048" s="40" t="s">
        <v>4176</v>
      </c>
      <c r="D2048" s="40" t="s">
        <v>4177</v>
      </c>
      <c r="E2048" s="40" t="s">
        <v>4184</v>
      </c>
      <c r="F2048" s="40" t="s">
        <v>2814</v>
      </c>
      <c r="G2048" s="41" t="s">
        <v>294</v>
      </c>
      <c r="H2048" s="40" t="s">
        <v>4808</v>
      </c>
      <c r="I2048" s="42">
        <v>1217</v>
      </c>
      <c r="J2048" s="42">
        <v>214</v>
      </c>
      <c r="K2048" s="42">
        <v>149</v>
      </c>
      <c r="L2048" s="42">
        <v>244</v>
      </c>
      <c r="M2048" s="42">
        <v>275</v>
      </c>
      <c r="N2048" s="42">
        <v>215</v>
      </c>
      <c r="O2048" s="42">
        <v>120</v>
      </c>
      <c r="P2048" s="42">
        <v>216</v>
      </c>
      <c r="Q2048" s="42">
        <v>229</v>
      </c>
      <c r="R2048" s="42">
        <v>272</v>
      </c>
      <c r="S2048" s="42">
        <v>268</v>
      </c>
      <c r="T2048" s="42">
        <v>197</v>
      </c>
      <c r="U2048" s="42">
        <v>74</v>
      </c>
      <c r="V2048" s="42">
        <v>575</v>
      </c>
      <c r="W2048" s="42">
        <v>98</v>
      </c>
      <c r="X2048" s="42">
        <v>71</v>
      </c>
      <c r="Y2048" s="42">
        <v>118</v>
      </c>
      <c r="Z2048" s="42">
        <v>136</v>
      </c>
      <c r="AA2048" s="42">
        <v>103</v>
      </c>
      <c r="AB2048" s="42">
        <v>49</v>
      </c>
      <c r="AC2048" s="42">
        <v>0</v>
      </c>
      <c r="AD2048" s="42">
        <v>125</v>
      </c>
      <c r="AE2048" s="42">
        <v>343</v>
      </c>
      <c r="AF2048" s="42">
        <v>107</v>
      </c>
      <c r="AG2048" s="42">
        <v>642</v>
      </c>
      <c r="AH2048" s="42">
        <v>116</v>
      </c>
      <c r="AI2048" s="42">
        <v>78</v>
      </c>
      <c r="AJ2048" s="42">
        <v>126</v>
      </c>
      <c r="AK2048" s="42">
        <v>139</v>
      </c>
      <c r="AL2048" s="42">
        <v>112</v>
      </c>
      <c r="AM2048" s="42">
        <v>66</v>
      </c>
      <c r="AN2048" s="42">
        <v>5</v>
      </c>
      <c r="AO2048" s="42">
        <v>147</v>
      </c>
      <c r="AP2048" s="42">
        <v>357</v>
      </c>
      <c r="AQ2048" s="42">
        <v>138</v>
      </c>
      <c r="AR2048" s="42">
        <v>1016</v>
      </c>
      <c r="AS2048" s="42">
        <v>16</v>
      </c>
      <c r="AT2048" s="42">
        <v>28</v>
      </c>
      <c r="AU2048" s="42">
        <v>52</v>
      </c>
      <c r="AV2048" s="42">
        <v>128</v>
      </c>
      <c r="AW2048" s="42">
        <v>164</v>
      </c>
      <c r="AX2048" s="42">
        <v>144</v>
      </c>
      <c r="AY2048" s="42">
        <v>308</v>
      </c>
      <c r="AZ2048" s="42">
        <v>176</v>
      </c>
      <c r="BA2048" s="42">
        <v>472</v>
      </c>
      <c r="BB2048" s="42">
        <v>8</v>
      </c>
      <c r="BC2048" s="42">
        <v>12</v>
      </c>
      <c r="BD2048" s="42">
        <v>40</v>
      </c>
      <c r="BE2048" s="42">
        <v>60</v>
      </c>
      <c r="BF2048" s="42">
        <v>24</v>
      </c>
      <c r="BG2048" s="42">
        <v>124</v>
      </c>
      <c r="BH2048" s="42">
        <v>168</v>
      </c>
      <c r="BI2048" s="42">
        <v>36</v>
      </c>
      <c r="BJ2048" s="42">
        <v>544</v>
      </c>
      <c r="BK2048" s="42">
        <v>8</v>
      </c>
      <c r="BL2048" s="42">
        <v>16</v>
      </c>
      <c r="BM2048" s="42">
        <v>12</v>
      </c>
      <c r="BN2048" s="42">
        <v>68</v>
      </c>
      <c r="BO2048" s="42">
        <v>140</v>
      </c>
      <c r="BP2048" s="42">
        <v>20</v>
      </c>
      <c r="BQ2048" s="42">
        <v>140</v>
      </c>
      <c r="BR2048" s="42">
        <v>140</v>
      </c>
      <c r="BS2048" s="42">
        <v>104</v>
      </c>
      <c r="BT2048" s="42">
        <v>0</v>
      </c>
      <c r="BU2048" s="42">
        <v>0</v>
      </c>
      <c r="BV2048" s="42">
        <v>0</v>
      </c>
      <c r="BW2048" s="42">
        <v>20</v>
      </c>
      <c r="BX2048" s="42">
        <v>16</v>
      </c>
      <c r="BY2048" s="42">
        <v>12</v>
      </c>
      <c r="BZ2048" s="42">
        <v>0</v>
      </c>
      <c r="CA2048" s="42">
        <v>56</v>
      </c>
      <c r="CB2048" s="42">
        <v>472</v>
      </c>
      <c r="CC2048" s="42">
        <v>0</v>
      </c>
      <c r="CD2048" s="42">
        <v>20</v>
      </c>
      <c r="CE2048" s="42">
        <v>48</v>
      </c>
      <c r="CF2048" s="42">
        <v>96</v>
      </c>
      <c r="CG2048" s="42">
        <v>136</v>
      </c>
      <c r="CH2048" s="42">
        <v>124</v>
      </c>
      <c r="CI2048" s="42">
        <v>4</v>
      </c>
      <c r="CJ2048" s="42">
        <v>44</v>
      </c>
      <c r="CK2048" s="42">
        <v>440</v>
      </c>
      <c r="CL2048" s="42">
        <v>16</v>
      </c>
      <c r="CM2048" s="42">
        <v>8</v>
      </c>
      <c r="CN2048" s="42">
        <v>4</v>
      </c>
      <c r="CO2048" s="42">
        <v>12</v>
      </c>
      <c r="CP2048" s="42">
        <v>12</v>
      </c>
      <c r="CQ2048" s="42">
        <v>8</v>
      </c>
      <c r="CR2048" s="42">
        <v>304</v>
      </c>
      <c r="CS2048" s="42">
        <v>76</v>
      </c>
    </row>
    <row r="2049" spans="1:97">
      <c r="A2049" s="40" t="s">
        <v>4809</v>
      </c>
      <c r="B2049" s="40" t="s">
        <v>289</v>
      </c>
      <c r="C2049" s="40" t="s">
        <v>4176</v>
      </c>
      <c r="D2049" s="40" t="s">
        <v>4177</v>
      </c>
      <c r="E2049" s="40" t="s">
        <v>4240</v>
      </c>
      <c r="F2049" s="40" t="s">
        <v>2814</v>
      </c>
      <c r="G2049" s="41" t="s">
        <v>294</v>
      </c>
      <c r="H2049" s="40" t="s">
        <v>4810</v>
      </c>
      <c r="I2049" s="42">
        <v>464</v>
      </c>
      <c r="J2049" s="42">
        <v>96.170940000000002</v>
      </c>
      <c r="K2049" s="42">
        <v>48.581197000000003</v>
      </c>
      <c r="L2049" s="42">
        <v>93.196580999999995</v>
      </c>
      <c r="M2049" s="42">
        <v>115.00854699999999</v>
      </c>
      <c r="N2049" s="42">
        <v>71.384614999999997</v>
      </c>
      <c r="O2049" s="42">
        <v>39.658119999999997</v>
      </c>
      <c r="P2049" s="42">
        <v>114</v>
      </c>
      <c r="Q2049" s="42">
        <v>70</v>
      </c>
      <c r="R2049" s="42">
        <v>126</v>
      </c>
      <c r="S2049" s="42">
        <v>98</v>
      </c>
      <c r="T2049" s="42">
        <v>69</v>
      </c>
      <c r="U2049" s="42">
        <v>23</v>
      </c>
      <c r="V2049" s="42">
        <v>231.00854699999999</v>
      </c>
      <c r="W2049" s="42">
        <v>40.649572999999997</v>
      </c>
      <c r="X2049" s="42">
        <v>30.735043000000001</v>
      </c>
      <c r="Y2049" s="42">
        <v>44.615385000000003</v>
      </c>
      <c r="Z2049" s="42">
        <v>61.470084999999997</v>
      </c>
      <c r="AA2049" s="42">
        <v>38.666666999999997</v>
      </c>
      <c r="AB2049" s="42">
        <v>14.871795000000001</v>
      </c>
      <c r="AC2049" s="42">
        <v>0</v>
      </c>
      <c r="AD2049" s="42">
        <v>54.529915000000003</v>
      </c>
      <c r="AE2049" s="42">
        <v>135.82906</v>
      </c>
      <c r="AF2049" s="42">
        <v>40.649572999999997</v>
      </c>
      <c r="AG2049" s="42">
        <v>232.99145300000001</v>
      </c>
      <c r="AH2049" s="42">
        <v>55.521368000000002</v>
      </c>
      <c r="AI2049" s="42">
        <v>17.846153999999999</v>
      </c>
      <c r="AJ2049" s="42">
        <v>48.581197000000003</v>
      </c>
      <c r="AK2049" s="42">
        <v>53.538462000000003</v>
      </c>
      <c r="AL2049" s="42">
        <v>32.717948999999997</v>
      </c>
      <c r="AM2049" s="42">
        <v>23.794872000000002</v>
      </c>
      <c r="AN2049" s="42">
        <v>0.99145300000000003</v>
      </c>
      <c r="AO2049" s="42">
        <v>66.427350000000004</v>
      </c>
      <c r="AP2049" s="42">
        <v>122.94017100000001</v>
      </c>
      <c r="AQ2049" s="42">
        <v>43.623932000000003</v>
      </c>
      <c r="AR2049" s="42">
        <v>341.05982899999998</v>
      </c>
      <c r="AS2049" s="42">
        <v>7.9316240000000002</v>
      </c>
      <c r="AT2049" s="42">
        <v>15.863248</v>
      </c>
      <c r="AU2049" s="42">
        <v>31.726496000000001</v>
      </c>
      <c r="AV2049" s="42">
        <v>51.555556000000003</v>
      </c>
      <c r="AW2049" s="42">
        <v>63.452990999999997</v>
      </c>
      <c r="AX2049" s="42">
        <v>23.794872000000002</v>
      </c>
      <c r="AY2049" s="42">
        <v>103.11111099999999</v>
      </c>
      <c r="AZ2049" s="42">
        <v>43.623932000000003</v>
      </c>
      <c r="BA2049" s="42">
        <v>170.52991499999999</v>
      </c>
      <c r="BB2049" s="42">
        <v>7.9316240000000002</v>
      </c>
      <c r="BC2049" s="42">
        <v>11.897436000000001</v>
      </c>
      <c r="BD2049" s="42">
        <v>23.794872000000002</v>
      </c>
      <c r="BE2049" s="42">
        <v>23.794872000000002</v>
      </c>
      <c r="BF2049" s="42">
        <v>15.863248</v>
      </c>
      <c r="BG2049" s="42">
        <v>19.829059999999998</v>
      </c>
      <c r="BH2049" s="42">
        <v>47.589744000000003</v>
      </c>
      <c r="BI2049" s="42">
        <v>19.829059999999998</v>
      </c>
      <c r="BJ2049" s="42">
        <v>170.52991499999999</v>
      </c>
      <c r="BK2049" s="42">
        <v>0</v>
      </c>
      <c r="BL2049" s="42">
        <v>3.9658120000000001</v>
      </c>
      <c r="BM2049" s="42">
        <v>7.9316240000000002</v>
      </c>
      <c r="BN2049" s="42">
        <v>27.760684000000001</v>
      </c>
      <c r="BO2049" s="42">
        <v>47.589744000000003</v>
      </c>
      <c r="BP2049" s="42">
        <v>3.9658120000000001</v>
      </c>
      <c r="BQ2049" s="42">
        <v>55.521368000000002</v>
      </c>
      <c r="BR2049" s="42">
        <v>23.794872000000002</v>
      </c>
      <c r="BS2049" s="42">
        <v>19.829059999999998</v>
      </c>
      <c r="BT2049" s="42">
        <v>0</v>
      </c>
      <c r="BU2049" s="42">
        <v>0</v>
      </c>
      <c r="BV2049" s="42">
        <v>0</v>
      </c>
      <c r="BW2049" s="42">
        <v>3.9658120000000001</v>
      </c>
      <c r="BX2049" s="42">
        <v>3.9658120000000001</v>
      </c>
      <c r="BY2049" s="42">
        <v>0</v>
      </c>
      <c r="BZ2049" s="42">
        <v>0</v>
      </c>
      <c r="CA2049" s="42">
        <v>11.897436000000001</v>
      </c>
      <c r="CB2049" s="42">
        <v>174.49572599999999</v>
      </c>
      <c r="CC2049" s="42">
        <v>0</v>
      </c>
      <c r="CD2049" s="42">
        <v>15.863248</v>
      </c>
      <c r="CE2049" s="42">
        <v>31.726496000000001</v>
      </c>
      <c r="CF2049" s="42">
        <v>39.658119999999997</v>
      </c>
      <c r="CG2049" s="42">
        <v>43.623932000000003</v>
      </c>
      <c r="CH2049" s="42">
        <v>23.794872000000002</v>
      </c>
      <c r="CI2049" s="42">
        <v>3.9658120000000001</v>
      </c>
      <c r="CJ2049" s="42">
        <v>15.863248</v>
      </c>
      <c r="CK2049" s="42">
        <v>146.73504299999999</v>
      </c>
      <c r="CL2049" s="42">
        <v>7.9316240000000002</v>
      </c>
      <c r="CM2049" s="42">
        <v>0</v>
      </c>
      <c r="CN2049" s="42">
        <v>0</v>
      </c>
      <c r="CO2049" s="42">
        <v>7.9316240000000002</v>
      </c>
      <c r="CP2049" s="42">
        <v>15.863248</v>
      </c>
      <c r="CQ2049" s="42">
        <v>0</v>
      </c>
      <c r="CR2049" s="42">
        <v>99.145298999999994</v>
      </c>
      <c r="CS2049" s="42">
        <v>15.863248</v>
      </c>
    </row>
    <row r="2050" spans="1:97">
      <c r="A2050" s="40" t="s">
        <v>4811</v>
      </c>
      <c r="B2050" s="40" t="s">
        <v>289</v>
      </c>
      <c r="C2050" s="40" t="s">
        <v>4176</v>
      </c>
      <c r="D2050" s="40" t="s">
        <v>4187</v>
      </c>
      <c r="E2050" s="40" t="s">
        <v>4221</v>
      </c>
      <c r="F2050" s="40" t="s">
        <v>4195</v>
      </c>
      <c r="G2050" s="41" t="s">
        <v>294</v>
      </c>
      <c r="H2050" s="40" t="s">
        <v>4812</v>
      </c>
      <c r="I2050" s="42">
        <v>174</v>
      </c>
      <c r="J2050" s="42">
        <v>31.549451000000001</v>
      </c>
      <c r="K2050" s="42">
        <v>21.032966999999999</v>
      </c>
      <c r="L2050" s="42">
        <v>26.769231000000001</v>
      </c>
      <c r="M2050" s="42">
        <v>47.802197999999997</v>
      </c>
      <c r="N2050" s="42">
        <v>26.769231000000001</v>
      </c>
      <c r="O2050" s="42">
        <v>20.076923000000001</v>
      </c>
      <c r="P2050" s="42">
        <v>28</v>
      </c>
      <c r="Q2050" s="42">
        <v>12</v>
      </c>
      <c r="R2050" s="42">
        <v>42</v>
      </c>
      <c r="S2050" s="42">
        <v>27</v>
      </c>
      <c r="T2050" s="42">
        <v>29</v>
      </c>
      <c r="U2050" s="42">
        <v>11</v>
      </c>
      <c r="V2050" s="42">
        <v>87</v>
      </c>
      <c r="W2050" s="42">
        <v>16.252746999999999</v>
      </c>
      <c r="X2050" s="42">
        <v>6.6923079999999997</v>
      </c>
      <c r="Y2050" s="42">
        <v>11.472526999999999</v>
      </c>
      <c r="Z2050" s="42">
        <v>28.681318999999998</v>
      </c>
      <c r="AA2050" s="42">
        <v>13.384615</v>
      </c>
      <c r="AB2050" s="42">
        <v>10.516484</v>
      </c>
      <c r="AC2050" s="42">
        <v>0</v>
      </c>
      <c r="AD2050" s="42">
        <v>19.120878999999999</v>
      </c>
      <c r="AE2050" s="42">
        <v>50.67033</v>
      </c>
      <c r="AF2050" s="42">
        <v>17.208791000000002</v>
      </c>
      <c r="AG2050" s="42">
        <v>87</v>
      </c>
      <c r="AH2050" s="42">
        <v>15.296703000000001</v>
      </c>
      <c r="AI2050" s="42">
        <v>14.340659</v>
      </c>
      <c r="AJ2050" s="42">
        <v>15.296703000000001</v>
      </c>
      <c r="AK2050" s="42">
        <v>19.120878999999999</v>
      </c>
      <c r="AL2050" s="42">
        <v>13.384615</v>
      </c>
      <c r="AM2050" s="42">
        <v>8.6043959999999995</v>
      </c>
      <c r="AN2050" s="42">
        <v>0.956044</v>
      </c>
      <c r="AO2050" s="42">
        <v>21.989011000000001</v>
      </c>
      <c r="AP2050" s="42">
        <v>44.934066000000001</v>
      </c>
      <c r="AQ2050" s="42">
        <v>20.076923000000001</v>
      </c>
      <c r="AR2050" s="42">
        <v>145.318681</v>
      </c>
      <c r="AS2050" s="42">
        <v>0</v>
      </c>
      <c r="AT2050" s="42">
        <v>11.472526999999999</v>
      </c>
      <c r="AU2050" s="42">
        <v>0</v>
      </c>
      <c r="AV2050" s="42">
        <v>7.648352</v>
      </c>
      <c r="AW2050" s="42">
        <v>19.120878999999999</v>
      </c>
      <c r="AX2050" s="42">
        <v>34.417582000000003</v>
      </c>
      <c r="AY2050" s="42">
        <v>53.538462000000003</v>
      </c>
      <c r="AZ2050" s="42">
        <v>19.120878999999999</v>
      </c>
      <c r="BA2050" s="42">
        <v>68.835165000000003</v>
      </c>
      <c r="BB2050" s="42">
        <v>0</v>
      </c>
      <c r="BC2050" s="42">
        <v>3.824176</v>
      </c>
      <c r="BD2050" s="42">
        <v>0</v>
      </c>
      <c r="BE2050" s="42">
        <v>7.648352</v>
      </c>
      <c r="BF2050" s="42">
        <v>3.824176</v>
      </c>
      <c r="BG2050" s="42">
        <v>22.945055</v>
      </c>
      <c r="BH2050" s="42">
        <v>26.769231000000001</v>
      </c>
      <c r="BI2050" s="42">
        <v>3.824176</v>
      </c>
      <c r="BJ2050" s="42">
        <v>76.483515999999995</v>
      </c>
      <c r="BK2050" s="42">
        <v>0</v>
      </c>
      <c r="BL2050" s="42">
        <v>7.648352</v>
      </c>
      <c r="BM2050" s="42">
        <v>0</v>
      </c>
      <c r="BN2050" s="42">
        <v>0</v>
      </c>
      <c r="BO2050" s="42">
        <v>15.296703000000001</v>
      </c>
      <c r="BP2050" s="42">
        <v>11.472526999999999</v>
      </c>
      <c r="BQ2050" s="42">
        <v>26.769231000000001</v>
      </c>
      <c r="BR2050" s="42">
        <v>15.296703000000001</v>
      </c>
      <c r="BS2050" s="42">
        <v>19.120878999999999</v>
      </c>
      <c r="BT2050" s="42">
        <v>0</v>
      </c>
      <c r="BU2050" s="42">
        <v>0</v>
      </c>
      <c r="BV2050" s="42">
        <v>0</v>
      </c>
      <c r="BW2050" s="42">
        <v>0</v>
      </c>
      <c r="BX2050" s="42">
        <v>7.648352</v>
      </c>
      <c r="BY2050" s="42">
        <v>0</v>
      </c>
      <c r="BZ2050" s="42">
        <v>0</v>
      </c>
      <c r="CA2050" s="42">
        <v>11.472526999999999</v>
      </c>
      <c r="CB2050" s="42">
        <v>57.362636999999999</v>
      </c>
      <c r="CC2050" s="42">
        <v>0</v>
      </c>
      <c r="CD2050" s="42">
        <v>11.472526999999999</v>
      </c>
      <c r="CE2050" s="42">
        <v>0</v>
      </c>
      <c r="CF2050" s="42">
        <v>0</v>
      </c>
      <c r="CG2050" s="42">
        <v>7.648352</v>
      </c>
      <c r="CH2050" s="42">
        <v>30.593406999999999</v>
      </c>
      <c r="CI2050" s="42">
        <v>3.824176</v>
      </c>
      <c r="CJ2050" s="42">
        <v>3.824176</v>
      </c>
      <c r="CK2050" s="42">
        <v>68.835165000000003</v>
      </c>
      <c r="CL2050" s="42">
        <v>0</v>
      </c>
      <c r="CM2050" s="42">
        <v>0</v>
      </c>
      <c r="CN2050" s="42">
        <v>0</v>
      </c>
      <c r="CO2050" s="42">
        <v>7.648352</v>
      </c>
      <c r="CP2050" s="42">
        <v>3.824176</v>
      </c>
      <c r="CQ2050" s="42">
        <v>3.824176</v>
      </c>
      <c r="CR2050" s="42">
        <v>49.714286000000001</v>
      </c>
      <c r="CS2050" s="42">
        <v>3.824176</v>
      </c>
    </row>
    <row r="2051" spans="1:97">
      <c r="A2051" s="40" t="s">
        <v>4813</v>
      </c>
      <c r="B2051" s="40" t="s">
        <v>289</v>
      </c>
      <c r="C2051" s="40" t="s">
        <v>4176</v>
      </c>
      <c r="D2051" s="40" t="s">
        <v>4201</v>
      </c>
      <c r="E2051" s="40" t="s">
        <v>4814</v>
      </c>
      <c r="F2051" s="40" t="s">
        <v>2903</v>
      </c>
      <c r="G2051" s="41" t="s">
        <v>294</v>
      </c>
      <c r="H2051" s="40" t="s">
        <v>4815</v>
      </c>
      <c r="I2051" s="42">
        <v>2066</v>
      </c>
      <c r="J2051" s="42">
        <v>366</v>
      </c>
      <c r="K2051" s="42">
        <v>327</v>
      </c>
      <c r="L2051" s="42">
        <v>377</v>
      </c>
      <c r="M2051" s="42">
        <v>552</v>
      </c>
      <c r="N2051" s="42">
        <v>332</v>
      </c>
      <c r="O2051" s="42">
        <v>112</v>
      </c>
      <c r="P2051" s="42">
        <v>408</v>
      </c>
      <c r="Q2051" s="42">
        <v>286</v>
      </c>
      <c r="R2051" s="42">
        <v>492</v>
      </c>
      <c r="S2051" s="42">
        <v>411</v>
      </c>
      <c r="T2051" s="42">
        <v>225</v>
      </c>
      <c r="U2051" s="42">
        <v>63</v>
      </c>
      <c r="V2051" s="42">
        <v>1031</v>
      </c>
      <c r="W2051" s="42">
        <v>184</v>
      </c>
      <c r="X2051" s="42">
        <v>173</v>
      </c>
      <c r="Y2051" s="42">
        <v>187</v>
      </c>
      <c r="Z2051" s="42">
        <v>273</v>
      </c>
      <c r="AA2051" s="42">
        <v>166</v>
      </c>
      <c r="AB2051" s="42">
        <v>48</v>
      </c>
      <c r="AC2051" s="42">
        <v>0</v>
      </c>
      <c r="AD2051" s="42">
        <v>255</v>
      </c>
      <c r="AE2051" s="42">
        <v>638</v>
      </c>
      <c r="AF2051" s="42">
        <v>138</v>
      </c>
      <c r="AG2051" s="42">
        <v>1035</v>
      </c>
      <c r="AH2051" s="42">
        <v>182</v>
      </c>
      <c r="AI2051" s="42">
        <v>154</v>
      </c>
      <c r="AJ2051" s="42">
        <v>190</v>
      </c>
      <c r="AK2051" s="42">
        <v>279</v>
      </c>
      <c r="AL2051" s="42">
        <v>166</v>
      </c>
      <c r="AM2051" s="42">
        <v>59</v>
      </c>
      <c r="AN2051" s="42">
        <v>5</v>
      </c>
      <c r="AO2051" s="42">
        <v>253</v>
      </c>
      <c r="AP2051" s="42">
        <v>634</v>
      </c>
      <c r="AQ2051" s="42">
        <v>148</v>
      </c>
      <c r="AR2051" s="42">
        <v>1632</v>
      </c>
      <c r="AS2051" s="42">
        <v>4</v>
      </c>
      <c r="AT2051" s="42">
        <v>80</v>
      </c>
      <c r="AU2051" s="42">
        <v>108</v>
      </c>
      <c r="AV2051" s="42">
        <v>280</v>
      </c>
      <c r="AW2051" s="42">
        <v>328</v>
      </c>
      <c r="AX2051" s="42">
        <v>256</v>
      </c>
      <c r="AY2051" s="42">
        <v>376</v>
      </c>
      <c r="AZ2051" s="42">
        <v>200</v>
      </c>
      <c r="BA2051" s="42">
        <v>832</v>
      </c>
      <c r="BB2051" s="42">
        <v>4</v>
      </c>
      <c r="BC2051" s="42">
        <v>64</v>
      </c>
      <c r="BD2051" s="42">
        <v>64</v>
      </c>
      <c r="BE2051" s="42">
        <v>132</v>
      </c>
      <c r="BF2051" s="42">
        <v>72</v>
      </c>
      <c r="BG2051" s="42">
        <v>216</v>
      </c>
      <c r="BH2051" s="42">
        <v>196</v>
      </c>
      <c r="BI2051" s="42">
        <v>84</v>
      </c>
      <c r="BJ2051" s="42">
        <v>800</v>
      </c>
      <c r="BK2051" s="42">
        <v>0</v>
      </c>
      <c r="BL2051" s="42">
        <v>16</v>
      </c>
      <c r="BM2051" s="42">
        <v>44</v>
      </c>
      <c r="BN2051" s="42">
        <v>148</v>
      </c>
      <c r="BO2051" s="42">
        <v>256</v>
      </c>
      <c r="BP2051" s="42">
        <v>40</v>
      </c>
      <c r="BQ2051" s="42">
        <v>180</v>
      </c>
      <c r="BR2051" s="42">
        <v>116</v>
      </c>
      <c r="BS2051" s="42">
        <v>180</v>
      </c>
      <c r="BT2051" s="42">
        <v>0</v>
      </c>
      <c r="BU2051" s="42">
        <v>0</v>
      </c>
      <c r="BV2051" s="42">
        <v>4</v>
      </c>
      <c r="BW2051" s="42">
        <v>20</v>
      </c>
      <c r="BX2051" s="42">
        <v>8</v>
      </c>
      <c r="BY2051" s="42">
        <v>40</v>
      </c>
      <c r="BZ2051" s="42">
        <v>0</v>
      </c>
      <c r="CA2051" s="42">
        <v>108</v>
      </c>
      <c r="CB2051" s="42">
        <v>932</v>
      </c>
      <c r="CC2051" s="42">
        <v>0</v>
      </c>
      <c r="CD2051" s="42">
        <v>72</v>
      </c>
      <c r="CE2051" s="42">
        <v>92</v>
      </c>
      <c r="CF2051" s="42">
        <v>236</v>
      </c>
      <c r="CG2051" s="42">
        <v>276</v>
      </c>
      <c r="CH2051" s="42">
        <v>196</v>
      </c>
      <c r="CI2051" s="42">
        <v>0</v>
      </c>
      <c r="CJ2051" s="42">
        <v>60</v>
      </c>
      <c r="CK2051" s="42">
        <v>520</v>
      </c>
      <c r="CL2051" s="42">
        <v>4</v>
      </c>
      <c r="CM2051" s="42">
        <v>8</v>
      </c>
      <c r="CN2051" s="42">
        <v>12</v>
      </c>
      <c r="CO2051" s="42">
        <v>24</v>
      </c>
      <c r="CP2051" s="42">
        <v>44</v>
      </c>
      <c r="CQ2051" s="42">
        <v>20</v>
      </c>
      <c r="CR2051" s="42">
        <v>376</v>
      </c>
      <c r="CS2051" s="42">
        <v>32</v>
      </c>
    </row>
    <row r="2052" spans="1:97">
      <c r="A2052" s="40" t="s">
        <v>4816</v>
      </c>
      <c r="B2052" s="40" t="s">
        <v>289</v>
      </c>
      <c r="C2052" s="40" t="s">
        <v>4176</v>
      </c>
      <c r="D2052" s="40" t="s">
        <v>4177</v>
      </c>
      <c r="E2052" s="40" t="s">
        <v>4369</v>
      </c>
      <c r="F2052" s="40" t="s">
        <v>2814</v>
      </c>
      <c r="G2052" s="41" t="s">
        <v>294</v>
      </c>
      <c r="H2052" s="40" t="s">
        <v>4817</v>
      </c>
      <c r="I2052" s="42">
        <v>467</v>
      </c>
      <c r="J2052" s="42">
        <v>85.974895000000004</v>
      </c>
      <c r="K2052" s="42">
        <v>50.803347000000002</v>
      </c>
      <c r="L2052" s="42">
        <v>82.066946000000002</v>
      </c>
      <c r="M2052" s="42">
        <v>108.445607</v>
      </c>
      <c r="N2052" s="42">
        <v>76.205021000000002</v>
      </c>
      <c r="O2052" s="42">
        <v>63.504184000000002</v>
      </c>
      <c r="P2052" s="42">
        <v>58</v>
      </c>
      <c r="Q2052" s="42">
        <v>41</v>
      </c>
      <c r="R2052" s="42">
        <v>90</v>
      </c>
      <c r="S2052" s="42">
        <v>64</v>
      </c>
      <c r="T2052" s="42">
        <v>96</v>
      </c>
      <c r="U2052" s="42">
        <v>51</v>
      </c>
      <c r="V2052" s="42">
        <v>231.54602499999999</v>
      </c>
      <c r="W2052" s="42">
        <v>50.803347000000002</v>
      </c>
      <c r="X2052" s="42">
        <v>25.401674</v>
      </c>
      <c r="Y2052" s="42">
        <v>43.964435000000002</v>
      </c>
      <c r="Z2052" s="42">
        <v>58.619247000000001</v>
      </c>
      <c r="AA2052" s="42">
        <v>30.286611000000001</v>
      </c>
      <c r="AB2052" s="42">
        <v>22.470711000000001</v>
      </c>
      <c r="AC2052" s="42">
        <v>0</v>
      </c>
      <c r="AD2052" s="42">
        <v>59.596234000000003</v>
      </c>
      <c r="AE2052" s="42">
        <v>129.93933100000001</v>
      </c>
      <c r="AF2052" s="42">
        <v>42.010460000000002</v>
      </c>
      <c r="AG2052" s="42">
        <v>235.45397500000001</v>
      </c>
      <c r="AH2052" s="42">
        <v>35.171548000000001</v>
      </c>
      <c r="AI2052" s="42">
        <v>25.401674</v>
      </c>
      <c r="AJ2052" s="42">
        <v>38.102510000000002</v>
      </c>
      <c r="AK2052" s="42">
        <v>49.826360000000001</v>
      </c>
      <c r="AL2052" s="42">
        <v>45.918410000000002</v>
      </c>
      <c r="AM2052" s="42">
        <v>34.194561</v>
      </c>
      <c r="AN2052" s="42">
        <v>6.8389119999999997</v>
      </c>
      <c r="AO2052" s="42">
        <v>48.849372000000002</v>
      </c>
      <c r="AP2052" s="42">
        <v>120.169456</v>
      </c>
      <c r="AQ2052" s="42">
        <v>66.435146000000003</v>
      </c>
      <c r="AR2052" s="42">
        <v>379.07112999999998</v>
      </c>
      <c r="AS2052" s="42">
        <v>11.723849</v>
      </c>
      <c r="AT2052" s="42">
        <v>11.723849</v>
      </c>
      <c r="AU2052" s="42">
        <v>3.90795</v>
      </c>
      <c r="AV2052" s="42">
        <v>27.355649</v>
      </c>
      <c r="AW2052" s="42">
        <v>46.895397000000003</v>
      </c>
      <c r="AX2052" s="42">
        <v>62.527197000000001</v>
      </c>
      <c r="AY2052" s="42">
        <v>164.13389100000001</v>
      </c>
      <c r="AZ2052" s="42">
        <v>50.803347000000002</v>
      </c>
      <c r="BA2052" s="42">
        <v>168.04184100000001</v>
      </c>
      <c r="BB2052" s="42">
        <v>3.90795</v>
      </c>
      <c r="BC2052" s="42">
        <v>11.723849</v>
      </c>
      <c r="BD2052" s="42">
        <v>3.90795</v>
      </c>
      <c r="BE2052" s="42">
        <v>19.539749</v>
      </c>
      <c r="BF2052" s="42">
        <v>7.8159000000000001</v>
      </c>
      <c r="BG2052" s="42">
        <v>42.987448000000001</v>
      </c>
      <c r="BH2052" s="42">
        <v>62.527197000000001</v>
      </c>
      <c r="BI2052" s="42">
        <v>15.631799000000001</v>
      </c>
      <c r="BJ2052" s="42">
        <v>211.02928900000001</v>
      </c>
      <c r="BK2052" s="42">
        <v>7.8159000000000001</v>
      </c>
      <c r="BL2052" s="42">
        <v>0</v>
      </c>
      <c r="BM2052" s="42">
        <v>0</v>
      </c>
      <c r="BN2052" s="42">
        <v>7.8159000000000001</v>
      </c>
      <c r="BO2052" s="42">
        <v>39.079498000000001</v>
      </c>
      <c r="BP2052" s="42">
        <v>19.539749</v>
      </c>
      <c r="BQ2052" s="42">
        <v>101.606695</v>
      </c>
      <c r="BR2052" s="42">
        <v>35.171548000000001</v>
      </c>
      <c r="BS2052" s="42">
        <v>39.079498000000001</v>
      </c>
      <c r="BT2052" s="42">
        <v>0</v>
      </c>
      <c r="BU2052" s="42">
        <v>0</v>
      </c>
      <c r="BV2052" s="42">
        <v>0</v>
      </c>
      <c r="BW2052" s="42">
        <v>3.90795</v>
      </c>
      <c r="BX2052" s="42">
        <v>0</v>
      </c>
      <c r="BY2052" s="42">
        <v>7.8159000000000001</v>
      </c>
      <c r="BZ2052" s="42">
        <v>0</v>
      </c>
      <c r="CA2052" s="42">
        <v>27.355649</v>
      </c>
      <c r="CB2052" s="42">
        <v>160.22594100000001</v>
      </c>
      <c r="CC2052" s="42">
        <v>3.90795</v>
      </c>
      <c r="CD2052" s="42">
        <v>11.723849</v>
      </c>
      <c r="CE2052" s="42">
        <v>3.90795</v>
      </c>
      <c r="CF2052" s="42">
        <v>23.447699</v>
      </c>
      <c r="CG2052" s="42">
        <v>42.987448000000001</v>
      </c>
      <c r="CH2052" s="42">
        <v>54.711297000000002</v>
      </c>
      <c r="CI2052" s="42">
        <v>3.90795</v>
      </c>
      <c r="CJ2052" s="42">
        <v>15.631799000000001</v>
      </c>
      <c r="CK2052" s="42">
        <v>179.76569000000001</v>
      </c>
      <c r="CL2052" s="42">
        <v>7.8159000000000001</v>
      </c>
      <c r="CM2052" s="42">
        <v>0</v>
      </c>
      <c r="CN2052" s="42">
        <v>0</v>
      </c>
      <c r="CO2052" s="42">
        <v>0</v>
      </c>
      <c r="CP2052" s="42">
        <v>3.90795</v>
      </c>
      <c r="CQ2052" s="42">
        <v>0</v>
      </c>
      <c r="CR2052" s="42">
        <v>160.22594100000001</v>
      </c>
      <c r="CS2052" s="42">
        <v>7.8159000000000001</v>
      </c>
    </row>
    <row r="2053" spans="1:97">
      <c r="A2053" s="40" t="s">
        <v>4818</v>
      </c>
      <c r="B2053" s="40" t="s">
        <v>289</v>
      </c>
      <c r="C2053" s="40" t="s">
        <v>4176</v>
      </c>
      <c r="D2053" s="40" t="s">
        <v>4187</v>
      </c>
      <c r="E2053" s="40" t="s">
        <v>4191</v>
      </c>
      <c r="F2053" s="40" t="s">
        <v>2814</v>
      </c>
      <c r="G2053" s="41" t="s">
        <v>294</v>
      </c>
      <c r="H2053" s="40" t="s">
        <v>4819</v>
      </c>
      <c r="I2053" s="42">
        <v>730</v>
      </c>
      <c r="J2053" s="42">
        <v>127.875862</v>
      </c>
      <c r="K2053" s="42">
        <v>76.524137999999994</v>
      </c>
      <c r="L2053" s="42">
        <v>141.97241399999999</v>
      </c>
      <c r="M2053" s="42">
        <v>166.13793100000001</v>
      </c>
      <c r="N2053" s="42">
        <v>139.95862099999999</v>
      </c>
      <c r="O2053" s="42">
        <v>77.531034000000005</v>
      </c>
      <c r="P2053" s="42">
        <v>109</v>
      </c>
      <c r="Q2053" s="42">
        <v>91</v>
      </c>
      <c r="R2053" s="42">
        <v>161</v>
      </c>
      <c r="S2053" s="42">
        <v>126</v>
      </c>
      <c r="T2053" s="42">
        <v>153</v>
      </c>
      <c r="U2053" s="42">
        <v>46</v>
      </c>
      <c r="V2053" s="42">
        <v>368.52413799999999</v>
      </c>
      <c r="W2053" s="42">
        <v>62.427585999999998</v>
      </c>
      <c r="X2053" s="42">
        <v>36.248275999999997</v>
      </c>
      <c r="Y2053" s="42">
        <v>71.489654999999999</v>
      </c>
      <c r="Z2053" s="42">
        <v>85.586207000000002</v>
      </c>
      <c r="AA2053" s="42">
        <v>70.482759000000001</v>
      </c>
      <c r="AB2053" s="42">
        <v>39.268965999999999</v>
      </c>
      <c r="AC2053" s="42">
        <v>3.0206900000000001</v>
      </c>
      <c r="AD2053" s="42">
        <v>77.531034000000005</v>
      </c>
      <c r="AE2053" s="42">
        <v>202.38620700000001</v>
      </c>
      <c r="AF2053" s="42">
        <v>88.606897000000004</v>
      </c>
      <c r="AG2053" s="42">
        <v>361.47586200000001</v>
      </c>
      <c r="AH2053" s="42">
        <v>65.448276000000007</v>
      </c>
      <c r="AI2053" s="42">
        <v>40.275861999999996</v>
      </c>
      <c r="AJ2053" s="42">
        <v>70.482759000000001</v>
      </c>
      <c r="AK2053" s="42">
        <v>80.551723999999993</v>
      </c>
      <c r="AL2053" s="42">
        <v>69.475862000000006</v>
      </c>
      <c r="AM2053" s="42">
        <v>33.227586000000002</v>
      </c>
      <c r="AN2053" s="42">
        <v>2.0137930000000002</v>
      </c>
      <c r="AO2053" s="42">
        <v>86.593102999999999</v>
      </c>
      <c r="AP2053" s="42">
        <v>192.317241</v>
      </c>
      <c r="AQ2053" s="42">
        <v>82.565517</v>
      </c>
      <c r="AR2053" s="42">
        <v>628.303448</v>
      </c>
      <c r="AS2053" s="42">
        <v>0</v>
      </c>
      <c r="AT2053" s="42">
        <v>24.165517000000001</v>
      </c>
      <c r="AU2053" s="42">
        <v>40.275861999999996</v>
      </c>
      <c r="AV2053" s="42">
        <v>108.744828</v>
      </c>
      <c r="AW2053" s="42">
        <v>104.717241</v>
      </c>
      <c r="AX2053" s="42">
        <v>68.468965999999995</v>
      </c>
      <c r="AY2053" s="42">
        <v>185.26896600000001</v>
      </c>
      <c r="AZ2053" s="42">
        <v>96.662069000000002</v>
      </c>
      <c r="BA2053" s="42">
        <v>318.17930999999999</v>
      </c>
      <c r="BB2053" s="42">
        <v>0</v>
      </c>
      <c r="BC2053" s="42">
        <v>20.137930999999998</v>
      </c>
      <c r="BD2053" s="42">
        <v>24.165517000000001</v>
      </c>
      <c r="BE2053" s="42">
        <v>72.496551999999994</v>
      </c>
      <c r="BF2053" s="42">
        <v>20.137930999999998</v>
      </c>
      <c r="BG2053" s="42">
        <v>60.413792999999998</v>
      </c>
      <c r="BH2053" s="42">
        <v>84.579310000000007</v>
      </c>
      <c r="BI2053" s="42">
        <v>36.248275999999997</v>
      </c>
      <c r="BJ2053" s="42">
        <v>310.12413800000002</v>
      </c>
      <c r="BK2053" s="42">
        <v>0</v>
      </c>
      <c r="BL2053" s="42">
        <v>4.0275860000000003</v>
      </c>
      <c r="BM2053" s="42">
        <v>16.110344999999999</v>
      </c>
      <c r="BN2053" s="42">
        <v>36.248275999999997</v>
      </c>
      <c r="BO2053" s="42">
        <v>84.579310000000007</v>
      </c>
      <c r="BP2053" s="42">
        <v>8.0551720000000007</v>
      </c>
      <c r="BQ2053" s="42">
        <v>100.689655</v>
      </c>
      <c r="BR2053" s="42">
        <v>60.413792999999998</v>
      </c>
      <c r="BS2053" s="42">
        <v>76.524137999999994</v>
      </c>
      <c r="BT2053" s="42">
        <v>0</v>
      </c>
      <c r="BU2053" s="42">
        <v>0</v>
      </c>
      <c r="BV2053" s="42">
        <v>0</v>
      </c>
      <c r="BW2053" s="42">
        <v>0</v>
      </c>
      <c r="BX2053" s="42">
        <v>4.0275860000000003</v>
      </c>
      <c r="BY2053" s="42">
        <v>8.0551720000000007</v>
      </c>
      <c r="BZ2053" s="42">
        <v>0</v>
      </c>
      <c r="CA2053" s="42">
        <v>64.441378999999998</v>
      </c>
      <c r="CB2053" s="42">
        <v>314.151724</v>
      </c>
      <c r="CC2053" s="42">
        <v>0</v>
      </c>
      <c r="CD2053" s="42">
        <v>24.165517000000001</v>
      </c>
      <c r="CE2053" s="42">
        <v>36.248275999999997</v>
      </c>
      <c r="CF2053" s="42">
        <v>76.524137999999994</v>
      </c>
      <c r="CG2053" s="42">
        <v>100.689655</v>
      </c>
      <c r="CH2053" s="42">
        <v>52.358620999999999</v>
      </c>
      <c r="CI2053" s="42">
        <v>4.0275860000000003</v>
      </c>
      <c r="CJ2053" s="42">
        <v>20.137930999999998</v>
      </c>
      <c r="CK2053" s="42">
        <v>237.62758600000001</v>
      </c>
      <c r="CL2053" s="42">
        <v>0</v>
      </c>
      <c r="CM2053" s="42">
        <v>0</v>
      </c>
      <c r="CN2053" s="42">
        <v>4.0275860000000003</v>
      </c>
      <c r="CO2053" s="42">
        <v>32.220689999999998</v>
      </c>
      <c r="CP2053" s="42">
        <v>0</v>
      </c>
      <c r="CQ2053" s="42">
        <v>8.0551720000000007</v>
      </c>
      <c r="CR2053" s="42">
        <v>181.24137899999999</v>
      </c>
      <c r="CS2053" s="42">
        <v>12.082758999999999</v>
      </c>
    </row>
    <row r="2054" spans="1:97">
      <c r="A2054" s="40" t="s">
        <v>4820</v>
      </c>
      <c r="B2054" s="40" t="s">
        <v>289</v>
      </c>
      <c r="C2054" s="40" t="s">
        <v>4176</v>
      </c>
      <c r="D2054" s="40" t="s">
        <v>4177</v>
      </c>
      <c r="E2054" s="40" t="s">
        <v>4253</v>
      </c>
      <c r="F2054" s="40" t="s">
        <v>2814</v>
      </c>
      <c r="G2054" s="41" t="s">
        <v>294</v>
      </c>
      <c r="H2054" s="40" t="s">
        <v>4821</v>
      </c>
      <c r="I2054" s="42">
        <v>199</v>
      </c>
      <c r="J2054" s="42">
        <v>33.330049000000002</v>
      </c>
      <c r="K2054" s="42">
        <v>29.408867000000001</v>
      </c>
      <c r="L2054" s="42">
        <v>34.310344999999998</v>
      </c>
      <c r="M2054" s="42">
        <v>46.073892000000001</v>
      </c>
      <c r="N2054" s="42">
        <v>40.192118000000001</v>
      </c>
      <c r="O2054" s="42">
        <v>15.684729000000001</v>
      </c>
      <c r="P2054" s="42">
        <v>34</v>
      </c>
      <c r="Q2054" s="42">
        <v>21</v>
      </c>
      <c r="R2054" s="42">
        <v>38</v>
      </c>
      <c r="S2054" s="42">
        <v>36</v>
      </c>
      <c r="T2054" s="42">
        <v>29</v>
      </c>
      <c r="U2054" s="42">
        <v>21</v>
      </c>
      <c r="V2054" s="42">
        <v>98.029556999999997</v>
      </c>
      <c r="W2054" s="42">
        <v>14.704433</v>
      </c>
      <c r="X2054" s="42">
        <v>17.645320000000002</v>
      </c>
      <c r="Y2054" s="42">
        <v>17.645320000000002</v>
      </c>
      <c r="Z2054" s="42">
        <v>20.586207000000002</v>
      </c>
      <c r="AA2054" s="42">
        <v>21.566502</v>
      </c>
      <c r="AB2054" s="42">
        <v>5.8817729999999999</v>
      </c>
      <c r="AC2054" s="42">
        <v>0</v>
      </c>
      <c r="AD2054" s="42">
        <v>21.566502</v>
      </c>
      <c r="AE2054" s="42">
        <v>56.857143000000001</v>
      </c>
      <c r="AF2054" s="42">
        <v>19.605910999999999</v>
      </c>
      <c r="AG2054" s="42">
        <v>100.970443</v>
      </c>
      <c r="AH2054" s="42">
        <v>18.625616000000001</v>
      </c>
      <c r="AI2054" s="42">
        <v>11.763547000000001</v>
      </c>
      <c r="AJ2054" s="42">
        <v>16.665025</v>
      </c>
      <c r="AK2054" s="42">
        <v>25.487684999999999</v>
      </c>
      <c r="AL2054" s="42">
        <v>18.625616000000001</v>
      </c>
      <c r="AM2054" s="42">
        <v>9.802956</v>
      </c>
      <c r="AN2054" s="42">
        <v>0</v>
      </c>
      <c r="AO2054" s="42">
        <v>20.586207000000002</v>
      </c>
      <c r="AP2054" s="42">
        <v>59.798029999999997</v>
      </c>
      <c r="AQ2054" s="42">
        <v>20.586207000000002</v>
      </c>
      <c r="AR2054" s="42">
        <v>168.610837</v>
      </c>
      <c r="AS2054" s="42">
        <v>3.9211819999999999</v>
      </c>
      <c r="AT2054" s="42">
        <v>0</v>
      </c>
      <c r="AU2054" s="42">
        <v>11.763547000000001</v>
      </c>
      <c r="AV2054" s="42">
        <v>27.448276</v>
      </c>
      <c r="AW2054" s="42">
        <v>23.527094000000002</v>
      </c>
      <c r="AX2054" s="42">
        <v>31.369458000000002</v>
      </c>
      <c r="AY2054" s="42">
        <v>54.896552</v>
      </c>
      <c r="AZ2054" s="42">
        <v>15.684729000000001</v>
      </c>
      <c r="BA2054" s="42">
        <v>82.344828000000007</v>
      </c>
      <c r="BB2054" s="42">
        <v>3.9211819999999999</v>
      </c>
      <c r="BC2054" s="42">
        <v>0</v>
      </c>
      <c r="BD2054" s="42">
        <v>7.842365</v>
      </c>
      <c r="BE2054" s="42">
        <v>11.763547000000001</v>
      </c>
      <c r="BF2054" s="42">
        <v>3.9211819999999999</v>
      </c>
      <c r="BG2054" s="42">
        <v>31.369458000000002</v>
      </c>
      <c r="BH2054" s="42">
        <v>23.527094000000002</v>
      </c>
      <c r="BI2054" s="42">
        <v>0</v>
      </c>
      <c r="BJ2054" s="42">
        <v>86.266009999999994</v>
      </c>
      <c r="BK2054" s="42">
        <v>0</v>
      </c>
      <c r="BL2054" s="42">
        <v>0</v>
      </c>
      <c r="BM2054" s="42">
        <v>3.9211819999999999</v>
      </c>
      <c r="BN2054" s="42">
        <v>15.684729000000001</v>
      </c>
      <c r="BO2054" s="42">
        <v>19.605910999999999</v>
      </c>
      <c r="BP2054" s="42">
        <v>0</v>
      </c>
      <c r="BQ2054" s="42">
        <v>31.369458000000002</v>
      </c>
      <c r="BR2054" s="42">
        <v>15.684729000000001</v>
      </c>
      <c r="BS2054" s="42">
        <v>7.842365</v>
      </c>
      <c r="BT2054" s="42">
        <v>0</v>
      </c>
      <c r="BU2054" s="42">
        <v>0</v>
      </c>
      <c r="BV2054" s="42">
        <v>0</v>
      </c>
      <c r="BW2054" s="42">
        <v>0</v>
      </c>
      <c r="BX2054" s="42">
        <v>0</v>
      </c>
      <c r="BY2054" s="42">
        <v>3.9211819999999999</v>
      </c>
      <c r="BZ2054" s="42">
        <v>0</v>
      </c>
      <c r="CA2054" s="42">
        <v>3.9211819999999999</v>
      </c>
      <c r="CB2054" s="42">
        <v>98.029556999999997</v>
      </c>
      <c r="CC2054" s="42">
        <v>3.9211819999999999</v>
      </c>
      <c r="CD2054" s="42">
        <v>0</v>
      </c>
      <c r="CE2054" s="42">
        <v>7.842365</v>
      </c>
      <c r="CF2054" s="42">
        <v>27.448276</v>
      </c>
      <c r="CG2054" s="42">
        <v>15.684729000000001</v>
      </c>
      <c r="CH2054" s="42">
        <v>27.448276</v>
      </c>
      <c r="CI2054" s="42">
        <v>3.9211819999999999</v>
      </c>
      <c r="CJ2054" s="42">
        <v>11.763547000000001</v>
      </c>
      <c r="CK2054" s="42">
        <v>62.738916000000003</v>
      </c>
      <c r="CL2054" s="42">
        <v>0</v>
      </c>
      <c r="CM2054" s="42">
        <v>0</v>
      </c>
      <c r="CN2054" s="42">
        <v>3.9211819999999999</v>
      </c>
      <c r="CO2054" s="42">
        <v>0</v>
      </c>
      <c r="CP2054" s="42">
        <v>7.842365</v>
      </c>
      <c r="CQ2054" s="42">
        <v>0</v>
      </c>
      <c r="CR2054" s="42">
        <v>50.975369000000001</v>
      </c>
      <c r="CS2054" s="42">
        <v>0</v>
      </c>
    </row>
    <row r="2055" spans="1:97">
      <c r="A2055" s="40" t="s">
        <v>4822</v>
      </c>
      <c r="B2055" s="40" t="s">
        <v>289</v>
      </c>
      <c r="C2055" s="40" t="s">
        <v>4176</v>
      </c>
      <c r="D2055" s="40" t="s">
        <v>4177</v>
      </c>
      <c r="E2055" s="40" t="s">
        <v>4286</v>
      </c>
      <c r="F2055" s="40" t="s">
        <v>2814</v>
      </c>
      <c r="G2055" s="41" t="s">
        <v>294</v>
      </c>
      <c r="H2055" s="40" t="s">
        <v>4823</v>
      </c>
      <c r="I2055" s="42">
        <v>279</v>
      </c>
      <c r="J2055" s="42">
        <v>62</v>
      </c>
      <c r="K2055" s="42">
        <v>33</v>
      </c>
      <c r="L2055" s="42">
        <v>67</v>
      </c>
      <c r="M2055" s="42">
        <v>66</v>
      </c>
      <c r="N2055" s="42">
        <v>31</v>
      </c>
      <c r="O2055" s="42">
        <v>20</v>
      </c>
      <c r="P2055" s="42">
        <v>48</v>
      </c>
      <c r="Q2055" s="42">
        <v>31</v>
      </c>
      <c r="R2055" s="42">
        <v>51</v>
      </c>
      <c r="S2055" s="42">
        <v>40</v>
      </c>
      <c r="T2055" s="42">
        <v>35</v>
      </c>
      <c r="U2055" s="42">
        <v>20</v>
      </c>
      <c r="V2055" s="42">
        <v>146</v>
      </c>
      <c r="W2055" s="42">
        <v>33</v>
      </c>
      <c r="X2055" s="42">
        <v>18</v>
      </c>
      <c r="Y2055" s="42">
        <v>33</v>
      </c>
      <c r="Z2055" s="42">
        <v>38</v>
      </c>
      <c r="AA2055" s="42">
        <v>14</v>
      </c>
      <c r="AB2055" s="42">
        <v>9</v>
      </c>
      <c r="AC2055" s="42">
        <v>1</v>
      </c>
      <c r="AD2055" s="42">
        <v>44</v>
      </c>
      <c r="AE2055" s="42">
        <v>84</v>
      </c>
      <c r="AF2055" s="42">
        <v>18</v>
      </c>
      <c r="AG2055" s="42">
        <v>133</v>
      </c>
      <c r="AH2055" s="42">
        <v>29</v>
      </c>
      <c r="AI2055" s="42">
        <v>15</v>
      </c>
      <c r="AJ2055" s="42">
        <v>34</v>
      </c>
      <c r="AK2055" s="42">
        <v>28</v>
      </c>
      <c r="AL2055" s="42">
        <v>17</v>
      </c>
      <c r="AM2055" s="42">
        <v>9</v>
      </c>
      <c r="AN2055" s="42">
        <v>1</v>
      </c>
      <c r="AO2055" s="42">
        <v>34</v>
      </c>
      <c r="AP2055" s="42">
        <v>76</v>
      </c>
      <c r="AQ2055" s="42">
        <v>23</v>
      </c>
      <c r="AR2055" s="42">
        <v>224</v>
      </c>
      <c r="AS2055" s="42">
        <v>20</v>
      </c>
      <c r="AT2055" s="42">
        <v>8</v>
      </c>
      <c r="AU2055" s="42">
        <v>8</v>
      </c>
      <c r="AV2055" s="42">
        <v>48</v>
      </c>
      <c r="AW2055" s="42">
        <v>32</v>
      </c>
      <c r="AX2055" s="42">
        <v>36</v>
      </c>
      <c r="AY2055" s="42">
        <v>40</v>
      </c>
      <c r="AZ2055" s="42">
        <v>32</v>
      </c>
      <c r="BA2055" s="42">
        <v>124</v>
      </c>
      <c r="BB2055" s="42">
        <v>8</v>
      </c>
      <c r="BC2055" s="42">
        <v>0</v>
      </c>
      <c r="BD2055" s="42">
        <v>4</v>
      </c>
      <c r="BE2055" s="42">
        <v>24</v>
      </c>
      <c r="BF2055" s="42">
        <v>8</v>
      </c>
      <c r="BG2055" s="42">
        <v>32</v>
      </c>
      <c r="BH2055" s="42">
        <v>28</v>
      </c>
      <c r="BI2055" s="42">
        <v>20</v>
      </c>
      <c r="BJ2055" s="42">
        <v>100</v>
      </c>
      <c r="BK2055" s="42">
        <v>12</v>
      </c>
      <c r="BL2055" s="42">
        <v>8</v>
      </c>
      <c r="BM2055" s="42">
        <v>4</v>
      </c>
      <c r="BN2055" s="42">
        <v>24</v>
      </c>
      <c r="BO2055" s="42">
        <v>24</v>
      </c>
      <c r="BP2055" s="42">
        <v>4</v>
      </c>
      <c r="BQ2055" s="42">
        <v>12</v>
      </c>
      <c r="BR2055" s="42">
        <v>12</v>
      </c>
      <c r="BS2055" s="42">
        <v>28</v>
      </c>
      <c r="BT2055" s="42">
        <v>0</v>
      </c>
      <c r="BU2055" s="42">
        <v>0</v>
      </c>
      <c r="BV2055" s="42">
        <v>0</v>
      </c>
      <c r="BW2055" s="42">
        <v>8</v>
      </c>
      <c r="BX2055" s="42">
        <v>0</v>
      </c>
      <c r="BY2055" s="42">
        <v>0</v>
      </c>
      <c r="BZ2055" s="42">
        <v>0</v>
      </c>
      <c r="CA2055" s="42">
        <v>20</v>
      </c>
      <c r="CB2055" s="42">
        <v>120</v>
      </c>
      <c r="CC2055" s="42">
        <v>20</v>
      </c>
      <c r="CD2055" s="42">
        <v>0</v>
      </c>
      <c r="CE2055" s="42">
        <v>8</v>
      </c>
      <c r="CF2055" s="42">
        <v>36</v>
      </c>
      <c r="CG2055" s="42">
        <v>24</v>
      </c>
      <c r="CH2055" s="42">
        <v>28</v>
      </c>
      <c r="CI2055" s="42">
        <v>0</v>
      </c>
      <c r="CJ2055" s="42">
        <v>4</v>
      </c>
      <c r="CK2055" s="42">
        <v>76</v>
      </c>
      <c r="CL2055" s="42">
        <v>0</v>
      </c>
      <c r="CM2055" s="42">
        <v>8</v>
      </c>
      <c r="CN2055" s="42">
        <v>0</v>
      </c>
      <c r="CO2055" s="42">
        <v>4</v>
      </c>
      <c r="CP2055" s="42">
        <v>8</v>
      </c>
      <c r="CQ2055" s="42">
        <v>8</v>
      </c>
      <c r="CR2055" s="42">
        <v>40</v>
      </c>
      <c r="CS2055" s="42">
        <v>8</v>
      </c>
    </row>
    <row r="2056" spans="1:97">
      <c r="A2056" s="40" t="s">
        <v>4824</v>
      </c>
      <c r="B2056" s="40" t="s">
        <v>289</v>
      </c>
      <c r="C2056" s="40" t="s">
        <v>4176</v>
      </c>
      <c r="D2056" s="40" t="s">
        <v>4177</v>
      </c>
      <c r="E2056" s="40" t="s">
        <v>4178</v>
      </c>
      <c r="F2056" s="40" t="s">
        <v>2814</v>
      </c>
      <c r="G2056" s="41" t="s">
        <v>294</v>
      </c>
      <c r="H2056" s="40" t="s">
        <v>4825</v>
      </c>
      <c r="I2056" s="42">
        <v>183</v>
      </c>
      <c r="J2056" s="42">
        <v>25.137363000000001</v>
      </c>
      <c r="K2056" s="42">
        <v>20.10989</v>
      </c>
      <c r="L2056" s="42">
        <v>34.186813000000001</v>
      </c>
      <c r="M2056" s="42">
        <v>48.263736000000002</v>
      </c>
      <c r="N2056" s="42">
        <v>28.153846000000001</v>
      </c>
      <c r="O2056" s="42">
        <v>27.148351999999999</v>
      </c>
      <c r="P2056" s="42">
        <v>43</v>
      </c>
      <c r="Q2056" s="42">
        <v>30</v>
      </c>
      <c r="R2056" s="42">
        <v>45</v>
      </c>
      <c r="S2056" s="42">
        <v>36</v>
      </c>
      <c r="T2056" s="42">
        <v>36</v>
      </c>
      <c r="U2056" s="42">
        <v>24</v>
      </c>
      <c r="V2056" s="42">
        <v>97.532966999999999</v>
      </c>
      <c r="W2056" s="42">
        <v>14.076923000000001</v>
      </c>
      <c r="X2056" s="42">
        <v>14.076923000000001</v>
      </c>
      <c r="Y2056" s="42">
        <v>15.082418000000001</v>
      </c>
      <c r="Z2056" s="42">
        <v>29.159341000000001</v>
      </c>
      <c r="AA2056" s="42">
        <v>13.071429</v>
      </c>
      <c r="AB2056" s="42">
        <v>12.065934</v>
      </c>
      <c r="AC2056" s="42">
        <v>0</v>
      </c>
      <c r="AD2056" s="42">
        <v>18.098901000000001</v>
      </c>
      <c r="AE2056" s="42">
        <v>57.313186999999999</v>
      </c>
      <c r="AF2056" s="42">
        <v>22.120878999999999</v>
      </c>
      <c r="AG2056" s="42">
        <v>85.467033000000001</v>
      </c>
      <c r="AH2056" s="42">
        <v>11.06044</v>
      </c>
      <c r="AI2056" s="42">
        <v>6.0329670000000002</v>
      </c>
      <c r="AJ2056" s="42">
        <v>19.104396000000001</v>
      </c>
      <c r="AK2056" s="42">
        <v>19.104396000000001</v>
      </c>
      <c r="AL2056" s="42">
        <v>15.082418000000001</v>
      </c>
      <c r="AM2056" s="42">
        <v>13.071429</v>
      </c>
      <c r="AN2056" s="42">
        <v>2.0109889999999999</v>
      </c>
      <c r="AO2056" s="42">
        <v>14.076923000000001</v>
      </c>
      <c r="AP2056" s="42">
        <v>47.258242000000003</v>
      </c>
      <c r="AQ2056" s="42">
        <v>24.131868000000001</v>
      </c>
      <c r="AR2056" s="42">
        <v>144.79120900000001</v>
      </c>
      <c r="AS2056" s="42">
        <v>8.0439559999999997</v>
      </c>
      <c r="AT2056" s="42">
        <v>16.087911999999999</v>
      </c>
      <c r="AU2056" s="42">
        <v>8.0439559999999997</v>
      </c>
      <c r="AV2056" s="42">
        <v>16.087911999999999</v>
      </c>
      <c r="AW2056" s="42">
        <v>16.087911999999999</v>
      </c>
      <c r="AX2056" s="42">
        <v>24.131868000000001</v>
      </c>
      <c r="AY2056" s="42">
        <v>48.263736000000002</v>
      </c>
      <c r="AZ2056" s="42">
        <v>8.0439559999999997</v>
      </c>
      <c r="BA2056" s="42">
        <v>72.395604000000006</v>
      </c>
      <c r="BB2056" s="42">
        <v>4.0219779999999998</v>
      </c>
      <c r="BC2056" s="42">
        <v>12.065934</v>
      </c>
      <c r="BD2056" s="42">
        <v>4.0219779999999998</v>
      </c>
      <c r="BE2056" s="42">
        <v>4.0219779999999998</v>
      </c>
      <c r="BF2056" s="42">
        <v>0</v>
      </c>
      <c r="BG2056" s="42">
        <v>24.131868000000001</v>
      </c>
      <c r="BH2056" s="42">
        <v>20.10989</v>
      </c>
      <c r="BI2056" s="42">
        <v>4.0219779999999998</v>
      </c>
      <c r="BJ2056" s="42">
        <v>72.395604000000006</v>
      </c>
      <c r="BK2056" s="42">
        <v>4.0219779999999998</v>
      </c>
      <c r="BL2056" s="42">
        <v>4.0219779999999998</v>
      </c>
      <c r="BM2056" s="42">
        <v>4.0219779999999998</v>
      </c>
      <c r="BN2056" s="42">
        <v>12.065934</v>
      </c>
      <c r="BO2056" s="42">
        <v>16.087911999999999</v>
      </c>
      <c r="BP2056" s="42">
        <v>0</v>
      </c>
      <c r="BQ2056" s="42">
        <v>28.153846000000001</v>
      </c>
      <c r="BR2056" s="42">
        <v>4.0219779999999998</v>
      </c>
      <c r="BS2056" s="42">
        <v>16.087911999999999</v>
      </c>
      <c r="BT2056" s="42">
        <v>0</v>
      </c>
      <c r="BU2056" s="42">
        <v>0</v>
      </c>
      <c r="BV2056" s="42">
        <v>0</v>
      </c>
      <c r="BW2056" s="42">
        <v>0</v>
      </c>
      <c r="BX2056" s="42">
        <v>0</v>
      </c>
      <c r="BY2056" s="42">
        <v>8.0439559999999997</v>
      </c>
      <c r="BZ2056" s="42">
        <v>0</v>
      </c>
      <c r="CA2056" s="42">
        <v>8.0439559999999997</v>
      </c>
      <c r="CB2056" s="42">
        <v>72.395604000000006</v>
      </c>
      <c r="CC2056" s="42">
        <v>8.0439559999999997</v>
      </c>
      <c r="CD2056" s="42">
        <v>16.087911999999999</v>
      </c>
      <c r="CE2056" s="42">
        <v>4.0219779999999998</v>
      </c>
      <c r="CF2056" s="42">
        <v>16.087911999999999</v>
      </c>
      <c r="CG2056" s="42">
        <v>16.087911999999999</v>
      </c>
      <c r="CH2056" s="42">
        <v>12.065934</v>
      </c>
      <c r="CI2056" s="42">
        <v>0</v>
      </c>
      <c r="CJ2056" s="42">
        <v>0</v>
      </c>
      <c r="CK2056" s="42">
        <v>56.307692000000003</v>
      </c>
      <c r="CL2056" s="42">
        <v>0</v>
      </c>
      <c r="CM2056" s="42">
        <v>0</v>
      </c>
      <c r="CN2056" s="42">
        <v>4.0219779999999998</v>
      </c>
      <c r="CO2056" s="42">
        <v>0</v>
      </c>
      <c r="CP2056" s="42">
        <v>0</v>
      </c>
      <c r="CQ2056" s="42">
        <v>4.0219779999999998</v>
      </c>
      <c r="CR2056" s="42">
        <v>48.263736000000002</v>
      </c>
      <c r="CS2056" s="42">
        <v>0</v>
      </c>
    </row>
    <row r="2057" spans="1:97">
      <c r="A2057" s="40" t="s">
        <v>4826</v>
      </c>
      <c r="B2057" s="40" t="s">
        <v>289</v>
      </c>
      <c r="C2057" s="40" t="s">
        <v>4176</v>
      </c>
      <c r="D2057" s="40" t="s">
        <v>4187</v>
      </c>
      <c r="E2057" s="40" t="s">
        <v>4233</v>
      </c>
      <c r="F2057" s="40" t="s">
        <v>4195</v>
      </c>
      <c r="G2057" s="41" t="s">
        <v>294</v>
      </c>
      <c r="H2057" s="40" t="s">
        <v>4827</v>
      </c>
      <c r="I2057" s="42">
        <v>492</v>
      </c>
      <c r="J2057" s="42">
        <v>57.4</v>
      </c>
      <c r="K2057" s="42">
        <v>71.75</v>
      </c>
      <c r="L2057" s="42">
        <v>84.05</v>
      </c>
      <c r="M2057" s="42">
        <v>112.75</v>
      </c>
      <c r="N2057" s="42">
        <v>92.25</v>
      </c>
      <c r="O2057" s="42">
        <v>73.8</v>
      </c>
      <c r="P2057" s="42">
        <v>74</v>
      </c>
      <c r="Q2057" s="42">
        <v>74</v>
      </c>
      <c r="R2057" s="42">
        <v>93</v>
      </c>
      <c r="S2057" s="42">
        <v>107</v>
      </c>
      <c r="T2057" s="42">
        <v>89</v>
      </c>
      <c r="U2057" s="42">
        <v>58</v>
      </c>
      <c r="V2057" s="42">
        <v>254.2</v>
      </c>
      <c r="W2057" s="42">
        <v>22.55</v>
      </c>
      <c r="X2057" s="42">
        <v>38.950000000000003</v>
      </c>
      <c r="Y2057" s="42">
        <v>52.274999999999999</v>
      </c>
      <c r="Z2057" s="42">
        <v>59.45</v>
      </c>
      <c r="AA2057" s="42">
        <v>49.2</v>
      </c>
      <c r="AB2057" s="42">
        <v>30.75</v>
      </c>
      <c r="AC2057" s="42">
        <v>1.0249999999999999</v>
      </c>
      <c r="AD2057" s="42">
        <v>34.85</v>
      </c>
      <c r="AE2057" s="42">
        <v>158.875</v>
      </c>
      <c r="AF2057" s="42">
        <v>60.475000000000001</v>
      </c>
      <c r="AG2057" s="42">
        <v>237.8</v>
      </c>
      <c r="AH2057" s="42">
        <v>34.85</v>
      </c>
      <c r="AI2057" s="42">
        <v>32.799999999999997</v>
      </c>
      <c r="AJ2057" s="42">
        <v>31.774999999999999</v>
      </c>
      <c r="AK2057" s="42">
        <v>53.3</v>
      </c>
      <c r="AL2057" s="42">
        <v>43.05</v>
      </c>
      <c r="AM2057" s="42">
        <v>41</v>
      </c>
      <c r="AN2057" s="42">
        <v>1.0249999999999999</v>
      </c>
      <c r="AO2057" s="42">
        <v>50.225000000000001</v>
      </c>
      <c r="AP2057" s="42">
        <v>118.9</v>
      </c>
      <c r="AQ2057" s="42">
        <v>68.674999999999997</v>
      </c>
      <c r="AR2057" s="42">
        <v>434.6</v>
      </c>
      <c r="AS2057" s="42">
        <v>61.5</v>
      </c>
      <c r="AT2057" s="42">
        <v>12.3</v>
      </c>
      <c r="AU2057" s="42">
        <v>16.399999999999999</v>
      </c>
      <c r="AV2057" s="42">
        <v>24.6</v>
      </c>
      <c r="AW2057" s="42">
        <v>49.2</v>
      </c>
      <c r="AX2057" s="42">
        <v>77.900000000000006</v>
      </c>
      <c r="AY2057" s="42">
        <v>147.6</v>
      </c>
      <c r="AZ2057" s="42">
        <v>45.1</v>
      </c>
      <c r="BA2057" s="42">
        <v>225.5</v>
      </c>
      <c r="BB2057" s="42">
        <v>45.1</v>
      </c>
      <c r="BC2057" s="42">
        <v>12.3</v>
      </c>
      <c r="BD2057" s="42">
        <v>12.3</v>
      </c>
      <c r="BE2057" s="42">
        <v>4.0999999999999996</v>
      </c>
      <c r="BF2057" s="42">
        <v>8.1999999999999993</v>
      </c>
      <c r="BG2057" s="42">
        <v>61.5</v>
      </c>
      <c r="BH2057" s="42">
        <v>69.7</v>
      </c>
      <c r="BI2057" s="42">
        <v>12.3</v>
      </c>
      <c r="BJ2057" s="42">
        <v>209.1</v>
      </c>
      <c r="BK2057" s="42">
        <v>16.399999999999999</v>
      </c>
      <c r="BL2057" s="42">
        <v>0</v>
      </c>
      <c r="BM2057" s="42">
        <v>4.0999999999999996</v>
      </c>
      <c r="BN2057" s="42">
        <v>20.5</v>
      </c>
      <c r="BO2057" s="42">
        <v>41</v>
      </c>
      <c r="BP2057" s="42">
        <v>16.399999999999999</v>
      </c>
      <c r="BQ2057" s="42">
        <v>77.900000000000006</v>
      </c>
      <c r="BR2057" s="42">
        <v>32.799999999999997</v>
      </c>
      <c r="BS2057" s="42">
        <v>49.2</v>
      </c>
      <c r="BT2057" s="42">
        <v>0</v>
      </c>
      <c r="BU2057" s="42">
        <v>0</v>
      </c>
      <c r="BV2057" s="42">
        <v>0</v>
      </c>
      <c r="BW2057" s="42">
        <v>0</v>
      </c>
      <c r="BX2057" s="42">
        <v>8.1999999999999993</v>
      </c>
      <c r="BY2057" s="42">
        <v>16.399999999999999</v>
      </c>
      <c r="BZ2057" s="42">
        <v>0</v>
      </c>
      <c r="CA2057" s="42">
        <v>24.6</v>
      </c>
      <c r="CB2057" s="42">
        <v>200.9</v>
      </c>
      <c r="CC2057" s="42">
        <v>45.1</v>
      </c>
      <c r="CD2057" s="42">
        <v>8.1999999999999993</v>
      </c>
      <c r="CE2057" s="42">
        <v>16.399999999999999</v>
      </c>
      <c r="CF2057" s="42">
        <v>20.5</v>
      </c>
      <c r="CG2057" s="42">
        <v>41</v>
      </c>
      <c r="CH2057" s="42">
        <v>53.3</v>
      </c>
      <c r="CI2057" s="42">
        <v>0</v>
      </c>
      <c r="CJ2057" s="42">
        <v>16.399999999999999</v>
      </c>
      <c r="CK2057" s="42">
        <v>184.5</v>
      </c>
      <c r="CL2057" s="42">
        <v>16.399999999999999</v>
      </c>
      <c r="CM2057" s="42">
        <v>4.0999999999999996</v>
      </c>
      <c r="CN2057" s="42">
        <v>0</v>
      </c>
      <c r="CO2057" s="42">
        <v>4.0999999999999996</v>
      </c>
      <c r="CP2057" s="42">
        <v>0</v>
      </c>
      <c r="CQ2057" s="42">
        <v>8.1999999999999993</v>
      </c>
      <c r="CR2057" s="42">
        <v>147.6</v>
      </c>
      <c r="CS2057" s="42">
        <v>4.0999999999999996</v>
      </c>
    </row>
    <row r="2058" spans="1:97">
      <c r="A2058" s="40" t="s">
        <v>4828</v>
      </c>
      <c r="B2058" s="40" t="s">
        <v>289</v>
      </c>
      <c r="C2058" s="40" t="s">
        <v>4176</v>
      </c>
      <c r="D2058" s="40" t="s">
        <v>4177</v>
      </c>
      <c r="E2058" s="40" t="s">
        <v>4253</v>
      </c>
      <c r="F2058" s="40" t="s">
        <v>2814</v>
      </c>
      <c r="G2058" s="41" t="s">
        <v>294</v>
      </c>
      <c r="H2058" s="40" t="s">
        <v>4829</v>
      </c>
      <c r="I2058" s="42">
        <v>165</v>
      </c>
      <c r="J2058" s="42">
        <v>26</v>
      </c>
      <c r="K2058" s="42">
        <v>15</v>
      </c>
      <c r="L2058" s="42">
        <v>34</v>
      </c>
      <c r="M2058" s="42">
        <v>40</v>
      </c>
      <c r="N2058" s="42">
        <v>29</v>
      </c>
      <c r="O2058" s="42">
        <v>21</v>
      </c>
      <c r="P2058" s="42">
        <v>24</v>
      </c>
      <c r="Q2058" s="42">
        <v>22</v>
      </c>
      <c r="R2058" s="42">
        <v>33</v>
      </c>
      <c r="S2058" s="42">
        <v>27</v>
      </c>
      <c r="T2058" s="42">
        <v>26</v>
      </c>
      <c r="U2058" s="42">
        <v>18</v>
      </c>
      <c r="V2058" s="42">
        <v>90</v>
      </c>
      <c r="W2058" s="42">
        <v>16</v>
      </c>
      <c r="X2058" s="42">
        <v>9</v>
      </c>
      <c r="Y2058" s="42">
        <v>18</v>
      </c>
      <c r="Z2058" s="42">
        <v>19</v>
      </c>
      <c r="AA2058" s="42">
        <v>16</v>
      </c>
      <c r="AB2058" s="42">
        <v>12</v>
      </c>
      <c r="AC2058" s="42">
        <v>0</v>
      </c>
      <c r="AD2058" s="42">
        <v>20</v>
      </c>
      <c r="AE2058" s="42">
        <v>49</v>
      </c>
      <c r="AF2058" s="42">
        <v>21</v>
      </c>
      <c r="AG2058" s="42">
        <v>75</v>
      </c>
      <c r="AH2058" s="42">
        <v>10</v>
      </c>
      <c r="AI2058" s="42">
        <v>6</v>
      </c>
      <c r="AJ2058" s="42">
        <v>16</v>
      </c>
      <c r="AK2058" s="42">
        <v>21</v>
      </c>
      <c r="AL2058" s="42">
        <v>13</v>
      </c>
      <c r="AM2058" s="42">
        <v>8</v>
      </c>
      <c r="AN2058" s="42">
        <v>1</v>
      </c>
      <c r="AO2058" s="42">
        <v>11</v>
      </c>
      <c r="AP2058" s="42">
        <v>48</v>
      </c>
      <c r="AQ2058" s="42">
        <v>16</v>
      </c>
      <c r="AR2058" s="42">
        <v>148</v>
      </c>
      <c r="AS2058" s="42">
        <v>16</v>
      </c>
      <c r="AT2058" s="42">
        <v>0</v>
      </c>
      <c r="AU2058" s="42">
        <v>16</v>
      </c>
      <c r="AV2058" s="42">
        <v>8</v>
      </c>
      <c r="AW2058" s="42">
        <v>24</v>
      </c>
      <c r="AX2058" s="42">
        <v>24</v>
      </c>
      <c r="AY2058" s="42">
        <v>52</v>
      </c>
      <c r="AZ2058" s="42">
        <v>8</v>
      </c>
      <c r="BA2058" s="42">
        <v>68</v>
      </c>
      <c r="BB2058" s="42">
        <v>8</v>
      </c>
      <c r="BC2058" s="42">
        <v>0</v>
      </c>
      <c r="BD2058" s="42">
        <v>8</v>
      </c>
      <c r="BE2058" s="42">
        <v>4</v>
      </c>
      <c r="BF2058" s="42">
        <v>8</v>
      </c>
      <c r="BG2058" s="42">
        <v>12</v>
      </c>
      <c r="BH2058" s="42">
        <v>24</v>
      </c>
      <c r="BI2058" s="42">
        <v>4</v>
      </c>
      <c r="BJ2058" s="42">
        <v>80</v>
      </c>
      <c r="BK2058" s="42">
        <v>8</v>
      </c>
      <c r="BL2058" s="42">
        <v>0</v>
      </c>
      <c r="BM2058" s="42">
        <v>8</v>
      </c>
      <c r="BN2058" s="42">
        <v>4</v>
      </c>
      <c r="BO2058" s="42">
        <v>16</v>
      </c>
      <c r="BP2058" s="42">
        <v>12</v>
      </c>
      <c r="BQ2058" s="42">
        <v>28</v>
      </c>
      <c r="BR2058" s="42">
        <v>4</v>
      </c>
      <c r="BS2058" s="42">
        <v>4</v>
      </c>
      <c r="BT2058" s="42">
        <v>0</v>
      </c>
      <c r="BU2058" s="42">
        <v>0</v>
      </c>
      <c r="BV2058" s="42">
        <v>0</v>
      </c>
      <c r="BW2058" s="42">
        <v>0</v>
      </c>
      <c r="BX2058" s="42">
        <v>0</v>
      </c>
      <c r="BY2058" s="42">
        <v>0</v>
      </c>
      <c r="BZ2058" s="42">
        <v>0</v>
      </c>
      <c r="CA2058" s="42">
        <v>4</v>
      </c>
      <c r="CB2058" s="42">
        <v>64</v>
      </c>
      <c r="CC2058" s="42">
        <v>12</v>
      </c>
      <c r="CD2058" s="42">
        <v>0</v>
      </c>
      <c r="CE2058" s="42">
        <v>8</v>
      </c>
      <c r="CF2058" s="42">
        <v>8</v>
      </c>
      <c r="CG2058" s="42">
        <v>20</v>
      </c>
      <c r="CH2058" s="42">
        <v>16</v>
      </c>
      <c r="CI2058" s="42">
        <v>0</v>
      </c>
      <c r="CJ2058" s="42">
        <v>0</v>
      </c>
      <c r="CK2058" s="42">
        <v>80</v>
      </c>
      <c r="CL2058" s="42">
        <v>4</v>
      </c>
      <c r="CM2058" s="42">
        <v>0</v>
      </c>
      <c r="CN2058" s="42">
        <v>8</v>
      </c>
      <c r="CO2058" s="42">
        <v>0</v>
      </c>
      <c r="CP2058" s="42">
        <v>4</v>
      </c>
      <c r="CQ2058" s="42">
        <v>8</v>
      </c>
      <c r="CR2058" s="42">
        <v>52</v>
      </c>
      <c r="CS2058" s="42">
        <v>4</v>
      </c>
    </row>
    <row r="2059" spans="1:97">
      <c r="A2059" s="40" t="s">
        <v>4830</v>
      </c>
      <c r="B2059" s="40" t="s">
        <v>289</v>
      </c>
      <c r="C2059" s="40" t="s">
        <v>4176</v>
      </c>
      <c r="D2059" s="40" t="s">
        <v>4177</v>
      </c>
      <c r="E2059" s="40" t="s">
        <v>4381</v>
      </c>
      <c r="F2059" s="40" t="s">
        <v>2814</v>
      </c>
      <c r="G2059" s="41" t="s">
        <v>294</v>
      </c>
      <c r="H2059" s="40" t="s">
        <v>4831</v>
      </c>
      <c r="I2059" s="42">
        <v>321</v>
      </c>
      <c r="J2059" s="42">
        <v>75</v>
      </c>
      <c r="K2059" s="42">
        <v>43</v>
      </c>
      <c r="L2059" s="42">
        <v>79</v>
      </c>
      <c r="M2059" s="42">
        <v>68</v>
      </c>
      <c r="N2059" s="42">
        <v>35</v>
      </c>
      <c r="O2059" s="42">
        <v>21</v>
      </c>
      <c r="P2059" s="42">
        <v>42</v>
      </c>
      <c r="Q2059" s="42">
        <v>32</v>
      </c>
      <c r="R2059" s="42">
        <v>60</v>
      </c>
      <c r="S2059" s="42">
        <v>54</v>
      </c>
      <c r="T2059" s="42">
        <v>39</v>
      </c>
      <c r="U2059" s="42">
        <v>20</v>
      </c>
      <c r="V2059" s="42">
        <v>158</v>
      </c>
      <c r="W2059" s="42">
        <v>33</v>
      </c>
      <c r="X2059" s="42">
        <v>20</v>
      </c>
      <c r="Y2059" s="42">
        <v>44</v>
      </c>
      <c r="Z2059" s="42">
        <v>34</v>
      </c>
      <c r="AA2059" s="42">
        <v>17</v>
      </c>
      <c r="AB2059" s="42">
        <v>10</v>
      </c>
      <c r="AC2059" s="42">
        <v>0</v>
      </c>
      <c r="AD2059" s="42">
        <v>40</v>
      </c>
      <c r="AE2059" s="42">
        <v>100</v>
      </c>
      <c r="AF2059" s="42">
        <v>18</v>
      </c>
      <c r="AG2059" s="42">
        <v>163</v>
      </c>
      <c r="AH2059" s="42">
        <v>42</v>
      </c>
      <c r="AI2059" s="42">
        <v>23</v>
      </c>
      <c r="AJ2059" s="42">
        <v>35</v>
      </c>
      <c r="AK2059" s="42">
        <v>34</v>
      </c>
      <c r="AL2059" s="42">
        <v>18</v>
      </c>
      <c r="AM2059" s="42">
        <v>9</v>
      </c>
      <c r="AN2059" s="42">
        <v>2</v>
      </c>
      <c r="AO2059" s="42">
        <v>49</v>
      </c>
      <c r="AP2059" s="42">
        <v>94</v>
      </c>
      <c r="AQ2059" s="42">
        <v>20</v>
      </c>
      <c r="AR2059" s="42">
        <v>236</v>
      </c>
      <c r="AS2059" s="42">
        <v>16</v>
      </c>
      <c r="AT2059" s="42">
        <v>4</v>
      </c>
      <c r="AU2059" s="42">
        <v>28</v>
      </c>
      <c r="AV2059" s="42">
        <v>32</v>
      </c>
      <c r="AW2059" s="42">
        <v>40</v>
      </c>
      <c r="AX2059" s="42">
        <v>40</v>
      </c>
      <c r="AY2059" s="42">
        <v>60</v>
      </c>
      <c r="AZ2059" s="42">
        <v>16</v>
      </c>
      <c r="BA2059" s="42">
        <v>112</v>
      </c>
      <c r="BB2059" s="42">
        <v>12</v>
      </c>
      <c r="BC2059" s="42">
        <v>4</v>
      </c>
      <c r="BD2059" s="42">
        <v>16</v>
      </c>
      <c r="BE2059" s="42">
        <v>16</v>
      </c>
      <c r="BF2059" s="42">
        <v>0</v>
      </c>
      <c r="BG2059" s="42">
        <v>36</v>
      </c>
      <c r="BH2059" s="42">
        <v>28</v>
      </c>
      <c r="BI2059" s="42">
        <v>0</v>
      </c>
      <c r="BJ2059" s="42">
        <v>124</v>
      </c>
      <c r="BK2059" s="42">
        <v>4</v>
      </c>
      <c r="BL2059" s="42">
        <v>0</v>
      </c>
      <c r="BM2059" s="42">
        <v>12</v>
      </c>
      <c r="BN2059" s="42">
        <v>16</v>
      </c>
      <c r="BO2059" s="42">
        <v>40</v>
      </c>
      <c r="BP2059" s="42">
        <v>4</v>
      </c>
      <c r="BQ2059" s="42">
        <v>32</v>
      </c>
      <c r="BR2059" s="42">
        <v>16</v>
      </c>
      <c r="BS2059" s="42">
        <v>16</v>
      </c>
      <c r="BT2059" s="42">
        <v>0</v>
      </c>
      <c r="BU2059" s="42">
        <v>0</v>
      </c>
      <c r="BV2059" s="42">
        <v>0</v>
      </c>
      <c r="BW2059" s="42">
        <v>0</v>
      </c>
      <c r="BX2059" s="42">
        <v>4</v>
      </c>
      <c r="BY2059" s="42">
        <v>0</v>
      </c>
      <c r="BZ2059" s="42">
        <v>0</v>
      </c>
      <c r="CA2059" s="42">
        <v>12</v>
      </c>
      <c r="CB2059" s="42">
        <v>144</v>
      </c>
      <c r="CC2059" s="42">
        <v>8</v>
      </c>
      <c r="CD2059" s="42">
        <v>0</v>
      </c>
      <c r="CE2059" s="42">
        <v>28</v>
      </c>
      <c r="CF2059" s="42">
        <v>28</v>
      </c>
      <c r="CG2059" s="42">
        <v>36</v>
      </c>
      <c r="CH2059" s="42">
        <v>40</v>
      </c>
      <c r="CI2059" s="42">
        <v>0</v>
      </c>
      <c r="CJ2059" s="42">
        <v>4</v>
      </c>
      <c r="CK2059" s="42">
        <v>76</v>
      </c>
      <c r="CL2059" s="42">
        <v>8</v>
      </c>
      <c r="CM2059" s="42">
        <v>4</v>
      </c>
      <c r="CN2059" s="42">
        <v>0</v>
      </c>
      <c r="CO2059" s="42">
        <v>4</v>
      </c>
      <c r="CP2059" s="42">
        <v>0</v>
      </c>
      <c r="CQ2059" s="42">
        <v>0</v>
      </c>
      <c r="CR2059" s="42">
        <v>60</v>
      </c>
      <c r="CS2059" s="42">
        <v>0</v>
      </c>
    </row>
    <row r="2060" spans="1:97">
      <c r="A2060" s="40" t="s">
        <v>4832</v>
      </c>
      <c r="B2060" s="40" t="s">
        <v>289</v>
      </c>
      <c r="C2060" s="40" t="s">
        <v>4176</v>
      </c>
      <c r="D2060" s="40" t="s">
        <v>4201</v>
      </c>
      <c r="E2060" s="40" t="s">
        <v>4291</v>
      </c>
      <c r="F2060" s="40" t="s">
        <v>2903</v>
      </c>
      <c r="G2060" s="41" t="s">
        <v>294</v>
      </c>
      <c r="H2060" s="40" t="s">
        <v>4833</v>
      </c>
      <c r="I2060" s="42">
        <v>292</v>
      </c>
      <c r="J2060" s="42">
        <v>56.420338999999998</v>
      </c>
      <c r="K2060" s="42">
        <v>40.583050999999998</v>
      </c>
      <c r="L2060" s="42">
        <v>64.338982999999999</v>
      </c>
      <c r="M2060" s="42">
        <v>47.511864000000003</v>
      </c>
      <c r="N2060" s="42">
        <v>47.511864000000003</v>
      </c>
      <c r="O2060" s="42">
        <v>35.633898000000002</v>
      </c>
      <c r="P2060" s="42">
        <v>52</v>
      </c>
      <c r="Q2060" s="42">
        <v>45</v>
      </c>
      <c r="R2060" s="42">
        <v>58</v>
      </c>
      <c r="S2060" s="42">
        <v>47</v>
      </c>
      <c r="T2060" s="42">
        <v>51</v>
      </c>
      <c r="U2060" s="42">
        <v>31</v>
      </c>
      <c r="V2060" s="42">
        <v>157.38305099999999</v>
      </c>
      <c r="W2060" s="42">
        <v>29.694915000000002</v>
      </c>
      <c r="X2060" s="42">
        <v>18.80678</v>
      </c>
      <c r="Y2060" s="42">
        <v>38.603389999999997</v>
      </c>
      <c r="Z2060" s="42">
        <v>28.705085</v>
      </c>
      <c r="AA2060" s="42">
        <v>21.776271000000001</v>
      </c>
      <c r="AB2060" s="42">
        <v>19.796610000000001</v>
      </c>
      <c r="AC2060" s="42">
        <v>0</v>
      </c>
      <c r="AD2060" s="42">
        <v>35.633898000000002</v>
      </c>
      <c r="AE2060" s="42">
        <v>89.084745999999996</v>
      </c>
      <c r="AF2060" s="42">
        <v>32.664406999999997</v>
      </c>
      <c r="AG2060" s="42">
        <v>134.61694900000001</v>
      </c>
      <c r="AH2060" s="42">
        <v>26.725424</v>
      </c>
      <c r="AI2060" s="42">
        <v>21.776271000000001</v>
      </c>
      <c r="AJ2060" s="42">
        <v>25.735593000000001</v>
      </c>
      <c r="AK2060" s="42">
        <v>18.80678</v>
      </c>
      <c r="AL2060" s="42">
        <v>25.735593000000001</v>
      </c>
      <c r="AM2060" s="42">
        <v>12.867796999999999</v>
      </c>
      <c r="AN2060" s="42">
        <v>2.9694919999999998</v>
      </c>
      <c r="AO2060" s="42">
        <v>35.633898000000002</v>
      </c>
      <c r="AP2060" s="42">
        <v>63.349153000000001</v>
      </c>
      <c r="AQ2060" s="42">
        <v>35.633898000000002</v>
      </c>
      <c r="AR2060" s="42">
        <v>233.6</v>
      </c>
      <c r="AS2060" s="42">
        <v>43.552542000000003</v>
      </c>
      <c r="AT2060" s="42">
        <v>3.9593219999999998</v>
      </c>
      <c r="AU2060" s="42">
        <v>0</v>
      </c>
      <c r="AV2060" s="42">
        <v>15.837287999999999</v>
      </c>
      <c r="AW2060" s="42">
        <v>19.796610000000001</v>
      </c>
      <c r="AX2060" s="42">
        <v>35.633898000000002</v>
      </c>
      <c r="AY2060" s="42">
        <v>87.105085000000003</v>
      </c>
      <c r="AZ2060" s="42">
        <v>27.715254000000002</v>
      </c>
      <c r="BA2060" s="42">
        <v>130.65762699999999</v>
      </c>
      <c r="BB2060" s="42">
        <v>31.674575999999998</v>
      </c>
      <c r="BC2060" s="42">
        <v>3.9593219999999998</v>
      </c>
      <c r="BD2060" s="42">
        <v>0</v>
      </c>
      <c r="BE2060" s="42">
        <v>3.9593219999999998</v>
      </c>
      <c r="BF2060" s="42">
        <v>0</v>
      </c>
      <c r="BG2060" s="42">
        <v>27.715254000000002</v>
      </c>
      <c r="BH2060" s="42">
        <v>47.511864000000003</v>
      </c>
      <c r="BI2060" s="42">
        <v>15.837287999999999</v>
      </c>
      <c r="BJ2060" s="42">
        <v>102.942373</v>
      </c>
      <c r="BK2060" s="42">
        <v>11.877966000000001</v>
      </c>
      <c r="BL2060" s="42">
        <v>0</v>
      </c>
      <c r="BM2060" s="42">
        <v>0</v>
      </c>
      <c r="BN2060" s="42">
        <v>11.877966000000001</v>
      </c>
      <c r="BO2060" s="42">
        <v>19.796610000000001</v>
      </c>
      <c r="BP2060" s="42">
        <v>7.9186439999999996</v>
      </c>
      <c r="BQ2060" s="42">
        <v>39.593220000000002</v>
      </c>
      <c r="BR2060" s="42">
        <v>11.877966000000001</v>
      </c>
      <c r="BS2060" s="42">
        <v>19.796610000000001</v>
      </c>
      <c r="BT2060" s="42">
        <v>0</v>
      </c>
      <c r="BU2060" s="42">
        <v>0</v>
      </c>
      <c r="BV2060" s="42">
        <v>0</v>
      </c>
      <c r="BW2060" s="42">
        <v>0</v>
      </c>
      <c r="BX2060" s="42">
        <v>0</v>
      </c>
      <c r="BY2060" s="42">
        <v>3.9593219999999998</v>
      </c>
      <c r="BZ2060" s="42">
        <v>0</v>
      </c>
      <c r="CA2060" s="42">
        <v>15.837287999999999</v>
      </c>
      <c r="CB2060" s="42">
        <v>106.901695</v>
      </c>
      <c r="CC2060" s="42">
        <v>35.633898000000002</v>
      </c>
      <c r="CD2060" s="42">
        <v>3.9593219999999998</v>
      </c>
      <c r="CE2060" s="42">
        <v>0</v>
      </c>
      <c r="CF2060" s="42">
        <v>7.9186439999999996</v>
      </c>
      <c r="CG2060" s="42">
        <v>19.796610000000001</v>
      </c>
      <c r="CH2060" s="42">
        <v>27.715254000000002</v>
      </c>
      <c r="CI2060" s="42">
        <v>3.9593219999999998</v>
      </c>
      <c r="CJ2060" s="42">
        <v>7.9186439999999996</v>
      </c>
      <c r="CK2060" s="42">
        <v>106.901695</v>
      </c>
      <c r="CL2060" s="42">
        <v>7.9186439999999996</v>
      </c>
      <c r="CM2060" s="42">
        <v>0</v>
      </c>
      <c r="CN2060" s="42">
        <v>0</v>
      </c>
      <c r="CO2060" s="42">
        <v>7.9186439999999996</v>
      </c>
      <c r="CP2060" s="42">
        <v>0</v>
      </c>
      <c r="CQ2060" s="42">
        <v>3.9593219999999998</v>
      </c>
      <c r="CR2060" s="42">
        <v>83.145763000000002</v>
      </c>
      <c r="CS2060" s="42">
        <v>3.9593219999999998</v>
      </c>
    </row>
    <row r="2061" spans="1:97">
      <c r="A2061" s="40" t="s">
        <v>4834</v>
      </c>
      <c r="B2061" s="40" t="s">
        <v>289</v>
      </c>
      <c r="C2061" s="40" t="s">
        <v>4176</v>
      </c>
      <c r="D2061" s="40" t="s">
        <v>4201</v>
      </c>
      <c r="E2061" s="40" t="s">
        <v>4291</v>
      </c>
      <c r="F2061" s="40" t="s">
        <v>2903</v>
      </c>
      <c r="G2061" s="41" t="s">
        <v>294</v>
      </c>
      <c r="H2061" s="40" t="s">
        <v>4835</v>
      </c>
      <c r="I2061" s="42">
        <v>405</v>
      </c>
      <c r="J2061" s="42">
        <v>54.291758000000002</v>
      </c>
      <c r="K2061" s="42">
        <v>63.226356000000003</v>
      </c>
      <c r="L2061" s="42">
        <v>78.377083999999996</v>
      </c>
      <c r="M2061" s="42">
        <v>86.445645999999996</v>
      </c>
      <c r="N2061" s="42">
        <v>90.486262999999994</v>
      </c>
      <c r="O2061" s="42">
        <v>32.172893000000002</v>
      </c>
      <c r="P2061" s="42">
        <v>41</v>
      </c>
      <c r="Q2061" s="42">
        <v>80</v>
      </c>
      <c r="R2061" s="42">
        <v>82</v>
      </c>
      <c r="S2061" s="42">
        <v>97</v>
      </c>
      <c r="T2061" s="42">
        <v>64</v>
      </c>
      <c r="U2061" s="42">
        <v>33</v>
      </c>
      <c r="V2061" s="42">
        <v>214.03045900000001</v>
      </c>
      <c r="W2061" s="42">
        <v>26.140476</v>
      </c>
      <c r="X2061" s="42">
        <v>41.139166000000003</v>
      </c>
      <c r="Y2061" s="42">
        <v>42.201582999999999</v>
      </c>
      <c r="Z2061" s="42">
        <v>45.230462000000003</v>
      </c>
      <c r="AA2061" s="42">
        <v>46.248533999999999</v>
      </c>
      <c r="AB2061" s="42">
        <v>12.064835</v>
      </c>
      <c r="AC2061" s="42">
        <v>1.005403</v>
      </c>
      <c r="AD2061" s="42">
        <v>33.178296000000003</v>
      </c>
      <c r="AE2061" s="42">
        <v>146.668464</v>
      </c>
      <c r="AF2061" s="42">
        <v>34.183698999999997</v>
      </c>
      <c r="AG2061" s="42">
        <v>190.96954099999999</v>
      </c>
      <c r="AH2061" s="42">
        <v>28.151281999999998</v>
      </c>
      <c r="AI2061" s="42">
        <v>22.08719</v>
      </c>
      <c r="AJ2061" s="42">
        <v>36.1755</v>
      </c>
      <c r="AK2061" s="42">
        <v>41.215184999999998</v>
      </c>
      <c r="AL2061" s="42">
        <v>44.237727999999997</v>
      </c>
      <c r="AM2061" s="42">
        <v>16.086447</v>
      </c>
      <c r="AN2061" s="42">
        <v>3.0162089999999999</v>
      </c>
      <c r="AO2061" s="42">
        <v>32.172893000000002</v>
      </c>
      <c r="AP2061" s="42">
        <v>114.558919</v>
      </c>
      <c r="AQ2061" s="42">
        <v>44.237727999999997</v>
      </c>
      <c r="AR2061" s="42">
        <v>349.67750000000001</v>
      </c>
      <c r="AS2061" s="42">
        <v>32.172893000000002</v>
      </c>
      <c r="AT2061" s="42">
        <v>20.082719000000001</v>
      </c>
      <c r="AU2061" s="42">
        <v>0</v>
      </c>
      <c r="AV2061" s="42">
        <v>12.064835</v>
      </c>
      <c r="AW2061" s="42">
        <v>52.280951999999999</v>
      </c>
      <c r="AX2061" s="42">
        <v>52.280951999999999</v>
      </c>
      <c r="AY2061" s="42">
        <v>116.626739</v>
      </c>
      <c r="AZ2061" s="42">
        <v>64.168411000000006</v>
      </c>
      <c r="BA2061" s="42">
        <v>192.910663</v>
      </c>
      <c r="BB2061" s="42">
        <v>20.108058</v>
      </c>
      <c r="BC2061" s="42">
        <v>20.082719000000001</v>
      </c>
      <c r="BD2061" s="42">
        <v>0</v>
      </c>
      <c r="BE2061" s="42">
        <v>12.064835</v>
      </c>
      <c r="BF2061" s="42">
        <v>4.0216120000000002</v>
      </c>
      <c r="BG2061" s="42">
        <v>48.259340000000002</v>
      </c>
      <c r="BH2061" s="42">
        <v>64.345787000000001</v>
      </c>
      <c r="BI2061" s="42">
        <v>24.028312</v>
      </c>
      <c r="BJ2061" s="42">
        <v>156.76683700000001</v>
      </c>
      <c r="BK2061" s="42">
        <v>12.064835</v>
      </c>
      <c r="BL2061" s="42">
        <v>0</v>
      </c>
      <c r="BM2061" s="42">
        <v>0</v>
      </c>
      <c r="BN2061" s="42">
        <v>0</v>
      </c>
      <c r="BO2061" s="42">
        <v>48.259340000000002</v>
      </c>
      <c r="BP2061" s="42">
        <v>4.0216120000000002</v>
      </c>
      <c r="BQ2061" s="42">
        <v>52.280951999999999</v>
      </c>
      <c r="BR2061" s="42">
        <v>40.140098000000002</v>
      </c>
      <c r="BS2061" s="42">
        <v>24.078990999999998</v>
      </c>
      <c r="BT2061" s="42">
        <v>4.0216120000000002</v>
      </c>
      <c r="BU2061" s="42">
        <v>0</v>
      </c>
      <c r="BV2061" s="42">
        <v>0</v>
      </c>
      <c r="BW2061" s="42">
        <v>0</v>
      </c>
      <c r="BX2061" s="42">
        <v>8.0432229999999993</v>
      </c>
      <c r="BY2061" s="42">
        <v>0</v>
      </c>
      <c r="BZ2061" s="42">
        <v>0</v>
      </c>
      <c r="CA2061" s="42">
        <v>12.014156</v>
      </c>
      <c r="CB2061" s="42">
        <v>168.75565399999999</v>
      </c>
      <c r="CC2061" s="42">
        <v>16.086447</v>
      </c>
      <c r="CD2061" s="42">
        <v>20.082719000000001</v>
      </c>
      <c r="CE2061" s="42">
        <v>0</v>
      </c>
      <c r="CF2061" s="42">
        <v>8.0432229999999993</v>
      </c>
      <c r="CG2061" s="42">
        <v>36.194504999999999</v>
      </c>
      <c r="CH2061" s="42">
        <v>48.259340000000002</v>
      </c>
      <c r="CI2061" s="42">
        <v>0</v>
      </c>
      <c r="CJ2061" s="42">
        <v>40.089418999999999</v>
      </c>
      <c r="CK2061" s="42">
        <v>156.84285499999999</v>
      </c>
      <c r="CL2061" s="42">
        <v>12.064835</v>
      </c>
      <c r="CM2061" s="42">
        <v>0</v>
      </c>
      <c r="CN2061" s="42">
        <v>0</v>
      </c>
      <c r="CO2061" s="42">
        <v>4.0216120000000002</v>
      </c>
      <c r="CP2061" s="42">
        <v>8.0432229999999993</v>
      </c>
      <c r="CQ2061" s="42">
        <v>4.0216120000000002</v>
      </c>
      <c r="CR2061" s="42">
        <v>116.626739</v>
      </c>
      <c r="CS2061" s="42">
        <v>12.064835</v>
      </c>
    </row>
    <row r="2062" spans="1:97">
      <c r="A2062" s="40" t="s">
        <v>4836</v>
      </c>
      <c r="B2062" s="40" t="s">
        <v>289</v>
      </c>
      <c r="C2062" s="40" t="s">
        <v>4176</v>
      </c>
      <c r="D2062" s="40" t="s">
        <v>4177</v>
      </c>
      <c r="E2062" s="40" t="s">
        <v>4492</v>
      </c>
      <c r="F2062" s="40" t="s">
        <v>2814</v>
      </c>
      <c r="G2062" s="41" t="s">
        <v>294</v>
      </c>
      <c r="H2062" s="40" t="s">
        <v>4837</v>
      </c>
      <c r="I2062" s="42">
        <v>946</v>
      </c>
      <c r="J2062" s="42">
        <v>167.059574</v>
      </c>
      <c r="K2062" s="42">
        <v>145.925532</v>
      </c>
      <c r="L2062" s="42">
        <v>177.12340399999999</v>
      </c>
      <c r="M2062" s="42">
        <v>230.461702</v>
      </c>
      <c r="N2062" s="42">
        <v>155.989362</v>
      </c>
      <c r="O2062" s="42">
        <v>69.440426000000002</v>
      </c>
      <c r="P2062" s="42">
        <v>171</v>
      </c>
      <c r="Q2062" s="42">
        <v>135</v>
      </c>
      <c r="R2062" s="42">
        <v>200</v>
      </c>
      <c r="S2062" s="42">
        <v>192</v>
      </c>
      <c r="T2062" s="42">
        <v>102</v>
      </c>
      <c r="U2062" s="42">
        <v>49</v>
      </c>
      <c r="V2062" s="42">
        <v>454.88510600000001</v>
      </c>
      <c r="W2062" s="42">
        <v>80.510638</v>
      </c>
      <c r="X2062" s="42">
        <v>69.440426000000002</v>
      </c>
      <c r="Y2062" s="42">
        <v>82.523403999999999</v>
      </c>
      <c r="Z2062" s="42">
        <v>118.753191</v>
      </c>
      <c r="AA2062" s="42">
        <v>75.478723000000002</v>
      </c>
      <c r="AB2062" s="42">
        <v>25.159573999999999</v>
      </c>
      <c r="AC2062" s="42">
        <v>3.0191490000000001</v>
      </c>
      <c r="AD2062" s="42">
        <v>110.702128</v>
      </c>
      <c r="AE2062" s="42">
        <v>282.79361699999998</v>
      </c>
      <c r="AF2062" s="42">
        <v>61.389361999999998</v>
      </c>
      <c r="AG2062" s="42">
        <v>491.11489399999999</v>
      </c>
      <c r="AH2062" s="42">
        <v>86.548935999999998</v>
      </c>
      <c r="AI2062" s="42">
        <v>76.485106000000002</v>
      </c>
      <c r="AJ2062" s="42">
        <v>94.6</v>
      </c>
      <c r="AK2062" s="42">
        <v>111.708511</v>
      </c>
      <c r="AL2062" s="42">
        <v>80.510638</v>
      </c>
      <c r="AM2062" s="42">
        <v>39.248936</v>
      </c>
      <c r="AN2062" s="42">
        <v>2.0127660000000001</v>
      </c>
      <c r="AO2062" s="42">
        <v>124.791489</v>
      </c>
      <c r="AP2062" s="42">
        <v>288.83191499999998</v>
      </c>
      <c r="AQ2062" s="42">
        <v>77.491489000000001</v>
      </c>
      <c r="AR2062" s="42">
        <v>797.05531900000005</v>
      </c>
      <c r="AS2062" s="42">
        <v>0</v>
      </c>
      <c r="AT2062" s="42">
        <v>24.153191</v>
      </c>
      <c r="AU2062" s="42">
        <v>52.331915000000002</v>
      </c>
      <c r="AV2062" s="42">
        <v>104.66383</v>
      </c>
      <c r="AW2062" s="42">
        <v>148.944681</v>
      </c>
      <c r="AX2062" s="42">
        <v>116.740426</v>
      </c>
      <c r="AY2062" s="42">
        <v>233.480851</v>
      </c>
      <c r="AZ2062" s="42">
        <v>116.740426</v>
      </c>
      <c r="BA2062" s="42">
        <v>382.42553199999998</v>
      </c>
      <c r="BB2062" s="42">
        <v>0</v>
      </c>
      <c r="BC2062" s="42">
        <v>20.127659999999999</v>
      </c>
      <c r="BD2062" s="42">
        <v>32.204255000000003</v>
      </c>
      <c r="BE2062" s="42">
        <v>44.280850999999998</v>
      </c>
      <c r="BF2062" s="42">
        <v>28.178723000000002</v>
      </c>
      <c r="BG2062" s="42">
        <v>104.66383</v>
      </c>
      <c r="BH2062" s="42">
        <v>108.689362</v>
      </c>
      <c r="BI2062" s="42">
        <v>44.280850999999998</v>
      </c>
      <c r="BJ2062" s="42">
        <v>414.62978700000002</v>
      </c>
      <c r="BK2062" s="42">
        <v>0</v>
      </c>
      <c r="BL2062" s="42">
        <v>4.0255320000000001</v>
      </c>
      <c r="BM2062" s="42">
        <v>20.127659999999999</v>
      </c>
      <c r="BN2062" s="42">
        <v>60.382978999999999</v>
      </c>
      <c r="BO2062" s="42">
        <v>120.765957</v>
      </c>
      <c r="BP2062" s="42">
        <v>12.076596</v>
      </c>
      <c r="BQ2062" s="42">
        <v>124.791489</v>
      </c>
      <c r="BR2062" s="42">
        <v>72.459574000000003</v>
      </c>
      <c r="BS2062" s="42">
        <v>120.765957</v>
      </c>
      <c r="BT2062" s="42">
        <v>0</v>
      </c>
      <c r="BU2062" s="42">
        <v>0</v>
      </c>
      <c r="BV2062" s="42">
        <v>0</v>
      </c>
      <c r="BW2062" s="42">
        <v>0</v>
      </c>
      <c r="BX2062" s="42">
        <v>4.0255320000000001</v>
      </c>
      <c r="BY2062" s="42">
        <v>20.127659999999999</v>
      </c>
      <c r="BZ2062" s="42">
        <v>0</v>
      </c>
      <c r="CA2062" s="42">
        <v>96.612765999999993</v>
      </c>
      <c r="CB2062" s="42">
        <v>354.24680899999998</v>
      </c>
      <c r="CC2062" s="42">
        <v>0</v>
      </c>
      <c r="CD2062" s="42">
        <v>16.102128</v>
      </c>
      <c r="CE2062" s="42">
        <v>32.204255000000003</v>
      </c>
      <c r="CF2062" s="42">
        <v>80.510638</v>
      </c>
      <c r="CG2062" s="42">
        <v>120.765957</v>
      </c>
      <c r="CH2062" s="42">
        <v>92.587233999999995</v>
      </c>
      <c r="CI2062" s="42">
        <v>0</v>
      </c>
      <c r="CJ2062" s="42">
        <v>12.076596</v>
      </c>
      <c r="CK2062" s="42">
        <v>322.042553</v>
      </c>
      <c r="CL2062" s="42">
        <v>0</v>
      </c>
      <c r="CM2062" s="42">
        <v>8.0510640000000002</v>
      </c>
      <c r="CN2062" s="42">
        <v>20.127659999999999</v>
      </c>
      <c r="CO2062" s="42">
        <v>24.153191</v>
      </c>
      <c r="CP2062" s="42">
        <v>24.153191</v>
      </c>
      <c r="CQ2062" s="42">
        <v>4.0255320000000001</v>
      </c>
      <c r="CR2062" s="42">
        <v>233.480851</v>
      </c>
      <c r="CS2062" s="42">
        <v>8.0510640000000002</v>
      </c>
    </row>
    <row r="2063" spans="1:97">
      <c r="A2063" s="40" t="s">
        <v>4838</v>
      </c>
      <c r="B2063" s="40" t="s">
        <v>289</v>
      </c>
      <c r="C2063" s="40" t="s">
        <v>4176</v>
      </c>
      <c r="D2063" s="40" t="s">
        <v>4187</v>
      </c>
      <c r="E2063" s="40" t="s">
        <v>4221</v>
      </c>
      <c r="F2063" s="40" t="s">
        <v>4195</v>
      </c>
      <c r="G2063" s="41" t="s">
        <v>294</v>
      </c>
      <c r="H2063" s="40" t="s">
        <v>4839</v>
      </c>
      <c r="I2063" s="42">
        <v>199</v>
      </c>
      <c r="J2063" s="42">
        <v>22.004808000000001</v>
      </c>
      <c r="K2063" s="42">
        <v>25.831731000000001</v>
      </c>
      <c r="L2063" s="42">
        <v>26.788461999999999</v>
      </c>
      <c r="M2063" s="42">
        <v>52.620192000000003</v>
      </c>
      <c r="N2063" s="42">
        <v>39.225962000000003</v>
      </c>
      <c r="O2063" s="42">
        <v>32.528846000000001</v>
      </c>
      <c r="P2063" s="42">
        <v>21</v>
      </c>
      <c r="Q2063" s="42">
        <v>32</v>
      </c>
      <c r="R2063" s="42">
        <v>42</v>
      </c>
      <c r="S2063" s="42">
        <v>34</v>
      </c>
      <c r="T2063" s="42">
        <v>64</v>
      </c>
      <c r="U2063" s="42">
        <v>21</v>
      </c>
      <c r="V2063" s="42">
        <v>107.153846</v>
      </c>
      <c r="W2063" s="42">
        <v>8.6105769999999993</v>
      </c>
      <c r="X2063" s="42">
        <v>16.264423000000001</v>
      </c>
      <c r="Y2063" s="42">
        <v>15.307691999999999</v>
      </c>
      <c r="Z2063" s="42">
        <v>30.615385</v>
      </c>
      <c r="AA2063" s="42">
        <v>25.831731000000001</v>
      </c>
      <c r="AB2063" s="42">
        <v>9.5673080000000006</v>
      </c>
      <c r="AC2063" s="42">
        <v>0.956731</v>
      </c>
      <c r="AD2063" s="42">
        <v>11.480769</v>
      </c>
      <c r="AE2063" s="42">
        <v>69.841346000000001</v>
      </c>
      <c r="AF2063" s="42">
        <v>25.831731000000001</v>
      </c>
      <c r="AG2063" s="42">
        <v>91.846153999999999</v>
      </c>
      <c r="AH2063" s="42">
        <v>13.394231</v>
      </c>
      <c r="AI2063" s="42">
        <v>9.5673080000000006</v>
      </c>
      <c r="AJ2063" s="42">
        <v>11.480769</v>
      </c>
      <c r="AK2063" s="42">
        <v>22.004808000000001</v>
      </c>
      <c r="AL2063" s="42">
        <v>13.394231</v>
      </c>
      <c r="AM2063" s="42">
        <v>21.048076999999999</v>
      </c>
      <c r="AN2063" s="42">
        <v>0.956731</v>
      </c>
      <c r="AO2063" s="42">
        <v>14.350962000000001</v>
      </c>
      <c r="AP2063" s="42">
        <v>47.836537999999997</v>
      </c>
      <c r="AQ2063" s="42">
        <v>29.658653999999999</v>
      </c>
      <c r="AR2063" s="42">
        <v>176.03846200000001</v>
      </c>
      <c r="AS2063" s="42">
        <v>30.615385</v>
      </c>
      <c r="AT2063" s="42">
        <v>3.8269229999999999</v>
      </c>
      <c r="AU2063" s="42">
        <v>0</v>
      </c>
      <c r="AV2063" s="42">
        <v>19.134615</v>
      </c>
      <c r="AW2063" s="42">
        <v>15.307691999999999</v>
      </c>
      <c r="AX2063" s="42">
        <v>15.307691999999999</v>
      </c>
      <c r="AY2063" s="42">
        <v>80.365385000000003</v>
      </c>
      <c r="AZ2063" s="42">
        <v>11.480769</v>
      </c>
      <c r="BA2063" s="42">
        <v>107.153846</v>
      </c>
      <c r="BB2063" s="42">
        <v>26.788461999999999</v>
      </c>
      <c r="BC2063" s="42">
        <v>0</v>
      </c>
      <c r="BD2063" s="42">
        <v>0</v>
      </c>
      <c r="BE2063" s="42">
        <v>7.6538459999999997</v>
      </c>
      <c r="BF2063" s="42">
        <v>0</v>
      </c>
      <c r="BG2063" s="42">
        <v>11.480769</v>
      </c>
      <c r="BH2063" s="42">
        <v>53.576923000000001</v>
      </c>
      <c r="BI2063" s="42">
        <v>7.6538459999999997</v>
      </c>
      <c r="BJ2063" s="42">
        <v>68.884614999999997</v>
      </c>
      <c r="BK2063" s="42">
        <v>3.8269229999999999</v>
      </c>
      <c r="BL2063" s="42">
        <v>3.8269229999999999</v>
      </c>
      <c r="BM2063" s="42">
        <v>0</v>
      </c>
      <c r="BN2063" s="42">
        <v>11.480769</v>
      </c>
      <c r="BO2063" s="42">
        <v>15.307691999999999</v>
      </c>
      <c r="BP2063" s="42">
        <v>3.8269229999999999</v>
      </c>
      <c r="BQ2063" s="42">
        <v>26.788461999999999</v>
      </c>
      <c r="BR2063" s="42">
        <v>3.8269229999999999</v>
      </c>
      <c r="BS2063" s="42">
        <v>15.307691999999999</v>
      </c>
      <c r="BT2063" s="42">
        <v>0</v>
      </c>
      <c r="BU2063" s="42">
        <v>0</v>
      </c>
      <c r="BV2063" s="42">
        <v>0</v>
      </c>
      <c r="BW2063" s="42">
        <v>3.8269229999999999</v>
      </c>
      <c r="BX2063" s="42">
        <v>3.8269229999999999</v>
      </c>
      <c r="BY2063" s="42">
        <v>0</v>
      </c>
      <c r="BZ2063" s="42">
        <v>0</v>
      </c>
      <c r="CA2063" s="42">
        <v>7.6538459999999997</v>
      </c>
      <c r="CB2063" s="42">
        <v>65.057692000000003</v>
      </c>
      <c r="CC2063" s="42">
        <v>22.961538000000001</v>
      </c>
      <c r="CD2063" s="42">
        <v>3.8269229999999999</v>
      </c>
      <c r="CE2063" s="42">
        <v>0</v>
      </c>
      <c r="CF2063" s="42">
        <v>11.480769</v>
      </c>
      <c r="CG2063" s="42">
        <v>7.6538459999999997</v>
      </c>
      <c r="CH2063" s="42">
        <v>15.307691999999999</v>
      </c>
      <c r="CI2063" s="42">
        <v>0</v>
      </c>
      <c r="CJ2063" s="42">
        <v>3.8269229999999999</v>
      </c>
      <c r="CK2063" s="42">
        <v>95.673077000000006</v>
      </c>
      <c r="CL2063" s="42">
        <v>7.6538459999999997</v>
      </c>
      <c r="CM2063" s="42">
        <v>0</v>
      </c>
      <c r="CN2063" s="42">
        <v>0</v>
      </c>
      <c r="CO2063" s="42">
        <v>3.8269229999999999</v>
      </c>
      <c r="CP2063" s="42">
        <v>3.8269229999999999</v>
      </c>
      <c r="CQ2063" s="42">
        <v>0</v>
      </c>
      <c r="CR2063" s="42">
        <v>80.365385000000003</v>
      </c>
      <c r="CS2063" s="42">
        <v>0</v>
      </c>
    </row>
    <row r="2064" spans="1:97">
      <c r="A2064" s="40" t="s">
        <v>4840</v>
      </c>
      <c r="B2064" s="40" t="s">
        <v>289</v>
      </c>
      <c r="C2064" s="40" t="s">
        <v>4176</v>
      </c>
      <c r="D2064" s="40" t="s">
        <v>4201</v>
      </c>
      <c r="E2064" s="40" t="s">
        <v>4205</v>
      </c>
      <c r="F2064" s="40" t="s">
        <v>2903</v>
      </c>
      <c r="G2064" s="41" t="s">
        <v>294</v>
      </c>
      <c r="H2064" s="40" t="s">
        <v>4841</v>
      </c>
      <c r="I2064" s="42">
        <v>1613</v>
      </c>
      <c r="J2064" s="42">
        <v>323.94177100000002</v>
      </c>
      <c r="K2064" s="42">
        <v>250.144385</v>
      </c>
      <c r="L2064" s="42">
        <v>354.610814</v>
      </c>
      <c r="M2064" s="42">
        <v>346.94355300000001</v>
      </c>
      <c r="N2064" s="42">
        <v>229.05941799999999</v>
      </c>
      <c r="O2064" s="42">
        <v>108.300059</v>
      </c>
      <c r="P2064" s="42">
        <v>263</v>
      </c>
      <c r="Q2064" s="42">
        <v>240</v>
      </c>
      <c r="R2064" s="42">
        <v>325</v>
      </c>
      <c r="S2064" s="42">
        <v>261</v>
      </c>
      <c r="T2064" s="42">
        <v>157</v>
      </c>
      <c r="U2064" s="42">
        <v>74</v>
      </c>
      <c r="V2064" s="42">
        <v>809.85442699999999</v>
      </c>
      <c r="W2064" s="42">
        <v>166.762923</v>
      </c>
      <c r="X2064" s="42">
        <v>131.30184199999999</v>
      </c>
      <c r="Y2064" s="42">
        <v>171.55496099999999</v>
      </c>
      <c r="Z2064" s="42">
        <v>175.38859199999999</v>
      </c>
      <c r="AA2064" s="42">
        <v>117.884135</v>
      </c>
      <c r="AB2064" s="42">
        <v>44.086750000000002</v>
      </c>
      <c r="AC2064" s="42">
        <v>2.8752230000000001</v>
      </c>
      <c r="AD2064" s="42">
        <v>211.80808099999999</v>
      </c>
      <c r="AE2064" s="42">
        <v>489.746286</v>
      </c>
      <c r="AF2064" s="42">
        <v>108.300059</v>
      </c>
      <c r="AG2064" s="42">
        <v>803.14557300000001</v>
      </c>
      <c r="AH2064" s="42">
        <v>157.17884699999999</v>
      </c>
      <c r="AI2064" s="42">
        <v>118.84254300000001</v>
      </c>
      <c r="AJ2064" s="42">
        <v>183.05585300000001</v>
      </c>
      <c r="AK2064" s="42">
        <v>171.55496099999999</v>
      </c>
      <c r="AL2064" s="42">
        <v>111.175282</v>
      </c>
      <c r="AM2064" s="42">
        <v>56.546048999999996</v>
      </c>
      <c r="AN2064" s="42">
        <v>4.7920379999999998</v>
      </c>
      <c r="AO2064" s="42">
        <v>191.681521</v>
      </c>
      <c r="AP2064" s="42">
        <v>489.746286</v>
      </c>
      <c r="AQ2064" s="42">
        <v>121.717766</v>
      </c>
      <c r="AR2064" s="42">
        <v>1299.600713</v>
      </c>
      <c r="AS2064" s="42">
        <v>19.168151999999999</v>
      </c>
      <c r="AT2064" s="42">
        <v>61.338087000000002</v>
      </c>
      <c r="AU2064" s="42">
        <v>80.506238999999994</v>
      </c>
      <c r="AV2064" s="42">
        <v>230.01782499999999</v>
      </c>
      <c r="AW2064" s="42">
        <v>210.849673</v>
      </c>
      <c r="AX2064" s="42">
        <v>210.849673</v>
      </c>
      <c r="AY2064" s="42">
        <v>348.86036799999999</v>
      </c>
      <c r="AZ2064" s="42">
        <v>138.010695</v>
      </c>
      <c r="BA2064" s="42">
        <v>670.88532399999997</v>
      </c>
      <c r="BB2064" s="42">
        <v>11.500890999999999</v>
      </c>
      <c r="BC2064" s="42">
        <v>38.336303999999998</v>
      </c>
      <c r="BD2064" s="42">
        <v>53.670825999999998</v>
      </c>
      <c r="BE2064" s="42">
        <v>84.339868999999993</v>
      </c>
      <c r="BF2064" s="42">
        <v>49.837195000000001</v>
      </c>
      <c r="BG2064" s="42">
        <v>195.515152</v>
      </c>
      <c r="BH2064" s="42">
        <v>191.681521</v>
      </c>
      <c r="BI2064" s="42">
        <v>46.003565000000002</v>
      </c>
      <c r="BJ2064" s="42">
        <v>628.71538899999996</v>
      </c>
      <c r="BK2064" s="42">
        <v>7.6672609999999999</v>
      </c>
      <c r="BL2064" s="42">
        <v>23.001783</v>
      </c>
      <c r="BM2064" s="42">
        <v>26.835412999999999</v>
      </c>
      <c r="BN2064" s="42">
        <v>145.67795599999999</v>
      </c>
      <c r="BO2064" s="42">
        <v>161.01247799999999</v>
      </c>
      <c r="BP2064" s="42">
        <v>15.334522</v>
      </c>
      <c r="BQ2064" s="42">
        <v>157.17884699999999</v>
      </c>
      <c r="BR2064" s="42">
        <v>92.007130000000004</v>
      </c>
      <c r="BS2064" s="42">
        <v>161.01247799999999</v>
      </c>
      <c r="BT2064" s="42">
        <v>0</v>
      </c>
      <c r="BU2064" s="42">
        <v>0</v>
      </c>
      <c r="BV2064" s="42">
        <v>3.8336299999999999</v>
      </c>
      <c r="BW2064" s="42">
        <v>15.334522</v>
      </c>
      <c r="BX2064" s="42">
        <v>19.168151999999999</v>
      </c>
      <c r="BY2064" s="42">
        <v>30.669042999999999</v>
      </c>
      <c r="BZ2064" s="42">
        <v>0</v>
      </c>
      <c r="CA2064" s="42">
        <v>92.007130000000004</v>
      </c>
      <c r="CB2064" s="42">
        <v>663.21806300000003</v>
      </c>
      <c r="CC2064" s="42">
        <v>15.334522</v>
      </c>
      <c r="CD2064" s="42">
        <v>30.669042999999999</v>
      </c>
      <c r="CE2064" s="42">
        <v>57.504455999999998</v>
      </c>
      <c r="CF2064" s="42">
        <v>195.515152</v>
      </c>
      <c r="CG2064" s="42">
        <v>176.34699900000001</v>
      </c>
      <c r="CH2064" s="42">
        <v>168.67973900000001</v>
      </c>
      <c r="CI2064" s="42">
        <v>0</v>
      </c>
      <c r="CJ2064" s="42">
        <v>19.168151999999999</v>
      </c>
      <c r="CK2064" s="42">
        <v>475.37017200000003</v>
      </c>
      <c r="CL2064" s="42">
        <v>3.8336299999999999</v>
      </c>
      <c r="CM2064" s="42">
        <v>30.669042999999999</v>
      </c>
      <c r="CN2064" s="42">
        <v>19.168151999999999</v>
      </c>
      <c r="CO2064" s="42">
        <v>19.168151999999999</v>
      </c>
      <c r="CP2064" s="42">
        <v>15.334522</v>
      </c>
      <c r="CQ2064" s="42">
        <v>11.500890999999999</v>
      </c>
      <c r="CR2064" s="42">
        <v>348.86036799999999</v>
      </c>
      <c r="CS2064" s="42">
        <v>26.835412999999999</v>
      </c>
    </row>
    <row r="2065" spans="1:97">
      <c r="A2065" s="40" t="s">
        <v>4842</v>
      </c>
      <c r="B2065" s="40" t="s">
        <v>289</v>
      </c>
      <c r="C2065" s="40" t="s">
        <v>4176</v>
      </c>
      <c r="D2065" s="40" t="s">
        <v>4177</v>
      </c>
      <c r="E2065" s="40" t="s">
        <v>4288</v>
      </c>
      <c r="F2065" s="40" t="s">
        <v>2814</v>
      </c>
      <c r="G2065" s="41" t="s">
        <v>294</v>
      </c>
      <c r="H2065" s="40" t="s">
        <v>4843</v>
      </c>
      <c r="I2065" s="42">
        <v>160</v>
      </c>
      <c r="J2065" s="42">
        <v>29.447852999999999</v>
      </c>
      <c r="K2065" s="42">
        <v>25.521471999999999</v>
      </c>
      <c r="L2065" s="42">
        <v>30.429448000000001</v>
      </c>
      <c r="M2065" s="42">
        <v>40.245398999999999</v>
      </c>
      <c r="N2065" s="42">
        <v>18.650307000000002</v>
      </c>
      <c r="O2065" s="42">
        <v>15.705520999999999</v>
      </c>
      <c r="P2065" s="42">
        <v>36</v>
      </c>
      <c r="Q2065" s="42">
        <v>28</v>
      </c>
      <c r="R2065" s="42">
        <v>45</v>
      </c>
      <c r="S2065" s="42">
        <v>25</v>
      </c>
      <c r="T2065" s="42">
        <v>33</v>
      </c>
      <c r="U2065" s="42">
        <v>18</v>
      </c>
      <c r="V2065" s="42">
        <v>77.546012000000005</v>
      </c>
      <c r="W2065" s="42">
        <v>15.705520999999999</v>
      </c>
      <c r="X2065" s="42">
        <v>11.779140999999999</v>
      </c>
      <c r="Y2065" s="42">
        <v>14.723926000000001</v>
      </c>
      <c r="Z2065" s="42">
        <v>21.595092000000001</v>
      </c>
      <c r="AA2065" s="42">
        <v>6.8711659999999997</v>
      </c>
      <c r="AB2065" s="42">
        <v>6.8711659999999997</v>
      </c>
      <c r="AC2065" s="42">
        <v>0</v>
      </c>
      <c r="AD2065" s="42">
        <v>22.576687</v>
      </c>
      <c r="AE2065" s="42">
        <v>43.190184000000002</v>
      </c>
      <c r="AF2065" s="42">
        <v>11.779140999999999</v>
      </c>
      <c r="AG2065" s="42">
        <v>82.453987999999995</v>
      </c>
      <c r="AH2065" s="42">
        <v>13.742331</v>
      </c>
      <c r="AI2065" s="42">
        <v>13.742331</v>
      </c>
      <c r="AJ2065" s="42">
        <v>15.705520999999999</v>
      </c>
      <c r="AK2065" s="42">
        <v>18.650307000000002</v>
      </c>
      <c r="AL2065" s="42">
        <v>11.779140999999999</v>
      </c>
      <c r="AM2065" s="42">
        <v>7.8527610000000001</v>
      </c>
      <c r="AN2065" s="42">
        <v>0.981595</v>
      </c>
      <c r="AO2065" s="42">
        <v>20.613496999999999</v>
      </c>
      <c r="AP2065" s="42">
        <v>44.171779000000001</v>
      </c>
      <c r="AQ2065" s="42">
        <v>17.668711999999999</v>
      </c>
      <c r="AR2065" s="42">
        <v>125.644172</v>
      </c>
      <c r="AS2065" s="42">
        <v>0</v>
      </c>
      <c r="AT2065" s="42">
        <v>0</v>
      </c>
      <c r="AU2065" s="42">
        <v>15.705520999999999</v>
      </c>
      <c r="AV2065" s="42">
        <v>35.337423000000001</v>
      </c>
      <c r="AW2065" s="42">
        <v>7.8527610000000001</v>
      </c>
      <c r="AX2065" s="42">
        <v>23.558281999999998</v>
      </c>
      <c r="AY2065" s="42">
        <v>27.484663000000001</v>
      </c>
      <c r="AZ2065" s="42">
        <v>15.705520999999999</v>
      </c>
      <c r="BA2065" s="42">
        <v>54.969324999999998</v>
      </c>
      <c r="BB2065" s="42">
        <v>0</v>
      </c>
      <c r="BC2065" s="42">
        <v>0</v>
      </c>
      <c r="BD2065" s="42">
        <v>7.8527610000000001</v>
      </c>
      <c r="BE2065" s="42">
        <v>15.705520999999999</v>
      </c>
      <c r="BF2065" s="42">
        <v>0</v>
      </c>
      <c r="BG2065" s="42">
        <v>19.631902</v>
      </c>
      <c r="BH2065" s="42">
        <v>7.8527610000000001</v>
      </c>
      <c r="BI2065" s="42">
        <v>3.92638</v>
      </c>
      <c r="BJ2065" s="42">
        <v>70.674847</v>
      </c>
      <c r="BK2065" s="42">
        <v>0</v>
      </c>
      <c r="BL2065" s="42">
        <v>0</v>
      </c>
      <c r="BM2065" s="42">
        <v>7.8527610000000001</v>
      </c>
      <c r="BN2065" s="42">
        <v>19.631902</v>
      </c>
      <c r="BO2065" s="42">
        <v>7.8527610000000001</v>
      </c>
      <c r="BP2065" s="42">
        <v>3.92638</v>
      </c>
      <c r="BQ2065" s="42">
        <v>19.631902</v>
      </c>
      <c r="BR2065" s="42">
        <v>11.779140999999999</v>
      </c>
      <c r="BS2065" s="42">
        <v>19.631902</v>
      </c>
      <c r="BT2065" s="42">
        <v>0</v>
      </c>
      <c r="BU2065" s="42">
        <v>0</v>
      </c>
      <c r="BV2065" s="42">
        <v>0</v>
      </c>
      <c r="BW2065" s="42">
        <v>0</v>
      </c>
      <c r="BX2065" s="42">
        <v>0</v>
      </c>
      <c r="BY2065" s="42">
        <v>7.8527610000000001</v>
      </c>
      <c r="BZ2065" s="42">
        <v>0</v>
      </c>
      <c r="CA2065" s="42">
        <v>11.779140999999999</v>
      </c>
      <c r="CB2065" s="42">
        <v>66.748465999999993</v>
      </c>
      <c r="CC2065" s="42">
        <v>0</v>
      </c>
      <c r="CD2065" s="42">
        <v>0</v>
      </c>
      <c r="CE2065" s="42">
        <v>15.705520999999999</v>
      </c>
      <c r="CF2065" s="42">
        <v>31.411042999999999</v>
      </c>
      <c r="CG2065" s="42">
        <v>7.8527610000000001</v>
      </c>
      <c r="CH2065" s="42">
        <v>7.8527610000000001</v>
      </c>
      <c r="CI2065" s="42">
        <v>0</v>
      </c>
      <c r="CJ2065" s="42">
        <v>3.92638</v>
      </c>
      <c r="CK2065" s="42">
        <v>39.263804</v>
      </c>
      <c r="CL2065" s="42">
        <v>0</v>
      </c>
      <c r="CM2065" s="42">
        <v>0</v>
      </c>
      <c r="CN2065" s="42">
        <v>0</v>
      </c>
      <c r="CO2065" s="42">
        <v>3.92638</v>
      </c>
      <c r="CP2065" s="42">
        <v>0</v>
      </c>
      <c r="CQ2065" s="42">
        <v>7.8527610000000001</v>
      </c>
      <c r="CR2065" s="42">
        <v>27.484663000000001</v>
      </c>
      <c r="CS2065" s="42">
        <v>0</v>
      </c>
    </row>
    <row r="2066" spans="1:97">
      <c r="A2066" s="40" t="s">
        <v>4844</v>
      </c>
      <c r="B2066" s="40" t="s">
        <v>289</v>
      </c>
      <c r="C2066" s="40" t="s">
        <v>4176</v>
      </c>
      <c r="D2066" s="40" t="s">
        <v>4201</v>
      </c>
      <c r="E2066" s="40" t="s">
        <v>4208</v>
      </c>
      <c r="F2066" s="40" t="s">
        <v>2903</v>
      </c>
      <c r="G2066" s="41" t="s">
        <v>294</v>
      </c>
      <c r="H2066" s="40" t="s">
        <v>4845</v>
      </c>
      <c r="I2066" s="42">
        <v>190</v>
      </c>
      <c r="J2066" s="42">
        <v>38.201058000000003</v>
      </c>
      <c r="K2066" s="42">
        <v>26.137566</v>
      </c>
      <c r="L2066" s="42">
        <v>30.158729999999998</v>
      </c>
      <c r="M2066" s="42">
        <v>32.169311999999998</v>
      </c>
      <c r="N2066" s="42">
        <v>42.222222000000002</v>
      </c>
      <c r="O2066" s="42">
        <v>21.111111000000001</v>
      </c>
      <c r="P2066" s="42">
        <v>28</v>
      </c>
      <c r="Q2066" s="42">
        <v>39</v>
      </c>
      <c r="R2066" s="42">
        <v>30</v>
      </c>
      <c r="S2066" s="42">
        <v>35</v>
      </c>
      <c r="T2066" s="42">
        <v>40</v>
      </c>
      <c r="U2066" s="42">
        <v>14</v>
      </c>
      <c r="V2066" s="42">
        <v>90.476190000000003</v>
      </c>
      <c r="W2066" s="42">
        <v>16.084655999999999</v>
      </c>
      <c r="X2066" s="42">
        <v>15.079364999999999</v>
      </c>
      <c r="Y2066" s="42">
        <v>15.079364999999999</v>
      </c>
      <c r="Z2066" s="42">
        <v>16.084655999999999</v>
      </c>
      <c r="AA2066" s="42">
        <v>19.100529000000002</v>
      </c>
      <c r="AB2066" s="42">
        <v>9.0476189999999992</v>
      </c>
      <c r="AC2066" s="42">
        <v>0</v>
      </c>
      <c r="AD2066" s="42">
        <v>22.116402000000001</v>
      </c>
      <c r="AE2066" s="42">
        <v>45.238095000000001</v>
      </c>
      <c r="AF2066" s="42">
        <v>23.121693</v>
      </c>
      <c r="AG2066" s="42">
        <v>99.523809999999997</v>
      </c>
      <c r="AH2066" s="42">
        <v>22.116402000000001</v>
      </c>
      <c r="AI2066" s="42">
        <v>11.058201</v>
      </c>
      <c r="AJ2066" s="42">
        <v>15.079364999999999</v>
      </c>
      <c r="AK2066" s="42">
        <v>16.084655999999999</v>
      </c>
      <c r="AL2066" s="42">
        <v>23.121693</v>
      </c>
      <c r="AM2066" s="42">
        <v>11.058201</v>
      </c>
      <c r="AN2066" s="42">
        <v>1.0052909999999999</v>
      </c>
      <c r="AO2066" s="42">
        <v>22.116402000000001</v>
      </c>
      <c r="AP2066" s="42">
        <v>55.291004999999998</v>
      </c>
      <c r="AQ2066" s="42">
        <v>22.116402000000001</v>
      </c>
      <c r="AR2066" s="42">
        <v>152.80423300000001</v>
      </c>
      <c r="AS2066" s="42">
        <v>32.169311999999998</v>
      </c>
      <c r="AT2066" s="42">
        <v>8.0423279999999995</v>
      </c>
      <c r="AU2066" s="42">
        <v>0</v>
      </c>
      <c r="AV2066" s="42">
        <v>12.063492</v>
      </c>
      <c r="AW2066" s="42">
        <v>28.148147999999999</v>
      </c>
      <c r="AX2066" s="42">
        <v>4.0211639999999997</v>
      </c>
      <c r="AY2066" s="42">
        <v>48.253968</v>
      </c>
      <c r="AZ2066" s="42">
        <v>20.105820000000001</v>
      </c>
      <c r="BA2066" s="42">
        <v>60.317459999999997</v>
      </c>
      <c r="BB2066" s="42">
        <v>16.084655999999999</v>
      </c>
      <c r="BC2066" s="42">
        <v>8.0423279999999995</v>
      </c>
      <c r="BD2066" s="42">
        <v>0</v>
      </c>
      <c r="BE2066" s="42">
        <v>8.0423279999999995</v>
      </c>
      <c r="BF2066" s="42">
        <v>0</v>
      </c>
      <c r="BG2066" s="42">
        <v>4.0211639999999997</v>
      </c>
      <c r="BH2066" s="42">
        <v>16.084655999999999</v>
      </c>
      <c r="BI2066" s="42">
        <v>8.0423279999999995</v>
      </c>
      <c r="BJ2066" s="42">
        <v>92.486772000000002</v>
      </c>
      <c r="BK2066" s="42">
        <v>16.084655999999999</v>
      </c>
      <c r="BL2066" s="42">
        <v>0</v>
      </c>
      <c r="BM2066" s="42">
        <v>0</v>
      </c>
      <c r="BN2066" s="42">
        <v>4.0211639999999997</v>
      </c>
      <c r="BO2066" s="42">
        <v>28.148147999999999</v>
      </c>
      <c r="BP2066" s="42">
        <v>0</v>
      </c>
      <c r="BQ2066" s="42">
        <v>32.169311999999998</v>
      </c>
      <c r="BR2066" s="42">
        <v>12.063492</v>
      </c>
      <c r="BS2066" s="42">
        <v>12.063492</v>
      </c>
      <c r="BT2066" s="42">
        <v>0</v>
      </c>
      <c r="BU2066" s="42">
        <v>0</v>
      </c>
      <c r="BV2066" s="42">
        <v>0</v>
      </c>
      <c r="BW2066" s="42">
        <v>0</v>
      </c>
      <c r="BX2066" s="42">
        <v>4.0211639999999997</v>
      </c>
      <c r="BY2066" s="42">
        <v>0</v>
      </c>
      <c r="BZ2066" s="42">
        <v>0</v>
      </c>
      <c r="CA2066" s="42">
        <v>8.0423279999999995</v>
      </c>
      <c r="CB2066" s="42">
        <v>84.444444000000004</v>
      </c>
      <c r="CC2066" s="42">
        <v>28.148147999999999</v>
      </c>
      <c r="CD2066" s="42">
        <v>4.0211639999999997</v>
      </c>
      <c r="CE2066" s="42">
        <v>0</v>
      </c>
      <c r="CF2066" s="42">
        <v>12.063492</v>
      </c>
      <c r="CG2066" s="42">
        <v>24.126984</v>
      </c>
      <c r="CH2066" s="42">
        <v>4.0211639999999997</v>
      </c>
      <c r="CI2066" s="42">
        <v>0</v>
      </c>
      <c r="CJ2066" s="42">
        <v>12.063492</v>
      </c>
      <c r="CK2066" s="42">
        <v>56.296295999999998</v>
      </c>
      <c r="CL2066" s="42">
        <v>4.0211639999999997</v>
      </c>
      <c r="CM2066" s="42">
        <v>4.0211639999999997</v>
      </c>
      <c r="CN2066" s="42">
        <v>0</v>
      </c>
      <c r="CO2066" s="42">
        <v>0</v>
      </c>
      <c r="CP2066" s="42">
        <v>0</v>
      </c>
      <c r="CQ2066" s="42">
        <v>0</v>
      </c>
      <c r="CR2066" s="42">
        <v>48.253968</v>
      </c>
      <c r="CS2066" s="42">
        <v>0</v>
      </c>
    </row>
    <row r="2067" spans="1:97">
      <c r="A2067" s="40" t="s">
        <v>4846</v>
      </c>
      <c r="B2067" s="40" t="s">
        <v>289</v>
      </c>
      <c r="C2067" s="40" t="s">
        <v>4176</v>
      </c>
      <c r="D2067" s="40" t="s">
        <v>4187</v>
      </c>
      <c r="E2067" s="40" t="s">
        <v>4342</v>
      </c>
      <c r="F2067" s="40" t="s">
        <v>2814</v>
      </c>
      <c r="G2067" s="41" t="s">
        <v>294</v>
      </c>
      <c r="H2067" s="40" t="s">
        <v>4847</v>
      </c>
      <c r="I2067" s="42">
        <v>1283</v>
      </c>
      <c r="J2067" s="42">
        <v>145.74958100000001</v>
      </c>
      <c r="K2067" s="42">
        <v>128.530531</v>
      </c>
      <c r="L2067" s="42">
        <v>208.61897500000001</v>
      </c>
      <c r="M2067" s="42">
        <v>307.43040200000002</v>
      </c>
      <c r="N2067" s="42">
        <v>275.13567799999998</v>
      </c>
      <c r="O2067" s="42">
        <v>217.53483299999999</v>
      </c>
      <c r="P2067" s="42">
        <v>239</v>
      </c>
      <c r="Q2067" s="42">
        <v>212</v>
      </c>
      <c r="R2067" s="42">
        <v>303</v>
      </c>
      <c r="S2067" s="42">
        <v>254</v>
      </c>
      <c r="T2067" s="42">
        <v>262</v>
      </c>
      <c r="U2067" s="42">
        <v>161</v>
      </c>
      <c r="V2067" s="42">
        <v>629.92755399999999</v>
      </c>
      <c r="W2067" s="42">
        <v>78.233231000000004</v>
      </c>
      <c r="X2067" s="42">
        <v>67.444309000000004</v>
      </c>
      <c r="Y2067" s="42">
        <v>124.02765599999999</v>
      </c>
      <c r="Z2067" s="42">
        <v>144.605852</v>
      </c>
      <c r="AA2067" s="42">
        <v>134.88861900000001</v>
      </c>
      <c r="AB2067" s="42">
        <v>72.226422999999997</v>
      </c>
      <c r="AC2067" s="42">
        <v>8.5014640000000004</v>
      </c>
      <c r="AD2067" s="42">
        <v>97.523617000000002</v>
      </c>
      <c r="AE2067" s="42">
        <v>390.73390999999998</v>
      </c>
      <c r="AF2067" s="42">
        <v>141.67002600000001</v>
      </c>
      <c r="AG2067" s="42">
        <v>653.07244600000001</v>
      </c>
      <c r="AH2067" s="42">
        <v>67.516350000000003</v>
      </c>
      <c r="AI2067" s="42">
        <v>61.086221999999999</v>
      </c>
      <c r="AJ2067" s="42">
        <v>84.591318999999999</v>
      </c>
      <c r="AK2067" s="42">
        <v>162.82454999999999</v>
      </c>
      <c r="AL2067" s="42">
        <v>140.24705900000001</v>
      </c>
      <c r="AM2067" s="42">
        <v>116.237675</v>
      </c>
      <c r="AN2067" s="42">
        <v>20.569271000000001</v>
      </c>
      <c r="AO2067" s="42">
        <v>95.380240999999998</v>
      </c>
      <c r="AP2067" s="42">
        <v>346.01117399999998</v>
      </c>
      <c r="AQ2067" s="42">
        <v>211.68103199999999</v>
      </c>
      <c r="AR2067" s="42">
        <v>1142.25758</v>
      </c>
      <c r="AS2067" s="42">
        <v>21.433762000000002</v>
      </c>
      <c r="AT2067" s="42">
        <v>72.874791000000002</v>
      </c>
      <c r="AU2067" s="42">
        <v>42.867524000000003</v>
      </c>
      <c r="AV2067" s="42">
        <v>115.742315</v>
      </c>
      <c r="AW2067" s="42">
        <v>180.043601</v>
      </c>
      <c r="AX2067" s="42">
        <v>120.029067</v>
      </c>
      <c r="AY2067" s="42">
        <v>434.94343500000002</v>
      </c>
      <c r="AZ2067" s="42">
        <v>154.32308599999999</v>
      </c>
      <c r="BA2067" s="42">
        <v>569.27357700000005</v>
      </c>
      <c r="BB2067" s="42">
        <v>21.433762000000002</v>
      </c>
      <c r="BC2067" s="42">
        <v>47.154276000000003</v>
      </c>
      <c r="BD2067" s="42">
        <v>25.720514000000001</v>
      </c>
      <c r="BE2067" s="42">
        <v>60.014533999999998</v>
      </c>
      <c r="BF2067" s="42">
        <v>47.154276000000003</v>
      </c>
      <c r="BG2067" s="42">
        <v>102.882057</v>
      </c>
      <c r="BH2067" s="42">
        <v>204.89962399999999</v>
      </c>
      <c r="BI2067" s="42">
        <v>60.014533999999998</v>
      </c>
      <c r="BJ2067" s="42">
        <v>572.98400300000003</v>
      </c>
      <c r="BK2067" s="42">
        <v>0</v>
      </c>
      <c r="BL2067" s="42">
        <v>25.720514000000001</v>
      </c>
      <c r="BM2067" s="42">
        <v>17.147010000000002</v>
      </c>
      <c r="BN2067" s="42">
        <v>55.727781</v>
      </c>
      <c r="BO2067" s="42">
        <v>132.88932399999999</v>
      </c>
      <c r="BP2067" s="42">
        <v>17.147010000000002</v>
      </c>
      <c r="BQ2067" s="42">
        <v>230.04381100000001</v>
      </c>
      <c r="BR2067" s="42">
        <v>94.308553000000003</v>
      </c>
      <c r="BS2067" s="42">
        <v>132.88932399999999</v>
      </c>
      <c r="BT2067" s="42">
        <v>0</v>
      </c>
      <c r="BU2067" s="42">
        <v>0</v>
      </c>
      <c r="BV2067" s="42">
        <v>0</v>
      </c>
      <c r="BW2067" s="42">
        <v>17.147010000000002</v>
      </c>
      <c r="BX2067" s="42">
        <v>34.294018999999999</v>
      </c>
      <c r="BY2067" s="42">
        <v>25.720514000000001</v>
      </c>
      <c r="BZ2067" s="42">
        <v>0</v>
      </c>
      <c r="CA2067" s="42">
        <v>55.727781</v>
      </c>
      <c r="CB2067" s="42">
        <v>411.52823000000001</v>
      </c>
      <c r="CC2067" s="42">
        <v>17.147010000000002</v>
      </c>
      <c r="CD2067" s="42">
        <v>55.727781</v>
      </c>
      <c r="CE2067" s="42">
        <v>25.720514000000001</v>
      </c>
      <c r="CF2067" s="42">
        <v>77.161542999999995</v>
      </c>
      <c r="CG2067" s="42">
        <v>111.455562</v>
      </c>
      <c r="CH2067" s="42">
        <v>81.448295000000002</v>
      </c>
      <c r="CI2067" s="42">
        <v>0</v>
      </c>
      <c r="CJ2067" s="42">
        <v>42.867524000000003</v>
      </c>
      <c r="CK2067" s="42">
        <v>597.84002599999997</v>
      </c>
      <c r="CL2067" s="42">
        <v>4.2867519999999999</v>
      </c>
      <c r="CM2067" s="42">
        <v>17.147010000000002</v>
      </c>
      <c r="CN2067" s="42">
        <v>17.147010000000002</v>
      </c>
      <c r="CO2067" s="42">
        <v>21.433762000000002</v>
      </c>
      <c r="CP2067" s="42">
        <v>34.294018999999999</v>
      </c>
      <c r="CQ2067" s="42">
        <v>12.860257000000001</v>
      </c>
      <c r="CR2067" s="42">
        <v>434.94343500000002</v>
      </c>
      <c r="CS2067" s="42">
        <v>55.727781</v>
      </c>
    </row>
    <row r="2068" spans="1:97">
      <c r="A2068" s="40" t="s">
        <v>4848</v>
      </c>
      <c r="B2068" s="40" t="s">
        <v>289</v>
      </c>
      <c r="C2068" s="40" t="s">
        <v>4176</v>
      </c>
      <c r="D2068" s="40" t="s">
        <v>4177</v>
      </c>
      <c r="E2068" s="40" t="s">
        <v>4286</v>
      </c>
      <c r="F2068" s="40" t="s">
        <v>2814</v>
      </c>
      <c r="G2068" s="41" t="s">
        <v>294</v>
      </c>
      <c r="H2068" s="40" t="s">
        <v>4849</v>
      </c>
      <c r="I2068" s="42">
        <v>262</v>
      </c>
      <c r="J2068" s="42">
        <v>70.538461999999996</v>
      </c>
      <c r="K2068" s="42">
        <v>30.230768999999999</v>
      </c>
      <c r="L2068" s="42">
        <v>58.446154</v>
      </c>
      <c r="M2068" s="42">
        <v>51.392308</v>
      </c>
      <c r="N2068" s="42">
        <v>37.284615000000002</v>
      </c>
      <c r="O2068" s="42">
        <v>14.107692</v>
      </c>
      <c r="P2068" s="42">
        <v>47</v>
      </c>
      <c r="Q2068" s="42">
        <v>29</v>
      </c>
      <c r="R2068" s="42">
        <v>48</v>
      </c>
      <c r="S2068" s="42">
        <v>33</v>
      </c>
      <c r="T2068" s="42">
        <v>29</v>
      </c>
      <c r="U2068" s="42">
        <v>15</v>
      </c>
      <c r="V2068" s="42">
        <v>124.953846</v>
      </c>
      <c r="W2068" s="42">
        <v>26.2</v>
      </c>
      <c r="X2068" s="42">
        <v>12.092307999999999</v>
      </c>
      <c r="Y2068" s="42">
        <v>28.215385000000001</v>
      </c>
      <c r="Z2068" s="42">
        <v>30.230768999999999</v>
      </c>
      <c r="AA2068" s="42">
        <v>20.153846000000001</v>
      </c>
      <c r="AB2068" s="42">
        <v>8.0615380000000005</v>
      </c>
      <c r="AC2068" s="42">
        <v>0</v>
      </c>
      <c r="AD2068" s="42">
        <v>29.223077</v>
      </c>
      <c r="AE2068" s="42">
        <v>77.592308000000003</v>
      </c>
      <c r="AF2068" s="42">
        <v>18.138462000000001</v>
      </c>
      <c r="AG2068" s="42">
        <v>137.046154</v>
      </c>
      <c r="AH2068" s="42">
        <v>44.338462</v>
      </c>
      <c r="AI2068" s="42">
        <v>18.138462000000001</v>
      </c>
      <c r="AJ2068" s="42">
        <v>30.230768999999999</v>
      </c>
      <c r="AK2068" s="42">
        <v>21.161538</v>
      </c>
      <c r="AL2068" s="42">
        <v>17.130769000000001</v>
      </c>
      <c r="AM2068" s="42">
        <v>6.0461539999999996</v>
      </c>
      <c r="AN2068" s="42">
        <v>0</v>
      </c>
      <c r="AO2068" s="42">
        <v>51.392308</v>
      </c>
      <c r="AP2068" s="42">
        <v>71.546154000000001</v>
      </c>
      <c r="AQ2068" s="42">
        <v>14.107692</v>
      </c>
      <c r="AR2068" s="42">
        <v>189.44615400000001</v>
      </c>
      <c r="AS2068" s="42">
        <v>0</v>
      </c>
      <c r="AT2068" s="42">
        <v>12.092307999999999</v>
      </c>
      <c r="AU2068" s="42">
        <v>12.092307999999999</v>
      </c>
      <c r="AV2068" s="42">
        <v>20.153846000000001</v>
      </c>
      <c r="AW2068" s="42">
        <v>36.276922999999996</v>
      </c>
      <c r="AX2068" s="42">
        <v>44.338462</v>
      </c>
      <c r="AY2068" s="42">
        <v>36.276922999999996</v>
      </c>
      <c r="AZ2068" s="42">
        <v>28.215385000000001</v>
      </c>
      <c r="BA2068" s="42">
        <v>104.8</v>
      </c>
      <c r="BB2068" s="42">
        <v>0</v>
      </c>
      <c r="BC2068" s="42">
        <v>8.0615380000000005</v>
      </c>
      <c r="BD2068" s="42">
        <v>12.092307999999999</v>
      </c>
      <c r="BE2068" s="42">
        <v>8.0615380000000005</v>
      </c>
      <c r="BF2068" s="42">
        <v>0</v>
      </c>
      <c r="BG2068" s="42">
        <v>44.338462</v>
      </c>
      <c r="BH2068" s="42">
        <v>24.184615000000001</v>
      </c>
      <c r="BI2068" s="42">
        <v>8.0615380000000005</v>
      </c>
      <c r="BJ2068" s="42">
        <v>84.646153999999996</v>
      </c>
      <c r="BK2068" s="42">
        <v>0</v>
      </c>
      <c r="BL2068" s="42">
        <v>4.0307690000000003</v>
      </c>
      <c r="BM2068" s="42">
        <v>0</v>
      </c>
      <c r="BN2068" s="42">
        <v>12.092307999999999</v>
      </c>
      <c r="BO2068" s="42">
        <v>36.276922999999996</v>
      </c>
      <c r="BP2068" s="42">
        <v>0</v>
      </c>
      <c r="BQ2068" s="42">
        <v>12.092307999999999</v>
      </c>
      <c r="BR2068" s="42">
        <v>20.153846000000001</v>
      </c>
      <c r="BS2068" s="42">
        <v>16.123076999999999</v>
      </c>
      <c r="BT2068" s="42">
        <v>0</v>
      </c>
      <c r="BU2068" s="42">
        <v>0</v>
      </c>
      <c r="BV2068" s="42">
        <v>0</v>
      </c>
      <c r="BW2068" s="42">
        <v>0</v>
      </c>
      <c r="BX2068" s="42">
        <v>0</v>
      </c>
      <c r="BY2068" s="42">
        <v>4.0307690000000003</v>
      </c>
      <c r="BZ2068" s="42">
        <v>0</v>
      </c>
      <c r="CA2068" s="42">
        <v>12.092307999999999</v>
      </c>
      <c r="CB2068" s="42">
        <v>124.953846</v>
      </c>
      <c r="CC2068" s="42">
        <v>0</v>
      </c>
      <c r="CD2068" s="42">
        <v>8.0615380000000005</v>
      </c>
      <c r="CE2068" s="42">
        <v>12.092307999999999</v>
      </c>
      <c r="CF2068" s="42">
        <v>16.123076999999999</v>
      </c>
      <c r="CG2068" s="42">
        <v>36.276922999999996</v>
      </c>
      <c r="CH2068" s="42">
        <v>40.307692000000003</v>
      </c>
      <c r="CI2068" s="42">
        <v>0</v>
      </c>
      <c r="CJ2068" s="42">
        <v>12.092307999999999</v>
      </c>
      <c r="CK2068" s="42">
        <v>48.369230999999999</v>
      </c>
      <c r="CL2068" s="42">
        <v>0</v>
      </c>
      <c r="CM2068" s="42">
        <v>4.0307690000000003</v>
      </c>
      <c r="CN2068" s="42">
        <v>0</v>
      </c>
      <c r="CO2068" s="42">
        <v>4.0307690000000003</v>
      </c>
      <c r="CP2068" s="42">
        <v>0</v>
      </c>
      <c r="CQ2068" s="42">
        <v>0</v>
      </c>
      <c r="CR2068" s="42">
        <v>36.276922999999996</v>
      </c>
      <c r="CS2068" s="42">
        <v>4.0307690000000003</v>
      </c>
    </row>
    <row r="2069" spans="1:97">
      <c r="A2069" s="40" t="s">
        <v>4850</v>
      </c>
      <c r="B2069" s="40" t="s">
        <v>289</v>
      </c>
      <c r="C2069" s="40" t="s">
        <v>4176</v>
      </c>
      <c r="D2069" s="40" t="s">
        <v>4201</v>
      </c>
      <c r="E2069" s="40" t="s">
        <v>4224</v>
      </c>
      <c r="F2069" s="40" t="s">
        <v>2903</v>
      </c>
      <c r="G2069" s="41" t="s">
        <v>294</v>
      </c>
      <c r="H2069" s="40" t="s">
        <v>4851</v>
      </c>
      <c r="I2069" s="42">
        <v>290</v>
      </c>
      <c r="J2069" s="42">
        <v>57.064515999999998</v>
      </c>
      <c r="K2069" s="42">
        <v>31.806452</v>
      </c>
      <c r="L2069" s="42">
        <v>67.354838999999998</v>
      </c>
      <c r="M2069" s="42">
        <v>61.741934999999998</v>
      </c>
      <c r="N2069" s="42">
        <v>50.516128999999999</v>
      </c>
      <c r="O2069" s="42">
        <v>21.516128999999999</v>
      </c>
      <c r="P2069" s="42">
        <v>29</v>
      </c>
      <c r="Q2069" s="42">
        <v>61</v>
      </c>
      <c r="R2069" s="42">
        <v>62</v>
      </c>
      <c r="S2069" s="42">
        <v>56</v>
      </c>
      <c r="T2069" s="42">
        <v>36</v>
      </c>
      <c r="U2069" s="42">
        <v>17</v>
      </c>
      <c r="V2069" s="42">
        <v>153.419355</v>
      </c>
      <c r="W2069" s="42">
        <v>35.548386999999998</v>
      </c>
      <c r="X2069" s="42">
        <v>15.903226</v>
      </c>
      <c r="Y2069" s="42">
        <v>37.419355000000003</v>
      </c>
      <c r="Z2069" s="42">
        <v>30.870968000000001</v>
      </c>
      <c r="AA2069" s="42">
        <v>26.193548</v>
      </c>
      <c r="AB2069" s="42">
        <v>7.4838709999999997</v>
      </c>
      <c r="AC2069" s="42">
        <v>0</v>
      </c>
      <c r="AD2069" s="42">
        <v>41.161290000000001</v>
      </c>
      <c r="AE2069" s="42">
        <v>90.741934999999998</v>
      </c>
      <c r="AF2069" s="42">
        <v>21.516128999999999</v>
      </c>
      <c r="AG2069" s="42">
        <v>136.580645</v>
      </c>
      <c r="AH2069" s="42">
        <v>21.516128999999999</v>
      </c>
      <c r="AI2069" s="42">
        <v>15.903226</v>
      </c>
      <c r="AJ2069" s="42">
        <v>29.935483999999999</v>
      </c>
      <c r="AK2069" s="42">
        <v>30.870968000000001</v>
      </c>
      <c r="AL2069" s="42">
        <v>24.322581</v>
      </c>
      <c r="AM2069" s="42">
        <v>11.225806</v>
      </c>
      <c r="AN2069" s="42">
        <v>2.8064520000000002</v>
      </c>
      <c r="AO2069" s="42">
        <v>24.322581</v>
      </c>
      <c r="AP2069" s="42">
        <v>84.193548000000007</v>
      </c>
      <c r="AQ2069" s="42">
        <v>28.064516000000001</v>
      </c>
      <c r="AR2069" s="42">
        <v>228.25806499999999</v>
      </c>
      <c r="AS2069" s="42">
        <v>33.677419</v>
      </c>
      <c r="AT2069" s="42">
        <v>11.225806</v>
      </c>
      <c r="AU2069" s="42">
        <v>11.225806</v>
      </c>
      <c r="AV2069" s="42">
        <v>14.967741999999999</v>
      </c>
      <c r="AW2069" s="42">
        <v>26.193548</v>
      </c>
      <c r="AX2069" s="42">
        <v>44.903225999999997</v>
      </c>
      <c r="AY2069" s="42">
        <v>82.322581</v>
      </c>
      <c r="AZ2069" s="42">
        <v>3.7419349999999998</v>
      </c>
      <c r="BA2069" s="42">
        <v>127.22580600000001</v>
      </c>
      <c r="BB2069" s="42">
        <v>22.451612999999998</v>
      </c>
      <c r="BC2069" s="42">
        <v>7.4838709999999997</v>
      </c>
      <c r="BD2069" s="42">
        <v>0</v>
      </c>
      <c r="BE2069" s="42">
        <v>11.225806</v>
      </c>
      <c r="BF2069" s="42">
        <v>3.7419349999999998</v>
      </c>
      <c r="BG2069" s="42">
        <v>41.161290000000001</v>
      </c>
      <c r="BH2069" s="42">
        <v>41.161290000000001</v>
      </c>
      <c r="BI2069" s="42">
        <v>0</v>
      </c>
      <c r="BJ2069" s="42">
        <v>101.032258</v>
      </c>
      <c r="BK2069" s="42">
        <v>11.225806</v>
      </c>
      <c r="BL2069" s="42">
        <v>3.7419349999999998</v>
      </c>
      <c r="BM2069" s="42">
        <v>11.225806</v>
      </c>
      <c r="BN2069" s="42">
        <v>3.7419349999999998</v>
      </c>
      <c r="BO2069" s="42">
        <v>22.451612999999998</v>
      </c>
      <c r="BP2069" s="42">
        <v>3.7419349999999998</v>
      </c>
      <c r="BQ2069" s="42">
        <v>41.161290000000001</v>
      </c>
      <c r="BR2069" s="42">
        <v>3.7419349999999998</v>
      </c>
      <c r="BS2069" s="42">
        <v>7.4838709999999997</v>
      </c>
      <c r="BT2069" s="42">
        <v>0</v>
      </c>
      <c r="BU2069" s="42">
        <v>0</v>
      </c>
      <c r="BV2069" s="42">
        <v>0</v>
      </c>
      <c r="BW2069" s="42">
        <v>0</v>
      </c>
      <c r="BX2069" s="42">
        <v>0</v>
      </c>
      <c r="BY2069" s="42">
        <v>7.4838709999999997</v>
      </c>
      <c r="BZ2069" s="42">
        <v>0</v>
      </c>
      <c r="CA2069" s="42">
        <v>0</v>
      </c>
      <c r="CB2069" s="42">
        <v>108.51612900000001</v>
      </c>
      <c r="CC2069" s="42">
        <v>26.193548</v>
      </c>
      <c r="CD2069" s="42">
        <v>7.4838709999999997</v>
      </c>
      <c r="CE2069" s="42">
        <v>11.225806</v>
      </c>
      <c r="CF2069" s="42">
        <v>11.225806</v>
      </c>
      <c r="CG2069" s="42">
        <v>18.709676999999999</v>
      </c>
      <c r="CH2069" s="42">
        <v>33.677419</v>
      </c>
      <c r="CI2069" s="42">
        <v>0</v>
      </c>
      <c r="CJ2069" s="42">
        <v>0</v>
      </c>
      <c r="CK2069" s="42">
        <v>112.258065</v>
      </c>
      <c r="CL2069" s="42">
        <v>7.4838709999999997</v>
      </c>
      <c r="CM2069" s="42">
        <v>3.7419349999999998</v>
      </c>
      <c r="CN2069" s="42">
        <v>0</v>
      </c>
      <c r="CO2069" s="42">
        <v>3.7419349999999998</v>
      </c>
      <c r="CP2069" s="42">
        <v>7.4838709999999997</v>
      </c>
      <c r="CQ2069" s="42">
        <v>3.7419349999999998</v>
      </c>
      <c r="CR2069" s="42">
        <v>82.322581</v>
      </c>
      <c r="CS2069" s="42">
        <v>3.7419349999999998</v>
      </c>
    </row>
    <row r="2070" spans="1:97">
      <c r="A2070" s="40" t="s">
        <v>4852</v>
      </c>
      <c r="B2070" s="40" t="s">
        <v>289</v>
      </c>
      <c r="C2070" s="40" t="s">
        <v>4176</v>
      </c>
      <c r="D2070" s="40" t="s">
        <v>4177</v>
      </c>
      <c r="E2070" s="40" t="s">
        <v>4253</v>
      </c>
      <c r="F2070" s="40" t="s">
        <v>2814</v>
      </c>
      <c r="G2070" s="41" t="s">
        <v>294</v>
      </c>
      <c r="H2070" s="40" t="s">
        <v>3816</v>
      </c>
      <c r="I2070" s="42">
        <v>95</v>
      </c>
      <c r="J2070" s="42">
        <v>21</v>
      </c>
      <c r="K2070" s="42">
        <v>10</v>
      </c>
      <c r="L2070" s="42">
        <v>12</v>
      </c>
      <c r="M2070" s="42">
        <v>27</v>
      </c>
      <c r="N2070" s="42">
        <v>18</v>
      </c>
      <c r="O2070" s="42">
        <v>7</v>
      </c>
      <c r="P2070" s="42">
        <v>18</v>
      </c>
      <c r="Q2070" s="42">
        <v>18</v>
      </c>
      <c r="R2070" s="42">
        <v>29</v>
      </c>
      <c r="S2070" s="42">
        <v>12</v>
      </c>
      <c r="T2070" s="42">
        <v>12</v>
      </c>
      <c r="U2070" s="42">
        <v>12</v>
      </c>
      <c r="V2070" s="42">
        <v>50</v>
      </c>
      <c r="W2070" s="42">
        <v>12</v>
      </c>
      <c r="X2070" s="42">
        <v>5</v>
      </c>
      <c r="Y2070" s="42">
        <v>5</v>
      </c>
      <c r="Z2070" s="42">
        <v>15</v>
      </c>
      <c r="AA2070" s="42">
        <v>9</v>
      </c>
      <c r="AB2070" s="42">
        <v>4</v>
      </c>
      <c r="AC2070" s="42">
        <v>0</v>
      </c>
      <c r="AD2070" s="42">
        <v>15</v>
      </c>
      <c r="AE2070" s="42">
        <v>28</v>
      </c>
      <c r="AF2070" s="42">
        <v>7</v>
      </c>
      <c r="AG2070" s="42">
        <v>45</v>
      </c>
      <c r="AH2070" s="42">
        <v>9</v>
      </c>
      <c r="AI2070" s="42">
        <v>5</v>
      </c>
      <c r="AJ2070" s="42">
        <v>7</v>
      </c>
      <c r="AK2070" s="42">
        <v>12</v>
      </c>
      <c r="AL2070" s="42">
        <v>9</v>
      </c>
      <c r="AM2070" s="42">
        <v>3</v>
      </c>
      <c r="AN2070" s="42">
        <v>0</v>
      </c>
      <c r="AO2070" s="42">
        <v>12</v>
      </c>
      <c r="AP2070" s="42">
        <v>27</v>
      </c>
      <c r="AQ2070" s="42">
        <v>6</v>
      </c>
      <c r="AR2070" s="42">
        <v>76</v>
      </c>
      <c r="AS2070" s="42">
        <v>12</v>
      </c>
      <c r="AT2070" s="42">
        <v>0</v>
      </c>
      <c r="AU2070" s="42">
        <v>4</v>
      </c>
      <c r="AV2070" s="42">
        <v>0</v>
      </c>
      <c r="AW2070" s="42">
        <v>12</v>
      </c>
      <c r="AX2070" s="42">
        <v>20</v>
      </c>
      <c r="AY2070" s="42">
        <v>24</v>
      </c>
      <c r="AZ2070" s="42">
        <v>4</v>
      </c>
      <c r="BA2070" s="42">
        <v>32</v>
      </c>
      <c r="BB2070" s="42">
        <v>8</v>
      </c>
      <c r="BC2070" s="42">
        <v>0</v>
      </c>
      <c r="BD2070" s="42">
        <v>0</v>
      </c>
      <c r="BE2070" s="42">
        <v>0</v>
      </c>
      <c r="BF2070" s="42">
        <v>4</v>
      </c>
      <c r="BG2070" s="42">
        <v>16</v>
      </c>
      <c r="BH2070" s="42">
        <v>4</v>
      </c>
      <c r="BI2070" s="42">
        <v>0</v>
      </c>
      <c r="BJ2070" s="42">
        <v>44</v>
      </c>
      <c r="BK2070" s="42">
        <v>4</v>
      </c>
      <c r="BL2070" s="42">
        <v>0</v>
      </c>
      <c r="BM2070" s="42">
        <v>4</v>
      </c>
      <c r="BN2070" s="42">
        <v>0</v>
      </c>
      <c r="BO2070" s="42">
        <v>8</v>
      </c>
      <c r="BP2070" s="42">
        <v>4</v>
      </c>
      <c r="BQ2070" s="42">
        <v>20</v>
      </c>
      <c r="BR2070" s="42">
        <v>4</v>
      </c>
      <c r="BS2070" s="42">
        <v>8</v>
      </c>
      <c r="BT2070" s="42">
        <v>0</v>
      </c>
      <c r="BU2070" s="42">
        <v>0</v>
      </c>
      <c r="BV2070" s="42">
        <v>0</v>
      </c>
      <c r="BW2070" s="42">
        <v>0</v>
      </c>
      <c r="BX2070" s="42">
        <v>4</v>
      </c>
      <c r="BY2070" s="42">
        <v>0</v>
      </c>
      <c r="BZ2070" s="42">
        <v>0</v>
      </c>
      <c r="CA2070" s="42">
        <v>4</v>
      </c>
      <c r="CB2070" s="42">
        <v>36</v>
      </c>
      <c r="CC2070" s="42">
        <v>12</v>
      </c>
      <c r="CD2070" s="42">
        <v>0</v>
      </c>
      <c r="CE2070" s="42">
        <v>4</v>
      </c>
      <c r="CF2070" s="42">
        <v>0</v>
      </c>
      <c r="CG2070" s="42">
        <v>4</v>
      </c>
      <c r="CH2070" s="42">
        <v>16</v>
      </c>
      <c r="CI2070" s="42">
        <v>0</v>
      </c>
      <c r="CJ2070" s="42">
        <v>0</v>
      </c>
      <c r="CK2070" s="42">
        <v>32</v>
      </c>
      <c r="CL2070" s="42">
        <v>0</v>
      </c>
      <c r="CM2070" s="42">
        <v>0</v>
      </c>
      <c r="CN2070" s="42">
        <v>0</v>
      </c>
      <c r="CO2070" s="42">
        <v>0</v>
      </c>
      <c r="CP2070" s="42">
        <v>4</v>
      </c>
      <c r="CQ2070" s="42">
        <v>4</v>
      </c>
      <c r="CR2070" s="42">
        <v>24</v>
      </c>
      <c r="CS2070" s="42">
        <v>0</v>
      </c>
    </row>
    <row r="2071" spans="1:97">
      <c r="A2071" s="40" t="s">
        <v>4853</v>
      </c>
      <c r="B2071" s="40" t="s">
        <v>289</v>
      </c>
      <c r="C2071" s="40" t="s">
        <v>4176</v>
      </c>
      <c r="D2071" s="40" t="s">
        <v>4187</v>
      </c>
      <c r="E2071" s="40" t="s">
        <v>4349</v>
      </c>
      <c r="F2071" s="40" t="s">
        <v>2814</v>
      </c>
      <c r="G2071" s="41" t="s">
        <v>294</v>
      </c>
      <c r="H2071" s="40" t="s">
        <v>4854</v>
      </c>
      <c r="I2071" s="42">
        <v>1679</v>
      </c>
      <c r="J2071" s="42">
        <v>352.648775</v>
      </c>
      <c r="K2071" s="42">
        <v>187.09976700000001</v>
      </c>
      <c r="L2071" s="42">
        <v>348.73045500000001</v>
      </c>
      <c r="M2071" s="42">
        <v>374.19953299999997</v>
      </c>
      <c r="N2071" s="42">
        <v>239.017503</v>
      </c>
      <c r="O2071" s="42">
        <v>177.303967</v>
      </c>
      <c r="P2071" s="42">
        <v>293</v>
      </c>
      <c r="Q2071" s="42">
        <v>203</v>
      </c>
      <c r="R2071" s="42">
        <v>364</v>
      </c>
      <c r="S2071" s="42">
        <v>277</v>
      </c>
      <c r="T2071" s="42">
        <v>256</v>
      </c>
      <c r="U2071" s="42">
        <v>136</v>
      </c>
      <c r="V2071" s="42">
        <v>868.88739799999996</v>
      </c>
      <c r="W2071" s="42">
        <v>190.03850600000001</v>
      </c>
      <c r="X2071" s="42">
        <v>107.753792</v>
      </c>
      <c r="Y2071" s="42">
        <v>183.18144699999999</v>
      </c>
      <c r="Z2071" s="42">
        <v>195.915986</v>
      </c>
      <c r="AA2071" s="42">
        <v>114.61085199999999</v>
      </c>
      <c r="AB2071" s="42">
        <v>71.509334999999993</v>
      </c>
      <c r="AC2071" s="42">
        <v>5.8774800000000003</v>
      </c>
      <c r="AD2071" s="42">
        <v>239.997083</v>
      </c>
      <c r="AE2071" s="42">
        <v>487.830805</v>
      </c>
      <c r="AF2071" s="42">
        <v>141.05950999999999</v>
      </c>
      <c r="AG2071" s="42">
        <v>810.11260200000004</v>
      </c>
      <c r="AH2071" s="42">
        <v>162.61026799999999</v>
      </c>
      <c r="AI2071" s="42">
        <v>79.345973999999998</v>
      </c>
      <c r="AJ2071" s="42">
        <v>165.54900799999999</v>
      </c>
      <c r="AK2071" s="42">
        <v>178.283547</v>
      </c>
      <c r="AL2071" s="42">
        <v>124.406651</v>
      </c>
      <c r="AM2071" s="42">
        <v>89.141773999999998</v>
      </c>
      <c r="AN2071" s="42">
        <v>10.775378999999999</v>
      </c>
      <c r="AO2071" s="42">
        <v>194.93640600000001</v>
      </c>
      <c r="AP2071" s="42">
        <v>444.729288</v>
      </c>
      <c r="AQ2071" s="42">
        <v>170.44690800000001</v>
      </c>
      <c r="AR2071" s="42">
        <v>1316.5554259999999</v>
      </c>
      <c r="AS2071" s="42">
        <v>58.774796000000002</v>
      </c>
      <c r="AT2071" s="42">
        <v>62.693116000000003</v>
      </c>
      <c r="AU2071" s="42">
        <v>148.89614900000001</v>
      </c>
      <c r="AV2071" s="42">
        <v>176.324387</v>
      </c>
      <c r="AW2071" s="42">
        <v>219.425904</v>
      </c>
      <c r="AX2071" s="42">
        <v>133.22287</v>
      </c>
      <c r="AY2071" s="42">
        <v>380.07701300000002</v>
      </c>
      <c r="AZ2071" s="42">
        <v>137.14118999999999</v>
      </c>
      <c r="BA2071" s="42">
        <v>689.62427100000002</v>
      </c>
      <c r="BB2071" s="42">
        <v>39.183197</v>
      </c>
      <c r="BC2071" s="42">
        <v>58.774796000000002</v>
      </c>
      <c r="BD2071" s="42">
        <v>97.957993000000002</v>
      </c>
      <c r="BE2071" s="42">
        <v>58.774796000000002</v>
      </c>
      <c r="BF2071" s="42">
        <v>74.448075000000003</v>
      </c>
      <c r="BG2071" s="42">
        <v>121.467911</v>
      </c>
      <c r="BH2071" s="42">
        <v>180.242707</v>
      </c>
      <c r="BI2071" s="42">
        <v>58.774796000000002</v>
      </c>
      <c r="BJ2071" s="42">
        <v>626.93115499999999</v>
      </c>
      <c r="BK2071" s="42">
        <v>19.591598999999999</v>
      </c>
      <c r="BL2071" s="42">
        <v>3.91832</v>
      </c>
      <c r="BM2071" s="42">
        <v>50.938155999999999</v>
      </c>
      <c r="BN2071" s="42">
        <v>117.549592</v>
      </c>
      <c r="BO2071" s="42">
        <v>144.97783000000001</v>
      </c>
      <c r="BP2071" s="42">
        <v>11.754958999999999</v>
      </c>
      <c r="BQ2071" s="42">
        <v>199.834306</v>
      </c>
      <c r="BR2071" s="42">
        <v>78.366394</v>
      </c>
      <c r="BS2071" s="42">
        <v>101.876313</v>
      </c>
      <c r="BT2071" s="42">
        <v>0</v>
      </c>
      <c r="BU2071" s="42">
        <v>0</v>
      </c>
      <c r="BV2071" s="42">
        <v>3.91832</v>
      </c>
      <c r="BW2071" s="42">
        <v>0</v>
      </c>
      <c r="BX2071" s="42">
        <v>15.673279000000001</v>
      </c>
      <c r="BY2071" s="42">
        <v>11.754958999999999</v>
      </c>
      <c r="BZ2071" s="42">
        <v>0</v>
      </c>
      <c r="CA2071" s="42">
        <v>70.529754999999994</v>
      </c>
      <c r="CB2071" s="42">
        <v>677.86931200000004</v>
      </c>
      <c r="CC2071" s="42">
        <v>39.183197</v>
      </c>
      <c r="CD2071" s="42">
        <v>54.856476000000001</v>
      </c>
      <c r="CE2071" s="42">
        <v>117.549592</v>
      </c>
      <c r="CF2071" s="42">
        <v>144.97783000000001</v>
      </c>
      <c r="CG2071" s="42">
        <v>180.242707</v>
      </c>
      <c r="CH2071" s="42">
        <v>109.712952</v>
      </c>
      <c r="CI2071" s="42">
        <v>0</v>
      </c>
      <c r="CJ2071" s="42">
        <v>31.346558000000002</v>
      </c>
      <c r="CK2071" s="42">
        <v>536.80980199999999</v>
      </c>
      <c r="CL2071" s="42">
        <v>19.591598999999999</v>
      </c>
      <c r="CM2071" s="42">
        <v>7.8366389999999999</v>
      </c>
      <c r="CN2071" s="42">
        <v>27.428238</v>
      </c>
      <c r="CO2071" s="42">
        <v>31.346558000000002</v>
      </c>
      <c r="CP2071" s="42">
        <v>23.509917999999999</v>
      </c>
      <c r="CQ2071" s="42">
        <v>11.754958999999999</v>
      </c>
      <c r="CR2071" s="42">
        <v>380.07701300000002</v>
      </c>
      <c r="CS2071" s="42">
        <v>35.264876999999998</v>
      </c>
    </row>
    <row r="2072" spans="1:97">
      <c r="A2072" s="40" t="s">
        <v>4855</v>
      </c>
      <c r="B2072" s="40" t="s">
        <v>289</v>
      </c>
      <c r="C2072" s="40" t="s">
        <v>4176</v>
      </c>
      <c r="D2072" s="40" t="s">
        <v>4187</v>
      </c>
      <c r="E2072" s="40" t="s">
        <v>4349</v>
      </c>
      <c r="F2072" s="40" t="s">
        <v>2814</v>
      </c>
      <c r="G2072" s="41" t="s">
        <v>294</v>
      </c>
      <c r="H2072" s="40" t="s">
        <v>4856</v>
      </c>
      <c r="I2072" s="42">
        <v>180</v>
      </c>
      <c r="J2072" s="42">
        <v>32.893400999999997</v>
      </c>
      <c r="K2072" s="42">
        <v>16.446701000000001</v>
      </c>
      <c r="L2072" s="42">
        <v>37.461928999999998</v>
      </c>
      <c r="M2072" s="42">
        <v>31.065989999999999</v>
      </c>
      <c r="N2072" s="42">
        <v>44.771574000000001</v>
      </c>
      <c r="O2072" s="42">
        <v>17.360406000000001</v>
      </c>
      <c r="P2072" s="42">
        <v>21</v>
      </c>
      <c r="Q2072" s="42">
        <v>28</v>
      </c>
      <c r="R2072" s="42">
        <v>36</v>
      </c>
      <c r="S2072" s="42">
        <v>45</v>
      </c>
      <c r="T2072" s="42">
        <v>31</v>
      </c>
      <c r="U2072" s="42">
        <v>12</v>
      </c>
      <c r="V2072" s="42">
        <v>89.543147000000005</v>
      </c>
      <c r="W2072" s="42">
        <v>12.791878000000001</v>
      </c>
      <c r="X2072" s="42">
        <v>9.1370559999999994</v>
      </c>
      <c r="Y2072" s="42">
        <v>19.187816999999999</v>
      </c>
      <c r="Z2072" s="42">
        <v>14.619289</v>
      </c>
      <c r="AA2072" s="42">
        <v>21.928934000000002</v>
      </c>
      <c r="AB2072" s="42">
        <v>11.878173</v>
      </c>
      <c r="AC2072" s="42">
        <v>0</v>
      </c>
      <c r="AD2072" s="42">
        <v>15.532995</v>
      </c>
      <c r="AE2072" s="42">
        <v>50.253807000000002</v>
      </c>
      <c r="AF2072" s="42">
        <v>23.756345</v>
      </c>
      <c r="AG2072" s="42">
        <v>90.456852999999995</v>
      </c>
      <c r="AH2072" s="42">
        <v>20.101523</v>
      </c>
      <c r="AI2072" s="42">
        <v>7.3096449999999997</v>
      </c>
      <c r="AJ2072" s="42">
        <v>18.274111999999999</v>
      </c>
      <c r="AK2072" s="42">
        <v>16.446701000000001</v>
      </c>
      <c r="AL2072" s="42">
        <v>22.842639999999999</v>
      </c>
      <c r="AM2072" s="42">
        <v>5.4822340000000001</v>
      </c>
      <c r="AN2072" s="42">
        <v>0</v>
      </c>
      <c r="AO2072" s="42">
        <v>21.015228</v>
      </c>
      <c r="AP2072" s="42">
        <v>48.426395999999997</v>
      </c>
      <c r="AQ2072" s="42">
        <v>21.015228</v>
      </c>
      <c r="AR2072" s="42">
        <v>138.88324900000001</v>
      </c>
      <c r="AS2072" s="42">
        <v>7.3096449999999997</v>
      </c>
      <c r="AT2072" s="42">
        <v>3.6548219999999998</v>
      </c>
      <c r="AU2072" s="42">
        <v>10.964467000000001</v>
      </c>
      <c r="AV2072" s="42">
        <v>18.274111999999999</v>
      </c>
      <c r="AW2072" s="42">
        <v>18.274111999999999</v>
      </c>
      <c r="AX2072" s="42">
        <v>25.583756000000001</v>
      </c>
      <c r="AY2072" s="42">
        <v>47.512689999999999</v>
      </c>
      <c r="AZ2072" s="42">
        <v>7.3096449999999997</v>
      </c>
      <c r="BA2072" s="42">
        <v>69.441624000000004</v>
      </c>
      <c r="BB2072" s="42">
        <v>7.3096449999999997</v>
      </c>
      <c r="BC2072" s="42">
        <v>0</v>
      </c>
      <c r="BD2072" s="42">
        <v>10.964467000000001</v>
      </c>
      <c r="BE2072" s="42">
        <v>3.6548219999999998</v>
      </c>
      <c r="BF2072" s="42">
        <v>3.6548219999999998</v>
      </c>
      <c r="BG2072" s="42">
        <v>18.274111999999999</v>
      </c>
      <c r="BH2072" s="42">
        <v>21.928934000000002</v>
      </c>
      <c r="BI2072" s="42">
        <v>3.6548219999999998</v>
      </c>
      <c r="BJ2072" s="42">
        <v>69.441624000000004</v>
      </c>
      <c r="BK2072" s="42">
        <v>0</v>
      </c>
      <c r="BL2072" s="42">
        <v>3.6548219999999998</v>
      </c>
      <c r="BM2072" s="42">
        <v>0</v>
      </c>
      <c r="BN2072" s="42">
        <v>14.619289</v>
      </c>
      <c r="BO2072" s="42">
        <v>14.619289</v>
      </c>
      <c r="BP2072" s="42">
        <v>7.3096449999999997</v>
      </c>
      <c r="BQ2072" s="42">
        <v>25.583756000000001</v>
      </c>
      <c r="BR2072" s="42">
        <v>3.6548219999999998</v>
      </c>
      <c r="BS2072" s="42">
        <v>7.3096449999999997</v>
      </c>
      <c r="BT2072" s="42">
        <v>0</v>
      </c>
      <c r="BU2072" s="42">
        <v>0</v>
      </c>
      <c r="BV2072" s="42">
        <v>0</v>
      </c>
      <c r="BW2072" s="42">
        <v>0</v>
      </c>
      <c r="BX2072" s="42">
        <v>3.6548219999999998</v>
      </c>
      <c r="BY2072" s="42">
        <v>0</v>
      </c>
      <c r="BZ2072" s="42">
        <v>0</v>
      </c>
      <c r="CA2072" s="42">
        <v>3.6548219999999998</v>
      </c>
      <c r="CB2072" s="42">
        <v>69.441624000000004</v>
      </c>
      <c r="CC2072" s="42">
        <v>3.6548219999999998</v>
      </c>
      <c r="CD2072" s="42">
        <v>3.6548219999999998</v>
      </c>
      <c r="CE2072" s="42">
        <v>10.964467000000001</v>
      </c>
      <c r="CF2072" s="42">
        <v>10.964467000000001</v>
      </c>
      <c r="CG2072" s="42">
        <v>14.619289</v>
      </c>
      <c r="CH2072" s="42">
        <v>25.583756000000001</v>
      </c>
      <c r="CI2072" s="42">
        <v>0</v>
      </c>
      <c r="CJ2072" s="42">
        <v>0</v>
      </c>
      <c r="CK2072" s="42">
        <v>62.131979999999999</v>
      </c>
      <c r="CL2072" s="42">
        <v>3.6548219999999998</v>
      </c>
      <c r="CM2072" s="42">
        <v>0</v>
      </c>
      <c r="CN2072" s="42">
        <v>0</v>
      </c>
      <c r="CO2072" s="42">
        <v>7.3096449999999997</v>
      </c>
      <c r="CP2072" s="42">
        <v>0</v>
      </c>
      <c r="CQ2072" s="42">
        <v>0</v>
      </c>
      <c r="CR2072" s="42">
        <v>47.512689999999999</v>
      </c>
      <c r="CS2072" s="42">
        <v>3.6548219999999998</v>
      </c>
    </row>
    <row r="2073" spans="1:97">
      <c r="A2073" s="40" t="s">
        <v>4857</v>
      </c>
      <c r="B2073" s="40" t="s">
        <v>289</v>
      </c>
      <c r="C2073" s="40" t="s">
        <v>4176</v>
      </c>
      <c r="D2073" s="40" t="s">
        <v>4187</v>
      </c>
      <c r="E2073" s="40" t="s">
        <v>4246</v>
      </c>
      <c r="F2073" s="40" t="s">
        <v>2814</v>
      </c>
      <c r="G2073" s="41" t="s">
        <v>294</v>
      </c>
      <c r="H2073" s="40" t="s">
        <v>4858</v>
      </c>
      <c r="I2073" s="42">
        <v>121</v>
      </c>
      <c r="J2073" s="42">
        <v>23.419354999999999</v>
      </c>
      <c r="K2073" s="42">
        <v>13.661289999999999</v>
      </c>
      <c r="L2073" s="42">
        <v>18.540323000000001</v>
      </c>
      <c r="M2073" s="42">
        <v>24.395161000000002</v>
      </c>
      <c r="N2073" s="42">
        <v>21.467742000000001</v>
      </c>
      <c r="O2073" s="42">
        <v>19.516128999999999</v>
      </c>
      <c r="P2073" s="42">
        <v>17</v>
      </c>
      <c r="Q2073" s="42">
        <v>19</v>
      </c>
      <c r="R2073" s="42">
        <v>21</v>
      </c>
      <c r="S2073" s="42">
        <v>27</v>
      </c>
      <c r="T2073" s="42">
        <v>27</v>
      </c>
      <c r="U2073" s="42">
        <v>12</v>
      </c>
      <c r="V2073" s="42">
        <v>57.572581</v>
      </c>
      <c r="W2073" s="42">
        <v>11.709676999999999</v>
      </c>
      <c r="X2073" s="42">
        <v>7.8064520000000002</v>
      </c>
      <c r="Y2073" s="42">
        <v>8.7822580000000006</v>
      </c>
      <c r="Z2073" s="42">
        <v>12.685484000000001</v>
      </c>
      <c r="AA2073" s="42">
        <v>8.7822580000000006</v>
      </c>
      <c r="AB2073" s="42">
        <v>7.8064520000000002</v>
      </c>
      <c r="AC2073" s="42">
        <v>0</v>
      </c>
      <c r="AD2073" s="42">
        <v>15.612902999999999</v>
      </c>
      <c r="AE2073" s="42">
        <v>28.298387000000002</v>
      </c>
      <c r="AF2073" s="42">
        <v>13.661289999999999</v>
      </c>
      <c r="AG2073" s="42">
        <v>63.427419</v>
      </c>
      <c r="AH2073" s="42">
        <v>11.709676999999999</v>
      </c>
      <c r="AI2073" s="42">
        <v>5.8548390000000001</v>
      </c>
      <c r="AJ2073" s="42">
        <v>9.7580650000000002</v>
      </c>
      <c r="AK2073" s="42">
        <v>11.709676999999999</v>
      </c>
      <c r="AL2073" s="42">
        <v>12.685484000000001</v>
      </c>
      <c r="AM2073" s="42">
        <v>11.709676999999999</v>
      </c>
      <c r="AN2073" s="42">
        <v>0</v>
      </c>
      <c r="AO2073" s="42">
        <v>15.612902999999999</v>
      </c>
      <c r="AP2073" s="42">
        <v>25.370968000000001</v>
      </c>
      <c r="AQ2073" s="42">
        <v>22.443548</v>
      </c>
      <c r="AR2073" s="42">
        <v>93.677419</v>
      </c>
      <c r="AS2073" s="42">
        <v>11.709676999999999</v>
      </c>
      <c r="AT2073" s="42">
        <v>0</v>
      </c>
      <c r="AU2073" s="42">
        <v>3.9032260000000001</v>
      </c>
      <c r="AV2073" s="42">
        <v>7.8064520000000002</v>
      </c>
      <c r="AW2073" s="42">
        <v>11.709676999999999</v>
      </c>
      <c r="AX2073" s="42">
        <v>15.612902999999999</v>
      </c>
      <c r="AY2073" s="42">
        <v>35.129032000000002</v>
      </c>
      <c r="AZ2073" s="42">
        <v>7.8064520000000002</v>
      </c>
      <c r="BA2073" s="42">
        <v>46.838709999999999</v>
      </c>
      <c r="BB2073" s="42">
        <v>11.709676999999999</v>
      </c>
      <c r="BC2073" s="42">
        <v>0</v>
      </c>
      <c r="BD2073" s="42">
        <v>3.9032260000000001</v>
      </c>
      <c r="BE2073" s="42">
        <v>0</v>
      </c>
      <c r="BF2073" s="42">
        <v>0</v>
      </c>
      <c r="BG2073" s="42">
        <v>11.709676999999999</v>
      </c>
      <c r="BH2073" s="42">
        <v>11.709676999999999</v>
      </c>
      <c r="BI2073" s="42">
        <v>7.8064520000000002</v>
      </c>
      <c r="BJ2073" s="42">
        <v>46.838709999999999</v>
      </c>
      <c r="BK2073" s="42">
        <v>0</v>
      </c>
      <c r="BL2073" s="42">
        <v>0</v>
      </c>
      <c r="BM2073" s="42">
        <v>0</v>
      </c>
      <c r="BN2073" s="42">
        <v>7.8064520000000002</v>
      </c>
      <c r="BO2073" s="42">
        <v>11.709676999999999</v>
      </c>
      <c r="BP2073" s="42">
        <v>3.9032260000000001</v>
      </c>
      <c r="BQ2073" s="42">
        <v>23.419354999999999</v>
      </c>
      <c r="BR2073" s="42">
        <v>0</v>
      </c>
      <c r="BS2073" s="42">
        <v>3.9032260000000001</v>
      </c>
      <c r="BT2073" s="42">
        <v>0</v>
      </c>
      <c r="BU2073" s="42">
        <v>0</v>
      </c>
      <c r="BV2073" s="42">
        <v>0</v>
      </c>
      <c r="BW2073" s="42">
        <v>0</v>
      </c>
      <c r="BX2073" s="42">
        <v>0</v>
      </c>
      <c r="BY2073" s="42">
        <v>0</v>
      </c>
      <c r="BZ2073" s="42">
        <v>0</v>
      </c>
      <c r="CA2073" s="42">
        <v>3.9032260000000001</v>
      </c>
      <c r="CB2073" s="42">
        <v>42.935484000000002</v>
      </c>
      <c r="CC2073" s="42">
        <v>7.8064520000000002</v>
      </c>
      <c r="CD2073" s="42">
        <v>0</v>
      </c>
      <c r="CE2073" s="42">
        <v>3.9032260000000001</v>
      </c>
      <c r="CF2073" s="42">
        <v>3.9032260000000001</v>
      </c>
      <c r="CG2073" s="42">
        <v>11.709676999999999</v>
      </c>
      <c r="CH2073" s="42">
        <v>11.709676999999999</v>
      </c>
      <c r="CI2073" s="42">
        <v>0</v>
      </c>
      <c r="CJ2073" s="42">
        <v>3.9032260000000001</v>
      </c>
      <c r="CK2073" s="42">
        <v>46.838709999999999</v>
      </c>
      <c r="CL2073" s="42">
        <v>3.9032260000000001</v>
      </c>
      <c r="CM2073" s="42">
        <v>0</v>
      </c>
      <c r="CN2073" s="42">
        <v>0</v>
      </c>
      <c r="CO2073" s="42">
        <v>3.9032260000000001</v>
      </c>
      <c r="CP2073" s="42">
        <v>0</v>
      </c>
      <c r="CQ2073" s="42">
        <v>3.9032260000000001</v>
      </c>
      <c r="CR2073" s="42">
        <v>35.129032000000002</v>
      </c>
      <c r="CS2073" s="42">
        <v>0</v>
      </c>
    </row>
    <row r="2074" spans="1:97">
      <c r="A2074" s="40" t="s">
        <v>4859</v>
      </c>
      <c r="B2074" s="40" t="s">
        <v>289</v>
      </c>
      <c r="C2074" s="40" t="s">
        <v>4176</v>
      </c>
      <c r="D2074" s="40" t="s">
        <v>4201</v>
      </c>
      <c r="E2074" s="40" t="s">
        <v>4202</v>
      </c>
      <c r="F2074" s="40" t="s">
        <v>2903</v>
      </c>
      <c r="G2074" s="41" t="s">
        <v>294</v>
      </c>
      <c r="H2074" s="40" t="s">
        <v>4860</v>
      </c>
      <c r="I2074" s="42">
        <v>183</v>
      </c>
      <c r="J2074" s="42">
        <v>28.153846000000001</v>
      </c>
      <c r="K2074" s="42">
        <v>17.093406999999999</v>
      </c>
      <c r="L2074" s="42">
        <v>39.214286000000001</v>
      </c>
      <c r="M2074" s="42">
        <v>41.225275000000003</v>
      </c>
      <c r="N2074" s="42">
        <v>38.208790999999998</v>
      </c>
      <c r="O2074" s="42">
        <v>19.104396000000001</v>
      </c>
      <c r="P2074" s="42">
        <v>22</v>
      </c>
      <c r="Q2074" s="42">
        <v>25</v>
      </c>
      <c r="R2074" s="42">
        <v>38</v>
      </c>
      <c r="S2074" s="42">
        <v>36</v>
      </c>
      <c r="T2074" s="42">
        <v>38</v>
      </c>
      <c r="U2074" s="42">
        <v>23</v>
      </c>
      <c r="V2074" s="42">
        <v>90.494505000000004</v>
      </c>
      <c r="W2074" s="42">
        <v>11.06044</v>
      </c>
      <c r="X2074" s="42">
        <v>5.0274729999999996</v>
      </c>
      <c r="Y2074" s="42">
        <v>21.115385</v>
      </c>
      <c r="Z2074" s="42">
        <v>25.137363000000001</v>
      </c>
      <c r="AA2074" s="42">
        <v>19.104396000000001</v>
      </c>
      <c r="AB2074" s="42">
        <v>9.0494509999999995</v>
      </c>
      <c r="AC2074" s="42">
        <v>0</v>
      </c>
      <c r="AD2074" s="42">
        <v>14.076923000000001</v>
      </c>
      <c r="AE2074" s="42">
        <v>55.302197999999997</v>
      </c>
      <c r="AF2074" s="42">
        <v>21.115385</v>
      </c>
      <c r="AG2074" s="42">
        <v>92.505494999999996</v>
      </c>
      <c r="AH2074" s="42">
        <v>17.093406999999999</v>
      </c>
      <c r="AI2074" s="42">
        <v>12.065934</v>
      </c>
      <c r="AJ2074" s="42">
        <v>18.098901000000001</v>
      </c>
      <c r="AK2074" s="42">
        <v>16.087911999999999</v>
      </c>
      <c r="AL2074" s="42">
        <v>19.104396000000001</v>
      </c>
      <c r="AM2074" s="42">
        <v>8.0439559999999997</v>
      </c>
      <c r="AN2074" s="42">
        <v>2.0109889999999999</v>
      </c>
      <c r="AO2074" s="42">
        <v>21.115385</v>
      </c>
      <c r="AP2074" s="42">
        <v>47.258242000000003</v>
      </c>
      <c r="AQ2074" s="42">
        <v>24.131868000000001</v>
      </c>
      <c r="AR2074" s="42">
        <v>152.83516499999999</v>
      </c>
      <c r="AS2074" s="42">
        <v>20.10989</v>
      </c>
      <c r="AT2074" s="42">
        <v>8.0439559999999997</v>
      </c>
      <c r="AU2074" s="42">
        <v>4.0219779999999998</v>
      </c>
      <c r="AV2074" s="42">
        <v>12.065934</v>
      </c>
      <c r="AW2074" s="42">
        <v>20.10989</v>
      </c>
      <c r="AX2074" s="42">
        <v>8.0439559999999997</v>
      </c>
      <c r="AY2074" s="42">
        <v>68.373626000000002</v>
      </c>
      <c r="AZ2074" s="42">
        <v>12.065934</v>
      </c>
      <c r="BA2074" s="42">
        <v>76.417581999999996</v>
      </c>
      <c r="BB2074" s="42">
        <v>16.087911999999999</v>
      </c>
      <c r="BC2074" s="42">
        <v>8.0439559999999997</v>
      </c>
      <c r="BD2074" s="42">
        <v>4.0219779999999998</v>
      </c>
      <c r="BE2074" s="42">
        <v>8.0439559999999997</v>
      </c>
      <c r="BF2074" s="42">
        <v>4.0219779999999998</v>
      </c>
      <c r="BG2074" s="42">
        <v>4.0219779999999998</v>
      </c>
      <c r="BH2074" s="42">
        <v>28.153846000000001</v>
      </c>
      <c r="BI2074" s="42">
        <v>4.0219779999999998</v>
      </c>
      <c r="BJ2074" s="42">
        <v>76.417581999999996</v>
      </c>
      <c r="BK2074" s="42">
        <v>4.0219779999999998</v>
      </c>
      <c r="BL2074" s="42">
        <v>0</v>
      </c>
      <c r="BM2074" s="42">
        <v>0</v>
      </c>
      <c r="BN2074" s="42">
        <v>4.0219779999999998</v>
      </c>
      <c r="BO2074" s="42">
        <v>16.087911999999999</v>
      </c>
      <c r="BP2074" s="42">
        <v>4.0219779999999998</v>
      </c>
      <c r="BQ2074" s="42">
        <v>40.21978</v>
      </c>
      <c r="BR2074" s="42">
        <v>8.0439559999999997</v>
      </c>
      <c r="BS2074" s="42">
        <v>16.087911999999999</v>
      </c>
      <c r="BT2074" s="42">
        <v>4.0219779999999998</v>
      </c>
      <c r="BU2074" s="42">
        <v>0</v>
      </c>
      <c r="BV2074" s="42">
        <v>0</v>
      </c>
      <c r="BW2074" s="42">
        <v>0</v>
      </c>
      <c r="BX2074" s="42">
        <v>0</v>
      </c>
      <c r="BY2074" s="42">
        <v>4.0219779999999998</v>
      </c>
      <c r="BZ2074" s="42">
        <v>0</v>
      </c>
      <c r="CA2074" s="42">
        <v>8.0439559999999997</v>
      </c>
      <c r="CB2074" s="42">
        <v>60.32967</v>
      </c>
      <c r="CC2074" s="42">
        <v>12.065934</v>
      </c>
      <c r="CD2074" s="42">
        <v>8.0439559999999997</v>
      </c>
      <c r="CE2074" s="42">
        <v>4.0219779999999998</v>
      </c>
      <c r="CF2074" s="42">
        <v>12.065934</v>
      </c>
      <c r="CG2074" s="42">
        <v>20.10989</v>
      </c>
      <c r="CH2074" s="42">
        <v>4.0219779999999998</v>
      </c>
      <c r="CI2074" s="42">
        <v>0</v>
      </c>
      <c r="CJ2074" s="42">
        <v>0</v>
      </c>
      <c r="CK2074" s="42">
        <v>76.417581999999996</v>
      </c>
      <c r="CL2074" s="42">
        <v>4.0219779999999998</v>
      </c>
      <c r="CM2074" s="42">
        <v>0</v>
      </c>
      <c r="CN2074" s="42">
        <v>0</v>
      </c>
      <c r="CO2074" s="42">
        <v>0</v>
      </c>
      <c r="CP2074" s="42">
        <v>0</v>
      </c>
      <c r="CQ2074" s="42">
        <v>0</v>
      </c>
      <c r="CR2074" s="42">
        <v>68.373626000000002</v>
      </c>
      <c r="CS2074" s="42">
        <v>4.0219779999999998</v>
      </c>
    </row>
    <row r="2075" spans="1:97">
      <c r="A2075" s="40" t="s">
        <v>4861</v>
      </c>
      <c r="B2075" s="40" t="s">
        <v>289</v>
      </c>
      <c r="C2075" s="40" t="s">
        <v>4176</v>
      </c>
      <c r="D2075" s="40" t="s">
        <v>4187</v>
      </c>
      <c r="E2075" s="40" t="s">
        <v>4463</v>
      </c>
      <c r="F2075" s="40" t="s">
        <v>4195</v>
      </c>
      <c r="G2075" s="41" t="s">
        <v>294</v>
      </c>
      <c r="H2075" s="40" t="s">
        <v>4862</v>
      </c>
      <c r="I2075" s="42">
        <v>998</v>
      </c>
      <c r="J2075" s="42">
        <v>162.67400000000001</v>
      </c>
      <c r="K2075" s="42">
        <v>105.788</v>
      </c>
      <c r="L2075" s="42">
        <v>179.64</v>
      </c>
      <c r="M2075" s="42">
        <v>280.43799999999999</v>
      </c>
      <c r="N2075" s="42">
        <v>191.61600000000001</v>
      </c>
      <c r="O2075" s="42">
        <v>77.843999999999994</v>
      </c>
      <c r="P2075" s="42">
        <v>185</v>
      </c>
      <c r="Q2075" s="42">
        <v>207</v>
      </c>
      <c r="R2075" s="42">
        <v>219</v>
      </c>
      <c r="S2075" s="42">
        <v>264</v>
      </c>
      <c r="T2075" s="42">
        <v>154</v>
      </c>
      <c r="U2075" s="42">
        <v>63</v>
      </c>
      <c r="V2075" s="42">
        <v>490.01799999999997</v>
      </c>
      <c r="W2075" s="42">
        <v>80.837999999999994</v>
      </c>
      <c r="X2075" s="42">
        <v>56.886000000000003</v>
      </c>
      <c r="Y2075" s="42">
        <v>82.834000000000003</v>
      </c>
      <c r="Z2075" s="42">
        <v>147.70400000000001</v>
      </c>
      <c r="AA2075" s="42">
        <v>88.822000000000003</v>
      </c>
      <c r="AB2075" s="42">
        <v>31.936</v>
      </c>
      <c r="AC2075" s="42">
        <v>0.998</v>
      </c>
      <c r="AD2075" s="42">
        <v>104.79</v>
      </c>
      <c r="AE2075" s="42">
        <v>306.38600000000002</v>
      </c>
      <c r="AF2075" s="42">
        <v>78.841999999999999</v>
      </c>
      <c r="AG2075" s="42">
        <v>507.98200000000003</v>
      </c>
      <c r="AH2075" s="42">
        <v>81.835999999999999</v>
      </c>
      <c r="AI2075" s="42">
        <v>48.902000000000001</v>
      </c>
      <c r="AJ2075" s="42">
        <v>96.805999999999997</v>
      </c>
      <c r="AK2075" s="42">
        <v>132.73400000000001</v>
      </c>
      <c r="AL2075" s="42">
        <v>102.794</v>
      </c>
      <c r="AM2075" s="42">
        <v>43.911999999999999</v>
      </c>
      <c r="AN2075" s="42">
        <v>0.998</v>
      </c>
      <c r="AO2075" s="42">
        <v>100.798</v>
      </c>
      <c r="AP2075" s="42">
        <v>302.39400000000001</v>
      </c>
      <c r="AQ2075" s="42">
        <v>104.79</v>
      </c>
      <c r="AR2075" s="42">
        <v>858.28</v>
      </c>
      <c r="AS2075" s="42">
        <v>11.976000000000001</v>
      </c>
      <c r="AT2075" s="42">
        <v>35.927999999999997</v>
      </c>
      <c r="AU2075" s="42">
        <v>11.976000000000001</v>
      </c>
      <c r="AV2075" s="42">
        <v>143.71199999999999</v>
      </c>
      <c r="AW2075" s="42">
        <v>95.808000000000007</v>
      </c>
      <c r="AX2075" s="42">
        <v>159.68</v>
      </c>
      <c r="AY2075" s="42">
        <v>299.39999999999998</v>
      </c>
      <c r="AZ2075" s="42">
        <v>99.8</v>
      </c>
      <c r="BA2075" s="42">
        <v>419.16</v>
      </c>
      <c r="BB2075" s="42">
        <v>7.984</v>
      </c>
      <c r="BC2075" s="42">
        <v>27.943999999999999</v>
      </c>
      <c r="BD2075" s="42">
        <v>3.992</v>
      </c>
      <c r="BE2075" s="42">
        <v>71.855999999999995</v>
      </c>
      <c r="BF2075" s="42">
        <v>7.984</v>
      </c>
      <c r="BG2075" s="42">
        <v>131.73599999999999</v>
      </c>
      <c r="BH2075" s="42">
        <v>139.72</v>
      </c>
      <c r="BI2075" s="42">
        <v>27.943999999999999</v>
      </c>
      <c r="BJ2075" s="42">
        <v>439.12</v>
      </c>
      <c r="BK2075" s="42">
        <v>3.992</v>
      </c>
      <c r="BL2075" s="42">
        <v>7.984</v>
      </c>
      <c r="BM2075" s="42">
        <v>7.984</v>
      </c>
      <c r="BN2075" s="42">
        <v>71.855999999999995</v>
      </c>
      <c r="BO2075" s="42">
        <v>87.823999999999998</v>
      </c>
      <c r="BP2075" s="42">
        <v>27.943999999999999</v>
      </c>
      <c r="BQ2075" s="42">
        <v>159.68</v>
      </c>
      <c r="BR2075" s="42">
        <v>71.855999999999995</v>
      </c>
      <c r="BS2075" s="42">
        <v>83.831999999999994</v>
      </c>
      <c r="BT2075" s="42">
        <v>0</v>
      </c>
      <c r="BU2075" s="42">
        <v>0</v>
      </c>
      <c r="BV2075" s="42">
        <v>0</v>
      </c>
      <c r="BW2075" s="42">
        <v>7.984</v>
      </c>
      <c r="BX2075" s="42">
        <v>11.976000000000001</v>
      </c>
      <c r="BY2075" s="42">
        <v>27.943999999999999</v>
      </c>
      <c r="BZ2075" s="42">
        <v>0</v>
      </c>
      <c r="CA2075" s="42">
        <v>35.927999999999997</v>
      </c>
      <c r="CB2075" s="42">
        <v>379.24</v>
      </c>
      <c r="CC2075" s="42">
        <v>7.984</v>
      </c>
      <c r="CD2075" s="42">
        <v>19.96</v>
      </c>
      <c r="CE2075" s="42">
        <v>7.984</v>
      </c>
      <c r="CF2075" s="42">
        <v>119.76</v>
      </c>
      <c r="CG2075" s="42">
        <v>71.855999999999995</v>
      </c>
      <c r="CH2075" s="42">
        <v>115.768</v>
      </c>
      <c r="CI2075" s="42">
        <v>0</v>
      </c>
      <c r="CJ2075" s="42">
        <v>35.927999999999997</v>
      </c>
      <c r="CK2075" s="42">
        <v>395.20800000000003</v>
      </c>
      <c r="CL2075" s="42">
        <v>3.992</v>
      </c>
      <c r="CM2075" s="42">
        <v>15.968</v>
      </c>
      <c r="CN2075" s="42">
        <v>3.992</v>
      </c>
      <c r="CO2075" s="42">
        <v>15.968</v>
      </c>
      <c r="CP2075" s="42">
        <v>11.976000000000001</v>
      </c>
      <c r="CQ2075" s="42">
        <v>15.968</v>
      </c>
      <c r="CR2075" s="42">
        <v>299.39999999999998</v>
      </c>
      <c r="CS2075" s="42">
        <v>27.943999999999999</v>
      </c>
    </row>
    <row r="2076" spans="1:97">
      <c r="A2076" s="40" t="s">
        <v>4863</v>
      </c>
      <c r="B2076" s="40" t="s">
        <v>289</v>
      </c>
      <c r="C2076" s="40" t="s">
        <v>4176</v>
      </c>
      <c r="D2076" s="40" t="s">
        <v>4177</v>
      </c>
      <c r="E2076" s="40" t="s">
        <v>4319</v>
      </c>
      <c r="F2076" s="40" t="s">
        <v>2814</v>
      </c>
      <c r="G2076" s="41" t="s">
        <v>294</v>
      </c>
      <c r="H2076" s="40" t="s">
        <v>4864</v>
      </c>
      <c r="I2076" s="42">
        <v>1198</v>
      </c>
      <c r="J2076" s="42">
        <v>273.15960899999999</v>
      </c>
      <c r="K2076" s="42">
        <v>137.555375</v>
      </c>
      <c r="L2076" s="42">
        <v>233.161238</v>
      </c>
      <c r="M2076" s="42">
        <v>290.71987000000001</v>
      </c>
      <c r="N2076" s="42">
        <v>197.065147</v>
      </c>
      <c r="O2076" s="42">
        <v>66.338762000000003</v>
      </c>
      <c r="P2076" s="42">
        <v>182</v>
      </c>
      <c r="Q2076" s="42">
        <v>113</v>
      </c>
      <c r="R2076" s="42">
        <v>202</v>
      </c>
      <c r="S2076" s="42">
        <v>172</v>
      </c>
      <c r="T2076" s="42">
        <v>84</v>
      </c>
      <c r="U2076" s="42">
        <v>26</v>
      </c>
      <c r="V2076" s="42">
        <v>609.73126999999999</v>
      </c>
      <c r="W2076" s="42">
        <v>143.408795</v>
      </c>
      <c r="X2076" s="42">
        <v>74.143321999999998</v>
      </c>
      <c r="Y2076" s="42">
        <v>111.214984</v>
      </c>
      <c r="Z2076" s="42">
        <v>148.28664499999999</v>
      </c>
      <c r="AA2076" s="42">
        <v>96.581433000000004</v>
      </c>
      <c r="AB2076" s="42">
        <v>36.096091000000001</v>
      </c>
      <c r="AC2076" s="42">
        <v>0</v>
      </c>
      <c r="AD2076" s="42">
        <v>183.40716599999999</v>
      </c>
      <c r="AE2076" s="42">
        <v>331.69381099999998</v>
      </c>
      <c r="AF2076" s="42">
        <v>94.630292999999995</v>
      </c>
      <c r="AG2076" s="42">
        <v>588.26873000000001</v>
      </c>
      <c r="AH2076" s="42">
        <v>129.75081399999999</v>
      </c>
      <c r="AI2076" s="42">
        <v>63.412052000000003</v>
      </c>
      <c r="AJ2076" s="42">
        <v>121.946254</v>
      </c>
      <c r="AK2076" s="42">
        <v>142.43322499999999</v>
      </c>
      <c r="AL2076" s="42">
        <v>100.48371299999999</v>
      </c>
      <c r="AM2076" s="42">
        <v>29.267101</v>
      </c>
      <c r="AN2076" s="42">
        <v>0.97557000000000005</v>
      </c>
      <c r="AO2076" s="42">
        <v>164.87133600000001</v>
      </c>
      <c r="AP2076" s="42">
        <v>332.66938099999999</v>
      </c>
      <c r="AQ2076" s="42">
        <v>90.728013000000004</v>
      </c>
      <c r="AR2076" s="42">
        <v>940.44951100000003</v>
      </c>
      <c r="AS2076" s="42">
        <v>3.9022800000000002</v>
      </c>
      <c r="AT2076" s="42">
        <v>42.925080999999999</v>
      </c>
      <c r="AU2076" s="42">
        <v>171.70032599999999</v>
      </c>
      <c r="AV2076" s="42">
        <v>183.40716599999999</v>
      </c>
      <c r="AW2076" s="42">
        <v>97.557002999999995</v>
      </c>
      <c r="AX2076" s="42">
        <v>70.241041999999993</v>
      </c>
      <c r="AY2076" s="42">
        <v>199.01628700000001</v>
      </c>
      <c r="AZ2076" s="42">
        <v>171.70032599999999</v>
      </c>
      <c r="BA2076" s="42">
        <v>483.88273600000002</v>
      </c>
      <c r="BB2076" s="42">
        <v>0</v>
      </c>
      <c r="BC2076" s="42">
        <v>39.022801000000001</v>
      </c>
      <c r="BD2076" s="42">
        <v>101.459283</v>
      </c>
      <c r="BE2076" s="42">
        <v>101.459283</v>
      </c>
      <c r="BF2076" s="42">
        <v>15.609121</v>
      </c>
      <c r="BG2076" s="42">
        <v>66.338762000000003</v>
      </c>
      <c r="BH2076" s="42">
        <v>97.557002999999995</v>
      </c>
      <c r="BI2076" s="42">
        <v>62.436481999999998</v>
      </c>
      <c r="BJ2076" s="42">
        <v>456.56677500000001</v>
      </c>
      <c r="BK2076" s="42">
        <v>3.9022800000000002</v>
      </c>
      <c r="BL2076" s="42">
        <v>3.9022800000000002</v>
      </c>
      <c r="BM2076" s="42">
        <v>70.241041999999993</v>
      </c>
      <c r="BN2076" s="42">
        <v>81.947883000000004</v>
      </c>
      <c r="BO2076" s="42">
        <v>81.947883000000004</v>
      </c>
      <c r="BP2076" s="42">
        <v>3.9022800000000002</v>
      </c>
      <c r="BQ2076" s="42">
        <v>101.459283</v>
      </c>
      <c r="BR2076" s="42">
        <v>109.26384400000001</v>
      </c>
      <c r="BS2076" s="42">
        <v>109.26384400000001</v>
      </c>
      <c r="BT2076" s="42">
        <v>0</v>
      </c>
      <c r="BU2076" s="42">
        <v>0</v>
      </c>
      <c r="BV2076" s="42">
        <v>0</v>
      </c>
      <c r="BW2076" s="42">
        <v>0</v>
      </c>
      <c r="BX2076" s="42">
        <v>3.9022800000000002</v>
      </c>
      <c r="BY2076" s="42">
        <v>7.8045600000000004</v>
      </c>
      <c r="BZ2076" s="42">
        <v>0</v>
      </c>
      <c r="CA2076" s="42">
        <v>97.557002999999995</v>
      </c>
      <c r="CB2076" s="42">
        <v>530.71009800000002</v>
      </c>
      <c r="CC2076" s="42">
        <v>3.9022800000000002</v>
      </c>
      <c r="CD2076" s="42">
        <v>39.022801000000001</v>
      </c>
      <c r="CE2076" s="42">
        <v>120.97068400000001</v>
      </c>
      <c r="CF2076" s="42">
        <v>167.798046</v>
      </c>
      <c r="CG2076" s="42">
        <v>85.850162999999995</v>
      </c>
      <c r="CH2076" s="42">
        <v>58.534202000000001</v>
      </c>
      <c r="CI2076" s="42">
        <v>0</v>
      </c>
      <c r="CJ2076" s="42">
        <v>54.631922000000003</v>
      </c>
      <c r="CK2076" s="42">
        <v>300.47557</v>
      </c>
      <c r="CL2076" s="42">
        <v>0</v>
      </c>
      <c r="CM2076" s="42">
        <v>3.9022800000000002</v>
      </c>
      <c r="CN2076" s="42">
        <v>50.729641999999998</v>
      </c>
      <c r="CO2076" s="42">
        <v>15.609121</v>
      </c>
      <c r="CP2076" s="42">
        <v>7.8045600000000004</v>
      </c>
      <c r="CQ2076" s="42">
        <v>3.9022800000000002</v>
      </c>
      <c r="CR2076" s="42">
        <v>199.01628700000001</v>
      </c>
      <c r="CS2076" s="42">
        <v>19.511400999999999</v>
      </c>
    </row>
    <row r="2077" spans="1:97">
      <c r="A2077" s="40" t="s">
        <v>4865</v>
      </c>
      <c r="B2077" s="40" t="s">
        <v>289</v>
      </c>
      <c r="C2077" s="40" t="s">
        <v>4176</v>
      </c>
      <c r="D2077" s="40" t="s">
        <v>4187</v>
      </c>
      <c r="E2077" s="40" t="s">
        <v>4194</v>
      </c>
      <c r="F2077" s="40" t="s">
        <v>4195</v>
      </c>
      <c r="G2077" s="41" t="s">
        <v>294</v>
      </c>
      <c r="H2077" s="40" t="s">
        <v>4866</v>
      </c>
      <c r="I2077" s="42">
        <v>291</v>
      </c>
      <c r="J2077" s="42">
        <v>63</v>
      </c>
      <c r="K2077" s="42">
        <v>34</v>
      </c>
      <c r="L2077" s="42">
        <v>68</v>
      </c>
      <c r="M2077" s="42">
        <v>61</v>
      </c>
      <c r="N2077" s="42">
        <v>36</v>
      </c>
      <c r="O2077" s="42">
        <v>29</v>
      </c>
      <c r="P2077" s="42">
        <v>40</v>
      </c>
      <c r="Q2077" s="42">
        <v>43</v>
      </c>
      <c r="R2077" s="42">
        <v>59</v>
      </c>
      <c r="S2077" s="42">
        <v>33</v>
      </c>
      <c r="T2077" s="42">
        <v>61</v>
      </c>
      <c r="U2077" s="42">
        <v>28</v>
      </c>
      <c r="V2077" s="42">
        <v>147</v>
      </c>
      <c r="W2077" s="42">
        <v>33</v>
      </c>
      <c r="X2077" s="42">
        <v>17</v>
      </c>
      <c r="Y2077" s="42">
        <v>33</v>
      </c>
      <c r="Z2077" s="42">
        <v>33</v>
      </c>
      <c r="AA2077" s="42">
        <v>19</v>
      </c>
      <c r="AB2077" s="42">
        <v>12</v>
      </c>
      <c r="AC2077" s="42">
        <v>0</v>
      </c>
      <c r="AD2077" s="42">
        <v>40</v>
      </c>
      <c r="AE2077" s="42">
        <v>81</v>
      </c>
      <c r="AF2077" s="42">
        <v>26</v>
      </c>
      <c r="AG2077" s="42">
        <v>144</v>
      </c>
      <c r="AH2077" s="42">
        <v>30</v>
      </c>
      <c r="AI2077" s="42">
        <v>17</v>
      </c>
      <c r="AJ2077" s="42">
        <v>35</v>
      </c>
      <c r="AK2077" s="42">
        <v>28</v>
      </c>
      <c r="AL2077" s="42">
        <v>17</v>
      </c>
      <c r="AM2077" s="42">
        <v>16</v>
      </c>
      <c r="AN2077" s="42">
        <v>1</v>
      </c>
      <c r="AO2077" s="42">
        <v>39</v>
      </c>
      <c r="AP2077" s="42">
        <v>72</v>
      </c>
      <c r="AQ2077" s="42">
        <v>33</v>
      </c>
      <c r="AR2077" s="42">
        <v>240</v>
      </c>
      <c r="AS2077" s="42">
        <v>20</v>
      </c>
      <c r="AT2077" s="42">
        <v>4</v>
      </c>
      <c r="AU2077" s="42">
        <v>0</v>
      </c>
      <c r="AV2077" s="42">
        <v>40</v>
      </c>
      <c r="AW2077" s="42">
        <v>32</v>
      </c>
      <c r="AX2077" s="42">
        <v>36</v>
      </c>
      <c r="AY2077" s="42">
        <v>92</v>
      </c>
      <c r="AZ2077" s="42">
        <v>16</v>
      </c>
      <c r="BA2077" s="42">
        <v>132</v>
      </c>
      <c r="BB2077" s="42">
        <v>12</v>
      </c>
      <c r="BC2077" s="42">
        <v>4</v>
      </c>
      <c r="BD2077" s="42">
        <v>0</v>
      </c>
      <c r="BE2077" s="42">
        <v>16</v>
      </c>
      <c r="BF2077" s="42">
        <v>4</v>
      </c>
      <c r="BG2077" s="42">
        <v>36</v>
      </c>
      <c r="BH2077" s="42">
        <v>52</v>
      </c>
      <c r="BI2077" s="42">
        <v>8</v>
      </c>
      <c r="BJ2077" s="42">
        <v>108</v>
      </c>
      <c r="BK2077" s="42">
        <v>8</v>
      </c>
      <c r="BL2077" s="42">
        <v>0</v>
      </c>
      <c r="BM2077" s="42">
        <v>0</v>
      </c>
      <c r="BN2077" s="42">
        <v>24</v>
      </c>
      <c r="BO2077" s="42">
        <v>28</v>
      </c>
      <c r="BP2077" s="42">
        <v>0</v>
      </c>
      <c r="BQ2077" s="42">
        <v>40</v>
      </c>
      <c r="BR2077" s="42">
        <v>8</v>
      </c>
      <c r="BS2077" s="42">
        <v>12</v>
      </c>
      <c r="BT2077" s="42">
        <v>0</v>
      </c>
      <c r="BU2077" s="42">
        <v>0</v>
      </c>
      <c r="BV2077" s="42">
        <v>0</v>
      </c>
      <c r="BW2077" s="42">
        <v>0</v>
      </c>
      <c r="BX2077" s="42">
        <v>0</v>
      </c>
      <c r="BY2077" s="42">
        <v>8</v>
      </c>
      <c r="BZ2077" s="42">
        <v>0</v>
      </c>
      <c r="CA2077" s="42">
        <v>4</v>
      </c>
      <c r="CB2077" s="42">
        <v>112</v>
      </c>
      <c r="CC2077" s="42">
        <v>16</v>
      </c>
      <c r="CD2077" s="42">
        <v>4</v>
      </c>
      <c r="CE2077" s="42">
        <v>0</v>
      </c>
      <c r="CF2077" s="42">
        <v>32</v>
      </c>
      <c r="CG2077" s="42">
        <v>24</v>
      </c>
      <c r="CH2077" s="42">
        <v>28</v>
      </c>
      <c r="CI2077" s="42">
        <v>0</v>
      </c>
      <c r="CJ2077" s="42">
        <v>8</v>
      </c>
      <c r="CK2077" s="42">
        <v>116</v>
      </c>
      <c r="CL2077" s="42">
        <v>4</v>
      </c>
      <c r="CM2077" s="42">
        <v>0</v>
      </c>
      <c r="CN2077" s="42">
        <v>0</v>
      </c>
      <c r="CO2077" s="42">
        <v>8</v>
      </c>
      <c r="CP2077" s="42">
        <v>8</v>
      </c>
      <c r="CQ2077" s="42">
        <v>0</v>
      </c>
      <c r="CR2077" s="42">
        <v>92</v>
      </c>
      <c r="CS2077" s="42">
        <v>4</v>
      </c>
    </row>
    <row r="2078" spans="1:97">
      <c r="A2078" s="40" t="s">
        <v>4867</v>
      </c>
      <c r="B2078" s="40" t="s">
        <v>289</v>
      </c>
      <c r="C2078" s="40" t="s">
        <v>4176</v>
      </c>
      <c r="D2078" s="40" t="s">
        <v>4177</v>
      </c>
      <c r="E2078" s="40" t="s">
        <v>4253</v>
      </c>
      <c r="F2078" s="40" t="s">
        <v>2814</v>
      </c>
      <c r="G2078" s="41" t="s">
        <v>294</v>
      </c>
      <c r="H2078" s="40" t="s">
        <v>4868</v>
      </c>
      <c r="I2078" s="42">
        <v>763</v>
      </c>
      <c r="J2078" s="42">
        <v>144.53737100000001</v>
      </c>
      <c r="K2078" s="42">
        <v>89.475515000000001</v>
      </c>
      <c r="L2078" s="42">
        <v>145.52061900000001</v>
      </c>
      <c r="M2078" s="42">
        <v>147.48711299999999</v>
      </c>
      <c r="N2078" s="42">
        <v>116.023196</v>
      </c>
      <c r="O2078" s="42">
        <v>119.956186</v>
      </c>
      <c r="P2078" s="42">
        <v>109</v>
      </c>
      <c r="Q2078" s="42">
        <v>98</v>
      </c>
      <c r="R2078" s="42">
        <v>137</v>
      </c>
      <c r="S2078" s="42">
        <v>120</v>
      </c>
      <c r="T2078" s="42">
        <v>137</v>
      </c>
      <c r="U2078" s="42">
        <v>90</v>
      </c>
      <c r="V2078" s="42">
        <v>361.83505200000002</v>
      </c>
      <c r="W2078" s="42">
        <v>76.693298999999996</v>
      </c>
      <c r="X2078" s="42">
        <v>45.229380999999997</v>
      </c>
      <c r="Y2078" s="42">
        <v>66.860825000000006</v>
      </c>
      <c r="Z2078" s="42">
        <v>75.710052000000005</v>
      </c>
      <c r="AA2078" s="42">
        <v>50.145619000000003</v>
      </c>
      <c r="AB2078" s="42">
        <v>43.262886999999999</v>
      </c>
      <c r="AC2078" s="42">
        <v>3.9329900000000002</v>
      </c>
      <c r="AD2078" s="42">
        <v>92.425257999999999</v>
      </c>
      <c r="AE2078" s="42">
        <v>184.850515</v>
      </c>
      <c r="AF2078" s="42">
        <v>84.559278000000006</v>
      </c>
      <c r="AG2078" s="42">
        <v>401.16494799999998</v>
      </c>
      <c r="AH2078" s="42">
        <v>67.844071999999997</v>
      </c>
      <c r="AI2078" s="42">
        <v>44.246133999999998</v>
      </c>
      <c r="AJ2078" s="42">
        <v>78.659794000000005</v>
      </c>
      <c r="AK2078" s="42">
        <v>71.777062000000001</v>
      </c>
      <c r="AL2078" s="42">
        <v>65.877577000000002</v>
      </c>
      <c r="AM2078" s="42">
        <v>59.978093000000001</v>
      </c>
      <c r="AN2078" s="42">
        <v>12.782216</v>
      </c>
      <c r="AO2078" s="42">
        <v>83.576031</v>
      </c>
      <c r="AP2078" s="42">
        <v>197.632732</v>
      </c>
      <c r="AQ2078" s="42">
        <v>119.956186</v>
      </c>
      <c r="AR2078" s="42">
        <v>601.74742300000003</v>
      </c>
      <c r="AS2078" s="42">
        <v>11.798969</v>
      </c>
      <c r="AT2078" s="42">
        <v>51.128866000000002</v>
      </c>
      <c r="AU2078" s="42">
        <v>27.530927999999999</v>
      </c>
      <c r="AV2078" s="42">
        <v>98.324742000000001</v>
      </c>
      <c r="AW2078" s="42">
        <v>110.123711</v>
      </c>
      <c r="AX2078" s="42">
        <v>31.463918</v>
      </c>
      <c r="AY2078" s="42">
        <v>208.448454</v>
      </c>
      <c r="AZ2078" s="42">
        <v>62.927835000000002</v>
      </c>
      <c r="BA2078" s="42">
        <v>255.64433</v>
      </c>
      <c r="BB2078" s="42">
        <v>7.8659790000000003</v>
      </c>
      <c r="BC2078" s="42">
        <v>27.530927999999999</v>
      </c>
      <c r="BD2078" s="42">
        <v>15.731959</v>
      </c>
      <c r="BE2078" s="42">
        <v>51.128866000000002</v>
      </c>
      <c r="BF2078" s="42">
        <v>31.463918</v>
      </c>
      <c r="BG2078" s="42">
        <v>31.463918</v>
      </c>
      <c r="BH2078" s="42">
        <v>86.525773000000001</v>
      </c>
      <c r="BI2078" s="42">
        <v>3.9329900000000002</v>
      </c>
      <c r="BJ2078" s="42">
        <v>346.103093</v>
      </c>
      <c r="BK2078" s="42">
        <v>3.9329900000000002</v>
      </c>
      <c r="BL2078" s="42">
        <v>23.597937999999999</v>
      </c>
      <c r="BM2078" s="42">
        <v>11.798969</v>
      </c>
      <c r="BN2078" s="42">
        <v>47.195875999999998</v>
      </c>
      <c r="BO2078" s="42">
        <v>78.659794000000005</v>
      </c>
      <c r="BP2078" s="42">
        <v>0</v>
      </c>
      <c r="BQ2078" s="42">
        <v>121.92268</v>
      </c>
      <c r="BR2078" s="42">
        <v>58.994844999999998</v>
      </c>
      <c r="BS2078" s="42">
        <v>51.128866000000002</v>
      </c>
      <c r="BT2078" s="42">
        <v>0</v>
      </c>
      <c r="BU2078" s="42">
        <v>0</v>
      </c>
      <c r="BV2078" s="42">
        <v>0</v>
      </c>
      <c r="BW2078" s="42">
        <v>11.798969</v>
      </c>
      <c r="BX2078" s="42">
        <v>11.798969</v>
      </c>
      <c r="BY2078" s="42">
        <v>3.9329900000000002</v>
      </c>
      <c r="BZ2078" s="42">
        <v>0</v>
      </c>
      <c r="CA2078" s="42">
        <v>23.597937999999999</v>
      </c>
      <c r="CB2078" s="42">
        <v>275.30927800000001</v>
      </c>
      <c r="CC2078" s="42">
        <v>11.798969</v>
      </c>
      <c r="CD2078" s="42">
        <v>35.396906999999999</v>
      </c>
      <c r="CE2078" s="42">
        <v>15.731959</v>
      </c>
      <c r="CF2078" s="42">
        <v>82.592783999999995</v>
      </c>
      <c r="CG2078" s="42">
        <v>82.592783999999995</v>
      </c>
      <c r="CH2078" s="42">
        <v>19.664947999999999</v>
      </c>
      <c r="CI2078" s="42">
        <v>3.9329900000000002</v>
      </c>
      <c r="CJ2078" s="42">
        <v>23.597937999999999</v>
      </c>
      <c r="CK2078" s="42">
        <v>275.30927800000001</v>
      </c>
      <c r="CL2078" s="42">
        <v>0</v>
      </c>
      <c r="CM2078" s="42">
        <v>15.731959</v>
      </c>
      <c r="CN2078" s="42">
        <v>11.798969</v>
      </c>
      <c r="CO2078" s="42">
        <v>3.9329900000000002</v>
      </c>
      <c r="CP2078" s="42">
        <v>15.731959</v>
      </c>
      <c r="CQ2078" s="42">
        <v>7.8659790000000003</v>
      </c>
      <c r="CR2078" s="42">
        <v>204.51546400000001</v>
      </c>
      <c r="CS2078" s="42">
        <v>15.731959</v>
      </c>
    </row>
    <row r="2079" spans="1:97">
      <c r="A2079" s="40" t="s">
        <v>4869</v>
      </c>
      <c r="B2079" s="40" t="s">
        <v>289</v>
      </c>
      <c r="C2079" s="40" t="s">
        <v>4176</v>
      </c>
      <c r="D2079" s="40" t="s">
        <v>4177</v>
      </c>
      <c r="E2079" s="40" t="s">
        <v>4286</v>
      </c>
      <c r="F2079" s="40" t="s">
        <v>2814</v>
      </c>
      <c r="G2079" s="41" t="s">
        <v>294</v>
      </c>
      <c r="H2079" s="40" t="s">
        <v>4870</v>
      </c>
      <c r="I2079" s="42">
        <v>163</v>
      </c>
      <c r="J2079" s="42">
        <v>29</v>
      </c>
      <c r="K2079" s="42">
        <v>23</v>
      </c>
      <c r="L2079" s="42">
        <v>31</v>
      </c>
      <c r="M2079" s="42">
        <v>30</v>
      </c>
      <c r="N2079" s="42">
        <v>28</v>
      </c>
      <c r="O2079" s="42">
        <v>22</v>
      </c>
      <c r="P2079" s="42">
        <v>26</v>
      </c>
      <c r="Q2079" s="42">
        <v>17</v>
      </c>
      <c r="R2079" s="42">
        <v>32</v>
      </c>
      <c r="S2079" s="42">
        <v>25</v>
      </c>
      <c r="T2079" s="42">
        <v>30</v>
      </c>
      <c r="U2079" s="42">
        <v>22</v>
      </c>
      <c r="V2079" s="42">
        <v>89</v>
      </c>
      <c r="W2079" s="42">
        <v>10</v>
      </c>
      <c r="X2079" s="42">
        <v>18</v>
      </c>
      <c r="Y2079" s="42">
        <v>15</v>
      </c>
      <c r="Z2079" s="42">
        <v>20</v>
      </c>
      <c r="AA2079" s="42">
        <v>18</v>
      </c>
      <c r="AB2079" s="42">
        <v>8</v>
      </c>
      <c r="AC2079" s="42">
        <v>0</v>
      </c>
      <c r="AD2079" s="42">
        <v>17</v>
      </c>
      <c r="AE2079" s="42">
        <v>50</v>
      </c>
      <c r="AF2079" s="42">
        <v>22</v>
      </c>
      <c r="AG2079" s="42">
        <v>74</v>
      </c>
      <c r="AH2079" s="42">
        <v>19</v>
      </c>
      <c r="AI2079" s="42">
        <v>5</v>
      </c>
      <c r="AJ2079" s="42">
        <v>16</v>
      </c>
      <c r="AK2079" s="42">
        <v>10</v>
      </c>
      <c r="AL2079" s="42">
        <v>10</v>
      </c>
      <c r="AM2079" s="42">
        <v>12</v>
      </c>
      <c r="AN2079" s="42">
        <v>2</v>
      </c>
      <c r="AO2079" s="42">
        <v>23</v>
      </c>
      <c r="AP2079" s="42">
        <v>30</v>
      </c>
      <c r="AQ2079" s="42">
        <v>21</v>
      </c>
      <c r="AR2079" s="42">
        <v>116</v>
      </c>
      <c r="AS2079" s="42">
        <v>0</v>
      </c>
      <c r="AT2079" s="42">
        <v>0</v>
      </c>
      <c r="AU2079" s="42">
        <v>0</v>
      </c>
      <c r="AV2079" s="42">
        <v>16</v>
      </c>
      <c r="AW2079" s="42">
        <v>36</v>
      </c>
      <c r="AX2079" s="42">
        <v>4</v>
      </c>
      <c r="AY2079" s="42">
        <v>52</v>
      </c>
      <c r="AZ2079" s="42">
        <v>8</v>
      </c>
      <c r="BA2079" s="42">
        <v>72</v>
      </c>
      <c r="BB2079" s="42">
        <v>0</v>
      </c>
      <c r="BC2079" s="42">
        <v>0</v>
      </c>
      <c r="BD2079" s="42">
        <v>0</v>
      </c>
      <c r="BE2079" s="42">
        <v>16</v>
      </c>
      <c r="BF2079" s="42">
        <v>24</v>
      </c>
      <c r="BG2079" s="42">
        <v>4</v>
      </c>
      <c r="BH2079" s="42">
        <v>28</v>
      </c>
      <c r="BI2079" s="42">
        <v>0</v>
      </c>
      <c r="BJ2079" s="42">
        <v>44</v>
      </c>
      <c r="BK2079" s="42">
        <v>0</v>
      </c>
      <c r="BL2079" s="42">
        <v>0</v>
      </c>
      <c r="BM2079" s="42">
        <v>0</v>
      </c>
      <c r="BN2079" s="42">
        <v>0</v>
      </c>
      <c r="BO2079" s="42">
        <v>12</v>
      </c>
      <c r="BP2079" s="42">
        <v>0</v>
      </c>
      <c r="BQ2079" s="42">
        <v>24</v>
      </c>
      <c r="BR2079" s="42">
        <v>8</v>
      </c>
      <c r="BS2079" s="42">
        <v>4</v>
      </c>
      <c r="BT2079" s="42">
        <v>0</v>
      </c>
      <c r="BU2079" s="42">
        <v>0</v>
      </c>
      <c r="BV2079" s="42">
        <v>0</v>
      </c>
      <c r="BW2079" s="42">
        <v>4</v>
      </c>
      <c r="BX2079" s="42">
        <v>0</v>
      </c>
      <c r="BY2079" s="42">
        <v>0</v>
      </c>
      <c r="BZ2079" s="42">
        <v>0</v>
      </c>
      <c r="CA2079" s="42">
        <v>0</v>
      </c>
      <c r="CB2079" s="42">
        <v>56</v>
      </c>
      <c r="CC2079" s="42">
        <v>0</v>
      </c>
      <c r="CD2079" s="42">
        <v>0</v>
      </c>
      <c r="CE2079" s="42">
        <v>0</v>
      </c>
      <c r="CF2079" s="42">
        <v>12</v>
      </c>
      <c r="CG2079" s="42">
        <v>32</v>
      </c>
      <c r="CH2079" s="42">
        <v>4</v>
      </c>
      <c r="CI2079" s="42">
        <v>0</v>
      </c>
      <c r="CJ2079" s="42">
        <v>8</v>
      </c>
      <c r="CK2079" s="42">
        <v>56</v>
      </c>
      <c r="CL2079" s="42">
        <v>0</v>
      </c>
      <c r="CM2079" s="42">
        <v>0</v>
      </c>
      <c r="CN2079" s="42">
        <v>0</v>
      </c>
      <c r="CO2079" s="42">
        <v>0</v>
      </c>
      <c r="CP2079" s="42">
        <v>4</v>
      </c>
      <c r="CQ2079" s="42">
        <v>0</v>
      </c>
      <c r="CR2079" s="42">
        <v>52</v>
      </c>
      <c r="CS2079" s="42">
        <v>0</v>
      </c>
    </row>
    <row r="2080" spans="1:97">
      <c r="A2080" s="40" t="s">
        <v>4871</v>
      </c>
      <c r="B2080" s="40" t="s">
        <v>289</v>
      </c>
      <c r="C2080" s="40" t="s">
        <v>4176</v>
      </c>
      <c r="D2080" s="40" t="s">
        <v>4177</v>
      </c>
      <c r="E2080" s="40" t="s">
        <v>4369</v>
      </c>
      <c r="F2080" s="40" t="s">
        <v>2814</v>
      </c>
      <c r="G2080" s="41" t="s">
        <v>294</v>
      </c>
      <c r="H2080" s="40" t="s">
        <v>4872</v>
      </c>
      <c r="I2080" s="42">
        <v>226</v>
      </c>
      <c r="J2080" s="42">
        <v>44.374428999999999</v>
      </c>
      <c r="K2080" s="42">
        <v>19.607306000000001</v>
      </c>
      <c r="L2080" s="42">
        <v>41.278539000000002</v>
      </c>
      <c r="M2080" s="42">
        <v>43.342466000000002</v>
      </c>
      <c r="N2080" s="42">
        <v>49.534247000000001</v>
      </c>
      <c r="O2080" s="42">
        <v>27.863014</v>
      </c>
      <c r="P2080" s="42">
        <v>30</v>
      </c>
      <c r="Q2080" s="42">
        <v>22</v>
      </c>
      <c r="R2080" s="42">
        <v>38</v>
      </c>
      <c r="S2080" s="42">
        <v>43</v>
      </c>
      <c r="T2080" s="42">
        <v>46</v>
      </c>
      <c r="U2080" s="42">
        <v>14</v>
      </c>
      <c r="V2080" s="42">
        <v>119.707763</v>
      </c>
      <c r="W2080" s="42">
        <v>21.671233000000001</v>
      </c>
      <c r="X2080" s="42">
        <v>9.2876709999999996</v>
      </c>
      <c r="Y2080" s="42">
        <v>23.73516</v>
      </c>
      <c r="Z2080" s="42">
        <v>21.671233000000001</v>
      </c>
      <c r="AA2080" s="42">
        <v>29.926940999999999</v>
      </c>
      <c r="AB2080" s="42">
        <v>13.415525000000001</v>
      </c>
      <c r="AC2080" s="42">
        <v>0</v>
      </c>
      <c r="AD2080" s="42">
        <v>27.863014</v>
      </c>
      <c r="AE2080" s="42">
        <v>65.013699000000003</v>
      </c>
      <c r="AF2080" s="42">
        <v>26.831050000000001</v>
      </c>
      <c r="AG2080" s="42">
        <v>106.292237</v>
      </c>
      <c r="AH2080" s="42">
        <v>22.703195999999998</v>
      </c>
      <c r="AI2080" s="42">
        <v>10.319635</v>
      </c>
      <c r="AJ2080" s="42">
        <v>17.543379000000002</v>
      </c>
      <c r="AK2080" s="42">
        <v>21.671233000000001</v>
      </c>
      <c r="AL2080" s="42">
        <v>19.607306000000001</v>
      </c>
      <c r="AM2080" s="42">
        <v>14.447488999999999</v>
      </c>
      <c r="AN2080" s="42">
        <v>0</v>
      </c>
      <c r="AO2080" s="42">
        <v>26.831050000000001</v>
      </c>
      <c r="AP2080" s="42">
        <v>52.630136999999998</v>
      </c>
      <c r="AQ2080" s="42">
        <v>26.831050000000001</v>
      </c>
      <c r="AR2080" s="42">
        <v>181.62557100000001</v>
      </c>
      <c r="AS2080" s="42">
        <v>12.383562</v>
      </c>
      <c r="AT2080" s="42">
        <v>0</v>
      </c>
      <c r="AU2080" s="42">
        <v>16.511416000000001</v>
      </c>
      <c r="AV2080" s="42">
        <v>12.383562</v>
      </c>
      <c r="AW2080" s="42">
        <v>28.894977000000001</v>
      </c>
      <c r="AX2080" s="42">
        <v>37.150685000000003</v>
      </c>
      <c r="AY2080" s="42">
        <v>57.789954000000002</v>
      </c>
      <c r="AZ2080" s="42">
        <v>16.511416000000001</v>
      </c>
      <c r="BA2080" s="42">
        <v>99.068493000000004</v>
      </c>
      <c r="BB2080" s="42">
        <v>8.2557080000000003</v>
      </c>
      <c r="BC2080" s="42">
        <v>0</v>
      </c>
      <c r="BD2080" s="42">
        <v>8.2557080000000003</v>
      </c>
      <c r="BE2080" s="42">
        <v>4.1278540000000001</v>
      </c>
      <c r="BF2080" s="42">
        <v>12.383562</v>
      </c>
      <c r="BG2080" s="42">
        <v>28.894977000000001</v>
      </c>
      <c r="BH2080" s="42">
        <v>33.022830999999996</v>
      </c>
      <c r="BI2080" s="42">
        <v>4.1278540000000001</v>
      </c>
      <c r="BJ2080" s="42">
        <v>82.557078000000004</v>
      </c>
      <c r="BK2080" s="42">
        <v>4.1278540000000001</v>
      </c>
      <c r="BL2080" s="42">
        <v>0</v>
      </c>
      <c r="BM2080" s="42">
        <v>8.2557080000000003</v>
      </c>
      <c r="BN2080" s="42">
        <v>8.2557080000000003</v>
      </c>
      <c r="BO2080" s="42">
        <v>16.511416000000001</v>
      </c>
      <c r="BP2080" s="42">
        <v>8.2557080000000003</v>
      </c>
      <c r="BQ2080" s="42">
        <v>24.767123000000002</v>
      </c>
      <c r="BR2080" s="42">
        <v>12.383562</v>
      </c>
      <c r="BS2080" s="42">
        <v>20.639268999999999</v>
      </c>
      <c r="BT2080" s="42">
        <v>0</v>
      </c>
      <c r="BU2080" s="42">
        <v>0</v>
      </c>
      <c r="BV2080" s="42">
        <v>0</v>
      </c>
      <c r="BW2080" s="42">
        <v>0</v>
      </c>
      <c r="BX2080" s="42">
        <v>4.1278540000000001</v>
      </c>
      <c r="BY2080" s="42">
        <v>8.2557080000000003</v>
      </c>
      <c r="BZ2080" s="42">
        <v>0</v>
      </c>
      <c r="CA2080" s="42">
        <v>8.2557080000000003</v>
      </c>
      <c r="CB2080" s="42">
        <v>66.045661999999993</v>
      </c>
      <c r="CC2080" s="42">
        <v>4.1278540000000001</v>
      </c>
      <c r="CD2080" s="42">
        <v>0</v>
      </c>
      <c r="CE2080" s="42">
        <v>12.383562</v>
      </c>
      <c r="CF2080" s="42">
        <v>8.2557080000000003</v>
      </c>
      <c r="CG2080" s="42">
        <v>20.639268999999999</v>
      </c>
      <c r="CH2080" s="42">
        <v>20.639268999999999</v>
      </c>
      <c r="CI2080" s="42">
        <v>0</v>
      </c>
      <c r="CJ2080" s="42">
        <v>0</v>
      </c>
      <c r="CK2080" s="42">
        <v>94.940639000000004</v>
      </c>
      <c r="CL2080" s="42">
        <v>8.2557080000000003</v>
      </c>
      <c r="CM2080" s="42">
        <v>0</v>
      </c>
      <c r="CN2080" s="42">
        <v>4.1278540000000001</v>
      </c>
      <c r="CO2080" s="42">
        <v>4.1278540000000001</v>
      </c>
      <c r="CP2080" s="42">
        <v>4.1278540000000001</v>
      </c>
      <c r="CQ2080" s="42">
        <v>8.2557080000000003</v>
      </c>
      <c r="CR2080" s="42">
        <v>57.789954000000002</v>
      </c>
      <c r="CS2080" s="42">
        <v>8.2557080000000003</v>
      </c>
    </row>
    <row r="2081" spans="1:97">
      <c r="A2081" s="40" t="s">
        <v>4873</v>
      </c>
      <c r="B2081" s="40" t="s">
        <v>289</v>
      </c>
      <c r="C2081" s="40" t="s">
        <v>4176</v>
      </c>
      <c r="D2081" s="40" t="s">
        <v>4177</v>
      </c>
      <c r="E2081" s="40" t="s">
        <v>4271</v>
      </c>
      <c r="F2081" s="40" t="s">
        <v>2814</v>
      </c>
      <c r="G2081" s="41" t="s">
        <v>294</v>
      </c>
      <c r="H2081" s="40" t="s">
        <v>4874</v>
      </c>
      <c r="I2081" s="42">
        <v>9981</v>
      </c>
      <c r="J2081" s="42">
        <v>1894.336159</v>
      </c>
      <c r="K2081" s="42">
        <v>1699.3016560000001</v>
      </c>
      <c r="L2081" s="42">
        <v>1976.4873299999999</v>
      </c>
      <c r="M2081" s="42">
        <v>2417.6123940000002</v>
      </c>
      <c r="N2081" s="42">
        <v>1343.5077510000001</v>
      </c>
      <c r="O2081" s="42">
        <v>649.75471100000004</v>
      </c>
      <c r="P2081" s="42">
        <v>1865</v>
      </c>
      <c r="Q2081" s="42">
        <v>1381</v>
      </c>
      <c r="R2081" s="42">
        <v>2046</v>
      </c>
      <c r="S2081" s="42">
        <v>1597</v>
      </c>
      <c r="T2081" s="42">
        <v>962</v>
      </c>
      <c r="U2081" s="42">
        <v>340</v>
      </c>
      <c r="V2081" s="42">
        <v>4899.0026369999996</v>
      </c>
      <c r="W2081" s="42">
        <v>956.76306899999997</v>
      </c>
      <c r="X2081" s="42">
        <v>869.48610099999996</v>
      </c>
      <c r="Y2081" s="42">
        <v>959.27061200000003</v>
      </c>
      <c r="Z2081" s="42">
        <v>1193.497719</v>
      </c>
      <c r="AA2081" s="42">
        <v>645.18182100000001</v>
      </c>
      <c r="AB2081" s="42">
        <v>263.47927099999998</v>
      </c>
      <c r="AC2081" s="42">
        <v>11.324045</v>
      </c>
      <c r="AD2081" s="42">
        <v>1353.9863379999999</v>
      </c>
      <c r="AE2081" s="42">
        <v>2894.4213279999999</v>
      </c>
      <c r="AF2081" s="42">
        <v>650.59497199999998</v>
      </c>
      <c r="AG2081" s="42">
        <v>5081.9973630000004</v>
      </c>
      <c r="AH2081" s="42">
        <v>937.57308999999998</v>
      </c>
      <c r="AI2081" s="42">
        <v>829.81555600000002</v>
      </c>
      <c r="AJ2081" s="42">
        <v>1017.216718</v>
      </c>
      <c r="AK2081" s="42">
        <v>1224.114675</v>
      </c>
      <c r="AL2081" s="42">
        <v>698.32592999999997</v>
      </c>
      <c r="AM2081" s="42">
        <v>336.863383</v>
      </c>
      <c r="AN2081" s="42">
        <v>38.088011999999999</v>
      </c>
      <c r="AO2081" s="42">
        <v>1327.777345</v>
      </c>
      <c r="AP2081" s="42">
        <v>2966.0513609999998</v>
      </c>
      <c r="AQ2081" s="42">
        <v>788.16865700000005</v>
      </c>
      <c r="AR2081" s="42">
        <v>8112.2668119999998</v>
      </c>
      <c r="AS2081" s="42">
        <v>20.555104</v>
      </c>
      <c r="AT2081" s="42">
        <v>309.63465500000001</v>
      </c>
      <c r="AU2081" s="42">
        <v>964.84017800000004</v>
      </c>
      <c r="AV2081" s="42">
        <v>1342.094417</v>
      </c>
      <c r="AW2081" s="42">
        <v>1221.5042450000001</v>
      </c>
      <c r="AX2081" s="42">
        <v>925.28912600000001</v>
      </c>
      <c r="AY2081" s="42">
        <v>1920.372541</v>
      </c>
      <c r="AZ2081" s="42">
        <v>1407.9765460000001</v>
      </c>
      <c r="BA2081" s="42">
        <v>3901.035574</v>
      </c>
      <c r="BB2081" s="42">
        <v>16.554164</v>
      </c>
      <c r="BC2081" s="42">
        <v>223.48862600000001</v>
      </c>
      <c r="BD2081" s="42">
        <v>621.92614900000001</v>
      </c>
      <c r="BE2081" s="42">
        <v>570.36427000000003</v>
      </c>
      <c r="BF2081" s="42">
        <v>279.24134700000002</v>
      </c>
      <c r="BG2081" s="42">
        <v>742.221766</v>
      </c>
      <c r="BH2081" s="42">
        <v>955.35272499999996</v>
      </c>
      <c r="BI2081" s="42">
        <v>491.886526</v>
      </c>
      <c r="BJ2081" s="42">
        <v>4211.2312380000003</v>
      </c>
      <c r="BK2081" s="42">
        <v>4.0009399999999999</v>
      </c>
      <c r="BL2081" s="42">
        <v>86.146028000000001</v>
      </c>
      <c r="BM2081" s="42">
        <v>342.91403000000003</v>
      </c>
      <c r="BN2081" s="42">
        <v>771.73014699999999</v>
      </c>
      <c r="BO2081" s="42">
        <v>942.26289899999995</v>
      </c>
      <c r="BP2081" s="42">
        <v>183.06736000000001</v>
      </c>
      <c r="BQ2081" s="42">
        <v>965.01981599999999</v>
      </c>
      <c r="BR2081" s="42">
        <v>916.09001999999998</v>
      </c>
      <c r="BS2081" s="42">
        <v>1294.7445720000001</v>
      </c>
      <c r="BT2081" s="42">
        <v>0</v>
      </c>
      <c r="BU2081" s="42">
        <v>3.8255150000000002</v>
      </c>
      <c r="BV2081" s="42">
        <v>12.184231</v>
      </c>
      <c r="BW2081" s="42">
        <v>126.97191599999999</v>
      </c>
      <c r="BX2081" s="42">
        <v>134.62736200000001</v>
      </c>
      <c r="BY2081" s="42">
        <v>205.68691200000001</v>
      </c>
      <c r="BZ2081" s="42">
        <v>0</v>
      </c>
      <c r="CA2081" s="42">
        <v>811.44863499999997</v>
      </c>
      <c r="CB2081" s="42">
        <v>4084.6240330000001</v>
      </c>
      <c r="CC2081" s="42">
        <v>8.1853479999999994</v>
      </c>
      <c r="CD2081" s="42">
        <v>251.58693500000001</v>
      </c>
      <c r="CE2081" s="42">
        <v>745.43119899999999</v>
      </c>
      <c r="CF2081" s="42">
        <v>1094.9579060000001</v>
      </c>
      <c r="CG2081" s="42">
        <v>979.54398500000002</v>
      </c>
      <c r="CH2081" s="42">
        <v>633.101676</v>
      </c>
      <c r="CI2081" s="42">
        <v>8.0925849999999997</v>
      </c>
      <c r="CJ2081" s="42">
        <v>363.72439900000001</v>
      </c>
      <c r="CK2081" s="42">
        <v>2732.8982059999998</v>
      </c>
      <c r="CL2081" s="42">
        <v>12.369756000000001</v>
      </c>
      <c r="CM2081" s="42">
        <v>54.222203999999998</v>
      </c>
      <c r="CN2081" s="42">
        <v>207.224749</v>
      </c>
      <c r="CO2081" s="42">
        <v>120.16459500000001</v>
      </c>
      <c r="CP2081" s="42">
        <v>107.332897</v>
      </c>
      <c r="CQ2081" s="42">
        <v>86.500538000000006</v>
      </c>
      <c r="CR2081" s="42">
        <v>1912.279955</v>
      </c>
      <c r="CS2081" s="42">
        <v>232.80351200000001</v>
      </c>
    </row>
    <row r="2082" spans="1:97">
      <c r="A2082" s="40" t="s">
        <v>4875</v>
      </c>
      <c r="B2082" s="40" t="s">
        <v>289</v>
      </c>
      <c r="C2082" s="40" t="s">
        <v>4176</v>
      </c>
      <c r="D2082" s="40" t="s">
        <v>4187</v>
      </c>
      <c r="E2082" s="40" t="s">
        <v>4194</v>
      </c>
      <c r="F2082" s="40" t="s">
        <v>4195</v>
      </c>
      <c r="G2082" s="41" t="s">
        <v>294</v>
      </c>
      <c r="H2082" s="40" t="s">
        <v>4876</v>
      </c>
      <c r="I2082" s="42">
        <v>179</v>
      </c>
      <c r="J2082" s="42">
        <v>24.723756999999999</v>
      </c>
      <c r="K2082" s="42">
        <v>7.9116020000000002</v>
      </c>
      <c r="L2082" s="42">
        <v>33.624308999999997</v>
      </c>
      <c r="M2082" s="42">
        <v>41.535912000000003</v>
      </c>
      <c r="N2082" s="42">
        <v>43.513812000000001</v>
      </c>
      <c r="O2082" s="42">
        <v>27.690608000000001</v>
      </c>
      <c r="P2082" s="42">
        <v>28</v>
      </c>
      <c r="Q2082" s="42">
        <v>15</v>
      </c>
      <c r="R2082" s="42">
        <v>52</v>
      </c>
      <c r="S2082" s="42">
        <v>34</v>
      </c>
      <c r="T2082" s="42">
        <v>54</v>
      </c>
      <c r="U2082" s="42">
        <v>20</v>
      </c>
      <c r="V2082" s="42">
        <v>94.939227000000002</v>
      </c>
      <c r="W2082" s="42">
        <v>13.845304</v>
      </c>
      <c r="X2082" s="42">
        <v>3.9558010000000001</v>
      </c>
      <c r="Y2082" s="42">
        <v>18.790054999999999</v>
      </c>
      <c r="Z2082" s="42">
        <v>26.701657000000001</v>
      </c>
      <c r="AA2082" s="42">
        <v>20.767956000000002</v>
      </c>
      <c r="AB2082" s="42">
        <v>9.8895029999999995</v>
      </c>
      <c r="AC2082" s="42">
        <v>0.98895</v>
      </c>
      <c r="AD2082" s="42">
        <v>16.812155000000001</v>
      </c>
      <c r="AE2082" s="42">
        <v>51.425414000000004</v>
      </c>
      <c r="AF2082" s="42">
        <v>26.701657000000001</v>
      </c>
      <c r="AG2082" s="42">
        <v>84.060772999999998</v>
      </c>
      <c r="AH2082" s="42">
        <v>10.878453</v>
      </c>
      <c r="AI2082" s="42">
        <v>3.9558010000000001</v>
      </c>
      <c r="AJ2082" s="42">
        <v>14.834254</v>
      </c>
      <c r="AK2082" s="42">
        <v>14.834254</v>
      </c>
      <c r="AL2082" s="42">
        <v>22.745856</v>
      </c>
      <c r="AM2082" s="42">
        <v>16.812155000000001</v>
      </c>
      <c r="AN2082" s="42">
        <v>0</v>
      </c>
      <c r="AO2082" s="42">
        <v>12.856354</v>
      </c>
      <c r="AP2082" s="42">
        <v>39.558011</v>
      </c>
      <c r="AQ2082" s="42">
        <v>31.646408999999998</v>
      </c>
      <c r="AR2082" s="42">
        <v>150.32044200000001</v>
      </c>
      <c r="AS2082" s="42">
        <v>15.823204</v>
      </c>
      <c r="AT2082" s="42">
        <v>7.9116020000000002</v>
      </c>
      <c r="AU2082" s="42">
        <v>0</v>
      </c>
      <c r="AV2082" s="42">
        <v>7.9116020000000002</v>
      </c>
      <c r="AW2082" s="42">
        <v>19.779005999999999</v>
      </c>
      <c r="AX2082" s="42">
        <v>3.9558010000000001</v>
      </c>
      <c r="AY2082" s="42">
        <v>79.116022000000001</v>
      </c>
      <c r="AZ2082" s="42">
        <v>15.823204</v>
      </c>
      <c r="BA2082" s="42">
        <v>79.116022000000001</v>
      </c>
      <c r="BB2082" s="42">
        <v>15.823204</v>
      </c>
      <c r="BC2082" s="42">
        <v>7.9116020000000002</v>
      </c>
      <c r="BD2082" s="42">
        <v>0</v>
      </c>
      <c r="BE2082" s="42">
        <v>3.9558010000000001</v>
      </c>
      <c r="BF2082" s="42">
        <v>3.9558010000000001</v>
      </c>
      <c r="BG2082" s="42">
        <v>3.9558010000000001</v>
      </c>
      <c r="BH2082" s="42">
        <v>39.558011</v>
      </c>
      <c r="BI2082" s="42">
        <v>3.9558010000000001</v>
      </c>
      <c r="BJ2082" s="42">
        <v>71.204419999999999</v>
      </c>
      <c r="BK2082" s="42">
        <v>0</v>
      </c>
      <c r="BL2082" s="42">
        <v>0</v>
      </c>
      <c r="BM2082" s="42">
        <v>0</v>
      </c>
      <c r="BN2082" s="42">
        <v>3.9558010000000001</v>
      </c>
      <c r="BO2082" s="42">
        <v>15.823204</v>
      </c>
      <c r="BP2082" s="42">
        <v>0</v>
      </c>
      <c r="BQ2082" s="42">
        <v>39.558011</v>
      </c>
      <c r="BR2082" s="42">
        <v>11.867402999999999</v>
      </c>
      <c r="BS2082" s="42">
        <v>3.9558010000000001</v>
      </c>
      <c r="BT2082" s="42">
        <v>0</v>
      </c>
      <c r="BU2082" s="42">
        <v>0</v>
      </c>
      <c r="BV2082" s="42">
        <v>0</v>
      </c>
      <c r="BW2082" s="42">
        <v>0</v>
      </c>
      <c r="BX2082" s="42">
        <v>0</v>
      </c>
      <c r="BY2082" s="42">
        <v>0</v>
      </c>
      <c r="BZ2082" s="42">
        <v>0</v>
      </c>
      <c r="CA2082" s="42">
        <v>3.9558010000000001</v>
      </c>
      <c r="CB2082" s="42">
        <v>59.337017000000003</v>
      </c>
      <c r="CC2082" s="42">
        <v>15.823204</v>
      </c>
      <c r="CD2082" s="42">
        <v>7.9116020000000002</v>
      </c>
      <c r="CE2082" s="42">
        <v>0</v>
      </c>
      <c r="CF2082" s="42">
        <v>7.9116020000000002</v>
      </c>
      <c r="CG2082" s="42">
        <v>15.823204</v>
      </c>
      <c r="CH2082" s="42">
        <v>3.9558010000000001</v>
      </c>
      <c r="CI2082" s="42">
        <v>0</v>
      </c>
      <c r="CJ2082" s="42">
        <v>7.9116020000000002</v>
      </c>
      <c r="CK2082" s="42">
        <v>87.027624000000003</v>
      </c>
      <c r="CL2082" s="42">
        <v>0</v>
      </c>
      <c r="CM2082" s="42">
        <v>0</v>
      </c>
      <c r="CN2082" s="42">
        <v>0</v>
      </c>
      <c r="CO2082" s="42">
        <v>0</v>
      </c>
      <c r="CP2082" s="42">
        <v>3.9558010000000001</v>
      </c>
      <c r="CQ2082" s="42">
        <v>0</v>
      </c>
      <c r="CR2082" s="42">
        <v>79.116022000000001</v>
      </c>
      <c r="CS2082" s="42">
        <v>3.9558010000000001</v>
      </c>
    </row>
    <row r="2083" spans="1:97">
      <c r="A2083" s="40" t="s">
        <v>4877</v>
      </c>
      <c r="B2083" s="40" t="s">
        <v>289</v>
      </c>
      <c r="C2083" s="40" t="s">
        <v>4176</v>
      </c>
      <c r="D2083" s="40" t="s">
        <v>4177</v>
      </c>
      <c r="E2083" s="40" t="s">
        <v>4253</v>
      </c>
      <c r="F2083" s="40" t="s">
        <v>2814</v>
      </c>
      <c r="G2083" s="41" t="s">
        <v>294</v>
      </c>
      <c r="H2083" s="40" t="s">
        <v>4878</v>
      </c>
      <c r="I2083" s="42">
        <v>125</v>
      </c>
      <c r="J2083" s="42">
        <v>17.045455</v>
      </c>
      <c r="K2083" s="42">
        <v>12.310606</v>
      </c>
      <c r="L2083" s="42">
        <v>26.515152</v>
      </c>
      <c r="M2083" s="42">
        <v>25.568182</v>
      </c>
      <c r="N2083" s="42">
        <v>24.621212</v>
      </c>
      <c r="O2083" s="42">
        <v>18.939394</v>
      </c>
      <c r="P2083" s="42">
        <v>12</v>
      </c>
      <c r="Q2083" s="42">
        <v>29</v>
      </c>
      <c r="R2083" s="42">
        <v>18</v>
      </c>
      <c r="S2083" s="42">
        <v>30</v>
      </c>
      <c r="T2083" s="42">
        <v>32</v>
      </c>
      <c r="U2083" s="42">
        <v>19</v>
      </c>
      <c r="V2083" s="42">
        <v>64.393939000000003</v>
      </c>
      <c r="W2083" s="42">
        <v>6.6287880000000001</v>
      </c>
      <c r="X2083" s="42">
        <v>5.6818179999999998</v>
      </c>
      <c r="Y2083" s="42">
        <v>16.098485</v>
      </c>
      <c r="Z2083" s="42">
        <v>13.257576</v>
      </c>
      <c r="AA2083" s="42">
        <v>12.310606</v>
      </c>
      <c r="AB2083" s="42">
        <v>10.416667</v>
      </c>
      <c r="AC2083" s="42">
        <v>0</v>
      </c>
      <c r="AD2083" s="42">
        <v>9.469697</v>
      </c>
      <c r="AE2083" s="42">
        <v>40.719696999999996</v>
      </c>
      <c r="AF2083" s="42">
        <v>14.204545</v>
      </c>
      <c r="AG2083" s="42">
        <v>60.606060999999997</v>
      </c>
      <c r="AH2083" s="42">
        <v>10.416667</v>
      </c>
      <c r="AI2083" s="42">
        <v>6.6287880000000001</v>
      </c>
      <c r="AJ2083" s="42">
        <v>10.416667</v>
      </c>
      <c r="AK2083" s="42">
        <v>12.310606</v>
      </c>
      <c r="AL2083" s="42">
        <v>12.310606</v>
      </c>
      <c r="AM2083" s="42">
        <v>8.5227269999999997</v>
      </c>
      <c r="AN2083" s="42">
        <v>0</v>
      </c>
      <c r="AO2083" s="42">
        <v>12.310606</v>
      </c>
      <c r="AP2083" s="42">
        <v>31.25</v>
      </c>
      <c r="AQ2083" s="42">
        <v>17.045455</v>
      </c>
      <c r="AR2083" s="42">
        <v>113.636364</v>
      </c>
      <c r="AS2083" s="42">
        <v>11.363636</v>
      </c>
      <c r="AT2083" s="42">
        <v>0</v>
      </c>
      <c r="AU2083" s="42">
        <v>3.7878790000000002</v>
      </c>
      <c r="AV2083" s="42">
        <v>15.151515</v>
      </c>
      <c r="AW2083" s="42">
        <v>15.151515</v>
      </c>
      <c r="AX2083" s="42">
        <v>18.939394</v>
      </c>
      <c r="AY2083" s="42">
        <v>37.878788</v>
      </c>
      <c r="AZ2083" s="42">
        <v>11.363636</v>
      </c>
      <c r="BA2083" s="42">
        <v>60.606060999999997</v>
      </c>
      <c r="BB2083" s="42">
        <v>7.5757580000000004</v>
      </c>
      <c r="BC2083" s="42">
        <v>0</v>
      </c>
      <c r="BD2083" s="42">
        <v>0</v>
      </c>
      <c r="BE2083" s="42">
        <v>7.5757580000000004</v>
      </c>
      <c r="BF2083" s="42">
        <v>3.7878790000000002</v>
      </c>
      <c r="BG2083" s="42">
        <v>18.939394</v>
      </c>
      <c r="BH2083" s="42">
        <v>22.727273</v>
      </c>
      <c r="BI2083" s="42">
        <v>0</v>
      </c>
      <c r="BJ2083" s="42">
        <v>53.030303000000004</v>
      </c>
      <c r="BK2083" s="42">
        <v>3.7878790000000002</v>
      </c>
      <c r="BL2083" s="42">
        <v>0</v>
      </c>
      <c r="BM2083" s="42">
        <v>3.7878790000000002</v>
      </c>
      <c r="BN2083" s="42">
        <v>7.5757580000000004</v>
      </c>
      <c r="BO2083" s="42">
        <v>11.363636</v>
      </c>
      <c r="BP2083" s="42">
        <v>0</v>
      </c>
      <c r="BQ2083" s="42">
        <v>15.151515</v>
      </c>
      <c r="BR2083" s="42">
        <v>11.363636</v>
      </c>
      <c r="BS2083" s="42">
        <v>7.5757580000000004</v>
      </c>
      <c r="BT2083" s="42">
        <v>0</v>
      </c>
      <c r="BU2083" s="42">
        <v>0</v>
      </c>
      <c r="BV2083" s="42">
        <v>0</v>
      </c>
      <c r="BW2083" s="42">
        <v>0</v>
      </c>
      <c r="BX2083" s="42">
        <v>0</v>
      </c>
      <c r="BY2083" s="42">
        <v>3.7878790000000002</v>
      </c>
      <c r="BZ2083" s="42">
        <v>0</v>
      </c>
      <c r="CA2083" s="42">
        <v>3.7878790000000002</v>
      </c>
      <c r="CB2083" s="42">
        <v>53.030303000000004</v>
      </c>
      <c r="CC2083" s="42">
        <v>11.363636</v>
      </c>
      <c r="CD2083" s="42">
        <v>0</v>
      </c>
      <c r="CE2083" s="42">
        <v>0</v>
      </c>
      <c r="CF2083" s="42">
        <v>11.363636</v>
      </c>
      <c r="CG2083" s="42">
        <v>15.151515</v>
      </c>
      <c r="CH2083" s="42">
        <v>15.151515</v>
      </c>
      <c r="CI2083" s="42">
        <v>0</v>
      </c>
      <c r="CJ2083" s="42">
        <v>0</v>
      </c>
      <c r="CK2083" s="42">
        <v>53.030303000000004</v>
      </c>
      <c r="CL2083" s="42">
        <v>0</v>
      </c>
      <c r="CM2083" s="42">
        <v>0</v>
      </c>
      <c r="CN2083" s="42">
        <v>3.7878790000000002</v>
      </c>
      <c r="CO2083" s="42">
        <v>3.7878790000000002</v>
      </c>
      <c r="CP2083" s="42">
        <v>0</v>
      </c>
      <c r="CQ2083" s="42">
        <v>0</v>
      </c>
      <c r="CR2083" s="42">
        <v>37.878788</v>
      </c>
      <c r="CS2083" s="42">
        <v>7.5757580000000004</v>
      </c>
    </row>
    <row r="2084" spans="1:97">
      <c r="A2084" s="40" t="s">
        <v>4879</v>
      </c>
      <c r="B2084" s="40" t="s">
        <v>289</v>
      </c>
      <c r="C2084" s="40" t="s">
        <v>4176</v>
      </c>
      <c r="D2084" s="40" t="s">
        <v>4177</v>
      </c>
      <c r="E2084" s="40" t="s">
        <v>4181</v>
      </c>
      <c r="F2084" s="40" t="s">
        <v>2814</v>
      </c>
      <c r="G2084" s="41" t="s">
        <v>294</v>
      </c>
      <c r="H2084" s="40" t="s">
        <v>4880</v>
      </c>
      <c r="I2084" s="42">
        <v>171</v>
      </c>
      <c r="J2084" s="42">
        <v>37.031846999999999</v>
      </c>
      <c r="K2084" s="42">
        <v>19.605096</v>
      </c>
      <c r="L2084" s="42">
        <v>51.191082999999999</v>
      </c>
      <c r="M2084" s="42">
        <v>26.140127</v>
      </c>
      <c r="N2084" s="42">
        <v>22.872610999999999</v>
      </c>
      <c r="O2084" s="42">
        <v>14.159236</v>
      </c>
      <c r="P2084" s="42">
        <v>16</v>
      </c>
      <c r="Q2084" s="42">
        <v>28</v>
      </c>
      <c r="R2084" s="42">
        <v>12</v>
      </c>
      <c r="S2084" s="42">
        <v>31</v>
      </c>
      <c r="T2084" s="42">
        <v>17</v>
      </c>
      <c r="U2084" s="42">
        <v>10</v>
      </c>
      <c r="V2084" s="42">
        <v>83.866242</v>
      </c>
      <c r="W2084" s="42">
        <v>14.159236</v>
      </c>
      <c r="X2084" s="42">
        <v>9.8025479999999998</v>
      </c>
      <c r="Y2084" s="42">
        <v>25.050954999999998</v>
      </c>
      <c r="Z2084" s="42">
        <v>16.337579999999999</v>
      </c>
      <c r="AA2084" s="42">
        <v>10.891719999999999</v>
      </c>
      <c r="AB2084" s="42">
        <v>6.5350320000000002</v>
      </c>
      <c r="AC2084" s="42">
        <v>1.089172</v>
      </c>
      <c r="AD2084" s="42">
        <v>18.515923999999998</v>
      </c>
      <c r="AE2084" s="42">
        <v>49.012739000000003</v>
      </c>
      <c r="AF2084" s="42">
        <v>16.337579999999999</v>
      </c>
      <c r="AG2084" s="42">
        <v>87.133758</v>
      </c>
      <c r="AH2084" s="42">
        <v>22.872610999999999</v>
      </c>
      <c r="AI2084" s="42">
        <v>9.8025479999999998</v>
      </c>
      <c r="AJ2084" s="42">
        <v>26.140127</v>
      </c>
      <c r="AK2084" s="42">
        <v>9.8025479999999998</v>
      </c>
      <c r="AL2084" s="42">
        <v>11.980892000000001</v>
      </c>
      <c r="AM2084" s="42">
        <v>6.5350320000000002</v>
      </c>
      <c r="AN2084" s="42">
        <v>0</v>
      </c>
      <c r="AO2084" s="42">
        <v>23.961783</v>
      </c>
      <c r="AP2084" s="42">
        <v>47.923566999999998</v>
      </c>
      <c r="AQ2084" s="42">
        <v>15.248408</v>
      </c>
      <c r="AR2084" s="42">
        <v>135.05732499999999</v>
      </c>
      <c r="AS2084" s="42">
        <v>30.496815000000002</v>
      </c>
      <c r="AT2084" s="42">
        <v>4.3566880000000001</v>
      </c>
      <c r="AU2084" s="42">
        <v>8.7133760000000002</v>
      </c>
      <c r="AV2084" s="42">
        <v>17.426752</v>
      </c>
      <c r="AW2084" s="42">
        <v>17.426752</v>
      </c>
      <c r="AX2084" s="42">
        <v>21.783439000000001</v>
      </c>
      <c r="AY2084" s="42">
        <v>26.140127</v>
      </c>
      <c r="AZ2084" s="42">
        <v>8.7133760000000002</v>
      </c>
      <c r="BA2084" s="42">
        <v>78.420382000000004</v>
      </c>
      <c r="BB2084" s="42">
        <v>21.783439000000001</v>
      </c>
      <c r="BC2084" s="42">
        <v>0</v>
      </c>
      <c r="BD2084" s="42">
        <v>4.3566880000000001</v>
      </c>
      <c r="BE2084" s="42">
        <v>13.070064</v>
      </c>
      <c r="BF2084" s="42">
        <v>0</v>
      </c>
      <c r="BG2084" s="42">
        <v>17.426752</v>
      </c>
      <c r="BH2084" s="42">
        <v>17.426752</v>
      </c>
      <c r="BI2084" s="42">
        <v>4.3566880000000001</v>
      </c>
      <c r="BJ2084" s="42">
        <v>56.636943000000002</v>
      </c>
      <c r="BK2084" s="42">
        <v>8.7133760000000002</v>
      </c>
      <c r="BL2084" s="42">
        <v>4.3566880000000001</v>
      </c>
      <c r="BM2084" s="42">
        <v>4.3566880000000001</v>
      </c>
      <c r="BN2084" s="42">
        <v>4.3566880000000001</v>
      </c>
      <c r="BO2084" s="42">
        <v>17.426752</v>
      </c>
      <c r="BP2084" s="42">
        <v>4.3566880000000001</v>
      </c>
      <c r="BQ2084" s="42">
        <v>8.7133760000000002</v>
      </c>
      <c r="BR2084" s="42">
        <v>4.3566880000000001</v>
      </c>
      <c r="BS2084" s="42">
        <v>8.7133760000000002</v>
      </c>
      <c r="BT2084" s="42">
        <v>0</v>
      </c>
      <c r="BU2084" s="42">
        <v>0</v>
      </c>
      <c r="BV2084" s="42">
        <v>0</v>
      </c>
      <c r="BW2084" s="42">
        <v>0</v>
      </c>
      <c r="BX2084" s="42">
        <v>0</v>
      </c>
      <c r="BY2084" s="42">
        <v>0</v>
      </c>
      <c r="BZ2084" s="42">
        <v>0</v>
      </c>
      <c r="CA2084" s="42">
        <v>8.7133760000000002</v>
      </c>
      <c r="CB2084" s="42">
        <v>91.490446000000006</v>
      </c>
      <c r="CC2084" s="42">
        <v>30.496815000000002</v>
      </c>
      <c r="CD2084" s="42">
        <v>4.3566880000000001</v>
      </c>
      <c r="CE2084" s="42">
        <v>8.7133760000000002</v>
      </c>
      <c r="CF2084" s="42">
        <v>17.426752</v>
      </c>
      <c r="CG2084" s="42">
        <v>13.070064</v>
      </c>
      <c r="CH2084" s="42">
        <v>17.426752</v>
      </c>
      <c r="CI2084" s="42">
        <v>0</v>
      </c>
      <c r="CJ2084" s="42">
        <v>0</v>
      </c>
      <c r="CK2084" s="42">
        <v>34.853503000000003</v>
      </c>
      <c r="CL2084" s="42">
        <v>0</v>
      </c>
      <c r="CM2084" s="42">
        <v>0</v>
      </c>
      <c r="CN2084" s="42">
        <v>0</v>
      </c>
      <c r="CO2084" s="42">
        <v>0</v>
      </c>
      <c r="CP2084" s="42">
        <v>4.3566880000000001</v>
      </c>
      <c r="CQ2084" s="42">
        <v>4.3566880000000001</v>
      </c>
      <c r="CR2084" s="42">
        <v>26.140127</v>
      </c>
      <c r="CS2084" s="42">
        <v>0</v>
      </c>
    </row>
    <row r="2085" spans="1:97">
      <c r="A2085" s="40" t="s">
        <v>4881</v>
      </c>
      <c r="B2085" s="40" t="s">
        <v>289</v>
      </c>
      <c r="C2085" s="40" t="s">
        <v>4176</v>
      </c>
      <c r="D2085" s="40" t="s">
        <v>4177</v>
      </c>
      <c r="E2085" s="40" t="s">
        <v>4240</v>
      </c>
      <c r="F2085" s="40" t="s">
        <v>2814</v>
      </c>
      <c r="G2085" s="41" t="s">
        <v>294</v>
      </c>
      <c r="H2085" s="40" t="s">
        <v>4882</v>
      </c>
      <c r="I2085" s="42">
        <v>843</v>
      </c>
      <c r="J2085" s="42">
        <v>159.417689</v>
      </c>
      <c r="K2085" s="42">
        <v>125.33781500000001</v>
      </c>
      <c r="L2085" s="42">
        <v>147.55041600000001</v>
      </c>
      <c r="M2085" s="42">
        <v>151.24541600000001</v>
      </c>
      <c r="N2085" s="42">
        <v>143.38598099999999</v>
      </c>
      <c r="O2085" s="42">
        <v>116.06268300000001</v>
      </c>
      <c r="P2085" s="42">
        <v>130</v>
      </c>
      <c r="Q2085" s="42">
        <v>114</v>
      </c>
      <c r="R2085" s="42">
        <v>150</v>
      </c>
      <c r="S2085" s="42">
        <v>148</v>
      </c>
      <c r="T2085" s="42">
        <v>143</v>
      </c>
      <c r="U2085" s="42">
        <v>105</v>
      </c>
      <c r="V2085" s="42">
        <v>415.96450499999997</v>
      </c>
      <c r="W2085" s="42">
        <v>73.813308000000006</v>
      </c>
      <c r="X2085" s="42">
        <v>71.220102999999995</v>
      </c>
      <c r="Y2085" s="42">
        <v>71.769191000000006</v>
      </c>
      <c r="Z2085" s="42">
        <v>75.480619000000004</v>
      </c>
      <c r="AA2085" s="42">
        <v>75.492851000000002</v>
      </c>
      <c r="AB2085" s="42">
        <v>41.605527000000002</v>
      </c>
      <c r="AC2085" s="42">
        <v>6.5829069999999996</v>
      </c>
      <c r="AD2085" s="42">
        <v>109.530964</v>
      </c>
      <c r="AE2085" s="42">
        <v>211.95397399999999</v>
      </c>
      <c r="AF2085" s="42">
        <v>94.479567000000003</v>
      </c>
      <c r="AG2085" s="42">
        <v>427.03549500000003</v>
      </c>
      <c r="AH2085" s="42">
        <v>85.604381000000004</v>
      </c>
      <c r="AI2085" s="42">
        <v>54.117711999999997</v>
      </c>
      <c r="AJ2085" s="42">
        <v>75.781225000000006</v>
      </c>
      <c r="AK2085" s="42">
        <v>75.764797000000002</v>
      </c>
      <c r="AL2085" s="42">
        <v>67.893129999999999</v>
      </c>
      <c r="AM2085" s="42">
        <v>58.339467999999997</v>
      </c>
      <c r="AN2085" s="42">
        <v>9.5347819999999999</v>
      </c>
      <c r="AO2085" s="42">
        <v>105.28354899999999</v>
      </c>
      <c r="AP2085" s="42">
        <v>215.50331800000001</v>
      </c>
      <c r="AQ2085" s="42">
        <v>106.248627</v>
      </c>
      <c r="AR2085" s="42">
        <v>650.74756000000002</v>
      </c>
      <c r="AS2085" s="42">
        <v>7.8716670000000004</v>
      </c>
      <c r="AT2085" s="42">
        <v>27.682258000000001</v>
      </c>
      <c r="AU2085" s="42">
        <v>31.486668999999999</v>
      </c>
      <c r="AV2085" s="42">
        <v>47.230003000000004</v>
      </c>
      <c r="AW2085" s="42">
        <v>102.33167400000001</v>
      </c>
      <c r="AX2085" s="42">
        <v>90.524173000000005</v>
      </c>
      <c r="AY2085" s="42">
        <v>240.01033000000001</v>
      </c>
      <c r="AZ2085" s="42">
        <v>103.61078500000001</v>
      </c>
      <c r="BA2085" s="42">
        <v>324.61726299999998</v>
      </c>
      <c r="BB2085" s="42">
        <v>3.9358339999999998</v>
      </c>
      <c r="BC2085" s="42">
        <v>19.744879999999998</v>
      </c>
      <c r="BD2085" s="42">
        <v>19.679168000000001</v>
      </c>
      <c r="BE2085" s="42">
        <v>15.743334000000001</v>
      </c>
      <c r="BF2085" s="42">
        <v>27.550834999999999</v>
      </c>
      <c r="BG2085" s="42">
        <v>78.716672000000003</v>
      </c>
      <c r="BH2085" s="42">
        <v>106.801591</v>
      </c>
      <c r="BI2085" s="42">
        <v>52.444947999999997</v>
      </c>
      <c r="BJ2085" s="42">
        <v>326.13029799999998</v>
      </c>
      <c r="BK2085" s="42">
        <v>3.9358339999999998</v>
      </c>
      <c r="BL2085" s="42">
        <v>7.937379</v>
      </c>
      <c r="BM2085" s="42">
        <v>11.807501</v>
      </c>
      <c r="BN2085" s="42">
        <v>31.486668999999999</v>
      </c>
      <c r="BO2085" s="42">
        <v>74.780839</v>
      </c>
      <c r="BP2085" s="42">
        <v>11.807501</v>
      </c>
      <c r="BQ2085" s="42">
        <v>133.20873900000001</v>
      </c>
      <c r="BR2085" s="42">
        <v>51.165837000000003</v>
      </c>
      <c r="BS2085" s="42">
        <v>87.867451000000003</v>
      </c>
      <c r="BT2085" s="42">
        <v>0</v>
      </c>
      <c r="BU2085" s="42">
        <v>0</v>
      </c>
      <c r="BV2085" s="42">
        <v>0</v>
      </c>
      <c r="BW2085" s="42">
        <v>3.9358339999999998</v>
      </c>
      <c r="BX2085" s="42">
        <v>7.8716670000000004</v>
      </c>
      <c r="BY2085" s="42">
        <v>15.743334000000001</v>
      </c>
      <c r="BZ2085" s="42">
        <v>0</v>
      </c>
      <c r="CA2085" s="42">
        <v>60.316616000000003</v>
      </c>
      <c r="CB2085" s="42">
        <v>251.65426099999999</v>
      </c>
      <c r="CC2085" s="42">
        <v>3.9358339999999998</v>
      </c>
      <c r="CD2085" s="42">
        <v>23.680713000000001</v>
      </c>
      <c r="CE2085" s="42">
        <v>27.550834999999999</v>
      </c>
      <c r="CF2085" s="42">
        <v>35.422502999999999</v>
      </c>
      <c r="CG2085" s="42">
        <v>74.780839</v>
      </c>
      <c r="CH2085" s="42">
        <v>59.037503999999998</v>
      </c>
      <c r="CI2085" s="42">
        <v>7.566865</v>
      </c>
      <c r="CJ2085" s="42">
        <v>19.679168000000001</v>
      </c>
      <c r="CK2085" s="42">
        <v>311.22584799999998</v>
      </c>
      <c r="CL2085" s="42">
        <v>3.9358339999999998</v>
      </c>
      <c r="CM2085" s="42">
        <v>4.0015450000000001</v>
      </c>
      <c r="CN2085" s="42">
        <v>3.9358339999999998</v>
      </c>
      <c r="CO2085" s="42">
        <v>7.8716670000000004</v>
      </c>
      <c r="CP2085" s="42">
        <v>19.679168000000001</v>
      </c>
      <c r="CQ2085" s="42">
        <v>15.743334000000001</v>
      </c>
      <c r="CR2085" s="42">
        <v>232.443465</v>
      </c>
      <c r="CS2085" s="42">
        <v>23.615002</v>
      </c>
    </row>
    <row r="2086" spans="1:97">
      <c r="A2086" s="40" t="s">
        <v>4883</v>
      </c>
      <c r="B2086" s="40" t="s">
        <v>289</v>
      </c>
      <c r="C2086" s="40" t="s">
        <v>4176</v>
      </c>
      <c r="D2086" s="40" t="s">
        <v>4187</v>
      </c>
      <c r="E2086" s="40" t="s">
        <v>4221</v>
      </c>
      <c r="F2086" s="40" t="s">
        <v>4195</v>
      </c>
      <c r="G2086" s="41" t="s">
        <v>294</v>
      </c>
      <c r="H2086" s="40" t="s">
        <v>4884</v>
      </c>
      <c r="I2086" s="42">
        <v>67</v>
      </c>
      <c r="J2086" s="42">
        <v>8</v>
      </c>
      <c r="K2086" s="42">
        <v>11</v>
      </c>
      <c r="L2086" s="42">
        <v>4</v>
      </c>
      <c r="M2086" s="42">
        <v>19</v>
      </c>
      <c r="N2086" s="42">
        <v>16</v>
      </c>
      <c r="O2086" s="42">
        <v>9</v>
      </c>
      <c r="P2086" s="42">
        <v>13</v>
      </c>
      <c r="Q2086" s="42">
        <v>13</v>
      </c>
      <c r="R2086" s="42">
        <v>17</v>
      </c>
      <c r="S2086" s="42">
        <v>18</v>
      </c>
      <c r="T2086" s="42">
        <v>16</v>
      </c>
      <c r="U2086" s="42">
        <v>4</v>
      </c>
      <c r="V2086" s="42">
        <v>34</v>
      </c>
      <c r="W2086" s="42">
        <v>2</v>
      </c>
      <c r="X2086" s="42">
        <v>10</v>
      </c>
      <c r="Y2086" s="42">
        <v>1</v>
      </c>
      <c r="Z2086" s="42">
        <v>9</v>
      </c>
      <c r="AA2086" s="42">
        <v>9</v>
      </c>
      <c r="AB2086" s="42">
        <v>3</v>
      </c>
      <c r="AC2086" s="42">
        <v>0</v>
      </c>
      <c r="AD2086" s="42">
        <v>2</v>
      </c>
      <c r="AE2086" s="42">
        <v>25</v>
      </c>
      <c r="AF2086" s="42">
        <v>7</v>
      </c>
      <c r="AG2086" s="42">
        <v>33</v>
      </c>
      <c r="AH2086" s="42">
        <v>6</v>
      </c>
      <c r="AI2086" s="42">
        <v>1</v>
      </c>
      <c r="AJ2086" s="42">
        <v>3</v>
      </c>
      <c r="AK2086" s="42">
        <v>10</v>
      </c>
      <c r="AL2086" s="42">
        <v>7</v>
      </c>
      <c r="AM2086" s="42">
        <v>6</v>
      </c>
      <c r="AN2086" s="42">
        <v>0</v>
      </c>
      <c r="AO2086" s="42">
        <v>6</v>
      </c>
      <c r="AP2086" s="42">
        <v>17</v>
      </c>
      <c r="AQ2086" s="42">
        <v>10</v>
      </c>
      <c r="AR2086" s="42">
        <v>60</v>
      </c>
      <c r="AS2086" s="42">
        <v>12</v>
      </c>
      <c r="AT2086" s="42">
        <v>0</v>
      </c>
      <c r="AU2086" s="42">
        <v>4</v>
      </c>
      <c r="AV2086" s="42">
        <v>0</v>
      </c>
      <c r="AW2086" s="42">
        <v>4</v>
      </c>
      <c r="AX2086" s="42">
        <v>8</v>
      </c>
      <c r="AY2086" s="42">
        <v>28</v>
      </c>
      <c r="AZ2086" s="42">
        <v>4</v>
      </c>
      <c r="BA2086" s="42">
        <v>32</v>
      </c>
      <c r="BB2086" s="42">
        <v>8</v>
      </c>
      <c r="BC2086" s="42">
        <v>0</v>
      </c>
      <c r="BD2086" s="42">
        <v>4</v>
      </c>
      <c r="BE2086" s="42">
        <v>0</v>
      </c>
      <c r="BF2086" s="42">
        <v>0</v>
      </c>
      <c r="BG2086" s="42">
        <v>8</v>
      </c>
      <c r="BH2086" s="42">
        <v>12</v>
      </c>
      <c r="BI2086" s="42">
        <v>0</v>
      </c>
      <c r="BJ2086" s="42">
        <v>28</v>
      </c>
      <c r="BK2086" s="42">
        <v>4</v>
      </c>
      <c r="BL2086" s="42">
        <v>0</v>
      </c>
      <c r="BM2086" s="42">
        <v>0</v>
      </c>
      <c r="BN2086" s="42">
        <v>0</v>
      </c>
      <c r="BO2086" s="42">
        <v>4</v>
      </c>
      <c r="BP2086" s="42">
        <v>0</v>
      </c>
      <c r="BQ2086" s="42">
        <v>16</v>
      </c>
      <c r="BR2086" s="42">
        <v>4</v>
      </c>
      <c r="BS2086" s="42">
        <v>4</v>
      </c>
      <c r="BT2086" s="42">
        <v>0</v>
      </c>
      <c r="BU2086" s="42">
        <v>0</v>
      </c>
      <c r="BV2086" s="42">
        <v>0</v>
      </c>
      <c r="BW2086" s="42">
        <v>0</v>
      </c>
      <c r="BX2086" s="42">
        <v>0</v>
      </c>
      <c r="BY2086" s="42">
        <v>4</v>
      </c>
      <c r="BZ2086" s="42">
        <v>0</v>
      </c>
      <c r="CA2086" s="42">
        <v>0</v>
      </c>
      <c r="CB2086" s="42">
        <v>28</v>
      </c>
      <c r="CC2086" s="42">
        <v>12</v>
      </c>
      <c r="CD2086" s="42">
        <v>0</v>
      </c>
      <c r="CE2086" s="42">
        <v>4</v>
      </c>
      <c r="CF2086" s="42">
        <v>0</v>
      </c>
      <c r="CG2086" s="42">
        <v>4</v>
      </c>
      <c r="CH2086" s="42">
        <v>4</v>
      </c>
      <c r="CI2086" s="42">
        <v>0</v>
      </c>
      <c r="CJ2086" s="42">
        <v>4</v>
      </c>
      <c r="CK2086" s="42">
        <v>28</v>
      </c>
      <c r="CL2086" s="42">
        <v>0</v>
      </c>
      <c r="CM2086" s="42">
        <v>0</v>
      </c>
      <c r="CN2086" s="42">
        <v>0</v>
      </c>
      <c r="CO2086" s="42">
        <v>0</v>
      </c>
      <c r="CP2086" s="42">
        <v>0</v>
      </c>
      <c r="CQ2086" s="42">
        <v>0</v>
      </c>
      <c r="CR2086" s="42">
        <v>28</v>
      </c>
      <c r="CS2086" s="42">
        <v>0</v>
      </c>
    </row>
    <row r="2087" spans="1:97">
      <c r="A2087" s="40" t="s">
        <v>4885</v>
      </c>
      <c r="B2087" s="40" t="s">
        <v>289</v>
      </c>
      <c r="C2087" s="40" t="s">
        <v>4176</v>
      </c>
      <c r="D2087" s="40" t="s">
        <v>4187</v>
      </c>
      <c r="E2087" s="40" t="s">
        <v>4246</v>
      </c>
      <c r="F2087" s="40" t="s">
        <v>4195</v>
      </c>
      <c r="G2087" s="41" t="s">
        <v>294</v>
      </c>
      <c r="H2087" s="40" t="s">
        <v>4886</v>
      </c>
      <c r="I2087" s="42">
        <v>140</v>
      </c>
      <c r="J2087" s="42">
        <v>20.437956</v>
      </c>
      <c r="K2087" s="42">
        <v>15.328467</v>
      </c>
      <c r="L2087" s="42">
        <v>30.656934</v>
      </c>
      <c r="M2087" s="42">
        <v>24.525547</v>
      </c>
      <c r="N2087" s="42">
        <v>36.788321000000003</v>
      </c>
      <c r="O2087" s="42">
        <v>12.262774</v>
      </c>
      <c r="P2087" s="42">
        <v>17</v>
      </c>
      <c r="Q2087" s="42">
        <v>20</v>
      </c>
      <c r="R2087" s="42">
        <v>23</v>
      </c>
      <c r="S2087" s="42">
        <v>35</v>
      </c>
      <c r="T2087" s="42">
        <v>26</v>
      </c>
      <c r="U2087" s="42">
        <v>8</v>
      </c>
      <c r="V2087" s="42">
        <v>77.664233999999993</v>
      </c>
      <c r="W2087" s="42">
        <v>14.306569</v>
      </c>
      <c r="X2087" s="42">
        <v>8.1751819999999995</v>
      </c>
      <c r="Y2087" s="42">
        <v>16.350365</v>
      </c>
      <c r="Z2087" s="42">
        <v>11.240876</v>
      </c>
      <c r="AA2087" s="42">
        <v>21.459854</v>
      </c>
      <c r="AB2087" s="42">
        <v>5.1094889999999999</v>
      </c>
      <c r="AC2087" s="42">
        <v>1.021898</v>
      </c>
      <c r="AD2087" s="42">
        <v>16.350365</v>
      </c>
      <c r="AE2087" s="42">
        <v>40.875912</v>
      </c>
      <c r="AF2087" s="42">
        <v>20.437956</v>
      </c>
      <c r="AG2087" s="42">
        <v>62.335766</v>
      </c>
      <c r="AH2087" s="42">
        <v>6.1313870000000001</v>
      </c>
      <c r="AI2087" s="42">
        <v>7.1532850000000003</v>
      </c>
      <c r="AJ2087" s="42">
        <v>14.306569</v>
      </c>
      <c r="AK2087" s="42">
        <v>13.284672</v>
      </c>
      <c r="AL2087" s="42">
        <v>15.328467</v>
      </c>
      <c r="AM2087" s="42">
        <v>6.1313870000000001</v>
      </c>
      <c r="AN2087" s="42">
        <v>0</v>
      </c>
      <c r="AO2087" s="42">
        <v>7.1532850000000003</v>
      </c>
      <c r="AP2087" s="42">
        <v>40.875912</v>
      </c>
      <c r="AQ2087" s="42">
        <v>14.306569</v>
      </c>
      <c r="AR2087" s="42">
        <v>118.54014599999999</v>
      </c>
      <c r="AS2087" s="42">
        <v>12.262774</v>
      </c>
      <c r="AT2087" s="42">
        <v>12.262774</v>
      </c>
      <c r="AU2087" s="42">
        <v>0</v>
      </c>
      <c r="AV2087" s="42">
        <v>8.1751819999999995</v>
      </c>
      <c r="AW2087" s="42">
        <v>16.350365</v>
      </c>
      <c r="AX2087" s="42">
        <v>12.262774</v>
      </c>
      <c r="AY2087" s="42">
        <v>49.051094999999997</v>
      </c>
      <c r="AZ2087" s="42">
        <v>8.1751819999999995</v>
      </c>
      <c r="BA2087" s="42">
        <v>57.226277000000003</v>
      </c>
      <c r="BB2087" s="42">
        <v>8.1751819999999995</v>
      </c>
      <c r="BC2087" s="42">
        <v>8.1751819999999995</v>
      </c>
      <c r="BD2087" s="42">
        <v>0</v>
      </c>
      <c r="BE2087" s="42">
        <v>0</v>
      </c>
      <c r="BF2087" s="42">
        <v>0</v>
      </c>
      <c r="BG2087" s="42">
        <v>12.262774</v>
      </c>
      <c r="BH2087" s="42">
        <v>24.525547</v>
      </c>
      <c r="BI2087" s="42">
        <v>4.0875909999999998</v>
      </c>
      <c r="BJ2087" s="42">
        <v>61.313868999999997</v>
      </c>
      <c r="BK2087" s="42">
        <v>4.0875909999999998</v>
      </c>
      <c r="BL2087" s="42">
        <v>4.0875909999999998</v>
      </c>
      <c r="BM2087" s="42">
        <v>0</v>
      </c>
      <c r="BN2087" s="42">
        <v>8.1751819999999995</v>
      </c>
      <c r="BO2087" s="42">
        <v>16.350365</v>
      </c>
      <c r="BP2087" s="42">
        <v>0</v>
      </c>
      <c r="BQ2087" s="42">
        <v>24.525547</v>
      </c>
      <c r="BR2087" s="42">
        <v>4.0875909999999998</v>
      </c>
      <c r="BS2087" s="42">
        <v>16.350365</v>
      </c>
      <c r="BT2087" s="42">
        <v>4.0875909999999998</v>
      </c>
      <c r="BU2087" s="42">
        <v>0</v>
      </c>
      <c r="BV2087" s="42">
        <v>0</v>
      </c>
      <c r="BW2087" s="42">
        <v>0</v>
      </c>
      <c r="BX2087" s="42">
        <v>8.1751819999999995</v>
      </c>
      <c r="BY2087" s="42">
        <v>4.0875909999999998</v>
      </c>
      <c r="BZ2087" s="42">
        <v>0</v>
      </c>
      <c r="CA2087" s="42">
        <v>0</v>
      </c>
      <c r="CB2087" s="42">
        <v>40.875912</v>
      </c>
      <c r="CC2087" s="42">
        <v>8.1751819999999995</v>
      </c>
      <c r="CD2087" s="42">
        <v>8.1751819999999995</v>
      </c>
      <c r="CE2087" s="42">
        <v>0</v>
      </c>
      <c r="CF2087" s="42">
        <v>4.0875909999999998</v>
      </c>
      <c r="CG2087" s="42">
        <v>8.1751819999999995</v>
      </c>
      <c r="CH2087" s="42">
        <v>8.1751819999999995</v>
      </c>
      <c r="CI2087" s="42">
        <v>0</v>
      </c>
      <c r="CJ2087" s="42">
        <v>4.0875909999999998</v>
      </c>
      <c r="CK2087" s="42">
        <v>61.313868999999997</v>
      </c>
      <c r="CL2087" s="42">
        <v>0</v>
      </c>
      <c r="CM2087" s="42">
        <v>4.0875909999999998</v>
      </c>
      <c r="CN2087" s="42">
        <v>0</v>
      </c>
      <c r="CO2087" s="42">
        <v>4.0875909999999998</v>
      </c>
      <c r="CP2087" s="42">
        <v>0</v>
      </c>
      <c r="CQ2087" s="42">
        <v>0</v>
      </c>
      <c r="CR2087" s="42">
        <v>49.051094999999997</v>
      </c>
      <c r="CS2087" s="42">
        <v>4.0875909999999998</v>
      </c>
    </row>
    <row r="2088" spans="1:97">
      <c r="A2088" s="40" t="s">
        <v>4887</v>
      </c>
      <c r="B2088" s="40" t="s">
        <v>289</v>
      </c>
      <c r="C2088" s="40" t="s">
        <v>4176</v>
      </c>
      <c r="D2088" s="40" t="s">
        <v>4187</v>
      </c>
      <c r="E2088" s="40" t="s">
        <v>4221</v>
      </c>
      <c r="F2088" s="40" t="s">
        <v>4195</v>
      </c>
      <c r="G2088" s="41" t="s">
        <v>294</v>
      </c>
      <c r="H2088" s="40" t="s">
        <v>4888</v>
      </c>
      <c r="I2088" s="42">
        <v>243</v>
      </c>
      <c r="J2088" s="42">
        <v>36</v>
      </c>
      <c r="K2088" s="42">
        <v>34</v>
      </c>
      <c r="L2088" s="42">
        <v>38</v>
      </c>
      <c r="M2088" s="42">
        <v>52</v>
      </c>
      <c r="N2088" s="42">
        <v>51</v>
      </c>
      <c r="O2088" s="42">
        <v>32</v>
      </c>
      <c r="P2088" s="42">
        <v>30</v>
      </c>
      <c r="Q2088" s="42">
        <v>43</v>
      </c>
      <c r="R2088" s="42">
        <v>40</v>
      </c>
      <c r="S2088" s="42">
        <v>49</v>
      </c>
      <c r="T2088" s="42">
        <v>41</v>
      </c>
      <c r="U2088" s="42">
        <v>41</v>
      </c>
      <c r="V2088" s="42">
        <v>119</v>
      </c>
      <c r="W2088" s="42">
        <v>17</v>
      </c>
      <c r="X2088" s="42">
        <v>17</v>
      </c>
      <c r="Y2088" s="42">
        <v>21</v>
      </c>
      <c r="Z2088" s="42">
        <v>27</v>
      </c>
      <c r="AA2088" s="42">
        <v>25</v>
      </c>
      <c r="AB2088" s="42">
        <v>11</v>
      </c>
      <c r="AC2088" s="42">
        <v>1</v>
      </c>
      <c r="AD2088" s="42">
        <v>22</v>
      </c>
      <c r="AE2088" s="42">
        <v>71</v>
      </c>
      <c r="AF2088" s="42">
        <v>26</v>
      </c>
      <c r="AG2088" s="42">
        <v>124</v>
      </c>
      <c r="AH2088" s="42">
        <v>19</v>
      </c>
      <c r="AI2088" s="42">
        <v>17</v>
      </c>
      <c r="AJ2088" s="42">
        <v>17</v>
      </c>
      <c r="AK2088" s="42">
        <v>25</v>
      </c>
      <c r="AL2088" s="42">
        <v>26</v>
      </c>
      <c r="AM2088" s="42">
        <v>16</v>
      </c>
      <c r="AN2088" s="42">
        <v>4</v>
      </c>
      <c r="AO2088" s="42">
        <v>24</v>
      </c>
      <c r="AP2088" s="42">
        <v>64</v>
      </c>
      <c r="AQ2088" s="42">
        <v>36</v>
      </c>
      <c r="AR2088" s="42">
        <v>220</v>
      </c>
      <c r="AS2088" s="42">
        <v>28</v>
      </c>
      <c r="AT2088" s="42">
        <v>16</v>
      </c>
      <c r="AU2088" s="42">
        <v>8</v>
      </c>
      <c r="AV2088" s="42">
        <v>12</v>
      </c>
      <c r="AW2088" s="42">
        <v>20</v>
      </c>
      <c r="AX2088" s="42">
        <v>8</v>
      </c>
      <c r="AY2088" s="42">
        <v>80</v>
      </c>
      <c r="AZ2088" s="42">
        <v>48</v>
      </c>
      <c r="BA2088" s="42">
        <v>96</v>
      </c>
      <c r="BB2088" s="42">
        <v>16</v>
      </c>
      <c r="BC2088" s="42">
        <v>12</v>
      </c>
      <c r="BD2088" s="42">
        <v>4</v>
      </c>
      <c r="BE2088" s="42">
        <v>8</v>
      </c>
      <c r="BF2088" s="42">
        <v>8</v>
      </c>
      <c r="BG2088" s="42">
        <v>4</v>
      </c>
      <c r="BH2088" s="42">
        <v>36</v>
      </c>
      <c r="BI2088" s="42">
        <v>8</v>
      </c>
      <c r="BJ2088" s="42">
        <v>124</v>
      </c>
      <c r="BK2088" s="42">
        <v>12</v>
      </c>
      <c r="BL2088" s="42">
        <v>4</v>
      </c>
      <c r="BM2088" s="42">
        <v>4</v>
      </c>
      <c r="BN2088" s="42">
        <v>4</v>
      </c>
      <c r="BO2088" s="42">
        <v>12</v>
      </c>
      <c r="BP2088" s="42">
        <v>4</v>
      </c>
      <c r="BQ2088" s="42">
        <v>44</v>
      </c>
      <c r="BR2088" s="42">
        <v>40</v>
      </c>
      <c r="BS2088" s="42">
        <v>32</v>
      </c>
      <c r="BT2088" s="42">
        <v>0</v>
      </c>
      <c r="BU2088" s="42">
        <v>0</v>
      </c>
      <c r="BV2088" s="42">
        <v>0</v>
      </c>
      <c r="BW2088" s="42">
        <v>0</v>
      </c>
      <c r="BX2088" s="42">
        <v>0</v>
      </c>
      <c r="BY2088" s="42">
        <v>4</v>
      </c>
      <c r="BZ2088" s="42">
        <v>0</v>
      </c>
      <c r="CA2088" s="42">
        <v>28</v>
      </c>
      <c r="CB2088" s="42">
        <v>84</v>
      </c>
      <c r="CC2088" s="42">
        <v>24</v>
      </c>
      <c r="CD2088" s="42">
        <v>16</v>
      </c>
      <c r="CE2088" s="42">
        <v>8</v>
      </c>
      <c r="CF2088" s="42">
        <v>12</v>
      </c>
      <c r="CG2088" s="42">
        <v>16</v>
      </c>
      <c r="CH2088" s="42">
        <v>0</v>
      </c>
      <c r="CI2088" s="42">
        <v>0</v>
      </c>
      <c r="CJ2088" s="42">
        <v>8</v>
      </c>
      <c r="CK2088" s="42">
        <v>104</v>
      </c>
      <c r="CL2088" s="42">
        <v>4</v>
      </c>
      <c r="CM2088" s="42">
        <v>0</v>
      </c>
      <c r="CN2088" s="42">
        <v>0</v>
      </c>
      <c r="CO2088" s="42">
        <v>0</v>
      </c>
      <c r="CP2088" s="42">
        <v>4</v>
      </c>
      <c r="CQ2088" s="42">
        <v>4</v>
      </c>
      <c r="CR2088" s="42">
        <v>80</v>
      </c>
      <c r="CS2088" s="42">
        <v>12</v>
      </c>
    </row>
    <row r="2089" spans="1:97">
      <c r="A2089" s="40" t="s">
        <v>4889</v>
      </c>
      <c r="B2089" s="40" t="s">
        <v>289</v>
      </c>
      <c r="C2089" s="40" t="s">
        <v>4176</v>
      </c>
      <c r="D2089" s="40" t="s">
        <v>4177</v>
      </c>
      <c r="E2089" s="40" t="s">
        <v>4402</v>
      </c>
      <c r="F2089" s="40" t="s">
        <v>2814</v>
      </c>
      <c r="G2089" s="41" t="s">
        <v>294</v>
      </c>
      <c r="H2089" s="40" t="s">
        <v>4890</v>
      </c>
      <c r="I2089" s="42">
        <v>489</v>
      </c>
      <c r="J2089" s="42">
        <v>112.63357499999999</v>
      </c>
      <c r="K2089" s="42">
        <v>72.315532000000005</v>
      </c>
      <c r="L2089" s="42">
        <v>115.36725300000001</v>
      </c>
      <c r="M2089" s="42">
        <v>103.50636799999999</v>
      </c>
      <c r="N2089" s="42">
        <v>50.520786999999999</v>
      </c>
      <c r="O2089" s="42">
        <v>34.656485000000004</v>
      </c>
      <c r="P2089" s="42">
        <v>72</v>
      </c>
      <c r="Q2089" s="42">
        <v>59</v>
      </c>
      <c r="R2089" s="42">
        <v>97</v>
      </c>
      <c r="S2089" s="42">
        <v>66</v>
      </c>
      <c r="T2089" s="42">
        <v>67</v>
      </c>
      <c r="U2089" s="42">
        <v>20</v>
      </c>
      <c r="V2089" s="42">
        <v>243.999573</v>
      </c>
      <c r="W2089" s="42">
        <v>57.183199999999999</v>
      </c>
      <c r="X2089" s="42">
        <v>37.524605000000001</v>
      </c>
      <c r="Y2089" s="42">
        <v>59.050466</v>
      </c>
      <c r="Z2089" s="42">
        <v>49.385491000000002</v>
      </c>
      <c r="AA2089" s="42">
        <v>25.260393000000001</v>
      </c>
      <c r="AB2089" s="42">
        <v>14.729006</v>
      </c>
      <c r="AC2089" s="42">
        <v>0.86641199999999996</v>
      </c>
      <c r="AD2089" s="42">
        <v>79.112386999999998</v>
      </c>
      <c r="AE2089" s="42">
        <v>136.16114400000001</v>
      </c>
      <c r="AF2089" s="42">
        <v>28.726042</v>
      </c>
      <c r="AG2089" s="42">
        <v>245.000427</v>
      </c>
      <c r="AH2089" s="42">
        <v>55.450375000000001</v>
      </c>
      <c r="AI2089" s="42">
        <v>34.790927000000003</v>
      </c>
      <c r="AJ2089" s="42">
        <v>56.316786999999998</v>
      </c>
      <c r="AK2089" s="42">
        <v>54.120877999999998</v>
      </c>
      <c r="AL2089" s="42">
        <v>25.260393000000001</v>
      </c>
      <c r="AM2089" s="42">
        <v>17.328241999999999</v>
      </c>
      <c r="AN2089" s="42">
        <v>1.7328239999999999</v>
      </c>
      <c r="AO2089" s="42">
        <v>67.580145000000002</v>
      </c>
      <c r="AP2089" s="42">
        <v>142.629355</v>
      </c>
      <c r="AQ2089" s="42">
        <v>34.790927000000003</v>
      </c>
      <c r="AR2089" s="42">
        <v>363.11628300000001</v>
      </c>
      <c r="AS2089" s="42">
        <v>0</v>
      </c>
      <c r="AT2089" s="42">
        <v>21.869427999999999</v>
      </c>
      <c r="AU2089" s="42">
        <v>10.396945000000001</v>
      </c>
      <c r="AV2089" s="42">
        <v>100.503805</v>
      </c>
      <c r="AW2089" s="42">
        <v>48.519078</v>
      </c>
      <c r="AX2089" s="42">
        <v>51.984726999999999</v>
      </c>
      <c r="AY2089" s="42">
        <v>76.244265999999996</v>
      </c>
      <c r="AZ2089" s="42">
        <v>53.598033000000001</v>
      </c>
      <c r="BA2089" s="42">
        <v>185.29267400000001</v>
      </c>
      <c r="BB2089" s="42">
        <v>0</v>
      </c>
      <c r="BC2089" s="42">
        <v>14.400361999999999</v>
      </c>
      <c r="BD2089" s="42">
        <v>6.9312969999999998</v>
      </c>
      <c r="BE2089" s="42">
        <v>48.519078</v>
      </c>
      <c r="BF2089" s="42">
        <v>0</v>
      </c>
      <c r="BG2089" s="42">
        <v>48.519078</v>
      </c>
      <c r="BH2089" s="42">
        <v>41.587781999999997</v>
      </c>
      <c r="BI2089" s="42">
        <v>25.335076000000001</v>
      </c>
      <c r="BJ2089" s="42">
        <v>177.823609</v>
      </c>
      <c r="BK2089" s="42">
        <v>0</v>
      </c>
      <c r="BL2089" s="42">
        <v>7.4690649999999996</v>
      </c>
      <c r="BM2089" s="42">
        <v>3.4656479999999998</v>
      </c>
      <c r="BN2089" s="42">
        <v>51.984726999999999</v>
      </c>
      <c r="BO2089" s="42">
        <v>48.519078</v>
      </c>
      <c r="BP2089" s="42">
        <v>3.4656479999999998</v>
      </c>
      <c r="BQ2089" s="42">
        <v>34.656485000000004</v>
      </c>
      <c r="BR2089" s="42">
        <v>28.262955999999999</v>
      </c>
      <c r="BS2089" s="42">
        <v>39.735439</v>
      </c>
      <c r="BT2089" s="42">
        <v>0</v>
      </c>
      <c r="BU2089" s="42">
        <v>4.0034169999999998</v>
      </c>
      <c r="BV2089" s="42">
        <v>0</v>
      </c>
      <c r="BW2089" s="42">
        <v>0</v>
      </c>
      <c r="BX2089" s="42">
        <v>0</v>
      </c>
      <c r="BY2089" s="42">
        <v>0</v>
      </c>
      <c r="BZ2089" s="42">
        <v>0</v>
      </c>
      <c r="CA2089" s="42">
        <v>35.732022000000001</v>
      </c>
      <c r="CB2089" s="42">
        <v>195.15185099999999</v>
      </c>
      <c r="CC2089" s="42">
        <v>0</v>
      </c>
      <c r="CD2089" s="42">
        <v>17.866011</v>
      </c>
      <c r="CE2089" s="42">
        <v>10.396945000000001</v>
      </c>
      <c r="CF2089" s="42">
        <v>83.175562999999997</v>
      </c>
      <c r="CG2089" s="42">
        <v>38.122132999999998</v>
      </c>
      <c r="CH2089" s="42">
        <v>34.656485000000004</v>
      </c>
      <c r="CI2089" s="42">
        <v>0</v>
      </c>
      <c r="CJ2089" s="42">
        <v>10.934714</v>
      </c>
      <c r="CK2089" s="42">
        <v>128.228993</v>
      </c>
      <c r="CL2089" s="42">
        <v>0</v>
      </c>
      <c r="CM2089" s="42">
        <v>0</v>
      </c>
      <c r="CN2089" s="42">
        <v>0</v>
      </c>
      <c r="CO2089" s="42">
        <v>17.328241999999999</v>
      </c>
      <c r="CP2089" s="42">
        <v>10.396945000000001</v>
      </c>
      <c r="CQ2089" s="42">
        <v>17.328241999999999</v>
      </c>
      <c r="CR2089" s="42">
        <v>76.244265999999996</v>
      </c>
      <c r="CS2089" s="42">
        <v>6.9312969999999998</v>
      </c>
    </row>
    <row r="2090" spans="1:97">
      <c r="A2090" s="40" t="s">
        <v>4891</v>
      </c>
      <c r="B2090" s="40" t="s">
        <v>289</v>
      </c>
      <c r="C2090" s="40" t="s">
        <v>4176</v>
      </c>
      <c r="D2090" s="40" t="s">
        <v>4177</v>
      </c>
      <c r="E2090" s="40" t="s">
        <v>4402</v>
      </c>
      <c r="F2090" s="40" t="s">
        <v>2814</v>
      </c>
      <c r="G2090" s="41" t="s">
        <v>294</v>
      </c>
      <c r="H2090" s="40" t="s">
        <v>4892</v>
      </c>
      <c r="I2090" s="42">
        <v>419</v>
      </c>
      <c r="J2090" s="42">
        <v>87.998580000000004</v>
      </c>
      <c r="K2090" s="42">
        <v>60.997644000000001</v>
      </c>
      <c r="L2090" s="42">
        <v>95.997739999999993</v>
      </c>
      <c r="M2090" s="42">
        <v>89.003086999999994</v>
      </c>
      <c r="N2090" s="42">
        <v>52.001804</v>
      </c>
      <c r="O2090" s="42">
        <v>33.001145000000001</v>
      </c>
      <c r="P2090" s="42">
        <v>57</v>
      </c>
      <c r="Q2090" s="42">
        <v>41</v>
      </c>
      <c r="R2090" s="42">
        <v>74</v>
      </c>
      <c r="S2090" s="42">
        <v>59</v>
      </c>
      <c r="T2090" s="42">
        <v>49</v>
      </c>
      <c r="U2090" s="42">
        <v>17</v>
      </c>
      <c r="V2090" s="42">
        <v>203.99924999999999</v>
      </c>
      <c r="W2090" s="42">
        <v>40.999186000000002</v>
      </c>
      <c r="X2090" s="42">
        <v>26.998701000000001</v>
      </c>
      <c r="Y2090" s="42">
        <v>50.998415000000001</v>
      </c>
      <c r="Z2090" s="42">
        <v>49.0017</v>
      </c>
      <c r="AA2090" s="42">
        <v>22.000762999999999</v>
      </c>
      <c r="AB2090" s="42">
        <v>14.000486</v>
      </c>
      <c r="AC2090" s="42">
        <v>0</v>
      </c>
      <c r="AD2090" s="42">
        <v>49.998379999999997</v>
      </c>
      <c r="AE2090" s="42">
        <v>126.999933</v>
      </c>
      <c r="AF2090" s="42">
        <v>27.000937</v>
      </c>
      <c r="AG2090" s="42">
        <v>215.00075000000001</v>
      </c>
      <c r="AH2090" s="42">
        <v>46.999394000000002</v>
      </c>
      <c r="AI2090" s="42">
        <v>33.998942999999997</v>
      </c>
      <c r="AJ2090" s="42">
        <v>44.999324999999999</v>
      </c>
      <c r="AK2090" s="42">
        <v>40.001387999999999</v>
      </c>
      <c r="AL2090" s="42">
        <v>30.001041000000001</v>
      </c>
      <c r="AM2090" s="42">
        <v>15.00052</v>
      </c>
      <c r="AN2090" s="42">
        <v>4.0001389999999999</v>
      </c>
      <c r="AO2090" s="42">
        <v>61.998797000000003</v>
      </c>
      <c r="AP2090" s="42">
        <v>113.00056600000001</v>
      </c>
      <c r="AQ2090" s="42">
        <v>40.001387999999999</v>
      </c>
      <c r="AR2090" s="42">
        <v>299.99698999999998</v>
      </c>
      <c r="AS2090" s="42">
        <v>16.000554999999999</v>
      </c>
      <c r="AT2090" s="42">
        <v>19.996221999999999</v>
      </c>
      <c r="AU2090" s="42">
        <v>12.000416</v>
      </c>
      <c r="AV2090" s="42">
        <v>68.002358999999998</v>
      </c>
      <c r="AW2090" s="42">
        <v>48.001665000000003</v>
      </c>
      <c r="AX2090" s="42">
        <v>32.001109999999997</v>
      </c>
      <c r="AY2090" s="42">
        <v>84.002914000000004</v>
      </c>
      <c r="AZ2090" s="42">
        <v>19.991748999999999</v>
      </c>
      <c r="BA2090" s="42">
        <v>152.000801</v>
      </c>
      <c r="BB2090" s="42">
        <v>16.000554999999999</v>
      </c>
      <c r="BC2090" s="42">
        <v>11.995944</v>
      </c>
      <c r="BD2090" s="42">
        <v>4.0001389999999999</v>
      </c>
      <c r="BE2090" s="42">
        <v>36.001249000000001</v>
      </c>
      <c r="BF2090" s="42">
        <v>16.000554999999999</v>
      </c>
      <c r="BG2090" s="42">
        <v>32.001109999999997</v>
      </c>
      <c r="BH2090" s="42">
        <v>32.001109999999997</v>
      </c>
      <c r="BI2090" s="42">
        <v>4.0001389999999999</v>
      </c>
      <c r="BJ2090" s="42">
        <v>147.99619000000001</v>
      </c>
      <c r="BK2090" s="42">
        <v>0</v>
      </c>
      <c r="BL2090" s="42">
        <v>8.0002779999999998</v>
      </c>
      <c r="BM2090" s="42">
        <v>8.0002779999999998</v>
      </c>
      <c r="BN2090" s="42">
        <v>32.001109999999997</v>
      </c>
      <c r="BO2090" s="42">
        <v>32.001109999999997</v>
      </c>
      <c r="BP2090" s="42">
        <v>0</v>
      </c>
      <c r="BQ2090" s="42">
        <v>52.001804</v>
      </c>
      <c r="BR2090" s="42">
        <v>15.991611000000001</v>
      </c>
      <c r="BS2090" s="42">
        <v>19.996221999999999</v>
      </c>
      <c r="BT2090" s="42">
        <v>0</v>
      </c>
      <c r="BU2090" s="42">
        <v>4.0001389999999999</v>
      </c>
      <c r="BV2090" s="42">
        <v>0</v>
      </c>
      <c r="BW2090" s="42">
        <v>0</v>
      </c>
      <c r="BX2090" s="42">
        <v>0</v>
      </c>
      <c r="BY2090" s="42">
        <v>0</v>
      </c>
      <c r="BZ2090" s="42">
        <v>0</v>
      </c>
      <c r="CA2090" s="42">
        <v>15.996083</v>
      </c>
      <c r="CB2090" s="42">
        <v>183.99743799999999</v>
      </c>
      <c r="CC2090" s="42">
        <v>16.000554999999999</v>
      </c>
      <c r="CD2090" s="42">
        <v>7.9958049999999998</v>
      </c>
      <c r="CE2090" s="42">
        <v>12.000416</v>
      </c>
      <c r="CF2090" s="42">
        <v>64.002219999999994</v>
      </c>
      <c r="CG2090" s="42">
        <v>48.001665000000003</v>
      </c>
      <c r="CH2090" s="42">
        <v>28.000971</v>
      </c>
      <c r="CI2090" s="42">
        <v>4.0001389999999999</v>
      </c>
      <c r="CJ2090" s="42">
        <v>3.9956670000000001</v>
      </c>
      <c r="CK2090" s="42">
        <v>96.003330000000005</v>
      </c>
      <c r="CL2090" s="42">
        <v>0</v>
      </c>
      <c r="CM2090" s="42">
        <v>8.0002779999999998</v>
      </c>
      <c r="CN2090" s="42">
        <v>0</v>
      </c>
      <c r="CO2090" s="42">
        <v>4.0001389999999999</v>
      </c>
      <c r="CP2090" s="42">
        <v>0</v>
      </c>
      <c r="CQ2090" s="42">
        <v>4.0001389999999999</v>
      </c>
      <c r="CR2090" s="42">
        <v>80.002775</v>
      </c>
      <c r="CS2090" s="42">
        <v>0</v>
      </c>
    </row>
    <row r="2091" spans="1:97">
      <c r="A2091" s="40" t="s">
        <v>4893</v>
      </c>
      <c r="B2091" s="40" t="s">
        <v>289</v>
      </c>
      <c r="C2091" s="40" t="s">
        <v>4176</v>
      </c>
      <c r="D2091" s="40" t="s">
        <v>4201</v>
      </c>
      <c r="E2091" s="40" t="s">
        <v>4208</v>
      </c>
      <c r="F2091" s="40" t="s">
        <v>2903</v>
      </c>
      <c r="G2091" s="41" t="s">
        <v>294</v>
      </c>
      <c r="H2091" s="40" t="s">
        <v>4894</v>
      </c>
      <c r="I2091" s="42">
        <v>201</v>
      </c>
      <c r="J2091" s="42">
        <v>37.943877999999998</v>
      </c>
      <c r="K2091" s="42">
        <v>27.688776000000001</v>
      </c>
      <c r="L2091" s="42">
        <v>39.994897999999999</v>
      </c>
      <c r="M2091" s="42">
        <v>44.096938999999999</v>
      </c>
      <c r="N2091" s="42">
        <v>28.714286000000001</v>
      </c>
      <c r="O2091" s="42">
        <v>22.561223999999999</v>
      </c>
      <c r="P2091" s="42">
        <v>49</v>
      </c>
      <c r="Q2091" s="42">
        <v>31</v>
      </c>
      <c r="R2091" s="42">
        <v>53</v>
      </c>
      <c r="S2091" s="42">
        <v>34</v>
      </c>
      <c r="T2091" s="42">
        <v>36</v>
      </c>
      <c r="U2091" s="42">
        <v>14</v>
      </c>
      <c r="V2091" s="42">
        <v>102.55101999999999</v>
      </c>
      <c r="W2091" s="42">
        <v>18.459184</v>
      </c>
      <c r="X2091" s="42">
        <v>11.280612</v>
      </c>
      <c r="Y2091" s="42">
        <v>19.484694000000001</v>
      </c>
      <c r="Z2091" s="42">
        <v>25.637754999999999</v>
      </c>
      <c r="AA2091" s="42">
        <v>17.433672999999999</v>
      </c>
      <c r="AB2091" s="42">
        <v>10.255102000000001</v>
      </c>
      <c r="AC2091" s="42">
        <v>0</v>
      </c>
      <c r="AD2091" s="42">
        <v>23.586735000000001</v>
      </c>
      <c r="AE2091" s="42">
        <v>56.403061000000001</v>
      </c>
      <c r="AF2091" s="42">
        <v>22.561223999999999</v>
      </c>
      <c r="AG2091" s="42">
        <v>98.448980000000006</v>
      </c>
      <c r="AH2091" s="42">
        <v>19.484694000000001</v>
      </c>
      <c r="AI2091" s="42">
        <v>16.408162999999998</v>
      </c>
      <c r="AJ2091" s="42">
        <v>20.510204000000002</v>
      </c>
      <c r="AK2091" s="42">
        <v>18.459184</v>
      </c>
      <c r="AL2091" s="42">
        <v>11.280612</v>
      </c>
      <c r="AM2091" s="42">
        <v>12.306122</v>
      </c>
      <c r="AN2091" s="42">
        <v>0</v>
      </c>
      <c r="AO2091" s="42">
        <v>24.612245000000001</v>
      </c>
      <c r="AP2091" s="42">
        <v>56.403061000000001</v>
      </c>
      <c r="AQ2091" s="42">
        <v>17.433672999999999</v>
      </c>
      <c r="AR2091" s="42">
        <v>151.77551</v>
      </c>
      <c r="AS2091" s="42">
        <v>32.816327000000001</v>
      </c>
      <c r="AT2091" s="42">
        <v>0</v>
      </c>
      <c r="AU2091" s="42">
        <v>0</v>
      </c>
      <c r="AV2091" s="42">
        <v>8.2040819999999997</v>
      </c>
      <c r="AW2091" s="42">
        <v>16.408162999999998</v>
      </c>
      <c r="AX2091" s="42">
        <v>24.612245000000001</v>
      </c>
      <c r="AY2091" s="42">
        <v>53.326531000000003</v>
      </c>
      <c r="AZ2091" s="42">
        <v>16.408162999999998</v>
      </c>
      <c r="BA2091" s="42">
        <v>82.040816000000007</v>
      </c>
      <c r="BB2091" s="42">
        <v>16.408162999999998</v>
      </c>
      <c r="BC2091" s="42">
        <v>0</v>
      </c>
      <c r="BD2091" s="42">
        <v>0</v>
      </c>
      <c r="BE2091" s="42">
        <v>4.1020409999999998</v>
      </c>
      <c r="BF2091" s="42">
        <v>4.1020409999999998</v>
      </c>
      <c r="BG2091" s="42">
        <v>16.408162999999998</v>
      </c>
      <c r="BH2091" s="42">
        <v>36.918367000000003</v>
      </c>
      <c r="BI2091" s="42">
        <v>4.1020409999999998</v>
      </c>
      <c r="BJ2091" s="42">
        <v>69.734694000000005</v>
      </c>
      <c r="BK2091" s="42">
        <v>16.408162999999998</v>
      </c>
      <c r="BL2091" s="42">
        <v>0</v>
      </c>
      <c r="BM2091" s="42">
        <v>0</v>
      </c>
      <c r="BN2091" s="42">
        <v>4.1020409999999998</v>
      </c>
      <c r="BO2091" s="42">
        <v>12.306122</v>
      </c>
      <c r="BP2091" s="42">
        <v>8.2040819999999997</v>
      </c>
      <c r="BQ2091" s="42">
        <v>16.408162999999998</v>
      </c>
      <c r="BR2091" s="42">
        <v>12.306122</v>
      </c>
      <c r="BS2091" s="42">
        <v>4.1020409999999998</v>
      </c>
      <c r="BT2091" s="42">
        <v>0</v>
      </c>
      <c r="BU2091" s="42">
        <v>0</v>
      </c>
      <c r="BV2091" s="42">
        <v>0</v>
      </c>
      <c r="BW2091" s="42">
        <v>0</v>
      </c>
      <c r="BX2091" s="42">
        <v>0</v>
      </c>
      <c r="BY2091" s="42">
        <v>0</v>
      </c>
      <c r="BZ2091" s="42">
        <v>0</v>
      </c>
      <c r="CA2091" s="42">
        <v>4.1020409999999998</v>
      </c>
      <c r="CB2091" s="42">
        <v>77.938776000000004</v>
      </c>
      <c r="CC2091" s="42">
        <v>28.714286000000001</v>
      </c>
      <c r="CD2091" s="42">
        <v>0</v>
      </c>
      <c r="CE2091" s="42">
        <v>0</v>
      </c>
      <c r="CF2091" s="42">
        <v>8.2040819999999997</v>
      </c>
      <c r="CG2091" s="42">
        <v>12.306122</v>
      </c>
      <c r="CH2091" s="42">
        <v>16.408162999999998</v>
      </c>
      <c r="CI2091" s="42">
        <v>4.1020409999999998</v>
      </c>
      <c r="CJ2091" s="42">
        <v>8.2040819999999997</v>
      </c>
      <c r="CK2091" s="42">
        <v>69.734694000000005</v>
      </c>
      <c r="CL2091" s="42">
        <v>4.1020409999999998</v>
      </c>
      <c r="CM2091" s="42">
        <v>0</v>
      </c>
      <c r="CN2091" s="42">
        <v>0</v>
      </c>
      <c r="CO2091" s="42">
        <v>0</v>
      </c>
      <c r="CP2091" s="42">
        <v>4.1020409999999998</v>
      </c>
      <c r="CQ2091" s="42">
        <v>8.2040819999999997</v>
      </c>
      <c r="CR2091" s="42">
        <v>49.224490000000003</v>
      </c>
      <c r="CS2091" s="42">
        <v>4.1020409999999998</v>
      </c>
    </row>
    <row r="2092" spans="1:97">
      <c r="A2092" s="40" t="s">
        <v>4895</v>
      </c>
      <c r="B2092" s="40" t="s">
        <v>289</v>
      </c>
      <c r="C2092" s="40" t="s">
        <v>4176</v>
      </c>
      <c r="D2092" s="40" t="s">
        <v>4177</v>
      </c>
      <c r="E2092" s="40" t="s">
        <v>4181</v>
      </c>
      <c r="F2092" s="40" t="s">
        <v>2814</v>
      </c>
      <c r="G2092" s="41" t="s">
        <v>294</v>
      </c>
      <c r="H2092" s="40" t="s">
        <v>4896</v>
      </c>
      <c r="I2092" s="42">
        <v>197</v>
      </c>
      <c r="J2092" s="42">
        <v>31.52</v>
      </c>
      <c r="K2092" s="42">
        <v>31.52</v>
      </c>
      <c r="L2092" s="42">
        <v>35.46</v>
      </c>
      <c r="M2092" s="42">
        <v>51.22</v>
      </c>
      <c r="N2092" s="42">
        <v>31.52</v>
      </c>
      <c r="O2092" s="42">
        <v>15.76</v>
      </c>
      <c r="P2092" s="42">
        <v>30</v>
      </c>
      <c r="Q2092" s="42">
        <v>22</v>
      </c>
      <c r="R2092" s="42">
        <v>48</v>
      </c>
      <c r="S2092" s="42">
        <v>19</v>
      </c>
      <c r="T2092" s="42">
        <v>32</v>
      </c>
      <c r="U2092" s="42">
        <v>12</v>
      </c>
      <c r="V2092" s="42">
        <v>102.44</v>
      </c>
      <c r="W2092" s="42">
        <v>11.82</v>
      </c>
      <c r="X2092" s="42">
        <v>19.7</v>
      </c>
      <c r="Y2092" s="42">
        <v>22.655000000000001</v>
      </c>
      <c r="Z2092" s="42">
        <v>26.594999999999999</v>
      </c>
      <c r="AA2092" s="42">
        <v>15.76</v>
      </c>
      <c r="AB2092" s="42">
        <v>4.9249999999999998</v>
      </c>
      <c r="AC2092" s="42">
        <v>0.98499999999999999</v>
      </c>
      <c r="AD2092" s="42">
        <v>18.715</v>
      </c>
      <c r="AE2092" s="42">
        <v>63.04</v>
      </c>
      <c r="AF2092" s="42">
        <v>20.684999999999999</v>
      </c>
      <c r="AG2092" s="42">
        <v>94.56</v>
      </c>
      <c r="AH2092" s="42">
        <v>19.7</v>
      </c>
      <c r="AI2092" s="42">
        <v>11.82</v>
      </c>
      <c r="AJ2092" s="42">
        <v>12.805</v>
      </c>
      <c r="AK2092" s="42">
        <v>24.625</v>
      </c>
      <c r="AL2092" s="42">
        <v>15.76</v>
      </c>
      <c r="AM2092" s="42">
        <v>7.88</v>
      </c>
      <c r="AN2092" s="42">
        <v>1.97</v>
      </c>
      <c r="AO2092" s="42">
        <v>21.67</v>
      </c>
      <c r="AP2092" s="42">
        <v>51.22</v>
      </c>
      <c r="AQ2092" s="42">
        <v>21.67</v>
      </c>
      <c r="AR2092" s="42">
        <v>165.48</v>
      </c>
      <c r="AS2092" s="42">
        <v>11.82</v>
      </c>
      <c r="AT2092" s="42">
        <v>3.94</v>
      </c>
      <c r="AU2092" s="42">
        <v>7.88</v>
      </c>
      <c r="AV2092" s="42">
        <v>7.88</v>
      </c>
      <c r="AW2092" s="42">
        <v>39.4</v>
      </c>
      <c r="AX2092" s="42">
        <v>23.64</v>
      </c>
      <c r="AY2092" s="42">
        <v>59.1</v>
      </c>
      <c r="AZ2092" s="42">
        <v>11.82</v>
      </c>
      <c r="BA2092" s="42">
        <v>86.68</v>
      </c>
      <c r="BB2092" s="42">
        <v>11.82</v>
      </c>
      <c r="BC2092" s="42">
        <v>3.94</v>
      </c>
      <c r="BD2092" s="42">
        <v>3.94</v>
      </c>
      <c r="BE2092" s="42">
        <v>7.88</v>
      </c>
      <c r="BF2092" s="42">
        <v>3.94</v>
      </c>
      <c r="BG2092" s="42">
        <v>23.64</v>
      </c>
      <c r="BH2092" s="42">
        <v>27.58</v>
      </c>
      <c r="BI2092" s="42">
        <v>3.94</v>
      </c>
      <c r="BJ2092" s="42">
        <v>78.8</v>
      </c>
      <c r="BK2092" s="42">
        <v>0</v>
      </c>
      <c r="BL2092" s="42">
        <v>0</v>
      </c>
      <c r="BM2092" s="42">
        <v>3.94</v>
      </c>
      <c r="BN2092" s="42">
        <v>0</v>
      </c>
      <c r="BO2092" s="42">
        <v>35.46</v>
      </c>
      <c r="BP2092" s="42">
        <v>0</v>
      </c>
      <c r="BQ2092" s="42">
        <v>31.52</v>
      </c>
      <c r="BR2092" s="42">
        <v>7.88</v>
      </c>
      <c r="BS2092" s="42">
        <v>7.88</v>
      </c>
      <c r="BT2092" s="42">
        <v>0</v>
      </c>
      <c r="BU2092" s="42">
        <v>0</v>
      </c>
      <c r="BV2092" s="42">
        <v>0</v>
      </c>
      <c r="BW2092" s="42">
        <v>0</v>
      </c>
      <c r="BX2092" s="42">
        <v>0</v>
      </c>
      <c r="BY2092" s="42">
        <v>0</v>
      </c>
      <c r="BZ2092" s="42">
        <v>0</v>
      </c>
      <c r="CA2092" s="42">
        <v>7.88</v>
      </c>
      <c r="CB2092" s="42">
        <v>86.68</v>
      </c>
      <c r="CC2092" s="42">
        <v>3.94</v>
      </c>
      <c r="CD2092" s="42">
        <v>3.94</v>
      </c>
      <c r="CE2092" s="42">
        <v>7.88</v>
      </c>
      <c r="CF2092" s="42">
        <v>7.88</v>
      </c>
      <c r="CG2092" s="42">
        <v>39.4</v>
      </c>
      <c r="CH2092" s="42">
        <v>19.7</v>
      </c>
      <c r="CI2092" s="42">
        <v>0</v>
      </c>
      <c r="CJ2092" s="42">
        <v>3.94</v>
      </c>
      <c r="CK2092" s="42">
        <v>70.92</v>
      </c>
      <c r="CL2092" s="42">
        <v>7.88</v>
      </c>
      <c r="CM2092" s="42">
        <v>0</v>
      </c>
      <c r="CN2092" s="42">
        <v>0</v>
      </c>
      <c r="CO2092" s="42">
        <v>0</v>
      </c>
      <c r="CP2092" s="42">
        <v>0</v>
      </c>
      <c r="CQ2092" s="42">
        <v>3.94</v>
      </c>
      <c r="CR2092" s="42">
        <v>59.1</v>
      </c>
      <c r="CS2092" s="42">
        <v>0</v>
      </c>
    </row>
    <row r="2093" spans="1:97">
      <c r="A2093" s="40" t="s">
        <v>4897</v>
      </c>
      <c r="B2093" s="40" t="s">
        <v>289</v>
      </c>
      <c r="C2093" s="40" t="s">
        <v>4176</v>
      </c>
      <c r="D2093" s="40" t="s">
        <v>4177</v>
      </c>
      <c r="E2093" s="40" t="s">
        <v>4288</v>
      </c>
      <c r="F2093" s="40" t="s">
        <v>2814</v>
      </c>
      <c r="G2093" s="41" t="s">
        <v>294</v>
      </c>
      <c r="H2093" s="40" t="s">
        <v>4898</v>
      </c>
      <c r="I2093" s="42">
        <v>161</v>
      </c>
      <c r="J2093" s="42">
        <v>36.354838999999998</v>
      </c>
      <c r="K2093" s="42">
        <v>22.851613</v>
      </c>
      <c r="L2093" s="42">
        <v>44.664515999999999</v>
      </c>
      <c r="M2093" s="42">
        <v>27.006451999999999</v>
      </c>
      <c r="N2093" s="42">
        <v>14.541935</v>
      </c>
      <c r="O2093" s="42">
        <v>15.580645000000001</v>
      </c>
      <c r="P2093" s="42">
        <v>19</v>
      </c>
      <c r="Q2093" s="42">
        <v>15</v>
      </c>
      <c r="R2093" s="42">
        <v>22</v>
      </c>
      <c r="S2093" s="42">
        <v>9</v>
      </c>
      <c r="T2093" s="42">
        <v>24</v>
      </c>
      <c r="U2093" s="42">
        <v>12</v>
      </c>
      <c r="V2093" s="42">
        <v>86.212902999999997</v>
      </c>
      <c r="W2093" s="42">
        <v>21.812902999999999</v>
      </c>
      <c r="X2093" s="42">
        <v>10.387097000000001</v>
      </c>
      <c r="Y2093" s="42">
        <v>24.929031999999999</v>
      </c>
      <c r="Z2093" s="42">
        <v>14.541935</v>
      </c>
      <c r="AA2093" s="42">
        <v>7.2709679999999999</v>
      </c>
      <c r="AB2093" s="42">
        <v>7.2709679999999999</v>
      </c>
      <c r="AC2093" s="42">
        <v>0</v>
      </c>
      <c r="AD2093" s="42">
        <v>25.967742000000001</v>
      </c>
      <c r="AE2093" s="42">
        <v>46.741934999999998</v>
      </c>
      <c r="AF2093" s="42">
        <v>13.503226</v>
      </c>
      <c r="AG2093" s="42">
        <v>74.787097000000003</v>
      </c>
      <c r="AH2093" s="42">
        <v>14.541935</v>
      </c>
      <c r="AI2093" s="42">
        <v>12.464516</v>
      </c>
      <c r="AJ2093" s="42">
        <v>19.735484</v>
      </c>
      <c r="AK2093" s="42">
        <v>12.464516</v>
      </c>
      <c r="AL2093" s="42">
        <v>7.2709679999999999</v>
      </c>
      <c r="AM2093" s="42">
        <v>7.2709679999999999</v>
      </c>
      <c r="AN2093" s="42">
        <v>1.03871</v>
      </c>
      <c r="AO2093" s="42">
        <v>17.658065000000001</v>
      </c>
      <c r="AP2093" s="42">
        <v>43.625805999999997</v>
      </c>
      <c r="AQ2093" s="42">
        <v>13.503226</v>
      </c>
      <c r="AR2093" s="42">
        <v>120.490323</v>
      </c>
      <c r="AS2093" s="42">
        <v>4.1548389999999999</v>
      </c>
      <c r="AT2093" s="42">
        <v>0</v>
      </c>
      <c r="AU2093" s="42">
        <v>4.1548389999999999</v>
      </c>
      <c r="AV2093" s="42">
        <v>33.238709999999998</v>
      </c>
      <c r="AW2093" s="42">
        <v>16.619354999999999</v>
      </c>
      <c r="AX2093" s="42">
        <v>16.619354999999999</v>
      </c>
      <c r="AY2093" s="42">
        <v>33.238709999999998</v>
      </c>
      <c r="AZ2093" s="42">
        <v>12.464516</v>
      </c>
      <c r="BA2093" s="42">
        <v>54.012903000000001</v>
      </c>
      <c r="BB2093" s="42">
        <v>4.1548389999999999</v>
      </c>
      <c r="BC2093" s="42">
        <v>0</v>
      </c>
      <c r="BD2093" s="42">
        <v>4.1548389999999999</v>
      </c>
      <c r="BE2093" s="42">
        <v>8.3096770000000006</v>
      </c>
      <c r="BF2093" s="42">
        <v>4.1548389999999999</v>
      </c>
      <c r="BG2093" s="42">
        <v>16.619354999999999</v>
      </c>
      <c r="BH2093" s="42">
        <v>16.619354999999999</v>
      </c>
      <c r="BI2093" s="42">
        <v>0</v>
      </c>
      <c r="BJ2093" s="42">
        <v>66.477418999999998</v>
      </c>
      <c r="BK2093" s="42">
        <v>0</v>
      </c>
      <c r="BL2093" s="42">
        <v>0</v>
      </c>
      <c r="BM2093" s="42">
        <v>0</v>
      </c>
      <c r="BN2093" s="42">
        <v>24.929031999999999</v>
      </c>
      <c r="BO2093" s="42">
        <v>12.464516</v>
      </c>
      <c r="BP2093" s="42">
        <v>0</v>
      </c>
      <c r="BQ2093" s="42">
        <v>16.619354999999999</v>
      </c>
      <c r="BR2093" s="42">
        <v>12.464516</v>
      </c>
      <c r="BS2093" s="42">
        <v>12.464516</v>
      </c>
      <c r="BT2093" s="42">
        <v>0</v>
      </c>
      <c r="BU2093" s="42">
        <v>0</v>
      </c>
      <c r="BV2093" s="42">
        <v>0</v>
      </c>
      <c r="BW2093" s="42">
        <v>0</v>
      </c>
      <c r="BX2093" s="42">
        <v>4.1548389999999999</v>
      </c>
      <c r="BY2093" s="42">
        <v>0</v>
      </c>
      <c r="BZ2093" s="42">
        <v>0</v>
      </c>
      <c r="CA2093" s="42">
        <v>8.3096770000000006</v>
      </c>
      <c r="CB2093" s="42">
        <v>66.477418999999998</v>
      </c>
      <c r="CC2093" s="42">
        <v>4.1548389999999999</v>
      </c>
      <c r="CD2093" s="42">
        <v>0</v>
      </c>
      <c r="CE2093" s="42">
        <v>4.1548389999999999</v>
      </c>
      <c r="CF2093" s="42">
        <v>33.238709999999998</v>
      </c>
      <c r="CG2093" s="42">
        <v>12.464516</v>
      </c>
      <c r="CH2093" s="42">
        <v>12.464516</v>
      </c>
      <c r="CI2093" s="42">
        <v>0</v>
      </c>
      <c r="CJ2093" s="42">
        <v>0</v>
      </c>
      <c r="CK2093" s="42">
        <v>41.548386999999998</v>
      </c>
      <c r="CL2093" s="42">
        <v>0</v>
      </c>
      <c r="CM2093" s="42">
        <v>0</v>
      </c>
      <c r="CN2093" s="42">
        <v>0</v>
      </c>
      <c r="CO2093" s="42">
        <v>0</v>
      </c>
      <c r="CP2093" s="42">
        <v>0</v>
      </c>
      <c r="CQ2093" s="42">
        <v>4.1548389999999999</v>
      </c>
      <c r="CR2093" s="42">
        <v>33.238709999999998</v>
      </c>
      <c r="CS2093" s="42">
        <v>4.1548389999999999</v>
      </c>
    </row>
    <row r="2094" spans="1:97">
      <c r="A2094" s="40" t="s">
        <v>4899</v>
      </c>
      <c r="B2094" s="40" t="s">
        <v>289</v>
      </c>
      <c r="C2094" s="40" t="s">
        <v>4176</v>
      </c>
      <c r="D2094" s="40" t="s">
        <v>4177</v>
      </c>
      <c r="E2094" s="40" t="s">
        <v>4271</v>
      </c>
      <c r="F2094" s="40" t="s">
        <v>2814</v>
      </c>
      <c r="G2094" s="41" t="s">
        <v>294</v>
      </c>
      <c r="H2094" s="40" t="s">
        <v>4900</v>
      </c>
      <c r="I2094" s="42">
        <v>12147</v>
      </c>
      <c r="J2094" s="42">
        <v>2038.901764</v>
      </c>
      <c r="K2094" s="42">
        <v>2245.451967</v>
      </c>
      <c r="L2094" s="42">
        <v>2220.8158800000001</v>
      </c>
      <c r="M2094" s="42">
        <v>2828.689183</v>
      </c>
      <c r="N2094" s="42">
        <v>1905.4454920000001</v>
      </c>
      <c r="O2094" s="42">
        <v>907.69571299999996</v>
      </c>
      <c r="P2094" s="42">
        <v>2368</v>
      </c>
      <c r="Q2094" s="42">
        <v>2153</v>
      </c>
      <c r="R2094" s="42">
        <v>2611</v>
      </c>
      <c r="S2094" s="42">
        <v>2338</v>
      </c>
      <c r="T2094" s="42">
        <v>1221</v>
      </c>
      <c r="U2094" s="42">
        <v>462</v>
      </c>
      <c r="V2094" s="42">
        <v>5963.844126</v>
      </c>
      <c r="W2094" s="42">
        <v>1051.7586140000001</v>
      </c>
      <c r="X2094" s="42">
        <v>1170.4331689999999</v>
      </c>
      <c r="Y2094" s="42">
        <v>1121.52864</v>
      </c>
      <c r="Z2094" s="42">
        <v>1299.298299</v>
      </c>
      <c r="AA2094" s="42">
        <v>950.36799099999996</v>
      </c>
      <c r="AB2094" s="42">
        <v>363.881102</v>
      </c>
      <c r="AC2094" s="42">
        <v>6.5763109999999996</v>
      </c>
      <c r="AD2094" s="42">
        <v>1470.094128</v>
      </c>
      <c r="AE2094" s="42">
        <v>3618.3912310000001</v>
      </c>
      <c r="AF2094" s="42">
        <v>875.35876800000005</v>
      </c>
      <c r="AG2094" s="42">
        <v>6183.155874</v>
      </c>
      <c r="AH2094" s="42">
        <v>987.14315099999999</v>
      </c>
      <c r="AI2094" s="42">
        <v>1075.0187969999999</v>
      </c>
      <c r="AJ2094" s="42">
        <v>1099.2872400000001</v>
      </c>
      <c r="AK2094" s="42">
        <v>1529.3908839999999</v>
      </c>
      <c r="AL2094" s="42">
        <v>955.07750099999998</v>
      </c>
      <c r="AM2094" s="42">
        <v>483.36661400000003</v>
      </c>
      <c r="AN2094" s="42">
        <v>53.871685999999997</v>
      </c>
      <c r="AO2094" s="42">
        <v>1368.9001579999999</v>
      </c>
      <c r="AP2094" s="42">
        <v>3750.2830640000002</v>
      </c>
      <c r="AQ2094" s="42">
        <v>1063.9726519999999</v>
      </c>
      <c r="AR2094" s="42">
        <v>10107.164236000001</v>
      </c>
      <c r="AS2094" s="42">
        <v>37.309199</v>
      </c>
      <c r="AT2094" s="42">
        <v>319.01000900000003</v>
      </c>
      <c r="AU2094" s="42">
        <v>991.68955100000005</v>
      </c>
      <c r="AV2094" s="42">
        <v>1646.0178129999999</v>
      </c>
      <c r="AW2094" s="42">
        <v>1866.1539399999999</v>
      </c>
      <c r="AX2094" s="42">
        <v>1028.2650149999999</v>
      </c>
      <c r="AY2094" s="42">
        <v>2615.0579280000002</v>
      </c>
      <c r="AZ2094" s="42">
        <v>1603.6607819999999</v>
      </c>
      <c r="BA2094" s="42">
        <v>4905.1916270000002</v>
      </c>
      <c r="BB2094" s="42">
        <v>12.168056999999999</v>
      </c>
      <c r="BC2094" s="42">
        <v>202.702958</v>
      </c>
      <c r="BD2094" s="42">
        <v>689.70820200000003</v>
      </c>
      <c r="BE2094" s="42">
        <v>793.20335399999999</v>
      </c>
      <c r="BF2094" s="42">
        <v>498.542777</v>
      </c>
      <c r="BG2094" s="42">
        <v>845.39930000000004</v>
      </c>
      <c r="BH2094" s="42">
        <v>1291.6948</v>
      </c>
      <c r="BI2094" s="42">
        <v>571.77218000000005</v>
      </c>
      <c r="BJ2094" s="42">
        <v>5201.9726099999998</v>
      </c>
      <c r="BK2094" s="42">
        <v>25.141141999999999</v>
      </c>
      <c r="BL2094" s="42">
        <v>116.307052</v>
      </c>
      <c r="BM2094" s="42">
        <v>301.98134900000002</v>
      </c>
      <c r="BN2094" s="42">
        <v>852.81445900000006</v>
      </c>
      <c r="BO2094" s="42">
        <v>1367.611163</v>
      </c>
      <c r="BP2094" s="42">
        <v>182.86571499999999</v>
      </c>
      <c r="BQ2094" s="42">
        <v>1323.363128</v>
      </c>
      <c r="BR2094" s="42">
        <v>1031.888602</v>
      </c>
      <c r="BS2094" s="42">
        <v>1532.2010909999999</v>
      </c>
      <c r="BT2094" s="42">
        <v>7.9896710000000004</v>
      </c>
      <c r="BU2094" s="42">
        <v>5.4990439999999996</v>
      </c>
      <c r="BV2094" s="42">
        <v>9.5363749999999996</v>
      </c>
      <c r="BW2094" s="42">
        <v>109.937029</v>
      </c>
      <c r="BX2094" s="42">
        <v>243.096947</v>
      </c>
      <c r="BY2094" s="42">
        <v>186.53928300000001</v>
      </c>
      <c r="BZ2094" s="42">
        <v>0</v>
      </c>
      <c r="CA2094" s="42">
        <v>969.60274200000003</v>
      </c>
      <c r="CB2094" s="42">
        <v>4879.3614459999999</v>
      </c>
      <c r="CC2094" s="42">
        <v>20.779219999999999</v>
      </c>
      <c r="CD2094" s="42">
        <v>251.49885800000001</v>
      </c>
      <c r="CE2094" s="42">
        <v>799.11056599999995</v>
      </c>
      <c r="CF2094" s="42">
        <v>1364.933172</v>
      </c>
      <c r="CG2094" s="42">
        <v>1374.536069</v>
      </c>
      <c r="CH2094" s="42">
        <v>696.01410699999997</v>
      </c>
      <c r="CI2094" s="42">
        <v>11.873403</v>
      </c>
      <c r="CJ2094" s="42">
        <v>360.61604999999997</v>
      </c>
      <c r="CK2094" s="42">
        <v>3695.6017000000002</v>
      </c>
      <c r="CL2094" s="42">
        <v>8.5403079999999996</v>
      </c>
      <c r="CM2094" s="42">
        <v>62.012107</v>
      </c>
      <c r="CN2094" s="42">
        <v>183.04261</v>
      </c>
      <c r="CO2094" s="42">
        <v>171.14761200000001</v>
      </c>
      <c r="CP2094" s="42">
        <v>248.52092400000001</v>
      </c>
      <c r="CQ2094" s="42">
        <v>145.711625</v>
      </c>
      <c r="CR2094" s="42">
        <v>2603.1845250000001</v>
      </c>
      <c r="CS2094" s="42">
        <v>273.44198899999998</v>
      </c>
    </row>
    <row r="2095" spans="1:97">
      <c r="A2095" s="40" t="s">
        <v>4901</v>
      </c>
      <c r="B2095" s="40" t="s">
        <v>289</v>
      </c>
      <c r="C2095" s="40" t="s">
        <v>4176</v>
      </c>
      <c r="D2095" s="40" t="s">
        <v>4177</v>
      </c>
      <c r="E2095" s="40" t="s">
        <v>4184</v>
      </c>
      <c r="F2095" s="40" t="s">
        <v>2814</v>
      </c>
      <c r="G2095" s="41" t="s">
        <v>294</v>
      </c>
      <c r="H2095" s="40" t="s">
        <v>4902</v>
      </c>
      <c r="I2095" s="42">
        <v>453</v>
      </c>
      <c r="J2095" s="42">
        <v>96</v>
      </c>
      <c r="K2095" s="42">
        <v>49</v>
      </c>
      <c r="L2095" s="42">
        <v>92</v>
      </c>
      <c r="M2095" s="42">
        <v>92</v>
      </c>
      <c r="N2095" s="42">
        <v>74</v>
      </c>
      <c r="O2095" s="42">
        <v>50</v>
      </c>
      <c r="P2095" s="42">
        <v>87</v>
      </c>
      <c r="Q2095" s="42">
        <v>77</v>
      </c>
      <c r="R2095" s="42">
        <v>89</v>
      </c>
      <c r="S2095" s="42">
        <v>86</v>
      </c>
      <c r="T2095" s="42">
        <v>78</v>
      </c>
      <c r="U2095" s="42">
        <v>31</v>
      </c>
      <c r="V2095" s="42">
        <v>246</v>
      </c>
      <c r="W2095" s="42">
        <v>58</v>
      </c>
      <c r="X2095" s="42">
        <v>31</v>
      </c>
      <c r="Y2095" s="42">
        <v>44</v>
      </c>
      <c r="Z2095" s="42">
        <v>49</v>
      </c>
      <c r="AA2095" s="42">
        <v>43</v>
      </c>
      <c r="AB2095" s="42">
        <v>21</v>
      </c>
      <c r="AC2095" s="42">
        <v>0</v>
      </c>
      <c r="AD2095" s="42">
        <v>71</v>
      </c>
      <c r="AE2095" s="42">
        <v>126</v>
      </c>
      <c r="AF2095" s="42">
        <v>49</v>
      </c>
      <c r="AG2095" s="42">
        <v>207</v>
      </c>
      <c r="AH2095" s="42">
        <v>38</v>
      </c>
      <c r="AI2095" s="42">
        <v>18</v>
      </c>
      <c r="AJ2095" s="42">
        <v>48</v>
      </c>
      <c r="AK2095" s="42">
        <v>43</v>
      </c>
      <c r="AL2095" s="42">
        <v>31</v>
      </c>
      <c r="AM2095" s="42">
        <v>28</v>
      </c>
      <c r="AN2095" s="42">
        <v>1</v>
      </c>
      <c r="AO2095" s="42">
        <v>44</v>
      </c>
      <c r="AP2095" s="42">
        <v>121</v>
      </c>
      <c r="AQ2095" s="42">
        <v>42</v>
      </c>
      <c r="AR2095" s="42">
        <v>348</v>
      </c>
      <c r="AS2095" s="42">
        <v>24</v>
      </c>
      <c r="AT2095" s="42">
        <v>8</v>
      </c>
      <c r="AU2095" s="42">
        <v>8</v>
      </c>
      <c r="AV2095" s="42">
        <v>48</v>
      </c>
      <c r="AW2095" s="42">
        <v>52</v>
      </c>
      <c r="AX2095" s="42">
        <v>48</v>
      </c>
      <c r="AY2095" s="42">
        <v>108</v>
      </c>
      <c r="AZ2095" s="42">
        <v>52</v>
      </c>
      <c r="BA2095" s="42">
        <v>184</v>
      </c>
      <c r="BB2095" s="42">
        <v>8</v>
      </c>
      <c r="BC2095" s="42">
        <v>4</v>
      </c>
      <c r="BD2095" s="42">
        <v>8</v>
      </c>
      <c r="BE2095" s="42">
        <v>28</v>
      </c>
      <c r="BF2095" s="42">
        <v>12</v>
      </c>
      <c r="BG2095" s="42">
        <v>40</v>
      </c>
      <c r="BH2095" s="42">
        <v>64</v>
      </c>
      <c r="BI2095" s="42">
        <v>20</v>
      </c>
      <c r="BJ2095" s="42">
        <v>164</v>
      </c>
      <c r="BK2095" s="42">
        <v>16</v>
      </c>
      <c r="BL2095" s="42">
        <v>4</v>
      </c>
      <c r="BM2095" s="42">
        <v>0</v>
      </c>
      <c r="BN2095" s="42">
        <v>20</v>
      </c>
      <c r="BO2095" s="42">
        <v>40</v>
      </c>
      <c r="BP2095" s="42">
        <v>8</v>
      </c>
      <c r="BQ2095" s="42">
        <v>44</v>
      </c>
      <c r="BR2095" s="42">
        <v>32</v>
      </c>
      <c r="BS2095" s="42">
        <v>20</v>
      </c>
      <c r="BT2095" s="42">
        <v>0</v>
      </c>
      <c r="BU2095" s="42">
        <v>0</v>
      </c>
      <c r="BV2095" s="42">
        <v>0</v>
      </c>
      <c r="BW2095" s="42">
        <v>0</v>
      </c>
      <c r="BX2095" s="42">
        <v>0</v>
      </c>
      <c r="BY2095" s="42">
        <v>4</v>
      </c>
      <c r="BZ2095" s="42">
        <v>0</v>
      </c>
      <c r="CA2095" s="42">
        <v>16</v>
      </c>
      <c r="CB2095" s="42">
        <v>180</v>
      </c>
      <c r="CC2095" s="42">
        <v>24</v>
      </c>
      <c r="CD2095" s="42">
        <v>8</v>
      </c>
      <c r="CE2095" s="42">
        <v>8</v>
      </c>
      <c r="CF2095" s="42">
        <v>36</v>
      </c>
      <c r="CG2095" s="42">
        <v>44</v>
      </c>
      <c r="CH2095" s="42">
        <v>40</v>
      </c>
      <c r="CI2095" s="42">
        <v>0</v>
      </c>
      <c r="CJ2095" s="42">
        <v>20</v>
      </c>
      <c r="CK2095" s="42">
        <v>148</v>
      </c>
      <c r="CL2095" s="42">
        <v>0</v>
      </c>
      <c r="CM2095" s="42">
        <v>0</v>
      </c>
      <c r="CN2095" s="42">
        <v>0</v>
      </c>
      <c r="CO2095" s="42">
        <v>12</v>
      </c>
      <c r="CP2095" s="42">
        <v>8</v>
      </c>
      <c r="CQ2095" s="42">
        <v>4</v>
      </c>
      <c r="CR2095" s="42">
        <v>108</v>
      </c>
      <c r="CS2095" s="42">
        <v>16</v>
      </c>
    </row>
    <row r="2096" spans="1:97">
      <c r="A2096" s="40" t="s">
        <v>4903</v>
      </c>
      <c r="B2096" s="40" t="s">
        <v>289</v>
      </c>
      <c r="C2096" s="40" t="s">
        <v>4176</v>
      </c>
      <c r="D2096" s="40" t="s">
        <v>4201</v>
      </c>
      <c r="E2096" s="40" t="s">
        <v>4218</v>
      </c>
      <c r="F2096" s="40" t="s">
        <v>2903</v>
      </c>
      <c r="G2096" s="41" t="s">
        <v>294</v>
      </c>
      <c r="H2096" s="40" t="s">
        <v>4904</v>
      </c>
      <c r="I2096" s="42">
        <v>887</v>
      </c>
      <c r="J2096" s="42">
        <v>220.16983400000001</v>
      </c>
      <c r="K2096" s="42">
        <v>143.26840899999999</v>
      </c>
      <c r="L2096" s="42">
        <v>248.61282700000001</v>
      </c>
      <c r="M2096" s="42">
        <v>138.00118800000001</v>
      </c>
      <c r="N2096" s="42">
        <v>94.809976000000006</v>
      </c>
      <c r="O2096" s="42">
        <v>42.137766999999997</v>
      </c>
      <c r="P2096" s="42">
        <v>119</v>
      </c>
      <c r="Q2096" s="42">
        <v>112</v>
      </c>
      <c r="R2096" s="42">
        <v>157</v>
      </c>
      <c r="S2096" s="42">
        <v>86</v>
      </c>
      <c r="T2096" s="42">
        <v>77</v>
      </c>
      <c r="U2096" s="42">
        <v>30</v>
      </c>
      <c r="V2096" s="42">
        <v>441.39311199999997</v>
      </c>
      <c r="W2096" s="42">
        <v>114.825416</v>
      </c>
      <c r="X2096" s="42">
        <v>68.473872</v>
      </c>
      <c r="Y2096" s="42">
        <v>126.413302</v>
      </c>
      <c r="Z2096" s="42">
        <v>71.634203999999997</v>
      </c>
      <c r="AA2096" s="42">
        <v>41.084322999999998</v>
      </c>
      <c r="AB2096" s="42">
        <v>18.961995000000002</v>
      </c>
      <c r="AC2096" s="42">
        <v>0</v>
      </c>
      <c r="AD2096" s="42">
        <v>145.37529699999999</v>
      </c>
      <c r="AE2096" s="42">
        <v>248.61282700000001</v>
      </c>
      <c r="AF2096" s="42">
        <v>47.404988000000003</v>
      </c>
      <c r="AG2096" s="42">
        <v>445.60688800000003</v>
      </c>
      <c r="AH2096" s="42">
        <v>105.344418</v>
      </c>
      <c r="AI2096" s="42">
        <v>74.794537000000005</v>
      </c>
      <c r="AJ2096" s="42">
        <v>122.19952499999999</v>
      </c>
      <c r="AK2096" s="42">
        <v>66.366983000000005</v>
      </c>
      <c r="AL2096" s="42">
        <v>53.725653000000001</v>
      </c>
      <c r="AM2096" s="42">
        <v>21.068884000000001</v>
      </c>
      <c r="AN2096" s="42">
        <v>2.1068880000000001</v>
      </c>
      <c r="AO2096" s="42">
        <v>128.52019000000001</v>
      </c>
      <c r="AP2096" s="42">
        <v>259.147268</v>
      </c>
      <c r="AQ2096" s="42">
        <v>57.939430000000002</v>
      </c>
      <c r="AR2096" s="42">
        <v>657.34916899999996</v>
      </c>
      <c r="AS2096" s="42">
        <v>16.855107</v>
      </c>
      <c r="AT2096" s="42">
        <v>33.710214000000001</v>
      </c>
      <c r="AU2096" s="42">
        <v>37.923990000000003</v>
      </c>
      <c r="AV2096" s="42">
        <v>130.62707800000001</v>
      </c>
      <c r="AW2096" s="42">
        <v>101.130641</v>
      </c>
      <c r="AX2096" s="42">
        <v>143.26840899999999</v>
      </c>
      <c r="AY2096" s="42">
        <v>88.489311000000001</v>
      </c>
      <c r="AZ2096" s="42">
        <v>105.344418</v>
      </c>
      <c r="BA2096" s="42">
        <v>324.46080799999999</v>
      </c>
      <c r="BB2096" s="42">
        <v>12.64133</v>
      </c>
      <c r="BC2096" s="42">
        <v>33.710214000000001</v>
      </c>
      <c r="BD2096" s="42">
        <v>29.496437</v>
      </c>
      <c r="BE2096" s="42">
        <v>37.923990000000003</v>
      </c>
      <c r="BF2096" s="42">
        <v>12.64133</v>
      </c>
      <c r="BG2096" s="42">
        <v>126.413302</v>
      </c>
      <c r="BH2096" s="42">
        <v>33.710214000000001</v>
      </c>
      <c r="BI2096" s="42">
        <v>37.923990000000003</v>
      </c>
      <c r="BJ2096" s="42">
        <v>332.88836099999997</v>
      </c>
      <c r="BK2096" s="42">
        <v>4.2137770000000003</v>
      </c>
      <c r="BL2096" s="42">
        <v>0</v>
      </c>
      <c r="BM2096" s="42">
        <v>8.4275529999999996</v>
      </c>
      <c r="BN2096" s="42">
        <v>92.703087999999994</v>
      </c>
      <c r="BO2096" s="42">
        <v>88.489311000000001</v>
      </c>
      <c r="BP2096" s="42">
        <v>16.855107</v>
      </c>
      <c r="BQ2096" s="42">
        <v>54.779097</v>
      </c>
      <c r="BR2096" s="42">
        <v>67.420428000000001</v>
      </c>
      <c r="BS2096" s="42">
        <v>101.130641</v>
      </c>
      <c r="BT2096" s="42">
        <v>0</v>
      </c>
      <c r="BU2096" s="42">
        <v>4.2137770000000003</v>
      </c>
      <c r="BV2096" s="42">
        <v>0</v>
      </c>
      <c r="BW2096" s="42">
        <v>8.4275529999999996</v>
      </c>
      <c r="BX2096" s="42">
        <v>8.4275529999999996</v>
      </c>
      <c r="BY2096" s="42">
        <v>21.068884000000001</v>
      </c>
      <c r="BZ2096" s="42">
        <v>0</v>
      </c>
      <c r="CA2096" s="42">
        <v>58.992874</v>
      </c>
      <c r="CB2096" s="42">
        <v>446.66033299999998</v>
      </c>
      <c r="CC2096" s="42">
        <v>16.855107</v>
      </c>
      <c r="CD2096" s="42">
        <v>29.496437</v>
      </c>
      <c r="CE2096" s="42">
        <v>37.923990000000003</v>
      </c>
      <c r="CF2096" s="42">
        <v>109.558195</v>
      </c>
      <c r="CG2096" s="42">
        <v>88.489311000000001</v>
      </c>
      <c r="CH2096" s="42">
        <v>122.19952499999999</v>
      </c>
      <c r="CI2096" s="42">
        <v>0</v>
      </c>
      <c r="CJ2096" s="42">
        <v>42.137766999999997</v>
      </c>
      <c r="CK2096" s="42">
        <v>109.558195</v>
      </c>
      <c r="CL2096" s="42">
        <v>0</v>
      </c>
      <c r="CM2096" s="42">
        <v>0</v>
      </c>
      <c r="CN2096" s="42">
        <v>0</v>
      </c>
      <c r="CO2096" s="42">
        <v>12.64133</v>
      </c>
      <c r="CP2096" s="42">
        <v>4.2137770000000003</v>
      </c>
      <c r="CQ2096" s="42">
        <v>0</v>
      </c>
      <c r="CR2096" s="42">
        <v>88.489311000000001</v>
      </c>
      <c r="CS2096" s="42">
        <v>4.2137770000000003</v>
      </c>
    </row>
    <row r="2097" spans="1:97">
      <c r="A2097" s="40" t="s">
        <v>4905</v>
      </c>
      <c r="B2097" s="40" t="s">
        <v>289</v>
      </c>
      <c r="C2097" s="40" t="s">
        <v>4176</v>
      </c>
      <c r="D2097" s="40" t="s">
        <v>4187</v>
      </c>
      <c r="E2097" s="40" t="s">
        <v>4194</v>
      </c>
      <c r="F2097" s="40" t="s">
        <v>4195</v>
      </c>
      <c r="G2097" s="41" t="s">
        <v>294</v>
      </c>
      <c r="H2097" s="40" t="s">
        <v>4906</v>
      </c>
      <c r="I2097" s="42">
        <v>151</v>
      </c>
      <c r="J2097" s="42">
        <v>28.853503</v>
      </c>
      <c r="K2097" s="42">
        <v>15.388534999999999</v>
      </c>
      <c r="L2097" s="42">
        <v>24.044585999999999</v>
      </c>
      <c r="M2097" s="42">
        <v>34.624203999999999</v>
      </c>
      <c r="N2097" s="42">
        <v>27.891719999999999</v>
      </c>
      <c r="O2097" s="42">
        <v>20.197451999999998</v>
      </c>
      <c r="P2097" s="42">
        <v>24</v>
      </c>
      <c r="Q2097" s="42">
        <v>17</v>
      </c>
      <c r="R2097" s="42">
        <v>37</v>
      </c>
      <c r="S2097" s="42">
        <v>25</v>
      </c>
      <c r="T2097" s="42">
        <v>29</v>
      </c>
      <c r="U2097" s="42">
        <v>18</v>
      </c>
      <c r="V2097" s="42">
        <v>79.828024999999997</v>
      </c>
      <c r="W2097" s="42">
        <v>18.273885</v>
      </c>
      <c r="X2097" s="42">
        <v>8.6560509999999997</v>
      </c>
      <c r="Y2097" s="42">
        <v>12.503185</v>
      </c>
      <c r="Z2097" s="42">
        <v>18.273885</v>
      </c>
      <c r="AA2097" s="42">
        <v>13.464968000000001</v>
      </c>
      <c r="AB2097" s="42">
        <v>8.6560509999999997</v>
      </c>
      <c r="AC2097" s="42">
        <v>0</v>
      </c>
      <c r="AD2097" s="42">
        <v>23.082802999999998</v>
      </c>
      <c r="AE2097" s="42">
        <v>40.394903999999997</v>
      </c>
      <c r="AF2097" s="42">
        <v>16.350318000000001</v>
      </c>
      <c r="AG2097" s="42">
        <v>71.171975000000003</v>
      </c>
      <c r="AH2097" s="42">
        <v>10.579618</v>
      </c>
      <c r="AI2097" s="42">
        <v>6.7324840000000004</v>
      </c>
      <c r="AJ2097" s="42">
        <v>11.541401</v>
      </c>
      <c r="AK2097" s="42">
        <v>16.350318000000001</v>
      </c>
      <c r="AL2097" s="42">
        <v>14.426752</v>
      </c>
      <c r="AM2097" s="42">
        <v>9.6178340000000002</v>
      </c>
      <c r="AN2097" s="42">
        <v>1.923567</v>
      </c>
      <c r="AO2097" s="42">
        <v>14.426752</v>
      </c>
      <c r="AP2097" s="42">
        <v>35.585987000000003</v>
      </c>
      <c r="AQ2097" s="42">
        <v>21.159236</v>
      </c>
      <c r="AR2097" s="42">
        <v>123.10827999999999</v>
      </c>
      <c r="AS2097" s="42">
        <v>15.388534999999999</v>
      </c>
      <c r="AT2097" s="42">
        <v>15.388534999999999</v>
      </c>
      <c r="AU2097" s="42">
        <v>3.8471340000000001</v>
      </c>
      <c r="AV2097" s="42">
        <v>3.8471340000000001</v>
      </c>
      <c r="AW2097" s="42">
        <v>23.082802999999998</v>
      </c>
      <c r="AX2097" s="42">
        <v>19.235669000000001</v>
      </c>
      <c r="AY2097" s="42">
        <v>34.624203999999999</v>
      </c>
      <c r="AZ2097" s="42">
        <v>7.6942680000000001</v>
      </c>
      <c r="BA2097" s="42">
        <v>53.859873</v>
      </c>
      <c r="BB2097" s="42">
        <v>3.8471340000000001</v>
      </c>
      <c r="BC2097" s="42">
        <v>7.6942680000000001</v>
      </c>
      <c r="BD2097" s="42">
        <v>3.8471340000000001</v>
      </c>
      <c r="BE2097" s="42">
        <v>3.8471340000000001</v>
      </c>
      <c r="BF2097" s="42">
        <v>3.8471340000000001</v>
      </c>
      <c r="BG2097" s="42">
        <v>15.388534999999999</v>
      </c>
      <c r="BH2097" s="42">
        <v>15.388534999999999</v>
      </c>
      <c r="BI2097" s="42">
        <v>0</v>
      </c>
      <c r="BJ2097" s="42">
        <v>69.248407999999998</v>
      </c>
      <c r="BK2097" s="42">
        <v>11.541401</v>
      </c>
      <c r="BL2097" s="42">
        <v>7.6942680000000001</v>
      </c>
      <c r="BM2097" s="42">
        <v>0</v>
      </c>
      <c r="BN2097" s="42">
        <v>0</v>
      </c>
      <c r="BO2097" s="42">
        <v>19.235669000000001</v>
      </c>
      <c r="BP2097" s="42">
        <v>3.8471340000000001</v>
      </c>
      <c r="BQ2097" s="42">
        <v>19.235669000000001</v>
      </c>
      <c r="BR2097" s="42">
        <v>7.6942680000000001</v>
      </c>
      <c r="BS2097" s="42">
        <v>19.235669000000001</v>
      </c>
      <c r="BT2097" s="42">
        <v>0</v>
      </c>
      <c r="BU2097" s="42">
        <v>0</v>
      </c>
      <c r="BV2097" s="42">
        <v>0</v>
      </c>
      <c r="BW2097" s="42">
        <v>3.8471340000000001</v>
      </c>
      <c r="BX2097" s="42">
        <v>3.8471340000000001</v>
      </c>
      <c r="BY2097" s="42">
        <v>3.8471340000000001</v>
      </c>
      <c r="BZ2097" s="42">
        <v>0</v>
      </c>
      <c r="CA2097" s="42">
        <v>7.6942680000000001</v>
      </c>
      <c r="CB2097" s="42">
        <v>53.859873</v>
      </c>
      <c r="CC2097" s="42">
        <v>15.388534999999999</v>
      </c>
      <c r="CD2097" s="42">
        <v>3.8471340000000001</v>
      </c>
      <c r="CE2097" s="42">
        <v>0</v>
      </c>
      <c r="CF2097" s="42">
        <v>0</v>
      </c>
      <c r="CG2097" s="42">
        <v>19.235669000000001</v>
      </c>
      <c r="CH2097" s="42">
        <v>15.388534999999999</v>
      </c>
      <c r="CI2097" s="42">
        <v>0</v>
      </c>
      <c r="CJ2097" s="42">
        <v>0</v>
      </c>
      <c r="CK2097" s="42">
        <v>50.012739000000003</v>
      </c>
      <c r="CL2097" s="42">
        <v>0</v>
      </c>
      <c r="CM2097" s="42">
        <v>11.541401</v>
      </c>
      <c r="CN2097" s="42">
        <v>3.8471340000000001</v>
      </c>
      <c r="CO2097" s="42">
        <v>0</v>
      </c>
      <c r="CP2097" s="42">
        <v>0</v>
      </c>
      <c r="CQ2097" s="42">
        <v>0</v>
      </c>
      <c r="CR2097" s="42">
        <v>34.624203999999999</v>
      </c>
      <c r="CS2097" s="42">
        <v>0</v>
      </c>
    </row>
    <row r="2098" spans="1:97">
      <c r="A2098" s="40" t="s">
        <v>4907</v>
      </c>
      <c r="B2098" s="40" t="s">
        <v>289</v>
      </c>
      <c r="C2098" s="40" t="s">
        <v>4176</v>
      </c>
      <c r="D2098" s="40" t="s">
        <v>4177</v>
      </c>
      <c r="E2098" s="40" t="s">
        <v>4402</v>
      </c>
      <c r="F2098" s="40" t="s">
        <v>2814</v>
      </c>
      <c r="G2098" s="41" t="s">
        <v>294</v>
      </c>
      <c r="H2098" s="40" t="s">
        <v>4908</v>
      </c>
      <c r="I2098" s="42">
        <v>352</v>
      </c>
      <c r="J2098" s="42">
        <v>81</v>
      </c>
      <c r="K2098" s="42">
        <v>45</v>
      </c>
      <c r="L2098" s="42">
        <v>92</v>
      </c>
      <c r="M2098" s="42">
        <v>77</v>
      </c>
      <c r="N2098" s="42">
        <v>34</v>
      </c>
      <c r="O2098" s="42">
        <v>23</v>
      </c>
      <c r="P2098" s="42">
        <v>52</v>
      </c>
      <c r="Q2098" s="42">
        <v>62</v>
      </c>
      <c r="R2098" s="42">
        <v>63</v>
      </c>
      <c r="S2098" s="42">
        <v>47</v>
      </c>
      <c r="T2098" s="42">
        <v>29</v>
      </c>
      <c r="U2098" s="42">
        <v>23</v>
      </c>
      <c r="V2098" s="42">
        <v>180</v>
      </c>
      <c r="W2098" s="42">
        <v>44</v>
      </c>
      <c r="X2098" s="42">
        <v>21</v>
      </c>
      <c r="Y2098" s="42">
        <v>46</v>
      </c>
      <c r="Z2098" s="42">
        <v>40</v>
      </c>
      <c r="AA2098" s="42">
        <v>16</v>
      </c>
      <c r="AB2098" s="42">
        <v>12</v>
      </c>
      <c r="AC2098" s="42">
        <v>1</v>
      </c>
      <c r="AD2098" s="42">
        <v>51</v>
      </c>
      <c r="AE2098" s="42">
        <v>108</v>
      </c>
      <c r="AF2098" s="42">
        <v>21</v>
      </c>
      <c r="AG2098" s="42">
        <v>172</v>
      </c>
      <c r="AH2098" s="42">
        <v>37</v>
      </c>
      <c r="AI2098" s="42">
        <v>24</v>
      </c>
      <c r="AJ2098" s="42">
        <v>46</v>
      </c>
      <c r="AK2098" s="42">
        <v>37</v>
      </c>
      <c r="AL2098" s="42">
        <v>18</v>
      </c>
      <c r="AM2098" s="42">
        <v>10</v>
      </c>
      <c r="AN2098" s="42">
        <v>0</v>
      </c>
      <c r="AO2098" s="42">
        <v>45</v>
      </c>
      <c r="AP2098" s="42">
        <v>109</v>
      </c>
      <c r="AQ2098" s="42">
        <v>18</v>
      </c>
      <c r="AR2098" s="42">
        <v>288</v>
      </c>
      <c r="AS2098" s="42">
        <v>8</v>
      </c>
      <c r="AT2098" s="42">
        <v>28</v>
      </c>
      <c r="AU2098" s="42">
        <v>24</v>
      </c>
      <c r="AV2098" s="42">
        <v>56</v>
      </c>
      <c r="AW2098" s="42">
        <v>28</v>
      </c>
      <c r="AX2098" s="42">
        <v>40</v>
      </c>
      <c r="AY2098" s="42">
        <v>72</v>
      </c>
      <c r="AZ2098" s="42">
        <v>32</v>
      </c>
      <c r="BA2098" s="42">
        <v>144</v>
      </c>
      <c r="BB2098" s="42">
        <v>4</v>
      </c>
      <c r="BC2098" s="42">
        <v>20</v>
      </c>
      <c r="BD2098" s="42">
        <v>16</v>
      </c>
      <c r="BE2098" s="42">
        <v>24</v>
      </c>
      <c r="BF2098" s="42">
        <v>0</v>
      </c>
      <c r="BG2098" s="42">
        <v>36</v>
      </c>
      <c r="BH2098" s="42">
        <v>40</v>
      </c>
      <c r="BI2098" s="42">
        <v>4</v>
      </c>
      <c r="BJ2098" s="42">
        <v>144</v>
      </c>
      <c r="BK2098" s="42">
        <v>4</v>
      </c>
      <c r="BL2098" s="42">
        <v>8</v>
      </c>
      <c r="BM2098" s="42">
        <v>8</v>
      </c>
      <c r="BN2098" s="42">
        <v>32</v>
      </c>
      <c r="BO2098" s="42">
        <v>28</v>
      </c>
      <c r="BP2098" s="42">
        <v>4</v>
      </c>
      <c r="BQ2098" s="42">
        <v>32</v>
      </c>
      <c r="BR2098" s="42">
        <v>28</v>
      </c>
      <c r="BS2098" s="42">
        <v>32</v>
      </c>
      <c r="BT2098" s="42">
        <v>0</v>
      </c>
      <c r="BU2098" s="42">
        <v>4</v>
      </c>
      <c r="BV2098" s="42">
        <v>4</v>
      </c>
      <c r="BW2098" s="42">
        <v>0</v>
      </c>
      <c r="BX2098" s="42">
        <v>8</v>
      </c>
      <c r="BY2098" s="42">
        <v>0</v>
      </c>
      <c r="BZ2098" s="42">
        <v>0</v>
      </c>
      <c r="CA2098" s="42">
        <v>16</v>
      </c>
      <c r="CB2098" s="42">
        <v>156</v>
      </c>
      <c r="CC2098" s="42">
        <v>4</v>
      </c>
      <c r="CD2098" s="42">
        <v>24</v>
      </c>
      <c r="CE2098" s="42">
        <v>16</v>
      </c>
      <c r="CF2098" s="42">
        <v>52</v>
      </c>
      <c r="CG2098" s="42">
        <v>20</v>
      </c>
      <c r="CH2098" s="42">
        <v>32</v>
      </c>
      <c r="CI2098" s="42">
        <v>0</v>
      </c>
      <c r="CJ2098" s="42">
        <v>8</v>
      </c>
      <c r="CK2098" s="42">
        <v>100</v>
      </c>
      <c r="CL2098" s="42">
        <v>4</v>
      </c>
      <c r="CM2098" s="42">
        <v>0</v>
      </c>
      <c r="CN2098" s="42">
        <v>4</v>
      </c>
      <c r="CO2098" s="42">
        <v>4</v>
      </c>
      <c r="CP2098" s="42">
        <v>0</v>
      </c>
      <c r="CQ2098" s="42">
        <v>8</v>
      </c>
      <c r="CR2098" s="42">
        <v>72</v>
      </c>
      <c r="CS2098" s="42">
        <v>8</v>
      </c>
    </row>
    <row r="2099" spans="1:97">
      <c r="A2099" s="40" t="s">
        <v>4909</v>
      </c>
      <c r="B2099" s="40" t="s">
        <v>289</v>
      </c>
      <c r="C2099" s="40" t="s">
        <v>4176</v>
      </c>
      <c r="D2099" s="40" t="s">
        <v>4187</v>
      </c>
      <c r="E2099" s="40" t="s">
        <v>4326</v>
      </c>
      <c r="F2099" s="40" t="s">
        <v>2814</v>
      </c>
      <c r="G2099" s="41" t="s">
        <v>294</v>
      </c>
      <c r="H2099" s="40" t="s">
        <v>4910</v>
      </c>
      <c r="I2099" s="42">
        <v>1101</v>
      </c>
      <c r="J2099" s="42">
        <v>188.049587</v>
      </c>
      <c r="K2099" s="42">
        <v>131.43250699999999</v>
      </c>
      <c r="L2099" s="42">
        <v>209.280992</v>
      </c>
      <c r="M2099" s="42">
        <v>250.73278199999999</v>
      </c>
      <c r="N2099" s="42">
        <v>199.17079899999999</v>
      </c>
      <c r="O2099" s="42">
        <v>122.333333</v>
      </c>
      <c r="P2099" s="42">
        <v>147</v>
      </c>
      <c r="Q2099" s="42">
        <v>164</v>
      </c>
      <c r="R2099" s="42">
        <v>207</v>
      </c>
      <c r="S2099" s="42">
        <v>181</v>
      </c>
      <c r="T2099" s="42">
        <v>189</v>
      </c>
      <c r="U2099" s="42">
        <v>93</v>
      </c>
      <c r="V2099" s="42">
        <v>560.10468300000002</v>
      </c>
      <c r="W2099" s="42">
        <v>103.12396699999999</v>
      </c>
      <c r="X2099" s="42">
        <v>66.727272999999997</v>
      </c>
      <c r="Y2099" s="42">
        <v>110.20110200000001</v>
      </c>
      <c r="Z2099" s="42">
        <v>128.399449</v>
      </c>
      <c r="AA2099" s="42">
        <v>98.068871000000001</v>
      </c>
      <c r="AB2099" s="42">
        <v>52.573003</v>
      </c>
      <c r="AC2099" s="42">
        <v>1.0110189999999999</v>
      </c>
      <c r="AD2099" s="42">
        <v>132.44352599999999</v>
      </c>
      <c r="AE2099" s="42">
        <v>322.515152</v>
      </c>
      <c r="AF2099" s="42">
        <v>105.146006</v>
      </c>
      <c r="AG2099" s="42">
        <v>540.89531699999998</v>
      </c>
      <c r="AH2099" s="42">
        <v>84.925619999999995</v>
      </c>
      <c r="AI2099" s="42">
        <v>64.705234000000004</v>
      </c>
      <c r="AJ2099" s="42">
        <v>99.079890000000006</v>
      </c>
      <c r="AK2099" s="42">
        <v>122.333333</v>
      </c>
      <c r="AL2099" s="42">
        <v>101.101928</v>
      </c>
      <c r="AM2099" s="42">
        <v>62.683196000000002</v>
      </c>
      <c r="AN2099" s="42">
        <v>6.0661160000000001</v>
      </c>
      <c r="AO2099" s="42">
        <v>109.190083</v>
      </c>
      <c r="AP2099" s="42">
        <v>302.29476599999998</v>
      </c>
      <c r="AQ2099" s="42">
        <v>129.41046800000001</v>
      </c>
      <c r="AR2099" s="42">
        <v>913.96143300000006</v>
      </c>
      <c r="AS2099" s="42">
        <v>44.484848</v>
      </c>
      <c r="AT2099" s="42">
        <v>48.528925999999998</v>
      </c>
      <c r="AU2099" s="42">
        <v>40.440770999999998</v>
      </c>
      <c r="AV2099" s="42">
        <v>137.49862300000001</v>
      </c>
      <c r="AW2099" s="42">
        <v>121.32231400000001</v>
      </c>
      <c r="AX2099" s="42">
        <v>149.630854</v>
      </c>
      <c r="AY2099" s="42">
        <v>287.12947700000001</v>
      </c>
      <c r="AZ2099" s="42">
        <v>84.925619999999995</v>
      </c>
      <c r="BA2099" s="42">
        <v>444.84848499999998</v>
      </c>
      <c r="BB2099" s="42">
        <v>28.308540000000001</v>
      </c>
      <c r="BC2099" s="42">
        <v>32.352617000000002</v>
      </c>
      <c r="BD2099" s="42">
        <v>16.176309</v>
      </c>
      <c r="BE2099" s="42">
        <v>60.661157000000003</v>
      </c>
      <c r="BF2099" s="42">
        <v>24.264462999999999</v>
      </c>
      <c r="BG2099" s="42">
        <v>125.36639099999999</v>
      </c>
      <c r="BH2099" s="42">
        <v>133.454545</v>
      </c>
      <c r="BI2099" s="42">
        <v>24.264462999999999</v>
      </c>
      <c r="BJ2099" s="42">
        <v>469.11294800000002</v>
      </c>
      <c r="BK2099" s="42">
        <v>16.176309</v>
      </c>
      <c r="BL2099" s="42">
        <v>16.176309</v>
      </c>
      <c r="BM2099" s="42">
        <v>24.264462999999999</v>
      </c>
      <c r="BN2099" s="42">
        <v>76.837466000000006</v>
      </c>
      <c r="BO2099" s="42">
        <v>97.057850999999999</v>
      </c>
      <c r="BP2099" s="42">
        <v>24.264462999999999</v>
      </c>
      <c r="BQ2099" s="42">
        <v>153.67493099999999</v>
      </c>
      <c r="BR2099" s="42">
        <v>60.661157000000003</v>
      </c>
      <c r="BS2099" s="42">
        <v>93.013773999999998</v>
      </c>
      <c r="BT2099" s="42">
        <v>0</v>
      </c>
      <c r="BU2099" s="42">
        <v>0</v>
      </c>
      <c r="BV2099" s="42">
        <v>0</v>
      </c>
      <c r="BW2099" s="42">
        <v>12.132231000000001</v>
      </c>
      <c r="BX2099" s="42">
        <v>24.264462999999999</v>
      </c>
      <c r="BY2099" s="42">
        <v>12.132231000000001</v>
      </c>
      <c r="BZ2099" s="42">
        <v>0</v>
      </c>
      <c r="CA2099" s="42">
        <v>44.484848</v>
      </c>
      <c r="CB2099" s="42">
        <v>444.84848499999998</v>
      </c>
      <c r="CC2099" s="42">
        <v>28.308540000000001</v>
      </c>
      <c r="CD2099" s="42">
        <v>48.528925999999998</v>
      </c>
      <c r="CE2099" s="42">
        <v>40.440770999999998</v>
      </c>
      <c r="CF2099" s="42">
        <v>117.278237</v>
      </c>
      <c r="CG2099" s="42">
        <v>80.881542999999994</v>
      </c>
      <c r="CH2099" s="42">
        <v>109.190083</v>
      </c>
      <c r="CI2099" s="42">
        <v>0</v>
      </c>
      <c r="CJ2099" s="42">
        <v>20.220386000000001</v>
      </c>
      <c r="CK2099" s="42">
        <v>376.099174</v>
      </c>
      <c r="CL2099" s="42">
        <v>16.176309</v>
      </c>
      <c r="CM2099" s="42">
        <v>0</v>
      </c>
      <c r="CN2099" s="42">
        <v>0</v>
      </c>
      <c r="CO2099" s="42">
        <v>8.0881539999999994</v>
      </c>
      <c r="CP2099" s="42">
        <v>16.176309</v>
      </c>
      <c r="CQ2099" s="42">
        <v>28.308540000000001</v>
      </c>
      <c r="CR2099" s="42">
        <v>287.12947700000001</v>
      </c>
      <c r="CS2099" s="42">
        <v>20.220386000000001</v>
      </c>
    </row>
    <row r="2100" spans="1:97">
      <c r="A2100" s="40" t="s">
        <v>4911</v>
      </c>
      <c r="B2100" s="40" t="s">
        <v>289</v>
      </c>
      <c r="C2100" s="40" t="s">
        <v>4176</v>
      </c>
      <c r="D2100" s="40" t="s">
        <v>4187</v>
      </c>
      <c r="E2100" s="40" t="s">
        <v>4342</v>
      </c>
      <c r="F2100" s="40" t="s">
        <v>2814</v>
      </c>
      <c r="G2100" s="41" t="s">
        <v>294</v>
      </c>
      <c r="H2100" s="40" t="s">
        <v>4912</v>
      </c>
      <c r="I2100" s="42">
        <v>113</v>
      </c>
      <c r="J2100" s="42">
        <v>11.394958000000001</v>
      </c>
      <c r="K2100" s="42">
        <v>9.4957980000000006</v>
      </c>
      <c r="L2100" s="42">
        <v>13.294117999999999</v>
      </c>
      <c r="M2100" s="42">
        <v>38.932772999999997</v>
      </c>
      <c r="N2100" s="42">
        <v>28.487394999999999</v>
      </c>
      <c r="O2100" s="42">
        <v>11.394958000000001</v>
      </c>
      <c r="P2100" s="42">
        <v>21</v>
      </c>
      <c r="Q2100" s="42">
        <v>17</v>
      </c>
      <c r="R2100" s="42">
        <v>33</v>
      </c>
      <c r="S2100" s="42">
        <v>23</v>
      </c>
      <c r="T2100" s="42">
        <v>17</v>
      </c>
      <c r="U2100" s="42">
        <v>11</v>
      </c>
      <c r="V2100" s="42">
        <v>58.873950000000001</v>
      </c>
      <c r="W2100" s="42">
        <v>5.6974790000000004</v>
      </c>
      <c r="X2100" s="42">
        <v>6.6470589999999996</v>
      </c>
      <c r="Y2100" s="42">
        <v>5.6974790000000004</v>
      </c>
      <c r="Z2100" s="42">
        <v>21.840336000000001</v>
      </c>
      <c r="AA2100" s="42">
        <v>16.142856999999999</v>
      </c>
      <c r="AB2100" s="42">
        <v>2.8487390000000001</v>
      </c>
      <c r="AC2100" s="42">
        <v>0</v>
      </c>
      <c r="AD2100" s="42">
        <v>8.5462179999999996</v>
      </c>
      <c r="AE2100" s="42">
        <v>36.084034000000003</v>
      </c>
      <c r="AF2100" s="42">
        <v>14.243696999999999</v>
      </c>
      <c r="AG2100" s="42">
        <v>54.126049999999999</v>
      </c>
      <c r="AH2100" s="42">
        <v>5.6974790000000004</v>
      </c>
      <c r="AI2100" s="42">
        <v>2.8487390000000001</v>
      </c>
      <c r="AJ2100" s="42">
        <v>7.5966389999999997</v>
      </c>
      <c r="AK2100" s="42">
        <v>17.092437</v>
      </c>
      <c r="AL2100" s="42">
        <v>12.344538</v>
      </c>
      <c r="AM2100" s="42">
        <v>7.5966389999999997</v>
      </c>
      <c r="AN2100" s="42">
        <v>0.94957999999999998</v>
      </c>
      <c r="AO2100" s="42">
        <v>7.5966389999999997</v>
      </c>
      <c r="AP2100" s="42">
        <v>31.336134000000001</v>
      </c>
      <c r="AQ2100" s="42">
        <v>15.193277</v>
      </c>
      <c r="AR2100" s="42">
        <v>94.957982999999999</v>
      </c>
      <c r="AS2100" s="42">
        <v>0</v>
      </c>
      <c r="AT2100" s="42">
        <v>3.7983189999999998</v>
      </c>
      <c r="AU2100" s="42">
        <v>3.7983189999999998</v>
      </c>
      <c r="AV2100" s="42">
        <v>18.991596999999999</v>
      </c>
      <c r="AW2100" s="42">
        <v>7.5966389999999997</v>
      </c>
      <c r="AX2100" s="42">
        <v>15.193277</v>
      </c>
      <c r="AY2100" s="42">
        <v>34.184874000000001</v>
      </c>
      <c r="AZ2100" s="42">
        <v>11.394958000000001</v>
      </c>
      <c r="BA2100" s="42">
        <v>56.974789999999999</v>
      </c>
      <c r="BB2100" s="42">
        <v>0</v>
      </c>
      <c r="BC2100" s="42">
        <v>0</v>
      </c>
      <c r="BD2100" s="42">
        <v>3.7983189999999998</v>
      </c>
      <c r="BE2100" s="42">
        <v>3.7983189999999998</v>
      </c>
      <c r="BF2100" s="42">
        <v>0</v>
      </c>
      <c r="BG2100" s="42">
        <v>15.193277</v>
      </c>
      <c r="BH2100" s="42">
        <v>26.588235000000001</v>
      </c>
      <c r="BI2100" s="42">
        <v>7.5966389999999997</v>
      </c>
      <c r="BJ2100" s="42">
        <v>37.983193</v>
      </c>
      <c r="BK2100" s="42">
        <v>0</v>
      </c>
      <c r="BL2100" s="42">
        <v>3.7983189999999998</v>
      </c>
      <c r="BM2100" s="42">
        <v>0</v>
      </c>
      <c r="BN2100" s="42">
        <v>15.193277</v>
      </c>
      <c r="BO2100" s="42">
        <v>7.5966389999999997</v>
      </c>
      <c r="BP2100" s="42">
        <v>0</v>
      </c>
      <c r="BQ2100" s="42">
        <v>7.5966389999999997</v>
      </c>
      <c r="BR2100" s="42">
        <v>3.7983189999999998</v>
      </c>
      <c r="BS2100" s="42">
        <v>7.5966389999999997</v>
      </c>
      <c r="BT2100" s="42">
        <v>0</v>
      </c>
      <c r="BU2100" s="42">
        <v>0</v>
      </c>
      <c r="BV2100" s="42">
        <v>0</v>
      </c>
      <c r="BW2100" s="42">
        <v>0</v>
      </c>
      <c r="BX2100" s="42">
        <v>0</v>
      </c>
      <c r="BY2100" s="42">
        <v>3.7983189999999998</v>
      </c>
      <c r="BZ2100" s="42">
        <v>0</v>
      </c>
      <c r="CA2100" s="42">
        <v>3.7983189999999998</v>
      </c>
      <c r="CB2100" s="42">
        <v>37.983193</v>
      </c>
      <c r="CC2100" s="42">
        <v>0</v>
      </c>
      <c r="CD2100" s="42">
        <v>0</v>
      </c>
      <c r="CE2100" s="42">
        <v>3.7983189999999998</v>
      </c>
      <c r="CF2100" s="42">
        <v>18.991596999999999</v>
      </c>
      <c r="CG2100" s="42">
        <v>3.7983189999999998</v>
      </c>
      <c r="CH2100" s="42">
        <v>7.5966389999999997</v>
      </c>
      <c r="CI2100" s="42">
        <v>0</v>
      </c>
      <c r="CJ2100" s="42">
        <v>3.7983189999999998</v>
      </c>
      <c r="CK2100" s="42">
        <v>49.378151000000003</v>
      </c>
      <c r="CL2100" s="42">
        <v>0</v>
      </c>
      <c r="CM2100" s="42">
        <v>3.7983189999999998</v>
      </c>
      <c r="CN2100" s="42">
        <v>0</v>
      </c>
      <c r="CO2100" s="42">
        <v>0</v>
      </c>
      <c r="CP2100" s="42">
        <v>3.7983189999999998</v>
      </c>
      <c r="CQ2100" s="42">
        <v>3.7983189999999998</v>
      </c>
      <c r="CR2100" s="42">
        <v>34.184874000000001</v>
      </c>
      <c r="CS2100" s="42">
        <v>3.7983189999999998</v>
      </c>
    </row>
    <row r="2101" spans="1:97">
      <c r="A2101" s="40" t="s">
        <v>4913</v>
      </c>
      <c r="B2101" s="40" t="s">
        <v>289</v>
      </c>
      <c r="C2101" s="40" t="s">
        <v>4176</v>
      </c>
      <c r="D2101" s="40" t="s">
        <v>4177</v>
      </c>
      <c r="E2101" s="40" t="s">
        <v>4288</v>
      </c>
      <c r="F2101" s="40" t="s">
        <v>2814</v>
      </c>
      <c r="G2101" s="41" t="s">
        <v>294</v>
      </c>
      <c r="H2101" s="40" t="s">
        <v>4914</v>
      </c>
      <c r="I2101" s="42">
        <v>125</v>
      </c>
      <c r="J2101" s="42">
        <v>20.661156999999999</v>
      </c>
      <c r="K2101" s="42">
        <v>12.396694</v>
      </c>
      <c r="L2101" s="42">
        <v>26.859504000000001</v>
      </c>
      <c r="M2101" s="42">
        <v>23.760331000000001</v>
      </c>
      <c r="N2101" s="42">
        <v>21.694215</v>
      </c>
      <c r="O2101" s="42">
        <v>19.628098999999999</v>
      </c>
      <c r="P2101" s="42">
        <v>14</v>
      </c>
      <c r="Q2101" s="42">
        <v>13</v>
      </c>
      <c r="R2101" s="42">
        <v>25</v>
      </c>
      <c r="S2101" s="42">
        <v>15</v>
      </c>
      <c r="T2101" s="42">
        <v>31</v>
      </c>
      <c r="U2101" s="42">
        <v>14</v>
      </c>
      <c r="V2101" s="42">
        <v>64.049587000000002</v>
      </c>
      <c r="W2101" s="42">
        <v>10.330579</v>
      </c>
      <c r="X2101" s="42">
        <v>6.1983470000000001</v>
      </c>
      <c r="Y2101" s="42">
        <v>12.396694</v>
      </c>
      <c r="Z2101" s="42">
        <v>14.462809999999999</v>
      </c>
      <c r="AA2101" s="42">
        <v>10.330579</v>
      </c>
      <c r="AB2101" s="42">
        <v>10.330579</v>
      </c>
      <c r="AC2101" s="42">
        <v>0</v>
      </c>
      <c r="AD2101" s="42">
        <v>11.363636</v>
      </c>
      <c r="AE2101" s="42">
        <v>35.123967</v>
      </c>
      <c r="AF2101" s="42">
        <v>17.561983000000001</v>
      </c>
      <c r="AG2101" s="42">
        <v>60.950412999999998</v>
      </c>
      <c r="AH2101" s="42">
        <v>10.330579</v>
      </c>
      <c r="AI2101" s="42">
        <v>6.1983470000000001</v>
      </c>
      <c r="AJ2101" s="42">
        <v>14.462809999999999</v>
      </c>
      <c r="AK2101" s="42">
        <v>9.2975209999999997</v>
      </c>
      <c r="AL2101" s="42">
        <v>11.363636</v>
      </c>
      <c r="AM2101" s="42">
        <v>8.2644629999999992</v>
      </c>
      <c r="AN2101" s="42">
        <v>1.033058</v>
      </c>
      <c r="AO2101" s="42">
        <v>12.396694</v>
      </c>
      <c r="AP2101" s="42">
        <v>30.991736</v>
      </c>
      <c r="AQ2101" s="42">
        <v>17.561983000000001</v>
      </c>
      <c r="AR2101" s="42">
        <v>99.173553999999996</v>
      </c>
      <c r="AS2101" s="42">
        <v>16.528925999999998</v>
      </c>
      <c r="AT2101" s="42">
        <v>0</v>
      </c>
      <c r="AU2101" s="42">
        <v>12.396694</v>
      </c>
      <c r="AV2101" s="42">
        <v>12.396694</v>
      </c>
      <c r="AW2101" s="42">
        <v>12.396694</v>
      </c>
      <c r="AX2101" s="42">
        <v>8.2644629999999992</v>
      </c>
      <c r="AY2101" s="42">
        <v>33.057850999999999</v>
      </c>
      <c r="AZ2101" s="42">
        <v>4.132231</v>
      </c>
      <c r="BA2101" s="42">
        <v>49.586776999999998</v>
      </c>
      <c r="BB2101" s="42">
        <v>16.528925999999998</v>
      </c>
      <c r="BC2101" s="42">
        <v>0</v>
      </c>
      <c r="BD2101" s="42">
        <v>0</v>
      </c>
      <c r="BE2101" s="42">
        <v>4.132231</v>
      </c>
      <c r="BF2101" s="42">
        <v>4.132231</v>
      </c>
      <c r="BG2101" s="42">
        <v>8.2644629999999992</v>
      </c>
      <c r="BH2101" s="42">
        <v>12.396694</v>
      </c>
      <c r="BI2101" s="42">
        <v>4.132231</v>
      </c>
      <c r="BJ2101" s="42">
        <v>49.586776999999998</v>
      </c>
      <c r="BK2101" s="42">
        <v>0</v>
      </c>
      <c r="BL2101" s="42">
        <v>0</v>
      </c>
      <c r="BM2101" s="42">
        <v>12.396694</v>
      </c>
      <c r="BN2101" s="42">
        <v>8.2644629999999992</v>
      </c>
      <c r="BO2101" s="42">
        <v>8.2644629999999992</v>
      </c>
      <c r="BP2101" s="42">
        <v>0</v>
      </c>
      <c r="BQ2101" s="42">
        <v>20.661156999999999</v>
      </c>
      <c r="BR2101" s="42">
        <v>0</v>
      </c>
      <c r="BS2101" s="42">
        <v>4.132231</v>
      </c>
      <c r="BT2101" s="42">
        <v>0</v>
      </c>
      <c r="BU2101" s="42">
        <v>0</v>
      </c>
      <c r="BV2101" s="42">
        <v>0</v>
      </c>
      <c r="BW2101" s="42">
        <v>4.132231</v>
      </c>
      <c r="BX2101" s="42">
        <v>0</v>
      </c>
      <c r="BY2101" s="42">
        <v>0</v>
      </c>
      <c r="BZ2101" s="42">
        <v>0</v>
      </c>
      <c r="CA2101" s="42">
        <v>0</v>
      </c>
      <c r="CB2101" s="42">
        <v>61.983471000000002</v>
      </c>
      <c r="CC2101" s="42">
        <v>16.528925999999998</v>
      </c>
      <c r="CD2101" s="42">
        <v>0</v>
      </c>
      <c r="CE2101" s="42">
        <v>12.396694</v>
      </c>
      <c r="CF2101" s="42">
        <v>8.2644629999999992</v>
      </c>
      <c r="CG2101" s="42">
        <v>12.396694</v>
      </c>
      <c r="CH2101" s="42">
        <v>8.2644629999999992</v>
      </c>
      <c r="CI2101" s="42">
        <v>0</v>
      </c>
      <c r="CJ2101" s="42">
        <v>4.132231</v>
      </c>
      <c r="CK2101" s="42">
        <v>33.057850999999999</v>
      </c>
      <c r="CL2101" s="42">
        <v>0</v>
      </c>
      <c r="CM2101" s="42">
        <v>0</v>
      </c>
      <c r="CN2101" s="42">
        <v>0</v>
      </c>
      <c r="CO2101" s="42">
        <v>0</v>
      </c>
      <c r="CP2101" s="42">
        <v>0</v>
      </c>
      <c r="CQ2101" s="42">
        <v>0</v>
      </c>
      <c r="CR2101" s="42">
        <v>33.057850999999999</v>
      </c>
      <c r="CS2101" s="42">
        <v>0</v>
      </c>
    </row>
    <row r="2102" spans="1:97">
      <c r="A2102" s="40" t="s">
        <v>4915</v>
      </c>
      <c r="B2102" s="40" t="s">
        <v>289</v>
      </c>
      <c r="C2102" s="40" t="s">
        <v>4176</v>
      </c>
      <c r="D2102" s="40" t="s">
        <v>4177</v>
      </c>
      <c r="E2102" s="40" t="s">
        <v>4253</v>
      </c>
      <c r="F2102" s="40" t="s">
        <v>2814</v>
      </c>
      <c r="G2102" s="41" t="s">
        <v>294</v>
      </c>
      <c r="H2102" s="40" t="s">
        <v>4916</v>
      </c>
      <c r="I2102" s="42">
        <v>112</v>
      </c>
      <c r="J2102" s="42">
        <v>22.4</v>
      </c>
      <c r="K2102" s="42">
        <v>14</v>
      </c>
      <c r="L2102" s="42">
        <v>20.533332999999999</v>
      </c>
      <c r="M2102" s="42">
        <v>19.600000000000001</v>
      </c>
      <c r="N2102" s="42">
        <v>17.733332999999998</v>
      </c>
      <c r="O2102" s="42">
        <v>17.733332999999998</v>
      </c>
      <c r="P2102" s="42">
        <v>9</v>
      </c>
      <c r="Q2102" s="42">
        <v>16</v>
      </c>
      <c r="R2102" s="42">
        <v>19</v>
      </c>
      <c r="S2102" s="42">
        <v>20</v>
      </c>
      <c r="T2102" s="42">
        <v>27</v>
      </c>
      <c r="U2102" s="42">
        <v>13</v>
      </c>
      <c r="V2102" s="42">
        <v>60.666666999999997</v>
      </c>
      <c r="W2102" s="42">
        <v>10.266667</v>
      </c>
      <c r="X2102" s="42">
        <v>8.4</v>
      </c>
      <c r="Y2102" s="42">
        <v>10.266667</v>
      </c>
      <c r="Z2102" s="42">
        <v>13.066667000000001</v>
      </c>
      <c r="AA2102" s="42">
        <v>9.3333329999999997</v>
      </c>
      <c r="AB2102" s="42">
        <v>9.3333329999999997</v>
      </c>
      <c r="AC2102" s="42">
        <v>0</v>
      </c>
      <c r="AD2102" s="42">
        <v>12.133333</v>
      </c>
      <c r="AE2102" s="42">
        <v>30.8</v>
      </c>
      <c r="AF2102" s="42">
        <v>17.733332999999998</v>
      </c>
      <c r="AG2102" s="42">
        <v>51.333333000000003</v>
      </c>
      <c r="AH2102" s="42">
        <v>12.133333</v>
      </c>
      <c r="AI2102" s="42">
        <v>5.6</v>
      </c>
      <c r="AJ2102" s="42">
        <v>10.266667</v>
      </c>
      <c r="AK2102" s="42">
        <v>6.5333329999999998</v>
      </c>
      <c r="AL2102" s="42">
        <v>8.4</v>
      </c>
      <c r="AM2102" s="42">
        <v>7.4666670000000002</v>
      </c>
      <c r="AN2102" s="42">
        <v>0.93333299999999997</v>
      </c>
      <c r="AO2102" s="42">
        <v>15.866667</v>
      </c>
      <c r="AP2102" s="42">
        <v>21.466667000000001</v>
      </c>
      <c r="AQ2102" s="42">
        <v>14</v>
      </c>
      <c r="AR2102" s="42">
        <v>85.866667000000007</v>
      </c>
      <c r="AS2102" s="42">
        <v>3.733333</v>
      </c>
      <c r="AT2102" s="42">
        <v>7.4666670000000002</v>
      </c>
      <c r="AU2102" s="42">
        <v>0</v>
      </c>
      <c r="AV2102" s="42">
        <v>11.2</v>
      </c>
      <c r="AW2102" s="42">
        <v>11.2</v>
      </c>
      <c r="AX2102" s="42">
        <v>11.2</v>
      </c>
      <c r="AY2102" s="42">
        <v>33.6</v>
      </c>
      <c r="AZ2102" s="42">
        <v>7.4666670000000002</v>
      </c>
      <c r="BA2102" s="42">
        <v>44.8</v>
      </c>
      <c r="BB2102" s="42">
        <v>3.733333</v>
      </c>
      <c r="BC2102" s="42">
        <v>7.4666670000000002</v>
      </c>
      <c r="BD2102" s="42">
        <v>0</v>
      </c>
      <c r="BE2102" s="42">
        <v>3.733333</v>
      </c>
      <c r="BF2102" s="42">
        <v>0</v>
      </c>
      <c r="BG2102" s="42">
        <v>11.2</v>
      </c>
      <c r="BH2102" s="42">
        <v>14.933332999999999</v>
      </c>
      <c r="BI2102" s="42">
        <v>3.733333</v>
      </c>
      <c r="BJ2102" s="42">
        <v>41.066667000000002</v>
      </c>
      <c r="BK2102" s="42">
        <v>0</v>
      </c>
      <c r="BL2102" s="42">
        <v>0</v>
      </c>
      <c r="BM2102" s="42">
        <v>0</v>
      </c>
      <c r="BN2102" s="42">
        <v>7.4666670000000002</v>
      </c>
      <c r="BO2102" s="42">
        <v>11.2</v>
      </c>
      <c r="BP2102" s="42">
        <v>0</v>
      </c>
      <c r="BQ2102" s="42">
        <v>18.666667</v>
      </c>
      <c r="BR2102" s="42">
        <v>3.733333</v>
      </c>
      <c r="BS2102" s="42">
        <v>3.733333</v>
      </c>
      <c r="BT2102" s="42">
        <v>0</v>
      </c>
      <c r="BU2102" s="42">
        <v>0</v>
      </c>
      <c r="BV2102" s="42">
        <v>0</v>
      </c>
      <c r="BW2102" s="42">
        <v>0</v>
      </c>
      <c r="BX2102" s="42">
        <v>0</v>
      </c>
      <c r="BY2102" s="42">
        <v>0</v>
      </c>
      <c r="BZ2102" s="42">
        <v>0</v>
      </c>
      <c r="CA2102" s="42">
        <v>3.733333</v>
      </c>
      <c r="CB2102" s="42">
        <v>41.066667000000002</v>
      </c>
      <c r="CC2102" s="42">
        <v>0</v>
      </c>
      <c r="CD2102" s="42">
        <v>7.4666670000000002</v>
      </c>
      <c r="CE2102" s="42">
        <v>0</v>
      </c>
      <c r="CF2102" s="42">
        <v>7.4666670000000002</v>
      </c>
      <c r="CG2102" s="42">
        <v>11.2</v>
      </c>
      <c r="CH2102" s="42">
        <v>11.2</v>
      </c>
      <c r="CI2102" s="42">
        <v>0</v>
      </c>
      <c r="CJ2102" s="42">
        <v>3.733333</v>
      </c>
      <c r="CK2102" s="42">
        <v>41.066667000000002</v>
      </c>
      <c r="CL2102" s="42">
        <v>3.733333</v>
      </c>
      <c r="CM2102" s="42">
        <v>0</v>
      </c>
      <c r="CN2102" s="42">
        <v>0</v>
      </c>
      <c r="CO2102" s="42">
        <v>3.733333</v>
      </c>
      <c r="CP2102" s="42">
        <v>0</v>
      </c>
      <c r="CQ2102" s="42">
        <v>0</v>
      </c>
      <c r="CR2102" s="42">
        <v>33.6</v>
      </c>
      <c r="CS2102" s="42">
        <v>0</v>
      </c>
    </row>
    <row r="2103" spans="1:97">
      <c r="A2103" s="40" t="s">
        <v>4917</v>
      </c>
      <c r="B2103" s="40" t="s">
        <v>289</v>
      </c>
      <c r="C2103" s="40" t="s">
        <v>4176</v>
      </c>
      <c r="D2103" s="40" t="s">
        <v>4177</v>
      </c>
      <c r="E2103" s="40" t="s">
        <v>4253</v>
      </c>
      <c r="F2103" s="40" t="s">
        <v>2814</v>
      </c>
      <c r="G2103" s="41" t="s">
        <v>294</v>
      </c>
      <c r="H2103" s="40" t="s">
        <v>4918</v>
      </c>
      <c r="I2103" s="42">
        <v>62</v>
      </c>
      <c r="J2103" s="42">
        <v>8.266667</v>
      </c>
      <c r="K2103" s="42">
        <v>6.2</v>
      </c>
      <c r="L2103" s="42">
        <v>10.333333</v>
      </c>
      <c r="M2103" s="42">
        <v>15.5</v>
      </c>
      <c r="N2103" s="42">
        <v>9.3000000000000007</v>
      </c>
      <c r="O2103" s="42">
        <v>12.4</v>
      </c>
      <c r="P2103" s="42">
        <v>2</v>
      </c>
      <c r="Q2103" s="42">
        <v>9</v>
      </c>
      <c r="R2103" s="42">
        <v>11</v>
      </c>
      <c r="S2103" s="42">
        <v>7</v>
      </c>
      <c r="T2103" s="42">
        <v>14</v>
      </c>
      <c r="U2103" s="42">
        <v>8</v>
      </c>
      <c r="V2103" s="42">
        <v>33.066667000000002</v>
      </c>
      <c r="W2103" s="42">
        <v>2.0666669999999998</v>
      </c>
      <c r="X2103" s="42">
        <v>4.1333330000000004</v>
      </c>
      <c r="Y2103" s="42">
        <v>6.2</v>
      </c>
      <c r="Z2103" s="42">
        <v>8.266667</v>
      </c>
      <c r="AA2103" s="42">
        <v>4.1333330000000004</v>
      </c>
      <c r="AB2103" s="42">
        <v>7.233333</v>
      </c>
      <c r="AC2103" s="42">
        <v>1.0333330000000001</v>
      </c>
      <c r="AD2103" s="42">
        <v>3.1</v>
      </c>
      <c r="AE2103" s="42">
        <v>19.633333</v>
      </c>
      <c r="AF2103" s="42">
        <v>10.333333</v>
      </c>
      <c r="AG2103" s="42">
        <v>28.933333000000001</v>
      </c>
      <c r="AH2103" s="42">
        <v>6.2</v>
      </c>
      <c r="AI2103" s="42">
        <v>2.0666669999999998</v>
      </c>
      <c r="AJ2103" s="42">
        <v>4.1333330000000004</v>
      </c>
      <c r="AK2103" s="42">
        <v>7.233333</v>
      </c>
      <c r="AL2103" s="42">
        <v>5.1666670000000003</v>
      </c>
      <c r="AM2103" s="42">
        <v>3.1</v>
      </c>
      <c r="AN2103" s="42">
        <v>1.0333330000000001</v>
      </c>
      <c r="AO2103" s="42">
        <v>6.2</v>
      </c>
      <c r="AP2103" s="42">
        <v>14.466666999999999</v>
      </c>
      <c r="AQ2103" s="42">
        <v>8.266667</v>
      </c>
      <c r="AR2103" s="42">
        <v>53.733333000000002</v>
      </c>
      <c r="AS2103" s="42">
        <v>8.266667</v>
      </c>
      <c r="AT2103" s="42">
        <v>0</v>
      </c>
      <c r="AU2103" s="42">
        <v>0</v>
      </c>
      <c r="AV2103" s="42">
        <v>0</v>
      </c>
      <c r="AW2103" s="42">
        <v>8.266667</v>
      </c>
      <c r="AX2103" s="42">
        <v>16.533332999999999</v>
      </c>
      <c r="AY2103" s="42">
        <v>16.533332999999999</v>
      </c>
      <c r="AZ2103" s="42">
        <v>4.1333330000000004</v>
      </c>
      <c r="BA2103" s="42">
        <v>33.066667000000002</v>
      </c>
      <c r="BB2103" s="42">
        <v>8.266667</v>
      </c>
      <c r="BC2103" s="42">
        <v>0</v>
      </c>
      <c r="BD2103" s="42">
        <v>0</v>
      </c>
      <c r="BE2103" s="42">
        <v>0</v>
      </c>
      <c r="BF2103" s="42">
        <v>4.1333330000000004</v>
      </c>
      <c r="BG2103" s="42">
        <v>8.266667</v>
      </c>
      <c r="BH2103" s="42">
        <v>12.4</v>
      </c>
      <c r="BI2103" s="42">
        <v>0</v>
      </c>
      <c r="BJ2103" s="42">
        <v>20.666667</v>
      </c>
      <c r="BK2103" s="42">
        <v>0</v>
      </c>
      <c r="BL2103" s="42">
        <v>0</v>
      </c>
      <c r="BM2103" s="42">
        <v>0</v>
      </c>
      <c r="BN2103" s="42">
        <v>0</v>
      </c>
      <c r="BO2103" s="42">
        <v>4.1333330000000004</v>
      </c>
      <c r="BP2103" s="42">
        <v>8.266667</v>
      </c>
      <c r="BQ2103" s="42">
        <v>4.1333330000000004</v>
      </c>
      <c r="BR2103" s="42">
        <v>4.1333330000000004</v>
      </c>
      <c r="BS2103" s="42">
        <v>0</v>
      </c>
      <c r="BT2103" s="42">
        <v>0</v>
      </c>
      <c r="BU2103" s="42">
        <v>0</v>
      </c>
      <c r="BV2103" s="42">
        <v>0</v>
      </c>
      <c r="BW2103" s="42">
        <v>0</v>
      </c>
      <c r="BX2103" s="42">
        <v>0</v>
      </c>
      <c r="BY2103" s="42">
        <v>0</v>
      </c>
      <c r="BZ2103" s="42">
        <v>0</v>
      </c>
      <c r="CA2103" s="42">
        <v>0</v>
      </c>
      <c r="CB2103" s="42">
        <v>33.066667000000002</v>
      </c>
      <c r="CC2103" s="42">
        <v>8.266667</v>
      </c>
      <c r="CD2103" s="42">
        <v>0</v>
      </c>
      <c r="CE2103" s="42">
        <v>0</v>
      </c>
      <c r="CF2103" s="42">
        <v>0</v>
      </c>
      <c r="CG2103" s="42">
        <v>4.1333330000000004</v>
      </c>
      <c r="CH2103" s="42">
        <v>16.533332999999999</v>
      </c>
      <c r="CI2103" s="42">
        <v>0</v>
      </c>
      <c r="CJ2103" s="42">
        <v>4.1333330000000004</v>
      </c>
      <c r="CK2103" s="42">
        <v>20.666667</v>
      </c>
      <c r="CL2103" s="42">
        <v>0</v>
      </c>
      <c r="CM2103" s="42">
        <v>0</v>
      </c>
      <c r="CN2103" s="42">
        <v>0</v>
      </c>
      <c r="CO2103" s="42">
        <v>0</v>
      </c>
      <c r="CP2103" s="42">
        <v>4.1333330000000004</v>
      </c>
      <c r="CQ2103" s="42">
        <v>0</v>
      </c>
      <c r="CR2103" s="42">
        <v>16.533332999999999</v>
      </c>
      <c r="CS2103" s="42">
        <v>0</v>
      </c>
    </row>
    <row r="2104" spans="1:97">
      <c r="A2104" s="40" t="s">
        <v>4919</v>
      </c>
      <c r="B2104" s="40" t="s">
        <v>289</v>
      </c>
      <c r="C2104" s="40" t="s">
        <v>4176</v>
      </c>
      <c r="D2104" s="40" t="s">
        <v>4177</v>
      </c>
      <c r="E2104" s="40" t="s">
        <v>4402</v>
      </c>
      <c r="F2104" s="40" t="s">
        <v>2814</v>
      </c>
      <c r="G2104" s="41" t="s">
        <v>294</v>
      </c>
      <c r="H2104" s="40" t="s">
        <v>4920</v>
      </c>
      <c r="I2104" s="42">
        <v>284</v>
      </c>
      <c r="J2104" s="42">
        <v>35.895910999999998</v>
      </c>
      <c r="K2104" s="42">
        <v>39.063197000000002</v>
      </c>
      <c r="L2104" s="42">
        <v>40.118958999999997</v>
      </c>
      <c r="M2104" s="42">
        <v>89.739777000000004</v>
      </c>
      <c r="N2104" s="42">
        <v>49.620818</v>
      </c>
      <c r="O2104" s="42">
        <v>29.561337999999999</v>
      </c>
      <c r="P2104" s="42">
        <v>50</v>
      </c>
      <c r="Q2104" s="42">
        <v>54</v>
      </c>
      <c r="R2104" s="42">
        <v>68</v>
      </c>
      <c r="S2104" s="42">
        <v>53</v>
      </c>
      <c r="T2104" s="42">
        <v>43</v>
      </c>
      <c r="U2104" s="42">
        <v>20</v>
      </c>
      <c r="V2104" s="42">
        <v>154.14126400000001</v>
      </c>
      <c r="W2104" s="42">
        <v>22.171004</v>
      </c>
      <c r="X2104" s="42">
        <v>22.171004</v>
      </c>
      <c r="Y2104" s="42">
        <v>17.947955</v>
      </c>
      <c r="Z2104" s="42">
        <v>47.509293999999997</v>
      </c>
      <c r="AA2104" s="42">
        <v>28.505576000000001</v>
      </c>
      <c r="AB2104" s="42">
        <v>13.724907</v>
      </c>
      <c r="AC2104" s="42">
        <v>2.1115240000000002</v>
      </c>
      <c r="AD2104" s="42">
        <v>26.394051999999999</v>
      </c>
      <c r="AE2104" s="42">
        <v>100.297398</v>
      </c>
      <c r="AF2104" s="42">
        <v>27.449814</v>
      </c>
      <c r="AG2104" s="42">
        <v>129.85873599999999</v>
      </c>
      <c r="AH2104" s="42">
        <v>13.724907</v>
      </c>
      <c r="AI2104" s="42">
        <v>16.892192999999999</v>
      </c>
      <c r="AJ2104" s="42">
        <v>22.171004</v>
      </c>
      <c r="AK2104" s="42">
        <v>42.230483</v>
      </c>
      <c r="AL2104" s="42">
        <v>21.115241999999999</v>
      </c>
      <c r="AM2104" s="42">
        <v>13.724907</v>
      </c>
      <c r="AN2104" s="42">
        <v>0</v>
      </c>
      <c r="AO2104" s="42">
        <v>19.003717000000002</v>
      </c>
      <c r="AP2104" s="42">
        <v>88.684015000000002</v>
      </c>
      <c r="AQ2104" s="42">
        <v>22.171004</v>
      </c>
      <c r="AR2104" s="42">
        <v>261.82899600000002</v>
      </c>
      <c r="AS2104" s="42">
        <v>16.892192999999999</v>
      </c>
      <c r="AT2104" s="42">
        <v>8.446097</v>
      </c>
      <c r="AU2104" s="42">
        <v>8.446097</v>
      </c>
      <c r="AV2104" s="42">
        <v>59.122677000000003</v>
      </c>
      <c r="AW2104" s="42">
        <v>33.784387000000002</v>
      </c>
      <c r="AX2104" s="42">
        <v>50.676580000000001</v>
      </c>
      <c r="AY2104" s="42">
        <v>76.014870000000002</v>
      </c>
      <c r="AZ2104" s="42">
        <v>8.446097</v>
      </c>
      <c r="BA2104" s="42">
        <v>130.91449800000001</v>
      </c>
      <c r="BB2104" s="42">
        <v>8.446097</v>
      </c>
      <c r="BC2104" s="42">
        <v>8.446097</v>
      </c>
      <c r="BD2104" s="42">
        <v>4.2230480000000004</v>
      </c>
      <c r="BE2104" s="42">
        <v>25.338290000000001</v>
      </c>
      <c r="BF2104" s="42">
        <v>16.892192999999999</v>
      </c>
      <c r="BG2104" s="42">
        <v>33.784387000000002</v>
      </c>
      <c r="BH2104" s="42">
        <v>33.784387000000002</v>
      </c>
      <c r="BI2104" s="42">
        <v>0</v>
      </c>
      <c r="BJ2104" s="42">
        <v>130.91449800000001</v>
      </c>
      <c r="BK2104" s="42">
        <v>8.446097</v>
      </c>
      <c r="BL2104" s="42">
        <v>0</v>
      </c>
      <c r="BM2104" s="42">
        <v>4.2230480000000004</v>
      </c>
      <c r="BN2104" s="42">
        <v>33.784387000000002</v>
      </c>
      <c r="BO2104" s="42">
        <v>16.892192999999999</v>
      </c>
      <c r="BP2104" s="42">
        <v>16.892192999999999</v>
      </c>
      <c r="BQ2104" s="42">
        <v>42.230483</v>
      </c>
      <c r="BR2104" s="42">
        <v>8.446097</v>
      </c>
      <c r="BS2104" s="42">
        <v>25.338290000000001</v>
      </c>
      <c r="BT2104" s="42">
        <v>0</v>
      </c>
      <c r="BU2104" s="42">
        <v>0</v>
      </c>
      <c r="BV2104" s="42">
        <v>0</v>
      </c>
      <c r="BW2104" s="42">
        <v>8.446097</v>
      </c>
      <c r="BX2104" s="42">
        <v>0</v>
      </c>
      <c r="BY2104" s="42">
        <v>12.669145</v>
      </c>
      <c r="BZ2104" s="42">
        <v>0</v>
      </c>
      <c r="CA2104" s="42">
        <v>4.2230480000000004</v>
      </c>
      <c r="CB2104" s="42">
        <v>122.468401</v>
      </c>
      <c r="CC2104" s="42">
        <v>12.669145</v>
      </c>
      <c r="CD2104" s="42">
        <v>0</v>
      </c>
      <c r="CE2104" s="42">
        <v>4.2230480000000004</v>
      </c>
      <c r="CF2104" s="42">
        <v>42.230483</v>
      </c>
      <c r="CG2104" s="42">
        <v>25.338290000000001</v>
      </c>
      <c r="CH2104" s="42">
        <v>38.007435000000001</v>
      </c>
      <c r="CI2104" s="42">
        <v>0</v>
      </c>
      <c r="CJ2104" s="42">
        <v>0</v>
      </c>
      <c r="CK2104" s="42">
        <v>114.022305</v>
      </c>
      <c r="CL2104" s="42">
        <v>4.2230480000000004</v>
      </c>
      <c r="CM2104" s="42">
        <v>8.446097</v>
      </c>
      <c r="CN2104" s="42">
        <v>4.2230480000000004</v>
      </c>
      <c r="CO2104" s="42">
        <v>8.446097</v>
      </c>
      <c r="CP2104" s="42">
        <v>8.446097</v>
      </c>
      <c r="CQ2104" s="42">
        <v>0</v>
      </c>
      <c r="CR2104" s="42">
        <v>76.014870000000002</v>
      </c>
      <c r="CS2104" s="42">
        <v>4.2230480000000004</v>
      </c>
    </row>
    <row r="2105" spans="1:97">
      <c r="A2105" s="40" t="s">
        <v>4921</v>
      </c>
      <c r="B2105" s="40" t="s">
        <v>289</v>
      </c>
      <c r="C2105" s="40" t="s">
        <v>4176</v>
      </c>
      <c r="D2105" s="40" t="s">
        <v>4187</v>
      </c>
      <c r="E2105" s="40" t="s">
        <v>4191</v>
      </c>
      <c r="F2105" s="40" t="s">
        <v>2814</v>
      </c>
      <c r="G2105" s="41" t="s">
        <v>294</v>
      </c>
      <c r="H2105" s="40" t="s">
        <v>4922</v>
      </c>
      <c r="I2105" s="42">
        <v>972</v>
      </c>
      <c r="J2105" s="42">
        <v>185.62117000000001</v>
      </c>
      <c r="K2105" s="42">
        <v>102.029158</v>
      </c>
      <c r="L2105" s="42">
        <v>190.54050599999999</v>
      </c>
      <c r="M2105" s="42">
        <v>219.47074000000001</v>
      </c>
      <c r="N2105" s="42">
        <v>156.62230099999999</v>
      </c>
      <c r="O2105" s="42">
        <v>117.71612399999999</v>
      </c>
      <c r="P2105" s="42">
        <v>155</v>
      </c>
      <c r="Q2105" s="42">
        <v>137</v>
      </c>
      <c r="R2105" s="42">
        <v>214</v>
      </c>
      <c r="S2105" s="42">
        <v>171</v>
      </c>
      <c r="T2105" s="42">
        <v>184</v>
      </c>
      <c r="U2105" s="42">
        <v>107</v>
      </c>
      <c r="V2105" s="42">
        <v>491.81397700000002</v>
      </c>
      <c r="W2105" s="42">
        <v>89.783484999999999</v>
      </c>
      <c r="X2105" s="42">
        <v>46.886930999999997</v>
      </c>
      <c r="Y2105" s="42">
        <v>103.749804</v>
      </c>
      <c r="Z2105" s="42">
        <v>114.723341</v>
      </c>
      <c r="AA2105" s="42">
        <v>79.807541999999998</v>
      </c>
      <c r="AB2105" s="42">
        <v>55.865279000000001</v>
      </c>
      <c r="AC2105" s="42">
        <v>0.99759399999999998</v>
      </c>
      <c r="AD2105" s="42">
        <v>108.737776</v>
      </c>
      <c r="AE2105" s="42">
        <v>286.30955599999999</v>
      </c>
      <c r="AF2105" s="42">
        <v>96.766643999999999</v>
      </c>
      <c r="AG2105" s="42">
        <v>480.18602299999998</v>
      </c>
      <c r="AH2105" s="42">
        <v>95.837686000000005</v>
      </c>
      <c r="AI2105" s="42">
        <v>55.142228000000003</v>
      </c>
      <c r="AJ2105" s="42">
        <v>86.790701999999996</v>
      </c>
      <c r="AK2105" s="42">
        <v>104.747399</v>
      </c>
      <c r="AL2105" s="42">
        <v>76.814758999999995</v>
      </c>
      <c r="AM2105" s="42">
        <v>57.860467999999997</v>
      </c>
      <c r="AN2105" s="42">
        <v>2.9927830000000002</v>
      </c>
      <c r="AO2105" s="42">
        <v>119.985855</v>
      </c>
      <c r="AP2105" s="42">
        <v>257.44795800000003</v>
      </c>
      <c r="AQ2105" s="42">
        <v>102.75221000000001</v>
      </c>
      <c r="AR2105" s="42">
        <v>794.35958400000004</v>
      </c>
      <c r="AS2105" s="42">
        <v>55.865279000000001</v>
      </c>
      <c r="AT2105" s="42">
        <v>43.894148000000001</v>
      </c>
      <c r="AU2105" s="42">
        <v>27.932639999999999</v>
      </c>
      <c r="AV2105" s="42">
        <v>111.730559</v>
      </c>
      <c r="AW2105" s="42">
        <v>123.976232</v>
      </c>
      <c r="AX2105" s="42">
        <v>123.70169</v>
      </c>
      <c r="AY2105" s="42">
        <v>239.42262600000001</v>
      </c>
      <c r="AZ2105" s="42">
        <v>67.836410999999998</v>
      </c>
      <c r="BA2105" s="42">
        <v>399.03770900000001</v>
      </c>
      <c r="BB2105" s="42">
        <v>35.913393999999997</v>
      </c>
      <c r="BC2105" s="42">
        <v>23.942263000000001</v>
      </c>
      <c r="BD2105" s="42">
        <v>19.951885000000001</v>
      </c>
      <c r="BE2105" s="42">
        <v>59.855656000000003</v>
      </c>
      <c r="BF2105" s="42">
        <v>31.923017000000002</v>
      </c>
      <c r="BG2105" s="42">
        <v>95.769049999999993</v>
      </c>
      <c r="BH2105" s="42">
        <v>111.730559</v>
      </c>
      <c r="BI2105" s="42">
        <v>19.951885000000001</v>
      </c>
      <c r="BJ2105" s="42">
        <v>395.32187499999998</v>
      </c>
      <c r="BK2105" s="42">
        <v>19.951885000000001</v>
      </c>
      <c r="BL2105" s="42">
        <v>19.951885000000001</v>
      </c>
      <c r="BM2105" s="42">
        <v>7.9807540000000001</v>
      </c>
      <c r="BN2105" s="42">
        <v>51.874901999999999</v>
      </c>
      <c r="BO2105" s="42">
        <v>92.053216000000006</v>
      </c>
      <c r="BP2105" s="42">
        <v>27.932639999999999</v>
      </c>
      <c r="BQ2105" s="42">
        <v>127.69206699999999</v>
      </c>
      <c r="BR2105" s="42">
        <v>47.884524999999996</v>
      </c>
      <c r="BS2105" s="42">
        <v>43.894148000000001</v>
      </c>
      <c r="BT2105" s="42">
        <v>0</v>
      </c>
      <c r="BU2105" s="42">
        <v>0</v>
      </c>
      <c r="BV2105" s="42">
        <v>0</v>
      </c>
      <c r="BW2105" s="42">
        <v>3.9903770000000001</v>
      </c>
      <c r="BX2105" s="42">
        <v>3.9903770000000001</v>
      </c>
      <c r="BY2105" s="42">
        <v>7.9807540000000001</v>
      </c>
      <c r="BZ2105" s="42">
        <v>0</v>
      </c>
      <c r="CA2105" s="42">
        <v>27.932639999999999</v>
      </c>
      <c r="CB2105" s="42">
        <v>423.25451399999997</v>
      </c>
      <c r="CC2105" s="42">
        <v>35.913393999999997</v>
      </c>
      <c r="CD2105" s="42">
        <v>43.894148000000001</v>
      </c>
      <c r="CE2105" s="42">
        <v>23.942263000000001</v>
      </c>
      <c r="CF2105" s="42">
        <v>83.797918999999993</v>
      </c>
      <c r="CG2105" s="42">
        <v>104.02434700000001</v>
      </c>
      <c r="CH2105" s="42">
        <v>111.730559</v>
      </c>
      <c r="CI2105" s="42">
        <v>0</v>
      </c>
      <c r="CJ2105" s="42">
        <v>19.951885000000001</v>
      </c>
      <c r="CK2105" s="42">
        <v>327.21092199999998</v>
      </c>
      <c r="CL2105" s="42">
        <v>19.951885000000001</v>
      </c>
      <c r="CM2105" s="42">
        <v>0</v>
      </c>
      <c r="CN2105" s="42">
        <v>3.9903770000000001</v>
      </c>
      <c r="CO2105" s="42">
        <v>23.942263000000001</v>
      </c>
      <c r="CP2105" s="42">
        <v>15.961508</v>
      </c>
      <c r="CQ2105" s="42">
        <v>3.9903770000000001</v>
      </c>
      <c r="CR2105" s="42">
        <v>239.42262600000001</v>
      </c>
      <c r="CS2105" s="42">
        <v>19.951885000000001</v>
      </c>
    </row>
    <row r="2106" spans="1:97">
      <c r="A2106" s="40" t="s">
        <v>4923</v>
      </c>
      <c r="B2106" s="40" t="s">
        <v>289</v>
      </c>
      <c r="C2106" s="40" t="s">
        <v>4176</v>
      </c>
      <c r="D2106" s="40" t="s">
        <v>4187</v>
      </c>
      <c r="E2106" s="40" t="s">
        <v>4463</v>
      </c>
      <c r="F2106" s="40" t="s">
        <v>4195</v>
      </c>
      <c r="G2106" s="41" t="s">
        <v>294</v>
      </c>
      <c r="H2106" s="40" t="s">
        <v>4924</v>
      </c>
      <c r="I2106" s="42">
        <v>224</v>
      </c>
      <c r="J2106" s="42">
        <v>39.03407</v>
      </c>
      <c r="K2106" s="42">
        <v>30.832217</v>
      </c>
      <c r="L2106" s="42">
        <v>36.976764000000003</v>
      </c>
      <c r="M2106" s="42">
        <v>51.350535000000001</v>
      </c>
      <c r="N2106" s="42">
        <v>46.289378999999997</v>
      </c>
      <c r="O2106" s="42">
        <v>19.517035</v>
      </c>
      <c r="P2106" s="42">
        <v>40</v>
      </c>
      <c r="Q2106" s="42">
        <v>41</v>
      </c>
      <c r="R2106" s="42">
        <v>51</v>
      </c>
      <c r="S2106" s="42">
        <v>40</v>
      </c>
      <c r="T2106" s="42">
        <v>36</v>
      </c>
      <c r="U2106" s="42">
        <v>26</v>
      </c>
      <c r="V2106" s="42">
        <v>110.985032</v>
      </c>
      <c r="W2106" s="42">
        <v>18.488382000000001</v>
      </c>
      <c r="X2106" s="42">
        <v>10.286529</v>
      </c>
      <c r="Y2106" s="42">
        <v>22.575624000000001</v>
      </c>
      <c r="Z2106" s="42">
        <v>24.660298999999998</v>
      </c>
      <c r="AA2106" s="42">
        <v>24.687669</v>
      </c>
      <c r="AB2106" s="42">
        <v>9.2578759999999996</v>
      </c>
      <c r="AC2106" s="42">
        <v>1.028653</v>
      </c>
      <c r="AD2106" s="42">
        <v>23.631647000000001</v>
      </c>
      <c r="AE2106" s="42">
        <v>59.579757999999998</v>
      </c>
      <c r="AF2106" s="42">
        <v>27.773627000000001</v>
      </c>
      <c r="AG2106" s="42">
        <v>113.014968</v>
      </c>
      <c r="AH2106" s="42">
        <v>20.545687999999998</v>
      </c>
      <c r="AI2106" s="42">
        <v>20.545687999999998</v>
      </c>
      <c r="AJ2106" s="42">
        <v>14.40114</v>
      </c>
      <c r="AK2106" s="42">
        <v>26.690235999999999</v>
      </c>
      <c r="AL2106" s="42">
        <v>21.601710000000001</v>
      </c>
      <c r="AM2106" s="42">
        <v>9.2305060000000001</v>
      </c>
      <c r="AN2106" s="42">
        <v>0</v>
      </c>
      <c r="AO2106" s="42">
        <v>29.803564000000001</v>
      </c>
      <c r="AP2106" s="42">
        <v>58.551105</v>
      </c>
      <c r="AQ2106" s="42">
        <v>24.660298999999998</v>
      </c>
      <c r="AR2106" s="42">
        <v>188.94369499999999</v>
      </c>
      <c r="AS2106" s="42">
        <v>20.573056999999999</v>
      </c>
      <c r="AT2106" s="42">
        <v>8.1197459999999992</v>
      </c>
      <c r="AU2106" s="42">
        <v>12.343833999999999</v>
      </c>
      <c r="AV2106" s="42">
        <v>20.46358</v>
      </c>
      <c r="AW2106" s="42">
        <v>24.687669</v>
      </c>
      <c r="AX2106" s="42">
        <v>20.573056999999999</v>
      </c>
      <c r="AY2106" s="42">
        <v>53.380471</v>
      </c>
      <c r="AZ2106" s="42">
        <v>28.80228</v>
      </c>
      <c r="BA2106" s="42">
        <v>90.411974999999998</v>
      </c>
      <c r="BB2106" s="42">
        <v>16.458445999999999</v>
      </c>
      <c r="BC2106" s="42">
        <v>8.1197459999999992</v>
      </c>
      <c r="BD2106" s="42">
        <v>4.114611</v>
      </c>
      <c r="BE2106" s="42">
        <v>4.114611</v>
      </c>
      <c r="BF2106" s="42">
        <v>0</v>
      </c>
      <c r="BG2106" s="42">
        <v>20.573056999999999</v>
      </c>
      <c r="BH2106" s="42">
        <v>24.687669</v>
      </c>
      <c r="BI2106" s="42">
        <v>12.343833999999999</v>
      </c>
      <c r="BJ2106" s="42">
        <v>98.531720000000007</v>
      </c>
      <c r="BK2106" s="42">
        <v>4.114611</v>
      </c>
      <c r="BL2106" s="42">
        <v>0</v>
      </c>
      <c r="BM2106" s="42">
        <v>8.2292229999999993</v>
      </c>
      <c r="BN2106" s="42">
        <v>16.348967999999999</v>
      </c>
      <c r="BO2106" s="42">
        <v>24.687669</v>
      </c>
      <c r="BP2106" s="42">
        <v>0</v>
      </c>
      <c r="BQ2106" s="42">
        <v>28.692803000000001</v>
      </c>
      <c r="BR2106" s="42">
        <v>16.458445999999999</v>
      </c>
      <c r="BS2106" s="42">
        <v>24.687669</v>
      </c>
      <c r="BT2106" s="42">
        <v>0</v>
      </c>
      <c r="BU2106" s="42">
        <v>0</v>
      </c>
      <c r="BV2106" s="42">
        <v>0</v>
      </c>
      <c r="BW2106" s="42">
        <v>0</v>
      </c>
      <c r="BX2106" s="42">
        <v>8.2292229999999993</v>
      </c>
      <c r="BY2106" s="42">
        <v>4.114611</v>
      </c>
      <c r="BZ2106" s="42">
        <v>0</v>
      </c>
      <c r="CA2106" s="42">
        <v>12.343833999999999</v>
      </c>
      <c r="CB2106" s="42">
        <v>77.958663000000001</v>
      </c>
      <c r="CC2106" s="42">
        <v>16.458445999999999</v>
      </c>
      <c r="CD2106" s="42">
        <v>8.1197459999999992</v>
      </c>
      <c r="CE2106" s="42">
        <v>4.114611</v>
      </c>
      <c r="CF2106" s="42">
        <v>16.348967999999999</v>
      </c>
      <c r="CG2106" s="42">
        <v>16.458445999999999</v>
      </c>
      <c r="CH2106" s="42">
        <v>16.458445999999999</v>
      </c>
      <c r="CI2106" s="42">
        <v>0</v>
      </c>
      <c r="CJ2106" s="42">
        <v>0</v>
      </c>
      <c r="CK2106" s="42">
        <v>86.297363000000004</v>
      </c>
      <c r="CL2106" s="42">
        <v>4.114611</v>
      </c>
      <c r="CM2106" s="42">
        <v>0</v>
      </c>
      <c r="CN2106" s="42">
        <v>8.2292229999999993</v>
      </c>
      <c r="CO2106" s="42">
        <v>4.114611</v>
      </c>
      <c r="CP2106" s="42">
        <v>0</v>
      </c>
      <c r="CQ2106" s="42">
        <v>0</v>
      </c>
      <c r="CR2106" s="42">
        <v>53.380471</v>
      </c>
      <c r="CS2106" s="42">
        <v>16.458445999999999</v>
      </c>
    </row>
    <row r="2107" spans="1:97">
      <c r="A2107" s="40" t="s">
        <v>4925</v>
      </c>
      <c r="B2107" s="40" t="s">
        <v>289</v>
      </c>
      <c r="C2107" s="40" t="s">
        <v>4176</v>
      </c>
      <c r="D2107" s="40" t="s">
        <v>4177</v>
      </c>
      <c r="E2107" s="40" t="s">
        <v>4253</v>
      </c>
      <c r="F2107" s="40" t="s">
        <v>2814</v>
      </c>
      <c r="G2107" s="41" t="s">
        <v>294</v>
      </c>
      <c r="H2107" s="40" t="s">
        <v>4926</v>
      </c>
      <c r="I2107" s="42">
        <v>168</v>
      </c>
      <c r="J2107" s="42">
        <v>34</v>
      </c>
      <c r="K2107" s="42">
        <v>31</v>
      </c>
      <c r="L2107" s="42">
        <v>26</v>
      </c>
      <c r="M2107" s="42">
        <v>44</v>
      </c>
      <c r="N2107" s="42">
        <v>13</v>
      </c>
      <c r="O2107" s="42">
        <v>20</v>
      </c>
      <c r="P2107" s="42">
        <v>28</v>
      </c>
      <c r="Q2107" s="42">
        <v>18</v>
      </c>
      <c r="R2107" s="42">
        <v>35</v>
      </c>
      <c r="S2107" s="42">
        <v>25</v>
      </c>
      <c r="T2107" s="42">
        <v>25</v>
      </c>
      <c r="U2107" s="42">
        <v>16</v>
      </c>
      <c r="V2107" s="42">
        <v>80</v>
      </c>
      <c r="W2107" s="42">
        <v>11</v>
      </c>
      <c r="X2107" s="42">
        <v>18</v>
      </c>
      <c r="Y2107" s="42">
        <v>13</v>
      </c>
      <c r="Z2107" s="42">
        <v>24</v>
      </c>
      <c r="AA2107" s="42">
        <v>6</v>
      </c>
      <c r="AB2107" s="42">
        <v>7</v>
      </c>
      <c r="AC2107" s="42">
        <v>1</v>
      </c>
      <c r="AD2107" s="42">
        <v>18</v>
      </c>
      <c r="AE2107" s="42">
        <v>51</v>
      </c>
      <c r="AF2107" s="42">
        <v>11</v>
      </c>
      <c r="AG2107" s="42">
        <v>88</v>
      </c>
      <c r="AH2107" s="42">
        <v>23</v>
      </c>
      <c r="AI2107" s="42">
        <v>13</v>
      </c>
      <c r="AJ2107" s="42">
        <v>13</v>
      </c>
      <c r="AK2107" s="42">
        <v>20</v>
      </c>
      <c r="AL2107" s="42">
        <v>7</v>
      </c>
      <c r="AM2107" s="42">
        <v>11</v>
      </c>
      <c r="AN2107" s="42">
        <v>1</v>
      </c>
      <c r="AO2107" s="42">
        <v>27</v>
      </c>
      <c r="AP2107" s="42">
        <v>45</v>
      </c>
      <c r="AQ2107" s="42">
        <v>16</v>
      </c>
      <c r="AR2107" s="42">
        <v>148</v>
      </c>
      <c r="AS2107" s="42">
        <v>20</v>
      </c>
      <c r="AT2107" s="42">
        <v>0</v>
      </c>
      <c r="AU2107" s="42">
        <v>0</v>
      </c>
      <c r="AV2107" s="42">
        <v>32</v>
      </c>
      <c r="AW2107" s="42">
        <v>28</v>
      </c>
      <c r="AX2107" s="42">
        <v>16</v>
      </c>
      <c r="AY2107" s="42">
        <v>20</v>
      </c>
      <c r="AZ2107" s="42">
        <v>32</v>
      </c>
      <c r="BA2107" s="42">
        <v>88</v>
      </c>
      <c r="BB2107" s="42">
        <v>12</v>
      </c>
      <c r="BC2107" s="42">
        <v>0</v>
      </c>
      <c r="BD2107" s="42">
        <v>0</v>
      </c>
      <c r="BE2107" s="42">
        <v>24</v>
      </c>
      <c r="BF2107" s="42">
        <v>4</v>
      </c>
      <c r="BG2107" s="42">
        <v>12</v>
      </c>
      <c r="BH2107" s="42">
        <v>8</v>
      </c>
      <c r="BI2107" s="42">
        <v>28</v>
      </c>
      <c r="BJ2107" s="42">
        <v>60</v>
      </c>
      <c r="BK2107" s="42">
        <v>8</v>
      </c>
      <c r="BL2107" s="42">
        <v>0</v>
      </c>
      <c r="BM2107" s="42">
        <v>0</v>
      </c>
      <c r="BN2107" s="42">
        <v>8</v>
      </c>
      <c r="BO2107" s="42">
        <v>24</v>
      </c>
      <c r="BP2107" s="42">
        <v>4</v>
      </c>
      <c r="BQ2107" s="42">
        <v>12</v>
      </c>
      <c r="BR2107" s="42">
        <v>4</v>
      </c>
      <c r="BS2107" s="42">
        <v>36</v>
      </c>
      <c r="BT2107" s="42">
        <v>0</v>
      </c>
      <c r="BU2107" s="42">
        <v>0</v>
      </c>
      <c r="BV2107" s="42">
        <v>0</v>
      </c>
      <c r="BW2107" s="42">
        <v>0</v>
      </c>
      <c r="BX2107" s="42">
        <v>4</v>
      </c>
      <c r="BY2107" s="42">
        <v>4</v>
      </c>
      <c r="BZ2107" s="42">
        <v>0</v>
      </c>
      <c r="CA2107" s="42">
        <v>28</v>
      </c>
      <c r="CB2107" s="42">
        <v>76</v>
      </c>
      <c r="CC2107" s="42">
        <v>8</v>
      </c>
      <c r="CD2107" s="42">
        <v>0</v>
      </c>
      <c r="CE2107" s="42">
        <v>0</v>
      </c>
      <c r="CF2107" s="42">
        <v>32</v>
      </c>
      <c r="CG2107" s="42">
        <v>24</v>
      </c>
      <c r="CH2107" s="42">
        <v>12</v>
      </c>
      <c r="CI2107" s="42">
        <v>0</v>
      </c>
      <c r="CJ2107" s="42">
        <v>0</v>
      </c>
      <c r="CK2107" s="42">
        <v>36</v>
      </c>
      <c r="CL2107" s="42">
        <v>12</v>
      </c>
      <c r="CM2107" s="42">
        <v>0</v>
      </c>
      <c r="CN2107" s="42">
        <v>0</v>
      </c>
      <c r="CO2107" s="42">
        <v>0</v>
      </c>
      <c r="CP2107" s="42">
        <v>0</v>
      </c>
      <c r="CQ2107" s="42">
        <v>0</v>
      </c>
      <c r="CR2107" s="42">
        <v>20</v>
      </c>
      <c r="CS2107" s="42">
        <v>4</v>
      </c>
    </row>
    <row r="2108" spans="1:97">
      <c r="A2108" s="40" t="s">
        <v>4927</v>
      </c>
      <c r="B2108" s="40" t="s">
        <v>289</v>
      </c>
      <c r="C2108" s="40" t="s">
        <v>4176</v>
      </c>
      <c r="D2108" s="40" t="s">
        <v>4201</v>
      </c>
      <c r="E2108" s="40" t="s">
        <v>4208</v>
      </c>
      <c r="F2108" s="40" t="s">
        <v>2903</v>
      </c>
      <c r="G2108" s="41" t="s">
        <v>294</v>
      </c>
      <c r="H2108" s="40" t="s">
        <v>4928</v>
      </c>
      <c r="I2108" s="42">
        <v>320</v>
      </c>
      <c r="J2108" s="42">
        <v>62.611992999999998</v>
      </c>
      <c r="K2108" s="42">
        <v>44.441448999999999</v>
      </c>
      <c r="L2108" s="42">
        <v>90.256562000000002</v>
      </c>
      <c r="M2108" s="42">
        <v>66.908400999999998</v>
      </c>
      <c r="N2108" s="42">
        <v>29.598396999999999</v>
      </c>
      <c r="O2108" s="42">
        <v>26.183197</v>
      </c>
      <c r="P2108" s="42">
        <v>33</v>
      </c>
      <c r="Q2108" s="42">
        <v>54</v>
      </c>
      <c r="R2108" s="42">
        <v>71</v>
      </c>
      <c r="S2108" s="42">
        <v>44</v>
      </c>
      <c r="T2108" s="42">
        <v>35</v>
      </c>
      <c r="U2108" s="42">
        <v>18</v>
      </c>
      <c r="V2108" s="42">
        <v>170.70813000000001</v>
      </c>
      <c r="W2108" s="42">
        <v>35.290396000000001</v>
      </c>
      <c r="X2108" s="42">
        <v>23.649206</v>
      </c>
      <c r="Y2108" s="42">
        <v>49.274166999999998</v>
      </c>
      <c r="Z2108" s="42">
        <v>38.587963999999999</v>
      </c>
      <c r="AA2108" s="42">
        <v>13.660799000000001</v>
      </c>
      <c r="AB2108" s="42">
        <v>9.1071989999999996</v>
      </c>
      <c r="AC2108" s="42">
        <v>1.1384000000000001</v>
      </c>
      <c r="AD2108" s="42">
        <v>42.840518000000003</v>
      </c>
      <c r="AE2108" s="42">
        <v>109.65321400000001</v>
      </c>
      <c r="AF2108" s="42">
        <v>18.214397999999999</v>
      </c>
      <c r="AG2108" s="42">
        <v>149.29186999999999</v>
      </c>
      <c r="AH2108" s="42">
        <v>27.321597000000001</v>
      </c>
      <c r="AI2108" s="42">
        <v>20.792242999999999</v>
      </c>
      <c r="AJ2108" s="42">
        <v>40.982396000000001</v>
      </c>
      <c r="AK2108" s="42">
        <v>28.320437999999999</v>
      </c>
      <c r="AL2108" s="42">
        <v>15.937597999999999</v>
      </c>
      <c r="AM2108" s="42">
        <v>15.937597999999999</v>
      </c>
      <c r="AN2108" s="42">
        <v>0</v>
      </c>
      <c r="AO2108" s="42">
        <v>36.010119000000003</v>
      </c>
      <c r="AP2108" s="42">
        <v>87.098553999999993</v>
      </c>
      <c r="AQ2108" s="42">
        <v>26.183197</v>
      </c>
      <c r="AR2108" s="42">
        <v>263.08000600000003</v>
      </c>
      <c r="AS2108" s="42">
        <v>22.767997999999999</v>
      </c>
      <c r="AT2108" s="42">
        <v>0</v>
      </c>
      <c r="AU2108" s="42">
        <v>13.660799000000001</v>
      </c>
      <c r="AV2108" s="42">
        <v>18.214397999999999</v>
      </c>
      <c r="AW2108" s="42">
        <v>27.321597000000001</v>
      </c>
      <c r="AX2108" s="42">
        <v>68.3917</v>
      </c>
      <c r="AY2108" s="42">
        <v>77.411192</v>
      </c>
      <c r="AZ2108" s="42">
        <v>35.312322999999999</v>
      </c>
      <c r="BA2108" s="42">
        <v>132.14209299999999</v>
      </c>
      <c r="BB2108" s="42">
        <v>13.660799000000001</v>
      </c>
      <c r="BC2108" s="42">
        <v>0</v>
      </c>
      <c r="BD2108" s="42">
        <v>4.5536000000000003</v>
      </c>
      <c r="BE2108" s="42">
        <v>9.1071989999999996</v>
      </c>
      <c r="BF2108" s="42">
        <v>0</v>
      </c>
      <c r="BG2108" s="42">
        <v>55.289138000000001</v>
      </c>
      <c r="BH2108" s="42">
        <v>40.982396000000001</v>
      </c>
      <c r="BI2108" s="42">
        <v>8.5489630000000005</v>
      </c>
      <c r="BJ2108" s="42">
        <v>130.93791300000001</v>
      </c>
      <c r="BK2108" s="42">
        <v>9.1071989999999996</v>
      </c>
      <c r="BL2108" s="42">
        <v>0</v>
      </c>
      <c r="BM2108" s="42">
        <v>9.1071989999999996</v>
      </c>
      <c r="BN2108" s="42">
        <v>9.1071989999999996</v>
      </c>
      <c r="BO2108" s="42">
        <v>27.321597000000001</v>
      </c>
      <c r="BP2108" s="42">
        <v>13.102562000000001</v>
      </c>
      <c r="BQ2108" s="42">
        <v>36.428795999999998</v>
      </c>
      <c r="BR2108" s="42">
        <v>26.763361</v>
      </c>
      <c r="BS2108" s="42">
        <v>30.200486999999999</v>
      </c>
      <c r="BT2108" s="42">
        <v>0</v>
      </c>
      <c r="BU2108" s="42">
        <v>0</v>
      </c>
      <c r="BV2108" s="42">
        <v>0</v>
      </c>
      <c r="BW2108" s="42">
        <v>4.5536000000000003</v>
      </c>
      <c r="BX2108" s="42">
        <v>0</v>
      </c>
      <c r="BY2108" s="42">
        <v>8.5489630000000005</v>
      </c>
      <c r="BZ2108" s="42">
        <v>0</v>
      </c>
      <c r="CA2108" s="42">
        <v>17.097925</v>
      </c>
      <c r="CB2108" s="42">
        <v>142.36576500000001</v>
      </c>
      <c r="CC2108" s="42">
        <v>18.214397999999999</v>
      </c>
      <c r="CD2108" s="42">
        <v>0</v>
      </c>
      <c r="CE2108" s="42">
        <v>13.660799000000001</v>
      </c>
      <c r="CF2108" s="42">
        <v>9.1071989999999996</v>
      </c>
      <c r="CG2108" s="42">
        <v>27.321597000000001</v>
      </c>
      <c r="CH2108" s="42">
        <v>55.847375</v>
      </c>
      <c r="CI2108" s="42">
        <v>4.5536000000000003</v>
      </c>
      <c r="CJ2108" s="42">
        <v>13.660799000000001</v>
      </c>
      <c r="CK2108" s="42">
        <v>90.513754000000006</v>
      </c>
      <c r="CL2108" s="42">
        <v>4.5536000000000003</v>
      </c>
      <c r="CM2108" s="42">
        <v>0</v>
      </c>
      <c r="CN2108" s="42">
        <v>0</v>
      </c>
      <c r="CO2108" s="42">
        <v>4.5536000000000003</v>
      </c>
      <c r="CP2108" s="42">
        <v>0</v>
      </c>
      <c r="CQ2108" s="42">
        <v>3.9953630000000002</v>
      </c>
      <c r="CR2108" s="42">
        <v>72.857591999999997</v>
      </c>
      <c r="CS2108" s="42">
        <v>4.5536000000000003</v>
      </c>
    </row>
    <row r="2109" spans="1:97">
      <c r="A2109" s="40" t="s">
        <v>4929</v>
      </c>
      <c r="B2109" s="40" t="s">
        <v>289</v>
      </c>
      <c r="C2109" s="40" t="s">
        <v>4176</v>
      </c>
      <c r="D2109" s="40" t="s">
        <v>4187</v>
      </c>
      <c r="E2109" s="40" t="s">
        <v>4326</v>
      </c>
      <c r="F2109" s="40" t="s">
        <v>2814</v>
      </c>
      <c r="G2109" s="41" t="s">
        <v>294</v>
      </c>
      <c r="H2109" s="40" t="s">
        <v>4930</v>
      </c>
      <c r="I2109" s="42">
        <v>360</v>
      </c>
      <c r="J2109" s="42">
        <v>58.816901000000001</v>
      </c>
      <c r="K2109" s="42">
        <v>54.760562999999998</v>
      </c>
      <c r="L2109" s="42">
        <v>56.788732000000003</v>
      </c>
      <c r="M2109" s="42">
        <v>82.140844999999999</v>
      </c>
      <c r="N2109" s="42">
        <v>47.661971999999999</v>
      </c>
      <c r="O2109" s="42">
        <v>59.830986000000003</v>
      </c>
      <c r="P2109" s="42">
        <v>48</v>
      </c>
      <c r="Q2109" s="42">
        <v>44</v>
      </c>
      <c r="R2109" s="42">
        <v>71</v>
      </c>
      <c r="S2109" s="42">
        <v>59</v>
      </c>
      <c r="T2109" s="42">
        <v>73</v>
      </c>
      <c r="U2109" s="42">
        <v>53</v>
      </c>
      <c r="V2109" s="42">
        <v>184.56338</v>
      </c>
      <c r="W2109" s="42">
        <v>32.450704000000002</v>
      </c>
      <c r="X2109" s="42">
        <v>28.394366000000002</v>
      </c>
      <c r="Y2109" s="42">
        <v>34.478873</v>
      </c>
      <c r="Z2109" s="42">
        <v>40.563380000000002</v>
      </c>
      <c r="AA2109" s="42">
        <v>23.323944000000001</v>
      </c>
      <c r="AB2109" s="42">
        <v>23.323944000000001</v>
      </c>
      <c r="AC2109" s="42">
        <v>2.0281690000000001</v>
      </c>
      <c r="AD2109" s="42">
        <v>42.591549000000001</v>
      </c>
      <c r="AE2109" s="42">
        <v>99.380281999999994</v>
      </c>
      <c r="AF2109" s="42">
        <v>42.591549000000001</v>
      </c>
      <c r="AG2109" s="42">
        <v>175.43662</v>
      </c>
      <c r="AH2109" s="42">
        <v>26.366197</v>
      </c>
      <c r="AI2109" s="42">
        <v>26.366197</v>
      </c>
      <c r="AJ2109" s="42">
        <v>22.309858999999999</v>
      </c>
      <c r="AK2109" s="42">
        <v>41.577464999999997</v>
      </c>
      <c r="AL2109" s="42">
        <v>24.338028000000001</v>
      </c>
      <c r="AM2109" s="42">
        <v>28.394366000000002</v>
      </c>
      <c r="AN2109" s="42">
        <v>6.0845070000000003</v>
      </c>
      <c r="AO2109" s="42">
        <v>33.464789000000003</v>
      </c>
      <c r="AP2109" s="42">
        <v>87.211268000000004</v>
      </c>
      <c r="AQ2109" s="42">
        <v>54.760562999999998</v>
      </c>
      <c r="AR2109" s="42">
        <v>283.94366200000002</v>
      </c>
      <c r="AS2109" s="42">
        <v>28.394366000000002</v>
      </c>
      <c r="AT2109" s="42">
        <v>8.1126760000000004</v>
      </c>
      <c r="AU2109" s="42">
        <v>16.225352000000001</v>
      </c>
      <c r="AV2109" s="42">
        <v>32.450704000000002</v>
      </c>
      <c r="AW2109" s="42">
        <v>36.507041999999998</v>
      </c>
      <c r="AX2109" s="42">
        <v>32.450704000000002</v>
      </c>
      <c r="AY2109" s="42">
        <v>85.183098999999999</v>
      </c>
      <c r="AZ2109" s="42">
        <v>44.619717999999999</v>
      </c>
      <c r="BA2109" s="42">
        <v>141.97183100000001</v>
      </c>
      <c r="BB2109" s="42">
        <v>20.281690000000001</v>
      </c>
      <c r="BC2109" s="42">
        <v>8.1126760000000004</v>
      </c>
      <c r="BD2109" s="42">
        <v>8.1126760000000004</v>
      </c>
      <c r="BE2109" s="42">
        <v>20.281690000000001</v>
      </c>
      <c r="BF2109" s="42">
        <v>0</v>
      </c>
      <c r="BG2109" s="42">
        <v>24.338028000000001</v>
      </c>
      <c r="BH2109" s="42">
        <v>40.563380000000002</v>
      </c>
      <c r="BI2109" s="42">
        <v>20.281690000000001</v>
      </c>
      <c r="BJ2109" s="42">
        <v>141.97183100000001</v>
      </c>
      <c r="BK2109" s="42">
        <v>8.1126760000000004</v>
      </c>
      <c r="BL2109" s="42">
        <v>0</v>
      </c>
      <c r="BM2109" s="42">
        <v>8.1126760000000004</v>
      </c>
      <c r="BN2109" s="42">
        <v>12.169014000000001</v>
      </c>
      <c r="BO2109" s="42">
        <v>36.507041999999998</v>
      </c>
      <c r="BP2109" s="42">
        <v>8.1126760000000004</v>
      </c>
      <c r="BQ2109" s="42">
        <v>44.619717999999999</v>
      </c>
      <c r="BR2109" s="42">
        <v>24.338028000000001</v>
      </c>
      <c r="BS2109" s="42">
        <v>32.450704000000002</v>
      </c>
      <c r="BT2109" s="42">
        <v>0</v>
      </c>
      <c r="BU2109" s="42">
        <v>0</v>
      </c>
      <c r="BV2109" s="42">
        <v>0</v>
      </c>
      <c r="BW2109" s="42">
        <v>4.0563380000000002</v>
      </c>
      <c r="BX2109" s="42">
        <v>8.1126760000000004</v>
      </c>
      <c r="BY2109" s="42">
        <v>4.0563380000000002</v>
      </c>
      <c r="BZ2109" s="42">
        <v>0</v>
      </c>
      <c r="CA2109" s="42">
        <v>16.225352000000001</v>
      </c>
      <c r="CB2109" s="42">
        <v>150.084507</v>
      </c>
      <c r="CC2109" s="42">
        <v>28.394366000000002</v>
      </c>
      <c r="CD2109" s="42">
        <v>8.1126760000000004</v>
      </c>
      <c r="CE2109" s="42">
        <v>12.169014000000001</v>
      </c>
      <c r="CF2109" s="42">
        <v>28.394366000000002</v>
      </c>
      <c r="CG2109" s="42">
        <v>20.281690000000001</v>
      </c>
      <c r="CH2109" s="42">
        <v>28.394366000000002</v>
      </c>
      <c r="CI2109" s="42">
        <v>0</v>
      </c>
      <c r="CJ2109" s="42">
        <v>24.338028000000001</v>
      </c>
      <c r="CK2109" s="42">
        <v>101.408451</v>
      </c>
      <c r="CL2109" s="42">
        <v>0</v>
      </c>
      <c r="CM2109" s="42">
        <v>0</v>
      </c>
      <c r="CN2109" s="42">
        <v>4.0563380000000002</v>
      </c>
      <c r="CO2109" s="42">
        <v>0</v>
      </c>
      <c r="CP2109" s="42">
        <v>8.1126760000000004</v>
      </c>
      <c r="CQ2109" s="42">
        <v>0</v>
      </c>
      <c r="CR2109" s="42">
        <v>85.183098999999999</v>
      </c>
      <c r="CS2109" s="42">
        <v>4.0563380000000002</v>
      </c>
    </row>
    <row r="2110" spans="1:97">
      <c r="A2110" s="40" t="s">
        <v>4931</v>
      </c>
      <c r="B2110" s="40" t="s">
        <v>289</v>
      </c>
      <c r="C2110" s="40" t="s">
        <v>4176</v>
      </c>
      <c r="D2110" s="40" t="s">
        <v>4201</v>
      </c>
      <c r="E2110" s="40" t="s">
        <v>4481</v>
      </c>
      <c r="F2110" s="40" t="s">
        <v>2903</v>
      </c>
      <c r="G2110" s="41" t="s">
        <v>294</v>
      </c>
      <c r="H2110" s="40" t="s">
        <v>4932</v>
      </c>
      <c r="I2110" s="42">
        <v>550</v>
      </c>
      <c r="J2110" s="42">
        <v>104</v>
      </c>
      <c r="K2110" s="42">
        <v>85</v>
      </c>
      <c r="L2110" s="42">
        <v>119</v>
      </c>
      <c r="M2110" s="42">
        <v>121</v>
      </c>
      <c r="N2110" s="42">
        <v>79</v>
      </c>
      <c r="O2110" s="42">
        <v>42</v>
      </c>
      <c r="P2110" s="42">
        <v>103</v>
      </c>
      <c r="Q2110" s="42">
        <v>95</v>
      </c>
      <c r="R2110" s="42">
        <v>126</v>
      </c>
      <c r="S2110" s="42">
        <v>93</v>
      </c>
      <c r="T2110" s="42">
        <v>73</v>
      </c>
      <c r="U2110" s="42">
        <v>38</v>
      </c>
      <c r="V2110" s="42">
        <v>274</v>
      </c>
      <c r="W2110" s="42">
        <v>48</v>
      </c>
      <c r="X2110" s="42">
        <v>48</v>
      </c>
      <c r="Y2110" s="42">
        <v>60</v>
      </c>
      <c r="Z2110" s="42">
        <v>61</v>
      </c>
      <c r="AA2110" s="42">
        <v>42</v>
      </c>
      <c r="AB2110" s="42">
        <v>15</v>
      </c>
      <c r="AC2110" s="42">
        <v>0</v>
      </c>
      <c r="AD2110" s="42">
        <v>68</v>
      </c>
      <c r="AE2110" s="42">
        <v>166</v>
      </c>
      <c r="AF2110" s="42">
        <v>40</v>
      </c>
      <c r="AG2110" s="42">
        <v>276</v>
      </c>
      <c r="AH2110" s="42">
        <v>56</v>
      </c>
      <c r="AI2110" s="42">
        <v>37</v>
      </c>
      <c r="AJ2110" s="42">
        <v>59</v>
      </c>
      <c r="AK2110" s="42">
        <v>60</v>
      </c>
      <c r="AL2110" s="42">
        <v>37</v>
      </c>
      <c r="AM2110" s="42">
        <v>27</v>
      </c>
      <c r="AN2110" s="42">
        <v>0</v>
      </c>
      <c r="AO2110" s="42">
        <v>72</v>
      </c>
      <c r="AP2110" s="42">
        <v>153</v>
      </c>
      <c r="AQ2110" s="42">
        <v>51</v>
      </c>
      <c r="AR2110" s="42">
        <v>488</v>
      </c>
      <c r="AS2110" s="42">
        <v>28</v>
      </c>
      <c r="AT2110" s="42">
        <v>16</v>
      </c>
      <c r="AU2110" s="42">
        <v>20</v>
      </c>
      <c r="AV2110" s="42">
        <v>76</v>
      </c>
      <c r="AW2110" s="42">
        <v>64</v>
      </c>
      <c r="AX2110" s="42">
        <v>92</v>
      </c>
      <c r="AY2110" s="42">
        <v>136</v>
      </c>
      <c r="AZ2110" s="42">
        <v>56</v>
      </c>
      <c r="BA2110" s="42">
        <v>264</v>
      </c>
      <c r="BB2110" s="42">
        <v>16</v>
      </c>
      <c r="BC2110" s="42">
        <v>8</v>
      </c>
      <c r="BD2110" s="42">
        <v>12</v>
      </c>
      <c r="BE2110" s="42">
        <v>48</v>
      </c>
      <c r="BF2110" s="42">
        <v>12</v>
      </c>
      <c r="BG2110" s="42">
        <v>80</v>
      </c>
      <c r="BH2110" s="42">
        <v>60</v>
      </c>
      <c r="BI2110" s="42">
        <v>28</v>
      </c>
      <c r="BJ2110" s="42">
        <v>224</v>
      </c>
      <c r="BK2110" s="42">
        <v>12</v>
      </c>
      <c r="BL2110" s="42">
        <v>8</v>
      </c>
      <c r="BM2110" s="42">
        <v>8</v>
      </c>
      <c r="BN2110" s="42">
        <v>28</v>
      </c>
      <c r="BO2110" s="42">
        <v>52</v>
      </c>
      <c r="BP2110" s="42">
        <v>12</v>
      </c>
      <c r="BQ2110" s="42">
        <v>76</v>
      </c>
      <c r="BR2110" s="42">
        <v>28</v>
      </c>
      <c r="BS2110" s="42">
        <v>80</v>
      </c>
      <c r="BT2110" s="42">
        <v>0</v>
      </c>
      <c r="BU2110" s="42">
        <v>0</v>
      </c>
      <c r="BV2110" s="42">
        <v>4</v>
      </c>
      <c r="BW2110" s="42">
        <v>4</v>
      </c>
      <c r="BX2110" s="42">
        <v>8</v>
      </c>
      <c r="BY2110" s="42">
        <v>28</v>
      </c>
      <c r="BZ2110" s="42">
        <v>0</v>
      </c>
      <c r="CA2110" s="42">
        <v>36</v>
      </c>
      <c r="CB2110" s="42">
        <v>224</v>
      </c>
      <c r="CC2110" s="42">
        <v>20</v>
      </c>
      <c r="CD2110" s="42">
        <v>12</v>
      </c>
      <c r="CE2110" s="42">
        <v>8</v>
      </c>
      <c r="CF2110" s="42">
        <v>56</v>
      </c>
      <c r="CG2110" s="42">
        <v>52</v>
      </c>
      <c r="CH2110" s="42">
        <v>64</v>
      </c>
      <c r="CI2110" s="42">
        <v>0</v>
      </c>
      <c r="CJ2110" s="42">
        <v>12</v>
      </c>
      <c r="CK2110" s="42">
        <v>184</v>
      </c>
      <c r="CL2110" s="42">
        <v>8</v>
      </c>
      <c r="CM2110" s="42">
        <v>4</v>
      </c>
      <c r="CN2110" s="42">
        <v>8</v>
      </c>
      <c r="CO2110" s="42">
        <v>16</v>
      </c>
      <c r="CP2110" s="42">
        <v>4</v>
      </c>
      <c r="CQ2110" s="42">
        <v>0</v>
      </c>
      <c r="CR2110" s="42">
        <v>136</v>
      </c>
      <c r="CS2110" s="42">
        <v>8</v>
      </c>
    </row>
    <row r="2111" spans="1:97">
      <c r="A2111" s="40" t="s">
        <v>4933</v>
      </c>
      <c r="B2111" s="40" t="s">
        <v>289</v>
      </c>
      <c r="C2111" s="40" t="s">
        <v>4176</v>
      </c>
      <c r="D2111" s="40" t="s">
        <v>4177</v>
      </c>
      <c r="E2111" s="40" t="s">
        <v>4288</v>
      </c>
      <c r="F2111" s="40" t="s">
        <v>2814</v>
      </c>
      <c r="G2111" s="41" t="s">
        <v>294</v>
      </c>
      <c r="H2111" s="40" t="s">
        <v>4934</v>
      </c>
      <c r="I2111" s="42">
        <v>411</v>
      </c>
      <c r="J2111" s="42">
        <v>48.329507</v>
      </c>
      <c r="K2111" s="42">
        <v>57.391289999999998</v>
      </c>
      <c r="L2111" s="42">
        <v>59.405019000000003</v>
      </c>
      <c r="M2111" s="42">
        <v>91.624690999999999</v>
      </c>
      <c r="N2111" s="42">
        <v>75.540835999999999</v>
      </c>
      <c r="O2111" s="42">
        <v>78.708657000000002</v>
      </c>
      <c r="P2111" s="42">
        <v>68</v>
      </c>
      <c r="Q2111" s="42">
        <v>53</v>
      </c>
      <c r="R2111" s="42">
        <v>98</v>
      </c>
      <c r="S2111" s="42">
        <v>71</v>
      </c>
      <c r="T2111" s="42">
        <v>85</v>
      </c>
      <c r="U2111" s="42">
        <v>44</v>
      </c>
      <c r="V2111" s="42">
        <v>200.400724</v>
      </c>
      <c r="W2111" s="42">
        <v>24.164753999999999</v>
      </c>
      <c r="X2111" s="42">
        <v>27.185348000000001</v>
      </c>
      <c r="Y2111" s="42">
        <v>29.199076999999999</v>
      </c>
      <c r="Z2111" s="42">
        <v>48.329507</v>
      </c>
      <c r="AA2111" s="42">
        <v>38.26952</v>
      </c>
      <c r="AB2111" s="42">
        <v>33.252516999999997</v>
      </c>
      <c r="AC2111" s="42">
        <v>0</v>
      </c>
      <c r="AD2111" s="42">
        <v>33.226536000000003</v>
      </c>
      <c r="AE2111" s="42">
        <v>113.784375</v>
      </c>
      <c r="AF2111" s="42">
        <v>53.389811999999999</v>
      </c>
      <c r="AG2111" s="42">
        <v>210.599276</v>
      </c>
      <c r="AH2111" s="42">
        <v>24.164753999999999</v>
      </c>
      <c r="AI2111" s="42">
        <v>30.205942</v>
      </c>
      <c r="AJ2111" s="42">
        <v>30.205942</v>
      </c>
      <c r="AK2111" s="42">
        <v>43.295183999999999</v>
      </c>
      <c r="AL2111" s="42">
        <v>37.271315999999999</v>
      </c>
      <c r="AM2111" s="42">
        <v>36.351055000000002</v>
      </c>
      <c r="AN2111" s="42">
        <v>9.1050839999999997</v>
      </c>
      <c r="AO2111" s="42">
        <v>37.253995000000003</v>
      </c>
      <c r="AP2111" s="42">
        <v>103.715728</v>
      </c>
      <c r="AQ2111" s="42">
        <v>69.629553000000001</v>
      </c>
      <c r="AR2111" s="42">
        <v>374.76152999999999</v>
      </c>
      <c r="AS2111" s="42">
        <v>24.164753999999999</v>
      </c>
      <c r="AT2111" s="42">
        <v>12.082376999999999</v>
      </c>
      <c r="AU2111" s="42">
        <v>8.0549180000000007</v>
      </c>
      <c r="AV2111" s="42">
        <v>28.226853999999999</v>
      </c>
      <c r="AW2111" s="42">
        <v>64.439342999999994</v>
      </c>
      <c r="AX2111" s="42">
        <v>40.274588999999999</v>
      </c>
      <c r="AY2111" s="42">
        <v>157.24410599999999</v>
      </c>
      <c r="AZ2111" s="42">
        <v>40.274588999999999</v>
      </c>
      <c r="BA2111" s="42">
        <v>181.27029400000001</v>
      </c>
      <c r="BB2111" s="42">
        <v>16.109836000000001</v>
      </c>
      <c r="BC2111" s="42">
        <v>12.082376999999999</v>
      </c>
      <c r="BD2111" s="42">
        <v>4.0274590000000003</v>
      </c>
      <c r="BE2111" s="42">
        <v>20.171935999999999</v>
      </c>
      <c r="BF2111" s="42">
        <v>12.082376999999999</v>
      </c>
      <c r="BG2111" s="42">
        <v>40.274588999999999</v>
      </c>
      <c r="BH2111" s="42">
        <v>64.439342999999994</v>
      </c>
      <c r="BI2111" s="42">
        <v>12.082376999999999</v>
      </c>
      <c r="BJ2111" s="42">
        <v>193.49123599999999</v>
      </c>
      <c r="BK2111" s="42">
        <v>8.0549180000000007</v>
      </c>
      <c r="BL2111" s="42">
        <v>0</v>
      </c>
      <c r="BM2111" s="42">
        <v>4.0274590000000003</v>
      </c>
      <c r="BN2111" s="42">
        <v>8.0549180000000007</v>
      </c>
      <c r="BO2111" s="42">
        <v>52.356966</v>
      </c>
      <c r="BP2111" s="42">
        <v>0</v>
      </c>
      <c r="BQ2111" s="42">
        <v>92.804762999999994</v>
      </c>
      <c r="BR2111" s="42">
        <v>28.192212999999999</v>
      </c>
      <c r="BS2111" s="42">
        <v>52.356966</v>
      </c>
      <c r="BT2111" s="42">
        <v>0</v>
      </c>
      <c r="BU2111" s="42">
        <v>0</v>
      </c>
      <c r="BV2111" s="42">
        <v>0</v>
      </c>
      <c r="BW2111" s="42">
        <v>8.0549180000000007</v>
      </c>
      <c r="BX2111" s="42">
        <v>0</v>
      </c>
      <c r="BY2111" s="42">
        <v>12.082376999999999</v>
      </c>
      <c r="BZ2111" s="42">
        <v>0</v>
      </c>
      <c r="CA2111" s="42">
        <v>32.219670999999998</v>
      </c>
      <c r="CB2111" s="42">
        <v>128.87868599999999</v>
      </c>
      <c r="CC2111" s="42">
        <v>12.082376999999999</v>
      </c>
      <c r="CD2111" s="42">
        <v>4.0274590000000003</v>
      </c>
      <c r="CE2111" s="42">
        <v>8.0549180000000007</v>
      </c>
      <c r="CF2111" s="42">
        <v>16.109836000000001</v>
      </c>
      <c r="CG2111" s="42">
        <v>60.411884000000001</v>
      </c>
      <c r="CH2111" s="42">
        <v>24.164753999999999</v>
      </c>
      <c r="CI2111" s="42">
        <v>0</v>
      </c>
      <c r="CJ2111" s="42">
        <v>4.0274590000000003</v>
      </c>
      <c r="CK2111" s="42">
        <v>193.52587800000001</v>
      </c>
      <c r="CL2111" s="42">
        <v>12.082376999999999</v>
      </c>
      <c r="CM2111" s="42">
        <v>8.0549180000000007</v>
      </c>
      <c r="CN2111" s="42">
        <v>0</v>
      </c>
      <c r="CO2111" s="42">
        <v>4.0621</v>
      </c>
      <c r="CP2111" s="42">
        <v>4.0274590000000003</v>
      </c>
      <c r="CQ2111" s="42">
        <v>4.0274590000000003</v>
      </c>
      <c r="CR2111" s="42">
        <v>157.24410599999999</v>
      </c>
      <c r="CS2111" s="42">
        <v>4.0274590000000003</v>
      </c>
    </row>
    <row r="2112" spans="1:97">
      <c r="A2112" s="40" t="s">
        <v>4935</v>
      </c>
      <c r="B2112" s="40" t="s">
        <v>289</v>
      </c>
      <c r="C2112" s="40" t="s">
        <v>4176</v>
      </c>
      <c r="D2112" s="40" t="s">
        <v>4177</v>
      </c>
      <c r="E2112" s="40" t="s">
        <v>4354</v>
      </c>
      <c r="F2112" s="40" t="s">
        <v>2814</v>
      </c>
      <c r="G2112" s="41" t="s">
        <v>294</v>
      </c>
      <c r="H2112" s="40" t="s">
        <v>4936</v>
      </c>
      <c r="I2112" s="42">
        <v>125</v>
      </c>
      <c r="J2112" s="42">
        <v>6</v>
      </c>
      <c r="K2112" s="42">
        <v>30</v>
      </c>
      <c r="L2112" s="42">
        <v>19</v>
      </c>
      <c r="M2112" s="42">
        <v>32</v>
      </c>
      <c r="N2112" s="42">
        <v>19</v>
      </c>
      <c r="O2112" s="42">
        <v>19</v>
      </c>
      <c r="P2112" s="42">
        <v>17</v>
      </c>
      <c r="Q2112" s="42">
        <v>14</v>
      </c>
      <c r="R2112" s="42">
        <v>27</v>
      </c>
      <c r="S2112" s="42">
        <v>23</v>
      </c>
      <c r="T2112" s="42">
        <v>26</v>
      </c>
      <c r="U2112" s="42">
        <v>21</v>
      </c>
      <c r="V2112" s="42">
        <v>69</v>
      </c>
      <c r="W2112" s="42">
        <v>2</v>
      </c>
      <c r="X2112" s="42">
        <v>17</v>
      </c>
      <c r="Y2112" s="42">
        <v>12</v>
      </c>
      <c r="Z2112" s="42">
        <v>15</v>
      </c>
      <c r="AA2112" s="42">
        <v>14</v>
      </c>
      <c r="AB2112" s="42">
        <v>9</v>
      </c>
      <c r="AC2112" s="42">
        <v>0</v>
      </c>
      <c r="AD2112" s="42">
        <v>5</v>
      </c>
      <c r="AE2112" s="42">
        <v>48</v>
      </c>
      <c r="AF2112" s="42">
        <v>16</v>
      </c>
      <c r="AG2112" s="42">
        <v>56</v>
      </c>
      <c r="AH2112" s="42">
        <v>4</v>
      </c>
      <c r="AI2112" s="42">
        <v>13</v>
      </c>
      <c r="AJ2112" s="42">
        <v>7</v>
      </c>
      <c r="AK2112" s="42">
        <v>17</v>
      </c>
      <c r="AL2112" s="42">
        <v>5</v>
      </c>
      <c r="AM2112" s="42">
        <v>9</v>
      </c>
      <c r="AN2112" s="42">
        <v>1</v>
      </c>
      <c r="AO2112" s="42">
        <v>6</v>
      </c>
      <c r="AP2112" s="42">
        <v>36</v>
      </c>
      <c r="AQ2112" s="42">
        <v>14</v>
      </c>
      <c r="AR2112" s="42">
        <v>128</v>
      </c>
      <c r="AS2112" s="42">
        <v>24</v>
      </c>
      <c r="AT2112" s="42">
        <v>4</v>
      </c>
      <c r="AU2112" s="42">
        <v>8</v>
      </c>
      <c r="AV2112" s="42">
        <v>0</v>
      </c>
      <c r="AW2112" s="42">
        <v>20</v>
      </c>
      <c r="AX2112" s="42">
        <v>12</v>
      </c>
      <c r="AY2112" s="42">
        <v>40</v>
      </c>
      <c r="AZ2112" s="42">
        <v>20</v>
      </c>
      <c r="BA2112" s="42">
        <v>72</v>
      </c>
      <c r="BB2112" s="42">
        <v>20</v>
      </c>
      <c r="BC2112" s="42">
        <v>4</v>
      </c>
      <c r="BD2112" s="42">
        <v>4</v>
      </c>
      <c r="BE2112" s="42">
        <v>0</v>
      </c>
      <c r="BF2112" s="42">
        <v>0</v>
      </c>
      <c r="BG2112" s="42">
        <v>8</v>
      </c>
      <c r="BH2112" s="42">
        <v>24</v>
      </c>
      <c r="BI2112" s="42">
        <v>12</v>
      </c>
      <c r="BJ2112" s="42">
        <v>56</v>
      </c>
      <c r="BK2112" s="42">
        <v>4</v>
      </c>
      <c r="BL2112" s="42">
        <v>0</v>
      </c>
      <c r="BM2112" s="42">
        <v>4</v>
      </c>
      <c r="BN2112" s="42">
        <v>0</v>
      </c>
      <c r="BO2112" s="42">
        <v>20</v>
      </c>
      <c r="BP2112" s="42">
        <v>4</v>
      </c>
      <c r="BQ2112" s="42">
        <v>16</v>
      </c>
      <c r="BR2112" s="42">
        <v>8</v>
      </c>
      <c r="BS2112" s="42">
        <v>12</v>
      </c>
      <c r="BT2112" s="42">
        <v>0</v>
      </c>
      <c r="BU2112" s="42">
        <v>0</v>
      </c>
      <c r="BV2112" s="42">
        <v>0</v>
      </c>
      <c r="BW2112" s="42">
        <v>0</v>
      </c>
      <c r="BX2112" s="42">
        <v>4</v>
      </c>
      <c r="BY2112" s="42">
        <v>4</v>
      </c>
      <c r="BZ2112" s="42">
        <v>0</v>
      </c>
      <c r="CA2112" s="42">
        <v>4</v>
      </c>
      <c r="CB2112" s="42">
        <v>60</v>
      </c>
      <c r="CC2112" s="42">
        <v>16</v>
      </c>
      <c r="CD2112" s="42">
        <v>4</v>
      </c>
      <c r="CE2112" s="42">
        <v>8</v>
      </c>
      <c r="CF2112" s="42">
        <v>0</v>
      </c>
      <c r="CG2112" s="42">
        <v>12</v>
      </c>
      <c r="CH2112" s="42">
        <v>8</v>
      </c>
      <c r="CI2112" s="42">
        <v>0</v>
      </c>
      <c r="CJ2112" s="42">
        <v>12</v>
      </c>
      <c r="CK2112" s="42">
        <v>56</v>
      </c>
      <c r="CL2112" s="42">
        <v>8</v>
      </c>
      <c r="CM2112" s="42">
        <v>0</v>
      </c>
      <c r="CN2112" s="42">
        <v>0</v>
      </c>
      <c r="CO2112" s="42">
        <v>0</v>
      </c>
      <c r="CP2112" s="42">
        <v>4</v>
      </c>
      <c r="CQ2112" s="42">
        <v>0</v>
      </c>
      <c r="CR2112" s="42">
        <v>40</v>
      </c>
      <c r="CS2112" s="42">
        <v>4</v>
      </c>
    </row>
    <row r="2113" spans="1:97">
      <c r="A2113" s="40" t="s">
        <v>4937</v>
      </c>
      <c r="B2113" s="40" t="s">
        <v>289</v>
      </c>
      <c r="C2113" s="40" t="s">
        <v>4176</v>
      </c>
      <c r="D2113" s="40" t="s">
        <v>4177</v>
      </c>
      <c r="E2113" s="40" t="s">
        <v>4184</v>
      </c>
      <c r="F2113" s="40" t="s">
        <v>2814</v>
      </c>
      <c r="G2113" s="41" t="s">
        <v>294</v>
      </c>
      <c r="H2113" s="40" t="s">
        <v>4938</v>
      </c>
      <c r="I2113" s="42">
        <v>825</v>
      </c>
      <c r="J2113" s="42">
        <v>173.40195</v>
      </c>
      <c r="K2113" s="42">
        <v>121.56013</v>
      </c>
      <c r="L2113" s="42">
        <v>187.70314200000001</v>
      </c>
      <c r="M2113" s="42">
        <v>151.950163</v>
      </c>
      <c r="N2113" s="42">
        <v>116.197183</v>
      </c>
      <c r="O2113" s="42">
        <v>74.187432000000001</v>
      </c>
      <c r="P2113" s="42">
        <v>142</v>
      </c>
      <c r="Q2113" s="42">
        <v>107</v>
      </c>
      <c r="R2113" s="42">
        <v>171</v>
      </c>
      <c r="S2113" s="42">
        <v>138</v>
      </c>
      <c r="T2113" s="42">
        <v>118</v>
      </c>
      <c r="U2113" s="42">
        <v>51</v>
      </c>
      <c r="V2113" s="42">
        <v>399.53954499999998</v>
      </c>
      <c r="W2113" s="42">
        <v>87.594800000000006</v>
      </c>
      <c r="X2113" s="42">
        <v>66.143011999999999</v>
      </c>
      <c r="Y2113" s="42">
        <v>93.851571000000007</v>
      </c>
      <c r="Z2113" s="42">
        <v>67.930661000000001</v>
      </c>
      <c r="AA2113" s="42">
        <v>56.310943000000002</v>
      </c>
      <c r="AB2113" s="42">
        <v>27.708559000000001</v>
      </c>
      <c r="AC2113" s="42">
        <v>0</v>
      </c>
      <c r="AD2113" s="42">
        <v>113.51571</v>
      </c>
      <c r="AE2113" s="42">
        <v>225.24377000000001</v>
      </c>
      <c r="AF2113" s="42">
        <v>60.780065</v>
      </c>
      <c r="AG2113" s="42">
        <v>425.46045500000002</v>
      </c>
      <c r="AH2113" s="42">
        <v>85.807151000000005</v>
      </c>
      <c r="AI2113" s="42">
        <v>55.417118000000002</v>
      </c>
      <c r="AJ2113" s="42">
        <v>93.851571000000007</v>
      </c>
      <c r="AK2113" s="42">
        <v>84.019502000000003</v>
      </c>
      <c r="AL2113" s="42">
        <v>59.886240999999998</v>
      </c>
      <c r="AM2113" s="42">
        <v>43.797400000000003</v>
      </c>
      <c r="AN2113" s="42">
        <v>2.681473</v>
      </c>
      <c r="AO2113" s="42">
        <v>108.15276299999999</v>
      </c>
      <c r="AP2113" s="42">
        <v>234.18201500000001</v>
      </c>
      <c r="AQ2113" s="42">
        <v>83.125676999999996</v>
      </c>
      <c r="AR2113" s="42">
        <v>647.12892699999998</v>
      </c>
      <c r="AS2113" s="42">
        <v>7.1505960000000002</v>
      </c>
      <c r="AT2113" s="42">
        <v>21.451788000000001</v>
      </c>
      <c r="AU2113" s="42">
        <v>25.027086000000001</v>
      </c>
      <c r="AV2113" s="42">
        <v>117.984832</v>
      </c>
      <c r="AW2113" s="42">
        <v>107.258938</v>
      </c>
      <c r="AX2113" s="42">
        <v>78.656554999999997</v>
      </c>
      <c r="AY2113" s="42">
        <v>196.64138700000001</v>
      </c>
      <c r="AZ2113" s="42">
        <v>92.957746</v>
      </c>
      <c r="BA2113" s="42">
        <v>318.20151700000002</v>
      </c>
      <c r="BB2113" s="42">
        <v>3.5752980000000001</v>
      </c>
      <c r="BC2113" s="42">
        <v>10.725894</v>
      </c>
      <c r="BD2113" s="42">
        <v>21.451788000000001</v>
      </c>
      <c r="BE2113" s="42">
        <v>64.355362999999997</v>
      </c>
      <c r="BF2113" s="42">
        <v>21.451788000000001</v>
      </c>
      <c r="BG2113" s="42">
        <v>67.930661000000001</v>
      </c>
      <c r="BH2113" s="42">
        <v>85.807151000000005</v>
      </c>
      <c r="BI2113" s="42">
        <v>42.903574999999996</v>
      </c>
      <c r="BJ2113" s="42">
        <v>328.92741100000001</v>
      </c>
      <c r="BK2113" s="42">
        <v>3.5752980000000001</v>
      </c>
      <c r="BL2113" s="42">
        <v>10.725894</v>
      </c>
      <c r="BM2113" s="42">
        <v>3.5752980000000001</v>
      </c>
      <c r="BN2113" s="42">
        <v>53.629469</v>
      </c>
      <c r="BO2113" s="42">
        <v>85.807151000000005</v>
      </c>
      <c r="BP2113" s="42">
        <v>10.725894</v>
      </c>
      <c r="BQ2113" s="42">
        <v>110.834236</v>
      </c>
      <c r="BR2113" s="42">
        <v>50.054170999999997</v>
      </c>
      <c r="BS2113" s="42">
        <v>85.807151000000005</v>
      </c>
      <c r="BT2113" s="42">
        <v>0</v>
      </c>
      <c r="BU2113" s="42">
        <v>3.5752980000000001</v>
      </c>
      <c r="BV2113" s="42">
        <v>0</v>
      </c>
      <c r="BW2113" s="42">
        <v>7.1505960000000002</v>
      </c>
      <c r="BX2113" s="42">
        <v>10.725894</v>
      </c>
      <c r="BY2113" s="42">
        <v>14.301192</v>
      </c>
      <c r="BZ2113" s="42">
        <v>0</v>
      </c>
      <c r="CA2113" s="42">
        <v>50.054170999999997</v>
      </c>
      <c r="CB2113" s="42">
        <v>300.32502699999998</v>
      </c>
      <c r="CC2113" s="42">
        <v>7.1505960000000002</v>
      </c>
      <c r="CD2113" s="42">
        <v>17.87649</v>
      </c>
      <c r="CE2113" s="42">
        <v>17.87649</v>
      </c>
      <c r="CF2113" s="42">
        <v>100.10834199999999</v>
      </c>
      <c r="CG2113" s="42">
        <v>85.807151000000005</v>
      </c>
      <c r="CH2113" s="42">
        <v>53.629469</v>
      </c>
      <c r="CI2113" s="42">
        <v>0</v>
      </c>
      <c r="CJ2113" s="42">
        <v>17.87649</v>
      </c>
      <c r="CK2113" s="42">
        <v>260.99675000000002</v>
      </c>
      <c r="CL2113" s="42">
        <v>0</v>
      </c>
      <c r="CM2113" s="42">
        <v>0</v>
      </c>
      <c r="CN2113" s="42">
        <v>7.1505960000000002</v>
      </c>
      <c r="CO2113" s="42">
        <v>10.725894</v>
      </c>
      <c r="CP2113" s="42">
        <v>10.725894</v>
      </c>
      <c r="CQ2113" s="42">
        <v>10.725894</v>
      </c>
      <c r="CR2113" s="42">
        <v>196.64138700000001</v>
      </c>
      <c r="CS2113" s="42">
        <v>25.027086000000001</v>
      </c>
    </row>
    <row r="2114" spans="1:97">
      <c r="A2114" s="40" t="s">
        <v>4939</v>
      </c>
      <c r="B2114" s="40" t="s">
        <v>289</v>
      </c>
      <c r="C2114" s="40" t="s">
        <v>4176</v>
      </c>
      <c r="D2114" s="40" t="s">
        <v>4201</v>
      </c>
      <c r="E2114" s="40" t="s">
        <v>4208</v>
      </c>
      <c r="F2114" s="40" t="s">
        <v>2903</v>
      </c>
      <c r="G2114" s="41" t="s">
        <v>294</v>
      </c>
      <c r="H2114" s="40" t="s">
        <v>4940</v>
      </c>
      <c r="I2114" s="42">
        <v>254</v>
      </c>
      <c r="J2114" s="42">
        <v>60.184739</v>
      </c>
      <c r="K2114" s="42">
        <v>21.421686999999999</v>
      </c>
      <c r="L2114" s="42">
        <v>63.244979999999998</v>
      </c>
      <c r="M2114" s="42">
        <v>36.722892000000002</v>
      </c>
      <c r="N2114" s="42">
        <v>41.823293</v>
      </c>
      <c r="O2114" s="42">
        <v>30.602409999999999</v>
      </c>
      <c r="P2114" s="42">
        <v>31</v>
      </c>
      <c r="Q2114" s="42">
        <v>41</v>
      </c>
      <c r="R2114" s="42">
        <v>34</v>
      </c>
      <c r="S2114" s="42">
        <v>37</v>
      </c>
      <c r="T2114" s="42">
        <v>38</v>
      </c>
      <c r="U2114" s="42">
        <v>30</v>
      </c>
      <c r="V2114" s="42">
        <v>130.57028099999999</v>
      </c>
      <c r="W2114" s="42">
        <v>25.502008</v>
      </c>
      <c r="X2114" s="42">
        <v>13.261044</v>
      </c>
      <c r="Y2114" s="42">
        <v>34.682730999999997</v>
      </c>
      <c r="Z2114" s="42">
        <v>19.381526000000001</v>
      </c>
      <c r="AA2114" s="42">
        <v>21.421686999999999</v>
      </c>
      <c r="AB2114" s="42">
        <v>15.301205</v>
      </c>
      <c r="AC2114" s="42">
        <v>1.0200800000000001</v>
      </c>
      <c r="AD2114" s="42">
        <v>31.622489999999999</v>
      </c>
      <c r="AE2114" s="42">
        <v>70.385542000000001</v>
      </c>
      <c r="AF2114" s="42">
        <v>28.562249000000001</v>
      </c>
      <c r="AG2114" s="42">
        <v>123.42971900000001</v>
      </c>
      <c r="AH2114" s="42">
        <v>34.682730999999997</v>
      </c>
      <c r="AI2114" s="42">
        <v>8.1606430000000003</v>
      </c>
      <c r="AJ2114" s="42">
        <v>28.562249000000001</v>
      </c>
      <c r="AK2114" s="42">
        <v>17.341365</v>
      </c>
      <c r="AL2114" s="42">
        <v>20.401606000000001</v>
      </c>
      <c r="AM2114" s="42">
        <v>10.200803000000001</v>
      </c>
      <c r="AN2114" s="42">
        <v>4.0803209999999996</v>
      </c>
      <c r="AO2114" s="42">
        <v>36.722892000000002</v>
      </c>
      <c r="AP2114" s="42">
        <v>57.124498000000003</v>
      </c>
      <c r="AQ2114" s="42">
        <v>29.582329000000001</v>
      </c>
      <c r="AR2114" s="42">
        <v>199.935743</v>
      </c>
      <c r="AS2114" s="42">
        <v>20.401606000000001</v>
      </c>
      <c r="AT2114" s="42">
        <v>8.1606430000000003</v>
      </c>
      <c r="AU2114" s="42">
        <v>4.0803209999999996</v>
      </c>
      <c r="AV2114" s="42">
        <v>20.401606000000001</v>
      </c>
      <c r="AW2114" s="42">
        <v>20.401606000000001</v>
      </c>
      <c r="AX2114" s="42">
        <v>24.481928</v>
      </c>
      <c r="AY2114" s="42">
        <v>77.526104000000004</v>
      </c>
      <c r="AZ2114" s="42">
        <v>24.481928</v>
      </c>
      <c r="BA2114" s="42">
        <v>106.088353</v>
      </c>
      <c r="BB2114" s="42">
        <v>12.240964</v>
      </c>
      <c r="BC2114" s="42">
        <v>8.1606430000000003</v>
      </c>
      <c r="BD2114" s="42">
        <v>0</v>
      </c>
      <c r="BE2114" s="42">
        <v>12.240964</v>
      </c>
      <c r="BF2114" s="42">
        <v>4.0803209999999996</v>
      </c>
      <c r="BG2114" s="42">
        <v>20.401606000000001</v>
      </c>
      <c r="BH2114" s="42">
        <v>40.803213</v>
      </c>
      <c r="BI2114" s="42">
        <v>8.1606430000000003</v>
      </c>
      <c r="BJ2114" s="42">
        <v>93.847390000000004</v>
      </c>
      <c r="BK2114" s="42">
        <v>8.1606430000000003</v>
      </c>
      <c r="BL2114" s="42">
        <v>0</v>
      </c>
      <c r="BM2114" s="42">
        <v>4.0803209999999996</v>
      </c>
      <c r="BN2114" s="42">
        <v>8.1606430000000003</v>
      </c>
      <c r="BO2114" s="42">
        <v>16.321285</v>
      </c>
      <c r="BP2114" s="42">
        <v>4.0803209999999996</v>
      </c>
      <c r="BQ2114" s="42">
        <v>36.722892000000002</v>
      </c>
      <c r="BR2114" s="42">
        <v>16.321285</v>
      </c>
      <c r="BS2114" s="42">
        <v>16.321285</v>
      </c>
      <c r="BT2114" s="42">
        <v>0</v>
      </c>
      <c r="BU2114" s="42">
        <v>0</v>
      </c>
      <c r="BV2114" s="42">
        <v>0</v>
      </c>
      <c r="BW2114" s="42">
        <v>0</v>
      </c>
      <c r="BX2114" s="42">
        <v>4.0803209999999996</v>
      </c>
      <c r="BY2114" s="42">
        <v>0</v>
      </c>
      <c r="BZ2114" s="42">
        <v>0</v>
      </c>
      <c r="CA2114" s="42">
        <v>12.240964</v>
      </c>
      <c r="CB2114" s="42">
        <v>89.767067999999995</v>
      </c>
      <c r="CC2114" s="42">
        <v>20.401606000000001</v>
      </c>
      <c r="CD2114" s="42">
        <v>4.0803209999999996</v>
      </c>
      <c r="CE2114" s="42">
        <v>4.0803209999999996</v>
      </c>
      <c r="CF2114" s="42">
        <v>12.240964</v>
      </c>
      <c r="CG2114" s="42">
        <v>16.321285</v>
      </c>
      <c r="CH2114" s="42">
        <v>24.481928</v>
      </c>
      <c r="CI2114" s="42">
        <v>0</v>
      </c>
      <c r="CJ2114" s="42">
        <v>8.1606430000000003</v>
      </c>
      <c r="CK2114" s="42">
        <v>93.847390000000004</v>
      </c>
      <c r="CL2114" s="42">
        <v>0</v>
      </c>
      <c r="CM2114" s="42">
        <v>4.0803209999999996</v>
      </c>
      <c r="CN2114" s="42">
        <v>0</v>
      </c>
      <c r="CO2114" s="42">
        <v>8.1606430000000003</v>
      </c>
      <c r="CP2114" s="42">
        <v>0</v>
      </c>
      <c r="CQ2114" s="42">
        <v>0</v>
      </c>
      <c r="CR2114" s="42">
        <v>77.526104000000004</v>
      </c>
      <c r="CS2114" s="42">
        <v>4.0803209999999996</v>
      </c>
    </row>
    <row r="2115" spans="1:97">
      <c r="A2115" s="40" t="s">
        <v>4941</v>
      </c>
      <c r="B2115" s="40" t="s">
        <v>289</v>
      </c>
      <c r="C2115" s="40" t="s">
        <v>4176</v>
      </c>
      <c r="D2115" s="40" t="s">
        <v>4177</v>
      </c>
      <c r="E2115" s="40" t="s">
        <v>4253</v>
      </c>
      <c r="F2115" s="40" t="s">
        <v>2814</v>
      </c>
      <c r="G2115" s="41" t="s">
        <v>294</v>
      </c>
      <c r="H2115" s="40" t="s">
        <v>4942</v>
      </c>
      <c r="I2115" s="42">
        <v>280</v>
      </c>
      <c r="J2115" s="42">
        <v>60</v>
      </c>
      <c r="K2115" s="42">
        <v>30</v>
      </c>
      <c r="L2115" s="42">
        <v>60</v>
      </c>
      <c r="M2115" s="42">
        <v>58</v>
      </c>
      <c r="N2115" s="42">
        <v>41</v>
      </c>
      <c r="O2115" s="42">
        <v>31</v>
      </c>
      <c r="P2115" s="42">
        <v>30</v>
      </c>
      <c r="Q2115" s="42">
        <v>26</v>
      </c>
      <c r="R2115" s="42">
        <v>47</v>
      </c>
      <c r="S2115" s="42">
        <v>41</v>
      </c>
      <c r="T2115" s="42">
        <v>51</v>
      </c>
      <c r="U2115" s="42">
        <v>30</v>
      </c>
      <c r="V2115" s="42">
        <v>147</v>
      </c>
      <c r="W2115" s="42">
        <v>32</v>
      </c>
      <c r="X2115" s="42">
        <v>20</v>
      </c>
      <c r="Y2115" s="42">
        <v>29</v>
      </c>
      <c r="Z2115" s="42">
        <v>31</v>
      </c>
      <c r="AA2115" s="42">
        <v>23</v>
      </c>
      <c r="AB2115" s="42">
        <v>11</v>
      </c>
      <c r="AC2115" s="42">
        <v>1</v>
      </c>
      <c r="AD2115" s="42">
        <v>39</v>
      </c>
      <c r="AE2115" s="42">
        <v>81</v>
      </c>
      <c r="AF2115" s="42">
        <v>27</v>
      </c>
      <c r="AG2115" s="42">
        <v>133</v>
      </c>
      <c r="AH2115" s="42">
        <v>28</v>
      </c>
      <c r="AI2115" s="42">
        <v>10</v>
      </c>
      <c r="AJ2115" s="42">
        <v>31</v>
      </c>
      <c r="AK2115" s="42">
        <v>27</v>
      </c>
      <c r="AL2115" s="42">
        <v>18</v>
      </c>
      <c r="AM2115" s="42">
        <v>17</v>
      </c>
      <c r="AN2115" s="42">
        <v>2</v>
      </c>
      <c r="AO2115" s="42">
        <v>32</v>
      </c>
      <c r="AP2115" s="42">
        <v>72</v>
      </c>
      <c r="AQ2115" s="42">
        <v>29</v>
      </c>
      <c r="AR2115" s="42">
        <v>228</v>
      </c>
      <c r="AS2115" s="42">
        <v>36</v>
      </c>
      <c r="AT2115" s="42">
        <v>4</v>
      </c>
      <c r="AU2115" s="42">
        <v>8</v>
      </c>
      <c r="AV2115" s="42">
        <v>24</v>
      </c>
      <c r="AW2115" s="42">
        <v>36</v>
      </c>
      <c r="AX2115" s="42">
        <v>24</v>
      </c>
      <c r="AY2115" s="42">
        <v>92</v>
      </c>
      <c r="AZ2115" s="42">
        <v>4</v>
      </c>
      <c r="BA2115" s="42">
        <v>112</v>
      </c>
      <c r="BB2115" s="42">
        <v>28</v>
      </c>
      <c r="BC2115" s="42">
        <v>0</v>
      </c>
      <c r="BD2115" s="42">
        <v>8</v>
      </c>
      <c r="BE2115" s="42">
        <v>12</v>
      </c>
      <c r="BF2115" s="42">
        <v>4</v>
      </c>
      <c r="BG2115" s="42">
        <v>20</v>
      </c>
      <c r="BH2115" s="42">
        <v>40</v>
      </c>
      <c r="BI2115" s="42">
        <v>0</v>
      </c>
      <c r="BJ2115" s="42">
        <v>116</v>
      </c>
      <c r="BK2115" s="42">
        <v>8</v>
      </c>
      <c r="BL2115" s="42">
        <v>4</v>
      </c>
      <c r="BM2115" s="42">
        <v>0</v>
      </c>
      <c r="BN2115" s="42">
        <v>12</v>
      </c>
      <c r="BO2115" s="42">
        <v>32</v>
      </c>
      <c r="BP2115" s="42">
        <v>4</v>
      </c>
      <c r="BQ2115" s="42">
        <v>52</v>
      </c>
      <c r="BR2115" s="42">
        <v>4</v>
      </c>
      <c r="BS2115" s="42">
        <v>16</v>
      </c>
      <c r="BT2115" s="42">
        <v>0</v>
      </c>
      <c r="BU2115" s="42">
        <v>0</v>
      </c>
      <c r="BV2115" s="42">
        <v>0</v>
      </c>
      <c r="BW2115" s="42">
        <v>0</v>
      </c>
      <c r="BX2115" s="42">
        <v>4</v>
      </c>
      <c r="BY2115" s="42">
        <v>8</v>
      </c>
      <c r="BZ2115" s="42">
        <v>0</v>
      </c>
      <c r="CA2115" s="42">
        <v>4</v>
      </c>
      <c r="CB2115" s="42">
        <v>104</v>
      </c>
      <c r="CC2115" s="42">
        <v>24</v>
      </c>
      <c r="CD2115" s="42">
        <v>4</v>
      </c>
      <c r="CE2115" s="42">
        <v>8</v>
      </c>
      <c r="CF2115" s="42">
        <v>20</v>
      </c>
      <c r="CG2115" s="42">
        <v>32</v>
      </c>
      <c r="CH2115" s="42">
        <v>16</v>
      </c>
      <c r="CI2115" s="42">
        <v>0</v>
      </c>
      <c r="CJ2115" s="42">
        <v>0</v>
      </c>
      <c r="CK2115" s="42">
        <v>108</v>
      </c>
      <c r="CL2115" s="42">
        <v>12</v>
      </c>
      <c r="CM2115" s="42">
        <v>0</v>
      </c>
      <c r="CN2115" s="42">
        <v>0</v>
      </c>
      <c r="CO2115" s="42">
        <v>4</v>
      </c>
      <c r="CP2115" s="42">
        <v>0</v>
      </c>
      <c r="CQ2115" s="42">
        <v>0</v>
      </c>
      <c r="CR2115" s="42">
        <v>92</v>
      </c>
      <c r="CS2115" s="42">
        <v>0</v>
      </c>
    </row>
    <row r="2116" spans="1:97">
      <c r="A2116" s="40" t="s">
        <v>4943</v>
      </c>
      <c r="B2116" s="40" t="s">
        <v>289</v>
      </c>
      <c r="C2116" s="40" t="s">
        <v>4176</v>
      </c>
      <c r="D2116" s="40" t="s">
        <v>4177</v>
      </c>
      <c r="E2116" s="40" t="s">
        <v>4181</v>
      </c>
      <c r="F2116" s="40" t="s">
        <v>2814</v>
      </c>
      <c r="G2116" s="41" t="s">
        <v>294</v>
      </c>
      <c r="H2116" s="40" t="s">
        <v>4944</v>
      </c>
      <c r="I2116" s="42">
        <v>505</v>
      </c>
      <c r="J2116" s="42">
        <v>86.960581000000005</v>
      </c>
      <c r="K2116" s="42">
        <v>63.910787999999997</v>
      </c>
      <c r="L2116" s="42">
        <v>94.294606000000002</v>
      </c>
      <c r="M2116" s="42">
        <v>119.439834</v>
      </c>
      <c r="N2116" s="42">
        <v>89.056016999999997</v>
      </c>
      <c r="O2116" s="42">
        <v>51.338174000000002</v>
      </c>
      <c r="P2116" s="42">
        <v>85</v>
      </c>
      <c r="Q2116" s="42">
        <v>73</v>
      </c>
      <c r="R2116" s="42">
        <v>97</v>
      </c>
      <c r="S2116" s="42">
        <v>104</v>
      </c>
      <c r="T2116" s="42">
        <v>74</v>
      </c>
      <c r="U2116" s="42">
        <v>28</v>
      </c>
      <c r="V2116" s="42">
        <v>272.40663899999998</v>
      </c>
      <c r="W2116" s="42">
        <v>56.576763</v>
      </c>
      <c r="X2116" s="42">
        <v>40.860996</v>
      </c>
      <c r="Y2116" s="42">
        <v>45.051867000000001</v>
      </c>
      <c r="Z2116" s="42">
        <v>58.672198999999999</v>
      </c>
      <c r="AA2116" s="42">
        <v>45.051867000000001</v>
      </c>
      <c r="AB2116" s="42">
        <v>25.145227999999999</v>
      </c>
      <c r="AC2116" s="42">
        <v>1.0477179999999999</v>
      </c>
      <c r="AD2116" s="42">
        <v>79.626555999999994</v>
      </c>
      <c r="AE2116" s="42">
        <v>142.48962700000001</v>
      </c>
      <c r="AF2116" s="42">
        <v>50.290455999999999</v>
      </c>
      <c r="AG2116" s="42">
        <v>232.59336099999999</v>
      </c>
      <c r="AH2116" s="42">
        <v>30.383817000000001</v>
      </c>
      <c r="AI2116" s="42">
        <v>23.049793000000001</v>
      </c>
      <c r="AJ2116" s="42">
        <v>49.242739</v>
      </c>
      <c r="AK2116" s="42">
        <v>60.767634999999999</v>
      </c>
      <c r="AL2116" s="42">
        <v>44.004148999999998</v>
      </c>
      <c r="AM2116" s="42">
        <v>22.002075000000001</v>
      </c>
      <c r="AN2116" s="42">
        <v>3.143154</v>
      </c>
      <c r="AO2116" s="42">
        <v>40.860996</v>
      </c>
      <c r="AP2116" s="42">
        <v>143.53734399999999</v>
      </c>
      <c r="AQ2116" s="42">
        <v>48.195020999999997</v>
      </c>
      <c r="AR2116" s="42">
        <v>398.13278000000003</v>
      </c>
      <c r="AS2116" s="42">
        <v>4.1908709999999996</v>
      </c>
      <c r="AT2116" s="42">
        <v>33.526971000000003</v>
      </c>
      <c r="AU2116" s="42">
        <v>33.526971000000003</v>
      </c>
      <c r="AV2116" s="42">
        <v>88.008298999999994</v>
      </c>
      <c r="AW2116" s="42">
        <v>20.954357000000002</v>
      </c>
      <c r="AX2116" s="42">
        <v>33.526971000000003</v>
      </c>
      <c r="AY2116" s="42">
        <v>142.48962700000001</v>
      </c>
      <c r="AZ2116" s="42">
        <v>41.908714000000003</v>
      </c>
      <c r="BA2116" s="42">
        <v>209.54356799999999</v>
      </c>
      <c r="BB2116" s="42">
        <v>4.1908709999999996</v>
      </c>
      <c r="BC2116" s="42">
        <v>29.336099999999998</v>
      </c>
      <c r="BD2116" s="42">
        <v>25.145227999999999</v>
      </c>
      <c r="BE2116" s="42">
        <v>33.526971000000003</v>
      </c>
      <c r="BF2116" s="42">
        <v>0</v>
      </c>
      <c r="BG2116" s="42">
        <v>29.336099999999998</v>
      </c>
      <c r="BH2116" s="42">
        <v>67.053942000000006</v>
      </c>
      <c r="BI2116" s="42">
        <v>20.954357000000002</v>
      </c>
      <c r="BJ2116" s="42">
        <v>188.589212</v>
      </c>
      <c r="BK2116" s="42">
        <v>0</v>
      </c>
      <c r="BL2116" s="42">
        <v>4.1908709999999996</v>
      </c>
      <c r="BM2116" s="42">
        <v>8.3817430000000002</v>
      </c>
      <c r="BN2116" s="42">
        <v>54.481327999999998</v>
      </c>
      <c r="BO2116" s="42">
        <v>20.954357000000002</v>
      </c>
      <c r="BP2116" s="42">
        <v>4.1908709999999996</v>
      </c>
      <c r="BQ2116" s="42">
        <v>75.435685000000007</v>
      </c>
      <c r="BR2116" s="42">
        <v>20.954357000000002</v>
      </c>
      <c r="BS2116" s="42">
        <v>33.526971000000003</v>
      </c>
      <c r="BT2116" s="42">
        <v>0</v>
      </c>
      <c r="BU2116" s="42">
        <v>0</v>
      </c>
      <c r="BV2116" s="42">
        <v>0</v>
      </c>
      <c r="BW2116" s="42">
        <v>4.1908709999999996</v>
      </c>
      <c r="BX2116" s="42">
        <v>4.1908709999999996</v>
      </c>
      <c r="BY2116" s="42">
        <v>0</v>
      </c>
      <c r="BZ2116" s="42">
        <v>0</v>
      </c>
      <c r="CA2116" s="42">
        <v>25.145227999999999</v>
      </c>
      <c r="CB2116" s="42">
        <v>180.207469</v>
      </c>
      <c r="CC2116" s="42">
        <v>4.1908709999999996</v>
      </c>
      <c r="CD2116" s="42">
        <v>25.145227999999999</v>
      </c>
      <c r="CE2116" s="42">
        <v>25.145227999999999</v>
      </c>
      <c r="CF2116" s="42">
        <v>71.244812999999994</v>
      </c>
      <c r="CG2116" s="42">
        <v>12.572614</v>
      </c>
      <c r="CH2116" s="42">
        <v>33.526971000000003</v>
      </c>
      <c r="CI2116" s="42">
        <v>0</v>
      </c>
      <c r="CJ2116" s="42">
        <v>8.3817430000000002</v>
      </c>
      <c r="CK2116" s="42">
        <v>184.39833999999999</v>
      </c>
      <c r="CL2116" s="42">
        <v>0</v>
      </c>
      <c r="CM2116" s="42">
        <v>8.3817430000000002</v>
      </c>
      <c r="CN2116" s="42">
        <v>8.3817430000000002</v>
      </c>
      <c r="CO2116" s="42">
        <v>12.572614</v>
      </c>
      <c r="CP2116" s="42">
        <v>4.1908709999999996</v>
      </c>
      <c r="CQ2116" s="42">
        <v>0</v>
      </c>
      <c r="CR2116" s="42">
        <v>142.48962700000001</v>
      </c>
      <c r="CS2116" s="42">
        <v>8.3817430000000002</v>
      </c>
    </row>
    <row r="2117" spans="1:97">
      <c r="A2117" s="40" t="s">
        <v>4945</v>
      </c>
      <c r="B2117" s="40" t="s">
        <v>289</v>
      </c>
      <c r="C2117" s="40" t="s">
        <v>4176</v>
      </c>
      <c r="D2117" s="40" t="s">
        <v>4187</v>
      </c>
      <c r="E2117" s="40" t="s">
        <v>4213</v>
      </c>
      <c r="F2117" s="40" t="s">
        <v>4195</v>
      </c>
      <c r="G2117" s="41" t="s">
        <v>294</v>
      </c>
      <c r="H2117" s="40" t="s">
        <v>4946</v>
      </c>
      <c r="I2117" s="42">
        <v>3218</v>
      </c>
      <c r="J2117" s="42">
        <v>372.23539599999998</v>
      </c>
      <c r="K2117" s="42">
        <v>463.158275</v>
      </c>
      <c r="L2117" s="42">
        <v>496.07150899999999</v>
      </c>
      <c r="M2117" s="42">
        <v>702.41430400000002</v>
      </c>
      <c r="N2117" s="42">
        <v>551.91437299999996</v>
      </c>
      <c r="O2117" s="42">
        <v>632.206143</v>
      </c>
      <c r="P2117" s="42">
        <v>399</v>
      </c>
      <c r="Q2117" s="42">
        <v>534</v>
      </c>
      <c r="R2117" s="42">
        <v>609</v>
      </c>
      <c r="S2117" s="42">
        <v>599</v>
      </c>
      <c r="T2117" s="42">
        <v>677</v>
      </c>
      <c r="U2117" s="42">
        <v>526</v>
      </c>
      <c r="V2117" s="42">
        <v>1521.4840810000001</v>
      </c>
      <c r="W2117" s="42">
        <v>190.24714</v>
      </c>
      <c r="X2117" s="42">
        <v>265.36138099999999</v>
      </c>
      <c r="Y2117" s="42">
        <v>248.182211</v>
      </c>
      <c r="Z2117" s="42">
        <v>333.41947399999998</v>
      </c>
      <c r="AA2117" s="42">
        <v>254.44075000000001</v>
      </c>
      <c r="AB2117" s="42">
        <v>216.79216299999999</v>
      </c>
      <c r="AC2117" s="42">
        <v>13.040963</v>
      </c>
      <c r="AD2117" s="42">
        <v>295.93058100000002</v>
      </c>
      <c r="AE2117" s="42">
        <v>845.19215199999996</v>
      </c>
      <c r="AF2117" s="42">
        <v>380.36134800000002</v>
      </c>
      <c r="AG2117" s="42">
        <v>1696.5159189999999</v>
      </c>
      <c r="AH2117" s="42">
        <v>181.98825600000001</v>
      </c>
      <c r="AI2117" s="42">
        <v>197.79689400000001</v>
      </c>
      <c r="AJ2117" s="42">
        <v>247.88929899999999</v>
      </c>
      <c r="AK2117" s="42">
        <v>368.99482999999998</v>
      </c>
      <c r="AL2117" s="42">
        <v>297.47362299999998</v>
      </c>
      <c r="AM2117" s="42">
        <v>339.92657200000002</v>
      </c>
      <c r="AN2117" s="42">
        <v>62.446446000000002</v>
      </c>
      <c r="AO2117" s="42">
        <v>241.840203</v>
      </c>
      <c r="AP2117" s="42">
        <v>867.01355100000001</v>
      </c>
      <c r="AQ2117" s="42">
        <v>587.66216499999996</v>
      </c>
      <c r="AR2117" s="42">
        <v>2884.1809189999999</v>
      </c>
      <c r="AS2117" s="42">
        <v>7.9202409999999999</v>
      </c>
      <c r="AT2117" s="42">
        <v>140.24949000000001</v>
      </c>
      <c r="AU2117" s="42">
        <v>116.009529</v>
      </c>
      <c r="AV2117" s="42">
        <v>269.305497</v>
      </c>
      <c r="AW2117" s="42">
        <v>412.98961600000001</v>
      </c>
      <c r="AX2117" s="42">
        <v>469.88579600000003</v>
      </c>
      <c r="AY2117" s="42">
        <v>1123.3144560000001</v>
      </c>
      <c r="AZ2117" s="42">
        <v>344.50629300000003</v>
      </c>
      <c r="BA2117" s="42">
        <v>1390.531217</v>
      </c>
      <c r="BB2117" s="42">
        <v>3.9999530000000001</v>
      </c>
      <c r="BC2117" s="42">
        <v>96.166698999999994</v>
      </c>
      <c r="BD2117" s="42">
        <v>63.883581999999997</v>
      </c>
      <c r="BE2117" s="42">
        <v>124.81545699999999</v>
      </c>
      <c r="BF2117" s="42">
        <v>108.49056299999999</v>
      </c>
      <c r="BG2117" s="42">
        <v>344.87184200000002</v>
      </c>
      <c r="BH2117" s="42">
        <v>471.97277700000001</v>
      </c>
      <c r="BI2117" s="42">
        <v>176.33034499999999</v>
      </c>
      <c r="BJ2117" s="42">
        <v>1493.6497010000001</v>
      </c>
      <c r="BK2117" s="42">
        <v>3.9202880000000002</v>
      </c>
      <c r="BL2117" s="42">
        <v>44.082791999999998</v>
      </c>
      <c r="BM2117" s="42">
        <v>52.125946999999996</v>
      </c>
      <c r="BN2117" s="42">
        <v>144.49003999999999</v>
      </c>
      <c r="BO2117" s="42">
        <v>304.499053</v>
      </c>
      <c r="BP2117" s="42">
        <v>125.013954</v>
      </c>
      <c r="BQ2117" s="42">
        <v>651.341679</v>
      </c>
      <c r="BR2117" s="42">
        <v>168.175949</v>
      </c>
      <c r="BS2117" s="42">
        <v>355.81548299999997</v>
      </c>
      <c r="BT2117" s="42">
        <v>0</v>
      </c>
      <c r="BU2117" s="42">
        <v>3.9599199999999999</v>
      </c>
      <c r="BV2117" s="42">
        <v>4.0403900000000004</v>
      </c>
      <c r="BW2117" s="42">
        <v>23.959683999999999</v>
      </c>
      <c r="BX2117" s="42">
        <v>36.002443</v>
      </c>
      <c r="BY2117" s="42">
        <v>112.16730699999999</v>
      </c>
      <c r="BZ2117" s="42">
        <v>0</v>
      </c>
      <c r="CA2117" s="42">
        <v>175.68573900000001</v>
      </c>
      <c r="CB2117" s="42">
        <v>1183.54519</v>
      </c>
      <c r="CC2117" s="42">
        <v>7.9202409999999999</v>
      </c>
      <c r="CD2117" s="42">
        <v>108.08649200000001</v>
      </c>
      <c r="CE2117" s="42">
        <v>99.928438999999997</v>
      </c>
      <c r="CF2117" s="42">
        <v>225.264769</v>
      </c>
      <c r="CG2117" s="42">
        <v>320.53896800000001</v>
      </c>
      <c r="CH2117" s="42">
        <v>321.59557899999999</v>
      </c>
      <c r="CI2117" s="42">
        <v>0</v>
      </c>
      <c r="CJ2117" s="42">
        <v>100.210703</v>
      </c>
      <c r="CK2117" s="42">
        <v>1344.820246</v>
      </c>
      <c r="CL2117" s="42">
        <v>0</v>
      </c>
      <c r="CM2117" s="42">
        <v>28.203078000000001</v>
      </c>
      <c r="CN2117" s="42">
        <v>12.040699999999999</v>
      </c>
      <c r="CO2117" s="42">
        <v>20.081043000000001</v>
      </c>
      <c r="CP2117" s="42">
        <v>56.448205000000002</v>
      </c>
      <c r="CQ2117" s="42">
        <v>36.122911000000002</v>
      </c>
      <c r="CR2117" s="42">
        <v>1123.3144560000001</v>
      </c>
      <c r="CS2117" s="42">
        <v>68.609852000000004</v>
      </c>
    </row>
    <row r="2118" spans="1:97">
      <c r="A2118" s="40" t="s">
        <v>4947</v>
      </c>
      <c r="B2118" s="40" t="s">
        <v>289</v>
      </c>
      <c r="C2118" s="40" t="s">
        <v>4176</v>
      </c>
      <c r="D2118" s="40" t="s">
        <v>4177</v>
      </c>
      <c r="E2118" s="40" t="s">
        <v>4178</v>
      </c>
      <c r="F2118" s="40" t="s">
        <v>2814</v>
      </c>
      <c r="G2118" s="41" t="s">
        <v>294</v>
      </c>
      <c r="H2118" s="40" t="s">
        <v>4948</v>
      </c>
      <c r="I2118" s="42">
        <v>118</v>
      </c>
      <c r="J2118" s="42">
        <v>20.521739</v>
      </c>
      <c r="K2118" s="42">
        <v>18.469564999999999</v>
      </c>
      <c r="L2118" s="42">
        <v>26.678260999999999</v>
      </c>
      <c r="M2118" s="42">
        <v>27.704348</v>
      </c>
      <c r="N2118" s="42">
        <v>10.260870000000001</v>
      </c>
      <c r="O2118" s="42">
        <v>14.365216999999999</v>
      </c>
      <c r="P2118" s="42">
        <v>23</v>
      </c>
      <c r="Q2118" s="42">
        <v>18</v>
      </c>
      <c r="R2118" s="42">
        <v>33</v>
      </c>
      <c r="S2118" s="42">
        <v>20</v>
      </c>
      <c r="T2118" s="42">
        <v>16</v>
      </c>
      <c r="U2118" s="42">
        <v>6</v>
      </c>
      <c r="V2118" s="42">
        <v>62.591304000000001</v>
      </c>
      <c r="W2118" s="42">
        <v>12.313043</v>
      </c>
      <c r="X2118" s="42">
        <v>9.2347830000000002</v>
      </c>
      <c r="Y2118" s="42">
        <v>14.365216999999999</v>
      </c>
      <c r="Z2118" s="42">
        <v>15.391304</v>
      </c>
      <c r="AA2118" s="42">
        <v>7.1826090000000002</v>
      </c>
      <c r="AB2118" s="42">
        <v>4.1043479999999999</v>
      </c>
      <c r="AC2118" s="42">
        <v>0</v>
      </c>
      <c r="AD2118" s="42">
        <v>15.391304</v>
      </c>
      <c r="AE2118" s="42">
        <v>41.043478</v>
      </c>
      <c r="AF2118" s="42">
        <v>6.1565219999999998</v>
      </c>
      <c r="AG2118" s="42">
        <v>55.408695999999999</v>
      </c>
      <c r="AH2118" s="42">
        <v>8.2086959999999998</v>
      </c>
      <c r="AI2118" s="42">
        <v>9.2347830000000002</v>
      </c>
      <c r="AJ2118" s="42">
        <v>12.313043</v>
      </c>
      <c r="AK2118" s="42">
        <v>12.313043</v>
      </c>
      <c r="AL2118" s="42">
        <v>3.0782609999999999</v>
      </c>
      <c r="AM2118" s="42">
        <v>9.2347830000000002</v>
      </c>
      <c r="AN2118" s="42">
        <v>1.026087</v>
      </c>
      <c r="AO2118" s="42">
        <v>10.260870000000001</v>
      </c>
      <c r="AP2118" s="42">
        <v>34.886957000000002</v>
      </c>
      <c r="AQ2118" s="42">
        <v>10.260870000000001</v>
      </c>
      <c r="AR2118" s="42">
        <v>90.295652000000004</v>
      </c>
      <c r="AS2118" s="42">
        <v>4.1043479999999999</v>
      </c>
      <c r="AT2118" s="42">
        <v>4.1043479999999999</v>
      </c>
      <c r="AU2118" s="42">
        <v>0</v>
      </c>
      <c r="AV2118" s="42">
        <v>24.626086999999998</v>
      </c>
      <c r="AW2118" s="42">
        <v>20.521739</v>
      </c>
      <c r="AX2118" s="42">
        <v>8.2086959999999998</v>
      </c>
      <c r="AY2118" s="42">
        <v>20.521739</v>
      </c>
      <c r="AZ2118" s="42">
        <v>8.2086959999999998</v>
      </c>
      <c r="BA2118" s="42">
        <v>41.043478</v>
      </c>
      <c r="BB2118" s="42">
        <v>4.1043479999999999</v>
      </c>
      <c r="BC2118" s="42">
        <v>4.1043479999999999</v>
      </c>
      <c r="BD2118" s="42">
        <v>0</v>
      </c>
      <c r="BE2118" s="42">
        <v>4.1043479999999999</v>
      </c>
      <c r="BF2118" s="42">
        <v>4.1043479999999999</v>
      </c>
      <c r="BG2118" s="42">
        <v>8.2086959999999998</v>
      </c>
      <c r="BH2118" s="42">
        <v>12.313043</v>
      </c>
      <c r="BI2118" s="42">
        <v>4.1043479999999999</v>
      </c>
      <c r="BJ2118" s="42">
        <v>49.252173999999997</v>
      </c>
      <c r="BK2118" s="42">
        <v>0</v>
      </c>
      <c r="BL2118" s="42">
        <v>0</v>
      </c>
      <c r="BM2118" s="42">
        <v>0</v>
      </c>
      <c r="BN2118" s="42">
        <v>20.521739</v>
      </c>
      <c r="BO2118" s="42">
        <v>16.417390999999999</v>
      </c>
      <c r="BP2118" s="42">
        <v>0</v>
      </c>
      <c r="BQ2118" s="42">
        <v>8.2086959999999998</v>
      </c>
      <c r="BR2118" s="42">
        <v>4.1043479999999999</v>
      </c>
      <c r="BS2118" s="42">
        <v>8.2086959999999998</v>
      </c>
      <c r="BT2118" s="42">
        <v>0</v>
      </c>
      <c r="BU2118" s="42">
        <v>0</v>
      </c>
      <c r="BV2118" s="42">
        <v>0</v>
      </c>
      <c r="BW2118" s="42">
        <v>0</v>
      </c>
      <c r="BX2118" s="42">
        <v>4.1043479999999999</v>
      </c>
      <c r="BY2118" s="42">
        <v>0</v>
      </c>
      <c r="BZ2118" s="42">
        <v>0</v>
      </c>
      <c r="CA2118" s="42">
        <v>4.1043479999999999</v>
      </c>
      <c r="CB2118" s="42">
        <v>49.252173999999997</v>
      </c>
      <c r="CC2118" s="42">
        <v>4.1043479999999999</v>
      </c>
      <c r="CD2118" s="42">
        <v>4.1043479999999999</v>
      </c>
      <c r="CE2118" s="42">
        <v>0</v>
      </c>
      <c r="CF2118" s="42">
        <v>20.521739</v>
      </c>
      <c r="CG2118" s="42">
        <v>16.417390999999999</v>
      </c>
      <c r="CH2118" s="42">
        <v>4.1043479999999999</v>
      </c>
      <c r="CI2118" s="42">
        <v>0</v>
      </c>
      <c r="CJ2118" s="42">
        <v>0</v>
      </c>
      <c r="CK2118" s="42">
        <v>32.834783000000002</v>
      </c>
      <c r="CL2118" s="42">
        <v>0</v>
      </c>
      <c r="CM2118" s="42">
        <v>0</v>
      </c>
      <c r="CN2118" s="42">
        <v>0</v>
      </c>
      <c r="CO2118" s="42">
        <v>4.1043479999999999</v>
      </c>
      <c r="CP2118" s="42">
        <v>0</v>
      </c>
      <c r="CQ2118" s="42">
        <v>4.1043479999999999</v>
      </c>
      <c r="CR2118" s="42">
        <v>20.521739</v>
      </c>
      <c r="CS2118" s="42">
        <v>4.1043479999999999</v>
      </c>
    </row>
    <row r="2119" spans="1:97">
      <c r="A2119" s="40" t="s">
        <v>4949</v>
      </c>
      <c r="B2119" s="40" t="s">
        <v>289</v>
      </c>
      <c r="C2119" s="40" t="s">
        <v>4176</v>
      </c>
      <c r="D2119" s="40" t="s">
        <v>4177</v>
      </c>
      <c r="E2119" s="40" t="s">
        <v>4684</v>
      </c>
      <c r="F2119" s="40" t="s">
        <v>2814</v>
      </c>
      <c r="G2119" s="41" t="s">
        <v>294</v>
      </c>
      <c r="H2119" s="40" t="s">
        <v>4950</v>
      </c>
      <c r="I2119" s="42">
        <v>1940</v>
      </c>
      <c r="J2119" s="42">
        <v>285.39402899999999</v>
      </c>
      <c r="K2119" s="42">
        <v>254.341251</v>
      </c>
      <c r="L2119" s="42">
        <v>340.14873699999998</v>
      </c>
      <c r="M2119" s="42">
        <v>451.90168299999999</v>
      </c>
      <c r="N2119" s="42">
        <v>403.424823</v>
      </c>
      <c r="O2119" s="42">
        <v>204.78947700000001</v>
      </c>
      <c r="P2119" s="42">
        <v>418</v>
      </c>
      <c r="Q2119" s="42">
        <v>399</v>
      </c>
      <c r="R2119" s="42">
        <v>442</v>
      </c>
      <c r="S2119" s="42">
        <v>463</v>
      </c>
      <c r="T2119" s="42">
        <v>269</v>
      </c>
      <c r="U2119" s="42">
        <v>152</v>
      </c>
      <c r="V2119" s="42">
        <v>924.352665</v>
      </c>
      <c r="W2119" s="42">
        <v>138.255988</v>
      </c>
      <c r="X2119" s="42">
        <v>132.59114400000001</v>
      </c>
      <c r="Y2119" s="42">
        <v>173.754818</v>
      </c>
      <c r="Z2119" s="42">
        <v>213.81686400000001</v>
      </c>
      <c r="AA2119" s="42">
        <v>183.24741900000001</v>
      </c>
      <c r="AB2119" s="42">
        <v>77.517246999999998</v>
      </c>
      <c r="AC2119" s="42">
        <v>5.1691859999999998</v>
      </c>
      <c r="AD2119" s="42">
        <v>185.65570299999999</v>
      </c>
      <c r="AE2119" s="42">
        <v>549.51753299999996</v>
      </c>
      <c r="AF2119" s="42">
        <v>189.17943</v>
      </c>
      <c r="AG2119" s="42">
        <v>1015.647335</v>
      </c>
      <c r="AH2119" s="42">
        <v>147.13804099999999</v>
      </c>
      <c r="AI2119" s="42">
        <v>121.750107</v>
      </c>
      <c r="AJ2119" s="42">
        <v>166.39391900000001</v>
      </c>
      <c r="AK2119" s="42">
        <v>238.08481900000001</v>
      </c>
      <c r="AL2119" s="42">
        <v>220.177404</v>
      </c>
      <c r="AM2119" s="42">
        <v>106.954601</v>
      </c>
      <c r="AN2119" s="42">
        <v>15.148444</v>
      </c>
      <c r="AO2119" s="42">
        <v>203.49417099999999</v>
      </c>
      <c r="AP2119" s="42">
        <v>568.35241900000005</v>
      </c>
      <c r="AQ2119" s="42">
        <v>243.80074500000001</v>
      </c>
      <c r="AR2119" s="42">
        <v>1642.334854</v>
      </c>
      <c r="AS2119" s="42">
        <v>7.7115900000000002</v>
      </c>
      <c r="AT2119" s="42">
        <v>15.196431</v>
      </c>
      <c r="AU2119" s="42">
        <v>97.994518999999997</v>
      </c>
      <c r="AV2119" s="42">
        <v>225.90552</v>
      </c>
      <c r="AW2119" s="42">
        <v>286.01325000000003</v>
      </c>
      <c r="AX2119" s="42">
        <v>182.926974</v>
      </c>
      <c r="AY2119" s="42">
        <v>597.01956399999995</v>
      </c>
      <c r="AZ2119" s="42">
        <v>229.56700699999999</v>
      </c>
      <c r="BA2119" s="42">
        <v>763.42552999999998</v>
      </c>
      <c r="BB2119" s="42">
        <v>0</v>
      </c>
      <c r="BC2119" s="42">
        <v>15.196431</v>
      </c>
      <c r="BD2119" s="42">
        <v>55.985123000000002</v>
      </c>
      <c r="BE2119" s="42">
        <v>122.22147</v>
      </c>
      <c r="BF2119" s="42">
        <v>66.311053999999999</v>
      </c>
      <c r="BG2119" s="42">
        <v>150.48888500000001</v>
      </c>
      <c r="BH2119" s="42">
        <v>274.42625700000002</v>
      </c>
      <c r="BI2119" s="42">
        <v>78.796308999999994</v>
      </c>
      <c r="BJ2119" s="42">
        <v>878.90932399999997</v>
      </c>
      <c r="BK2119" s="42">
        <v>7.7115900000000002</v>
      </c>
      <c r="BL2119" s="42">
        <v>0</v>
      </c>
      <c r="BM2119" s="42">
        <v>42.009396000000002</v>
      </c>
      <c r="BN2119" s="42">
        <v>103.684049</v>
      </c>
      <c r="BO2119" s="42">
        <v>219.70219599999999</v>
      </c>
      <c r="BP2119" s="42">
        <v>32.438088</v>
      </c>
      <c r="BQ2119" s="42">
        <v>322.59330699999998</v>
      </c>
      <c r="BR2119" s="42">
        <v>150.77069900000001</v>
      </c>
      <c r="BS2119" s="42">
        <v>206.15488500000001</v>
      </c>
      <c r="BT2119" s="42">
        <v>0</v>
      </c>
      <c r="BU2119" s="42">
        <v>0</v>
      </c>
      <c r="BV2119" s="42">
        <v>0</v>
      </c>
      <c r="BW2119" s="42">
        <v>0</v>
      </c>
      <c r="BX2119" s="42">
        <v>41.567095999999999</v>
      </c>
      <c r="BY2119" s="42">
        <v>39.384400999999997</v>
      </c>
      <c r="BZ2119" s="42">
        <v>0</v>
      </c>
      <c r="CA2119" s="42">
        <v>125.203388</v>
      </c>
      <c r="CB2119" s="42">
        <v>692.94920200000001</v>
      </c>
      <c r="CC2119" s="42">
        <v>0</v>
      </c>
      <c r="CD2119" s="42">
        <v>11.081168</v>
      </c>
      <c r="CE2119" s="42">
        <v>77.660212000000001</v>
      </c>
      <c r="CF2119" s="42">
        <v>213.819199</v>
      </c>
      <c r="CG2119" s="42">
        <v>203.501713</v>
      </c>
      <c r="CH2119" s="42">
        <v>135.03511800000001</v>
      </c>
      <c r="CI2119" s="42">
        <v>0</v>
      </c>
      <c r="CJ2119" s="42">
        <v>51.851792000000003</v>
      </c>
      <c r="CK2119" s="42">
        <v>743.23076700000001</v>
      </c>
      <c r="CL2119" s="42">
        <v>7.7115900000000002</v>
      </c>
      <c r="CM2119" s="42">
        <v>4.1152629999999997</v>
      </c>
      <c r="CN2119" s="42">
        <v>20.334306999999999</v>
      </c>
      <c r="CO2119" s="42">
        <v>12.086321</v>
      </c>
      <c r="CP2119" s="42">
        <v>40.944442000000002</v>
      </c>
      <c r="CQ2119" s="42">
        <v>8.5074539999999992</v>
      </c>
      <c r="CR2119" s="42">
        <v>597.01956399999995</v>
      </c>
      <c r="CS2119" s="42">
        <v>52.511826999999997</v>
      </c>
    </row>
    <row r="2120" spans="1:97">
      <c r="A2120" s="40" t="s">
        <v>4951</v>
      </c>
      <c r="B2120" s="40" t="s">
        <v>289</v>
      </c>
      <c r="C2120" s="40" t="s">
        <v>4176</v>
      </c>
      <c r="D2120" s="40" t="s">
        <v>4177</v>
      </c>
      <c r="E2120" s="40" t="s">
        <v>4288</v>
      </c>
      <c r="F2120" s="40" t="s">
        <v>2814</v>
      </c>
      <c r="G2120" s="41" t="s">
        <v>294</v>
      </c>
      <c r="H2120" s="40" t="s">
        <v>3192</v>
      </c>
      <c r="I2120" s="42">
        <v>1014</v>
      </c>
      <c r="J2120" s="42">
        <v>233.75654499999999</v>
      </c>
      <c r="K2120" s="42">
        <v>129.64648700000001</v>
      </c>
      <c r="L2120" s="42">
        <v>249.471271</v>
      </c>
      <c r="M2120" s="42">
        <v>214.11313799999999</v>
      </c>
      <c r="N2120" s="42">
        <v>108.125737</v>
      </c>
      <c r="O2120" s="42">
        <v>78.88682</v>
      </c>
      <c r="P2120" s="42">
        <v>160</v>
      </c>
      <c r="Q2120" s="42">
        <v>141</v>
      </c>
      <c r="R2120" s="42">
        <v>198</v>
      </c>
      <c r="S2120" s="42">
        <v>137</v>
      </c>
      <c r="T2120" s="42">
        <v>84</v>
      </c>
      <c r="U2120" s="42">
        <v>32</v>
      </c>
      <c r="V2120" s="42">
        <v>489.26003500000002</v>
      </c>
      <c r="W2120" s="42">
        <v>118.842613</v>
      </c>
      <c r="X2120" s="42">
        <v>58.930222000000001</v>
      </c>
      <c r="Y2120" s="42">
        <v>120.806954</v>
      </c>
      <c r="Z2120" s="42">
        <v>102.145717</v>
      </c>
      <c r="AA2120" s="42">
        <v>56.035908999999997</v>
      </c>
      <c r="AB2120" s="42">
        <v>32.498620000000003</v>
      </c>
      <c r="AC2120" s="42">
        <v>0</v>
      </c>
      <c r="AD2120" s="42">
        <v>136.52168</v>
      </c>
      <c r="AE2120" s="42">
        <v>287.775915</v>
      </c>
      <c r="AF2120" s="42">
        <v>64.962440000000001</v>
      </c>
      <c r="AG2120" s="42">
        <v>524.73996499999998</v>
      </c>
      <c r="AH2120" s="42">
        <v>114.913932</v>
      </c>
      <c r="AI2120" s="42">
        <v>70.716266000000005</v>
      </c>
      <c r="AJ2120" s="42">
        <v>128.66431700000001</v>
      </c>
      <c r="AK2120" s="42">
        <v>111.967421</v>
      </c>
      <c r="AL2120" s="42">
        <v>52.089827999999997</v>
      </c>
      <c r="AM2120" s="42">
        <v>36.479500000000002</v>
      </c>
      <c r="AN2120" s="42">
        <v>9.9087010000000006</v>
      </c>
      <c r="AO2120" s="42">
        <v>141.43253200000001</v>
      </c>
      <c r="AP2120" s="42">
        <v>306.43715200000003</v>
      </c>
      <c r="AQ2120" s="42">
        <v>76.870281000000006</v>
      </c>
      <c r="AR2120" s="42">
        <v>774.29823399999998</v>
      </c>
      <c r="AS2120" s="42">
        <v>23.572088999999998</v>
      </c>
      <c r="AT2120" s="42">
        <v>15.714726000000001</v>
      </c>
      <c r="AU2120" s="42">
        <v>55.001539999999999</v>
      </c>
      <c r="AV2120" s="42">
        <v>168.933302</v>
      </c>
      <c r="AW2120" s="42">
        <v>141.43253200000001</v>
      </c>
      <c r="AX2120" s="42">
        <v>78.573628999999997</v>
      </c>
      <c r="AY2120" s="42">
        <v>184.92642000000001</v>
      </c>
      <c r="AZ2120" s="42">
        <v>106.143997</v>
      </c>
      <c r="BA2120" s="42">
        <v>341.86488300000002</v>
      </c>
      <c r="BB2120" s="42">
        <v>19.643407</v>
      </c>
      <c r="BC2120" s="42">
        <v>15.714726000000001</v>
      </c>
      <c r="BD2120" s="42">
        <v>35.358133000000002</v>
      </c>
      <c r="BE2120" s="42">
        <v>74.644947000000002</v>
      </c>
      <c r="BF2120" s="42">
        <v>31.429451</v>
      </c>
      <c r="BG2120" s="42">
        <v>66.787583999999995</v>
      </c>
      <c r="BH2120" s="42">
        <v>74.714545000000001</v>
      </c>
      <c r="BI2120" s="42">
        <v>23.572088999999998</v>
      </c>
      <c r="BJ2120" s="42">
        <v>432.43335100000002</v>
      </c>
      <c r="BK2120" s="42">
        <v>3.9286810000000001</v>
      </c>
      <c r="BL2120" s="42">
        <v>0</v>
      </c>
      <c r="BM2120" s="42">
        <v>19.643407</v>
      </c>
      <c r="BN2120" s="42">
        <v>94.288353999999998</v>
      </c>
      <c r="BO2120" s="42">
        <v>110.00308</v>
      </c>
      <c r="BP2120" s="42">
        <v>11.786044</v>
      </c>
      <c r="BQ2120" s="42">
        <v>110.21187500000001</v>
      </c>
      <c r="BR2120" s="42">
        <v>82.571907999999993</v>
      </c>
      <c r="BS2120" s="42">
        <v>62.858902999999998</v>
      </c>
      <c r="BT2120" s="42">
        <v>0</v>
      </c>
      <c r="BU2120" s="42">
        <v>0</v>
      </c>
      <c r="BV2120" s="42">
        <v>0</v>
      </c>
      <c r="BW2120" s="42">
        <v>7.8573630000000003</v>
      </c>
      <c r="BX2120" s="42">
        <v>7.8573630000000003</v>
      </c>
      <c r="BY2120" s="42">
        <v>7.8573630000000003</v>
      </c>
      <c r="BZ2120" s="42">
        <v>0</v>
      </c>
      <c r="CA2120" s="42">
        <v>39.286814</v>
      </c>
      <c r="CB2120" s="42">
        <v>455.72704700000003</v>
      </c>
      <c r="CC2120" s="42">
        <v>23.572088999999998</v>
      </c>
      <c r="CD2120" s="42">
        <v>11.786044</v>
      </c>
      <c r="CE2120" s="42">
        <v>51.072859000000001</v>
      </c>
      <c r="CF2120" s="42">
        <v>145.36121299999999</v>
      </c>
      <c r="CG2120" s="42">
        <v>121.789125</v>
      </c>
      <c r="CH2120" s="42">
        <v>58.930222000000001</v>
      </c>
      <c r="CI2120" s="42">
        <v>3.9286810000000001</v>
      </c>
      <c r="CJ2120" s="42">
        <v>39.286814</v>
      </c>
      <c r="CK2120" s="42">
        <v>255.71228400000001</v>
      </c>
      <c r="CL2120" s="42">
        <v>0</v>
      </c>
      <c r="CM2120" s="42">
        <v>3.9286810000000001</v>
      </c>
      <c r="CN2120" s="42">
        <v>3.9286810000000001</v>
      </c>
      <c r="CO2120" s="42">
        <v>15.714726000000001</v>
      </c>
      <c r="CP2120" s="42">
        <v>11.786044</v>
      </c>
      <c r="CQ2120" s="42">
        <v>11.786044</v>
      </c>
      <c r="CR2120" s="42">
        <v>180.997739</v>
      </c>
      <c r="CS2120" s="42">
        <v>27.570367999999998</v>
      </c>
    </row>
    <row r="2121" spans="1:97">
      <c r="A2121" s="40" t="s">
        <v>4952</v>
      </c>
      <c r="B2121" s="40" t="s">
        <v>289</v>
      </c>
      <c r="C2121" s="40" t="s">
        <v>4176</v>
      </c>
      <c r="D2121" s="40" t="s">
        <v>4201</v>
      </c>
      <c r="E2121" s="40" t="s">
        <v>4481</v>
      </c>
      <c r="F2121" s="40" t="s">
        <v>2903</v>
      </c>
      <c r="G2121" s="41" t="s">
        <v>294</v>
      </c>
      <c r="H2121" s="40" t="s">
        <v>4953</v>
      </c>
      <c r="I2121" s="42">
        <v>259</v>
      </c>
      <c r="J2121" s="42">
        <v>53</v>
      </c>
      <c r="K2121" s="42">
        <v>28</v>
      </c>
      <c r="L2121" s="42">
        <v>56</v>
      </c>
      <c r="M2121" s="42">
        <v>47</v>
      </c>
      <c r="N2121" s="42">
        <v>45</v>
      </c>
      <c r="O2121" s="42">
        <v>30</v>
      </c>
      <c r="P2121" s="42">
        <v>38</v>
      </c>
      <c r="Q2121" s="42">
        <v>52</v>
      </c>
      <c r="R2121" s="42">
        <v>46</v>
      </c>
      <c r="S2121" s="42">
        <v>49</v>
      </c>
      <c r="T2121" s="42">
        <v>52</v>
      </c>
      <c r="U2121" s="42">
        <v>25</v>
      </c>
      <c r="V2121" s="42">
        <v>132</v>
      </c>
      <c r="W2121" s="42">
        <v>26</v>
      </c>
      <c r="X2121" s="42">
        <v>12</v>
      </c>
      <c r="Y2121" s="42">
        <v>28</v>
      </c>
      <c r="Z2121" s="42">
        <v>26</v>
      </c>
      <c r="AA2121" s="42">
        <v>26</v>
      </c>
      <c r="AB2121" s="42">
        <v>13</v>
      </c>
      <c r="AC2121" s="42">
        <v>1</v>
      </c>
      <c r="AD2121" s="42">
        <v>31</v>
      </c>
      <c r="AE2121" s="42">
        <v>74</v>
      </c>
      <c r="AF2121" s="42">
        <v>27</v>
      </c>
      <c r="AG2121" s="42">
        <v>127</v>
      </c>
      <c r="AH2121" s="42">
        <v>27</v>
      </c>
      <c r="AI2121" s="42">
        <v>16</v>
      </c>
      <c r="AJ2121" s="42">
        <v>28</v>
      </c>
      <c r="AK2121" s="42">
        <v>21</v>
      </c>
      <c r="AL2121" s="42">
        <v>19</v>
      </c>
      <c r="AM2121" s="42">
        <v>15</v>
      </c>
      <c r="AN2121" s="42">
        <v>1</v>
      </c>
      <c r="AO2121" s="42">
        <v>34</v>
      </c>
      <c r="AP2121" s="42">
        <v>67</v>
      </c>
      <c r="AQ2121" s="42">
        <v>26</v>
      </c>
      <c r="AR2121" s="42">
        <v>200</v>
      </c>
      <c r="AS2121" s="42">
        <v>32</v>
      </c>
      <c r="AT2121" s="42">
        <v>0</v>
      </c>
      <c r="AU2121" s="42">
        <v>4</v>
      </c>
      <c r="AV2121" s="42">
        <v>28</v>
      </c>
      <c r="AW2121" s="42">
        <v>28</v>
      </c>
      <c r="AX2121" s="42">
        <v>36</v>
      </c>
      <c r="AY2121" s="42">
        <v>52</v>
      </c>
      <c r="AZ2121" s="42">
        <v>20</v>
      </c>
      <c r="BA2121" s="42">
        <v>96</v>
      </c>
      <c r="BB2121" s="42">
        <v>20</v>
      </c>
      <c r="BC2121" s="42">
        <v>0</v>
      </c>
      <c r="BD2121" s="42">
        <v>4</v>
      </c>
      <c r="BE2121" s="42">
        <v>4</v>
      </c>
      <c r="BF2121" s="42">
        <v>0</v>
      </c>
      <c r="BG2121" s="42">
        <v>36</v>
      </c>
      <c r="BH2121" s="42">
        <v>28</v>
      </c>
      <c r="BI2121" s="42">
        <v>4</v>
      </c>
      <c r="BJ2121" s="42">
        <v>104</v>
      </c>
      <c r="BK2121" s="42">
        <v>12</v>
      </c>
      <c r="BL2121" s="42">
        <v>0</v>
      </c>
      <c r="BM2121" s="42">
        <v>0</v>
      </c>
      <c r="BN2121" s="42">
        <v>24</v>
      </c>
      <c r="BO2121" s="42">
        <v>28</v>
      </c>
      <c r="BP2121" s="42">
        <v>0</v>
      </c>
      <c r="BQ2121" s="42">
        <v>24</v>
      </c>
      <c r="BR2121" s="42">
        <v>16</v>
      </c>
      <c r="BS2121" s="42">
        <v>24</v>
      </c>
      <c r="BT2121" s="42">
        <v>0</v>
      </c>
      <c r="BU2121" s="42">
        <v>0</v>
      </c>
      <c r="BV2121" s="42">
        <v>0</v>
      </c>
      <c r="BW2121" s="42">
        <v>0</v>
      </c>
      <c r="BX2121" s="42">
        <v>4</v>
      </c>
      <c r="BY2121" s="42">
        <v>8</v>
      </c>
      <c r="BZ2121" s="42">
        <v>0</v>
      </c>
      <c r="CA2121" s="42">
        <v>12</v>
      </c>
      <c r="CB2121" s="42">
        <v>108</v>
      </c>
      <c r="CC2121" s="42">
        <v>28</v>
      </c>
      <c r="CD2121" s="42">
        <v>0</v>
      </c>
      <c r="CE2121" s="42">
        <v>4</v>
      </c>
      <c r="CF2121" s="42">
        <v>28</v>
      </c>
      <c r="CG2121" s="42">
        <v>20</v>
      </c>
      <c r="CH2121" s="42">
        <v>24</v>
      </c>
      <c r="CI2121" s="42">
        <v>0</v>
      </c>
      <c r="CJ2121" s="42">
        <v>4</v>
      </c>
      <c r="CK2121" s="42">
        <v>68</v>
      </c>
      <c r="CL2121" s="42">
        <v>4</v>
      </c>
      <c r="CM2121" s="42">
        <v>0</v>
      </c>
      <c r="CN2121" s="42">
        <v>0</v>
      </c>
      <c r="CO2121" s="42">
        <v>0</v>
      </c>
      <c r="CP2121" s="42">
        <v>4</v>
      </c>
      <c r="CQ2121" s="42">
        <v>4</v>
      </c>
      <c r="CR2121" s="42">
        <v>52</v>
      </c>
      <c r="CS2121" s="42">
        <v>4</v>
      </c>
    </row>
    <row r="2122" spans="1:97">
      <c r="A2122" s="40" t="s">
        <v>4954</v>
      </c>
      <c r="B2122" s="40" t="s">
        <v>289</v>
      </c>
      <c r="C2122" s="40" t="s">
        <v>4176</v>
      </c>
      <c r="D2122" s="40" t="s">
        <v>4177</v>
      </c>
      <c r="E2122" s="40" t="s">
        <v>4280</v>
      </c>
      <c r="F2122" s="40" t="s">
        <v>2814</v>
      </c>
      <c r="G2122" s="41" t="s">
        <v>294</v>
      </c>
      <c r="H2122" s="40" t="s">
        <v>4955</v>
      </c>
      <c r="I2122" s="42">
        <v>867</v>
      </c>
      <c r="J2122" s="42">
        <v>191</v>
      </c>
      <c r="K2122" s="42">
        <v>92</v>
      </c>
      <c r="L2122" s="42">
        <v>225</v>
      </c>
      <c r="M2122" s="42">
        <v>153</v>
      </c>
      <c r="N2122" s="42">
        <v>140</v>
      </c>
      <c r="O2122" s="42">
        <v>66</v>
      </c>
      <c r="P2122" s="42">
        <v>139</v>
      </c>
      <c r="Q2122" s="42">
        <v>135</v>
      </c>
      <c r="R2122" s="42">
        <v>159</v>
      </c>
      <c r="S2122" s="42">
        <v>153</v>
      </c>
      <c r="T2122" s="42">
        <v>102</v>
      </c>
      <c r="U2122" s="42">
        <v>49</v>
      </c>
      <c r="V2122" s="42">
        <v>440</v>
      </c>
      <c r="W2122" s="42">
        <v>96</v>
      </c>
      <c r="X2122" s="42">
        <v>53</v>
      </c>
      <c r="Y2122" s="42">
        <v>118</v>
      </c>
      <c r="Z2122" s="42">
        <v>78</v>
      </c>
      <c r="AA2122" s="42">
        <v>72</v>
      </c>
      <c r="AB2122" s="42">
        <v>23</v>
      </c>
      <c r="AC2122" s="42">
        <v>0</v>
      </c>
      <c r="AD2122" s="42">
        <v>123</v>
      </c>
      <c r="AE2122" s="42">
        <v>259</v>
      </c>
      <c r="AF2122" s="42">
        <v>58</v>
      </c>
      <c r="AG2122" s="42">
        <v>427</v>
      </c>
      <c r="AH2122" s="42">
        <v>95</v>
      </c>
      <c r="AI2122" s="42">
        <v>39</v>
      </c>
      <c r="AJ2122" s="42">
        <v>107</v>
      </c>
      <c r="AK2122" s="42">
        <v>75</v>
      </c>
      <c r="AL2122" s="42">
        <v>68</v>
      </c>
      <c r="AM2122" s="42">
        <v>40</v>
      </c>
      <c r="AN2122" s="42">
        <v>3</v>
      </c>
      <c r="AO2122" s="42">
        <v>115</v>
      </c>
      <c r="AP2122" s="42">
        <v>234</v>
      </c>
      <c r="AQ2122" s="42">
        <v>78</v>
      </c>
      <c r="AR2122" s="42">
        <v>676</v>
      </c>
      <c r="AS2122" s="42">
        <v>48</v>
      </c>
      <c r="AT2122" s="42">
        <v>56</v>
      </c>
      <c r="AU2122" s="42">
        <v>60</v>
      </c>
      <c r="AV2122" s="42">
        <v>76</v>
      </c>
      <c r="AW2122" s="42">
        <v>124</v>
      </c>
      <c r="AX2122" s="42">
        <v>80</v>
      </c>
      <c r="AY2122" s="42">
        <v>180</v>
      </c>
      <c r="AZ2122" s="42">
        <v>52</v>
      </c>
      <c r="BA2122" s="42">
        <v>328</v>
      </c>
      <c r="BB2122" s="42">
        <v>24</v>
      </c>
      <c r="BC2122" s="42">
        <v>32</v>
      </c>
      <c r="BD2122" s="42">
        <v>40</v>
      </c>
      <c r="BE2122" s="42">
        <v>28</v>
      </c>
      <c r="BF2122" s="42">
        <v>16</v>
      </c>
      <c r="BG2122" s="42">
        <v>72</v>
      </c>
      <c r="BH2122" s="42">
        <v>84</v>
      </c>
      <c r="BI2122" s="42">
        <v>32</v>
      </c>
      <c r="BJ2122" s="42">
        <v>348</v>
      </c>
      <c r="BK2122" s="42">
        <v>24</v>
      </c>
      <c r="BL2122" s="42">
        <v>24</v>
      </c>
      <c r="BM2122" s="42">
        <v>20</v>
      </c>
      <c r="BN2122" s="42">
        <v>48</v>
      </c>
      <c r="BO2122" s="42">
        <v>108</v>
      </c>
      <c r="BP2122" s="42">
        <v>8</v>
      </c>
      <c r="BQ2122" s="42">
        <v>96</v>
      </c>
      <c r="BR2122" s="42">
        <v>20</v>
      </c>
      <c r="BS2122" s="42">
        <v>64</v>
      </c>
      <c r="BT2122" s="42">
        <v>4</v>
      </c>
      <c r="BU2122" s="42">
        <v>12</v>
      </c>
      <c r="BV2122" s="42">
        <v>0</v>
      </c>
      <c r="BW2122" s="42">
        <v>0</v>
      </c>
      <c r="BX2122" s="42">
        <v>8</v>
      </c>
      <c r="BY2122" s="42">
        <v>12</v>
      </c>
      <c r="BZ2122" s="42">
        <v>0</v>
      </c>
      <c r="CA2122" s="42">
        <v>28</v>
      </c>
      <c r="CB2122" s="42">
        <v>356</v>
      </c>
      <c r="CC2122" s="42">
        <v>28</v>
      </c>
      <c r="CD2122" s="42">
        <v>36</v>
      </c>
      <c r="CE2122" s="42">
        <v>48</v>
      </c>
      <c r="CF2122" s="42">
        <v>72</v>
      </c>
      <c r="CG2122" s="42">
        <v>108</v>
      </c>
      <c r="CH2122" s="42">
        <v>56</v>
      </c>
      <c r="CI2122" s="42">
        <v>0</v>
      </c>
      <c r="CJ2122" s="42">
        <v>8</v>
      </c>
      <c r="CK2122" s="42">
        <v>256</v>
      </c>
      <c r="CL2122" s="42">
        <v>16</v>
      </c>
      <c r="CM2122" s="42">
        <v>8</v>
      </c>
      <c r="CN2122" s="42">
        <v>12</v>
      </c>
      <c r="CO2122" s="42">
        <v>4</v>
      </c>
      <c r="CP2122" s="42">
        <v>8</v>
      </c>
      <c r="CQ2122" s="42">
        <v>12</v>
      </c>
      <c r="CR2122" s="42">
        <v>180</v>
      </c>
      <c r="CS2122" s="42">
        <v>16</v>
      </c>
    </row>
    <row r="2123" spans="1:97">
      <c r="A2123" s="40" t="s">
        <v>4956</v>
      </c>
      <c r="B2123" s="40" t="s">
        <v>289</v>
      </c>
      <c r="C2123" s="40" t="s">
        <v>4176</v>
      </c>
      <c r="D2123" s="40" t="s">
        <v>4201</v>
      </c>
      <c r="E2123" s="40" t="s">
        <v>4481</v>
      </c>
      <c r="F2123" s="40" t="s">
        <v>2903</v>
      </c>
      <c r="G2123" s="41" t="s">
        <v>294</v>
      </c>
      <c r="H2123" s="40" t="s">
        <v>4957</v>
      </c>
      <c r="I2123" s="42">
        <v>816</v>
      </c>
      <c r="J2123" s="42">
        <v>168.50231299999999</v>
      </c>
      <c r="K2123" s="42">
        <v>139.92614900000001</v>
      </c>
      <c r="L2123" s="42">
        <v>198.09983500000001</v>
      </c>
      <c r="M2123" s="42">
        <v>141.96886699999999</v>
      </c>
      <c r="N2123" s="42">
        <v>115.413539</v>
      </c>
      <c r="O2123" s="42">
        <v>52.089295999999997</v>
      </c>
      <c r="P2123" s="42">
        <v>129</v>
      </c>
      <c r="Q2123" s="42">
        <v>151</v>
      </c>
      <c r="R2123" s="42">
        <v>154</v>
      </c>
      <c r="S2123" s="42">
        <v>125</v>
      </c>
      <c r="T2123" s="42">
        <v>101</v>
      </c>
      <c r="U2123" s="42">
        <v>45</v>
      </c>
      <c r="V2123" s="42">
        <v>436.07642499999997</v>
      </c>
      <c r="W2123" s="42">
        <v>98.028559000000001</v>
      </c>
      <c r="X2123" s="42">
        <v>79.665982999999997</v>
      </c>
      <c r="Y2123" s="42">
        <v>105.17807000000001</v>
      </c>
      <c r="Z2123" s="42">
        <v>71.495113000000003</v>
      </c>
      <c r="AA2123" s="42">
        <v>62.302883999999999</v>
      </c>
      <c r="AB2123" s="42">
        <v>18.384457999999999</v>
      </c>
      <c r="AC2123" s="42">
        <v>1.0213589999999999</v>
      </c>
      <c r="AD2123" s="42">
        <v>120.498452</v>
      </c>
      <c r="AE2123" s="42">
        <v>254.296448</v>
      </c>
      <c r="AF2123" s="42">
        <v>61.281525000000002</v>
      </c>
      <c r="AG2123" s="42">
        <v>379.92357500000003</v>
      </c>
      <c r="AH2123" s="42">
        <v>70.473754</v>
      </c>
      <c r="AI2123" s="42">
        <v>60.260165999999998</v>
      </c>
      <c r="AJ2123" s="42">
        <v>92.921764999999994</v>
      </c>
      <c r="AK2123" s="42">
        <v>70.473754</v>
      </c>
      <c r="AL2123" s="42">
        <v>53.110655000000001</v>
      </c>
      <c r="AM2123" s="42">
        <v>26.555327999999999</v>
      </c>
      <c r="AN2123" s="42">
        <v>6.1281530000000002</v>
      </c>
      <c r="AO2123" s="42">
        <v>88.858211999999995</v>
      </c>
      <c r="AP2123" s="42">
        <v>225.69840300000001</v>
      </c>
      <c r="AQ2123" s="42">
        <v>65.366960000000006</v>
      </c>
      <c r="AR2123" s="42">
        <v>653.494551</v>
      </c>
      <c r="AS2123" s="42">
        <v>44.939785000000001</v>
      </c>
      <c r="AT2123" s="42">
        <v>53.023128999999997</v>
      </c>
      <c r="AU2123" s="42">
        <v>12.256304999999999</v>
      </c>
      <c r="AV2123" s="42">
        <v>102.04835</v>
      </c>
      <c r="AW2123" s="42">
        <v>93.965005000000005</v>
      </c>
      <c r="AX2123" s="42">
        <v>118.477615</v>
      </c>
      <c r="AY2123" s="42">
        <v>159.33196599999999</v>
      </c>
      <c r="AZ2123" s="42">
        <v>69.452394999999996</v>
      </c>
      <c r="BA2123" s="42">
        <v>314.49097</v>
      </c>
      <c r="BB2123" s="42">
        <v>36.768915</v>
      </c>
      <c r="BC2123" s="42">
        <v>40.766824</v>
      </c>
      <c r="BD2123" s="42">
        <v>8.1708700000000007</v>
      </c>
      <c r="BE2123" s="42">
        <v>53.110655000000001</v>
      </c>
      <c r="BF2123" s="42">
        <v>8.1708700000000007</v>
      </c>
      <c r="BG2123" s="42">
        <v>89.879570000000001</v>
      </c>
      <c r="BH2123" s="42">
        <v>61.281525000000002</v>
      </c>
      <c r="BI2123" s="42">
        <v>16.341740000000001</v>
      </c>
      <c r="BJ2123" s="42">
        <v>339.003581</v>
      </c>
      <c r="BK2123" s="42">
        <v>8.1708700000000007</v>
      </c>
      <c r="BL2123" s="42">
        <v>12.256304999999999</v>
      </c>
      <c r="BM2123" s="42">
        <v>4.0854350000000004</v>
      </c>
      <c r="BN2123" s="42">
        <v>48.937694</v>
      </c>
      <c r="BO2123" s="42">
        <v>85.794134999999997</v>
      </c>
      <c r="BP2123" s="42">
        <v>28.598044999999999</v>
      </c>
      <c r="BQ2123" s="42">
        <v>98.050439999999995</v>
      </c>
      <c r="BR2123" s="42">
        <v>53.110655000000001</v>
      </c>
      <c r="BS2123" s="42">
        <v>65.366960000000006</v>
      </c>
      <c r="BT2123" s="42">
        <v>4.0854350000000004</v>
      </c>
      <c r="BU2123" s="42">
        <v>4.0854350000000004</v>
      </c>
      <c r="BV2123" s="42">
        <v>0</v>
      </c>
      <c r="BW2123" s="42">
        <v>4.0854350000000004</v>
      </c>
      <c r="BX2123" s="42">
        <v>20.427174999999998</v>
      </c>
      <c r="BY2123" s="42">
        <v>12.256304999999999</v>
      </c>
      <c r="BZ2123" s="42">
        <v>0</v>
      </c>
      <c r="CA2123" s="42">
        <v>20.427174999999998</v>
      </c>
      <c r="CB2123" s="42">
        <v>392.02670999999998</v>
      </c>
      <c r="CC2123" s="42">
        <v>36.768915</v>
      </c>
      <c r="CD2123" s="42">
        <v>36.681389000000003</v>
      </c>
      <c r="CE2123" s="42">
        <v>8.1708700000000007</v>
      </c>
      <c r="CF2123" s="42">
        <v>93.877480000000006</v>
      </c>
      <c r="CG2123" s="42">
        <v>69.452394999999996</v>
      </c>
      <c r="CH2123" s="42">
        <v>102.135875</v>
      </c>
      <c r="CI2123" s="42">
        <v>4.0854350000000004</v>
      </c>
      <c r="CJ2123" s="42">
        <v>40.854349999999997</v>
      </c>
      <c r="CK2123" s="42">
        <v>196.10088099999999</v>
      </c>
      <c r="CL2123" s="42">
        <v>4.0854350000000004</v>
      </c>
      <c r="CM2123" s="42">
        <v>12.256304999999999</v>
      </c>
      <c r="CN2123" s="42">
        <v>4.0854350000000004</v>
      </c>
      <c r="CO2123" s="42">
        <v>4.0854350000000004</v>
      </c>
      <c r="CP2123" s="42">
        <v>4.0854350000000004</v>
      </c>
      <c r="CQ2123" s="42">
        <v>4.0854350000000004</v>
      </c>
      <c r="CR2123" s="42">
        <v>155.246531</v>
      </c>
      <c r="CS2123" s="42">
        <v>8.1708700000000007</v>
      </c>
    </row>
    <row r="2124" spans="1:97">
      <c r="A2124" s="40" t="s">
        <v>4958</v>
      </c>
      <c r="B2124" s="40" t="s">
        <v>289</v>
      </c>
      <c r="C2124" s="40" t="s">
        <v>4176</v>
      </c>
      <c r="D2124" s="40" t="s">
        <v>4187</v>
      </c>
      <c r="E2124" s="40" t="s">
        <v>4213</v>
      </c>
      <c r="F2124" s="40" t="s">
        <v>4195</v>
      </c>
      <c r="G2124" s="41" t="s">
        <v>294</v>
      </c>
      <c r="H2124" s="40" t="s">
        <v>4959</v>
      </c>
      <c r="I2124" s="42">
        <v>199</v>
      </c>
      <c r="J2124" s="42">
        <v>37.303429999999999</v>
      </c>
      <c r="K2124" s="42">
        <v>22.812664999999999</v>
      </c>
      <c r="L2124" s="42">
        <v>31.086190999999999</v>
      </c>
      <c r="M2124" s="42">
        <v>55.987394000000002</v>
      </c>
      <c r="N2124" s="42">
        <v>34.194811000000001</v>
      </c>
      <c r="O2124" s="42">
        <v>17.615507999999998</v>
      </c>
      <c r="P2124" s="42">
        <v>32</v>
      </c>
      <c r="Q2124" s="42">
        <v>28</v>
      </c>
      <c r="R2124" s="42">
        <v>45</v>
      </c>
      <c r="S2124" s="42">
        <v>36</v>
      </c>
      <c r="T2124" s="42">
        <v>37</v>
      </c>
      <c r="U2124" s="42">
        <v>10</v>
      </c>
      <c r="V2124" s="42">
        <v>105.725301</v>
      </c>
      <c r="W2124" s="42">
        <v>19.687920999999999</v>
      </c>
      <c r="X2124" s="42">
        <v>14.523014</v>
      </c>
      <c r="Y2124" s="42">
        <v>16.579301999999998</v>
      </c>
      <c r="Z2124" s="42">
        <v>30.066109999999998</v>
      </c>
      <c r="AA2124" s="42">
        <v>16.579301999999998</v>
      </c>
      <c r="AB2124" s="42">
        <v>7.2534450000000001</v>
      </c>
      <c r="AC2124" s="42">
        <v>1.036206</v>
      </c>
      <c r="AD2124" s="42">
        <v>23.848872</v>
      </c>
      <c r="AE2124" s="42">
        <v>66.333332999999996</v>
      </c>
      <c r="AF2124" s="42">
        <v>15.543096</v>
      </c>
      <c r="AG2124" s="42">
        <v>93.274698999999998</v>
      </c>
      <c r="AH2124" s="42">
        <v>17.615507999999998</v>
      </c>
      <c r="AI2124" s="42">
        <v>8.2896509999999992</v>
      </c>
      <c r="AJ2124" s="42">
        <v>14.506888999999999</v>
      </c>
      <c r="AK2124" s="42">
        <v>25.921284</v>
      </c>
      <c r="AL2124" s="42">
        <v>17.615507999999998</v>
      </c>
      <c r="AM2124" s="42">
        <v>9.3258569999999992</v>
      </c>
      <c r="AN2124" s="42">
        <v>0</v>
      </c>
      <c r="AO2124" s="42">
        <v>19.687920999999999</v>
      </c>
      <c r="AP2124" s="42">
        <v>53.898857</v>
      </c>
      <c r="AQ2124" s="42">
        <v>19.687920999999999</v>
      </c>
      <c r="AR2124" s="42">
        <v>174.14717200000001</v>
      </c>
      <c r="AS2124" s="42">
        <v>8.2896509999999992</v>
      </c>
      <c r="AT2124" s="42">
        <v>24.868953000000001</v>
      </c>
      <c r="AU2124" s="42">
        <v>4.1448260000000001</v>
      </c>
      <c r="AV2124" s="42">
        <v>12.498976000000001</v>
      </c>
      <c r="AW2124" s="42">
        <v>33.158603999999997</v>
      </c>
      <c r="AX2124" s="42">
        <v>33.158603999999997</v>
      </c>
      <c r="AY2124" s="42">
        <v>53.882731999999997</v>
      </c>
      <c r="AZ2124" s="42">
        <v>4.1448260000000001</v>
      </c>
      <c r="BA2124" s="42">
        <v>95.395487000000003</v>
      </c>
      <c r="BB2124" s="42">
        <v>4.1448260000000001</v>
      </c>
      <c r="BC2124" s="42">
        <v>20.724128</v>
      </c>
      <c r="BD2124" s="42">
        <v>4.1448260000000001</v>
      </c>
      <c r="BE2124" s="42">
        <v>4.2093249999999998</v>
      </c>
      <c r="BF2124" s="42">
        <v>8.2896509999999992</v>
      </c>
      <c r="BG2124" s="42">
        <v>24.868953000000001</v>
      </c>
      <c r="BH2124" s="42">
        <v>24.868953000000001</v>
      </c>
      <c r="BI2124" s="42">
        <v>4.1448260000000001</v>
      </c>
      <c r="BJ2124" s="42">
        <v>78.751684999999995</v>
      </c>
      <c r="BK2124" s="42">
        <v>4.1448260000000001</v>
      </c>
      <c r="BL2124" s="42">
        <v>4.1448260000000001</v>
      </c>
      <c r="BM2124" s="42">
        <v>0</v>
      </c>
      <c r="BN2124" s="42">
        <v>8.2896509999999992</v>
      </c>
      <c r="BO2124" s="42">
        <v>24.868953000000001</v>
      </c>
      <c r="BP2124" s="42">
        <v>8.2896509999999992</v>
      </c>
      <c r="BQ2124" s="42">
        <v>29.013779</v>
      </c>
      <c r="BR2124" s="42">
        <v>0</v>
      </c>
      <c r="BS2124" s="42">
        <v>16.579301999999998</v>
      </c>
      <c r="BT2124" s="42">
        <v>0</v>
      </c>
      <c r="BU2124" s="42">
        <v>0</v>
      </c>
      <c r="BV2124" s="42">
        <v>0</v>
      </c>
      <c r="BW2124" s="42">
        <v>0</v>
      </c>
      <c r="BX2124" s="42">
        <v>4.1448260000000001</v>
      </c>
      <c r="BY2124" s="42">
        <v>8.2896509999999992</v>
      </c>
      <c r="BZ2124" s="42">
        <v>0</v>
      </c>
      <c r="CA2124" s="42">
        <v>4.1448260000000001</v>
      </c>
      <c r="CB2124" s="42">
        <v>95.395487000000003</v>
      </c>
      <c r="CC2124" s="42">
        <v>8.2896509999999992</v>
      </c>
      <c r="CD2124" s="42">
        <v>20.724128</v>
      </c>
      <c r="CE2124" s="42">
        <v>4.1448260000000001</v>
      </c>
      <c r="CF2124" s="42">
        <v>12.498976000000001</v>
      </c>
      <c r="CG2124" s="42">
        <v>29.013779</v>
      </c>
      <c r="CH2124" s="42">
        <v>20.724128</v>
      </c>
      <c r="CI2124" s="42">
        <v>0</v>
      </c>
      <c r="CJ2124" s="42">
        <v>0</v>
      </c>
      <c r="CK2124" s="42">
        <v>62.172383000000004</v>
      </c>
      <c r="CL2124" s="42">
        <v>0</v>
      </c>
      <c r="CM2124" s="42">
        <v>4.1448260000000001</v>
      </c>
      <c r="CN2124" s="42">
        <v>0</v>
      </c>
      <c r="CO2124" s="42">
        <v>0</v>
      </c>
      <c r="CP2124" s="42">
        <v>0</v>
      </c>
      <c r="CQ2124" s="42">
        <v>4.1448260000000001</v>
      </c>
      <c r="CR2124" s="42">
        <v>53.882731999999997</v>
      </c>
      <c r="CS2124" s="42">
        <v>0</v>
      </c>
    </row>
    <row r="2125" spans="1:97">
      <c r="A2125" s="40" t="s">
        <v>4960</v>
      </c>
      <c r="B2125" s="40" t="s">
        <v>289</v>
      </c>
      <c r="C2125" s="40" t="s">
        <v>4176</v>
      </c>
      <c r="D2125" s="40" t="s">
        <v>4201</v>
      </c>
      <c r="E2125" s="40" t="s">
        <v>4202</v>
      </c>
      <c r="F2125" s="40" t="s">
        <v>2903</v>
      </c>
      <c r="G2125" s="41" t="s">
        <v>294</v>
      </c>
      <c r="H2125" s="40" t="s">
        <v>4961</v>
      </c>
      <c r="I2125" s="42">
        <v>193</v>
      </c>
      <c r="J2125" s="42">
        <v>43.326531000000003</v>
      </c>
      <c r="K2125" s="42">
        <v>18.709184</v>
      </c>
      <c r="L2125" s="42">
        <v>44.311224000000003</v>
      </c>
      <c r="M2125" s="42">
        <v>38.403061000000001</v>
      </c>
      <c r="N2125" s="42">
        <v>23.632653000000001</v>
      </c>
      <c r="O2125" s="42">
        <v>24.617346999999999</v>
      </c>
      <c r="P2125" s="42">
        <v>28</v>
      </c>
      <c r="Q2125" s="42">
        <v>35</v>
      </c>
      <c r="R2125" s="42">
        <v>32</v>
      </c>
      <c r="S2125" s="42">
        <v>26</v>
      </c>
      <c r="T2125" s="42">
        <v>37</v>
      </c>
      <c r="U2125" s="42">
        <v>24</v>
      </c>
      <c r="V2125" s="42">
        <v>94.530612000000005</v>
      </c>
      <c r="W2125" s="42">
        <v>24.617346999999999</v>
      </c>
      <c r="X2125" s="42">
        <v>7.8775510000000004</v>
      </c>
      <c r="Y2125" s="42">
        <v>23.632653000000001</v>
      </c>
      <c r="Z2125" s="42">
        <v>17.724489999999999</v>
      </c>
      <c r="AA2125" s="42">
        <v>11.816326999999999</v>
      </c>
      <c r="AB2125" s="42">
        <v>7.8775510000000004</v>
      </c>
      <c r="AC2125" s="42">
        <v>0.98469399999999996</v>
      </c>
      <c r="AD2125" s="42">
        <v>26.586735000000001</v>
      </c>
      <c r="AE2125" s="42">
        <v>51.204082</v>
      </c>
      <c r="AF2125" s="42">
        <v>16.739795999999998</v>
      </c>
      <c r="AG2125" s="42">
        <v>98.469387999999995</v>
      </c>
      <c r="AH2125" s="42">
        <v>18.709184</v>
      </c>
      <c r="AI2125" s="42">
        <v>10.831633</v>
      </c>
      <c r="AJ2125" s="42">
        <v>20.678571000000002</v>
      </c>
      <c r="AK2125" s="42">
        <v>20.678571000000002</v>
      </c>
      <c r="AL2125" s="42">
        <v>11.816326999999999</v>
      </c>
      <c r="AM2125" s="42">
        <v>14.770408</v>
      </c>
      <c r="AN2125" s="42">
        <v>0.98469399999999996</v>
      </c>
      <c r="AO2125" s="42">
        <v>23.632653000000001</v>
      </c>
      <c r="AP2125" s="42">
        <v>49.234693999999998</v>
      </c>
      <c r="AQ2125" s="42">
        <v>25.602041</v>
      </c>
      <c r="AR2125" s="42">
        <v>177.24489800000001</v>
      </c>
      <c r="AS2125" s="42">
        <v>35.448979999999999</v>
      </c>
      <c r="AT2125" s="42">
        <v>11.816326999999999</v>
      </c>
      <c r="AU2125" s="42">
        <v>0</v>
      </c>
      <c r="AV2125" s="42">
        <v>27.571428999999998</v>
      </c>
      <c r="AW2125" s="42">
        <v>11.816326999999999</v>
      </c>
      <c r="AX2125" s="42">
        <v>15.755102000000001</v>
      </c>
      <c r="AY2125" s="42">
        <v>59.081632999999997</v>
      </c>
      <c r="AZ2125" s="42">
        <v>15.755102000000001</v>
      </c>
      <c r="BA2125" s="42">
        <v>78.775509999999997</v>
      </c>
      <c r="BB2125" s="42">
        <v>23.632653000000001</v>
      </c>
      <c r="BC2125" s="42">
        <v>3.9387759999999998</v>
      </c>
      <c r="BD2125" s="42">
        <v>0</v>
      </c>
      <c r="BE2125" s="42">
        <v>7.8775510000000004</v>
      </c>
      <c r="BF2125" s="42">
        <v>3.9387759999999998</v>
      </c>
      <c r="BG2125" s="42">
        <v>7.8775510000000004</v>
      </c>
      <c r="BH2125" s="42">
        <v>27.571428999999998</v>
      </c>
      <c r="BI2125" s="42">
        <v>3.9387759999999998</v>
      </c>
      <c r="BJ2125" s="42">
        <v>98.469387999999995</v>
      </c>
      <c r="BK2125" s="42">
        <v>11.816326999999999</v>
      </c>
      <c r="BL2125" s="42">
        <v>7.8775510000000004</v>
      </c>
      <c r="BM2125" s="42">
        <v>0</v>
      </c>
      <c r="BN2125" s="42">
        <v>19.693878000000002</v>
      </c>
      <c r="BO2125" s="42">
        <v>7.8775510000000004</v>
      </c>
      <c r="BP2125" s="42">
        <v>7.8775510000000004</v>
      </c>
      <c r="BQ2125" s="42">
        <v>31.510204000000002</v>
      </c>
      <c r="BR2125" s="42">
        <v>11.816326999999999</v>
      </c>
      <c r="BS2125" s="42">
        <v>19.693878000000002</v>
      </c>
      <c r="BT2125" s="42">
        <v>3.9387759999999998</v>
      </c>
      <c r="BU2125" s="42">
        <v>0</v>
      </c>
      <c r="BV2125" s="42">
        <v>0</v>
      </c>
      <c r="BW2125" s="42">
        <v>3.9387759999999998</v>
      </c>
      <c r="BX2125" s="42">
        <v>0</v>
      </c>
      <c r="BY2125" s="42">
        <v>0</v>
      </c>
      <c r="BZ2125" s="42">
        <v>0</v>
      </c>
      <c r="CA2125" s="42">
        <v>11.816326999999999</v>
      </c>
      <c r="CB2125" s="42">
        <v>78.775509999999997</v>
      </c>
      <c r="CC2125" s="42">
        <v>31.510204000000002</v>
      </c>
      <c r="CD2125" s="42">
        <v>3.9387759999999998</v>
      </c>
      <c r="CE2125" s="42">
        <v>0</v>
      </c>
      <c r="CF2125" s="42">
        <v>19.693878000000002</v>
      </c>
      <c r="CG2125" s="42">
        <v>3.9387759999999998</v>
      </c>
      <c r="CH2125" s="42">
        <v>15.755102000000001</v>
      </c>
      <c r="CI2125" s="42">
        <v>0</v>
      </c>
      <c r="CJ2125" s="42">
        <v>3.9387759999999998</v>
      </c>
      <c r="CK2125" s="42">
        <v>78.775509999999997</v>
      </c>
      <c r="CL2125" s="42">
        <v>0</v>
      </c>
      <c r="CM2125" s="42">
        <v>7.8775510000000004</v>
      </c>
      <c r="CN2125" s="42">
        <v>0</v>
      </c>
      <c r="CO2125" s="42">
        <v>3.9387759999999998</v>
      </c>
      <c r="CP2125" s="42">
        <v>7.8775510000000004</v>
      </c>
      <c r="CQ2125" s="42">
        <v>0</v>
      </c>
      <c r="CR2125" s="42">
        <v>59.081632999999997</v>
      </c>
      <c r="CS2125" s="42">
        <v>0</v>
      </c>
    </row>
    <row r="2126" spans="1:97">
      <c r="A2126" s="40" t="s">
        <v>4962</v>
      </c>
      <c r="B2126" s="40" t="s">
        <v>289</v>
      </c>
      <c r="C2126" s="40" t="s">
        <v>4176</v>
      </c>
      <c r="D2126" s="40" t="s">
        <v>4177</v>
      </c>
      <c r="E2126" s="40" t="s">
        <v>4288</v>
      </c>
      <c r="F2126" s="40" t="s">
        <v>2814</v>
      </c>
      <c r="G2126" s="41" t="s">
        <v>294</v>
      </c>
      <c r="H2126" s="40" t="s">
        <v>4963</v>
      </c>
      <c r="I2126" s="42">
        <v>211</v>
      </c>
      <c r="J2126" s="42">
        <v>41.036520000000003</v>
      </c>
      <c r="K2126" s="42">
        <v>17.178077999999999</v>
      </c>
      <c r="L2126" s="42">
        <v>51.534235000000002</v>
      </c>
      <c r="M2126" s="42">
        <v>40.173554000000003</v>
      </c>
      <c r="N2126" s="42">
        <v>38.173507000000001</v>
      </c>
      <c r="O2126" s="42">
        <v>22.904104</v>
      </c>
      <c r="P2126" s="42">
        <v>35</v>
      </c>
      <c r="Q2126" s="42">
        <v>27</v>
      </c>
      <c r="R2126" s="42">
        <v>48</v>
      </c>
      <c r="S2126" s="42">
        <v>36</v>
      </c>
      <c r="T2126" s="42">
        <v>43</v>
      </c>
      <c r="U2126" s="42">
        <v>21</v>
      </c>
      <c r="V2126" s="42">
        <v>107.88584400000001</v>
      </c>
      <c r="W2126" s="42">
        <v>21.949767000000001</v>
      </c>
      <c r="X2126" s="42">
        <v>12.40639</v>
      </c>
      <c r="Y2126" s="42">
        <v>26.721454999999999</v>
      </c>
      <c r="Z2126" s="42">
        <v>20.086777000000001</v>
      </c>
      <c r="AA2126" s="42">
        <v>18.132415999999999</v>
      </c>
      <c r="AB2126" s="42">
        <v>8.5890389999999996</v>
      </c>
      <c r="AC2126" s="42">
        <v>0</v>
      </c>
      <c r="AD2126" s="42">
        <v>27.675792999999999</v>
      </c>
      <c r="AE2126" s="42">
        <v>62.077635000000001</v>
      </c>
      <c r="AF2126" s="42">
        <v>18.132415999999999</v>
      </c>
      <c r="AG2126" s="42">
        <v>103.11415599999999</v>
      </c>
      <c r="AH2126" s="42">
        <v>19.086753999999999</v>
      </c>
      <c r="AI2126" s="42">
        <v>4.7716880000000002</v>
      </c>
      <c r="AJ2126" s="42">
        <v>24.81278</v>
      </c>
      <c r="AK2126" s="42">
        <v>20.086777000000001</v>
      </c>
      <c r="AL2126" s="42">
        <v>20.041091000000002</v>
      </c>
      <c r="AM2126" s="42">
        <v>12.40639</v>
      </c>
      <c r="AN2126" s="42">
        <v>1.9086749999999999</v>
      </c>
      <c r="AO2126" s="42">
        <v>20.995429000000001</v>
      </c>
      <c r="AP2126" s="42">
        <v>56.351609000000003</v>
      </c>
      <c r="AQ2126" s="42">
        <v>25.767116999999999</v>
      </c>
      <c r="AR2126" s="42">
        <v>171.78078300000001</v>
      </c>
      <c r="AS2126" s="42">
        <v>7.6347009999999997</v>
      </c>
      <c r="AT2126" s="42">
        <v>11.452052</v>
      </c>
      <c r="AU2126" s="42">
        <v>15.269403000000001</v>
      </c>
      <c r="AV2126" s="42">
        <v>22.904104</v>
      </c>
      <c r="AW2126" s="42">
        <v>34.356157000000003</v>
      </c>
      <c r="AX2126" s="42">
        <v>19.086753999999999</v>
      </c>
      <c r="AY2126" s="42">
        <v>49.62556</v>
      </c>
      <c r="AZ2126" s="42">
        <v>11.452052</v>
      </c>
      <c r="BA2126" s="42">
        <v>99.251119000000003</v>
      </c>
      <c r="BB2126" s="42">
        <v>3.8173509999999999</v>
      </c>
      <c r="BC2126" s="42">
        <v>11.452052</v>
      </c>
      <c r="BD2126" s="42">
        <v>11.452052</v>
      </c>
      <c r="BE2126" s="42">
        <v>11.452052</v>
      </c>
      <c r="BF2126" s="42">
        <v>7.6347009999999997</v>
      </c>
      <c r="BG2126" s="42">
        <v>19.086753999999999</v>
      </c>
      <c r="BH2126" s="42">
        <v>30.538806000000001</v>
      </c>
      <c r="BI2126" s="42">
        <v>3.8173509999999999</v>
      </c>
      <c r="BJ2126" s="42">
        <v>72.529663999999997</v>
      </c>
      <c r="BK2126" s="42">
        <v>3.8173509999999999</v>
      </c>
      <c r="BL2126" s="42">
        <v>0</v>
      </c>
      <c r="BM2126" s="42">
        <v>3.8173509999999999</v>
      </c>
      <c r="BN2126" s="42">
        <v>11.452052</v>
      </c>
      <c r="BO2126" s="42">
        <v>26.721454999999999</v>
      </c>
      <c r="BP2126" s="42">
        <v>0</v>
      </c>
      <c r="BQ2126" s="42">
        <v>19.086753999999999</v>
      </c>
      <c r="BR2126" s="42">
        <v>7.6347009999999997</v>
      </c>
      <c r="BS2126" s="42">
        <v>7.6347009999999997</v>
      </c>
      <c r="BT2126" s="42">
        <v>0</v>
      </c>
      <c r="BU2126" s="42">
        <v>0</v>
      </c>
      <c r="BV2126" s="42">
        <v>0</v>
      </c>
      <c r="BW2126" s="42">
        <v>0</v>
      </c>
      <c r="BX2126" s="42">
        <v>0</v>
      </c>
      <c r="BY2126" s="42">
        <v>3.8173509999999999</v>
      </c>
      <c r="BZ2126" s="42">
        <v>0</v>
      </c>
      <c r="CA2126" s="42">
        <v>3.8173509999999999</v>
      </c>
      <c r="CB2126" s="42">
        <v>87.799066999999994</v>
      </c>
      <c r="CC2126" s="42">
        <v>7.6347009999999997</v>
      </c>
      <c r="CD2126" s="42">
        <v>11.452052</v>
      </c>
      <c r="CE2126" s="42">
        <v>11.452052</v>
      </c>
      <c r="CF2126" s="42">
        <v>15.269403000000001</v>
      </c>
      <c r="CG2126" s="42">
        <v>26.721454999999999</v>
      </c>
      <c r="CH2126" s="42">
        <v>15.269403000000001</v>
      </c>
      <c r="CI2126" s="42">
        <v>0</v>
      </c>
      <c r="CJ2126" s="42">
        <v>0</v>
      </c>
      <c r="CK2126" s="42">
        <v>76.347014999999999</v>
      </c>
      <c r="CL2126" s="42">
        <v>0</v>
      </c>
      <c r="CM2126" s="42">
        <v>0</v>
      </c>
      <c r="CN2126" s="42">
        <v>3.8173509999999999</v>
      </c>
      <c r="CO2126" s="42">
        <v>7.6347009999999997</v>
      </c>
      <c r="CP2126" s="42">
        <v>7.6347009999999997</v>
      </c>
      <c r="CQ2126" s="42">
        <v>0</v>
      </c>
      <c r="CR2126" s="42">
        <v>49.62556</v>
      </c>
      <c r="CS2126" s="42">
        <v>7.6347009999999997</v>
      </c>
    </row>
    <row r="2127" spans="1:97">
      <c r="A2127" s="40" t="s">
        <v>4964</v>
      </c>
      <c r="B2127" s="40" t="s">
        <v>289</v>
      </c>
      <c r="C2127" s="40" t="s">
        <v>4176</v>
      </c>
      <c r="D2127" s="40" t="s">
        <v>4187</v>
      </c>
      <c r="E2127" s="40" t="s">
        <v>4246</v>
      </c>
      <c r="F2127" s="40" t="s">
        <v>2814</v>
      </c>
      <c r="G2127" s="41" t="s">
        <v>294</v>
      </c>
      <c r="H2127" s="40" t="s">
        <v>4965</v>
      </c>
      <c r="I2127" s="42">
        <v>298</v>
      </c>
      <c r="J2127" s="42">
        <v>36.489795999999998</v>
      </c>
      <c r="K2127" s="42">
        <v>26.353740999999999</v>
      </c>
      <c r="L2127" s="42">
        <v>55.748299000000003</v>
      </c>
      <c r="M2127" s="42">
        <v>64.870748000000006</v>
      </c>
      <c r="N2127" s="42">
        <v>88.183672999999999</v>
      </c>
      <c r="O2127" s="42">
        <v>26.353740999999999</v>
      </c>
      <c r="P2127" s="42">
        <v>38</v>
      </c>
      <c r="Q2127" s="42">
        <v>36</v>
      </c>
      <c r="R2127" s="42">
        <v>51</v>
      </c>
      <c r="S2127" s="42">
        <v>64</v>
      </c>
      <c r="T2127" s="42">
        <v>57</v>
      </c>
      <c r="U2127" s="42">
        <v>16</v>
      </c>
      <c r="V2127" s="42">
        <v>147.98639499999999</v>
      </c>
      <c r="W2127" s="42">
        <v>16.217687000000002</v>
      </c>
      <c r="X2127" s="42">
        <v>15.204082</v>
      </c>
      <c r="Y2127" s="42">
        <v>32.435374000000003</v>
      </c>
      <c r="Z2127" s="42">
        <v>30.408162999999998</v>
      </c>
      <c r="AA2127" s="42">
        <v>41.557822999999999</v>
      </c>
      <c r="AB2127" s="42">
        <v>12.163265000000001</v>
      </c>
      <c r="AC2127" s="42">
        <v>0</v>
      </c>
      <c r="AD2127" s="42">
        <v>21.285713999999999</v>
      </c>
      <c r="AE2127" s="42">
        <v>92.238095000000001</v>
      </c>
      <c r="AF2127" s="42">
        <v>34.462584999999997</v>
      </c>
      <c r="AG2127" s="42">
        <v>150.01360500000001</v>
      </c>
      <c r="AH2127" s="42">
        <v>20.272109</v>
      </c>
      <c r="AI2127" s="42">
        <v>11.149660000000001</v>
      </c>
      <c r="AJ2127" s="42">
        <v>23.312925</v>
      </c>
      <c r="AK2127" s="42">
        <v>34.462584999999997</v>
      </c>
      <c r="AL2127" s="42">
        <v>46.62585</v>
      </c>
      <c r="AM2127" s="42">
        <v>11.149660000000001</v>
      </c>
      <c r="AN2127" s="42">
        <v>3.040816</v>
      </c>
      <c r="AO2127" s="42">
        <v>26.353740999999999</v>
      </c>
      <c r="AP2127" s="42">
        <v>81.088435000000004</v>
      </c>
      <c r="AQ2127" s="42">
        <v>42.571429000000002</v>
      </c>
      <c r="AR2127" s="42">
        <v>247.319728</v>
      </c>
      <c r="AS2127" s="42">
        <v>0</v>
      </c>
      <c r="AT2127" s="42">
        <v>32.435374000000003</v>
      </c>
      <c r="AU2127" s="42">
        <v>4.0544219999999997</v>
      </c>
      <c r="AV2127" s="42">
        <v>12.163265000000001</v>
      </c>
      <c r="AW2127" s="42">
        <v>40.544218000000001</v>
      </c>
      <c r="AX2127" s="42">
        <v>36.489795999999998</v>
      </c>
      <c r="AY2127" s="42">
        <v>101.360544</v>
      </c>
      <c r="AZ2127" s="42">
        <v>20.272109</v>
      </c>
      <c r="BA2127" s="42">
        <v>113.52381</v>
      </c>
      <c r="BB2127" s="42">
        <v>0</v>
      </c>
      <c r="BC2127" s="42">
        <v>16.217687000000002</v>
      </c>
      <c r="BD2127" s="42">
        <v>4.0544219999999997</v>
      </c>
      <c r="BE2127" s="42">
        <v>4.0544219999999997</v>
      </c>
      <c r="BF2127" s="42">
        <v>8.1088439999999995</v>
      </c>
      <c r="BG2127" s="42">
        <v>32.435374000000003</v>
      </c>
      <c r="BH2127" s="42">
        <v>44.598638999999999</v>
      </c>
      <c r="BI2127" s="42">
        <v>4.0544219999999997</v>
      </c>
      <c r="BJ2127" s="42">
        <v>133.795918</v>
      </c>
      <c r="BK2127" s="42">
        <v>0</v>
      </c>
      <c r="BL2127" s="42">
        <v>16.217687000000002</v>
      </c>
      <c r="BM2127" s="42">
        <v>0</v>
      </c>
      <c r="BN2127" s="42">
        <v>8.1088439999999995</v>
      </c>
      <c r="BO2127" s="42">
        <v>32.435374000000003</v>
      </c>
      <c r="BP2127" s="42">
        <v>4.0544219999999997</v>
      </c>
      <c r="BQ2127" s="42">
        <v>56.761904999999999</v>
      </c>
      <c r="BR2127" s="42">
        <v>16.217687000000002</v>
      </c>
      <c r="BS2127" s="42">
        <v>16.217687000000002</v>
      </c>
      <c r="BT2127" s="42">
        <v>0</v>
      </c>
      <c r="BU2127" s="42">
        <v>0</v>
      </c>
      <c r="BV2127" s="42">
        <v>0</v>
      </c>
      <c r="BW2127" s="42">
        <v>0</v>
      </c>
      <c r="BX2127" s="42">
        <v>8.1088439999999995</v>
      </c>
      <c r="BY2127" s="42">
        <v>0</v>
      </c>
      <c r="BZ2127" s="42">
        <v>0</v>
      </c>
      <c r="CA2127" s="42">
        <v>8.1088439999999995</v>
      </c>
      <c r="CB2127" s="42">
        <v>101.360544</v>
      </c>
      <c r="CC2127" s="42">
        <v>0</v>
      </c>
      <c r="CD2127" s="42">
        <v>24.326530999999999</v>
      </c>
      <c r="CE2127" s="42">
        <v>4.0544219999999997</v>
      </c>
      <c r="CF2127" s="42">
        <v>12.163265000000001</v>
      </c>
      <c r="CG2127" s="42">
        <v>24.326530999999999</v>
      </c>
      <c r="CH2127" s="42">
        <v>32.435374000000003</v>
      </c>
      <c r="CI2127" s="42">
        <v>0</v>
      </c>
      <c r="CJ2127" s="42">
        <v>4.0544219999999997</v>
      </c>
      <c r="CK2127" s="42">
        <v>129.74149700000001</v>
      </c>
      <c r="CL2127" s="42">
        <v>0</v>
      </c>
      <c r="CM2127" s="42">
        <v>8.1088439999999995</v>
      </c>
      <c r="CN2127" s="42">
        <v>0</v>
      </c>
      <c r="CO2127" s="42">
        <v>0</v>
      </c>
      <c r="CP2127" s="42">
        <v>8.1088439999999995</v>
      </c>
      <c r="CQ2127" s="42">
        <v>4.0544219999999997</v>
      </c>
      <c r="CR2127" s="42">
        <v>101.360544</v>
      </c>
      <c r="CS2127" s="42">
        <v>8.1088439999999995</v>
      </c>
    </row>
    <row r="2128" spans="1:97">
      <c r="A2128" s="40" t="s">
        <v>4966</v>
      </c>
      <c r="B2128" s="40" t="s">
        <v>289</v>
      </c>
      <c r="C2128" s="40" t="s">
        <v>4176</v>
      </c>
      <c r="D2128" s="40" t="s">
        <v>4177</v>
      </c>
      <c r="E2128" s="40" t="s">
        <v>4283</v>
      </c>
      <c r="F2128" s="40" t="s">
        <v>2814</v>
      </c>
      <c r="G2128" s="41" t="s">
        <v>294</v>
      </c>
      <c r="H2128" s="40" t="s">
        <v>4967</v>
      </c>
      <c r="I2128" s="42">
        <v>316</v>
      </c>
      <c r="J2128" s="42">
        <v>47</v>
      </c>
      <c r="K2128" s="42">
        <v>26</v>
      </c>
      <c r="L2128" s="42">
        <v>60</v>
      </c>
      <c r="M2128" s="42">
        <v>96</v>
      </c>
      <c r="N2128" s="42">
        <v>48</v>
      </c>
      <c r="O2128" s="42">
        <v>39</v>
      </c>
      <c r="P2128" s="42">
        <v>59</v>
      </c>
      <c r="Q2128" s="42">
        <v>53</v>
      </c>
      <c r="R2128" s="42">
        <v>87</v>
      </c>
      <c r="S2128" s="42">
        <v>46</v>
      </c>
      <c r="T2128" s="42">
        <v>63</v>
      </c>
      <c r="U2128" s="42">
        <v>23</v>
      </c>
      <c r="V2128" s="42">
        <v>167</v>
      </c>
      <c r="W2128" s="42">
        <v>25</v>
      </c>
      <c r="X2128" s="42">
        <v>16</v>
      </c>
      <c r="Y2128" s="42">
        <v>30</v>
      </c>
      <c r="Z2128" s="42">
        <v>54</v>
      </c>
      <c r="AA2128" s="42">
        <v>24</v>
      </c>
      <c r="AB2128" s="42">
        <v>17</v>
      </c>
      <c r="AC2128" s="42">
        <v>1</v>
      </c>
      <c r="AD2128" s="42">
        <v>33</v>
      </c>
      <c r="AE2128" s="42">
        <v>103</v>
      </c>
      <c r="AF2128" s="42">
        <v>31</v>
      </c>
      <c r="AG2128" s="42">
        <v>149</v>
      </c>
      <c r="AH2128" s="42">
        <v>22</v>
      </c>
      <c r="AI2128" s="42">
        <v>10</v>
      </c>
      <c r="AJ2128" s="42">
        <v>30</v>
      </c>
      <c r="AK2128" s="42">
        <v>42</v>
      </c>
      <c r="AL2128" s="42">
        <v>24</v>
      </c>
      <c r="AM2128" s="42">
        <v>20</v>
      </c>
      <c r="AN2128" s="42">
        <v>1</v>
      </c>
      <c r="AO2128" s="42">
        <v>29</v>
      </c>
      <c r="AP2128" s="42">
        <v>84</v>
      </c>
      <c r="AQ2128" s="42">
        <v>36</v>
      </c>
      <c r="AR2128" s="42">
        <v>260</v>
      </c>
      <c r="AS2128" s="42">
        <v>20</v>
      </c>
      <c r="AT2128" s="42">
        <v>8</v>
      </c>
      <c r="AU2128" s="42">
        <v>0</v>
      </c>
      <c r="AV2128" s="42">
        <v>44</v>
      </c>
      <c r="AW2128" s="42">
        <v>44</v>
      </c>
      <c r="AX2128" s="42">
        <v>32</v>
      </c>
      <c r="AY2128" s="42">
        <v>108</v>
      </c>
      <c r="AZ2128" s="42">
        <v>4</v>
      </c>
      <c r="BA2128" s="42">
        <v>120</v>
      </c>
      <c r="BB2128" s="42">
        <v>20</v>
      </c>
      <c r="BC2128" s="42">
        <v>8</v>
      </c>
      <c r="BD2128" s="42">
        <v>0</v>
      </c>
      <c r="BE2128" s="42">
        <v>20</v>
      </c>
      <c r="BF2128" s="42">
        <v>4</v>
      </c>
      <c r="BG2128" s="42">
        <v>24</v>
      </c>
      <c r="BH2128" s="42">
        <v>44</v>
      </c>
      <c r="BI2128" s="42">
        <v>0</v>
      </c>
      <c r="BJ2128" s="42">
        <v>140</v>
      </c>
      <c r="BK2128" s="42">
        <v>0</v>
      </c>
      <c r="BL2128" s="42">
        <v>0</v>
      </c>
      <c r="BM2128" s="42">
        <v>0</v>
      </c>
      <c r="BN2128" s="42">
        <v>24</v>
      </c>
      <c r="BO2128" s="42">
        <v>40</v>
      </c>
      <c r="BP2128" s="42">
        <v>8</v>
      </c>
      <c r="BQ2128" s="42">
        <v>64</v>
      </c>
      <c r="BR2128" s="42">
        <v>4</v>
      </c>
      <c r="BS2128" s="42">
        <v>8</v>
      </c>
      <c r="BT2128" s="42">
        <v>0</v>
      </c>
      <c r="BU2128" s="42">
        <v>0</v>
      </c>
      <c r="BV2128" s="42">
        <v>0</v>
      </c>
      <c r="BW2128" s="42">
        <v>0</v>
      </c>
      <c r="BX2128" s="42">
        <v>0</v>
      </c>
      <c r="BY2128" s="42">
        <v>8</v>
      </c>
      <c r="BZ2128" s="42">
        <v>0</v>
      </c>
      <c r="CA2128" s="42">
        <v>0</v>
      </c>
      <c r="CB2128" s="42">
        <v>128</v>
      </c>
      <c r="CC2128" s="42">
        <v>16</v>
      </c>
      <c r="CD2128" s="42">
        <v>4</v>
      </c>
      <c r="CE2128" s="42">
        <v>0</v>
      </c>
      <c r="CF2128" s="42">
        <v>44</v>
      </c>
      <c r="CG2128" s="42">
        <v>44</v>
      </c>
      <c r="CH2128" s="42">
        <v>20</v>
      </c>
      <c r="CI2128" s="42">
        <v>0</v>
      </c>
      <c r="CJ2128" s="42">
        <v>0</v>
      </c>
      <c r="CK2128" s="42">
        <v>124</v>
      </c>
      <c r="CL2128" s="42">
        <v>4</v>
      </c>
      <c r="CM2128" s="42">
        <v>4</v>
      </c>
      <c r="CN2128" s="42">
        <v>0</v>
      </c>
      <c r="CO2128" s="42">
        <v>0</v>
      </c>
      <c r="CP2128" s="42">
        <v>0</v>
      </c>
      <c r="CQ2128" s="42">
        <v>4</v>
      </c>
      <c r="CR2128" s="42">
        <v>108</v>
      </c>
      <c r="CS2128" s="42">
        <v>4</v>
      </c>
    </row>
    <row r="2129" spans="1:97">
      <c r="A2129" s="40" t="s">
        <v>4968</v>
      </c>
      <c r="B2129" s="40" t="s">
        <v>289</v>
      </c>
      <c r="C2129" s="40" t="s">
        <v>4176</v>
      </c>
      <c r="D2129" s="40" t="s">
        <v>4177</v>
      </c>
      <c r="E2129" s="40" t="s">
        <v>4288</v>
      </c>
      <c r="F2129" s="40" t="s">
        <v>2814</v>
      </c>
      <c r="G2129" s="41" t="s">
        <v>294</v>
      </c>
      <c r="H2129" s="40" t="s">
        <v>4969</v>
      </c>
      <c r="I2129" s="42">
        <v>100</v>
      </c>
      <c r="J2129" s="42">
        <v>10</v>
      </c>
      <c r="K2129" s="42">
        <v>21</v>
      </c>
      <c r="L2129" s="42">
        <v>15</v>
      </c>
      <c r="M2129" s="42">
        <v>21</v>
      </c>
      <c r="N2129" s="42">
        <v>17</v>
      </c>
      <c r="O2129" s="42">
        <v>16</v>
      </c>
      <c r="P2129" s="42">
        <v>13</v>
      </c>
      <c r="Q2129" s="42">
        <v>12</v>
      </c>
      <c r="R2129" s="42">
        <v>21</v>
      </c>
      <c r="S2129" s="42">
        <v>18</v>
      </c>
      <c r="T2129" s="42">
        <v>26</v>
      </c>
      <c r="U2129" s="42">
        <v>9</v>
      </c>
      <c r="V2129" s="42">
        <v>51</v>
      </c>
      <c r="W2129" s="42">
        <v>6</v>
      </c>
      <c r="X2129" s="42">
        <v>10</v>
      </c>
      <c r="Y2129" s="42">
        <v>9</v>
      </c>
      <c r="Z2129" s="42">
        <v>10</v>
      </c>
      <c r="AA2129" s="42">
        <v>11</v>
      </c>
      <c r="AB2129" s="42">
        <v>5</v>
      </c>
      <c r="AC2129" s="42">
        <v>0</v>
      </c>
      <c r="AD2129" s="42">
        <v>8</v>
      </c>
      <c r="AE2129" s="42">
        <v>29</v>
      </c>
      <c r="AF2129" s="42">
        <v>14</v>
      </c>
      <c r="AG2129" s="42">
        <v>49</v>
      </c>
      <c r="AH2129" s="42">
        <v>4</v>
      </c>
      <c r="AI2129" s="42">
        <v>11</v>
      </c>
      <c r="AJ2129" s="42">
        <v>6</v>
      </c>
      <c r="AK2129" s="42">
        <v>11</v>
      </c>
      <c r="AL2129" s="42">
        <v>6</v>
      </c>
      <c r="AM2129" s="42">
        <v>11</v>
      </c>
      <c r="AN2129" s="42">
        <v>0</v>
      </c>
      <c r="AO2129" s="42">
        <v>5</v>
      </c>
      <c r="AP2129" s="42">
        <v>28</v>
      </c>
      <c r="AQ2129" s="42">
        <v>16</v>
      </c>
      <c r="AR2129" s="42">
        <v>100</v>
      </c>
      <c r="AS2129" s="42">
        <v>4</v>
      </c>
      <c r="AT2129" s="42">
        <v>4</v>
      </c>
      <c r="AU2129" s="42">
        <v>4</v>
      </c>
      <c r="AV2129" s="42">
        <v>20</v>
      </c>
      <c r="AW2129" s="42">
        <v>12</v>
      </c>
      <c r="AX2129" s="42">
        <v>12</v>
      </c>
      <c r="AY2129" s="42">
        <v>32</v>
      </c>
      <c r="AZ2129" s="42">
        <v>12</v>
      </c>
      <c r="BA2129" s="42">
        <v>52</v>
      </c>
      <c r="BB2129" s="42">
        <v>4</v>
      </c>
      <c r="BC2129" s="42">
        <v>0</v>
      </c>
      <c r="BD2129" s="42">
        <v>4</v>
      </c>
      <c r="BE2129" s="42">
        <v>12</v>
      </c>
      <c r="BF2129" s="42">
        <v>0</v>
      </c>
      <c r="BG2129" s="42">
        <v>8</v>
      </c>
      <c r="BH2129" s="42">
        <v>20</v>
      </c>
      <c r="BI2129" s="42">
        <v>4</v>
      </c>
      <c r="BJ2129" s="42">
        <v>48</v>
      </c>
      <c r="BK2129" s="42">
        <v>0</v>
      </c>
      <c r="BL2129" s="42">
        <v>4</v>
      </c>
      <c r="BM2129" s="42">
        <v>0</v>
      </c>
      <c r="BN2129" s="42">
        <v>8</v>
      </c>
      <c r="BO2129" s="42">
        <v>12</v>
      </c>
      <c r="BP2129" s="42">
        <v>4</v>
      </c>
      <c r="BQ2129" s="42">
        <v>12</v>
      </c>
      <c r="BR2129" s="42">
        <v>8</v>
      </c>
      <c r="BS2129" s="42">
        <v>24</v>
      </c>
      <c r="BT2129" s="42">
        <v>4</v>
      </c>
      <c r="BU2129" s="42">
        <v>0</v>
      </c>
      <c r="BV2129" s="42">
        <v>0</v>
      </c>
      <c r="BW2129" s="42">
        <v>4</v>
      </c>
      <c r="BX2129" s="42">
        <v>0</v>
      </c>
      <c r="BY2129" s="42">
        <v>4</v>
      </c>
      <c r="BZ2129" s="42">
        <v>0</v>
      </c>
      <c r="CA2129" s="42">
        <v>12</v>
      </c>
      <c r="CB2129" s="42">
        <v>40</v>
      </c>
      <c r="CC2129" s="42">
        <v>0</v>
      </c>
      <c r="CD2129" s="42">
        <v>4</v>
      </c>
      <c r="CE2129" s="42">
        <v>4</v>
      </c>
      <c r="CF2129" s="42">
        <v>16</v>
      </c>
      <c r="CG2129" s="42">
        <v>8</v>
      </c>
      <c r="CH2129" s="42">
        <v>8</v>
      </c>
      <c r="CI2129" s="42">
        <v>0</v>
      </c>
      <c r="CJ2129" s="42">
        <v>0</v>
      </c>
      <c r="CK2129" s="42">
        <v>36</v>
      </c>
      <c r="CL2129" s="42">
        <v>0</v>
      </c>
      <c r="CM2129" s="42">
        <v>0</v>
      </c>
      <c r="CN2129" s="42">
        <v>0</v>
      </c>
      <c r="CO2129" s="42">
        <v>0</v>
      </c>
      <c r="CP2129" s="42">
        <v>4</v>
      </c>
      <c r="CQ2129" s="42">
        <v>0</v>
      </c>
      <c r="CR2129" s="42">
        <v>32</v>
      </c>
      <c r="CS2129" s="42">
        <v>0</v>
      </c>
    </row>
    <row r="2130" spans="1:97">
      <c r="A2130" s="40" t="s">
        <v>4970</v>
      </c>
      <c r="B2130" s="40" t="s">
        <v>289</v>
      </c>
      <c r="C2130" s="40" t="s">
        <v>4176</v>
      </c>
      <c r="D2130" s="40" t="s">
        <v>4177</v>
      </c>
      <c r="E2130" s="40" t="s">
        <v>4286</v>
      </c>
      <c r="F2130" s="40" t="s">
        <v>2814</v>
      </c>
      <c r="G2130" s="41" t="s">
        <v>294</v>
      </c>
      <c r="H2130" s="40" t="s">
        <v>4971</v>
      </c>
      <c r="I2130" s="42">
        <v>225</v>
      </c>
      <c r="J2130" s="42">
        <v>45.746887999999998</v>
      </c>
      <c r="K2130" s="42">
        <v>31.742739</v>
      </c>
      <c r="L2130" s="42">
        <v>54.149377999999999</v>
      </c>
      <c r="M2130" s="42">
        <v>42.946058000000001</v>
      </c>
      <c r="N2130" s="42">
        <v>29.875519000000001</v>
      </c>
      <c r="O2130" s="42">
        <v>20.539418999999999</v>
      </c>
      <c r="P2130" s="42">
        <v>23</v>
      </c>
      <c r="Q2130" s="42">
        <v>34</v>
      </c>
      <c r="R2130" s="42">
        <v>35</v>
      </c>
      <c r="S2130" s="42">
        <v>34</v>
      </c>
      <c r="T2130" s="42">
        <v>35</v>
      </c>
      <c r="U2130" s="42">
        <v>23</v>
      </c>
      <c r="V2130" s="42">
        <v>112.96680499999999</v>
      </c>
      <c r="W2130" s="42">
        <v>24.273859000000002</v>
      </c>
      <c r="X2130" s="42">
        <v>13.070539</v>
      </c>
      <c r="Y2130" s="42">
        <v>29.875519000000001</v>
      </c>
      <c r="Z2130" s="42">
        <v>18.672198999999999</v>
      </c>
      <c r="AA2130" s="42">
        <v>16.804978999999999</v>
      </c>
      <c r="AB2130" s="42">
        <v>9.3361000000000001</v>
      </c>
      <c r="AC2130" s="42">
        <v>0.93361000000000005</v>
      </c>
      <c r="AD2130" s="42">
        <v>28.008299000000001</v>
      </c>
      <c r="AE2130" s="42">
        <v>69.087136999999998</v>
      </c>
      <c r="AF2130" s="42">
        <v>15.871369</v>
      </c>
      <c r="AG2130" s="42">
        <v>112.03319500000001</v>
      </c>
      <c r="AH2130" s="42">
        <v>21.473029</v>
      </c>
      <c r="AI2130" s="42">
        <v>18.672198999999999</v>
      </c>
      <c r="AJ2130" s="42">
        <v>24.273859000000002</v>
      </c>
      <c r="AK2130" s="42">
        <v>24.273859000000002</v>
      </c>
      <c r="AL2130" s="42">
        <v>13.070539</v>
      </c>
      <c r="AM2130" s="42">
        <v>9.3361000000000001</v>
      </c>
      <c r="AN2130" s="42">
        <v>0.93361000000000005</v>
      </c>
      <c r="AO2130" s="42">
        <v>24.273859000000002</v>
      </c>
      <c r="AP2130" s="42">
        <v>70.020747</v>
      </c>
      <c r="AQ2130" s="42">
        <v>17.738589000000001</v>
      </c>
      <c r="AR2130" s="42">
        <v>164.31535299999999</v>
      </c>
      <c r="AS2130" s="42">
        <v>18.672198999999999</v>
      </c>
      <c r="AT2130" s="42">
        <v>0</v>
      </c>
      <c r="AU2130" s="42">
        <v>18.672198999999999</v>
      </c>
      <c r="AV2130" s="42">
        <v>29.875519000000001</v>
      </c>
      <c r="AW2130" s="42">
        <v>26.141079000000001</v>
      </c>
      <c r="AX2130" s="42">
        <v>14.937759</v>
      </c>
      <c r="AY2130" s="42">
        <v>33.609959000000003</v>
      </c>
      <c r="AZ2130" s="42">
        <v>22.406638999999998</v>
      </c>
      <c r="BA2130" s="42">
        <v>85.892116000000001</v>
      </c>
      <c r="BB2130" s="42">
        <v>14.937759</v>
      </c>
      <c r="BC2130" s="42">
        <v>0</v>
      </c>
      <c r="BD2130" s="42">
        <v>14.937759</v>
      </c>
      <c r="BE2130" s="42">
        <v>14.937759</v>
      </c>
      <c r="BF2130" s="42">
        <v>3.7344400000000002</v>
      </c>
      <c r="BG2130" s="42">
        <v>14.937759</v>
      </c>
      <c r="BH2130" s="42">
        <v>18.672198999999999</v>
      </c>
      <c r="BI2130" s="42">
        <v>3.7344400000000002</v>
      </c>
      <c r="BJ2130" s="42">
        <v>78.423237</v>
      </c>
      <c r="BK2130" s="42">
        <v>3.7344400000000002</v>
      </c>
      <c r="BL2130" s="42">
        <v>0</v>
      </c>
      <c r="BM2130" s="42">
        <v>3.7344400000000002</v>
      </c>
      <c r="BN2130" s="42">
        <v>14.937759</v>
      </c>
      <c r="BO2130" s="42">
        <v>22.406638999999998</v>
      </c>
      <c r="BP2130" s="42">
        <v>0</v>
      </c>
      <c r="BQ2130" s="42">
        <v>14.937759</v>
      </c>
      <c r="BR2130" s="42">
        <v>18.672198999999999</v>
      </c>
      <c r="BS2130" s="42">
        <v>7.4688800000000004</v>
      </c>
      <c r="BT2130" s="42">
        <v>0</v>
      </c>
      <c r="BU2130" s="42">
        <v>0</v>
      </c>
      <c r="BV2130" s="42">
        <v>0</v>
      </c>
      <c r="BW2130" s="42">
        <v>0</v>
      </c>
      <c r="BX2130" s="42">
        <v>0</v>
      </c>
      <c r="BY2130" s="42">
        <v>0</v>
      </c>
      <c r="BZ2130" s="42">
        <v>0</v>
      </c>
      <c r="CA2130" s="42">
        <v>7.4688800000000004</v>
      </c>
      <c r="CB2130" s="42">
        <v>97.095436000000007</v>
      </c>
      <c r="CC2130" s="42">
        <v>14.937759</v>
      </c>
      <c r="CD2130" s="42">
        <v>0</v>
      </c>
      <c r="CE2130" s="42">
        <v>14.937759</v>
      </c>
      <c r="CF2130" s="42">
        <v>18.672198999999999</v>
      </c>
      <c r="CG2130" s="42">
        <v>26.141079000000001</v>
      </c>
      <c r="CH2130" s="42">
        <v>11.20332</v>
      </c>
      <c r="CI2130" s="42">
        <v>0</v>
      </c>
      <c r="CJ2130" s="42">
        <v>11.20332</v>
      </c>
      <c r="CK2130" s="42">
        <v>59.751036999999997</v>
      </c>
      <c r="CL2130" s="42">
        <v>3.7344400000000002</v>
      </c>
      <c r="CM2130" s="42">
        <v>0</v>
      </c>
      <c r="CN2130" s="42">
        <v>3.7344400000000002</v>
      </c>
      <c r="CO2130" s="42">
        <v>11.20332</v>
      </c>
      <c r="CP2130" s="42">
        <v>0</v>
      </c>
      <c r="CQ2130" s="42">
        <v>3.7344400000000002</v>
      </c>
      <c r="CR2130" s="42">
        <v>33.609959000000003</v>
      </c>
      <c r="CS2130" s="42">
        <v>3.7344400000000002</v>
      </c>
    </row>
    <row r="2131" spans="1:97">
      <c r="A2131" s="40" t="s">
        <v>4972</v>
      </c>
      <c r="B2131" s="40" t="s">
        <v>289</v>
      </c>
      <c r="C2131" s="40" t="s">
        <v>4176</v>
      </c>
      <c r="D2131" s="40" t="s">
        <v>4177</v>
      </c>
      <c r="E2131" s="40" t="s">
        <v>4240</v>
      </c>
      <c r="F2131" s="40" t="s">
        <v>2814</v>
      </c>
      <c r="G2131" s="41" t="s">
        <v>294</v>
      </c>
      <c r="H2131" s="40" t="s">
        <v>4973</v>
      </c>
      <c r="I2131" s="42">
        <v>1196</v>
      </c>
      <c r="J2131" s="42">
        <v>212</v>
      </c>
      <c r="K2131" s="42">
        <v>184</v>
      </c>
      <c r="L2131" s="42">
        <v>247</v>
      </c>
      <c r="M2131" s="42">
        <v>234</v>
      </c>
      <c r="N2131" s="42">
        <v>184</v>
      </c>
      <c r="O2131" s="42">
        <v>135</v>
      </c>
      <c r="P2131" s="42">
        <v>152</v>
      </c>
      <c r="Q2131" s="42">
        <v>149</v>
      </c>
      <c r="R2131" s="42">
        <v>187</v>
      </c>
      <c r="S2131" s="42">
        <v>211</v>
      </c>
      <c r="T2131" s="42">
        <v>180</v>
      </c>
      <c r="U2131" s="42">
        <v>84</v>
      </c>
      <c r="V2131" s="42">
        <v>574</v>
      </c>
      <c r="W2131" s="42">
        <v>94</v>
      </c>
      <c r="X2131" s="42">
        <v>103</v>
      </c>
      <c r="Y2131" s="42">
        <v>119</v>
      </c>
      <c r="Z2131" s="42">
        <v>113</v>
      </c>
      <c r="AA2131" s="42">
        <v>95</v>
      </c>
      <c r="AB2131" s="42">
        <v>47</v>
      </c>
      <c r="AC2131" s="42">
        <v>3</v>
      </c>
      <c r="AD2131" s="42">
        <v>124</v>
      </c>
      <c r="AE2131" s="42">
        <v>344</v>
      </c>
      <c r="AF2131" s="42">
        <v>106</v>
      </c>
      <c r="AG2131" s="42">
        <v>622</v>
      </c>
      <c r="AH2131" s="42">
        <v>118</v>
      </c>
      <c r="AI2131" s="42">
        <v>81</v>
      </c>
      <c r="AJ2131" s="42">
        <v>128</v>
      </c>
      <c r="AK2131" s="42">
        <v>121</v>
      </c>
      <c r="AL2131" s="42">
        <v>89</v>
      </c>
      <c r="AM2131" s="42">
        <v>81</v>
      </c>
      <c r="AN2131" s="42">
        <v>4</v>
      </c>
      <c r="AO2131" s="42">
        <v>145</v>
      </c>
      <c r="AP2131" s="42">
        <v>340</v>
      </c>
      <c r="AQ2131" s="42">
        <v>137</v>
      </c>
      <c r="AR2131" s="42">
        <v>972</v>
      </c>
      <c r="AS2131" s="42">
        <v>4</v>
      </c>
      <c r="AT2131" s="42">
        <v>36</v>
      </c>
      <c r="AU2131" s="42">
        <v>68</v>
      </c>
      <c r="AV2131" s="42">
        <v>164</v>
      </c>
      <c r="AW2131" s="42">
        <v>188</v>
      </c>
      <c r="AX2131" s="42">
        <v>104</v>
      </c>
      <c r="AY2131" s="42">
        <v>332</v>
      </c>
      <c r="AZ2131" s="42">
        <v>76</v>
      </c>
      <c r="BA2131" s="42">
        <v>460</v>
      </c>
      <c r="BB2131" s="42">
        <v>0</v>
      </c>
      <c r="BC2131" s="42">
        <v>24</v>
      </c>
      <c r="BD2131" s="42">
        <v>32</v>
      </c>
      <c r="BE2131" s="42">
        <v>84</v>
      </c>
      <c r="BF2131" s="42">
        <v>52</v>
      </c>
      <c r="BG2131" s="42">
        <v>88</v>
      </c>
      <c r="BH2131" s="42">
        <v>152</v>
      </c>
      <c r="BI2131" s="42">
        <v>28</v>
      </c>
      <c r="BJ2131" s="42">
        <v>512</v>
      </c>
      <c r="BK2131" s="42">
        <v>4</v>
      </c>
      <c r="BL2131" s="42">
        <v>12</v>
      </c>
      <c r="BM2131" s="42">
        <v>36</v>
      </c>
      <c r="BN2131" s="42">
        <v>80</v>
      </c>
      <c r="BO2131" s="42">
        <v>136</v>
      </c>
      <c r="BP2131" s="42">
        <v>16</v>
      </c>
      <c r="BQ2131" s="42">
        <v>180</v>
      </c>
      <c r="BR2131" s="42">
        <v>48</v>
      </c>
      <c r="BS2131" s="42">
        <v>140</v>
      </c>
      <c r="BT2131" s="42">
        <v>0</v>
      </c>
      <c r="BU2131" s="42">
        <v>0</v>
      </c>
      <c r="BV2131" s="42">
        <v>0</v>
      </c>
      <c r="BW2131" s="42">
        <v>16</v>
      </c>
      <c r="BX2131" s="42">
        <v>44</v>
      </c>
      <c r="BY2131" s="42">
        <v>20</v>
      </c>
      <c r="BZ2131" s="42">
        <v>0</v>
      </c>
      <c r="CA2131" s="42">
        <v>60</v>
      </c>
      <c r="CB2131" s="42">
        <v>432</v>
      </c>
      <c r="CC2131" s="42">
        <v>4</v>
      </c>
      <c r="CD2131" s="42">
        <v>28</v>
      </c>
      <c r="CE2131" s="42">
        <v>64</v>
      </c>
      <c r="CF2131" s="42">
        <v>136</v>
      </c>
      <c r="CG2131" s="42">
        <v>120</v>
      </c>
      <c r="CH2131" s="42">
        <v>68</v>
      </c>
      <c r="CI2131" s="42">
        <v>4</v>
      </c>
      <c r="CJ2131" s="42">
        <v>8</v>
      </c>
      <c r="CK2131" s="42">
        <v>400</v>
      </c>
      <c r="CL2131" s="42">
        <v>0</v>
      </c>
      <c r="CM2131" s="42">
        <v>8</v>
      </c>
      <c r="CN2131" s="42">
        <v>4</v>
      </c>
      <c r="CO2131" s="42">
        <v>12</v>
      </c>
      <c r="CP2131" s="42">
        <v>24</v>
      </c>
      <c r="CQ2131" s="42">
        <v>16</v>
      </c>
      <c r="CR2131" s="42">
        <v>328</v>
      </c>
      <c r="CS2131" s="42">
        <v>8</v>
      </c>
    </row>
    <row r="2132" spans="1:97">
      <c r="A2132" s="40" t="s">
        <v>4974</v>
      </c>
      <c r="B2132" s="40" t="s">
        <v>289</v>
      </c>
      <c r="C2132" s="40" t="s">
        <v>4176</v>
      </c>
      <c r="D2132" s="40" t="s">
        <v>4177</v>
      </c>
      <c r="E2132" s="40" t="s">
        <v>4271</v>
      </c>
      <c r="F2132" s="40" t="s">
        <v>2814</v>
      </c>
      <c r="G2132" s="41" t="s">
        <v>294</v>
      </c>
      <c r="H2132" s="40" t="s">
        <v>4975</v>
      </c>
      <c r="I2132" s="42">
        <v>545</v>
      </c>
      <c r="J2132" s="42">
        <v>115.725953</v>
      </c>
      <c r="K2132" s="42">
        <v>93.965517000000006</v>
      </c>
      <c r="L2132" s="42">
        <v>137.48638800000001</v>
      </c>
      <c r="M2132" s="42">
        <v>104.845735</v>
      </c>
      <c r="N2132" s="42">
        <v>55.3902</v>
      </c>
      <c r="O2132" s="42">
        <v>37.586207000000002</v>
      </c>
      <c r="P2132" s="42">
        <v>83</v>
      </c>
      <c r="Q2132" s="42">
        <v>65</v>
      </c>
      <c r="R2132" s="42">
        <v>90</v>
      </c>
      <c r="S2132" s="42">
        <v>67</v>
      </c>
      <c r="T2132" s="42">
        <v>58</v>
      </c>
      <c r="U2132" s="42">
        <v>28</v>
      </c>
      <c r="V2132" s="42">
        <v>272.99455499999999</v>
      </c>
      <c r="W2132" s="42">
        <v>53.411977999999998</v>
      </c>
      <c r="X2132" s="42">
        <v>48.466425000000001</v>
      </c>
      <c r="Y2132" s="42">
        <v>73.194192000000001</v>
      </c>
      <c r="Z2132" s="42">
        <v>53.411977999999998</v>
      </c>
      <c r="AA2132" s="42">
        <v>25.716878000000001</v>
      </c>
      <c r="AB2132" s="42">
        <v>18.793102999999999</v>
      </c>
      <c r="AC2132" s="42">
        <v>0</v>
      </c>
      <c r="AD2132" s="42">
        <v>77.150634999999994</v>
      </c>
      <c r="AE2132" s="42">
        <v>162.214156</v>
      </c>
      <c r="AF2132" s="42">
        <v>33.629764000000002</v>
      </c>
      <c r="AG2132" s="42">
        <v>272.00544500000001</v>
      </c>
      <c r="AH2132" s="42">
        <v>62.313974999999999</v>
      </c>
      <c r="AI2132" s="42">
        <v>45.499093000000002</v>
      </c>
      <c r="AJ2132" s="42">
        <v>64.292196000000004</v>
      </c>
      <c r="AK2132" s="42">
        <v>51.433757</v>
      </c>
      <c r="AL2132" s="42">
        <v>29.673321000000001</v>
      </c>
      <c r="AM2132" s="42">
        <v>15.825771</v>
      </c>
      <c r="AN2132" s="42">
        <v>2.9673319999999999</v>
      </c>
      <c r="AO2132" s="42">
        <v>81.107078000000001</v>
      </c>
      <c r="AP2132" s="42">
        <v>152.323049</v>
      </c>
      <c r="AQ2132" s="42">
        <v>38.575318000000003</v>
      </c>
      <c r="AR2132" s="42">
        <v>427.29582599999998</v>
      </c>
      <c r="AS2132" s="42">
        <v>23.738657</v>
      </c>
      <c r="AT2132" s="42">
        <v>3.9564430000000002</v>
      </c>
      <c r="AU2132" s="42">
        <v>31.651543</v>
      </c>
      <c r="AV2132" s="42">
        <v>90.998185000000007</v>
      </c>
      <c r="AW2132" s="42">
        <v>94.954628</v>
      </c>
      <c r="AX2132" s="42">
        <v>55.3902</v>
      </c>
      <c r="AY2132" s="42">
        <v>71.215970999999996</v>
      </c>
      <c r="AZ2132" s="42">
        <v>55.3902</v>
      </c>
      <c r="BA2132" s="42">
        <v>217.604356</v>
      </c>
      <c r="BB2132" s="42">
        <v>15.825771</v>
      </c>
      <c r="BC2132" s="42">
        <v>3.9564430000000002</v>
      </c>
      <c r="BD2132" s="42">
        <v>19.782214</v>
      </c>
      <c r="BE2132" s="42">
        <v>47.477314</v>
      </c>
      <c r="BF2132" s="42">
        <v>15.825771</v>
      </c>
      <c r="BG2132" s="42">
        <v>51.433757</v>
      </c>
      <c r="BH2132" s="42">
        <v>35.607984999999999</v>
      </c>
      <c r="BI2132" s="42">
        <v>27.6951</v>
      </c>
      <c r="BJ2132" s="42">
        <v>209.69147000000001</v>
      </c>
      <c r="BK2132" s="42">
        <v>7.9128860000000003</v>
      </c>
      <c r="BL2132" s="42">
        <v>0</v>
      </c>
      <c r="BM2132" s="42">
        <v>11.869327999999999</v>
      </c>
      <c r="BN2132" s="42">
        <v>43.520871</v>
      </c>
      <c r="BO2132" s="42">
        <v>79.128856999999996</v>
      </c>
      <c r="BP2132" s="42">
        <v>3.9564430000000002</v>
      </c>
      <c r="BQ2132" s="42">
        <v>35.607984999999999</v>
      </c>
      <c r="BR2132" s="42">
        <v>27.6951</v>
      </c>
      <c r="BS2132" s="42">
        <v>71.215970999999996</v>
      </c>
      <c r="BT2132" s="42">
        <v>0</v>
      </c>
      <c r="BU2132" s="42">
        <v>0</v>
      </c>
      <c r="BV2132" s="42">
        <v>0</v>
      </c>
      <c r="BW2132" s="42">
        <v>7.9128860000000003</v>
      </c>
      <c r="BX2132" s="42">
        <v>15.825771</v>
      </c>
      <c r="BY2132" s="42">
        <v>11.869327999999999</v>
      </c>
      <c r="BZ2132" s="42">
        <v>0</v>
      </c>
      <c r="CA2132" s="42">
        <v>35.607984999999999</v>
      </c>
      <c r="CB2132" s="42">
        <v>265.08166999999997</v>
      </c>
      <c r="CC2132" s="42">
        <v>15.825771</v>
      </c>
      <c r="CD2132" s="42">
        <v>3.9564430000000002</v>
      </c>
      <c r="CE2132" s="42">
        <v>31.651543</v>
      </c>
      <c r="CF2132" s="42">
        <v>79.128856999999996</v>
      </c>
      <c r="CG2132" s="42">
        <v>71.215970999999996</v>
      </c>
      <c r="CH2132" s="42">
        <v>43.520871</v>
      </c>
      <c r="CI2132" s="42">
        <v>0</v>
      </c>
      <c r="CJ2132" s="42">
        <v>19.782214</v>
      </c>
      <c r="CK2132" s="42">
        <v>90.998185000000007</v>
      </c>
      <c r="CL2132" s="42">
        <v>7.9128860000000003</v>
      </c>
      <c r="CM2132" s="42">
        <v>0</v>
      </c>
      <c r="CN2132" s="42">
        <v>0</v>
      </c>
      <c r="CO2132" s="42">
        <v>3.9564430000000002</v>
      </c>
      <c r="CP2132" s="42">
        <v>7.9128860000000003</v>
      </c>
      <c r="CQ2132" s="42">
        <v>0</v>
      </c>
      <c r="CR2132" s="42">
        <v>71.215970999999996</v>
      </c>
      <c r="CS2132" s="42">
        <v>0</v>
      </c>
    </row>
    <row r="2133" spans="1:97">
      <c r="A2133" s="40" t="s">
        <v>4976</v>
      </c>
      <c r="B2133" s="40" t="s">
        <v>289</v>
      </c>
      <c r="C2133" s="40" t="s">
        <v>4176</v>
      </c>
      <c r="D2133" s="40" t="s">
        <v>4177</v>
      </c>
      <c r="E2133" s="40" t="s">
        <v>4253</v>
      </c>
      <c r="F2133" s="40" t="s">
        <v>2814</v>
      </c>
      <c r="G2133" s="41" t="s">
        <v>294</v>
      </c>
      <c r="H2133" s="40" t="s">
        <v>4977</v>
      </c>
      <c r="I2133" s="42">
        <v>129</v>
      </c>
      <c r="J2133" s="42">
        <v>28.440944999999999</v>
      </c>
      <c r="K2133" s="42">
        <v>13.204724000000001</v>
      </c>
      <c r="L2133" s="42">
        <v>26.409448999999999</v>
      </c>
      <c r="M2133" s="42">
        <v>26.409448999999999</v>
      </c>
      <c r="N2133" s="42">
        <v>18.283465</v>
      </c>
      <c r="O2133" s="42">
        <v>16.251968999999999</v>
      </c>
      <c r="P2133" s="42">
        <v>17</v>
      </c>
      <c r="Q2133" s="42">
        <v>15</v>
      </c>
      <c r="R2133" s="42">
        <v>21</v>
      </c>
      <c r="S2133" s="42">
        <v>20</v>
      </c>
      <c r="T2133" s="42">
        <v>23</v>
      </c>
      <c r="U2133" s="42">
        <v>12</v>
      </c>
      <c r="V2133" s="42">
        <v>58.913386000000003</v>
      </c>
      <c r="W2133" s="42">
        <v>9.1417319999999993</v>
      </c>
      <c r="X2133" s="42">
        <v>9.1417319999999993</v>
      </c>
      <c r="Y2133" s="42">
        <v>13.204724000000001</v>
      </c>
      <c r="Z2133" s="42">
        <v>12.188976</v>
      </c>
      <c r="AA2133" s="42">
        <v>10.15748</v>
      </c>
      <c r="AB2133" s="42">
        <v>5.0787399999999998</v>
      </c>
      <c r="AC2133" s="42">
        <v>0</v>
      </c>
      <c r="AD2133" s="42">
        <v>14.220471999999999</v>
      </c>
      <c r="AE2133" s="42">
        <v>34.535432999999998</v>
      </c>
      <c r="AF2133" s="42">
        <v>10.15748</v>
      </c>
      <c r="AG2133" s="42">
        <v>70.086613999999997</v>
      </c>
      <c r="AH2133" s="42">
        <v>19.299213000000002</v>
      </c>
      <c r="AI2133" s="42">
        <v>4.0629920000000004</v>
      </c>
      <c r="AJ2133" s="42">
        <v>13.204724000000001</v>
      </c>
      <c r="AK2133" s="42">
        <v>14.220471999999999</v>
      </c>
      <c r="AL2133" s="42">
        <v>8.1259840000000008</v>
      </c>
      <c r="AM2133" s="42">
        <v>10.15748</v>
      </c>
      <c r="AN2133" s="42">
        <v>1.0157480000000001</v>
      </c>
      <c r="AO2133" s="42">
        <v>21.330708999999999</v>
      </c>
      <c r="AP2133" s="42">
        <v>31.488188999999998</v>
      </c>
      <c r="AQ2133" s="42">
        <v>17.267717000000001</v>
      </c>
      <c r="AR2133" s="42">
        <v>97.511810999999994</v>
      </c>
      <c r="AS2133" s="42">
        <v>4.0629920000000004</v>
      </c>
      <c r="AT2133" s="42">
        <v>0</v>
      </c>
      <c r="AU2133" s="42">
        <v>12.188976</v>
      </c>
      <c r="AV2133" s="42">
        <v>8.1259840000000008</v>
      </c>
      <c r="AW2133" s="42">
        <v>16.251968999999999</v>
      </c>
      <c r="AX2133" s="42">
        <v>8.1259840000000008</v>
      </c>
      <c r="AY2133" s="42">
        <v>32.503937000000001</v>
      </c>
      <c r="AZ2133" s="42">
        <v>16.251968999999999</v>
      </c>
      <c r="BA2133" s="42">
        <v>44.692912999999997</v>
      </c>
      <c r="BB2133" s="42">
        <v>0</v>
      </c>
      <c r="BC2133" s="42">
        <v>0</v>
      </c>
      <c r="BD2133" s="42">
        <v>8.1259840000000008</v>
      </c>
      <c r="BE2133" s="42">
        <v>4.0629920000000004</v>
      </c>
      <c r="BF2133" s="42">
        <v>4.0629920000000004</v>
      </c>
      <c r="BG2133" s="42">
        <v>8.1259840000000008</v>
      </c>
      <c r="BH2133" s="42">
        <v>16.251968999999999</v>
      </c>
      <c r="BI2133" s="42">
        <v>4.0629920000000004</v>
      </c>
      <c r="BJ2133" s="42">
        <v>52.818897999999997</v>
      </c>
      <c r="BK2133" s="42">
        <v>4.0629920000000004</v>
      </c>
      <c r="BL2133" s="42">
        <v>0</v>
      </c>
      <c r="BM2133" s="42">
        <v>4.0629920000000004</v>
      </c>
      <c r="BN2133" s="42">
        <v>4.0629920000000004</v>
      </c>
      <c r="BO2133" s="42">
        <v>12.188976</v>
      </c>
      <c r="BP2133" s="42">
        <v>0</v>
      </c>
      <c r="BQ2133" s="42">
        <v>16.251968999999999</v>
      </c>
      <c r="BR2133" s="42">
        <v>12.188976</v>
      </c>
      <c r="BS2133" s="42">
        <v>8.1259840000000008</v>
      </c>
      <c r="BT2133" s="42">
        <v>0</v>
      </c>
      <c r="BU2133" s="42">
        <v>0</v>
      </c>
      <c r="BV2133" s="42">
        <v>0</v>
      </c>
      <c r="BW2133" s="42">
        <v>0</v>
      </c>
      <c r="BX2133" s="42">
        <v>0</v>
      </c>
      <c r="BY2133" s="42">
        <v>0</v>
      </c>
      <c r="BZ2133" s="42">
        <v>0</v>
      </c>
      <c r="CA2133" s="42">
        <v>8.1259840000000008</v>
      </c>
      <c r="CB2133" s="42">
        <v>40.629921000000003</v>
      </c>
      <c r="CC2133" s="42">
        <v>0</v>
      </c>
      <c r="CD2133" s="42">
        <v>0</v>
      </c>
      <c r="CE2133" s="42">
        <v>12.188976</v>
      </c>
      <c r="CF2133" s="42">
        <v>8.1259840000000008</v>
      </c>
      <c r="CG2133" s="42">
        <v>12.188976</v>
      </c>
      <c r="CH2133" s="42">
        <v>4.0629920000000004</v>
      </c>
      <c r="CI2133" s="42">
        <v>0</v>
      </c>
      <c r="CJ2133" s="42">
        <v>4.0629920000000004</v>
      </c>
      <c r="CK2133" s="42">
        <v>48.755906000000003</v>
      </c>
      <c r="CL2133" s="42">
        <v>4.0629920000000004</v>
      </c>
      <c r="CM2133" s="42">
        <v>0</v>
      </c>
      <c r="CN2133" s="42">
        <v>0</v>
      </c>
      <c r="CO2133" s="42">
        <v>0</v>
      </c>
      <c r="CP2133" s="42">
        <v>4.0629920000000004</v>
      </c>
      <c r="CQ2133" s="42">
        <v>4.0629920000000004</v>
      </c>
      <c r="CR2133" s="42">
        <v>32.503937000000001</v>
      </c>
      <c r="CS2133" s="42">
        <v>4.0629920000000004</v>
      </c>
    </row>
    <row r="2134" spans="1:97">
      <c r="A2134" s="40" t="s">
        <v>4978</v>
      </c>
      <c r="B2134" s="40" t="s">
        <v>289</v>
      </c>
      <c r="C2134" s="40" t="s">
        <v>4176</v>
      </c>
      <c r="D2134" s="40" t="s">
        <v>4177</v>
      </c>
      <c r="E2134" s="40" t="s">
        <v>4253</v>
      </c>
      <c r="F2134" s="40" t="s">
        <v>2814</v>
      </c>
      <c r="G2134" s="41" t="s">
        <v>294</v>
      </c>
      <c r="H2134" s="40" t="s">
        <v>4979</v>
      </c>
      <c r="I2134" s="42">
        <v>347</v>
      </c>
      <c r="J2134" s="42">
        <v>85</v>
      </c>
      <c r="K2134" s="42">
        <v>48</v>
      </c>
      <c r="L2134" s="42">
        <v>83</v>
      </c>
      <c r="M2134" s="42">
        <v>56</v>
      </c>
      <c r="N2134" s="42">
        <v>53</v>
      </c>
      <c r="O2134" s="42">
        <v>22</v>
      </c>
      <c r="P2134" s="42">
        <v>63</v>
      </c>
      <c r="Q2134" s="42">
        <v>62</v>
      </c>
      <c r="R2134" s="42">
        <v>65</v>
      </c>
      <c r="S2134" s="42">
        <v>56</v>
      </c>
      <c r="T2134" s="42">
        <v>32</v>
      </c>
      <c r="U2134" s="42">
        <v>31</v>
      </c>
      <c r="V2134" s="42">
        <v>176</v>
      </c>
      <c r="W2134" s="42">
        <v>50</v>
      </c>
      <c r="X2134" s="42">
        <v>16</v>
      </c>
      <c r="Y2134" s="42">
        <v>41</v>
      </c>
      <c r="Z2134" s="42">
        <v>31</v>
      </c>
      <c r="AA2134" s="42">
        <v>26</v>
      </c>
      <c r="AB2134" s="42">
        <v>12</v>
      </c>
      <c r="AC2134" s="42">
        <v>0</v>
      </c>
      <c r="AD2134" s="42">
        <v>53</v>
      </c>
      <c r="AE2134" s="42">
        <v>99</v>
      </c>
      <c r="AF2134" s="42">
        <v>24</v>
      </c>
      <c r="AG2134" s="42">
        <v>171</v>
      </c>
      <c r="AH2134" s="42">
        <v>35</v>
      </c>
      <c r="AI2134" s="42">
        <v>32</v>
      </c>
      <c r="AJ2134" s="42">
        <v>42</v>
      </c>
      <c r="AK2134" s="42">
        <v>25</v>
      </c>
      <c r="AL2134" s="42">
        <v>27</v>
      </c>
      <c r="AM2134" s="42">
        <v>9</v>
      </c>
      <c r="AN2134" s="42">
        <v>1</v>
      </c>
      <c r="AO2134" s="42">
        <v>47</v>
      </c>
      <c r="AP2134" s="42">
        <v>98</v>
      </c>
      <c r="AQ2134" s="42">
        <v>26</v>
      </c>
      <c r="AR2134" s="42">
        <v>248</v>
      </c>
      <c r="AS2134" s="42">
        <v>20</v>
      </c>
      <c r="AT2134" s="42">
        <v>16</v>
      </c>
      <c r="AU2134" s="42">
        <v>12</v>
      </c>
      <c r="AV2134" s="42">
        <v>20</v>
      </c>
      <c r="AW2134" s="42">
        <v>40</v>
      </c>
      <c r="AX2134" s="42">
        <v>44</v>
      </c>
      <c r="AY2134" s="42">
        <v>68</v>
      </c>
      <c r="AZ2134" s="42">
        <v>28</v>
      </c>
      <c r="BA2134" s="42">
        <v>120</v>
      </c>
      <c r="BB2134" s="42">
        <v>16</v>
      </c>
      <c r="BC2134" s="42">
        <v>16</v>
      </c>
      <c r="BD2134" s="42">
        <v>8</v>
      </c>
      <c r="BE2134" s="42">
        <v>8</v>
      </c>
      <c r="BF2134" s="42">
        <v>4</v>
      </c>
      <c r="BG2134" s="42">
        <v>28</v>
      </c>
      <c r="BH2134" s="42">
        <v>40</v>
      </c>
      <c r="BI2134" s="42">
        <v>0</v>
      </c>
      <c r="BJ2134" s="42">
        <v>128</v>
      </c>
      <c r="BK2134" s="42">
        <v>4</v>
      </c>
      <c r="BL2134" s="42">
        <v>0</v>
      </c>
      <c r="BM2134" s="42">
        <v>4</v>
      </c>
      <c r="BN2134" s="42">
        <v>12</v>
      </c>
      <c r="BO2134" s="42">
        <v>36</v>
      </c>
      <c r="BP2134" s="42">
        <v>16</v>
      </c>
      <c r="BQ2134" s="42">
        <v>28</v>
      </c>
      <c r="BR2134" s="42">
        <v>28</v>
      </c>
      <c r="BS2134" s="42">
        <v>24</v>
      </c>
      <c r="BT2134" s="42">
        <v>4</v>
      </c>
      <c r="BU2134" s="42">
        <v>0</v>
      </c>
      <c r="BV2134" s="42">
        <v>4</v>
      </c>
      <c r="BW2134" s="42">
        <v>0</v>
      </c>
      <c r="BX2134" s="42">
        <v>0</v>
      </c>
      <c r="BY2134" s="42">
        <v>4</v>
      </c>
      <c r="BZ2134" s="42">
        <v>0</v>
      </c>
      <c r="CA2134" s="42">
        <v>12</v>
      </c>
      <c r="CB2134" s="42">
        <v>124</v>
      </c>
      <c r="CC2134" s="42">
        <v>8</v>
      </c>
      <c r="CD2134" s="42">
        <v>12</v>
      </c>
      <c r="CE2134" s="42">
        <v>8</v>
      </c>
      <c r="CF2134" s="42">
        <v>20</v>
      </c>
      <c r="CG2134" s="42">
        <v>32</v>
      </c>
      <c r="CH2134" s="42">
        <v>36</v>
      </c>
      <c r="CI2134" s="42">
        <v>0</v>
      </c>
      <c r="CJ2134" s="42">
        <v>8</v>
      </c>
      <c r="CK2134" s="42">
        <v>100</v>
      </c>
      <c r="CL2134" s="42">
        <v>8</v>
      </c>
      <c r="CM2134" s="42">
        <v>4</v>
      </c>
      <c r="CN2134" s="42">
        <v>0</v>
      </c>
      <c r="CO2134" s="42">
        <v>0</v>
      </c>
      <c r="CP2134" s="42">
        <v>8</v>
      </c>
      <c r="CQ2134" s="42">
        <v>4</v>
      </c>
      <c r="CR2134" s="42">
        <v>68</v>
      </c>
      <c r="CS2134" s="42">
        <v>8</v>
      </c>
    </row>
    <row r="2135" spans="1:97">
      <c r="A2135" s="40" t="s">
        <v>4980</v>
      </c>
      <c r="B2135" s="40" t="s">
        <v>289</v>
      </c>
      <c r="C2135" s="40" t="s">
        <v>4176</v>
      </c>
      <c r="D2135" s="40" t="s">
        <v>4177</v>
      </c>
      <c r="E2135" s="40" t="s">
        <v>4253</v>
      </c>
      <c r="F2135" s="40" t="s">
        <v>2814</v>
      </c>
      <c r="G2135" s="41" t="s">
        <v>294</v>
      </c>
      <c r="H2135" s="40" t="s">
        <v>4981</v>
      </c>
      <c r="I2135" s="42">
        <v>158</v>
      </c>
      <c r="J2135" s="42">
        <v>28</v>
      </c>
      <c r="K2135" s="42">
        <v>14</v>
      </c>
      <c r="L2135" s="42">
        <v>29</v>
      </c>
      <c r="M2135" s="42">
        <v>36</v>
      </c>
      <c r="N2135" s="42">
        <v>32</v>
      </c>
      <c r="O2135" s="42">
        <v>19</v>
      </c>
      <c r="P2135" s="42">
        <v>12</v>
      </c>
      <c r="Q2135" s="42">
        <v>24</v>
      </c>
      <c r="R2135" s="42">
        <v>22</v>
      </c>
      <c r="S2135" s="42">
        <v>30</v>
      </c>
      <c r="T2135" s="42">
        <v>26</v>
      </c>
      <c r="U2135" s="42">
        <v>28</v>
      </c>
      <c r="V2135" s="42">
        <v>73</v>
      </c>
      <c r="W2135" s="42">
        <v>12</v>
      </c>
      <c r="X2135" s="42">
        <v>8</v>
      </c>
      <c r="Y2135" s="42">
        <v>15</v>
      </c>
      <c r="Z2135" s="42">
        <v>17</v>
      </c>
      <c r="AA2135" s="42">
        <v>17</v>
      </c>
      <c r="AB2135" s="42">
        <v>4</v>
      </c>
      <c r="AC2135" s="42">
        <v>0</v>
      </c>
      <c r="AD2135" s="42">
        <v>16</v>
      </c>
      <c r="AE2135" s="42">
        <v>45</v>
      </c>
      <c r="AF2135" s="42">
        <v>12</v>
      </c>
      <c r="AG2135" s="42">
        <v>85</v>
      </c>
      <c r="AH2135" s="42">
        <v>16</v>
      </c>
      <c r="AI2135" s="42">
        <v>6</v>
      </c>
      <c r="AJ2135" s="42">
        <v>14</v>
      </c>
      <c r="AK2135" s="42">
        <v>19</v>
      </c>
      <c r="AL2135" s="42">
        <v>15</v>
      </c>
      <c r="AM2135" s="42">
        <v>14</v>
      </c>
      <c r="AN2135" s="42">
        <v>1</v>
      </c>
      <c r="AO2135" s="42">
        <v>18</v>
      </c>
      <c r="AP2135" s="42">
        <v>43</v>
      </c>
      <c r="AQ2135" s="42">
        <v>24</v>
      </c>
      <c r="AR2135" s="42">
        <v>116</v>
      </c>
      <c r="AS2135" s="42">
        <v>12</v>
      </c>
      <c r="AT2135" s="42">
        <v>0</v>
      </c>
      <c r="AU2135" s="42">
        <v>4</v>
      </c>
      <c r="AV2135" s="42">
        <v>32</v>
      </c>
      <c r="AW2135" s="42">
        <v>12</v>
      </c>
      <c r="AX2135" s="42">
        <v>4</v>
      </c>
      <c r="AY2135" s="42">
        <v>32</v>
      </c>
      <c r="AZ2135" s="42">
        <v>20</v>
      </c>
      <c r="BA2135" s="42">
        <v>68</v>
      </c>
      <c r="BB2135" s="42">
        <v>8</v>
      </c>
      <c r="BC2135" s="42">
        <v>0</v>
      </c>
      <c r="BD2135" s="42">
        <v>4</v>
      </c>
      <c r="BE2135" s="42">
        <v>12</v>
      </c>
      <c r="BF2135" s="42">
        <v>8</v>
      </c>
      <c r="BG2135" s="42">
        <v>4</v>
      </c>
      <c r="BH2135" s="42">
        <v>16</v>
      </c>
      <c r="BI2135" s="42">
        <v>16</v>
      </c>
      <c r="BJ2135" s="42">
        <v>48</v>
      </c>
      <c r="BK2135" s="42">
        <v>4</v>
      </c>
      <c r="BL2135" s="42">
        <v>0</v>
      </c>
      <c r="BM2135" s="42">
        <v>0</v>
      </c>
      <c r="BN2135" s="42">
        <v>20</v>
      </c>
      <c r="BO2135" s="42">
        <v>4</v>
      </c>
      <c r="BP2135" s="42">
        <v>0</v>
      </c>
      <c r="BQ2135" s="42">
        <v>16</v>
      </c>
      <c r="BR2135" s="42">
        <v>4</v>
      </c>
      <c r="BS2135" s="42">
        <v>12</v>
      </c>
      <c r="BT2135" s="42">
        <v>0</v>
      </c>
      <c r="BU2135" s="42">
        <v>0</v>
      </c>
      <c r="BV2135" s="42">
        <v>0</v>
      </c>
      <c r="BW2135" s="42">
        <v>0</v>
      </c>
      <c r="BX2135" s="42">
        <v>0</v>
      </c>
      <c r="BY2135" s="42">
        <v>0</v>
      </c>
      <c r="BZ2135" s="42">
        <v>0</v>
      </c>
      <c r="CA2135" s="42">
        <v>12</v>
      </c>
      <c r="CB2135" s="42">
        <v>52</v>
      </c>
      <c r="CC2135" s="42">
        <v>8</v>
      </c>
      <c r="CD2135" s="42">
        <v>0</v>
      </c>
      <c r="CE2135" s="42">
        <v>0</v>
      </c>
      <c r="CF2135" s="42">
        <v>32</v>
      </c>
      <c r="CG2135" s="42">
        <v>4</v>
      </c>
      <c r="CH2135" s="42">
        <v>4</v>
      </c>
      <c r="CI2135" s="42">
        <v>0</v>
      </c>
      <c r="CJ2135" s="42">
        <v>4</v>
      </c>
      <c r="CK2135" s="42">
        <v>52</v>
      </c>
      <c r="CL2135" s="42">
        <v>4</v>
      </c>
      <c r="CM2135" s="42">
        <v>0</v>
      </c>
      <c r="CN2135" s="42">
        <v>4</v>
      </c>
      <c r="CO2135" s="42">
        <v>0</v>
      </c>
      <c r="CP2135" s="42">
        <v>8</v>
      </c>
      <c r="CQ2135" s="42">
        <v>0</v>
      </c>
      <c r="CR2135" s="42">
        <v>32</v>
      </c>
      <c r="CS2135" s="42">
        <v>4</v>
      </c>
    </row>
    <row r="2136" spans="1:97">
      <c r="A2136" s="40" t="s">
        <v>4982</v>
      </c>
      <c r="B2136" s="40" t="s">
        <v>289</v>
      </c>
      <c r="C2136" s="40" t="s">
        <v>4176</v>
      </c>
      <c r="D2136" s="40" t="s">
        <v>4187</v>
      </c>
      <c r="E2136" s="40" t="s">
        <v>4213</v>
      </c>
      <c r="F2136" s="40" t="s">
        <v>4195</v>
      </c>
      <c r="G2136" s="41" t="s">
        <v>294</v>
      </c>
      <c r="H2136" s="40" t="s">
        <v>4983</v>
      </c>
      <c r="I2136" s="42">
        <v>334</v>
      </c>
      <c r="J2136" s="42">
        <v>57</v>
      </c>
      <c r="K2136" s="42">
        <v>38</v>
      </c>
      <c r="L2136" s="42">
        <v>59</v>
      </c>
      <c r="M2136" s="42">
        <v>98</v>
      </c>
      <c r="N2136" s="42">
        <v>43</v>
      </c>
      <c r="O2136" s="42">
        <v>39</v>
      </c>
      <c r="P2136" s="42">
        <v>59</v>
      </c>
      <c r="Q2136" s="42">
        <v>47</v>
      </c>
      <c r="R2136" s="42">
        <v>88</v>
      </c>
      <c r="S2136" s="42">
        <v>63</v>
      </c>
      <c r="T2136" s="42">
        <v>54</v>
      </c>
      <c r="U2136" s="42">
        <v>32</v>
      </c>
      <c r="V2136" s="42">
        <v>169</v>
      </c>
      <c r="W2136" s="42">
        <v>26</v>
      </c>
      <c r="X2136" s="42">
        <v>23</v>
      </c>
      <c r="Y2136" s="42">
        <v>32</v>
      </c>
      <c r="Z2136" s="42">
        <v>52</v>
      </c>
      <c r="AA2136" s="42">
        <v>24</v>
      </c>
      <c r="AB2136" s="42">
        <v>11</v>
      </c>
      <c r="AC2136" s="42">
        <v>1</v>
      </c>
      <c r="AD2136" s="42">
        <v>34</v>
      </c>
      <c r="AE2136" s="42">
        <v>114</v>
      </c>
      <c r="AF2136" s="42">
        <v>21</v>
      </c>
      <c r="AG2136" s="42">
        <v>165</v>
      </c>
      <c r="AH2136" s="42">
        <v>31</v>
      </c>
      <c r="AI2136" s="42">
        <v>15</v>
      </c>
      <c r="AJ2136" s="42">
        <v>27</v>
      </c>
      <c r="AK2136" s="42">
        <v>46</v>
      </c>
      <c r="AL2136" s="42">
        <v>19</v>
      </c>
      <c r="AM2136" s="42">
        <v>23</v>
      </c>
      <c r="AN2136" s="42">
        <v>4</v>
      </c>
      <c r="AO2136" s="42">
        <v>36</v>
      </c>
      <c r="AP2136" s="42">
        <v>94</v>
      </c>
      <c r="AQ2136" s="42">
        <v>35</v>
      </c>
      <c r="AR2136" s="42">
        <v>288</v>
      </c>
      <c r="AS2136" s="42">
        <v>48</v>
      </c>
      <c r="AT2136" s="42">
        <v>8</v>
      </c>
      <c r="AU2136" s="42">
        <v>32</v>
      </c>
      <c r="AV2136" s="42">
        <v>24</v>
      </c>
      <c r="AW2136" s="42">
        <v>48</v>
      </c>
      <c r="AX2136" s="42">
        <v>36</v>
      </c>
      <c r="AY2136" s="42">
        <v>80</v>
      </c>
      <c r="AZ2136" s="42">
        <v>12</v>
      </c>
      <c r="BA2136" s="42">
        <v>140</v>
      </c>
      <c r="BB2136" s="42">
        <v>32</v>
      </c>
      <c r="BC2136" s="42">
        <v>4</v>
      </c>
      <c r="BD2136" s="42">
        <v>8</v>
      </c>
      <c r="BE2136" s="42">
        <v>8</v>
      </c>
      <c r="BF2136" s="42">
        <v>12</v>
      </c>
      <c r="BG2136" s="42">
        <v>28</v>
      </c>
      <c r="BH2136" s="42">
        <v>40</v>
      </c>
      <c r="BI2136" s="42">
        <v>8</v>
      </c>
      <c r="BJ2136" s="42">
        <v>148</v>
      </c>
      <c r="BK2136" s="42">
        <v>16</v>
      </c>
      <c r="BL2136" s="42">
        <v>4</v>
      </c>
      <c r="BM2136" s="42">
        <v>24</v>
      </c>
      <c r="BN2136" s="42">
        <v>16</v>
      </c>
      <c r="BO2136" s="42">
        <v>36</v>
      </c>
      <c r="BP2136" s="42">
        <v>8</v>
      </c>
      <c r="BQ2136" s="42">
        <v>40</v>
      </c>
      <c r="BR2136" s="42">
        <v>4</v>
      </c>
      <c r="BS2136" s="42">
        <v>24</v>
      </c>
      <c r="BT2136" s="42">
        <v>0</v>
      </c>
      <c r="BU2136" s="42">
        <v>0</v>
      </c>
      <c r="BV2136" s="42">
        <v>4</v>
      </c>
      <c r="BW2136" s="42">
        <v>4</v>
      </c>
      <c r="BX2136" s="42">
        <v>0</v>
      </c>
      <c r="BY2136" s="42">
        <v>4</v>
      </c>
      <c r="BZ2136" s="42">
        <v>0</v>
      </c>
      <c r="CA2136" s="42">
        <v>12</v>
      </c>
      <c r="CB2136" s="42">
        <v>124</v>
      </c>
      <c r="CC2136" s="42">
        <v>40</v>
      </c>
      <c r="CD2136" s="42">
        <v>8</v>
      </c>
      <c r="CE2136" s="42">
        <v>12</v>
      </c>
      <c r="CF2136" s="42">
        <v>16</v>
      </c>
      <c r="CG2136" s="42">
        <v>28</v>
      </c>
      <c r="CH2136" s="42">
        <v>20</v>
      </c>
      <c r="CI2136" s="42">
        <v>0</v>
      </c>
      <c r="CJ2136" s="42">
        <v>0</v>
      </c>
      <c r="CK2136" s="42">
        <v>140</v>
      </c>
      <c r="CL2136" s="42">
        <v>8</v>
      </c>
      <c r="CM2136" s="42">
        <v>0</v>
      </c>
      <c r="CN2136" s="42">
        <v>16</v>
      </c>
      <c r="CO2136" s="42">
        <v>4</v>
      </c>
      <c r="CP2136" s="42">
        <v>20</v>
      </c>
      <c r="CQ2136" s="42">
        <v>12</v>
      </c>
      <c r="CR2136" s="42">
        <v>80</v>
      </c>
      <c r="CS2136" s="42">
        <v>0</v>
      </c>
    </row>
    <row r="2137" spans="1:97">
      <c r="A2137" s="40" t="s">
        <v>4984</v>
      </c>
      <c r="B2137" s="40" t="s">
        <v>289</v>
      </c>
      <c r="C2137" s="40" t="s">
        <v>4176</v>
      </c>
      <c r="D2137" s="40" t="s">
        <v>4177</v>
      </c>
      <c r="E2137" s="40" t="s">
        <v>4354</v>
      </c>
      <c r="F2137" s="40" t="s">
        <v>2814</v>
      </c>
      <c r="G2137" s="41" t="s">
        <v>294</v>
      </c>
      <c r="H2137" s="40" t="s">
        <v>4985</v>
      </c>
      <c r="I2137" s="42">
        <v>102</v>
      </c>
      <c r="J2137" s="42">
        <v>8.0792079999999995</v>
      </c>
      <c r="K2137" s="42">
        <v>17.168316999999998</v>
      </c>
      <c r="L2137" s="42">
        <v>15.148515</v>
      </c>
      <c r="M2137" s="42">
        <v>21.207920999999999</v>
      </c>
      <c r="N2137" s="42">
        <v>22.217822000000002</v>
      </c>
      <c r="O2137" s="42">
        <v>18.178218000000001</v>
      </c>
      <c r="P2137" s="42">
        <v>16</v>
      </c>
      <c r="Q2137" s="42">
        <v>15</v>
      </c>
      <c r="R2137" s="42">
        <v>16</v>
      </c>
      <c r="S2137" s="42">
        <v>21</v>
      </c>
      <c r="T2137" s="42">
        <v>22</v>
      </c>
      <c r="U2137" s="42">
        <v>11</v>
      </c>
      <c r="V2137" s="42">
        <v>52.514851</v>
      </c>
      <c r="W2137" s="42">
        <v>5.0495049999999999</v>
      </c>
      <c r="X2137" s="42">
        <v>8.0792079999999995</v>
      </c>
      <c r="Y2137" s="42">
        <v>7.0693070000000002</v>
      </c>
      <c r="Z2137" s="42">
        <v>12.118812</v>
      </c>
      <c r="AA2137" s="42">
        <v>12.118812</v>
      </c>
      <c r="AB2137" s="42">
        <v>8.0792079999999995</v>
      </c>
      <c r="AC2137" s="42">
        <v>0</v>
      </c>
      <c r="AD2137" s="42">
        <v>7.0693070000000002</v>
      </c>
      <c r="AE2137" s="42">
        <v>28.277228000000001</v>
      </c>
      <c r="AF2137" s="42">
        <v>17.168316999999998</v>
      </c>
      <c r="AG2137" s="42">
        <v>49.485149</v>
      </c>
      <c r="AH2137" s="42">
        <v>3.029703</v>
      </c>
      <c r="AI2137" s="42">
        <v>9.0891090000000005</v>
      </c>
      <c r="AJ2137" s="42">
        <v>8.0792079999999995</v>
      </c>
      <c r="AK2137" s="42">
        <v>9.0891090000000005</v>
      </c>
      <c r="AL2137" s="42">
        <v>10.09901</v>
      </c>
      <c r="AM2137" s="42">
        <v>8.0792079999999995</v>
      </c>
      <c r="AN2137" s="42">
        <v>2.0198019999999999</v>
      </c>
      <c r="AO2137" s="42">
        <v>9.0891090000000005</v>
      </c>
      <c r="AP2137" s="42">
        <v>26.257425999999999</v>
      </c>
      <c r="AQ2137" s="42">
        <v>14.138614</v>
      </c>
      <c r="AR2137" s="42">
        <v>92.910891000000007</v>
      </c>
      <c r="AS2137" s="42">
        <v>8.0792079999999995</v>
      </c>
      <c r="AT2137" s="42">
        <v>4.0396039999999998</v>
      </c>
      <c r="AU2137" s="42">
        <v>0</v>
      </c>
      <c r="AV2137" s="42">
        <v>0</v>
      </c>
      <c r="AW2137" s="42">
        <v>12.118812</v>
      </c>
      <c r="AX2137" s="42">
        <v>24.237624</v>
      </c>
      <c r="AY2137" s="42">
        <v>28.277228000000001</v>
      </c>
      <c r="AZ2137" s="42">
        <v>16.158415999999999</v>
      </c>
      <c r="BA2137" s="42">
        <v>52.514851</v>
      </c>
      <c r="BB2137" s="42">
        <v>0</v>
      </c>
      <c r="BC2137" s="42">
        <v>4.0396039999999998</v>
      </c>
      <c r="BD2137" s="42">
        <v>0</v>
      </c>
      <c r="BE2137" s="42">
        <v>0</v>
      </c>
      <c r="BF2137" s="42">
        <v>0</v>
      </c>
      <c r="BG2137" s="42">
        <v>20.19802</v>
      </c>
      <c r="BH2137" s="42">
        <v>20.19802</v>
      </c>
      <c r="BI2137" s="42">
        <v>8.0792079999999995</v>
      </c>
      <c r="BJ2137" s="42">
        <v>40.396039999999999</v>
      </c>
      <c r="BK2137" s="42">
        <v>8.0792079999999995</v>
      </c>
      <c r="BL2137" s="42">
        <v>0</v>
      </c>
      <c r="BM2137" s="42">
        <v>0</v>
      </c>
      <c r="BN2137" s="42">
        <v>0</v>
      </c>
      <c r="BO2137" s="42">
        <v>12.118812</v>
      </c>
      <c r="BP2137" s="42">
        <v>4.0396039999999998</v>
      </c>
      <c r="BQ2137" s="42">
        <v>8.0792079999999995</v>
      </c>
      <c r="BR2137" s="42">
        <v>8.0792079999999995</v>
      </c>
      <c r="BS2137" s="42">
        <v>12.118812</v>
      </c>
      <c r="BT2137" s="42">
        <v>0</v>
      </c>
      <c r="BU2137" s="42">
        <v>0</v>
      </c>
      <c r="BV2137" s="42">
        <v>0</v>
      </c>
      <c r="BW2137" s="42">
        <v>0</v>
      </c>
      <c r="BX2137" s="42">
        <v>0</v>
      </c>
      <c r="BY2137" s="42">
        <v>4.0396039999999998</v>
      </c>
      <c r="BZ2137" s="42">
        <v>0</v>
      </c>
      <c r="CA2137" s="42">
        <v>8.0792079999999995</v>
      </c>
      <c r="CB2137" s="42">
        <v>48.475248000000001</v>
      </c>
      <c r="CC2137" s="42">
        <v>8.0792079999999995</v>
      </c>
      <c r="CD2137" s="42">
        <v>4.0396039999999998</v>
      </c>
      <c r="CE2137" s="42">
        <v>0</v>
      </c>
      <c r="CF2137" s="42">
        <v>0</v>
      </c>
      <c r="CG2137" s="42">
        <v>12.118812</v>
      </c>
      <c r="CH2137" s="42">
        <v>20.19802</v>
      </c>
      <c r="CI2137" s="42">
        <v>0</v>
      </c>
      <c r="CJ2137" s="42">
        <v>4.0396039999999998</v>
      </c>
      <c r="CK2137" s="42">
        <v>32.316831999999998</v>
      </c>
      <c r="CL2137" s="42">
        <v>0</v>
      </c>
      <c r="CM2137" s="42">
        <v>0</v>
      </c>
      <c r="CN2137" s="42">
        <v>0</v>
      </c>
      <c r="CO2137" s="42">
        <v>0</v>
      </c>
      <c r="CP2137" s="42">
        <v>0</v>
      </c>
      <c r="CQ2137" s="42">
        <v>0</v>
      </c>
      <c r="CR2137" s="42">
        <v>28.277228000000001</v>
      </c>
      <c r="CS2137" s="42">
        <v>4.0396039999999998</v>
      </c>
    </row>
    <row r="2138" spans="1:97">
      <c r="A2138" s="40" t="s">
        <v>4986</v>
      </c>
      <c r="B2138" s="40" t="s">
        <v>289</v>
      </c>
      <c r="C2138" s="40" t="s">
        <v>4176</v>
      </c>
      <c r="D2138" s="40" t="s">
        <v>4187</v>
      </c>
      <c r="E2138" s="40" t="s">
        <v>4191</v>
      </c>
      <c r="F2138" s="40" t="s">
        <v>2814</v>
      </c>
      <c r="G2138" s="41" t="s">
        <v>294</v>
      </c>
      <c r="H2138" s="40" t="s">
        <v>4987</v>
      </c>
      <c r="I2138" s="42">
        <v>4501</v>
      </c>
      <c r="J2138" s="42">
        <v>790.91691600000001</v>
      </c>
      <c r="K2138" s="42">
        <v>539.03254800000002</v>
      </c>
      <c r="L2138" s="42">
        <v>803.00736500000005</v>
      </c>
      <c r="M2138" s="42">
        <v>1086.125395</v>
      </c>
      <c r="N2138" s="42">
        <v>700.41362100000003</v>
      </c>
      <c r="O2138" s="42">
        <v>581.50415599999997</v>
      </c>
      <c r="P2138" s="42">
        <v>757</v>
      </c>
      <c r="Q2138" s="42">
        <v>571</v>
      </c>
      <c r="R2138" s="42">
        <v>970</v>
      </c>
      <c r="S2138" s="42">
        <v>711</v>
      </c>
      <c r="T2138" s="42">
        <v>778</v>
      </c>
      <c r="U2138" s="42">
        <v>401</v>
      </c>
      <c r="V2138" s="42">
        <v>2196.988754</v>
      </c>
      <c r="W2138" s="42">
        <v>389.91700200000002</v>
      </c>
      <c r="X2138" s="42">
        <v>279.08787999999998</v>
      </c>
      <c r="Y2138" s="42">
        <v>402.007451</v>
      </c>
      <c r="Z2138" s="42">
        <v>546.08531000000005</v>
      </c>
      <c r="AA2138" s="42">
        <v>329.576166</v>
      </c>
      <c r="AB2138" s="42">
        <v>231.092152</v>
      </c>
      <c r="AC2138" s="42">
        <v>19.222792999999999</v>
      </c>
      <c r="AD2138" s="42">
        <v>510.82149800000002</v>
      </c>
      <c r="AE2138" s="42">
        <v>1253.4084479999999</v>
      </c>
      <c r="AF2138" s="42">
        <v>432.75880799999999</v>
      </c>
      <c r="AG2138" s="42">
        <v>2304.011246</v>
      </c>
      <c r="AH2138" s="42">
        <v>400.99991399999999</v>
      </c>
      <c r="AI2138" s="42">
        <v>259.94466799999998</v>
      </c>
      <c r="AJ2138" s="42">
        <v>400.99991399999999</v>
      </c>
      <c r="AK2138" s="42">
        <v>540.04008499999998</v>
      </c>
      <c r="AL2138" s="42">
        <v>370.83745399999998</v>
      </c>
      <c r="AM2138" s="42">
        <v>305.80147499999998</v>
      </c>
      <c r="AN2138" s="42">
        <v>25.387734999999999</v>
      </c>
      <c r="AO2138" s="42">
        <v>504.776274</v>
      </c>
      <c r="AP2138" s="42">
        <v>1248.3389279999999</v>
      </c>
      <c r="AQ2138" s="42">
        <v>550.89604399999996</v>
      </c>
      <c r="AR2138" s="42">
        <v>3749.3459069999999</v>
      </c>
      <c r="AS2138" s="42">
        <v>84.633148000000006</v>
      </c>
      <c r="AT2138" s="42">
        <v>173.29644500000001</v>
      </c>
      <c r="AU2138" s="42">
        <v>221.658244</v>
      </c>
      <c r="AV2138" s="42">
        <v>677.06518100000005</v>
      </c>
      <c r="AW2138" s="42">
        <v>503.76873599999999</v>
      </c>
      <c r="AX2138" s="42">
        <v>419.13558799999998</v>
      </c>
      <c r="AY2138" s="42">
        <v>1246.622826</v>
      </c>
      <c r="AZ2138" s="42">
        <v>423.16573799999998</v>
      </c>
      <c r="BA2138" s="42">
        <v>1846.445295</v>
      </c>
      <c r="BB2138" s="42">
        <v>68.512547999999995</v>
      </c>
      <c r="BC2138" s="42">
        <v>116.874347</v>
      </c>
      <c r="BD2138" s="42">
        <v>161.205996</v>
      </c>
      <c r="BE2138" s="42">
        <v>342.56274100000002</v>
      </c>
      <c r="BF2138" s="42">
        <v>88.663297999999998</v>
      </c>
      <c r="BG2138" s="42">
        <v>342.56274100000002</v>
      </c>
      <c r="BH2138" s="42">
        <v>585.00837999999999</v>
      </c>
      <c r="BI2138" s="42">
        <v>141.05524600000001</v>
      </c>
      <c r="BJ2138" s="42">
        <v>1902.9006119999999</v>
      </c>
      <c r="BK2138" s="42">
        <v>16.1206</v>
      </c>
      <c r="BL2138" s="42">
        <v>56.422097999999998</v>
      </c>
      <c r="BM2138" s="42">
        <v>60.452247999999997</v>
      </c>
      <c r="BN2138" s="42">
        <v>334.50244099999998</v>
      </c>
      <c r="BO2138" s="42">
        <v>415.10543899999999</v>
      </c>
      <c r="BP2138" s="42">
        <v>76.572847999999993</v>
      </c>
      <c r="BQ2138" s="42">
        <v>661.61444600000004</v>
      </c>
      <c r="BR2138" s="42">
        <v>282.11049200000002</v>
      </c>
      <c r="BS2138" s="42">
        <v>354.65319</v>
      </c>
      <c r="BT2138" s="42">
        <v>4.0301499999999999</v>
      </c>
      <c r="BU2138" s="42">
        <v>0</v>
      </c>
      <c r="BV2138" s="42">
        <v>0</v>
      </c>
      <c r="BW2138" s="42">
        <v>40.301499</v>
      </c>
      <c r="BX2138" s="42">
        <v>28.211048999999999</v>
      </c>
      <c r="BY2138" s="42">
        <v>68.512547999999995</v>
      </c>
      <c r="BZ2138" s="42">
        <v>0</v>
      </c>
      <c r="CA2138" s="42">
        <v>213.59794400000001</v>
      </c>
      <c r="CB2138" s="42">
        <v>1700.7232530000001</v>
      </c>
      <c r="CC2138" s="42">
        <v>40.301499</v>
      </c>
      <c r="CD2138" s="42">
        <v>137.02509599999999</v>
      </c>
      <c r="CE2138" s="42">
        <v>169.26629500000001</v>
      </c>
      <c r="CF2138" s="42">
        <v>536.00993500000004</v>
      </c>
      <c r="CG2138" s="42">
        <v>398.98483900000002</v>
      </c>
      <c r="CH2138" s="42">
        <v>310.32154100000002</v>
      </c>
      <c r="CI2138" s="42">
        <v>12.090450000000001</v>
      </c>
      <c r="CJ2138" s="42">
        <v>96.723596999999998</v>
      </c>
      <c r="CK2138" s="42">
        <v>1693.9694629999999</v>
      </c>
      <c r="CL2138" s="42">
        <v>40.301499</v>
      </c>
      <c r="CM2138" s="42">
        <v>36.271349000000001</v>
      </c>
      <c r="CN2138" s="42">
        <v>52.391948999999997</v>
      </c>
      <c r="CO2138" s="42">
        <v>100.753747</v>
      </c>
      <c r="CP2138" s="42">
        <v>76.572847999999993</v>
      </c>
      <c r="CQ2138" s="42">
        <v>40.301499</v>
      </c>
      <c r="CR2138" s="42">
        <v>1234.5323760000001</v>
      </c>
      <c r="CS2138" s="42">
        <v>112.84419699999999</v>
      </c>
    </row>
    <row r="2139" spans="1:97">
      <c r="A2139" s="40" t="s">
        <v>4988</v>
      </c>
      <c r="B2139" s="40" t="s">
        <v>289</v>
      </c>
      <c r="C2139" s="40" t="s">
        <v>4176</v>
      </c>
      <c r="D2139" s="40" t="s">
        <v>4177</v>
      </c>
      <c r="E2139" s="40" t="s">
        <v>4253</v>
      </c>
      <c r="F2139" s="40" t="s">
        <v>2814</v>
      </c>
      <c r="G2139" s="41" t="s">
        <v>294</v>
      </c>
      <c r="H2139" s="40" t="s">
        <v>4989</v>
      </c>
      <c r="I2139" s="42">
        <v>90</v>
      </c>
      <c r="J2139" s="42">
        <v>16.179774999999999</v>
      </c>
      <c r="K2139" s="42">
        <v>8.0898880000000002</v>
      </c>
      <c r="L2139" s="42">
        <v>11.123595999999999</v>
      </c>
      <c r="M2139" s="42">
        <v>23.258427000000001</v>
      </c>
      <c r="N2139" s="42">
        <v>22.247191000000001</v>
      </c>
      <c r="O2139" s="42">
        <v>9.1011240000000004</v>
      </c>
      <c r="P2139" s="42">
        <v>12</v>
      </c>
      <c r="Q2139" s="42">
        <v>12</v>
      </c>
      <c r="R2139" s="42">
        <v>16</v>
      </c>
      <c r="S2139" s="42">
        <v>16</v>
      </c>
      <c r="T2139" s="42">
        <v>17</v>
      </c>
      <c r="U2139" s="42">
        <v>8</v>
      </c>
      <c r="V2139" s="42">
        <v>45.505617999999998</v>
      </c>
      <c r="W2139" s="42">
        <v>8.0898880000000002</v>
      </c>
      <c r="X2139" s="42">
        <v>5.0561800000000003</v>
      </c>
      <c r="Y2139" s="42">
        <v>5.0561800000000003</v>
      </c>
      <c r="Z2139" s="42">
        <v>11.123595999999999</v>
      </c>
      <c r="AA2139" s="42">
        <v>12.134831</v>
      </c>
      <c r="AB2139" s="42">
        <v>4.0449440000000001</v>
      </c>
      <c r="AC2139" s="42">
        <v>0</v>
      </c>
      <c r="AD2139" s="42">
        <v>12.134831</v>
      </c>
      <c r="AE2139" s="42">
        <v>23.258427000000001</v>
      </c>
      <c r="AF2139" s="42">
        <v>10.112360000000001</v>
      </c>
      <c r="AG2139" s="42">
        <v>44.494382000000002</v>
      </c>
      <c r="AH2139" s="42">
        <v>8.0898880000000002</v>
      </c>
      <c r="AI2139" s="42">
        <v>3.0337079999999998</v>
      </c>
      <c r="AJ2139" s="42">
        <v>6.0674159999999997</v>
      </c>
      <c r="AK2139" s="42">
        <v>12.134831</v>
      </c>
      <c r="AL2139" s="42">
        <v>10.112360000000001</v>
      </c>
      <c r="AM2139" s="42">
        <v>5.0561800000000003</v>
      </c>
      <c r="AN2139" s="42">
        <v>0</v>
      </c>
      <c r="AO2139" s="42">
        <v>9.1011240000000004</v>
      </c>
      <c r="AP2139" s="42">
        <v>24.269663000000001</v>
      </c>
      <c r="AQ2139" s="42">
        <v>11.123595999999999</v>
      </c>
      <c r="AR2139" s="42">
        <v>72.808988999999997</v>
      </c>
      <c r="AS2139" s="42">
        <v>8.0898880000000002</v>
      </c>
      <c r="AT2139" s="42">
        <v>0</v>
      </c>
      <c r="AU2139" s="42">
        <v>0</v>
      </c>
      <c r="AV2139" s="42">
        <v>8.0898880000000002</v>
      </c>
      <c r="AW2139" s="42">
        <v>8.0898880000000002</v>
      </c>
      <c r="AX2139" s="42">
        <v>4.0449440000000001</v>
      </c>
      <c r="AY2139" s="42">
        <v>36.404494</v>
      </c>
      <c r="AZ2139" s="42">
        <v>8.0898880000000002</v>
      </c>
      <c r="BA2139" s="42">
        <v>40.449438000000001</v>
      </c>
      <c r="BB2139" s="42">
        <v>4.0449440000000001</v>
      </c>
      <c r="BC2139" s="42">
        <v>0</v>
      </c>
      <c r="BD2139" s="42">
        <v>0</v>
      </c>
      <c r="BE2139" s="42">
        <v>4.0449440000000001</v>
      </c>
      <c r="BF2139" s="42">
        <v>0</v>
      </c>
      <c r="BG2139" s="42">
        <v>4.0449440000000001</v>
      </c>
      <c r="BH2139" s="42">
        <v>24.269663000000001</v>
      </c>
      <c r="BI2139" s="42">
        <v>4.0449440000000001</v>
      </c>
      <c r="BJ2139" s="42">
        <v>32.359551000000003</v>
      </c>
      <c r="BK2139" s="42">
        <v>4.0449440000000001</v>
      </c>
      <c r="BL2139" s="42">
        <v>0</v>
      </c>
      <c r="BM2139" s="42">
        <v>0</v>
      </c>
      <c r="BN2139" s="42">
        <v>4.0449440000000001</v>
      </c>
      <c r="BO2139" s="42">
        <v>8.0898880000000002</v>
      </c>
      <c r="BP2139" s="42">
        <v>0</v>
      </c>
      <c r="BQ2139" s="42">
        <v>12.134831</v>
      </c>
      <c r="BR2139" s="42">
        <v>4.0449440000000001</v>
      </c>
      <c r="BS2139" s="42">
        <v>4.0449440000000001</v>
      </c>
      <c r="BT2139" s="42">
        <v>0</v>
      </c>
      <c r="BU2139" s="42">
        <v>0</v>
      </c>
      <c r="BV2139" s="42">
        <v>0</v>
      </c>
      <c r="BW2139" s="42">
        <v>0</v>
      </c>
      <c r="BX2139" s="42">
        <v>0</v>
      </c>
      <c r="BY2139" s="42">
        <v>0</v>
      </c>
      <c r="BZ2139" s="42">
        <v>0</v>
      </c>
      <c r="CA2139" s="42">
        <v>4.0449440000000001</v>
      </c>
      <c r="CB2139" s="42">
        <v>20.224719</v>
      </c>
      <c r="CC2139" s="42">
        <v>4.0449440000000001</v>
      </c>
      <c r="CD2139" s="42">
        <v>0</v>
      </c>
      <c r="CE2139" s="42">
        <v>0</v>
      </c>
      <c r="CF2139" s="42">
        <v>4.0449440000000001</v>
      </c>
      <c r="CG2139" s="42">
        <v>4.0449440000000001</v>
      </c>
      <c r="CH2139" s="42">
        <v>4.0449440000000001</v>
      </c>
      <c r="CI2139" s="42">
        <v>0</v>
      </c>
      <c r="CJ2139" s="42">
        <v>4.0449440000000001</v>
      </c>
      <c r="CK2139" s="42">
        <v>48.539326000000003</v>
      </c>
      <c r="CL2139" s="42">
        <v>4.0449440000000001</v>
      </c>
      <c r="CM2139" s="42">
        <v>0</v>
      </c>
      <c r="CN2139" s="42">
        <v>0</v>
      </c>
      <c r="CO2139" s="42">
        <v>4.0449440000000001</v>
      </c>
      <c r="CP2139" s="42">
        <v>4.0449440000000001</v>
      </c>
      <c r="CQ2139" s="42">
        <v>0</v>
      </c>
      <c r="CR2139" s="42">
        <v>36.404494</v>
      </c>
      <c r="CS2139" s="42">
        <v>0</v>
      </c>
    </row>
    <row r="2140" spans="1:97">
      <c r="A2140" s="40" t="s">
        <v>4990</v>
      </c>
      <c r="B2140" s="40" t="s">
        <v>289</v>
      </c>
      <c r="C2140" s="40" t="s">
        <v>4176</v>
      </c>
      <c r="D2140" s="40" t="s">
        <v>4177</v>
      </c>
      <c r="E2140" s="40" t="s">
        <v>4178</v>
      </c>
      <c r="F2140" s="40" t="s">
        <v>2814</v>
      </c>
      <c r="G2140" s="41" t="s">
        <v>294</v>
      </c>
      <c r="H2140" s="40" t="s">
        <v>2290</v>
      </c>
      <c r="I2140" s="42">
        <v>136</v>
      </c>
      <c r="J2140" s="42">
        <v>25.810219</v>
      </c>
      <c r="K2140" s="42">
        <v>5.9562039999999996</v>
      </c>
      <c r="L2140" s="42">
        <v>31.766423</v>
      </c>
      <c r="M2140" s="42">
        <v>27.79562</v>
      </c>
      <c r="N2140" s="42">
        <v>25.810219</v>
      </c>
      <c r="O2140" s="42">
        <v>18.861314</v>
      </c>
      <c r="P2140" s="42">
        <v>8</v>
      </c>
      <c r="Q2140" s="42">
        <v>12</v>
      </c>
      <c r="R2140" s="42">
        <v>13</v>
      </c>
      <c r="S2140" s="42">
        <v>31</v>
      </c>
      <c r="T2140" s="42">
        <v>28</v>
      </c>
      <c r="U2140" s="42">
        <v>13</v>
      </c>
      <c r="V2140" s="42">
        <v>69.489051000000003</v>
      </c>
      <c r="W2140" s="42">
        <v>12.905108999999999</v>
      </c>
      <c r="X2140" s="42">
        <v>4.9635040000000004</v>
      </c>
      <c r="Y2140" s="42">
        <v>15.883212</v>
      </c>
      <c r="Z2140" s="42">
        <v>11.912409</v>
      </c>
      <c r="AA2140" s="42">
        <v>13.89781</v>
      </c>
      <c r="AB2140" s="42">
        <v>8.9343070000000004</v>
      </c>
      <c r="AC2140" s="42">
        <v>0.99270099999999994</v>
      </c>
      <c r="AD2140" s="42">
        <v>13.89781</v>
      </c>
      <c r="AE2140" s="42">
        <v>38.715328</v>
      </c>
      <c r="AF2140" s="42">
        <v>16.875912</v>
      </c>
      <c r="AG2140" s="42">
        <v>66.510948999999997</v>
      </c>
      <c r="AH2140" s="42">
        <v>12.905108999999999</v>
      </c>
      <c r="AI2140" s="42">
        <v>0.99270099999999994</v>
      </c>
      <c r="AJ2140" s="42">
        <v>15.883212</v>
      </c>
      <c r="AK2140" s="42">
        <v>15.883212</v>
      </c>
      <c r="AL2140" s="42">
        <v>11.912409</v>
      </c>
      <c r="AM2140" s="42">
        <v>8.9343070000000004</v>
      </c>
      <c r="AN2140" s="42">
        <v>0</v>
      </c>
      <c r="AO2140" s="42">
        <v>13.89781</v>
      </c>
      <c r="AP2140" s="42">
        <v>36.729927000000004</v>
      </c>
      <c r="AQ2140" s="42">
        <v>15.883212</v>
      </c>
      <c r="AR2140" s="42">
        <v>115.153285</v>
      </c>
      <c r="AS2140" s="42">
        <v>3.9708030000000001</v>
      </c>
      <c r="AT2140" s="42">
        <v>7.9416060000000002</v>
      </c>
      <c r="AU2140" s="42">
        <v>11.912409</v>
      </c>
      <c r="AV2140" s="42">
        <v>7.9416060000000002</v>
      </c>
      <c r="AW2140" s="42">
        <v>11.912409</v>
      </c>
      <c r="AX2140" s="42">
        <v>19.854015</v>
      </c>
      <c r="AY2140" s="42">
        <v>39.708029000000003</v>
      </c>
      <c r="AZ2140" s="42">
        <v>11.912409</v>
      </c>
      <c r="BA2140" s="42">
        <v>59.562044</v>
      </c>
      <c r="BB2140" s="42">
        <v>3.9708030000000001</v>
      </c>
      <c r="BC2140" s="42">
        <v>7.9416060000000002</v>
      </c>
      <c r="BD2140" s="42">
        <v>0</v>
      </c>
      <c r="BE2140" s="42">
        <v>3.9708030000000001</v>
      </c>
      <c r="BF2140" s="42">
        <v>0</v>
      </c>
      <c r="BG2140" s="42">
        <v>15.883212</v>
      </c>
      <c r="BH2140" s="42">
        <v>23.824818</v>
      </c>
      <c r="BI2140" s="42">
        <v>3.9708030000000001</v>
      </c>
      <c r="BJ2140" s="42">
        <v>55.591240999999997</v>
      </c>
      <c r="BK2140" s="42">
        <v>0</v>
      </c>
      <c r="BL2140" s="42">
        <v>0</v>
      </c>
      <c r="BM2140" s="42">
        <v>11.912409</v>
      </c>
      <c r="BN2140" s="42">
        <v>3.9708030000000001</v>
      </c>
      <c r="BO2140" s="42">
        <v>11.912409</v>
      </c>
      <c r="BP2140" s="42">
        <v>3.9708030000000001</v>
      </c>
      <c r="BQ2140" s="42">
        <v>15.883212</v>
      </c>
      <c r="BR2140" s="42">
        <v>7.9416060000000002</v>
      </c>
      <c r="BS2140" s="42">
        <v>11.912409</v>
      </c>
      <c r="BT2140" s="42">
        <v>0</v>
      </c>
      <c r="BU2140" s="42">
        <v>0</v>
      </c>
      <c r="BV2140" s="42">
        <v>0</v>
      </c>
      <c r="BW2140" s="42">
        <v>0</v>
      </c>
      <c r="BX2140" s="42">
        <v>0</v>
      </c>
      <c r="BY2140" s="42">
        <v>7.9416060000000002</v>
      </c>
      <c r="BZ2140" s="42">
        <v>0</v>
      </c>
      <c r="CA2140" s="42">
        <v>3.9708030000000001</v>
      </c>
      <c r="CB2140" s="42">
        <v>51.620438</v>
      </c>
      <c r="CC2140" s="42">
        <v>3.9708030000000001</v>
      </c>
      <c r="CD2140" s="42">
        <v>7.9416060000000002</v>
      </c>
      <c r="CE2140" s="42">
        <v>11.912409</v>
      </c>
      <c r="CF2140" s="42">
        <v>7.9416060000000002</v>
      </c>
      <c r="CG2140" s="42">
        <v>7.9416060000000002</v>
      </c>
      <c r="CH2140" s="42">
        <v>11.912409</v>
      </c>
      <c r="CI2140" s="42">
        <v>0</v>
      </c>
      <c r="CJ2140" s="42">
        <v>0</v>
      </c>
      <c r="CK2140" s="42">
        <v>51.620438</v>
      </c>
      <c r="CL2140" s="42">
        <v>0</v>
      </c>
      <c r="CM2140" s="42">
        <v>0</v>
      </c>
      <c r="CN2140" s="42">
        <v>0</v>
      </c>
      <c r="CO2140" s="42">
        <v>0</v>
      </c>
      <c r="CP2140" s="42">
        <v>3.9708030000000001</v>
      </c>
      <c r="CQ2140" s="42">
        <v>0</v>
      </c>
      <c r="CR2140" s="42">
        <v>39.708029000000003</v>
      </c>
      <c r="CS2140" s="42">
        <v>7.9416060000000002</v>
      </c>
    </row>
    <row r="2141" spans="1:97">
      <c r="A2141" s="40" t="s">
        <v>4991</v>
      </c>
      <c r="B2141" s="40" t="s">
        <v>289</v>
      </c>
      <c r="C2141" s="40" t="s">
        <v>4176</v>
      </c>
      <c r="D2141" s="40" t="s">
        <v>4177</v>
      </c>
      <c r="E2141" s="40" t="s">
        <v>4184</v>
      </c>
      <c r="F2141" s="40" t="s">
        <v>2814</v>
      </c>
      <c r="G2141" s="41" t="s">
        <v>294</v>
      </c>
      <c r="H2141" s="40" t="s">
        <v>4992</v>
      </c>
      <c r="I2141" s="42">
        <v>1025</v>
      </c>
      <c r="J2141" s="42">
        <v>219.642876</v>
      </c>
      <c r="K2141" s="42">
        <v>185.79844499999999</v>
      </c>
      <c r="L2141" s="42">
        <v>219.642876</v>
      </c>
      <c r="M2141" s="42">
        <v>222.75102999999999</v>
      </c>
      <c r="N2141" s="42">
        <v>100.496976</v>
      </c>
      <c r="O2141" s="42">
        <v>76.667795999999996</v>
      </c>
      <c r="P2141" s="42">
        <v>191</v>
      </c>
      <c r="Q2141" s="42">
        <v>113</v>
      </c>
      <c r="R2141" s="42">
        <v>221</v>
      </c>
      <c r="S2141" s="42">
        <v>136</v>
      </c>
      <c r="T2141" s="42">
        <v>120</v>
      </c>
      <c r="U2141" s="42">
        <v>57</v>
      </c>
      <c r="V2141" s="42">
        <v>534.09346900000003</v>
      </c>
      <c r="W2141" s="42">
        <v>122.254054</v>
      </c>
      <c r="X2141" s="42">
        <v>105.16822999999999</v>
      </c>
      <c r="Y2141" s="42">
        <v>106.713284</v>
      </c>
      <c r="Z2141" s="42">
        <v>113.965643</v>
      </c>
      <c r="AA2141" s="42">
        <v>51.802565000000001</v>
      </c>
      <c r="AB2141" s="42">
        <v>34.189692999999998</v>
      </c>
      <c r="AC2141" s="42">
        <v>0</v>
      </c>
      <c r="AD2141" s="42">
        <v>173.656688</v>
      </c>
      <c r="AE2141" s="42">
        <v>297.23765200000003</v>
      </c>
      <c r="AF2141" s="42">
        <v>63.199128999999999</v>
      </c>
      <c r="AG2141" s="42">
        <v>490.90653099999997</v>
      </c>
      <c r="AH2141" s="42">
        <v>97.388822000000005</v>
      </c>
      <c r="AI2141" s="42">
        <v>80.630215000000007</v>
      </c>
      <c r="AJ2141" s="42">
        <v>112.929592</v>
      </c>
      <c r="AK2141" s="42">
        <v>108.785387</v>
      </c>
      <c r="AL2141" s="42">
        <v>48.694411000000002</v>
      </c>
      <c r="AM2141" s="42">
        <v>37.297846999999997</v>
      </c>
      <c r="AN2141" s="42">
        <v>5.1802570000000001</v>
      </c>
      <c r="AO2141" s="42">
        <v>134.577597</v>
      </c>
      <c r="AP2141" s="42">
        <v>277.58903400000003</v>
      </c>
      <c r="AQ2141" s="42">
        <v>78.739898999999994</v>
      </c>
      <c r="AR2141" s="42">
        <v>794.96025399999996</v>
      </c>
      <c r="AS2141" s="42">
        <v>12.432615999999999</v>
      </c>
      <c r="AT2141" s="42">
        <v>29.009436000000001</v>
      </c>
      <c r="AU2141" s="42">
        <v>41.442051999999997</v>
      </c>
      <c r="AV2141" s="42">
        <v>120.181951</v>
      </c>
      <c r="AW2141" s="42">
        <v>107.749335</v>
      </c>
      <c r="AX2141" s="42">
        <v>153.33559299999999</v>
      </c>
      <c r="AY2141" s="42">
        <v>169.91241400000001</v>
      </c>
      <c r="AZ2141" s="42">
        <v>160.89685600000001</v>
      </c>
      <c r="BA2141" s="42">
        <v>397.26198299999999</v>
      </c>
      <c r="BB2141" s="42">
        <v>0</v>
      </c>
      <c r="BC2141" s="42">
        <v>20.721025999999998</v>
      </c>
      <c r="BD2141" s="42">
        <v>33.153641999999998</v>
      </c>
      <c r="BE2141" s="42">
        <v>70.451488999999995</v>
      </c>
      <c r="BF2141" s="42">
        <v>4.1442050000000004</v>
      </c>
      <c r="BG2141" s="42">
        <v>120.181951</v>
      </c>
      <c r="BH2141" s="42">
        <v>99.460925000000003</v>
      </c>
      <c r="BI2141" s="42">
        <v>49.148744999999998</v>
      </c>
      <c r="BJ2141" s="42">
        <v>397.69827099999998</v>
      </c>
      <c r="BK2141" s="42">
        <v>12.432615999999999</v>
      </c>
      <c r="BL2141" s="42">
        <v>8.2884100000000007</v>
      </c>
      <c r="BM2141" s="42">
        <v>8.2884100000000007</v>
      </c>
      <c r="BN2141" s="42">
        <v>49.730463</v>
      </c>
      <c r="BO2141" s="42">
        <v>103.60513</v>
      </c>
      <c r="BP2141" s="42">
        <v>33.153641999999998</v>
      </c>
      <c r="BQ2141" s="42">
        <v>70.451488999999995</v>
      </c>
      <c r="BR2141" s="42">
        <v>111.74811099999999</v>
      </c>
      <c r="BS2141" s="42">
        <v>144.32003599999999</v>
      </c>
      <c r="BT2141" s="42">
        <v>0</v>
      </c>
      <c r="BU2141" s="42">
        <v>4.1442050000000004</v>
      </c>
      <c r="BV2141" s="42">
        <v>0</v>
      </c>
      <c r="BW2141" s="42">
        <v>0</v>
      </c>
      <c r="BX2141" s="42">
        <v>0</v>
      </c>
      <c r="BY2141" s="42">
        <v>33.153641999999998</v>
      </c>
      <c r="BZ2141" s="42">
        <v>0</v>
      </c>
      <c r="CA2141" s="42">
        <v>107.022189</v>
      </c>
      <c r="CB2141" s="42">
        <v>435.141547</v>
      </c>
      <c r="CC2141" s="42">
        <v>8.2884100000000007</v>
      </c>
      <c r="CD2141" s="42">
        <v>20.721025999999998</v>
      </c>
      <c r="CE2141" s="42">
        <v>41.442051999999997</v>
      </c>
      <c r="CF2141" s="42">
        <v>111.893541</v>
      </c>
      <c r="CG2141" s="42">
        <v>103.60513</v>
      </c>
      <c r="CH2141" s="42">
        <v>107.749335</v>
      </c>
      <c r="CI2141" s="42">
        <v>0</v>
      </c>
      <c r="CJ2141" s="42">
        <v>41.442051999999997</v>
      </c>
      <c r="CK2141" s="42">
        <v>215.498671</v>
      </c>
      <c r="CL2141" s="42">
        <v>4.1442050000000004</v>
      </c>
      <c r="CM2141" s="42">
        <v>4.1442050000000004</v>
      </c>
      <c r="CN2141" s="42">
        <v>0</v>
      </c>
      <c r="CO2141" s="42">
        <v>8.2884100000000007</v>
      </c>
      <c r="CP2141" s="42">
        <v>4.1442050000000004</v>
      </c>
      <c r="CQ2141" s="42">
        <v>12.432615999999999</v>
      </c>
      <c r="CR2141" s="42">
        <v>169.91241400000001</v>
      </c>
      <c r="CS2141" s="42">
        <v>12.432615999999999</v>
      </c>
    </row>
    <row r="2142" spans="1:97">
      <c r="A2142" s="40" t="s">
        <v>4993</v>
      </c>
      <c r="B2142" s="40" t="s">
        <v>289</v>
      </c>
      <c r="C2142" s="40" t="s">
        <v>4176</v>
      </c>
      <c r="D2142" s="40" t="s">
        <v>4177</v>
      </c>
      <c r="E2142" s="40" t="s">
        <v>4288</v>
      </c>
      <c r="F2142" s="40" t="s">
        <v>2814</v>
      </c>
      <c r="G2142" s="41" t="s">
        <v>294</v>
      </c>
      <c r="H2142" s="40" t="s">
        <v>4994</v>
      </c>
      <c r="I2142" s="42">
        <v>125</v>
      </c>
      <c r="J2142" s="42">
        <v>24</v>
      </c>
      <c r="K2142" s="42">
        <v>11</v>
      </c>
      <c r="L2142" s="42">
        <v>24</v>
      </c>
      <c r="M2142" s="42">
        <v>25</v>
      </c>
      <c r="N2142" s="42">
        <v>20</v>
      </c>
      <c r="O2142" s="42">
        <v>21</v>
      </c>
      <c r="P2142" s="42">
        <v>19</v>
      </c>
      <c r="Q2142" s="42">
        <v>14</v>
      </c>
      <c r="R2142" s="42">
        <v>16</v>
      </c>
      <c r="S2142" s="42">
        <v>22</v>
      </c>
      <c r="T2142" s="42">
        <v>28</v>
      </c>
      <c r="U2142" s="42">
        <v>7</v>
      </c>
      <c r="V2142" s="42">
        <v>63</v>
      </c>
      <c r="W2142" s="42">
        <v>8</v>
      </c>
      <c r="X2142" s="42">
        <v>6</v>
      </c>
      <c r="Y2142" s="42">
        <v>12</v>
      </c>
      <c r="Z2142" s="42">
        <v>14</v>
      </c>
      <c r="AA2142" s="42">
        <v>12</v>
      </c>
      <c r="AB2142" s="42">
        <v>11</v>
      </c>
      <c r="AC2142" s="42">
        <v>0</v>
      </c>
      <c r="AD2142" s="42">
        <v>10</v>
      </c>
      <c r="AE2142" s="42">
        <v>33</v>
      </c>
      <c r="AF2142" s="42">
        <v>20</v>
      </c>
      <c r="AG2142" s="42">
        <v>62</v>
      </c>
      <c r="AH2142" s="42">
        <v>16</v>
      </c>
      <c r="AI2142" s="42">
        <v>5</v>
      </c>
      <c r="AJ2142" s="42">
        <v>12</v>
      </c>
      <c r="AK2142" s="42">
        <v>11</v>
      </c>
      <c r="AL2142" s="42">
        <v>8</v>
      </c>
      <c r="AM2142" s="42">
        <v>8</v>
      </c>
      <c r="AN2142" s="42">
        <v>2</v>
      </c>
      <c r="AO2142" s="42">
        <v>17</v>
      </c>
      <c r="AP2142" s="42">
        <v>30</v>
      </c>
      <c r="AQ2142" s="42">
        <v>15</v>
      </c>
      <c r="AR2142" s="42">
        <v>116</v>
      </c>
      <c r="AS2142" s="42">
        <v>8</v>
      </c>
      <c r="AT2142" s="42">
        <v>8</v>
      </c>
      <c r="AU2142" s="42">
        <v>0</v>
      </c>
      <c r="AV2142" s="42">
        <v>4</v>
      </c>
      <c r="AW2142" s="42">
        <v>20</v>
      </c>
      <c r="AX2142" s="42">
        <v>28</v>
      </c>
      <c r="AY2142" s="42">
        <v>44</v>
      </c>
      <c r="AZ2142" s="42">
        <v>4</v>
      </c>
      <c r="BA2142" s="42">
        <v>68</v>
      </c>
      <c r="BB2142" s="42">
        <v>8</v>
      </c>
      <c r="BC2142" s="42">
        <v>0</v>
      </c>
      <c r="BD2142" s="42">
        <v>0</v>
      </c>
      <c r="BE2142" s="42">
        <v>0</v>
      </c>
      <c r="BF2142" s="42">
        <v>4</v>
      </c>
      <c r="BG2142" s="42">
        <v>28</v>
      </c>
      <c r="BH2142" s="42">
        <v>24</v>
      </c>
      <c r="BI2142" s="42">
        <v>4</v>
      </c>
      <c r="BJ2142" s="42">
        <v>48</v>
      </c>
      <c r="BK2142" s="42">
        <v>0</v>
      </c>
      <c r="BL2142" s="42">
        <v>8</v>
      </c>
      <c r="BM2142" s="42">
        <v>0</v>
      </c>
      <c r="BN2142" s="42">
        <v>4</v>
      </c>
      <c r="BO2142" s="42">
        <v>16</v>
      </c>
      <c r="BP2142" s="42">
        <v>0</v>
      </c>
      <c r="BQ2142" s="42">
        <v>20</v>
      </c>
      <c r="BR2142" s="42">
        <v>0</v>
      </c>
      <c r="BS2142" s="42">
        <v>12</v>
      </c>
      <c r="BT2142" s="42">
        <v>0</v>
      </c>
      <c r="BU2142" s="42">
        <v>0</v>
      </c>
      <c r="BV2142" s="42">
        <v>0</v>
      </c>
      <c r="BW2142" s="42">
        <v>0</v>
      </c>
      <c r="BX2142" s="42">
        <v>4</v>
      </c>
      <c r="BY2142" s="42">
        <v>8</v>
      </c>
      <c r="BZ2142" s="42">
        <v>0</v>
      </c>
      <c r="CA2142" s="42">
        <v>0</v>
      </c>
      <c r="CB2142" s="42">
        <v>56</v>
      </c>
      <c r="CC2142" s="42">
        <v>8</v>
      </c>
      <c r="CD2142" s="42">
        <v>8</v>
      </c>
      <c r="CE2142" s="42">
        <v>0</v>
      </c>
      <c r="CF2142" s="42">
        <v>4</v>
      </c>
      <c r="CG2142" s="42">
        <v>16</v>
      </c>
      <c r="CH2142" s="42">
        <v>20</v>
      </c>
      <c r="CI2142" s="42">
        <v>0</v>
      </c>
      <c r="CJ2142" s="42">
        <v>0</v>
      </c>
      <c r="CK2142" s="42">
        <v>48</v>
      </c>
      <c r="CL2142" s="42">
        <v>0</v>
      </c>
      <c r="CM2142" s="42">
        <v>0</v>
      </c>
      <c r="CN2142" s="42">
        <v>0</v>
      </c>
      <c r="CO2142" s="42">
        <v>0</v>
      </c>
      <c r="CP2142" s="42">
        <v>0</v>
      </c>
      <c r="CQ2142" s="42">
        <v>0</v>
      </c>
      <c r="CR2142" s="42">
        <v>44</v>
      </c>
      <c r="CS2142" s="42">
        <v>4</v>
      </c>
    </row>
    <row r="2143" spans="1:97">
      <c r="A2143" s="40" t="s">
        <v>4995</v>
      </c>
      <c r="B2143" s="40" t="s">
        <v>289</v>
      </c>
      <c r="C2143" s="40" t="s">
        <v>4176</v>
      </c>
      <c r="D2143" s="40" t="s">
        <v>4177</v>
      </c>
      <c r="E2143" s="40" t="s">
        <v>4178</v>
      </c>
      <c r="F2143" s="40" t="s">
        <v>2814</v>
      </c>
      <c r="G2143" s="41" t="s">
        <v>294</v>
      </c>
      <c r="H2143" s="40" t="s">
        <v>4996</v>
      </c>
      <c r="I2143" s="42">
        <v>464</v>
      </c>
      <c r="J2143" s="42">
        <v>62.53913</v>
      </c>
      <c r="K2143" s="42">
        <v>61.530434999999997</v>
      </c>
      <c r="L2143" s="42">
        <v>65.565217000000004</v>
      </c>
      <c r="M2143" s="42">
        <v>121.04347799999999</v>
      </c>
      <c r="N2143" s="42">
        <v>93.808695999999998</v>
      </c>
      <c r="O2143" s="42">
        <v>59.513043000000003</v>
      </c>
      <c r="P2143" s="42">
        <v>77</v>
      </c>
      <c r="Q2143" s="42">
        <v>63</v>
      </c>
      <c r="R2143" s="42">
        <v>111</v>
      </c>
      <c r="S2143" s="42">
        <v>89</v>
      </c>
      <c r="T2143" s="42">
        <v>90</v>
      </c>
      <c r="U2143" s="42">
        <v>34</v>
      </c>
      <c r="V2143" s="42">
        <v>251.16521700000001</v>
      </c>
      <c r="W2143" s="42">
        <v>43.373913000000002</v>
      </c>
      <c r="X2143" s="42">
        <v>28.243478</v>
      </c>
      <c r="Y2143" s="42">
        <v>33.286957000000001</v>
      </c>
      <c r="Z2143" s="42">
        <v>66.573913000000005</v>
      </c>
      <c r="AA2143" s="42">
        <v>54.469565000000003</v>
      </c>
      <c r="AB2143" s="42">
        <v>24.208696</v>
      </c>
      <c r="AC2143" s="42">
        <v>1.008696</v>
      </c>
      <c r="AD2143" s="42">
        <v>55.478261000000003</v>
      </c>
      <c r="AE2143" s="42">
        <v>140.208696</v>
      </c>
      <c r="AF2143" s="42">
        <v>55.478261000000003</v>
      </c>
      <c r="AG2143" s="42">
        <v>212.83478299999999</v>
      </c>
      <c r="AH2143" s="42">
        <v>19.165216999999998</v>
      </c>
      <c r="AI2143" s="42">
        <v>33.286957000000001</v>
      </c>
      <c r="AJ2143" s="42">
        <v>32.278261000000001</v>
      </c>
      <c r="AK2143" s="42">
        <v>54.469565000000003</v>
      </c>
      <c r="AL2143" s="42">
        <v>39.339129999999997</v>
      </c>
      <c r="AM2143" s="42">
        <v>30.260870000000001</v>
      </c>
      <c r="AN2143" s="42">
        <v>4.034783</v>
      </c>
      <c r="AO2143" s="42">
        <v>34.295651999999997</v>
      </c>
      <c r="AP2143" s="42">
        <v>120.034783</v>
      </c>
      <c r="AQ2143" s="42">
        <v>58.504348</v>
      </c>
      <c r="AR2143" s="42">
        <v>403.47826099999997</v>
      </c>
      <c r="AS2143" s="42">
        <v>20.173912999999999</v>
      </c>
      <c r="AT2143" s="42">
        <v>28.243478</v>
      </c>
      <c r="AU2143" s="42">
        <v>12.104348</v>
      </c>
      <c r="AV2143" s="42">
        <v>28.243478</v>
      </c>
      <c r="AW2143" s="42">
        <v>88.765217000000007</v>
      </c>
      <c r="AX2143" s="42">
        <v>32.278261000000001</v>
      </c>
      <c r="AY2143" s="42">
        <v>157.35652200000001</v>
      </c>
      <c r="AZ2143" s="42">
        <v>36.313043</v>
      </c>
      <c r="BA2143" s="42">
        <v>193.66956500000001</v>
      </c>
      <c r="BB2143" s="42">
        <v>12.104348</v>
      </c>
      <c r="BC2143" s="42">
        <v>16.139130000000002</v>
      </c>
      <c r="BD2143" s="42">
        <v>4.034783</v>
      </c>
      <c r="BE2143" s="42">
        <v>24.208696</v>
      </c>
      <c r="BF2143" s="42">
        <v>8.0695650000000008</v>
      </c>
      <c r="BG2143" s="42">
        <v>32.278261000000001</v>
      </c>
      <c r="BH2143" s="42">
        <v>76.660870000000003</v>
      </c>
      <c r="BI2143" s="42">
        <v>20.173912999999999</v>
      </c>
      <c r="BJ2143" s="42">
        <v>209.808696</v>
      </c>
      <c r="BK2143" s="42">
        <v>8.0695650000000008</v>
      </c>
      <c r="BL2143" s="42">
        <v>12.104348</v>
      </c>
      <c r="BM2143" s="42">
        <v>8.0695650000000008</v>
      </c>
      <c r="BN2143" s="42">
        <v>4.034783</v>
      </c>
      <c r="BO2143" s="42">
        <v>80.695651999999995</v>
      </c>
      <c r="BP2143" s="42">
        <v>0</v>
      </c>
      <c r="BQ2143" s="42">
        <v>80.695651999999995</v>
      </c>
      <c r="BR2143" s="42">
        <v>16.139130000000002</v>
      </c>
      <c r="BS2143" s="42">
        <v>44.382609000000002</v>
      </c>
      <c r="BT2143" s="42">
        <v>0</v>
      </c>
      <c r="BU2143" s="42">
        <v>0</v>
      </c>
      <c r="BV2143" s="42">
        <v>4.034783</v>
      </c>
      <c r="BW2143" s="42">
        <v>0</v>
      </c>
      <c r="BX2143" s="42">
        <v>8.0695650000000008</v>
      </c>
      <c r="BY2143" s="42">
        <v>8.0695650000000008</v>
      </c>
      <c r="BZ2143" s="42">
        <v>0</v>
      </c>
      <c r="CA2143" s="42">
        <v>24.208696</v>
      </c>
      <c r="CB2143" s="42">
        <v>157.35652200000001</v>
      </c>
      <c r="CC2143" s="42">
        <v>20.173912999999999</v>
      </c>
      <c r="CD2143" s="42">
        <v>20.173912999999999</v>
      </c>
      <c r="CE2143" s="42">
        <v>4.034783</v>
      </c>
      <c r="CF2143" s="42">
        <v>24.208696</v>
      </c>
      <c r="CG2143" s="42">
        <v>60.521738999999997</v>
      </c>
      <c r="CH2143" s="42">
        <v>24.208696</v>
      </c>
      <c r="CI2143" s="42">
        <v>0</v>
      </c>
      <c r="CJ2143" s="42">
        <v>4.034783</v>
      </c>
      <c r="CK2143" s="42">
        <v>201.73912999999999</v>
      </c>
      <c r="CL2143" s="42">
        <v>0</v>
      </c>
      <c r="CM2143" s="42">
        <v>8.0695650000000008</v>
      </c>
      <c r="CN2143" s="42">
        <v>4.034783</v>
      </c>
      <c r="CO2143" s="42">
        <v>4.034783</v>
      </c>
      <c r="CP2143" s="42">
        <v>20.173912999999999</v>
      </c>
      <c r="CQ2143" s="42">
        <v>0</v>
      </c>
      <c r="CR2143" s="42">
        <v>157.35652200000001</v>
      </c>
      <c r="CS2143" s="42">
        <v>8.0695650000000008</v>
      </c>
    </row>
    <row r="2144" spans="1:97">
      <c r="A2144" s="40" t="s">
        <v>4997</v>
      </c>
      <c r="B2144" s="40" t="s">
        <v>289</v>
      </c>
      <c r="C2144" s="40" t="s">
        <v>4176</v>
      </c>
      <c r="D2144" s="40" t="s">
        <v>4177</v>
      </c>
      <c r="E2144" s="40" t="s">
        <v>4181</v>
      </c>
      <c r="F2144" s="40" t="s">
        <v>2814</v>
      </c>
      <c r="G2144" s="41" t="s">
        <v>294</v>
      </c>
      <c r="H2144" s="40" t="s">
        <v>4998</v>
      </c>
      <c r="I2144" s="42">
        <v>2323</v>
      </c>
      <c r="J2144" s="42">
        <v>501</v>
      </c>
      <c r="K2144" s="42">
        <v>423</v>
      </c>
      <c r="L2144" s="42">
        <v>508</v>
      </c>
      <c r="M2144" s="42">
        <v>497</v>
      </c>
      <c r="N2144" s="42">
        <v>281</v>
      </c>
      <c r="O2144" s="42">
        <v>113</v>
      </c>
      <c r="P2144" s="42">
        <v>448</v>
      </c>
      <c r="Q2144" s="42">
        <v>311</v>
      </c>
      <c r="R2144" s="42">
        <v>484</v>
      </c>
      <c r="S2144" s="42">
        <v>372</v>
      </c>
      <c r="T2144" s="42">
        <v>177</v>
      </c>
      <c r="U2144" s="42">
        <v>45</v>
      </c>
      <c r="V2144" s="42">
        <v>1186</v>
      </c>
      <c r="W2144" s="42">
        <v>261</v>
      </c>
      <c r="X2144" s="42">
        <v>237</v>
      </c>
      <c r="Y2144" s="42">
        <v>240</v>
      </c>
      <c r="Z2144" s="42">
        <v>258</v>
      </c>
      <c r="AA2144" s="42">
        <v>136</v>
      </c>
      <c r="AB2144" s="42">
        <v>54</v>
      </c>
      <c r="AC2144" s="42">
        <v>0</v>
      </c>
      <c r="AD2144" s="42">
        <v>397</v>
      </c>
      <c r="AE2144" s="42">
        <v>665</v>
      </c>
      <c r="AF2144" s="42">
        <v>124</v>
      </c>
      <c r="AG2144" s="42">
        <v>1137</v>
      </c>
      <c r="AH2144" s="42">
        <v>240</v>
      </c>
      <c r="AI2144" s="42">
        <v>186</v>
      </c>
      <c r="AJ2144" s="42">
        <v>268</v>
      </c>
      <c r="AK2144" s="42">
        <v>239</v>
      </c>
      <c r="AL2144" s="42">
        <v>145</v>
      </c>
      <c r="AM2144" s="42">
        <v>56</v>
      </c>
      <c r="AN2144" s="42">
        <v>3</v>
      </c>
      <c r="AO2144" s="42">
        <v>334</v>
      </c>
      <c r="AP2144" s="42">
        <v>669</v>
      </c>
      <c r="AQ2144" s="42">
        <v>134</v>
      </c>
      <c r="AR2144" s="42">
        <v>1812</v>
      </c>
      <c r="AS2144" s="42">
        <v>4</v>
      </c>
      <c r="AT2144" s="42">
        <v>108</v>
      </c>
      <c r="AU2144" s="42">
        <v>192</v>
      </c>
      <c r="AV2144" s="42">
        <v>332</v>
      </c>
      <c r="AW2144" s="42">
        <v>288</v>
      </c>
      <c r="AX2144" s="42">
        <v>184</v>
      </c>
      <c r="AY2144" s="42">
        <v>336</v>
      </c>
      <c r="AZ2144" s="42">
        <v>368</v>
      </c>
      <c r="BA2144" s="42">
        <v>936</v>
      </c>
      <c r="BB2144" s="42">
        <v>0</v>
      </c>
      <c r="BC2144" s="42">
        <v>84</v>
      </c>
      <c r="BD2144" s="42">
        <v>104</v>
      </c>
      <c r="BE2144" s="42">
        <v>176</v>
      </c>
      <c r="BF2144" s="42">
        <v>72</v>
      </c>
      <c r="BG2144" s="42">
        <v>156</v>
      </c>
      <c r="BH2144" s="42">
        <v>168</v>
      </c>
      <c r="BI2144" s="42">
        <v>176</v>
      </c>
      <c r="BJ2144" s="42">
        <v>876</v>
      </c>
      <c r="BK2144" s="42">
        <v>4</v>
      </c>
      <c r="BL2144" s="42">
        <v>24</v>
      </c>
      <c r="BM2144" s="42">
        <v>88</v>
      </c>
      <c r="BN2144" s="42">
        <v>156</v>
      </c>
      <c r="BO2144" s="42">
        <v>216</v>
      </c>
      <c r="BP2144" s="42">
        <v>28</v>
      </c>
      <c r="BQ2144" s="42">
        <v>168</v>
      </c>
      <c r="BR2144" s="42">
        <v>192</v>
      </c>
      <c r="BS2144" s="42">
        <v>396</v>
      </c>
      <c r="BT2144" s="42">
        <v>0</v>
      </c>
      <c r="BU2144" s="42">
        <v>0</v>
      </c>
      <c r="BV2144" s="42">
        <v>0</v>
      </c>
      <c r="BW2144" s="42">
        <v>20</v>
      </c>
      <c r="BX2144" s="42">
        <v>28</v>
      </c>
      <c r="BY2144" s="42">
        <v>56</v>
      </c>
      <c r="BZ2144" s="42">
        <v>0</v>
      </c>
      <c r="CA2144" s="42">
        <v>292</v>
      </c>
      <c r="CB2144" s="42">
        <v>968</v>
      </c>
      <c r="CC2144" s="42">
        <v>4</v>
      </c>
      <c r="CD2144" s="42">
        <v>92</v>
      </c>
      <c r="CE2144" s="42">
        <v>172</v>
      </c>
      <c r="CF2144" s="42">
        <v>288</v>
      </c>
      <c r="CG2144" s="42">
        <v>236</v>
      </c>
      <c r="CH2144" s="42">
        <v>124</v>
      </c>
      <c r="CI2144" s="42">
        <v>4</v>
      </c>
      <c r="CJ2144" s="42">
        <v>48</v>
      </c>
      <c r="CK2144" s="42">
        <v>448</v>
      </c>
      <c r="CL2144" s="42">
        <v>0</v>
      </c>
      <c r="CM2144" s="42">
        <v>16</v>
      </c>
      <c r="CN2144" s="42">
        <v>20</v>
      </c>
      <c r="CO2144" s="42">
        <v>24</v>
      </c>
      <c r="CP2144" s="42">
        <v>24</v>
      </c>
      <c r="CQ2144" s="42">
        <v>4</v>
      </c>
      <c r="CR2144" s="42">
        <v>332</v>
      </c>
      <c r="CS2144" s="42">
        <v>28</v>
      </c>
    </row>
    <row r="2145" spans="1:97">
      <c r="A2145" s="40" t="s">
        <v>4999</v>
      </c>
      <c r="B2145" s="40" t="s">
        <v>289</v>
      </c>
      <c r="C2145" s="40" t="s">
        <v>4176</v>
      </c>
      <c r="D2145" s="40" t="s">
        <v>4177</v>
      </c>
      <c r="E2145" s="40" t="s">
        <v>4240</v>
      </c>
      <c r="F2145" s="40" t="s">
        <v>2814</v>
      </c>
      <c r="G2145" s="41" t="s">
        <v>294</v>
      </c>
      <c r="H2145" s="40" t="s">
        <v>890</v>
      </c>
      <c r="I2145" s="42">
        <v>1076</v>
      </c>
      <c r="J2145" s="42">
        <v>217.229186</v>
      </c>
      <c r="K2145" s="42">
        <v>153.16998100000001</v>
      </c>
      <c r="L2145" s="42">
        <v>211.41054800000001</v>
      </c>
      <c r="M2145" s="42">
        <v>217.67076499999999</v>
      </c>
      <c r="N2145" s="42">
        <v>180.29119</v>
      </c>
      <c r="O2145" s="42">
        <v>96.228330999999997</v>
      </c>
      <c r="P2145" s="42">
        <v>156</v>
      </c>
      <c r="Q2145" s="42">
        <v>159</v>
      </c>
      <c r="R2145" s="42">
        <v>198</v>
      </c>
      <c r="S2145" s="42">
        <v>197</v>
      </c>
      <c r="T2145" s="42">
        <v>164</v>
      </c>
      <c r="U2145" s="42">
        <v>95</v>
      </c>
      <c r="V2145" s="42">
        <v>535.83635300000003</v>
      </c>
      <c r="W2145" s="42">
        <v>111.52391299999999</v>
      </c>
      <c r="X2145" s="42">
        <v>82.376540000000006</v>
      </c>
      <c r="Y2145" s="42">
        <v>102.79595399999999</v>
      </c>
      <c r="Z2145" s="42">
        <v>110.025944</v>
      </c>
      <c r="AA2145" s="42">
        <v>89.132513000000003</v>
      </c>
      <c r="AB2145" s="42">
        <v>38.041941999999999</v>
      </c>
      <c r="AC2145" s="42">
        <v>1.939546</v>
      </c>
      <c r="AD2145" s="42">
        <v>147.147876</v>
      </c>
      <c r="AE2145" s="42">
        <v>293.737325</v>
      </c>
      <c r="AF2145" s="42">
        <v>94.951151999999993</v>
      </c>
      <c r="AG2145" s="42">
        <v>540.16364699999997</v>
      </c>
      <c r="AH2145" s="42">
        <v>105.705274</v>
      </c>
      <c r="AI2145" s="42">
        <v>70.793440000000004</v>
      </c>
      <c r="AJ2145" s="42">
        <v>108.614593</v>
      </c>
      <c r="AK2145" s="42">
        <v>107.64482</v>
      </c>
      <c r="AL2145" s="42">
        <v>91.158676</v>
      </c>
      <c r="AM2145" s="42">
        <v>50.428204000000001</v>
      </c>
      <c r="AN2145" s="42">
        <v>5.8186390000000001</v>
      </c>
      <c r="AO2145" s="42">
        <v>142.55665400000001</v>
      </c>
      <c r="AP2145" s="42">
        <v>284.14353399999999</v>
      </c>
      <c r="AQ2145" s="42">
        <v>113.463459</v>
      </c>
      <c r="AR2145" s="42">
        <v>864.145667</v>
      </c>
      <c r="AS2145" s="42">
        <v>7.7581850000000001</v>
      </c>
      <c r="AT2145" s="42">
        <v>31.032741000000001</v>
      </c>
      <c r="AU2145" s="42">
        <v>46.549111000000003</v>
      </c>
      <c r="AV2145" s="42">
        <v>139.647334</v>
      </c>
      <c r="AW2145" s="42">
        <v>139.647334</v>
      </c>
      <c r="AX2145" s="42">
        <v>109.021525</v>
      </c>
      <c r="AY2145" s="42">
        <v>256.90326900000002</v>
      </c>
      <c r="AZ2145" s="42">
        <v>133.58616799999999</v>
      </c>
      <c r="BA2145" s="42">
        <v>418.05001600000003</v>
      </c>
      <c r="BB2145" s="42">
        <v>3.8790930000000001</v>
      </c>
      <c r="BC2145" s="42">
        <v>19.395462999999999</v>
      </c>
      <c r="BD2145" s="42">
        <v>31.032741000000001</v>
      </c>
      <c r="BE2145" s="42">
        <v>73.702759999999998</v>
      </c>
      <c r="BF2145" s="42">
        <v>38.790925999999999</v>
      </c>
      <c r="BG2145" s="42">
        <v>85.746969000000007</v>
      </c>
      <c r="BH2145" s="42">
        <v>128.893213</v>
      </c>
      <c r="BI2145" s="42">
        <v>36.608851999999999</v>
      </c>
      <c r="BJ2145" s="42">
        <v>446.09565099999998</v>
      </c>
      <c r="BK2145" s="42">
        <v>3.8790930000000001</v>
      </c>
      <c r="BL2145" s="42">
        <v>11.637278</v>
      </c>
      <c r="BM2145" s="42">
        <v>15.51637</v>
      </c>
      <c r="BN2145" s="42">
        <v>65.944574000000003</v>
      </c>
      <c r="BO2145" s="42">
        <v>100.856408</v>
      </c>
      <c r="BP2145" s="42">
        <v>23.274556</v>
      </c>
      <c r="BQ2145" s="42">
        <v>128.01005599999999</v>
      </c>
      <c r="BR2145" s="42">
        <v>96.977315000000004</v>
      </c>
      <c r="BS2145" s="42">
        <v>121.47266500000001</v>
      </c>
      <c r="BT2145" s="42">
        <v>0</v>
      </c>
      <c r="BU2145" s="42">
        <v>0</v>
      </c>
      <c r="BV2145" s="42">
        <v>0</v>
      </c>
      <c r="BW2145" s="42">
        <v>0</v>
      </c>
      <c r="BX2145" s="42">
        <v>27.153648</v>
      </c>
      <c r="BY2145" s="42">
        <v>19.802394</v>
      </c>
      <c r="BZ2145" s="42">
        <v>0</v>
      </c>
      <c r="CA2145" s="42">
        <v>74.516621999999998</v>
      </c>
      <c r="CB2145" s="42">
        <v>408.187881</v>
      </c>
      <c r="CC2145" s="42">
        <v>7.7581850000000001</v>
      </c>
      <c r="CD2145" s="42">
        <v>27.153648</v>
      </c>
      <c r="CE2145" s="42">
        <v>38.790925999999999</v>
      </c>
      <c r="CF2145" s="42">
        <v>120.25187099999999</v>
      </c>
      <c r="CG2145" s="42">
        <v>89.219130000000007</v>
      </c>
      <c r="CH2145" s="42">
        <v>77.581851999999998</v>
      </c>
      <c r="CI2145" s="42">
        <v>3.8790930000000001</v>
      </c>
      <c r="CJ2145" s="42">
        <v>43.553175000000003</v>
      </c>
      <c r="CK2145" s="42">
        <v>334.48512099999999</v>
      </c>
      <c r="CL2145" s="42">
        <v>0</v>
      </c>
      <c r="CM2145" s="42">
        <v>3.8790930000000001</v>
      </c>
      <c r="CN2145" s="42">
        <v>7.7581850000000001</v>
      </c>
      <c r="CO2145" s="42">
        <v>19.395462999999999</v>
      </c>
      <c r="CP2145" s="42">
        <v>23.274556</v>
      </c>
      <c r="CQ2145" s="42">
        <v>11.637278</v>
      </c>
      <c r="CR2145" s="42">
        <v>253.02417600000001</v>
      </c>
      <c r="CS2145" s="42">
        <v>15.51637</v>
      </c>
    </row>
    <row r="2146" spans="1:97">
      <c r="A2146" s="40" t="s">
        <v>5000</v>
      </c>
      <c r="B2146" s="40" t="s">
        <v>289</v>
      </c>
      <c r="C2146" s="40" t="s">
        <v>4176</v>
      </c>
      <c r="D2146" s="40" t="s">
        <v>4177</v>
      </c>
      <c r="E2146" s="40" t="s">
        <v>4354</v>
      </c>
      <c r="F2146" s="40" t="s">
        <v>2814</v>
      </c>
      <c r="G2146" s="41" t="s">
        <v>294</v>
      </c>
      <c r="H2146" s="40" t="s">
        <v>5001</v>
      </c>
      <c r="I2146" s="42">
        <v>78</v>
      </c>
      <c r="J2146" s="42">
        <v>12</v>
      </c>
      <c r="K2146" s="42">
        <v>10</v>
      </c>
      <c r="L2146" s="42">
        <v>17</v>
      </c>
      <c r="M2146" s="42">
        <v>19</v>
      </c>
      <c r="N2146" s="42">
        <v>9</v>
      </c>
      <c r="O2146" s="42">
        <v>11</v>
      </c>
      <c r="P2146" s="42">
        <v>10</v>
      </c>
      <c r="Q2146" s="42">
        <v>8</v>
      </c>
      <c r="R2146" s="42">
        <v>13</v>
      </c>
      <c r="S2146" s="42">
        <v>10</v>
      </c>
      <c r="T2146" s="42">
        <v>15</v>
      </c>
      <c r="U2146" s="42">
        <v>11</v>
      </c>
      <c r="V2146" s="42">
        <v>42</v>
      </c>
      <c r="W2146" s="42">
        <v>8</v>
      </c>
      <c r="X2146" s="42">
        <v>6</v>
      </c>
      <c r="Y2146" s="42">
        <v>8</v>
      </c>
      <c r="Z2146" s="42">
        <v>10</v>
      </c>
      <c r="AA2146" s="42">
        <v>7</v>
      </c>
      <c r="AB2146" s="42">
        <v>3</v>
      </c>
      <c r="AC2146" s="42">
        <v>0</v>
      </c>
      <c r="AD2146" s="42">
        <v>11</v>
      </c>
      <c r="AE2146" s="42">
        <v>22</v>
      </c>
      <c r="AF2146" s="42">
        <v>9</v>
      </c>
      <c r="AG2146" s="42">
        <v>36</v>
      </c>
      <c r="AH2146" s="42">
        <v>4</v>
      </c>
      <c r="AI2146" s="42">
        <v>4</v>
      </c>
      <c r="AJ2146" s="42">
        <v>9</v>
      </c>
      <c r="AK2146" s="42">
        <v>9</v>
      </c>
      <c r="AL2146" s="42">
        <v>2</v>
      </c>
      <c r="AM2146" s="42">
        <v>7</v>
      </c>
      <c r="AN2146" s="42">
        <v>1</v>
      </c>
      <c r="AO2146" s="42">
        <v>6</v>
      </c>
      <c r="AP2146" s="42">
        <v>20</v>
      </c>
      <c r="AQ2146" s="42">
        <v>10</v>
      </c>
      <c r="AR2146" s="42">
        <v>60</v>
      </c>
      <c r="AS2146" s="42">
        <v>16</v>
      </c>
      <c r="AT2146" s="42">
        <v>0</v>
      </c>
      <c r="AU2146" s="42">
        <v>0</v>
      </c>
      <c r="AV2146" s="42">
        <v>0</v>
      </c>
      <c r="AW2146" s="42">
        <v>4</v>
      </c>
      <c r="AX2146" s="42">
        <v>4</v>
      </c>
      <c r="AY2146" s="42">
        <v>32</v>
      </c>
      <c r="AZ2146" s="42">
        <v>4</v>
      </c>
      <c r="BA2146" s="42">
        <v>32</v>
      </c>
      <c r="BB2146" s="42">
        <v>12</v>
      </c>
      <c r="BC2146" s="42">
        <v>0</v>
      </c>
      <c r="BD2146" s="42">
        <v>0</v>
      </c>
      <c r="BE2146" s="42">
        <v>0</v>
      </c>
      <c r="BF2146" s="42">
        <v>0</v>
      </c>
      <c r="BG2146" s="42">
        <v>4</v>
      </c>
      <c r="BH2146" s="42">
        <v>16</v>
      </c>
      <c r="BI2146" s="42">
        <v>0</v>
      </c>
      <c r="BJ2146" s="42">
        <v>28</v>
      </c>
      <c r="BK2146" s="42">
        <v>4</v>
      </c>
      <c r="BL2146" s="42">
        <v>0</v>
      </c>
      <c r="BM2146" s="42">
        <v>0</v>
      </c>
      <c r="BN2146" s="42">
        <v>0</v>
      </c>
      <c r="BO2146" s="42">
        <v>4</v>
      </c>
      <c r="BP2146" s="42">
        <v>0</v>
      </c>
      <c r="BQ2146" s="42">
        <v>16</v>
      </c>
      <c r="BR2146" s="42">
        <v>4</v>
      </c>
      <c r="BS2146" s="42">
        <v>8</v>
      </c>
      <c r="BT2146" s="42">
        <v>0</v>
      </c>
      <c r="BU2146" s="42">
        <v>0</v>
      </c>
      <c r="BV2146" s="42">
        <v>0</v>
      </c>
      <c r="BW2146" s="42">
        <v>0</v>
      </c>
      <c r="BX2146" s="42">
        <v>0</v>
      </c>
      <c r="BY2146" s="42">
        <v>4</v>
      </c>
      <c r="BZ2146" s="42">
        <v>0</v>
      </c>
      <c r="CA2146" s="42">
        <v>4</v>
      </c>
      <c r="CB2146" s="42">
        <v>16</v>
      </c>
      <c r="CC2146" s="42">
        <v>12</v>
      </c>
      <c r="CD2146" s="42">
        <v>0</v>
      </c>
      <c r="CE2146" s="42">
        <v>0</v>
      </c>
      <c r="CF2146" s="42">
        <v>0</v>
      </c>
      <c r="CG2146" s="42">
        <v>4</v>
      </c>
      <c r="CH2146" s="42">
        <v>0</v>
      </c>
      <c r="CI2146" s="42">
        <v>0</v>
      </c>
      <c r="CJ2146" s="42">
        <v>0</v>
      </c>
      <c r="CK2146" s="42">
        <v>36</v>
      </c>
      <c r="CL2146" s="42">
        <v>4</v>
      </c>
      <c r="CM2146" s="42">
        <v>0</v>
      </c>
      <c r="CN2146" s="42">
        <v>0</v>
      </c>
      <c r="CO2146" s="42">
        <v>0</v>
      </c>
      <c r="CP2146" s="42">
        <v>0</v>
      </c>
      <c r="CQ2146" s="42">
        <v>0</v>
      </c>
      <c r="CR2146" s="42">
        <v>32</v>
      </c>
      <c r="CS2146" s="42">
        <v>0</v>
      </c>
    </row>
    <row r="2147" spans="1:97">
      <c r="A2147" s="40" t="s">
        <v>5002</v>
      </c>
      <c r="B2147" s="40" t="s">
        <v>289</v>
      </c>
      <c r="C2147" s="40" t="s">
        <v>4176</v>
      </c>
      <c r="D2147" s="40" t="s">
        <v>4187</v>
      </c>
      <c r="E2147" s="40" t="s">
        <v>4188</v>
      </c>
      <c r="F2147" s="40" t="s">
        <v>2814</v>
      </c>
      <c r="G2147" s="41" t="s">
        <v>294</v>
      </c>
      <c r="H2147" s="40" t="s">
        <v>5003</v>
      </c>
      <c r="I2147" s="42">
        <v>171</v>
      </c>
      <c r="J2147" s="42">
        <v>22.304348000000001</v>
      </c>
      <c r="K2147" s="42">
        <v>21.375</v>
      </c>
      <c r="L2147" s="42">
        <v>25.092390999999999</v>
      </c>
      <c r="M2147" s="42">
        <v>56.690216999999997</v>
      </c>
      <c r="N2147" s="42">
        <v>26.021739</v>
      </c>
      <c r="O2147" s="42">
        <v>19.516304000000002</v>
      </c>
      <c r="P2147" s="42">
        <v>29</v>
      </c>
      <c r="Q2147" s="42">
        <v>27</v>
      </c>
      <c r="R2147" s="42">
        <v>46</v>
      </c>
      <c r="S2147" s="42">
        <v>26</v>
      </c>
      <c r="T2147" s="42">
        <v>36</v>
      </c>
      <c r="U2147" s="42">
        <v>15</v>
      </c>
      <c r="V2147" s="42">
        <v>87.358695999999995</v>
      </c>
      <c r="W2147" s="42">
        <v>10.222826</v>
      </c>
      <c r="X2147" s="42">
        <v>13.010870000000001</v>
      </c>
      <c r="Y2147" s="42">
        <v>11.152174</v>
      </c>
      <c r="Z2147" s="42">
        <v>30.668478</v>
      </c>
      <c r="AA2147" s="42">
        <v>13.940217000000001</v>
      </c>
      <c r="AB2147" s="42">
        <v>8.3641299999999994</v>
      </c>
      <c r="AC2147" s="42">
        <v>0</v>
      </c>
      <c r="AD2147" s="42">
        <v>13.940217000000001</v>
      </c>
      <c r="AE2147" s="42">
        <v>54.831522</v>
      </c>
      <c r="AF2147" s="42">
        <v>18.586957000000002</v>
      </c>
      <c r="AG2147" s="42">
        <v>83.641304000000005</v>
      </c>
      <c r="AH2147" s="42">
        <v>12.081522</v>
      </c>
      <c r="AI2147" s="42">
        <v>8.3641299999999994</v>
      </c>
      <c r="AJ2147" s="42">
        <v>13.940217000000001</v>
      </c>
      <c r="AK2147" s="42">
        <v>26.021739</v>
      </c>
      <c r="AL2147" s="42">
        <v>12.081522</v>
      </c>
      <c r="AM2147" s="42">
        <v>8.3641299999999994</v>
      </c>
      <c r="AN2147" s="42">
        <v>2.788043</v>
      </c>
      <c r="AO2147" s="42">
        <v>15.798913000000001</v>
      </c>
      <c r="AP2147" s="42">
        <v>52.043478</v>
      </c>
      <c r="AQ2147" s="42">
        <v>15.798913000000001</v>
      </c>
      <c r="AR2147" s="42">
        <v>159.847826</v>
      </c>
      <c r="AS2147" s="42">
        <v>22.304348000000001</v>
      </c>
      <c r="AT2147" s="42">
        <v>0</v>
      </c>
      <c r="AU2147" s="42">
        <v>0</v>
      </c>
      <c r="AV2147" s="42">
        <v>11.152174</v>
      </c>
      <c r="AW2147" s="42">
        <v>44.608696000000002</v>
      </c>
      <c r="AX2147" s="42">
        <v>29.739129999999999</v>
      </c>
      <c r="AY2147" s="42">
        <v>44.608696000000002</v>
      </c>
      <c r="AZ2147" s="42">
        <v>7.4347830000000004</v>
      </c>
      <c r="BA2147" s="42">
        <v>81.782608999999994</v>
      </c>
      <c r="BB2147" s="42">
        <v>14.869565</v>
      </c>
      <c r="BC2147" s="42">
        <v>0</v>
      </c>
      <c r="BD2147" s="42">
        <v>0</v>
      </c>
      <c r="BE2147" s="42">
        <v>7.4347830000000004</v>
      </c>
      <c r="BF2147" s="42">
        <v>3.7173910000000001</v>
      </c>
      <c r="BG2147" s="42">
        <v>29.739129999999999</v>
      </c>
      <c r="BH2147" s="42">
        <v>26.021739</v>
      </c>
      <c r="BI2147" s="42">
        <v>0</v>
      </c>
      <c r="BJ2147" s="42">
        <v>78.065217000000004</v>
      </c>
      <c r="BK2147" s="42">
        <v>7.4347830000000004</v>
      </c>
      <c r="BL2147" s="42">
        <v>0</v>
      </c>
      <c r="BM2147" s="42">
        <v>0</v>
      </c>
      <c r="BN2147" s="42">
        <v>3.7173910000000001</v>
      </c>
      <c r="BO2147" s="42">
        <v>40.891303999999998</v>
      </c>
      <c r="BP2147" s="42">
        <v>0</v>
      </c>
      <c r="BQ2147" s="42">
        <v>18.586957000000002</v>
      </c>
      <c r="BR2147" s="42">
        <v>7.4347830000000004</v>
      </c>
      <c r="BS2147" s="42">
        <v>18.586957000000002</v>
      </c>
      <c r="BT2147" s="42">
        <v>3.7173910000000001</v>
      </c>
      <c r="BU2147" s="42">
        <v>0</v>
      </c>
      <c r="BV2147" s="42">
        <v>0</v>
      </c>
      <c r="BW2147" s="42">
        <v>0</v>
      </c>
      <c r="BX2147" s="42">
        <v>7.4347830000000004</v>
      </c>
      <c r="BY2147" s="42">
        <v>3.7173910000000001</v>
      </c>
      <c r="BZ2147" s="42">
        <v>0</v>
      </c>
      <c r="CA2147" s="42">
        <v>3.7173910000000001</v>
      </c>
      <c r="CB2147" s="42">
        <v>59.478261000000003</v>
      </c>
      <c r="CC2147" s="42">
        <v>11.152174</v>
      </c>
      <c r="CD2147" s="42">
        <v>0</v>
      </c>
      <c r="CE2147" s="42">
        <v>0</v>
      </c>
      <c r="CF2147" s="42">
        <v>7.4347830000000004</v>
      </c>
      <c r="CG2147" s="42">
        <v>22.304348000000001</v>
      </c>
      <c r="CH2147" s="42">
        <v>18.586957000000002</v>
      </c>
      <c r="CI2147" s="42">
        <v>0</v>
      </c>
      <c r="CJ2147" s="42">
        <v>0</v>
      </c>
      <c r="CK2147" s="42">
        <v>81.782608999999994</v>
      </c>
      <c r="CL2147" s="42">
        <v>7.4347830000000004</v>
      </c>
      <c r="CM2147" s="42">
        <v>0</v>
      </c>
      <c r="CN2147" s="42">
        <v>0</v>
      </c>
      <c r="CO2147" s="42">
        <v>3.7173910000000001</v>
      </c>
      <c r="CP2147" s="42">
        <v>14.869565</v>
      </c>
      <c r="CQ2147" s="42">
        <v>7.4347830000000004</v>
      </c>
      <c r="CR2147" s="42">
        <v>44.608696000000002</v>
      </c>
      <c r="CS2147" s="42">
        <v>3.7173910000000001</v>
      </c>
    </row>
    <row r="2148" spans="1:97">
      <c r="A2148" s="40" t="s">
        <v>5004</v>
      </c>
      <c r="B2148" s="40" t="s">
        <v>289</v>
      </c>
      <c r="C2148" s="40" t="s">
        <v>4176</v>
      </c>
      <c r="D2148" s="40" t="s">
        <v>4187</v>
      </c>
      <c r="E2148" s="40" t="s">
        <v>4221</v>
      </c>
      <c r="F2148" s="40" t="s">
        <v>4195</v>
      </c>
      <c r="G2148" s="41" t="s">
        <v>294</v>
      </c>
      <c r="H2148" s="40" t="s">
        <v>5005</v>
      </c>
      <c r="I2148" s="42">
        <v>327</v>
      </c>
      <c r="J2148" s="42">
        <v>50.081080999999998</v>
      </c>
      <c r="K2148" s="42">
        <v>42.225225000000002</v>
      </c>
      <c r="L2148" s="42">
        <v>48.117117</v>
      </c>
      <c r="M2148" s="42">
        <v>82.486485999999999</v>
      </c>
      <c r="N2148" s="42">
        <v>54.009008999999999</v>
      </c>
      <c r="O2148" s="42">
        <v>50.081080999999998</v>
      </c>
      <c r="P2148" s="42">
        <v>55</v>
      </c>
      <c r="Q2148" s="42">
        <v>30</v>
      </c>
      <c r="R2148" s="42">
        <v>75</v>
      </c>
      <c r="S2148" s="42">
        <v>60</v>
      </c>
      <c r="T2148" s="42">
        <v>84</v>
      </c>
      <c r="U2148" s="42">
        <v>45</v>
      </c>
      <c r="V2148" s="42">
        <v>168.900901</v>
      </c>
      <c r="W2148" s="42">
        <v>33.387386999999997</v>
      </c>
      <c r="X2148" s="42">
        <v>23.567568000000001</v>
      </c>
      <c r="Y2148" s="42">
        <v>23.567568000000001</v>
      </c>
      <c r="Z2148" s="42">
        <v>42.225225000000002</v>
      </c>
      <c r="AA2148" s="42">
        <v>26.513514000000001</v>
      </c>
      <c r="AB2148" s="42">
        <v>17.675675999999999</v>
      </c>
      <c r="AC2148" s="42">
        <v>1.963964</v>
      </c>
      <c r="AD2148" s="42">
        <v>45.171171000000001</v>
      </c>
      <c r="AE2148" s="42">
        <v>90.342342000000002</v>
      </c>
      <c r="AF2148" s="42">
        <v>33.387386999999997</v>
      </c>
      <c r="AG2148" s="42">
        <v>158.099099</v>
      </c>
      <c r="AH2148" s="42">
        <v>16.693694000000001</v>
      </c>
      <c r="AI2148" s="42">
        <v>18.657658000000001</v>
      </c>
      <c r="AJ2148" s="42">
        <v>24.54955</v>
      </c>
      <c r="AK2148" s="42">
        <v>40.261260999999998</v>
      </c>
      <c r="AL2148" s="42">
        <v>27.495494999999998</v>
      </c>
      <c r="AM2148" s="42">
        <v>28.477477</v>
      </c>
      <c r="AN2148" s="42">
        <v>1.963964</v>
      </c>
      <c r="AO2148" s="42">
        <v>26.513514000000001</v>
      </c>
      <c r="AP2148" s="42">
        <v>83.468468000000001</v>
      </c>
      <c r="AQ2148" s="42">
        <v>48.117117</v>
      </c>
      <c r="AR2148" s="42">
        <v>267.09909900000002</v>
      </c>
      <c r="AS2148" s="42">
        <v>35.351351000000001</v>
      </c>
      <c r="AT2148" s="42">
        <v>7.8558560000000002</v>
      </c>
      <c r="AU2148" s="42">
        <v>3.9279280000000001</v>
      </c>
      <c r="AV2148" s="42">
        <v>11.783784000000001</v>
      </c>
      <c r="AW2148" s="42">
        <v>39.279279000000002</v>
      </c>
      <c r="AX2148" s="42">
        <v>39.279279000000002</v>
      </c>
      <c r="AY2148" s="42">
        <v>98.198198000000005</v>
      </c>
      <c r="AZ2148" s="42">
        <v>31.423423</v>
      </c>
      <c r="BA2148" s="42">
        <v>129.621622</v>
      </c>
      <c r="BB2148" s="42">
        <v>19.63964</v>
      </c>
      <c r="BC2148" s="42">
        <v>3.9279280000000001</v>
      </c>
      <c r="BD2148" s="42">
        <v>3.9279280000000001</v>
      </c>
      <c r="BE2148" s="42">
        <v>7.8558560000000002</v>
      </c>
      <c r="BF2148" s="42">
        <v>0</v>
      </c>
      <c r="BG2148" s="42">
        <v>31.423423</v>
      </c>
      <c r="BH2148" s="42">
        <v>47.135134999999998</v>
      </c>
      <c r="BI2148" s="42">
        <v>15.711712</v>
      </c>
      <c r="BJ2148" s="42">
        <v>137.47747699999999</v>
      </c>
      <c r="BK2148" s="42">
        <v>15.711712</v>
      </c>
      <c r="BL2148" s="42">
        <v>3.9279280000000001</v>
      </c>
      <c r="BM2148" s="42">
        <v>0</v>
      </c>
      <c r="BN2148" s="42">
        <v>3.9279280000000001</v>
      </c>
      <c r="BO2148" s="42">
        <v>39.279279000000002</v>
      </c>
      <c r="BP2148" s="42">
        <v>7.8558560000000002</v>
      </c>
      <c r="BQ2148" s="42">
        <v>51.063063</v>
      </c>
      <c r="BR2148" s="42">
        <v>15.711712</v>
      </c>
      <c r="BS2148" s="42">
        <v>31.423423</v>
      </c>
      <c r="BT2148" s="42">
        <v>0</v>
      </c>
      <c r="BU2148" s="42">
        <v>0</v>
      </c>
      <c r="BV2148" s="42">
        <v>0</v>
      </c>
      <c r="BW2148" s="42">
        <v>0</v>
      </c>
      <c r="BX2148" s="42">
        <v>3.9279280000000001</v>
      </c>
      <c r="BY2148" s="42">
        <v>7.8558560000000002</v>
      </c>
      <c r="BZ2148" s="42">
        <v>0</v>
      </c>
      <c r="CA2148" s="42">
        <v>19.63964</v>
      </c>
      <c r="CB2148" s="42">
        <v>117.837838</v>
      </c>
      <c r="CC2148" s="42">
        <v>31.423423</v>
      </c>
      <c r="CD2148" s="42">
        <v>7.8558560000000002</v>
      </c>
      <c r="CE2148" s="42">
        <v>3.9279280000000001</v>
      </c>
      <c r="CF2148" s="42">
        <v>11.783784000000001</v>
      </c>
      <c r="CG2148" s="42">
        <v>31.423423</v>
      </c>
      <c r="CH2148" s="42">
        <v>27.495494999999998</v>
      </c>
      <c r="CI2148" s="42">
        <v>0</v>
      </c>
      <c r="CJ2148" s="42">
        <v>3.9279280000000001</v>
      </c>
      <c r="CK2148" s="42">
        <v>117.837838</v>
      </c>
      <c r="CL2148" s="42">
        <v>3.9279280000000001</v>
      </c>
      <c r="CM2148" s="42">
        <v>0</v>
      </c>
      <c r="CN2148" s="42">
        <v>0</v>
      </c>
      <c r="CO2148" s="42">
        <v>0</v>
      </c>
      <c r="CP2148" s="42">
        <v>3.9279280000000001</v>
      </c>
      <c r="CQ2148" s="42">
        <v>3.9279280000000001</v>
      </c>
      <c r="CR2148" s="42">
        <v>98.198198000000005</v>
      </c>
      <c r="CS2148" s="42">
        <v>7.8558560000000002</v>
      </c>
    </row>
    <row r="2149" spans="1:97">
      <c r="A2149" s="40" t="s">
        <v>5006</v>
      </c>
      <c r="B2149" s="40" t="s">
        <v>289</v>
      </c>
      <c r="C2149" s="40" t="s">
        <v>4176</v>
      </c>
      <c r="D2149" s="40" t="s">
        <v>4177</v>
      </c>
      <c r="E2149" s="40" t="s">
        <v>4181</v>
      </c>
      <c r="F2149" s="40" t="s">
        <v>2814</v>
      </c>
      <c r="G2149" s="41" t="s">
        <v>294</v>
      </c>
      <c r="H2149" s="40" t="s">
        <v>5007</v>
      </c>
      <c r="I2149" s="42">
        <v>4165</v>
      </c>
      <c r="J2149" s="42">
        <v>758.93633</v>
      </c>
      <c r="K2149" s="42">
        <v>683.04953899999998</v>
      </c>
      <c r="L2149" s="42">
        <v>758.93633</v>
      </c>
      <c r="M2149" s="42">
        <v>979.81127000000004</v>
      </c>
      <c r="N2149" s="42">
        <v>640.53937099999996</v>
      </c>
      <c r="O2149" s="42">
        <v>343.72716100000002</v>
      </c>
      <c r="P2149" s="42">
        <v>787</v>
      </c>
      <c r="Q2149" s="42">
        <v>661</v>
      </c>
      <c r="R2149" s="42">
        <v>893</v>
      </c>
      <c r="S2149" s="42">
        <v>702</v>
      </c>
      <c r="T2149" s="42">
        <v>424</v>
      </c>
      <c r="U2149" s="42">
        <v>192</v>
      </c>
      <c r="V2149" s="42">
        <v>1996.209507</v>
      </c>
      <c r="W2149" s="42">
        <v>380.47204900000003</v>
      </c>
      <c r="X2149" s="42">
        <v>350.79244499999999</v>
      </c>
      <c r="Y2149" s="42">
        <v>344.332224</v>
      </c>
      <c r="Z2149" s="42">
        <v>484.88621499999999</v>
      </c>
      <c r="AA2149" s="42">
        <v>312.21816100000001</v>
      </c>
      <c r="AB2149" s="42">
        <v>118.488995</v>
      </c>
      <c r="AC2149" s="42">
        <v>5.0194200000000002</v>
      </c>
      <c r="AD2149" s="42">
        <v>557.65073500000005</v>
      </c>
      <c r="AE2149" s="42">
        <v>1132.3332370000001</v>
      </c>
      <c r="AF2149" s="42">
        <v>306.22553499999998</v>
      </c>
      <c r="AG2149" s="42">
        <v>2168.790493</v>
      </c>
      <c r="AH2149" s="42">
        <v>378.46428100000003</v>
      </c>
      <c r="AI2149" s="42">
        <v>332.25709499999999</v>
      </c>
      <c r="AJ2149" s="42">
        <v>414.604106</v>
      </c>
      <c r="AK2149" s="42">
        <v>494.92505499999999</v>
      </c>
      <c r="AL2149" s="42">
        <v>328.32121000000001</v>
      </c>
      <c r="AM2149" s="42">
        <v>196.04372000000001</v>
      </c>
      <c r="AN2149" s="42">
        <v>24.175025999999999</v>
      </c>
      <c r="AO2149" s="42">
        <v>530.25496799999996</v>
      </c>
      <c r="AP2149" s="42">
        <v>1223.5121449999999</v>
      </c>
      <c r="AQ2149" s="42">
        <v>415.02337999999997</v>
      </c>
      <c r="AR2149" s="42">
        <v>3450.1284350000001</v>
      </c>
      <c r="AS2149" s="42">
        <v>28.108753</v>
      </c>
      <c r="AT2149" s="42">
        <v>100.388403</v>
      </c>
      <c r="AU2149" s="42">
        <v>301.16521</v>
      </c>
      <c r="AV2149" s="42">
        <v>469.81772799999999</v>
      </c>
      <c r="AW2149" s="42">
        <v>702.48610499999995</v>
      </c>
      <c r="AX2149" s="42">
        <v>301.16521</v>
      </c>
      <c r="AY2149" s="42">
        <v>944.10094400000003</v>
      </c>
      <c r="AZ2149" s="42">
        <v>602.89608099999998</v>
      </c>
      <c r="BA2149" s="42">
        <v>1620.7293770000001</v>
      </c>
      <c r="BB2149" s="42">
        <v>24.093216999999999</v>
      </c>
      <c r="BC2149" s="42">
        <v>88.341795000000005</v>
      </c>
      <c r="BD2149" s="42">
        <v>192.745735</v>
      </c>
      <c r="BE2149" s="42">
        <v>256.99431299999998</v>
      </c>
      <c r="BF2149" s="42">
        <v>152.590373</v>
      </c>
      <c r="BG2149" s="42">
        <v>248.96324000000001</v>
      </c>
      <c r="BH2149" s="42">
        <v>421.67219899999998</v>
      </c>
      <c r="BI2149" s="42">
        <v>235.328506</v>
      </c>
      <c r="BJ2149" s="42">
        <v>1829.3990570000001</v>
      </c>
      <c r="BK2149" s="42">
        <v>4.015536</v>
      </c>
      <c r="BL2149" s="42">
        <v>12.046608000000001</v>
      </c>
      <c r="BM2149" s="42">
        <v>108.419476</v>
      </c>
      <c r="BN2149" s="42">
        <v>212.82341500000001</v>
      </c>
      <c r="BO2149" s="42">
        <v>549.89573199999995</v>
      </c>
      <c r="BP2149" s="42">
        <v>52.201970000000003</v>
      </c>
      <c r="BQ2149" s="42">
        <v>522.42874500000005</v>
      </c>
      <c r="BR2149" s="42">
        <v>367.56757499999998</v>
      </c>
      <c r="BS2149" s="42">
        <v>546.40495099999998</v>
      </c>
      <c r="BT2149" s="42">
        <v>4.015536</v>
      </c>
      <c r="BU2149" s="42">
        <v>4.015536</v>
      </c>
      <c r="BV2149" s="42">
        <v>0</v>
      </c>
      <c r="BW2149" s="42">
        <v>16.062145000000001</v>
      </c>
      <c r="BX2149" s="42">
        <v>100.15568500000001</v>
      </c>
      <c r="BY2149" s="42">
        <v>68.264114000000006</v>
      </c>
      <c r="BZ2149" s="42">
        <v>0</v>
      </c>
      <c r="CA2149" s="42">
        <v>353.89193499999999</v>
      </c>
      <c r="CB2149" s="42">
        <v>1614.245527</v>
      </c>
      <c r="CC2149" s="42">
        <v>16.062145000000001</v>
      </c>
      <c r="CD2149" s="42">
        <v>88.341795000000005</v>
      </c>
      <c r="CE2149" s="42">
        <v>228.88556</v>
      </c>
      <c r="CF2149" s="42">
        <v>417.61575800000003</v>
      </c>
      <c r="CG2149" s="42">
        <v>509.97308900000002</v>
      </c>
      <c r="CH2149" s="42">
        <v>196.76127099999999</v>
      </c>
      <c r="CI2149" s="42">
        <v>12.046608000000001</v>
      </c>
      <c r="CJ2149" s="42">
        <v>144.559301</v>
      </c>
      <c r="CK2149" s="42">
        <v>1289.4779570000001</v>
      </c>
      <c r="CL2149" s="42">
        <v>8.031072</v>
      </c>
      <c r="CM2149" s="42">
        <v>8.031072</v>
      </c>
      <c r="CN2149" s="42">
        <v>72.279650000000004</v>
      </c>
      <c r="CO2149" s="42">
        <v>36.139825000000002</v>
      </c>
      <c r="CP2149" s="42">
        <v>92.357331000000002</v>
      </c>
      <c r="CQ2149" s="42">
        <v>36.139825000000002</v>
      </c>
      <c r="CR2149" s="42">
        <v>932.05433600000003</v>
      </c>
      <c r="CS2149" s="42">
        <v>104.444844</v>
      </c>
    </row>
    <row r="2150" spans="1:97">
      <c r="A2150" s="40" t="s">
        <v>5008</v>
      </c>
      <c r="B2150" s="40" t="s">
        <v>289</v>
      </c>
      <c r="C2150" s="40" t="s">
        <v>4176</v>
      </c>
      <c r="D2150" s="40" t="s">
        <v>4177</v>
      </c>
      <c r="E2150" s="40" t="s">
        <v>4288</v>
      </c>
      <c r="F2150" s="40" t="s">
        <v>2814</v>
      </c>
      <c r="G2150" s="41" t="s">
        <v>294</v>
      </c>
      <c r="H2150" s="40" t="s">
        <v>5009</v>
      </c>
      <c r="I2150" s="42">
        <v>589</v>
      </c>
      <c r="J2150" s="42">
        <v>134.563783</v>
      </c>
      <c r="K2150" s="42">
        <v>80.121947000000006</v>
      </c>
      <c r="L2150" s="42">
        <v>138.67260099999999</v>
      </c>
      <c r="M2150" s="42">
        <v>112.99248900000001</v>
      </c>
      <c r="N2150" s="42">
        <v>70.850352000000001</v>
      </c>
      <c r="O2150" s="42">
        <v>51.798828</v>
      </c>
      <c r="P2150" s="42">
        <v>82</v>
      </c>
      <c r="Q2150" s="42">
        <v>65</v>
      </c>
      <c r="R2150" s="42">
        <v>100</v>
      </c>
      <c r="S2150" s="42">
        <v>87</v>
      </c>
      <c r="T2150" s="42">
        <v>58</v>
      </c>
      <c r="U2150" s="42">
        <v>40</v>
      </c>
      <c r="V2150" s="42">
        <v>295.64760000000001</v>
      </c>
      <c r="W2150" s="42">
        <v>68.822698000000003</v>
      </c>
      <c r="X2150" s="42">
        <v>36.97936</v>
      </c>
      <c r="Y2150" s="42">
        <v>71.904311000000007</v>
      </c>
      <c r="Z2150" s="42">
        <v>60.605061999999997</v>
      </c>
      <c r="AA2150" s="42">
        <v>39.007015000000003</v>
      </c>
      <c r="AB2150" s="42">
        <v>17.301949</v>
      </c>
      <c r="AC2150" s="42">
        <v>1.027204</v>
      </c>
      <c r="AD2150" s="42">
        <v>88.339583000000005</v>
      </c>
      <c r="AE2150" s="42">
        <v>172.54359299999999</v>
      </c>
      <c r="AF2150" s="42">
        <v>34.764423999999998</v>
      </c>
      <c r="AG2150" s="42">
        <v>293.35239999999999</v>
      </c>
      <c r="AH2150" s="42">
        <v>65.741084999999998</v>
      </c>
      <c r="AI2150" s="42">
        <v>43.142586999999999</v>
      </c>
      <c r="AJ2150" s="42">
        <v>66.768288999999996</v>
      </c>
      <c r="AK2150" s="42">
        <v>52.387427000000002</v>
      </c>
      <c r="AL2150" s="42">
        <v>31.843337999999999</v>
      </c>
      <c r="AM2150" s="42">
        <v>31.442019999999999</v>
      </c>
      <c r="AN2150" s="42">
        <v>2.0276540000000001</v>
      </c>
      <c r="AO2150" s="42">
        <v>83.203559999999996</v>
      </c>
      <c r="AP2150" s="42">
        <v>158.18948499999999</v>
      </c>
      <c r="AQ2150" s="42">
        <v>51.959355000000002</v>
      </c>
      <c r="AR2150" s="42">
        <v>434.89257800000001</v>
      </c>
      <c r="AS2150" s="42">
        <v>8.2176360000000006</v>
      </c>
      <c r="AT2150" s="42">
        <v>8.2176360000000006</v>
      </c>
      <c r="AU2150" s="42">
        <v>36.97936</v>
      </c>
      <c r="AV2150" s="42">
        <v>90.393991</v>
      </c>
      <c r="AW2150" s="42">
        <v>102.720445</v>
      </c>
      <c r="AX2150" s="42">
        <v>45.196995999999999</v>
      </c>
      <c r="AY2150" s="42">
        <v>98.076537000000002</v>
      </c>
      <c r="AZ2150" s="42">
        <v>45.089978000000002</v>
      </c>
      <c r="BA2150" s="42">
        <v>213.33747099999999</v>
      </c>
      <c r="BB2150" s="42">
        <v>8.2176360000000006</v>
      </c>
      <c r="BC2150" s="42">
        <v>4.1088180000000003</v>
      </c>
      <c r="BD2150" s="42">
        <v>24.652906999999999</v>
      </c>
      <c r="BE2150" s="42">
        <v>57.523448999999999</v>
      </c>
      <c r="BF2150" s="42">
        <v>24.652906999999999</v>
      </c>
      <c r="BG2150" s="42">
        <v>28.761724999999998</v>
      </c>
      <c r="BH2150" s="42">
        <v>48.984760000000001</v>
      </c>
      <c r="BI2150" s="42">
        <v>16.435271</v>
      </c>
      <c r="BJ2150" s="42">
        <v>221.55510699999999</v>
      </c>
      <c r="BK2150" s="42">
        <v>0</v>
      </c>
      <c r="BL2150" s="42">
        <v>4.1088180000000003</v>
      </c>
      <c r="BM2150" s="42">
        <v>12.326453000000001</v>
      </c>
      <c r="BN2150" s="42">
        <v>32.870542</v>
      </c>
      <c r="BO2150" s="42">
        <v>78.067537999999999</v>
      </c>
      <c r="BP2150" s="42">
        <v>16.435271</v>
      </c>
      <c r="BQ2150" s="42">
        <v>49.091777999999998</v>
      </c>
      <c r="BR2150" s="42">
        <v>28.654706999999998</v>
      </c>
      <c r="BS2150" s="42">
        <v>32.870542</v>
      </c>
      <c r="BT2150" s="42">
        <v>0</v>
      </c>
      <c r="BU2150" s="42">
        <v>0</v>
      </c>
      <c r="BV2150" s="42">
        <v>0</v>
      </c>
      <c r="BW2150" s="42">
        <v>0</v>
      </c>
      <c r="BX2150" s="42">
        <v>4.1088180000000003</v>
      </c>
      <c r="BY2150" s="42">
        <v>4.1088180000000003</v>
      </c>
      <c r="BZ2150" s="42">
        <v>0</v>
      </c>
      <c r="CA2150" s="42">
        <v>24.652906999999999</v>
      </c>
      <c r="CB2150" s="42">
        <v>267.07315699999998</v>
      </c>
      <c r="CC2150" s="42">
        <v>8.2176360000000006</v>
      </c>
      <c r="CD2150" s="42">
        <v>8.2176360000000006</v>
      </c>
      <c r="CE2150" s="42">
        <v>28.761724999999998</v>
      </c>
      <c r="CF2150" s="42">
        <v>86.285173999999998</v>
      </c>
      <c r="CG2150" s="42">
        <v>82.176355999999998</v>
      </c>
      <c r="CH2150" s="42">
        <v>36.97936</v>
      </c>
      <c r="CI2150" s="42">
        <v>0</v>
      </c>
      <c r="CJ2150" s="42">
        <v>16.435271</v>
      </c>
      <c r="CK2150" s="42">
        <v>134.94887900000001</v>
      </c>
      <c r="CL2150" s="42">
        <v>0</v>
      </c>
      <c r="CM2150" s="42">
        <v>0</v>
      </c>
      <c r="CN2150" s="42">
        <v>8.2176360000000006</v>
      </c>
      <c r="CO2150" s="42">
        <v>4.1088180000000003</v>
      </c>
      <c r="CP2150" s="42">
        <v>16.435271</v>
      </c>
      <c r="CQ2150" s="42">
        <v>4.1088180000000003</v>
      </c>
      <c r="CR2150" s="42">
        <v>98.076537000000002</v>
      </c>
      <c r="CS2150" s="42">
        <v>4.0018000000000002</v>
      </c>
    </row>
    <row r="2151" spans="1:97">
      <c r="A2151" s="40" t="s">
        <v>5010</v>
      </c>
      <c r="B2151" s="40" t="s">
        <v>289</v>
      </c>
      <c r="C2151" s="40" t="s">
        <v>4176</v>
      </c>
      <c r="D2151" s="40" t="s">
        <v>4201</v>
      </c>
      <c r="E2151" s="40" t="s">
        <v>4814</v>
      </c>
      <c r="F2151" s="40" t="s">
        <v>2903</v>
      </c>
      <c r="G2151" s="41" t="s">
        <v>294</v>
      </c>
      <c r="H2151" s="40" t="s">
        <v>5011</v>
      </c>
      <c r="I2151" s="42">
        <v>4669</v>
      </c>
      <c r="J2151" s="42">
        <v>966.37879099999998</v>
      </c>
      <c r="K2151" s="42">
        <v>660.58506899999998</v>
      </c>
      <c r="L2151" s="42">
        <v>1012.621954</v>
      </c>
      <c r="M2151" s="42">
        <v>1127.2597020000001</v>
      </c>
      <c r="N2151" s="42">
        <v>644.20640900000001</v>
      </c>
      <c r="O2151" s="42">
        <v>257.94807500000002</v>
      </c>
      <c r="P2151" s="42">
        <v>831</v>
      </c>
      <c r="Q2151" s="42">
        <v>592</v>
      </c>
      <c r="R2151" s="42">
        <v>929</v>
      </c>
      <c r="S2151" s="42">
        <v>789</v>
      </c>
      <c r="T2151" s="42">
        <v>435</v>
      </c>
      <c r="U2151" s="42">
        <v>181</v>
      </c>
      <c r="V2151" s="42">
        <v>2338.186346</v>
      </c>
      <c r="W2151" s="42">
        <v>505.20738999999998</v>
      </c>
      <c r="X2151" s="42">
        <v>350.17542600000002</v>
      </c>
      <c r="Y2151" s="42">
        <v>499.39076399999999</v>
      </c>
      <c r="Z2151" s="42">
        <v>551.76500899999996</v>
      </c>
      <c r="AA2151" s="42">
        <v>321.86594600000001</v>
      </c>
      <c r="AB2151" s="42">
        <v>107.705867</v>
      </c>
      <c r="AC2151" s="42">
        <v>2.0759449999999999</v>
      </c>
      <c r="AD2151" s="42">
        <v>647.70324200000005</v>
      </c>
      <c r="AE2151" s="42">
        <v>1404.0088049999999</v>
      </c>
      <c r="AF2151" s="42">
        <v>286.47430000000003</v>
      </c>
      <c r="AG2151" s="42">
        <v>2330.813654</v>
      </c>
      <c r="AH2151" s="42">
        <v>461.171401</v>
      </c>
      <c r="AI2151" s="42">
        <v>310.40964300000002</v>
      </c>
      <c r="AJ2151" s="42">
        <v>513.23118999999997</v>
      </c>
      <c r="AK2151" s="42">
        <v>575.49469299999998</v>
      </c>
      <c r="AL2151" s="42">
        <v>322.340463</v>
      </c>
      <c r="AM2151" s="42">
        <v>140.004052</v>
      </c>
      <c r="AN2151" s="42">
        <v>8.1622109999999992</v>
      </c>
      <c r="AO2151" s="42">
        <v>597.94094800000005</v>
      </c>
      <c r="AP2151" s="42">
        <v>1394.676453</v>
      </c>
      <c r="AQ2151" s="42">
        <v>338.19625300000001</v>
      </c>
      <c r="AR2151" s="42">
        <v>3742.226064</v>
      </c>
      <c r="AS2151" s="42">
        <v>8.0597049999999992</v>
      </c>
      <c r="AT2151" s="42">
        <v>156.60689600000001</v>
      </c>
      <c r="AU2151" s="42">
        <v>297.74339300000003</v>
      </c>
      <c r="AV2151" s="42">
        <v>665.16556800000001</v>
      </c>
      <c r="AW2151" s="42">
        <v>717.35063300000002</v>
      </c>
      <c r="AX2151" s="42">
        <v>454.47745600000002</v>
      </c>
      <c r="AY2151" s="42">
        <v>979.81332999999995</v>
      </c>
      <c r="AZ2151" s="42">
        <v>463.00908299999998</v>
      </c>
      <c r="BA2151" s="42">
        <v>1827.6322110000001</v>
      </c>
      <c r="BB2151" s="42">
        <v>8.0597049999999992</v>
      </c>
      <c r="BC2151" s="42">
        <v>128.23600500000001</v>
      </c>
      <c r="BD2151" s="42">
        <v>201.02222599999999</v>
      </c>
      <c r="BE2151" s="42">
        <v>288.584722</v>
      </c>
      <c r="BF2151" s="42">
        <v>112.36067</v>
      </c>
      <c r="BG2151" s="42">
        <v>406.99652900000001</v>
      </c>
      <c r="BH2151" s="42">
        <v>494.804464</v>
      </c>
      <c r="BI2151" s="42">
        <v>187.56789000000001</v>
      </c>
      <c r="BJ2151" s="42">
        <v>1914.5938530000001</v>
      </c>
      <c r="BK2151" s="42">
        <v>0</v>
      </c>
      <c r="BL2151" s="42">
        <v>28.370891</v>
      </c>
      <c r="BM2151" s="42">
        <v>96.721166999999994</v>
      </c>
      <c r="BN2151" s="42">
        <v>376.58084600000001</v>
      </c>
      <c r="BO2151" s="42">
        <v>604.98996299999999</v>
      </c>
      <c r="BP2151" s="42">
        <v>47.480927000000001</v>
      </c>
      <c r="BQ2151" s="42">
        <v>485.00886600000001</v>
      </c>
      <c r="BR2151" s="42">
        <v>275.441193</v>
      </c>
      <c r="BS2151" s="42">
        <v>517.64084200000002</v>
      </c>
      <c r="BT2151" s="42">
        <v>0</v>
      </c>
      <c r="BU2151" s="42">
        <v>11.927668000000001</v>
      </c>
      <c r="BV2151" s="42">
        <v>0</v>
      </c>
      <c r="BW2151" s="42">
        <v>32.155864000000001</v>
      </c>
      <c r="BX2151" s="42">
        <v>96.316134000000005</v>
      </c>
      <c r="BY2151" s="42">
        <v>95.445109000000002</v>
      </c>
      <c r="BZ2151" s="42">
        <v>0</v>
      </c>
      <c r="CA2151" s="42">
        <v>281.79606699999999</v>
      </c>
      <c r="CB2151" s="42">
        <v>1897.9288750000001</v>
      </c>
      <c r="CC2151" s="42">
        <v>3.9493100000000001</v>
      </c>
      <c r="CD2151" s="42">
        <v>120.016857</v>
      </c>
      <c r="CE2151" s="42">
        <v>224.151681</v>
      </c>
      <c r="CF2151" s="42">
        <v>543.45821699999999</v>
      </c>
      <c r="CG2151" s="42">
        <v>559.29229499999997</v>
      </c>
      <c r="CH2151" s="42">
        <v>334.93299999999999</v>
      </c>
      <c r="CI2151" s="42">
        <v>20.470628999999999</v>
      </c>
      <c r="CJ2151" s="42">
        <v>91.656886999999998</v>
      </c>
      <c r="CK2151" s="42">
        <v>1326.656348</v>
      </c>
      <c r="CL2151" s="42">
        <v>4.1103949999999996</v>
      </c>
      <c r="CM2151" s="42">
        <v>24.662372000000001</v>
      </c>
      <c r="CN2151" s="42">
        <v>73.591712000000001</v>
      </c>
      <c r="CO2151" s="42">
        <v>89.551488000000006</v>
      </c>
      <c r="CP2151" s="42">
        <v>61.742204000000001</v>
      </c>
      <c r="CQ2151" s="42">
        <v>24.099346000000001</v>
      </c>
      <c r="CR2151" s="42">
        <v>959.34270100000003</v>
      </c>
      <c r="CS2151" s="42">
        <v>89.556128999999999</v>
      </c>
    </row>
    <row r="2152" spans="1:97">
      <c r="A2152" s="40" t="s">
        <v>5012</v>
      </c>
      <c r="B2152" s="40" t="s">
        <v>289</v>
      </c>
      <c r="C2152" s="40" t="s">
        <v>4176</v>
      </c>
      <c r="D2152" s="40" t="s">
        <v>4177</v>
      </c>
      <c r="E2152" s="40" t="s">
        <v>4354</v>
      </c>
      <c r="F2152" s="40" t="s">
        <v>2814</v>
      </c>
      <c r="G2152" s="41" t="s">
        <v>294</v>
      </c>
      <c r="H2152" s="40" t="s">
        <v>5013</v>
      </c>
      <c r="I2152" s="42">
        <v>36</v>
      </c>
      <c r="J2152" s="42">
        <v>1.0285709999999999</v>
      </c>
      <c r="K2152" s="42">
        <v>4.1142859999999999</v>
      </c>
      <c r="L2152" s="42">
        <v>6.1714289999999998</v>
      </c>
      <c r="M2152" s="42">
        <v>14.4</v>
      </c>
      <c r="N2152" s="42">
        <v>6.1714289999999998</v>
      </c>
      <c r="O2152" s="42">
        <v>4.1142859999999999</v>
      </c>
      <c r="P2152" s="42">
        <v>2</v>
      </c>
      <c r="Q2152" s="42">
        <v>8</v>
      </c>
      <c r="R2152" s="42">
        <v>4</v>
      </c>
      <c r="S2152" s="42">
        <v>10</v>
      </c>
      <c r="T2152" s="42">
        <v>8</v>
      </c>
      <c r="U2152" s="42">
        <v>6</v>
      </c>
      <c r="V2152" s="42">
        <v>18.514285999999998</v>
      </c>
      <c r="W2152" s="42">
        <v>0</v>
      </c>
      <c r="X2152" s="42">
        <v>2.0571429999999999</v>
      </c>
      <c r="Y2152" s="42">
        <v>3.0857139999999998</v>
      </c>
      <c r="Z2152" s="42">
        <v>7.2</v>
      </c>
      <c r="AA2152" s="42">
        <v>4.1142859999999999</v>
      </c>
      <c r="AB2152" s="42">
        <v>2.0571429999999999</v>
      </c>
      <c r="AC2152" s="42">
        <v>0</v>
      </c>
      <c r="AD2152" s="42">
        <v>0</v>
      </c>
      <c r="AE2152" s="42">
        <v>13.371428999999999</v>
      </c>
      <c r="AF2152" s="42">
        <v>5.1428570000000002</v>
      </c>
      <c r="AG2152" s="42">
        <v>17.485714000000002</v>
      </c>
      <c r="AH2152" s="42">
        <v>1.0285709999999999</v>
      </c>
      <c r="AI2152" s="42">
        <v>2.0571429999999999</v>
      </c>
      <c r="AJ2152" s="42">
        <v>3.0857139999999998</v>
      </c>
      <c r="AK2152" s="42">
        <v>7.2</v>
      </c>
      <c r="AL2152" s="42">
        <v>2.0571429999999999</v>
      </c>
      <c r="AM2152" s="42">
        <v>1.0285709999999999</v>
      </c>
      <c r="AN2152" s="42">
        <v>1.0285709999999999</v>
      </c>
      <c r="AO2152" s="42">
        <v>1.0285709999999999</v>
      </c>
      <c r="AP2152" s="42">
        <v>12.342857</v>
      </c>
      <c r="AQ2152" s="42">
        <v>4.1142859999999999</v>
      </c>
      <c r="AR2152" s="42">
        <v>32.914285999999997</v>
      </c>
      <c r="AS2152" s="42">
        <v>8.2285710000000005</v>
      </c>
      <c r="AT2152" s="42">
        <v>0</v>
      </c>
      <c r="AU2152" s="42">
        <v>4.1142859999999999</v>
      </c>
      <c r="AV2152" s="42">
        <v>0</v>
      </c>
      <c r="AW2152" s="42">
        <v>0</v>
      </c>
      <c r="AX2152" s="42">
        <v>0</v>
      </c>
      <c r="AY2152" s="42">
        <v>20.571428999999998</v>
      </c>
      <c r="AZ2152" s="42">
        <v>0</v>
      </c>
      <c r="BA2152" s="42">
        <v>20.571428999999998</v>
      </c>
      <c r="BB2152" s="42">
        <v>8.2285710000000005</v>
      </c>
      <c r="BC2152" s="42">
        <v>0</v>
      </c>
      <c r="BD2152" s="42">
        <v>4.1142859999999999</v>
      </c>
      <c r="BE2152" s="42">
        <v>0</v>
      </c>
      <c r="BF2152" s="42">
        <v>0</v>
      </c>
      <c r="BG2152" s="42">
        <v>0</v>
      </c>
      <c r="BH2152" s="42">
        <v>8.2285710000000005</v>
      </c>
      <c r="BI2152" s="42">
        <v>0</v>
      </c>
      <c r="BJ2152" s="42">
        <v>12.342857</v>
      </c>
      <c r="BK2152" s="42">
        <v>0</v>
      </c>
      <c r="BL2152" s="42">
        <v>0</v>
      </c>
      <c r="BM2152" s="42">
        <v>0</v>
      </c>
      <c r="BN2152" s="42">
        <v>0</v>
      </c>
      <c r="BO2152" s="42">
        <v>0</v>
      </c>
      <c r="BP2152" s="42">
        <v>0</v>
      </c>
      <c r="BQ2152" s="42">
        <v>12.342857</v>
      </c>
      <c r="BR2152" s="42">
        <v>0</v>
      </c>
      <c r="BS2152" s="42">
        <v>0</v>
      </c>
      <c r="BT2152" s="42">
        <v>0</v>
      </c>
      <c r="BU2152" s="42">
        <v>0</v>
      </c>
      <c r="BV2152" s="42">
        <v>0</v>
      </c>
      <c r="BW2152" s="42">
        <v>0</v>
      </c>
      <c r="BX2152" s="42">
        <v>0</v>
      </c>
      <c r="BY2152" s="42">
        <v>0</v>
      </c>
      <c r="BZ2152" s="42">
        <v>0</v>
      </c>
      <c r="CA2152" s="42">
        <v>0</v>
      </c>
      <c r="CB2152" s="42">
        <v>8.2285710000000005</v>
      </c>
      <c r="CC2152" s="42">
        <v>4.1142859999999999</v>
      </c>
      <c r="CD2152" s="42">
        <v>0</v>
      </c>
      <c r="CE2152" s="42">
        <v>4.1142859999999999</v>
      </c>
      <c r="CF2152" s="42">
        <v>0</v>
      </c>
      <c r="CG2152" s="42">
        <v>0</v>
      </c>
      <c r="CH2152" s="42">
        <v>0</v>
      </c>
      <c r="CI2152" s="42">
        <v>0</v>
      </c>
      <c r="CJ2152" s="42">
        <v>0</v>
      </c>
      <c r="CK2152" s="42">
        <v>24.685714000000001</v>
      </c>
      <c r="CL2152" s="42">
        <v>4.1142859999999999</v>
      </c>
      <c r="CM2152" s="42">
        <v>0</v>
      </c>
      <c r="CN2152" s="42">
        <v>0</v>
      </c>
      <c r="CO2152" s="42">
        <v>0</v>
      </c>
      <c r="CP2152" s="42">
        <v>0</v>
      </c>
      <c r="CQ2152" s="42">
        <v>0</v>
      </c>
      <c r="CR2152" s="42">
        <v>20.571428999999998</v>
      </c>
      <c r="CS2152" s="42">
        <v>0</v>
      </c>
    </row>
    <row r="2153" spans="1:97">
      <c r="A2153" s="40" t="s">
        <v>5014</v>
      </c>
      <c r="B2153" s="40" t="s">
        <v>289</v>
      </c>
      <c r="C2153" s="40" t="s">
        <v>4176</v>
      </c>
      <c r="D2153" s="40" t="s">
        <v>4187</v>
      </c>
      <c r="E2153" s="40" t="s">
        <v>4198</v>
      </c>
      <c r="F2153" s="40" t="s">
        <v>4195</v>
      </c>
      <c r="G2153" s="41" t="s">
        <v>294</v>
      </c>
      <c r="H2153" s="40" t="s">
        <v>5015</v>
      </c>
      <c r="I2153" s="42">
        <v>846</v>
      </c>
      <c r="J2153" s="42">
        <v>157.62735799999999</v>
      </c>
      <c r="K2153" s="42">
        <v>117.721698</v>
      </c>
      <c r="L2153" s="42">
        <v>177.58018899999999</v>
      </c>
      <c r="M2153" s="42">
        <v>174.587264</v>
      </c>
      <c r="N2153" s="42">
        <v>163.61320799999999</v>
      </c>
      <c r="O2153" s="42">
        <v>54.870283000000001</v>
      </c>
      <c r="P2153" s="42">
        <v>139</v>
      </c>
      <c r="Q2153" s="42">
        <v>105</v>
      </c>
      <c r="R2153" s="42">
        <v>161</v>
      </c>
      <c r="S2153" s="42">
        <v>166</v>
      </c>
      <c r="T2153" s="42">
        <v>108</v>
      </c>
      <c r="U2153" s="42">
        <v>53</v>
      </c>
      <c r="V2153" s="42">
        <v>410.03066000000001</v>
      </c>
      <c r="W2153" s="42">
        <v>70.832547000000005</v>
      </c>
      <c r="X2153" s="42">
        <v>67.839623000000003</v>
      </c>
      <c r="Y2153" s="42">
        <v>79.811321000000007</v>
      </c>
      <c r="Z2153" s="42">
        <v>88.790093999999996</v>
      </c>
      <c r="AA2153" s="42">
        <v>76.818396000000007</v>
      </c>
      <c r="AB2153" s="42">
        <v>24.941037999999999</v>
      </c>
      <c r="AC2153" s="42">
        <v>0.99764200000000003</v>
      </c>
      <c r="AD2153" s="42">
        <v>98.766508999999999</v>
      </c>
      <c r="AE2153" s="42">
        <v>247.41509400000001</v>
      </c>
      <c r="AF2153" s="42">
        <v>63.849057000000002</v>
      </c>
      <c r="AG2153" s="42">
        <v>435.96933999999999</v>
      </c>
      <c r="AH2153" s="42">
        <v>86.794810999999996</v>
      </c>
      <c r="AI2153" s="42">
        <v>49.882075</v>
      </c>
      <c r="AJ2153" s="42">
        <v>97.768867999999998</v>
      </c>
      <c r="AK2153" s="42">
        <v>85.797169999999994</v>
      </c>
      <c r="AL2153" s="42">
        <v>86.794810999999996</v>
      </c>
      <c r="AM2153" s="42">
        <v>24.941037999999999</v>
      </c>
      <c r="AN2153" s="42">
        <v>3.9905659999999998</v>
      </c>
      <c r="AO2153" s="42">
        <v>104.752358</v>
      </c>
      <c r="AP2153" s="42">
        <v>256.393868</v>
      </c>
      <c r="AQ2153" s="42">
        <v>74.823113000000006</v>
      </c>
      <c r="AR2153" s="42">
        <v>682.38679200000001</v>
      </c>
      <c r="AS2153" s="42">
        <v>3.9905659999999998</v>
      </c>
      <c r="AT2153" s="42">
        <v>3.9905659999999998</v>
      </c>
      <c r="AU2153" s="42">
        <v>47.886792</v>
      </c>
      <c r="AV2153" s="42">
        <v>95.773584999999997</v>
      </c>
      <c r="AW2153" s="42">
        <v>139.66981100000001</v>
      </c>
      <c r="AX2153" s="42">
        <v>91.783018999999996</v>
      </c>
      <c r="AY2153" s="42">
        <v>219.481132</v>
      </c>
      <c r="AZ2153" s="42">
        <v>79.811321000000007</v>
      </c>
      <c r="BA2153" s="42">
        <v>319.24528299999997</v>
      </c>
      <c r="BB2153" s="42">
        <v>3.9905659999999998</v>
      </c>
      <c r="BC2153" s="42">
        <v>3.9905659999999998</v>
      </c>
      <c r="BD2153" s="42">
        <v>31.924527999999999</v>
      </c>
      <c r="BE2153" s="42">
        <v>59.858491000000001</v>
      </c>
      <c r="BF2153" s="42">
        <v>15.962263999999999</v>
      </c>
      <c r="BG2153" s="42">
        <v>79.811321000000007</v>
      </c>
      <c r="BH2153" s="42">
        <v>95.773584999999997</v>
      </c>
      <c r="BI2153" s="42">
        <v>27.933962000000001</v>
      </c>
      <c r="BJ2153" s="42">
        <v>363.14150899999999</v>
      </c>
      <c r="BK2153" s="42">
        <v>0</v>
      </c>
      <c r="BL2153" s="42">
        <v>0</v>
      </c>
      <c r="BM2153" s="42">
        <v>15.962263999999999</v>
      </c>
      <c r="BN2153" s="42">
        <v>35.915094000000003</v>
      </c>
      <c r="BO2153" s="42">
        <v>123.70754700000001</v>
      </c>
      <c r="BP2153" s="42">
        <v>11.971698</v>
      </c>
      <c r="BQ2153" s="42">
        <v>123.70754700000001</v>
      </c>
      <c r="BR2153" s="42">
        <v>51.877358000000001</v>
      </c>
      <c r="BS2153" s="42">
        <v>79.811321000000007</v>
      </c>
      <c r="BT2153" s="42">
        <v>0</v>
      </c>
      <c r="BU2153" s="42">
        <v>0</v>
      </c>
      <c r="BV2153" s="42">
        <v>0</v>
      </c>
      <c r="BW2153" s="42">
        <v>11.971698</v>
      </c>
      <c r="BX2153" s="42">
        <v>11.971698</v>
      </c>
      <c r="BY2153" s="42">
        <v>15.962263999999999</v>
      </c>
      <c r="BZ2153" s="42">
        <v>0</v>
      </c>
      <c r="CA2153" s="42">
        <v>39.905659999999997</v>
      </c>
      <c r="CB2153" s="42">
        <v>307.27358500000003</v>
      </c>
      <c r="CC2153" s="42">
        <v>3.9905659999999998</v>
      </c>
      <c r="CD2153" s="42">
        <v>3.9905659999999998</v>
      </c>
      <c r="CE2153" s="42">
        <v>39.905659999999997</v>
      </c>
      <c r="CF2153" s="42">
        <v>75.820755000000005</v>
      </c>
      <c r="CG2153" s="42">
        <v>99.764150999999998</v>
      </c>
      <c r="CH2153" s="42">
        <v>63.849057000000002</v>
      </c>
      <c r="CI2153" s="42">
        <v>0</v>
      </c>
      <c r="CJ2153" s="42">
        <v>19.952829999999999</v>
      </c>
      <c r="CK2153" s="42">
        <v>295.30188700000002</v>
      </c>
      <c r="CL2153" s="42">
        <v>0</v>
      </c>
      <c r="CM2153" s="42">
        <v>0</v>
      </c>
      <c r="CN2153" s="42">
        <v>7.9811319999999997</v>
      </c>
      <c r="CO2153" s="42">
        <v>7.9811319999999997</v>
      </c>
      <c r="CP2153" s="42">
        <v>27.933962000000001</v>
      </c>
      <c r="CQ2153" s="42">
        <v>11.971698</v>
      </c>
      <c r="CR2153" s="42">
        <v>219.481132</v>
      </c>
      <c r="CS2153" s="42">
        <v>19.952829999999999</v>
      </c>
    </row>
    <row r="2154" spans="1:97">
      <c r="A2154" s="40" t="s">
        <v>5016</v>
      </c>
      <c r="B2154" s="40" t="s">
        <v>289</v>
      </c>
      <c r="C2154" s="40" t="s">
        <v>4176</v>
      </c>
      <c r="D2154" s="40" t="s">
        <v>4177</v>
      </c>
      <c r="E2154" s="40" t="s">
        <v>4184</v>
      </c>
      <c r="F2154" s="40" t="s">
        <v>2814</v>
      </c>
      <c r="G2154" s="41" t="s">
        <v>294</v>
      </c>
      <c r="H2154" s="40" t="s">
        <v>5017</v>
      </c>
      <c r="I2154" s="42">
        <v>7068</v>
      </c>
      <c r="J2154" s="42">
        <v>1237</v>
      </c>
      <c r="K2154" s="42">
        <v>1205</v>
      </c>
      <c r="L2154" s="42">
        <v>1285</v>
      </c>
      <c r="M2154" s="42">
        <v>1327</v>
      </c>
      <c r="N2154" s="42">
        <v>1149</v>
      </c>
      <c r="O2154" s="42">
        <v>865</v>
      </c>
      <c r="P2154" s="42">
        <v>1425</v>
      </c>
      <c r="Q2154" s="42">
        <v>1647</v>
      </c>
      <c r="R2154" s="42">
        <v>1577</v>
      </c>
      <c r="S2154" s="42">
        <v>1225</v>
      </c>
      <c r="T2154" s="42">
        <v>1311</v>
      </c>
      <c r="U2154" s="42">
        <v>387</v>
      </c>
      <c r="V2154" s="42">
        <v>3369</v>
      </c>
      <c r="W2154" s="42">
        <v>662</v>
      </c>
      <c r="X2154" s="42">
        <v>587</v>
      </c>
      <c r="Y2154" s="42">
        <v>643</v>
      </c>
      <c r="Z2154" s="42">
        <v>639</v>
      </c>
      <c r="AA2154" s="42">
        <v>515</v>
      </c>
      <c r="AB2154" s="42">
        <v>315</v>
      </c>
      <c r="AC2154" s="42">
        <v>8</v>
      </c>
      <c r="AD2154" s="42">
        <v>884</v>
      </c>
      <c r="AE2154" s="42">
        <v>1825</v>
      </c>
      <c r="AF2154" s="42">
        <v>660</v>
      </c>
      <c r="AG2154" s="42">
        <v>3699</v>
      </c>
      <c r="AH2154" s="42">
        <v>575</v>
      </c>
      <c r="AI2154" s="42">
        <v>618</v>
      </c>
      <c r="AJ2154" s="42">
        <v>642</v>
      </c>
      <c r="AK2154" s="42">
        <v>688</v>
      </c>
      <c r="AL2154" s="42">
        <v>634</v>
      </c>
      <c r="AM2154" s="42">
        <v>518</v>
      </c>
      <c r="AN2154" s="42">
        <v>24</v>
      </c>
      <c r="AO2154" s="42">
        <v>782</v>
      </c>
      <c r="AP2154" s="42">
        <v>1961</v>
      </c>
      <c r="AQ2154" s="42">
        <v>956</v>
      </c>
      <c r="AR2154" s="42">
        <v>5872</v>
      </c>
      <c r="AS2154" s="42">
        <v>0</v>
      </c>
      <c r="AT2154" s="42">
        <v>104</v>
      </c>
      <c r="AU2154" s="42">
        <v>124</v>
      </c>
      <c r="AV2154" s="42">
        <v>516</v>
      </c>
      <c r="AW2154" s="42">
        <v>944</v>
      </c>
      <c r="AX2154" s="42">
        <v>1180</v>
      </c>
      <c r="AY2154" s="42">
        <v>1840</v>
      </c>
      <c r="AZ2154" s="42">
        <v>1164</v>
      </c>
      <c r="BA2154" s="42">
        <v>2680</v>
      </c>
      <c r="BB2154" s="42">
        <v>0</v>
      </c>
      <c r="BC2154" s="42">
        <v>80</v>
      </c>
      <c r="BD2154" s="42">
        <v>68</v>
      </c>
      <c r="BE2154" s="42">
        <v>288</v>
      </c>
      <c r="BF2154" s="42">
        <v>144</v>
      </c>
      <c r="BG2154" s="42">
        <v>1020</v>
      </c>
      <c r="BH2154" s="42">
        <v>796</v>
      </c>
      <c r="BI2154" s="42">
        <v>284</v>
      </c>
      <c r="BJ2154" s="42">
        <v>3192</v>
      </c>
      <c r="BK2154" s="42">
        <v>0</v>
      </c>
      <c r="BL2154" s="42">
        <v>24</v>
      </c>
      <c r="BM2154" s="42">
        <v>56</v>
      </c>
      <c r="BN2154" s="42">
        <v>228</v>
      </c>
      <c r="BO2154" s="42">
        <v>800</v>
      </c>
      <c r="BP2154" s="42">
        <v>160</v>
      </c>
      <c r="BQ2154" s="42">
        <v>1044</v>
      </c>
      <c r="BR2154" s="42">
        <v>880</v>
      </c>
      <c r="BS2154" s="42">
        <v>820</v>
      </c>
      <c r="BT2154" s="42">
        <v>0</v>
      </c>
      <c r="BU2154" s="42">
        <v>8</v>
      </c>
      <c r="BV2154" s="42">
        <v>0</v>
      </c>
      <c r="BW2154" s="42">
        <v>60</v>
      </c>
      <c r="BX2154" s="42">
        <v>152</v>
      </c>
      <c r="BY2154" s="42">
        <v>172</v>
      </c>
      <c r="BZ2154" s="42">
        <v>0</v>
      </c>
      <c r="CA2154" s="42">
        <v>428</v>
      </c>
      <c r="CB2154" s="42">
        <v>2648</v>
      </c>
      <c r="CC2154" s="42">
        <v>0</v>
      </c>
      <c r="CD2154" s="42">
        <v>76</v>
      </c>
      <c r="CE2154" s="42">
        <v>116</v>
      </c>
      <c r="CF2154" s="42">
        <v>384</v>
      </c>
      <c r="CG2154" s="42">
        <v>732</v>
      </c>
      <c r="CH2154" s="42">
        <v>928</v>
      </c>
      <c r="CI2154" s="42">
        <v>4</v>
      </c>
      <c r="CJ2154" s="42">
        <v>408</v>
      </c>
      <c r="CK2154" s="42">
        <v>2404</v>
      </c>
      <c r="CL2154" s="42">
        <v>0</v>
      </c>
      <c r="CM2154" s="42">
        <v>20</v>
      </c>
      <c r="CN2154" s="42">
        <v>8</v>
      </c>
      <c r="CO2154" s="42">
        <v>72</v>
      </c>
      <c r="CP2154" s="42">
        <v>60</v>
      </c>
      <c r="CQ2154" s="42">
        <v>80</v>
      </c>
      <c r="CR2154" s="42">
        <v>1836</v>
      </c>
      <c r="CS2154" s="42">
        <v>328</v>
      </c>
    </row>
    <row r="2155" spans="1:97">
      <c r="A2155" s="40" t="s">
        <v>5018</v>
      </c>
      <c r="B2155" s="40" t="s">
        <v>289</v>
      </c>
      <c r="C2155" s="40" t="s">
        <v>4176</v>
      </c>
      <c r="D2155" s="40" t="s">
        <v>4187</v>
      </c>
      <c r="E2155" s="40" t="s">
        <v>4213</v>
      </c>
      <c r="F2155" s="40" t="s">
        <v>4195</v>
      </c>
      <c r="G2155" s="41" t="s">
        <v>294</v>
      </c>
      <c r="H2155" s="40" t="s">
        <v>5019</v>
      </c>
      <c r="I2155" s="42">
        <v>239</v>
      </c>
      <c r="J2155" s="42">
        <v>35.901288000000001</v>
      </c>
      <c r="K2155" s="42">
        <v>18.463519000000002</v>
      </c>
      <c r="L2155" s="42">
        <v>49.236052000000001</v>
      </c>
      <c r="M2155" s="42">
        <v>48.210299999999997</v>
      </c>
      <c r="N2155" s="42">
        <v>59.493561999999997</v>
      </c>
      <c r="O2155" s="42">
        <v>27.695278999999999</v>
      </c>
      <c r="P2155" s="42">
        <v>42</v>
      </c>
      <c r="Q2155" s="42">
        <v>63</v>
      </c>
      <c r="R2155" s="42">
        <v>49</v>
      </c>
      <c r="S2155" s="42">
        <v>56</v>
      </c>
      <c r="T2155" s="42">
        <v>49</v>
      </c>
      <c r="U2155" s="42">
        <v>19</v>
      </c>
      <c r="V2155" s="42">
        <v>117.96137299999999</v>
      </c>
      <c r="W2155" s="42">
        <v>14.360514999999999</v>
      </c>
      <c r="X2155" s="42">
        <v>11.283262000000001</v>
      </c>
      <c r="Y2155" s="42">
        <v>23.592275000000001</v>
      </c>
      <c r="Z2155" s="42">
        <v>25.643777</v>
      </c>
      <c r="AA2155" s="42">
        <v>31.798283000000001</v>
      </c>
      <c r="AB2155" s="42">
        <v>11.283262000000001</v>
      </c>
      <c r="AC2155" s="42">
        <v>0</v>
      </c>
      <c r="AD2155" s="42">
        <v>18.463519000000002</v>
      </c>
      <c r="AE2155" s="42">
        <v>66.673820000000006</v>
      </c>
      <c r="AF2155" s="42">
        <v>32.824033999999997</v>
      </c>
      <c r="AG2155" s="42">
        <v>121.03862700000001</v>
      </c>
      <c r="AH2155" s="42">
        <v>21.540773000000002</v>
      </c>
      <c r="AI2155" s="42">
        <v>7.1802580000000003</v>
      </c>
      <c r="AJ2155" s="42">
        <v>25.643777</v>
      </c>
      <c r="AK2155" s="42">
        <v>22.566524000000001</v>
      </c>
      <c r="AL2155" s="42">
        <v>27.695278999999999</v>
      </c>
      <c r="AM2155" s="42">
        <v>14.360514999999999</v>
      </c>
      <c r="AN2155" s="42">
        <v>2.0515020000000002</v>
      </c>
      <c r="AO2155" s="42">
        <v>24.618026</v>
      </c>
      <c r="AP2155" s="42">
        <v>65.648069000000007</v>
      </c>
      <c r="AQ2155" s="42">
        <v>30.772532000000002</v>
      </c>
      <c r="AR2155" s="42">
        <v>205.150215</v>
      </c>
      <c r="AS2155" s="42">
        <v>28.721029999999999</v>
      </c>
      <c r="AT2155" s="42">
        <v>12.309013</v>
      </c>
      <c r="AU2155" s="42">
        <v>8.2060089999999999</v>
      </c>
      <c r="AV2155" s="42">
        <v>12.309013</v>
      </c>
      <c r="AW2155" s="42">
        <v>12.309013</v>
      </c>
      <c r="AX2155" s="42">
        <v>32.824033999999997</v>
      </c>
      <c r="AY2155" s="42">
        <v>69.751073000000005</v>
      </c>
      <c r="AZ2155" s="42">
        <v>28.721029999999999</v>
      </c>
      <c r="BA2155" s="42">
        <v>114.88412</v>
      </c>
      <c r="BB2155" s="42">
        <v>24.618026</v>
      </c>
      <c r="BC2155" s="42">
        <v>8.2060089999999999</v>
      </c>
      <c r="BD2155" s="42">
        <v>4.1030040000000003</v>
      </c>
      <c r="BE2155" s="42">
        <v>4.1030040000000003</v>
      </c>
      <c r="BF2155" s="42">
        <v>0</v>
      </c>
      <c r="BG2155" s="42">
        <v>28.721029999999999</v>
      </c>
      <c r="BH2155" s="42">
        <v>32.824033999999997</v>
      </c>
      <c r="BI2155" s="42">
        <v>12.309013</v>
      </c>
      <c r="BJ2155" s="42">
        <v>90.266093999999995</v>
      </c>
      <c r="BK2155" s="42">
        <v>4.1030040000000003</v>
      </c>
      <c r="BL2155" s="42">
        <v>4.1030040000000003</v>
      </c>
      <c r="BM2155" s="42">
        <v>4.1030040000000003</v>
      </c>
      <c r="BN2155" s="42">
        <v>8.2060089999999999</v>
      </c>
      <c r="BO2155" s="42">
        <v>12.309013</v>
      </c>
      <c r="BP2155" s="42">
        <v>4.1030040000000003</v>
      </c>
      <c r="BQ2155" s="42">
        <v>36.927039000000001</v>
      </c>
      <c r="BR2155" s="42">
        <v>16.412016999999999</v>
      </c>
      <c r="BS2155" s="42">
        <v>16.412016999999999</v>
      </c>
      <c r="BT2155" s="42">
        <v>0</v>
      </c>
      <c r="BU2155" s="42">
        <v>0</v>
      </c>
      <c r="BV2155" s="42">
        <v>0</v>
      </c>
      <c r="BW2155" s="42">
        <v>0</v>
      </c>
      <c r="BX2155" s="42">
        <v>0</v>
      </c>
      <c r="BY2155" s="42">
        <v>0</v>
      </c>
      <c r="BZ2155" s="42">
        <v>0</v>
      </c>
      <c r="CA2155" s="42">
        <v>16.412016999999999</v>
      </c>
      <c r="CB2155" s="42">
        <v>102.575107</v>
      </c>
      <c r="CC2155" s="42">
        <v>24.618026</v>
      </c>
      <c r="CD2155" s="42">
        <v>12.309013</v>
      </c>
      <c r="CE2155" s="42">
        <v>8.2060089999999999</v>
      </c>
      <c r="CF2155" s="42">
        <v>12.309013</v>
      </c>
      <c r="CG2155" s="42">
        <v>12.309013</v>
      </c>
      <c r="CH2155" s="42">
        <v>24.618026</v>
      </c>
      <c r="CI2155" s="42">
        <v>0</v>
      </c>
      <c r="CJ2155" s="42">
        <v>8.2060089999999999</v>
      </c>
      <c r="CK2155" s="42">
        <v>86.163089999999997</v>
      </c>
      <c r="CL2155" s="42">
        <v>4.1030040000000003</v>
      </c>
      <c r="CM2155" s="42">
        <v>0</v>
      </c>
      <c r="CN2155" s="42">
        <v>0</v>
      </c>
      <c r="CO2155" s="42">
        <v>0</v>
      </c>
      <c r="CP2155" s="42">
        <v>0</v>
      </c>
      <c r="CQ2155" s="42">
        <v>8.2060089999999999</v>
      </c>
      <c r="CR2155" s="42">
        <v>69.751073000000005</v>
      </c>
      <c r="CS2155" s="42">
        <v>4.1030040000000003</v>
      </c>
    </row>
    <row r="2156" spans="1:97">
      <c r="A2156" s="40" t="s">
        <v>5020</v>
      </c>
      <c r="B2156" s="40" t="s">
        <v>289</v>
      </c>
      <c r="C2156" s="40" t="s">
        <v>4176</v>
      </c>
      <c r="D2156" s="40" t="s">
        <v>4187</v>
      </c>
      <c r="E2156" s="40" t="s">
        <v>4246</v>
      </c>
      <c r="F2156" s="40" t="s">
        <v>2814</v>
      </c>
      <c r="G2156" s="41" t="s">
        <v>294</v>
      </c>
      <c r="H2156" s="40" t="s">
        <v>5021</v>
      </c>
      <c r="I2156" s="42">
        <v>122</v>
      </c>
      <c r="J2156" s="42">
        <v>23</v>
      </c>
      <c r="K2156" s="42">
        <v>15</v>
      </c>
      <c r="L2156" s="42">
        <v>15</v>
      </c>
      <c r="M2156" s="42">
        <v>31</v>
      </c>
      <c r="N2156" s="42">
        <v>19</v>
      </c>
      <c r="O2156" s="42">
        <v>19</v>
      </c>
      <c r="P2156" s="42">
        <v>13</v>
      </c>
      <c r="Q2156" s="42">
        <v>20</v>
      </c>
      <c r="R2156" s="42">
        <v>25</v>
      </c>
      <c r="S2156" s="42">
        <v>23</v>
      </c>
      <c r="T2156" s="42">
        <v>21</v>
      </c>
      <c r="U2156" s="42">
        <v>11</v>
      </c>
      <c r="V2156" s="42">
        <v>60</v>
      </c>
      <c r="W2156" s="42">
        <v>9</v>
      </c>
      <c r="X2156" s="42">
        <v>8</v>
      </c>
      <c r="Y2156" s="42">
        <v>6</v>
      </c>
      <c r="Z2156" s="42">
        <v>17</v>
      </c>
      <c r="AA2156" s="42">
        <v>10</v>
      </c>
      <c r="AB2156" s="42">
        <v>10</v>
      </c>
      <c r="AC2156" s="42">
        <v>0</v>
      </c>
      <c r="AD2156" s="42">
        <v>11</v>
      </c>
      <c r="AE2156" s="42">
        <v>34</v>
      </c>
      <c r="AF2156" s="42">
        <v>15</v>
      </c>
      <c r="AG2156" s="42">
        <v>62</v>
      </c>
      <c r="AH2156" s="42">
        <v>14</v>
      </c>
      <c r="AI2156" s="42">
        <v>7</v>
      </c>
      <c r="AJ2156" s="42">
        <v>9</v>
      </c>
      <c r="AK2156" s="42">
        <v>14</v>
      </c>
      <c r="AL2156" s="42">
        <v>9</v>
      </c>
      <c r="AM2156" s="42">
        <v>8</v>
      </c>
      <c r="AN2156" s="42">
        <v>1</v>
      </c>
      <c r="AO2156" s="42">
        <v>17</v>
      </c>
      <c r="AP2156" s="42">
        <v>31</v>
      </c>
      <c r="AQ2156" s="42">
        <v>14</v>
      </c>
      <c r="AR2156" s="42">
        <v>84</v>
      </c>
      <c r="AS2156" s="42">
        <v>8</v>
      </c>
      <c r="AT2156" s="42">
        <v>4</v>
      </c>
      <c r="AU2156" s="42">
        <v>0</v>
      </c>
      <c r="AV2156" s="42">
        <v>12</v>
      </c>
      <c r="AW2156" s="42">
        <v>12</v>
      </c>
      <c r="AX2156" s="42">
        <v>8</v>
      </c>
      <c r="AY2156" s="42">
        <v>36</v>
      </c>
      <c r="AZ2156" s="42">
        <v>4</v>
      </c>
      <c r="BA2156" s="42">
        <v>44</v>
      </c>
      <c r="BB2156" s="42">
        <v>4</v>
      </c>
      <c r="BC2156" s="42">
        <v>4</v>
      </c>
      <c r="BD2156" s="42">
        <v>0</v>
      </c>
      <c r="BE2156" s="42">
        <v>8</v>
      </c>
      <c r="BF2156" s="42">
        <v>0</v>
      </c>
      <c r="BG2156" s="42">
        <v>8</v>
      </c>
      <c r="BH2156" s="42">
        <v>20</v>
      </c>
      <c r="BI2156" s="42">
        <v>0</v>
      </c>
      <c r="BJ2156" s="42">
        <v>40</v>
      </c>
      <c r="BK2156" s="42">
        <v>4</v>
      </c>
      <c r="BL2156" s="42">
        <v>0</v>
      </c>
      <c r="BM2156" s="42">
        <v>0</v>
      </c>
      <c r="BN2156" s="42">
        <v>4</v>
      </c>
      <c r="BO2156" s="42">
        <v>12</v>
      </c>
      <c r="BP2156" s="42">
        <v>0</v>
      </c>
      <c r="BQ2156" s="42">
        <v>16</v>
      </c>
      <c r="BR2156" s="42">
        <v>4</v>
      </c>
      <c r="BS2156" s="42">
        <v>4</v>
      </c>
      <c r="BT2156" s="42">
        <v>0</v>
      </c>
      <c r="BU2156" s="42">
        <v>0</v>
      </c>
      <c r="BV2156" s="42">
        <v>0</v>
      </c>
      <c r="BW2156" s="42">
        <v>0</v>
      </c>
      <c r="BX2156" s="42">
        <v>4</v>
      </c>
      <c r="BY2156" s="42">
        <v>0</v>
      </c>
      <c r="BZ2156" s="42">
        <v>0</v>
      </c>
      <c r="CA2156" s="42">
        <v>0</v>
      </c>
      <c r="CB2156" s="42">
        <v>40</v>
      </c>
      <c r="CC2156" s="42">
        <v>4</v>
      </c>
      <c r="CD2156" s="42">
        <v>4</v>
      </c>
      <c r="CE2156" s="42">
        <v>0</v>
      </c>
      <c r="CF2156" s="42">
        <v>12</v>
      </c>
      <c r="CG2156" s="42">
        <v>8</v>
      </c>
      <c r="CH2156" s="42">
        <v>8</v>
      </c>
      <c r="CI2156" s="42">
        <v>0</v>
      </c>
      <c r="CJ2156" s="42">
        <v>4</v>
      </c>
      <c r="CK2156" s="42">
        <v>40</v>
      </c>
      <c r="CL2156" s="42">
        <v>4</v>
      </c>
      <c r="CM2156" s="42">
        <v>0</v>
      </c>
      <c r="CN2156" s="42">
        <v>0</v>
      </c>
      <c r="CO2156" s="42">
        <v>0</v>
      </c>
      <c r="CP2156" s="42">
        <v>0</v>
      </c>
      <c r="CQ2156" s="42">
        <v>0</v>
      </c>
      <c r="CR2156" s="42">
        <v>36</v>
      </c>
      <c r="CS2156" s="42">
        <v>0</v>
      </c>
    </row>
    <row r="2157" spans="1:97">
      <c r="A2157" s="40" t="s">
        <v>5022</v>
      </c>
      <c r="B2157" s="40" t="s">
        <v>289</v>
      </c>
      <c r="C2157" s="40" t="s">
        <v>4176</v>
      </c>
      <c r="D2157" s="40" t="s">
        <v>4177</v>
      </c>
      <c r="E2157" s="40" t="s">
        <v>4684</v>
      </c>
      <c r="F2157" s="40" t="s">
        <v>2814</v>
      </c>
      <c r="G2157" s="41" t="s">
        <v>294</v>
      </c>
      <c r="H2157" s="40" t="s">
        <v>5023</v>
      </c>
      <c r="I2157" s="42">
        <v>606</v>
      </c>
      <c r="J2157" s="42">
        <v>123.07907</v>
      </c>
      <c r="K2157" s="42">
        <v>84.558139999999995</v>
      </c>
      <c r="L2157" s="42">
        <v>135.29302300000001</v>
      </c>
      <c r="M2157" s="42">
        <v>119.32093</v>
      </c>
      <c r="N2157" s="42">
        <v>111.80465100000001</v>
      </c>
      <c r="O2157" s="42">
        <v>31.944185999999998</v>
      </c>
      <c r="P2157" s="42">
        <v>91</v>
      </c>
      <c r="Q2157" s="42">
        <v>103</v>
      </c>
      <c r="R2157" s="42">
        <v>101</v>
      </c>
      <c r="S2157" s="42">
        <v>155</v>
      </c>
      <c r="T2157" s="42">
        <v>46</v>
      </c>
      <c r="U2157" s="42">
        <v>25</v>
      </c>
      <c r="V2157" s="42">
        <v>286.55813999999998</v>
      </c>
      <c r="W2157" s="42">
        <v>59.190697999999998</v>
      </c>
      <c r="X2157" s="42">
        <v>36.641860000000001</v>
      </c>
      <c r="Y2157" s="42">
        <v>70.465115999999995</v>
      </c>
      <c r="Z2157" s="42">
        <v>53.553488000000002</v>
      </c>
      <c r="AA2157" s="42">
        <v>50.734884000000001</v>
      </c>
      <c r="AB2157" s="42">
        <v>15.972092999999999</v>
      </c>
      <c r="AC2157" s="42">
        <v>0</v>
      </c>
      <c r="AD2157" s="42">
        <v>69.525581000000003</v>
      </c>
      <c r="AE2157" s="42">
        <v>170.995349</v>
      </c>
      <c r="AF2157" s="42">
        <v>46.037208999999997</v>
      </c>
      <c r="AG2157" s="42">
        <v>319.44186000000002</v>
      </c>
      <c r="AH2157" s="42">
        <v>63.888371999999997</v>
      </c>
      <c r="AI2157" s="42">
        <v>47.916279000000003</v>
      </c>
      <c r="AJ2157" s="42">
        <v>64.827906999999996</v>
      </c>
      <c r="AK2157" s="42">
        <v>65.767442000000003</v>
      </c>
      <c r="AL2157" s="42">
        <v>61.069766999999999</v>
      </c>
      <c r="AM2157" s="42">
        <v>14.093023000000001</v>
      </c>
      <c r="AN2157" s="42">
        <v>1.87907</v>
      </c>
      <c r="AO2157" s="42">
        <v>77.981395000000006</v>
      </c>
      <c r="AP2157" s="42">
        <v>192.60465099999999</v>
      </c>
      <c r="AQ2157" s="42">
        <v>48.855814000000002</v>
      </c>
      <c r="AR2157" s="42">
        <v>473.52558099999999</v>
      </c>
      <c r="AS2157" s="42">
        <v>0</v>
      </c>
      <c r="AT2157" s="42">
        <v>15.032558</v>
      </c>
      <c r="AU2157" s="42">
        <v>52.613953000000002</v>
      </c>
      <c r="AV2157" s="42">
        <v>75.162790999999999</v>
      </c>
      <c r="AW2157" s="42">
        <v>105.227907</v>
      </c>
      <c r="AX2157" s="42">
        <v>48.855814000000002</v>
      </c>
      <c r="AY2157" s="42">
        <v>154.083721</v>
      </c>
      <c r="AZ2157" s="42">
        <v>22.548836999999999</v>
      </c>
      <c r="BA2157" s="42">
        <v>240.52092999999999</v>
      </c>
      <c r="BB2157" s="42">
        <v>0</v>
      </c>
      <c r="BC2157" s="42">
        <v>11.274419</v>
      </c>
      <c r="BD2157" s="42">
        <v>33.823256000000001</v>
      </c>
      <c r="BE2157" s="42">
        <v>45.097673999999998</v>
      </c>
      <c r="BF2157" s="42">
        <v>30.065116</v>
      </c>
      <c r="BG2157" s="42">
        <v>45.097673999999998</v>
      </c>
      <c r="BH2157" s="42">
        <v>67.646512000000001</v>
      </c>
      <c r="BI2157" s="42">
        <v>7.5162789999999999</v>
      </c>
      <c r="BJ2157" s="42">
        <v>233.004651</v>
      </c>
      <c r="BK2157" s="42">
        <v>0</v>
      </c>
      <c r="BL2157" s="42">
        <v>3.75814</v>
      </c>
      <c r="BM2157" s="42">
        <v>18.790697999999999</v>
      </c>
      <c r="BN2157" s="42">
        <v>30.065116</v>
      </c>
      <c r="BO2157" s="42">
        <v>75.162790999999999</v>
      </c>
      <c r="BP2157" s="42">
        <v>3.75814</v>
      </c>
      <c r="BQ2157" s="42">
        <v>86.437208999999996</v>
      </c>
      <c r="BR2157" s="42">
        <v>15.032558</v>
      </c>
      <c r="BS2157" s="42">
        <v>30.065116</v>
      </c>
      <c r="BT2157" s="42">
        <v>0</v>
      </c>
      <c r="BU2157" s="42">
        <v>0</v>
      </c>
      <c r="BV2157" s="42">
        <v>0</v>
      </c>
      <c r="BW2157" s="42">
        <v>0</v>
      </c>
      <c r="BX2157" s="42">
        <v>7.5162789999999999</v>
      </c>
      <c r="BY2157" s="42">
        <v>15.032558</v>
      </c>
      <c r="BZ2157" s="42">
        <v>0</v>
      </c>
      <c r="CA2157" s="42">
        <v>7.5162789999999999</v>
      </c>
      <c r="CB2157" s="42">
        <v>236.76279099999999</v>
      </c>
      <c r="CC2157" s="42">
        <v>0</v>
      </c>
      <c r="CD2157" s="42">
        <v>7.5162789999999999</v>
      </c>
      <c r="CE2157" s="42">
        <v>45.097673999999998</v>
      </c>
      <c r="CF2157" s="42">
        <v>63.888371999999997</v>
      </c>
      <c r="CG2157" s="42">
        <v>78.920929999999998</v>
      </c>
      <c r="CH2157" s="42">
        <v>33.823256000000001</v>
      </c>
      <c r="CI2157" s="42">
        <v>0</v>
      </c>
      <c r="CJ2157" s="42">
        <v>7.5162789999999999</v>
      </c>
      <c r="CK2157" s="42">
        <v>206.69767400000001</v>
      </c>
      <c r="CL2157" s="42">
        <v>0</v>
      </c>
      <c r="CM2157" s="42">
        <v>7.5162789999999999</v>
      </c>
      <c r="CN2157" s="42">
        <v>7.5162789999999999</v>
      </c>
      <c r="CO2157" s="42">
        <v>11.274419</v>
      </c>
      <c r="CP2157" s="42">
        <v>18.790697999999999</v>
      </c>
      <c r="CQ2157" s="42">
        <v>0</v>
      </c>
      <c r="CR2157" s="42">
        <v>154.083721</v>
      </c>
      <c r="CS2157" s="42">
        <v>7.5162789999999999</v>
      </c>
    </row>
    <row r="2158" spans="1:97">
      <c r="A2158" s="40" t="s">
        <v>5024</v>
      </c>
      <c r="B2158" s="40" t="s">
        <v>289</v>
      </c>
      <c r="C2158" s="40" t="s">
        <v>4176</v>
      </c>
      <c r="D2158" s="40" t="s">
        <v>4187</v>
      </c>
      <c r="E2158" s="40" t="s">
        <v>4188</v>
      </c>
      <c r="F2158" s="40" t="s">
        <v>2814</v>
      </c>
      <c r="G2158" s="41" t="s">
        <v>294</v>
      </c>
      <c r="H2158" s="40" t="s">
        <v>5025</v>
      </c>
      <c r="I2158" s="42">
        <v>123</v>
      </c>
      <c r="J2158" s="42">
        <v>19.68</v>
      </c>
      <c r="K2158" s="42">
        <v>11.808</v>
      </c>
      <c r="L2158" s="42">
        <v>28.536000000000001</v>
      </c>
      <c r="M2158" s="42">
        <v>26.568000000000001</v>
      </c>
      <c r="N2158" s="42">
        <v>22.632000000000001</v>
      </c>
      <c r="O2158" s="42">
        <v>13.776</v>
      </c>
      <c r="P2158" s="42">
        <v>13</v>
      </c>
      <c r="Q2158" s="42">
        <v>18</v>
      </c>
      <c r="R2158" s="42">
        <v>21</v>
      </c>
      <c r="S2158" s="42">
        <v>25</v>
      </c>
      <c r="T2158" s="42">
        <v>21</v>
      </c>
      <c r="U2158" s="42">
        <v>16</v>
      </c>
      <c r="V2158" s="42">
        <v>66.912000000000006</v>
      </c>
      <c r="W2158" s="42">
        <v>11.808</v>
      </c>
      <c r="X2158" s="42">
        <v>5.9039999999999999</v>
      </c>
      <c r="Y2158" s="42">
        <v>13.776</v>
      </c>
      <c r="Z2158" s="42">
        <v>16.728000000000002</v>
      </c>
      <c r="AA2158" s="42">
        <v>11.808</v>
      </c>
      <c r="AB2158" s="42">
        <v>5.9039999999999999</v>
      </c>
      <c r="AC2158" s="42">
        <v>0.98399999999999999</v>
      </c>
      <c r="AD2158" s="42">
        <v>13.776</v>
      </c>
      <c r="AE2158" s="42">
        <v>38.375999999999998</v>
      </c>
      <c r="AF2158" s="42">
        <v>14.76</v>
      </c>
      <c r="AG2158" s="42">
        <v>56.088000000000001</v>
      </c>
      <c r="AH2158" s="42">
        <v>7.8719999999999999</v>
      </c>
      <c r="AI2158" s="42">
        <v>5.9039999999999999</v>
      </c>
      <c r="AJ2158" s="42">
        <v>14.76</v>
      </c>
      <c r="AK2158" s="42">
        <v>9.84</v>
      </c>
      <c r="AL2158" s="42">
        <v>10.824</v>
      </c>
      <c r="AM2158" s="42">
        <v>6.8879999999999999</v>
      </c>
      <c r="AN2158" s="42">
        <v>0</v>
      </c>
      <c r="AO2158" s="42">
        <v>9.84</v>
      </c>
      <c r="AP2158" s="42">
        <v>34.44</v>
      </c>
      <c r="AQ2158" s="42">
        <v>11.808</v>
      </c>
      <c r="AR2158" s="42">
        <v>102.336</v>
      </c>
      <c r="AS2158" s="42">
        <v>3.9359999999999999</v>
      </c>
      <c r="AT2158" s="42">
        <v>0</v>
      </c>
      <c r="AU2158" s="42">
        <v>7.8719999999999999</v>
      </c>
      <c r="AV2158" s="42">
        <v>3.9359999999999999</v>
      </c>
      <c r="AW2158" s="42">
        <v>7.8719999999999999</v>
      </c>
      <c r="AX2158" s="42">
        <v>19.68</v>
      </c>
      <c r="AY2158" s="42">
        <v>35.423999999999999</v>
      </c>
      <c r="AZ2158" s="42">
        <v>23.616</v>
      </c>
      <c r="BA2158" s="42">
        <v>51.167999999999999</v>
      </c>
      <c r="BB2158" s="42">
        <v>0</v>
      </c>
      <c r="BC2158" s="42">
        <v>0</v>
      </c>
      <c r="BD2158" s="42">
        <v>3.9359999999999999</v>
      </c>
      <c r="BE2158" s="42">
        <v>0</v>
      </c>
      <c r="BF2158" s="42">
        <v>0</v>
      </c>
      <c r="BG2158" s="42">
        <v>19.68</v>
      </c>
      <c r="BH2158" s="42">
        <v>19.68</v>
      </c>
      <c r="BI2158" s="42">
        <v>7.8719999999999999</v>
      </c>
      <c r="BJ2158" s="42">
        <v>51.167999999999999</v>
      </c>
      <c r="BK2158" s="42">
        <v>3.9359999999999999</v>
      </c>
      <c r="BL2158" s="42">
        <v>0</v>
      </c>
      <c r="BM2158" s="42">
        <v>3.9359999999999999</v>
      </c>
      <c r="BN2158" s="42">
        <v>3.9359999999999999</v>
      </c>
      <c r="BO2158" s="42">
        <v>7.8719999999999999</v>
      </c>
      <c r="BP2158" s="42">
        <v>0</v>
      </c>
      <c r="BQ2158" s="42">
        <v>15.744</v>
      </c>
      <c r="BR2158" s="42">
        <v>15.744</v>
      </c>
      <c r="BS2158" s="42">
        <v>7.8719999999999999</v>
      </c>
      <c r="BT2158" s="42">
        <v>0</v>
      </c>
      <c r="BU2158" s="42">
        <v>0</v>
      </c>
      <c r="BV2158" s="42">
        <v>0</v>
      </c>
      <c r="BW2158" s="42">
        <v>0</v>
      </c>
      <c r="BX2158" s="42">
        <v>0</v>
      </c>
      <c r="BY2158" s="42">
        <v>0</v>
      </c>
      <c r="BZ2158" s="42">
        <v>0</v>
      </c>
      <c r="CA2158" s="42">
        <v>7.8719999999999999</v>
      </c>
      <c r="CB2158" s="42">
        <v>51.167999999999999</v>
      </c>
      <c r="CC2158" s="42">
        <v>0</v>
      </c>
      <c r="CD2158" s="42">
        <v>0</v>
      </c>
      <c r="CE2158" s="42">
        <v>7.8719999999999999</v>
      </c>
      <c r="CF2158" s="42">
        <v>3.9359999999999999</v>
      </c>
      <c r="CG2158" s="42">
        <v>7.8719999999999999</v>
      </c>
      <c r="CH2158" s="42">
        <v>15.744</v>
      </c>
      <c r="CI2158" s="42">
        <v>0</v>
      </c>
      <c r="CJ2158" s="42">
        <v>15.744</v>
      </c>
      <c r="CK2158" s="42">
        <v>43.295999999999999</v>
      </c>
      <c r="CL2158" s="42">
        <v>3.9359999999999999</v>
      </c>
      <c r="CM2158" s="42">
        <v>0</v>
      </c>
      <c r="CN2158" s="42">
        <v>0</v>
      </c>
      <c r="CO2158" s="42">
        <v>0</v>
      </c>
      <c r="CP2158" s="42">
        <v>0</v>
      </c>
      <c r="CQ2158" s="42">
        <v>3.9359999999999999</v>
      </c>
      <c r="CR2158" s="42">
        <v>35.423999999999999</v>
      </c>
      <c r="CS2158" s="42">
        <v>0</v>
      </c>
    </row>
    <row r="2159" spans="1:97">
      <c r="A2159" s="40" t="s">
        <v>5026</v>
      </c>
      <c r="B2159" s="40" t="s">
        <v>289</v>
      </c>
      <c r="C2159" s="40" t="s">
        <v>4176</v>
      </c>
      <c r="D2159" s="40" t="s">
        <v>4177</v>
      </c>
      <c r="E2159" s="40" t="s">
        <v>4286</v>
      </c>
      <c r="F2159" s="40" t="s">
        <v>2814</v>
      </c>
      <c r="G2159" s="41" t="s">
        <v>294</v>
      </c>
      <c r="H2159" s="40" t="s">
        <v>5027</v>
      </c>
      <c r="I2159" s="42">
        <v>1329</v>
      </c>
      <c r="J2159" s="42">
        <v>288</v>
      </c>
      <c r="K2159" s="42">
        <v>161</v>
      </c>
      <c r="L2159" s="42">
        <v>302</v>
      </c>
      <c r="M2159" s="42">
        <v>299</v>
      </c>
      <c r="N2159" s="42">
        <v>203</v>
      </c>
      <c r="O2159" s="42">
        <v>76</v>
      </c>
      <c r="P2159" s="42">
        <v>245</v>
      </c>
      <c r="Q2159" s="42">
        <v>228</v>
      </c>
      <c r="R2159" s="42">
        <v>268</v>
      </c>
      <c r="S2159" s="42">
        <v>247</v>
      </c>
      <c r="T2159" s="42">
        <v>136</v>
      </c>
      <c r="U2159" s="42">
        <v>70</v>
      </c>
      <c r="V2159" s="42">
        <v>664</v>
      </c>
      <c r="W2159" s="42">
        <v>154</v>
      </c>
      <c r="X2159" s="42">
        <v>77</v>
      </c>
      <c r="Y2159" s="42">
        <v>150</v>
      </c>
      <c r="Z2159" s="42">
        <v>151</v>
      </c>
      <c r="AA2159" s="42">
        <v>97</v>
      </c>
      <c r="AB2159" s="42">
        <v>35</v>
      </c>
      <c r="AC2159" s="42">
        <v>0</v>
      </c>
      <c r="AD2159" s="42">
        <v>185</v>
      </c>
      <c r="AE2159" s="42">
        <v>389</v>
      </c>
      <c r="AF2159" s="42">
        <v>90</v>
      </c>
      <c r="AG2159" s="42">
        <v>665</v>
      </c>
      <c r="AH2159" s="42">
        <v>134</v>
      </c>
      <c r="AI2159" s="42">
        <v>84</v>
      </c>
      <c r="AJ2159" s="42">
        <v>152</v>
      </c>
      <c r="AK2159" s="42">
        <v>148</v>
      </c>
      <c r="AL2159" s="42">
        <v>106</v>
      </c>
      <c r="AM2159" s="42">
        <v>38</v>
      </c>
      <c r="AN2159" s="42">
        <v>3</v>
      </c>
      <c r="AO2159" s="42">
        <v>167</v>
      </c>
      <c r="AP2159" s="42">
        <v>398</v>
      </c>
      <c r="AQ2159" s="42">
        <v>100</v>
      </c>
      <c r="AR2159" s="42">
        <v>1044</v>
      </c>
      <c r="AS2159" s="42">
        <v>8</v>
      </c>
      <c r="AT2159" s="42">
        <v>52</v>
      </c>
      <c r="AU2159" s="42">
        <v>72</v>
      </c>
      <c r="AV2159" s="42">
        <v>188</v>
      </c>
      <c r="AW2159" s="42">
        <v>236</v>
      </c>
      <c r="AX2159" s="42">
        <v>128</v>
      </c>
      <c r="AY2159" s="42">
        <v>232</v>
      </c>
      <c r="AZ2159" s="42">
        <v>128</v>
      </c>
      <c r="BA2159" s="42">
        <v>532</v>
      </c>
      <c r="BB2159" s="42">
        <v>8</v>
      </c>
      <c r="BC2159" s="42">
        <v>40</v>
      </c>
      <c r="BD2159" s="42">
        <v>48</v>
      </c>
      <c r="BE2159" s="42">
        <v>108</v>
      </c>
      <c r="BF2159" s="42">
        <v>52</v>
      </c>
      <c r="BG2159" s="42">
        <v>112</v>
      </c>
      <c r="BH2159" s="42">
        <v>120</v>
      </c>
      <c r="BI2159" s="42">
        <v>44</v>
      </c>
      <c r="BJ2159" s="42">
        <v>512</v>
      </c>
      <c r="BK2159" s="42">
        <v>0</v>
      </c>
      <c r="BL2159" s="42">
        <v>12</v>
      </c>
      <c r="BM2159" s="42">
        <v>24</v>
      </c>
      <c r="BN2159" s="42">
        <v>80</v>
      </c>
      <c r="BO2159" s="42">
        <v>184</v>
      </c>
      <c r="BP2159" s="42">
        <v>16</v>
      </c>
      <c r="BQ2159" s="42">
        <v>112</v>
      </c>
      <c r="BR2159" s="42">
        <v>84</v>
      </c>
      <c r="BS2159" s="42">
        <v>100</v>
      </c>
      <c r="BT2159" s="42">
        <v>0</v>
      </c>
      <c r="BU2159" s="42">
        <v>0</v>
      </c>
      <c r="BV2159" s="42">
        <v>4</v>
      </c>
      <c r="BW2159" s="42">
        <v>12</v>
      </c>
      <c r="BX2159" s="42">
        <v>16</v>
      </c>
      <c r="BY2159" s="42">
        <v>24</v>
      </c>
      <c r="BZ2159" s="42">
        <v>0</v>
      </c>
      <c r="CA2159" s="42">
        <v>44</v>
      </c>
      <c r="CB2159" s="42">
        <v>596</v>
      </c>
      <c r="CC2159" s="42">
        <v>8</v>
      </c>
      <c r="CD2159" s="42">
        <v>40</v>
      </c>
      <c r="CE2159" s="42">
        <v>44</v>
      </c>
      <c r="CF2159" s="42">
        <v>156</v>
      </c>
      <c r="CG2159" s="42">
        <v>204</v>
      </c>
      <c r="CH2159" s="42">
        <v>100</v>
      </c>
      <c r="CI2159" s="42">
        <v>0</v>
      </c>
      <c r="CJ2159" s="42">
        <v>44</v>
      </c>
      <c r="CK2159" s="42">
        <v>348</v>
      </c>
      <c r="CL2159" s="42">
        <v>0</v>
      </c>
      <c r="CM2159" s="42">
        <v>12</v>
      </c>
      <c r="CN2159" s="42">
        <v>24</v>
      </c>
      <c r="CO2159" s="42">
        <v>20</v>
      </c>
      <c r="CP2159" s="42">
        <v>16</v>
      </c>
      <c r="CQ2159" s="42">
        <v>4</v>
      </c>
      <c r="CR2159" s="42">
        <v>232</v>
      </c>
      <c r="CS2159" s="42">
        <v>40</v>
      </c>
    </row>
    <row r="2160" spans="1:97">
      <c r="A2160" s="40" t="s">
        <v>5028</v>
      </c>
      <c r="B2160" s="40" t="s">
        <v>289</v>
      </c>
      <c r="C2160" s="40" t="s">
        <v>4176</v>
      </c>
      <c r="D2160" s="40" t="s">
        <v>4187</v>
      </c>
      <c r="E2160" s="40" t="s">
        <v>4246</v>
      </c>
      <c r="F2160" s="40" t="s">
        <v>2814</v>
      </c>
      <c r="G2160" s="41" t="s">
        <v>294</v>
      </c>
      <c r="H2160" s="40" t="s">
        <v>5029</v>
      </c>
      <c r="I2160" s="42">
        <v>1075</v>
      </c>
      <c r="J2160" s="42">
        <v>162</v>
      </c>
      <c r="K2160" s="42">
        <v>147</v>
      </c>
      <c r="L2160" s="42">
        <v>175</v>
      </c>
      <c r="M2160" s="42">
        <v>248</v>
      </c>
      <c r="N2160" s="42">
        <v>176</v>
      </c>
      <c r="O2160" s="42">
        <v>167</v>
      </c>
      <c r="P2160" s="42">
        <v>188</v>
      </c>
      <c r="Q2160" s="42">
        <v>186</v>
      </c>
      <c r="R2160" s="42">
        <v>238</v>
      </c>
      <c r="S2160" s="42">
        <v>184</v>
      </c>
      <c r="T2160" s="42">
        <v>185</v>
      </c>
      <c r="U2160" s="42">
        <v>157</v>
      </c>
      <c r="V2160" s="42">
        <v>508</v>
      </c>
      <c r="W2160" s="42">
        <v>89</v>
      </c>
      <c r="X2160" s="42">
        <v>69</v>
      </c>
      <c r="Y2160" s="42">
        <v>84</v>
      </c>
      <c r="Z2160" s="42">
        <v>122</v>
      </c>
      <c r="AA2160" s="42">
        <v>89</v>
      </c>
      <c r="AB2160" s="42">
        <v>48</v>
      </c>
      <c r="AC2160" s="42">
        <v>7</v>
      </c>
      <c r="AD2160" s="42">
        <v>112</v>
      </c>
      <c r="AE2160" s="42">
        <v>290</v>
      </c>
      <c r="AF2160" s="42">
        <v>106</v>
      </c>
      <c r="AG2160" s="42">
        <v>567</v>
      </c>
      <c r="AH2160" s="42">
        <v>73</v>
      </c>
      <c r="AI2160" s="42">
        <v>78</v>
      </c>
      <c r="AJ2160" s="42">
        <v>91</v>
      </c>
      <c r="AK2160" s="42">
        <v>126</v>
      </c>
      <c r="AL2160" s="42">
        <v>87</v>
      </c>
      <c r="AM2160" s="42">
        <v>95</v>
      </c>
      <c r="AN2160" s="42">
        <v>17</v>
      </c>
      <c r="AO2160" s="42">
        <v>102</v>
      </c>
      <c r="AP2160" s="42">
        <v>299</v>
      </c>
      <c r="AQ2160" s="42">
        <v>166</v>
      </c>
      <c r="AR2160" s="42">
        <v>900</v>
      </c>
      <c r="AS2160" s="42">
        <v>12</v>
      </c>
      <c r="AT2160" s="42">
        <v>80</v>
      </c>
      <c r="AU2160" s="42">
        <v>24</v>
      </c>
      <c r="AV2160" s="42">
        <v>108</v>
      </c>
      <c r="AW2160" s="42">
        <v>112</v>
      </c>
      <c r="AX2160" s="42">
        <v>132</v>
      </c>
      <c r="AY2160" s="42">
        <v>328</v>
      </c>
      <c r="AZ2160" s="42">
        <v>104</v>
      </c>
      <c r="BA2160" s="42">
        <v>420</v>
      </c>
      <c r="BB2160" s="42">
        <v>4</v>
      </c>
      <c r="BC2160" s="42">
        <v>48</v>
      </c>
      <c r="BD2160" s="42">
        <v>12</v>
      </c>
      <c r="BE2160" s="42">
        <v>36</v>
      </c>
      <c r="BF2160" s="42">
        <v>36</v>
      </c>
      <c r="BG2160" s="42">
        <v>120</v>
      </c>
      <c r="BH2160" s="42">
        <v>120</v>
      </c>
      <c r="BI2160" s="42">
        <v>44</v>
      </c>
      <c r="BJ2160" s="42">
        <v>480</v>
      </c>
      <c r="BK2160" s="42">
        <v>8</v>
      </c>
      <c r="BL2160" s="42">
        <v>32</v>
      </c>
      <c r="BM2160" s="42">
        <v>12</v>
      </c>
      <c r="BN2160" s="42">
        <v>72</v>
      </c>
      <c r="BO2160" s="42">
        <v>76</v>
      </c>
      <c r="BP2160" s="42">
        <v>12</v>
      </c>
      <c r="BQ2160" s="42">
        <v>208</v>
      </c>
      <c r="BR2160" s="42">
        <v>60</v>
      </c>
      <c r="BS2160" s="42">
        <v>104</v>
      </c>
      <c r="BT2160" s="42">
        <v>0</v>
      </c>
      <c r="BU2160" s="42">
        <v>8</v>
      </c>
      <c r="BV2160" s="42">
        <v>0</v>
      </c>
      <c r="BW2160" s="42">
        <v>16</v>
      </c>
      <c r="BX2160" s="42">
        <v>12</v>
      </c>
      <c r="BY2160" s="42">
        <v>28</v>
      </c>
      <c r="BZ2160" s="42">
        <v>0</v>
      </c>
      <c r="CA2160" s="42">
        <v>40</v>
      </c>
      <c r="CB2160" s="42">
        <v>392</v>
      </c>
      <c r="CC2160" s="42">
        <v>12</v>
      </c>
      <c r="CD2160" s="42">
        <v>56</v>
      </c>
      <c r="CE2160" s="42">
        <v>20</v>
      </c>
      <c r="CF2160" s="42">
        <v>76</v>
      </c>
      <c r="CG2160" s="42">
        <v>92</v>
      </c>
      <c r="CH2160" s="42">
        <v>96</v>
      </c>
      <c r="CI2160" s="42">
        <v>0</v>
      </c>
      <c r="CJ2160" s="42">
        <v>40</v>
      </c>
      <c r="CK2160" s="42">
        <v>404</v>
      </c>
      <c r="CL2160" s="42">
        <v>0</v>
      </c>
      <c r="CM2160" s="42">
        <v>16</v>
      </c>
      <c r="CN2160" s="42">
        <v>4</v>
      </c>
      <c r="CO2160" s="42">
        <v>16</v>
      </c>
      <c r="CP2160" s="42">
        <v>8</v>
      </c>
      <c r="CQ2160" s="42">
        <v>8</v>
      </c>
      <c r="CR2160" s="42">
        <v>328</v>
      </c>
      <c r="CS2160" s="42">
        <v>24</v>
      </c>
    </row>
    <row r="2161" spans="1:97">
      <c r="A2161" s="40" t="s">
        <v>5030</v>
      </c>
      <c r="B2161" s="40" t="s">
        <v>289</v>
      </c>
      <c r="C2161" s="40" t="s">
        <v>4176</v>
      </c>
      <c r="D2161" s="40" t="s">
        <v>4177</v>
      </c>
      <c r="E2161" s="40" t="s">
        <v>5031</v>
      </c>
      <c r="F2161" s="40" t="s">
        <v>2814</v>
      </c>
      <c r="G2161" s="41" t="s">
        <v>294</v>
      </c>
      <c r="H2161" s="40" t="s">
        <v>5032</v>
      </c>
      <c r="I2161" s="42">
        <v>3218</v>
      </c>
      <c r="J2161" s="42">
        <v>487.725887</v>
      </c>
      <c r="K2161" s="42">
        <v>506.49519299999997</v>
      </c>
      <c r="L2161" s="42">
        <v>540.99706800000001</v>
      </c>
      <c r="M2161" s="42">
        <v>643.54968799999995</v>
      </c>
      <c r="N2161" s="42">
        <v>518.87548700000002</v>
      </c>
      <c r="O2161" s="42">
        <v>520.35667599999999</v>
      </c>
      <c r="P2161" s="42">
        <v>491</v>
      </c>
      <c r="Q2161" s="42">
        <v>626</v>
      </c>
      <c r="R2161" s="42">
        <v>587</v>
      </c>
      <c r="S2161" s="42">
        <v>538</v>
      </c>
      <c r="T2161" s="42">
        <v>524</v>
      </c>
      <c r="U2161" s="42">
        <v>436</v>
      </c>
      <c r="V2161" s="42">
        <v>1469.6197400000001</v>
      </c>
      <c r="W2161" s="42">
        <v>263.71817299999998</v>
      </c>
      <c r="X2161" s="42">
        <v>250.75332</v>
      </c>
      <c r="Y2161" s="42">
        <v>265.95704599999999</v>
      </c>
      <c r="Z2161" s="42">
        <v>305.42070699999999</v>
      </c>
      <c r="AA2161" s="42">
        <v>218.05881600000001</v>
      </c>
      <c r="AB2161" s="42">
        <v>144.753353</v>
      </c>
      <c r="AC2161" s="42">
        <v>20.958324000000001</v>
      </c>
      <c r="AD2161" s="42">
        <v>346.62762400000003</v>
      </c>
      <c r="AE2161" s="42">
        <v>828.82470699999999</v>
      </c>
      <c r="AF2161" s="42">
        <v>294.16740900000002</v>
      </c>
      <c r="AG2161" s="42">
        <v>1748.3802599999999</v>
      </c>
      <c r="AH2161" s="42">
        <v>224.00771399999999</v>
      </c>
      <c r="AI2161" s="42">
        <v>255.741874</v>
      </c>
      <c r="AJ2161" s="42">
        <v>275.04002200000002</v>
      </c>
      <c r="AK2161" s="42">
        <v>338.12898100000001</v>
      </c>
      <c r="AL2161" s="42">
        <v>300.81667099999999</v>
      </c>
      <c r="AM2161" s="42">
        <v>308.24637300000001</v>
      </c>
      <c r="AN2161" s="42">
        <v>46.398625000000003</v>
      </c>
      <c r="AO2161" s="42">
        <v>325.99883899999998</v>
      </c>
      <c r="AP2161" s="42">
        <v>894.02396999999996</v>
      </c>
      <c r="AQ2161" s="42">
        <v>528.35745099999997</v>
      </c>
      <c r="AR2161" s="42">
        <v>2776.1876459999999</v>
      </c>
      <c r="AS2161" s="42">
        <v>16.29147</v>
      </c>
      <c r="AT2161" s="42">
        <v>109.967423</v>
      </c>
      <c r="AU2161" s="42">
        <v>195.49764200000001</v>
      </c>
      <c r="AV2161" s="42">
        <v>321.75653499999999</v>
      </c>
      <c r="AW2161" s="42">
        <v>457.17938099999998</v>
      </c>
      <c r="AX2161" s="42">
        <v>330.51567699999998</v>
      </c>
      <c r="AY2161" s="42">
        <v>955.50304100000005</v>
      </c>
      <c r="AZ2161" s="42">
        <v>389.47647699999999</v>
      </c>
      <c r="BA2161" s="42">
        <v>1285.2901449999999</v>
      </c>
      <c r="BB2161" s="42">
        <v>16.29147</v>
      </c>
      <c r="BC2161" s="42">
        <v>77.384483000000003</v>
      </c>
      <c r="BD2161" s="42">
        <v>118.113158</v>
      </c>
      <c r="BE2161" s="42">
        <v>154.76896600000001</v>
      </c>
      <c r="BF2161" s="42">
        <v>109.967423</v>
      </c>
      <c r="BG2161" s="42">
        <v>289.78700099999998</v>
      </c>
      <c r="BH2161" s="42">
        <v>397.60872799999999</v>
      </c>
      <c r="BI2161" s="42">
        <v>121.368914</v>
      </c>
      <c r="BJ2161" s="42">
        <v>1490.8975009999999</v>
      </c>
      <c r="BK2161" s="42">
        <v>0</v>
      </c>
      <c r="BL2161" s="42">
        <v>32.582940000000001</v>
      </c>
      <c r="BM2161" s="42">
        <v>77.384483000000003</v>
      </c>
      <c r="BN2161" s="42">
        <v>166.98756900000001</v>
      </c>
      <c r="BO2161" s="42">
        <v>347.21195699999998</v>
      </c>
      <c r="BP2161" s="42">
        <v>40.728675000000003</v>
      </c>
      <c r="BQ2161" s="42">
        <v>557.89431400000001</v>
      </c>
      <c r="BR2161" s="42">
        <v>268.10756300000003</v>
      </c>
      <c r="BS2161" s="42">
        <v>333.62228299999998</v>
      </c>
      <c r="BT2161" s="42">
        <v>0</v>
      </c>
      <c r="BU2161" s="42">
        <v>8.1457350000000002</v>
      </c>
      <c r="BV2161" s="42">
        <v>0</v>
      </c>
      <c r="BW2161" s="42">
        <v>12.218603</v>
      </c>
      <c r="BX2161" s="42">
        <v>74.329831999999996</v>
      </c>
      <c r="BY2161" s="42">
        <v>76.979673000000005</v>
      </c>
      <c r="BZ2161" s="42">
        <v>0</v>
      </c>
      <c r="CA2161" s="42">
        <v>161.94844000000001</v>
      </c>
      <c r="CB2161" s="42">
        <v>1133.761246</v>
      </c>
      <c r="CC2161" s="42">
        <v>8.1457350000000002</v>
      </c>
      <c r="CD2161" s="42">
        <v>52.947277999999997</v>
      </c>
      <c r="CE2161" s="42">
        <v>154.76896600000001</v>
      </c>
      <c r="CF2161" s="42">
        <v>264.73638999999997</v>
      </c>
      <c r="CG2161" s="42">
        <v>301.39219700000001</v>
      </c>
      <c r="CH2161" s="42">
        <v>233.17166599999999</v>
      </c>
      <c r="CI2161" s="42">
        <v>4.0728679999999997</v>
      </c>
      <c r="CJ2161" s="42">
        <v>114.526146</v>
      </c>
      <c r="CK2161" s="42">
        <v>1308.8041169999999</v>
      </c>
      <c r="CL2161" s="42">
        <v>8.1457350000000002</v>
      </c>
      <c r="CM2161" s="42">
        <v>48.874409999999997</v>
      </c>
      <c r="CN2161" s="42">
        <v>40.728675000000003</v>
      </c>
      <c r="CO2161" s="42">
        <v>44.801543000000002</v>
      </c>
      <c r="CP2161" s="42">
        <v>81.457351000000003</v>
      </c>
      <c r="CQ2161" s="42">
        <v>20.364338</v>
      </c>
      <c r="CR2161" s="42">
        <v>951.43017399999997</v>
      </c>
      <c r="CS2161" s="42">
        <v>113.001891</v>
      </c>
    </row>
    <row r="2162" spans="1:97">
      <c r="A2162" s="40" t="s">
        <v>5033</v>
      </c>
      <c r="B2162" s="40" t="s">
        <v>289</v>
      </c>
      <c r="C2162" s="40" t="s">
        <v>4176</v>
      </c>
      <c r="D2162" s="40" t="s">
        <v>4177</v>
      </c>
      <c r="E2162" s="40" t="s">
        <v>4184</v>
      </c>
      <c r="F2162" s="40" t="s">
        <v>2814</v>
      </c>
      <c r="G2162" s="41" t="s">
        <v>294</v>
      </c>
      <c r="H2162" s="40" t="s">
        <v>5034</v>
      </c>
      <c r="I2162" s="42">
        <v>154</v>
      </c>
      <c r="J2162" s="42">
        <v>29.381578999999999</v>
      </c>
      <c r="K2162" s="42">
        <v>21.276316000000001</v>
      </c>
      <c r="L2162" s="42">
        <v>37.486842000000003</v>
      </c>
      <c r="M2162" s="42">
        <v>27.355263000000001</v>
      </c>
      <c r="N2162" s="42">
        <v>26.342105</v>
      </c>
      <c r="O2162" s="42">
        <v>12.157895</v>
      </c>
      <c r="P2162" s="42">
        <v>25</v>
      </c>
      <c r="Q2162" s="42">
        <v>18</v>
      </c>
      <c r="R2162" s="42">
        <v>36</v>
      </c>
      <c r="S2162" s="42">
        <v>26</v>
      </c>
      <c r="T2162" s="42">
        <v>34</v>
      </c>
      <c r="U2162" s="42">
        <v>6</v>
      </c>
      <c r="V2162" s="42">
        <v>78.013158000000004</v>
      </c>
      <c r="W2162" s="42">
        <v>14.184210999999999</v>
      </c>
      <c r="X2162" s="42">
        <v>11.144736999999999</v>
      </c>
      <c r="Y2162" s="42">
        <v>18.236841999999999</v>
      </c>
      <c r="Z2162" s="42">
        <v>14.184210999999999</v>
      </c>
      <c r="AA2162" s="42">
        <v>14.184210999999999</v>
      </c>
      <c r="AB2162" s="42">
        <v>6.0789470000000003</v>
      </c>
      <c r="AC2162" s="42">
        <v>0</v>
      </c>
      <c r="AD2162" s="42">
        <v>21.276316000000001</v>
      </c>
      <c r="AE2162" s="42">
        <v>42.552632000000003</v>
      </c>
      <c r="AF2162" s="42">
        <v>14.184210999999999</v>
      </c>
      <c r="AG2162" s="42">
        <v>75.986841999999996</v>
      </c>
      <c r="AH2162" s="42">
        <v>15.197368000000001</v>
      </c>
      <c r="AI2162" s="42">
        <v>10.131579</v>
      </c>
      <c r="AJ2162" s="42">
        <v>19.25</v>
      </c>
      <c r="AK2162" s="42">
        <v>13.171053000000001</v>
      </c>
      <c r="AL2162" s="42">
        <v>12.157895</v>
      </c>
      <c r="AM2162" s="42">
        <v>5.0657889999999997</v>
      </c>
      <c r="AN2162" s="42">
        <v>1.013158</v>
      </c>
      <c r="AO2162" s="42">
        <v>21.276316000000001</v>
      </c>
      <c r="AP2162" s="42">
        <v>40.526316000000001</v>
      </c>
      <c r="AQ2162" s="42">
        <v>14.184210999999999</v>
      </c>
      <c r="AR2162" s="42">
        <v>137.78947400000001</v>
      </c>
      <c r="AS2162" s="42">
        <v>0</v>
      </c>
      <c r="AT2162" s="42">
        <v>4.052632</v>
      </c>
      <c r="AU2162" s="42">
        <v>4.052632</v>
      </c>
      <c r="AV2162" s="42">
        <v>16.210526000000002</v>
      </c>
      <c r="AW2162" s="42">
        <v>40.526316000000001</v>
      </c>
      <c r="AX2162" s="42">
        <v>24.315788999999999</v>
      </c>
      <c r="AY2162" s="42">
        <v>24.315788999999999</v>
      </c>
      <c r="AZ2162" s="42">
        <v>24.315788999999999</v>
      </c>
      <c r="BA2162" s="42">
        <v>68.894737000000006</v>
      </c>
      <c r="BB2162" s="42">
        <v>0</v>
      </c>
      <c r="BC2162" s="42">
        <v>4.052632</v>
      </c>
      <c r="BD2162" s="42">
        <v>0</v>
      </c>
      <c r="BE2162" s="42">
        <v>16.210526000000002</v>
      </c>
      <c r="BF2162" s="42">
        <v>12.157895</v>
      </c>
      <c r="BG2162" s="42">
        <v>16.210526000000002</v>
      </c>
      <c r="BH2162" s="42">
        <v>16.210526000000002</v>
      </c>
      <c r="BI2162" s="42">
        <v>4.052632</v>
      </c>
      <c r="BJ2162" s="42">
        <v>68.894737000000006</v>
      </c>
      <c r="BK2162" s="42">
        <v>0</v>
      </c>
      <c r="BL2162" s="42">
        <v>0</v>
      </c>
      <c r="BM2162" s="42">
        <v>4.052632</v>
      </c>
      <c r="BN2162" s="42">
        <v>0</v>
      </c>
      <c r="BO2162" s="42">
        <v>28.368421000000001</v>
      </c>
      <c r="BP2162" s="42">
        <v>8.1052630000000008</v>
      </c>
      <c r="BQ2162" s="42">
        <v>8.1052630000000008</v>
      </c>
      <c r="BR2162" s="42">
        <v>20.263158000000001</v>
      </c>
      <c r="BS2162" s="42">
        <v>24.315788999999999</v>
      </c>
      <c r="BT2162" s="42">
        <v>0</v>
      </c>
      <c r="BU2162" s="42">
        <v>0</v>
      </c>
      <c r="BV2162" s="42">
        <v>0</v>
      </c>
      <c r="BW2162" s="42">
        <v>0</v>
      </c>
      <c r="BX2162" s="42">
        <v>12.157895</v>
      </c>
      <c r="BY2162" s="42">
        <v>4.052632</v>
      </c>
      <c r="BZ2162" s="42">
        <v>0</v>
      </c>
      <c r="CA2162" s="42">
        <v>8.1052630000000008</v>
      </c>
      <c r="CB2162" s="42">
        <v>68.894737000000006</v>
      </c>
      <c r="CC2162" s="42">
        <v>0</v>
      </c>
      <c r="CD2162" s="42">
        <v>4.052632</v>
      </c>
      <c r="CE2162" s="42">
        <v>0</v>
      </c>
      <c r="CF2162" s="42">
        <v>16.210526000000002</v>
      </c>
      <c r="CG2162" s="42">
        <v>28.368421000000001</v>
      </c>
      <c r="CH2162" s="42">
        <v>20.263158000000001</v>
      </c>
      <c r="CI2162" s="42">
        <v>0</v>
      </c>
      <c r="CJ2162" s="42">
        <v>0</v>
      </c>
      <c r="CK2162" s="42">
        <v>44.578946999999999</v>
      </c>
      <c r="CL2162" s="42">
        <v>0</v>
      </c>
      <c r="CM2162" s="42">
        <v>0</v>
      </c>
      <c r="CN2162" s="42">
        <v>4.052632</v>
      </c>
      <c r="CO2162" s="42">
        <v>0</v>
      </c>
      <c r="CP2162" s="42">
        <v>0</v>
      </c>
      <c r="CQ2162" s="42">
        <v>0</v>
      </c>
      <c r="CR2162" s="42">
        <v>24.315788999999999</v>
      </c>
      <c r="CS2162" s="42">
        <v>16.210526000000002</v>
      </c>
    </row>
    <row r="2163" spans="1:97">
      <c r="A2163" s="40" t="s">
        <v>5035</v>
      </c>
      <c r="B2163" s="40" t="s">
        <v>289</v>
      </c>
      <c r="C2163" s="40" t="s">
        <v>4176</v>
      </c>
      <c r="D2163" s="40" t="s">
        <v>4177</v>
      </c>
      <c r="E2163" s="40" t="s">
        <v>4319</v>
      </c>
      <c r="F2163" s="40" t="s">
        <v>2814</v>
      </c>
      <c r="G2163" s="41" t="s">
        <v>294</v>
      </c>
      <c r="H2163" s="40" t="s">
        <v>5036</v>
      </c>
      <c r="I2163" s="42">
        <v>1493</v>
      </c>
      <c r="J2163" s="42">
        <v>407.19169900000003</v>
      </c>
      <c r="K2163" s="42">
        <v>209.29446100000001</v>
      </c>
      <c r="L2163" s="42">
        <v>427.91392300000001</v>
      </c>
      <c r="M2163" s="42">
        <v>254.84712300000001</v>
      </c>
      <c r="N2163" s="42">
        <v>130.55000999999999</v>
      </c>
      <c r="O2163" s="42">
        <v>63.202782999999997</v>
      </c>
      <c r="P2163" s="42">
        <v>131</v>
      </c>
      <c r="Q2163" s="42">
        <v>115</v>
      </c>
      <c r="R2163" s="42">
        <v>183</v>
      </c>
      <c r="S2163" s="42">
        <v>164</v>
      </c>
      <c r="T2163" s="42">
        <v>105</v>
      </c>
      <c r="U2163" s="42">
        <v>42</v>
      </c>
      <c r="V2163" s="42">
        <v>736.63882799999999</v>
      </c>
      <c r="W2163" s="42">
        <v>197.89723799999999</v>
      </c>
      <c r="X2163" s="42">
        <v>117.08056500000001</v>
      </c>
      <c r="Y2163" s="42">
        <v>206.186128</v>
      </c>
      <c r="Z2163" s="42">
        <v>127.405446</v>
      </c>
      <c r="AA2163" s="42">
        <v>59.058337999999999</v>
      </c>
      <c r="AB2163" s="42">
        <v>29.011113000000002</v>
      </c>
      <c r="AC2163" s="42">
        <v>0</v>
      </c>
      <c r="AD2163" s="42">
        <v>236.233352</v>
      </c>
      <c r="AE2163" s="42">
        <v>432.02213699999999</v>
      </c>
      <c r="AF2163" s="42">
        <v>68.383339000000007</v>
      </c>
      <c r="AG2163" s="42">
        <v>756.36117200000001</v>
      </c>
      <c r="AH2163" s="42">
        <v>209.29446100000001</v>
      </c>
      <c r="AI2163" s="42">
        <v>92.213896000000005</v>
      </c>
      <c r="AJ2163" s="42">
        <v>221.72779499999999</v>
      </c>
      <c r="AK2163" s="42">
        <v>127.441677</v>
      </c>
      <c r="AL2163" s="42">
        <v>71.491671999999994</v>
      </c>
      <c r="AM2163" s="42">
        <v>34.191668999999997</v>
      </c>
      <c r="AN2163" s="42">
        <v>0</v>
      </c>
      <c r="AO2163" s="42">
        <v>240.37779699999999</v>
      </c>
      <c r="AP2163" s="42">
        <v>441.38336900000002</v>
      </c>
      <c r="AQ2163" s="42">
        <v>74.600005999999993</v>
      </c>
      <c r="AR2163" s="42">
        <v>1093.988499</v>
      </c>
      <c r="AS2163" s="42">
        <v>24.866669000000002</v>
      </c>
      <c r="AT2163" s="42">
        <v>24.866669000000002</v>
      </c>
      <c r="AU2163" s="42">
        <v>132.62223299999999</v>
      </c>
      <c r="AV2163" s="42">
        <v>277.67779999999999</v>
      </c>
      <c r="AW2163" s="42">
        <v>198.93334899999999</v>
      </c>
      <c r="AX2163" s="42">
        <v>95.322230000000005</v>
      </c>
      <c r="AY2163" s="42">
        <v>207.222239</v>
      </c>
      <c r="AZ2163" s="42">
        <v>132.47731099999999</v>
      </c>
      <c r="BA2163" s="42">
        <v>580.07734700000003</v>
      </c>
      <c r="BB2163" s="42">
        <v>16.577779</v>
      </c>
      <c r="BC2163" s="42">
        <v>20.722224000000001</v>
      </c>
      <c r="BD2163" s="42">
        <v>91.177785</v>
      </c>
      <c r="BE2163" s="42">
        <v>132.62223299999999</v>
      </c>
      <c r="BF2163" s="42">
        <v>58.022227000000001</v>
      </c>
      <c r="BG2163" s="42">
        <v>91.177785</v>
      </c>
      <c r="BH2163" s="42">
        <v>107.75556400000001</v>
      </c>
      <c r="BI2163" s="42">
        <v>62.021749999999997</v>
      </c>
      <c r="BJ2163" s="42">
        <v>513.91115200000002</v>
      </c>
      <c r="BK2163" s="42">
        <v>8.2888900000000003</v>
      </c>
      <c r="BL2163" s="42">
        <v>4.1444450000000002</v>
      </c>
      <c r="BM2163" s="42">
        <v>41.444448000000001</v>
      </c>
      <c r="BN2163" s="42">
        <v>145.055567</v>
      </c>
      <c r="BO2163" s="42">
        <v>140.91112200000001</v>
      </c>
      <c r="BP2163" s="42">
        <v>4.1444450000000002</v>
      </c>
      <c r="BQ2163" s="42">
        <v>99.466674999999995</v>
      </c>
      <c r="BR2163" s="42">
        <v>70.455561000000003</v>
      </c>
      <c r="BS2163" s="42">
        <v>107.75556400000001</v>
      </c>
      <c r="BT2163" s="42">
        <v>0</v>
      </c>
      <c r="BU2163" s="42">
        <v>0</v>
      </c>
      <c r="BV2163" s="42">
        <v>0</v>
      </c>
      <c r="BW2163" s="42">
        <v>24.866669000000002</v>
      </c>
      <c r="BX2163" s="42">
        <v>8.2888900000000003</v>
      </c>
      <c r="BY2163" s="42">
        <v>0</v>
      </c>
      <c r="BZ2163" s="42">
        <v>0</v>
      </c>
      <c r="CA2163" s="42">
        <v>74.600005999999993</v>
      </c>
      <c r="CB2163" s="42">
        <v>708.70005700000002</v>
      </c>
      <c r="CC2163" s="42">
        <v>8.2888900000000003</v>
      </c>
      <c r="CD2163" s="42">
        <v>24.866669000000002</v>
      </c>
      <c r="CE2163" s="42">
        <v>128.477788</v>
      </c>
      <c r="CF2163" s="42">
        <v>232.08890700000001</v>
      </c>
      <c r="CG2163" s="42">
        <v>182.35557</v>
      </c>
      <c r="CH2163" s="42">
        <v>78.744450999999998</v>
      </c>
      <c r="CI2163" s="42">
        <v>4.1444450000000002</v>
      </c>
      <c r="CJ2163" s="42">
        <v>49.733336999999999</v>
      </c>
      <c r="CK2163" s="42">
        <v>277.53287799999998</v>
      </c>
      <c r="CL2163" s="42">
        <v>16.577779</v>
      </c>
      <c r="CM2163" s="42">
        <v>0</v>
      </c>
      <c r="CN2163" s="42">
        <v>4.1444450000000002</v>
      </c>
      <c r="CO2163" s="42">
        <v>20.722224000000001</v>
      </c>
      <c r="CP2163" s="42">
        <v>8.2888900000000003</v>
      </c>
      <c r="CQ2163" s="42">
        <v>16.577779</v>
      </c>
      <c r="CR2163" s="42">
        <v>203.07779400000001</v>
      </c>
      <c r="CS2163" s="42">
        <v>8.1439679999999992</v>
      </c>
    </row>
    <row r="2164" spans="1:97">
      <c r="A2164" s="40" t="s">
        <v>5037</v>
      </c>
      <c r="B2164" s="40" t="s">
        <v>289</v>
      </c>
      <c r="C2164" s="40" t="s">
        <v>4176</v>
      </c>
      <c r="D2164" s="40" t="s">
        <v>4187</v>
      </c>
      <c r="E2164" s="40" t="s">
        <v>4246</v>
      </c>
      <c r="F2164" s="40" t="s">
        <v>2814</v>
      </c>
      <c r="G2164" s="41" t="s">
        <v>294</v>
      </c>
      <c r="H2164" s="40" t="s">
        <v>5038</v>
      </c>
      <c r="I2164" s="42">
        <v>243</v>
      </c>
      <c r="J2164" s="42">
        <v>57.526530999999999</v>
      </c>
      <c r="K2164" s="42">
        <v>20.828571</v>
      </c>
      <c r="L2164" s="42">
        <v>47.608162999999998</v>
      </c>
      <c r="M2164" s="42">
        <v>43.640816000000001</v>
      </c>
      <c r="N2164" s="42">
        <v>46.616326999999998</v>
      </c>
      <c r="O2164" s="42">
        <v>26.779592000000001</v>
      </c>
      <c r="P2164" s="42">
        <v>32</v>
      </c>
      <c r="Q2164" s="42">
        <v>27</v>
      </c>
      <c r="R2164" s="42">
        <v>42</v>
      </c>
      <c r="S2164" s="42">
        <v>45</v>
      </c>
      <c r="T2164" s="42">
        <v>37</v>
      </c>
      <c r="U2164" s="42">
        <v>28</v>
      </c>
      <c r="V2164" s="42">
        <v>126.955102</v>
      </c>
      <c r="W2164" s="42">
        <v>35.706122000000001</v>
      </c>
      <c r="X2164" s="42">
        <v>9.9183669999999999</v>
      </c>
      <c r="Y2164" s="42">
        <v>20.828571</v>
      </c>
      <c r="Z2164" s="42">
        <v>22.812245000000001</v>
      </c>
      <c r="AA2164" s="42">
        <v>25.787755000000001</v>
      </c>
      <c r="AB2164" s="42">
        <v>9.9183669999999999</v>
      </c>
      <c r="AC2164" s="42">
        <v>1.983673</v>
      </c>
      <c r="AD2164" s="42">
        <v>40.665306000000001</v>
      </c>
      <c r="AE2164" s="42">
        <v>61.493878000000002</v>
      </c>
      <c r="AF2164" s="42">
        <v>24.795918</v>
      </c>
      <c r="AG2164" s="42">
        <v>116.044898</v>
      </c>
      <c r="AH2164" s="42">
        <v>21.820408</v>
      </c>
      <c r="AI2164" s="42">
        <v>10.910204</v>
      </c>
      <c r="AJ2164" s="42">
        <v>26.779592000000001</v>
      </c>
      <c r="AK2164" s="42">
        <v>20.828571</v>
      </c>
      <c r="AL2164" s="42">
        <v>20.828571</v>
      </c>
      <c r="AM2164" s="42">
        <v>14.877551</v>
      </c>
      <c r="AN2164" s="42">
        <v>0</v>
      </c>
      <c r="AO2164" s="42">
        <v>27.771429000000001</v>
      </c>
      <c r="AP2164" s="42">
        <v>64.469387999999995</v>
      </c>
      <c r="AQ2164" s="42">
        <v>23.804082000000001</v>
      </c>
      <c r="AR2164" s="42">
        <v>190.43265299999999</v>
      </c>
      <c r="AS2164" s="42">
        <v>3.9673470000000002</v>
      </c>
      <c r="AT2164" s="42">
        <v>7.9346940000000004</v>
      </c>
      <c r="AU2164" s="42">
        <v>3.9673470000000002</v>
      </c>
      <c r="AV2164" s="42">
        <v>35.706122000000001</v>
      </c>
      <c r="AW2164" s="42">
        <v>11.902041000000001</v>
      </c>
      <c r="AX2164" s="42">
        <v>15.869388000000001</v>
      </c>
      <c r="AY2164" s="42">
        <v>95.216327000000007</v>
      </c>
      <c r="AZ2164" s="42">
        <v>15.869388000000001</v>
      </c>
      <c r="BA2164" s="42">
        <v>91.248980000000003</v>
      </c>
      <c r="BB2164" s="42">
        <v>3.9673470000000002</v>
      </c>
      <c r="BC2164" s="42">
        <v>3.9673470000000002</v>
      </c>
      <c r="BD2164" s="42">
        <v>3.9673470000000002</v>
      </c>
      <c r="BE2164" s="42">
        <v>15.869388000000001</v>
      </c>
      <c r="BF2164" s="42">
        <v>0</v>
      </c>
      <c r="BG2164" s="42">
        <v>15.869388000000001</v>
      </c>
      <c r="BH2164" s="42">
        <v>47.608162999999998</v>
      </c>
      <c r="BI2164" s="42">
        <v>0</v>
      </c>
      <c r="BJ2164" s="42">
        <v>99.183672999999999</v>
      </c>
      <c r="BK2164" s="42">
        <v>0</v>
      </c>
      <c r="BL2164" s="42">
        <v>3.9673470000000002</v>
      </c>
      <c r="BM2164" s="42">
        <v>0</v>
      </c>
      <c r="BN2164" s="42">
        <v>19.836735000000001</v>
      </c>
      <c r="BO2164" s="42">
        <v>11.902041000000001</v>
      </c>
      <c r="BP2164" s="42">
        <v>0</v>
      </c>
      <c r="BQ2164" s="42">
        <v>47.608162999999998</v>
      </c>
      <c r="BR2164" s="42">
        <v>15.869388000000001</v>
      </c>
      <c r="BS2164" s="42">
        <v>7.9346940000000004</v>
      </c>
      <c r="BT2164" s="42">
        <v>0</v>
      </c>
      <c r="BU2164" s="42">
        <v>0</v>
      </c>
      <c r="BV2164" s="42">
        <v>0</v>
      </c>
      <c r="BW2164" s="42">
        <v>0</v>
      </c>
      <c r="BX2164" s="42">
        <v>3.9673470000000002</v>
      </c>
      <c r="BY2164" s="42">
        <v>0</v>
      </c>
      <c r="BZ2164" s="42">
        <v>0</v>
      </c>
      <c r="CA2164" s="42">
        <v>3.9673470000000002</v>
      </c>
      <c r="CB2164" s="42">
        <v>83.314285999999996</v>
      </c>
      <c r="CC2164" s="42">
        <v>3.9673470000000002</v>
      </c>
      <c r="CD2164" s="42">
        <v>3.9673470000000002</v>
      </c>
      <c r="CE2164" s="42">
        <v>3.9673470000000002</v>
      </c>
      <c r="CF2164" s="42">
        <v>31.738776000000001</v>
      </c>
      <c r="CG2164" s="42">
        <v>7.9346940000000004</v>
      </c>
      <c r="CH2164" s="42">
        <v>15.869388000000001</v>
      </c>
      <c r="CI2164" s="42">
        <v>3.9673470000000002</v>
      </c>
      <c r="CJ2164" s="42">
        <v>11.902041000000001</v>
      </c>
      <c r="CK2164" s="42">
        <v>99.183672999999999</v>
      </c>
      <c r="CL2164" s="42">
        <v>0</v>
      </c>
      <c r="CM2164" s="42">
        <v>3.9673470000000002</v>
      </c>
      <c r="CN2164" s="42">
        <v>0</v>
      </c>
      <c r="CO2164" s="42">
        <v>3.9673470000000002</v>
      </c>
      <c r="CP2164" s="42">
        <v>0</v>
      </c>
      <c r="CQ2164" s="42">
        <v>0</v>
      </c>
      <c r="CR2164" s="42">
        <v>91.248980000000003</v>
      </c>
      <c r="CS2164" s="42">
        <v>0</v>
      </c>
    </row>
    <row r="2165" spans="1:97">
      <c r="A2165" s="40" t="s">
        <v>5039</v>
      </c>
      <c r="B2165" s="40" t="s">
        <v>289</v>
      </c>
      <c r="C2165" s="40" t="s">
        <v>4176</v>
      </c>
      <c r="D2165" s="40" t="s">
        <v>4187</v>
      </c>
      <c r="E2165" s="40" t="s">
        <v>4463</v>
      </c>
      <c r="F2165" s="40" t="s">
        <v>2814</v>
      </c>
      <c r="G2165" s="41" t="s">
        <v>294</v>
      </c>
      <c r="H2165" s="40" t="s">
        <v>5040</v>
      </c>
      <c r="I2165" s="42">
        <v>1226</v>
      </c>
      <c r="J2165" s="42">
        <v>231.63114300000001</v>
      </c>
      <c r="K2165" s="42">
        <v>153.73748399999999</v>
      </c>
      <c r="L2165" s="42">
        <v>295.65080399999999</v>
      </c>
      <c r="M2165" s="42">
        <v>268.32810899999998</v>
      </c>
      <c r="N2165" s="42">
        <v>162.88672199999999</v>
      </c>
      <c r="O2165" s="42">
        <v>113.765738</v>
      </c>
      <c r="P2165" s="42">
        <v>190</v>
      </c>
      <c r="Q2165" s="42">
        <v>163</v>
      </c>
      <c r="R2165" s="42">
        <v>263</v>
      </c>
      <c r="S2165" s="42">
        <v>215</v>
      </c>
      <c r="T2165" s="42">
        <v>152</v>
      </c>
      <c r="U2165" s="42">
        <v>98</v>
      </c>
      <c r="V2165" s="42">
        <v>610.45020999999997</v>
      </c>
      <c r="W2165" s="42">
        <v>112.74082199999999</v>
      </c>
      <c r="X2165" s="42">
        <v>93.267407000000006</v>
      </c>
      <c r="Y2165" s="42">
        <v>143.238281</v>
      </c>
      <c r="Z2165" s="42">
        <v>136.188884</v>
      </c>
      <c r="AA2165" s="42">
        <v>78.893570999999994</v>
      </c>
      <c r="AB2165" s="42">
        <v>44.071412000000002</v>
      </c>
      <c r="AC2165" s="42">
        <v>2.049833</v>
      </c>
      <c r="AD2165" s="42">
        <v>155.787317</v>
      </c>
      <c r="AE2165" s="42">
        <v>363.44531899999998</v>
      </c>
      <c r="AF2165" s="42">
        <v>91.217573999999999</v>
      </c>
      <c r="AG2165" s="42">
        <v>615.54979000000003</v>
      </c>
      <c r="AH2165" s="42">
        <v>118.890321</v>
      </c>
      <c r="AI2165" s="42">
        <v>60.470077000000003</v>
      </c>
      <c r="AJ2165" s="42">
        <v>152.41252299999999</v>
      </c>
      <c r="AK2165" s="42">
        <v>132.13922500000001</v>
      </c>
      <c r="AL2165" s="42">
        <v>83.993150999999997</v>
      </c>
      <c r="AM2165" s="42">
        <v>63.544826999999998</v>
      </c>
      <c r="AN2165" s="42">
        <v>4.099666</v>
      </c>
      <c r="AO2165" s="42">
        <v>146.56306799999999</v>
      </c>
      <c r="AP2165" s="42">
        <v>360.34556600000002</v>
      </c>
      <c r="AQ2165" s="42">
        <v>108.641155</v>
      </c>
      <c r="AR2165" s="42">
        <v>1011.817443</v>
      </c>
      <c r="AS2165" s="42">
        <v>40.996662000000001</v>
      </c>
      <c r="AT2165" s="42">
        <v>32.797330000000002</v>
      </c>
      <c r="AU2165" s="42">
        <v>32.797330000000002</v>
      </c>
      <c r="AV2165" s="42">
        <v>184.484981</v>
      </c>
      <c r="AW2165" s="42">
        <v>122.989987</v>
      </c>
      <c r="AX2165" s="42">
        <v>159.88698299999999</v>
      </c>
      <c r="AY2165" s="42">
        <v>295.17596900000001</v>
      </c>
      <c r="AZ2165" s="42">
        <v>142.68819999999999</v>
      </c>
      <c r="BA2165" s="42">
        <v>495.65955600000001</v>
      </c>
      <c r="BB2165" s="42">
        <v>36.896996000000001</v>
      </c>
      <c r="BC2165" s="42">
        <v>16.398665000000001</v>
      </c>
      <c r="BD2165" s="42">
        <v>24.597996999999999</v>
      </c>
      <c r="BE2165" s="42">
        <v>69.694326000000004</v>
      </c>
      <c r="BF2165" s="42">
        <v>20.498331</v>
      </c>
      <c r="BG2165" s="42">
        <v>127.089653</v>
      </c>
      <c r="BH2165" s="42">
        <v>139.38865200000001</v>
      </c>
      <c r="BI2165" s="42">
        <v>61.094934000000002</v>
      </c>
      <c r="BJ2165" s="42">
        <v>516.15788699999996</v>
      </c>
      <c r="BK2165" s="42">
        <v>4.099666</v>
      </c>
      <c r="BL2165" s="42">
        <v>16.398665000000001</v>
      </c>
      <c r="BM2165" s="42">
        <v>8.1993320000000001</v>
      </c>
      <c r="BN2165" s="42">
        <v>114.790655</v>
      </c>
      <c r="BO2165" s="42">
        <v>102.49165600000001</v>
      </c>
      <c r="BP2165" s="42">
        <v>32.797330000000002</v>
      </c>
      <c r="BQ2165" s="42">
        <v>155.787317</v>
      </c>
      <c r="BR2165" s="42">
        <v>81.593265000000002</v>
      </c>
      <c r="BS2165" s="42">
        <v>114.790655</v>
      </c>
      <c r="BT2165" s="42">
        <v>0</v>
      </c>
      <c r="BU2165" s="42">
        <v>4.099666</v>
      </c>
      <c r="BV2165" s="42">
        <v>0</v>
      </c>
      <c r="BW2165" s="42">
        <v>8.1993320000000001</v>
      </c>
      <c r="BX2165" s="42">
        <v>8.1993320000000001</v>
      </c>
      <c r="BY2165" s="42">
        <v>24.597996999999999</v>
      </c>
      <c r="BZ2165" s="42">
        <v>0</v>
      </c>
      <c r="CA2165" s="42">
        <v>69.694326000000004</v>
      </c>
      <c r="CB2165" s="42">
        <v>536.456188</v>
      </c>
      <c r="CC2165" s="42">
        <v>32.797330000000002</v>
      </c>
      <c r="CD2165" s="42">
        <v>28.697664</v>
      </c>
      <c r="CE2165" s="42">
        <v>32.797330000000002</v>
      </c>
      <c r="CF2165" s="42">
        <v>163.98665</v>
      </c>
      <c r="CG2165" s="42">
        <v>114.790655</v>
      </c>
      <c r="CH2165" s="42">
        <v>122.989987</v>
      </c>
      <c r="CI2165" s="42">
        <v>0</v>
      </c>
      <c r="CJ2165" s="42">
        <v>40.396572999999997</v>
      </c>
      <c r="CK2165" s="42">
        <v>360.57059900000002</v>
      </c>
      <c r="CL2165" s="42">
        <v>8.1993320000000001</v>
      </c>
      <c r="CM2165" s="42">
        <v>0</v>
      </c>
      <c r="CN2165" s="42">
        <v>0</v>
      </c>
      <c r="CO2165" s="42">
        <v>12.298999</v>
      </c>
      <c r="CP2165" s="42">
        <v>0</v>
      </c>
      <c r="CQ2165" s="42">
        <v>12.298999</v>
      </c>
      <c r="CR2165" s="42">
        <v>295.17596900000001</v>
      </c>
      <c r="CS2165" s="42">
        <v>32.597299999999997</v>
      </c>
    </row>
    <row r="2166" spans="1:97">
      <c r="A2166" s="40" t="s">
        <v>5041</v>
      </c>
      <c r="B2166" s="40" t="s">
        <v>289</v>
      </c>
      <c r="C2166" s="40" t="s">
        <v>4176</v>
      </c>
      <c r="D2166" s="40" t="s">
        <v>4187</v>
      </c>
      <c r="E2166" s="40" t="s">
        <v>5042</v>
      </c>
      <c r="F2166" s="40" t="s">
        <v>4195</v>
      </c>
      <c r="G2166" s="41" t="s">
        <v>294</v>
      </c>
      <c r="H2166" s="40" t="s">
        <v>5043</v>
      </c>
      <c r="I2166" s="42">
        <v>10800</v>
      </c>
      <c r="J2166" s="42">
        <v>1377.674115</v>
      </c>
      <c r="K2166" s="42">
        <v>1801.5550020000001</v>
      </c>
      <c r="L2166" s="42">
        <v>1801.0797889999999</v>
      </c>
      <c r="M2166" s="42">
        <v>2388.66212</v>
      </c>
      <c r="N2166" s="42">
        <v>1745.9692869999999</v>
      </c>
      <c r="O2166" s="42">
        <v>1685.0596869999999</v>
      </c>
      <c r="P2166" s="42">
        <v>1697</v>
      </c>
      <c r="Q2166" s="42">
        <v>1738</v>
      </c>
      <c r="R2166" s="42">
        <v>2397</v>
      </c>
      <c r="S2166" s="42">
        <v>1841</v>
      </c>
      <c r="T2166" s="42">
        <v>1828</v>
      </c>
      <c r="U2166" s="42">
        <v>1487</v>
      </c>
      <c r="V2166" s="42">
        <v>5006.2196889999996</v>
      </c>
      <c r="W2166" s="42">
        <v>726.42071299999998</v>
      </c>
      <c r="X2166" s="42">
        <v>919.68100700000002</v>
      </c>
      <c r="Y2166" s="42">
        <v>854.44799599999999</v>
      </c>
      <c r="Z2166" s="42">
        <v>1130.2988459999999</v>
      </c>
      <c r="AA2166" s="42">
        <v>805.64645800000005</v>
      </c>
      <c r="AB2166" s="42">
        <v>536.33400400000005</v>
      </c>
      <c r="AC2166" s="42">
        <v>33.390666000000003</v>
      </c>
      <c r="AD2166" s="42">
        <v>1090.3066249999999</v>
      </c>
      <c r="AE2166" s="42">
        <v>2839.101392</v>
      </c>
      <c r="AF2166" s="42">
        <v>1076.8116709999999</v>
      </c>
      <c r="AG2166" s="42">
        <v>5793.7803110000004</v>
      </c>
      <c r="AH2166" s="42">
        <v>651.25340200000005</v>
      </c>
      <c r="AI2166" s="42">
        <v>881.87399500000004</v>
      </c>
      <c r="AJ2166" s="42">
        <v>946.63179400000001</v>
      </c>
      <c r="AK2166" s="42">
        <v>1258.363274</v>
      </c>
      <c r="AL2166" s="42">
        <v>940.32282899999996</v>
      </c>
      <c r="AM2166" s="42">
        <v>944.68156999999997</v>
      </c>
      <c r="AN2166" s="42">
        <v>170.653447</v>
      </c>
      <c r="AO2166" s="42">
        <v>937.61112300000002</v>
      </c>
      <c r="AP2166" s="42">
        <v>3130.026961</v>
      </c>
      <c r="AQ2166" s="42">
        <v>1726.1422279999999</v>
      </c>
      <c r="AR2166" s="42">
        <v>9417.3260680000003</v>
      </c>
      <c r="AS2166" s="42">
        <v>46.515084000000002</v>
      </c>
      <c r="AT2166" s="42">
        <v>261.73317900000001</v>
      </c>
      <c r="AU2166" s="42">
        <v>385.21285599999999</v>
      </c>
      <c r="AV2166" s="42">
        <v>932.36290199999996</v>
      </c>
      <c r="AW2166" s="42">
        <v>1601.649488</v>
      </c>
      <c r="AX2166" s="42">
        <v>1534.2522750000001</v>
      </c>
      <c r="AY2166" s="42">
        <v>3410.9520630000002</v>
      </c>
      <c r="AZ2166" s="42">
        <v>1244.648222</v>
      </c>
      <c r="BA2166" s="42">
        <v>4276.799086</v>
      </c>
      <c r="BB2166" s="42">
        <v>32.556331</v>
      </c>
      <c r="BC2166" s="42">
        <v>187.70513099999999</v>
      </c>
      <c r="BD2166" s="42">
        <v>230.80493100000001</v>
      </c>
      <c r="BE2166" s="42">
        <v>446.79307499999999</v>
      </c>
      <c r="BF2166" s="42">
        <v>320.34797700000001</v>
      </c>
      <c r="BG2166" s="42">
        <v>1170.908944</v>
      </c>
      <c r="BH2166" s="42">
        <v>1432.0518239999999</v>
      </c>
      <c r="BI2166" s="42">
        <v>455.63087200000001</v>
      </c>
      <c r="BJ2166" s="42">
        <v>5140.5269820000003</v>
      </c>
      <c r="BK2166" s="42">
        <v>13.958752</v>
      </c>
      <c r="BL2166" s="42">
        <v>74.028047999999998</v>
      </c>
      <c r="BM2166" s="42">
        <v>154.40792500000001</v>
      </c>
      <c r="BN2166" s="42">
        <v>485.56982699999998</v>
      </c>
      <c r="BO2166" s="42">
        <v>1281.3015109999999</v>
      </c>
      <c r="BP2166" s="42">
        <v>363.34333099999998</v>
      </c>
      <c r="BQ2166" s="42">
        <v>1978.9002390000001</v>
      </c>
      <c r="BR2166" s="42">
        <v>789.01734899999997</v>
      </c>
      <c r="BS2166" s="42">
        <v>1205.873732</v>
      </c>
      <c r="BT2166" s="42">
        <v>0</v>
      </c>
      <c r="BU2166" s="42">
        <v>1.00454</v>
      </c>
      <c r="BV2166" s="42">
        <v>3.01362</v>
      </c>
      <c r="BW2166" s="42">
        <v>89.752937000000003</v>
      </c>
      <c r="BX2166" s="42">
        <v>233.397099</v>
      </c>
      <c r="BY2166" s="42">
        <v>267.736041</v>
      </c>
      <c r="BZ2166" s="42">
        <v>0</v>
      </c>
      <c r="CA2166" s="42">
        <v>610.96949500000005</v>
      </c>
      <c r="CB2166" s="42">
        <v>3995.2717910000001</v>
      </c>
      <c r="CC2166" s="42">
        <v>30.392188000000001</v>
      </c>
      <c r="CD2166" s="42">
        <v>211.036946</v>
      </c>
      <c r="CE2166" s="42">
        <v>297.898076</v>
      </c>
      <c r="CF2166" s="42">
        <v>750.98650499999997</v>
      </c>
      <c r="CG2166" s="42">
        <v>1165.6576700000001</v>
      </c>
      <c r="CH2166" s="42">
        <v>1104.145696</v>
      </c>
      <c r="CI2166" s="42">
        <v>25.052508</v>
      </c>
      <c r="CJ2166" s="42">
        <v>410.10220199999998</v>
      </c>
      <c r="CK2166" s="42">
        <v>4216.1805450000002</v>
      </c>
      <c r="CL2166" s="42">
        <v>16.122896000000001</v>
      </c>
      <c r="CM2166" s="42">
        <v>49.691692000000003</v>
      </c>
      <c r="CN2166" s="42">
        <v>84.301158999999998</v>
      </c>
      <c r="CO2166" s="42">
        <v>91.623459999999994</v>
      </c>
      <c r="CP2166" s="42">
        <v>202.59472</v>
      </c>
      <c r="CQ2166" s="42">
        <v>162.37053800000001</v>
      </c>
      <c r="CR2166" s="42">
        <v>3385.899555</v>
      </c>
      <c r="CS2166" s="42">
        <v>223.576525</v>
      </c>
    </row>
    <row r="2167" spans="1:97">
      <c r="A2167" s="40" t="s">
        <v>5044</v>
      </c>
      <c r="B2167" s="40" t="s">
        <v>289</v>
      </c>
      <c r="C2167" s="40" t="s">
        <v>4176</v>
      </c>
      <c r="D2167" s="40" t="s">
        <v>4187</v>
      </c>
      <c r="E2167" s="40" t="s">
        <v>4188</v>
      </c>
      <c r="F2167" s="40" t="s">
        <v>2814</v>
      </c>
      <c r="G2167" s="41" t="s">
        <v>294</v>
      </c>
      <c r="H2167" s="40" t="s">
        <v>5045</v>
      </c>
      <c r="I2167" s="42">
        <v>164</v>
      </c>
      <c r="J2167" s="42">
        <v>33.202454000000003</v>
      </c>
      <c r="K2167" s="42">
        <v>17.104293999999999</v>
      </c>
      <c r="L2167" s="42">
        <v>31.190183999999999</v>
      </c>
      <c r="M2167" s="42">
        <v>29.177914000000001</v>
      </c>
      <c r="N2167" s="42">
        <v>34.208589000000003</v>
      </c>
      <c r="O2167" s="42">
        <v>19.116564</v>
      </c>
      <c r="P2167" s="42">
        <v>29</v>
      </c>
      <c r="Q2167" s="42">
        <v>21</v>
      </c>
      <c r="R2167" s="42">
        <v>37</v>
      </c>
      <c r="S2167" s="42">
        <v>37</v>
      </c>
      <c r="T2167" s="42">
        <v>29</v>
      </c>
      <c r="U2167" s="42">
        <v>17</v>
      </c>
      <c r="V2167" s="42">
        <v>69.423312999999993</v>
      </c>
      <c r="W2167" s="42">
        <v>11.067485</v>
      </c>
      <c r="X2167" s="42">
        <v>8.04908</v>
      </c>
      <c r="Y2167" s="42">
        <v>11.067485</v>
      </c>
      <c r="Z2167" s="42">
        <v>15.092025</v>
      </c>
      <c r="AA2167" s="42">
        <v>15.092025</v>
      </c>
      <c r="AB2167" s="42">
        <v>9.0552150000000005</v>
      </c>
      <c r="AC2167" s="42">
        <v>0</v>
      </c>
      <c r="AD2167" s="42">
        <v>12.07362</v>
      </c>
      <c r="AE2167" s="42">
        <v>40.245398999999999</v>
      </c>
      <c r="AF2167" s="42">
        <v>17.104293999999999</v>
      </c>
      <c r="AG2167" s="42">
        <v>94.576687000000007</v>
      </c>
      <c r="AH2167" s="42">
        <v>22.134969000000002</v>
      </c>
      <c r="AI2167" s="42">
        <v>9.0552150000000005</v>
      </c>
      <c r="AJ2167" s="42">
        <v>20.122699000000001</v>
      </c>
      <c r="AK2167" s="42">
        <v>14.085889999999999</v>
      </c>
      <c r="AL2167" s="42">
        <v>19.116564</v>
      </c>
      <c r="AM2167" s="42">
        <v>9.0552150000000005</v>
      </c>
      <c r="AN2167" s="42">
        <v>1.006135</v>
      </c>
      <c r="AO2167" s="42">
        <v>27.165644</v>
      </c>
      <c r="AP2167" s="42">
        <v>46.282209000000002</v>
      </c>
      <c r="AQ2167" s="42">
        <v>21.128834000000001</v>
      </c>
      <c r="AR2167" s="42">
        <v>120.73619600000001</v>
      </c>
      <c r="AS2167" s="42">
        <v>12.07362</v>
      </c>
      <c r="AT2167" s="42">
        <v>8.04908</v>
      </c>
      <c r="AU2167" s="42">
        <v>0</v>
      </c>
      <c r="AV2167" s="42">
        <v>20.122699000000001</v>
      </c>
      <c r="AW2167" s="42">
        <v>12.07362</v>
      </c>
      <c r="AX2167" s="42">
        <v>12.07362</v>
      </c>
      <c r="AY2167" s="42">
        <v>52.319018</v>
      </c>
      <c r="AZ2167" s="42">
        <v>4.02454</v>
      </c>
      <c r="BA2167" s="42">
        <v>48.294479000000003</v>
      </c>
      <c r="BB2167" s="42">
        <v>4.02454</v>
      </c>
      <c r="BC2167" s="42">
        <v>8.04908</v>
      </c>
      <c r="BD2167" s="42">
        <v>0</v>
      </c>
      <c r="BE2167" s="42">
        <v>8.04908</v>
      </c>
      <c r="BF2167" s="42">
        <v>0</v>
      </c>
      <c r="BG2167" s="42">
        <v>12.07362</v>
      </c>
      <c r="BH2167" s="42">
        <v>16.09816</v>
      </c>
      <c r="BI2167" s="42">
        <v>0</v>
      </c>
      <c r="BJ2167" s="42">
        <v>72.441717999999995</v>
      </c>
      <c r="BK2167" s="42">
        <v>8.04908</v>
      </c>
      <c r="BL2167" s="42">
        <v>0</v>
      </c>
      <c r="BM2167" s="42">
        <v>0</v>
      </c>
      <c r="BN2167" s="42">
        <v>12.07362</v>
      </c>
      <c r="BO2167" s="42">
        <v>12.07362</v>
      </c>
      <c r="BP2167" s="42">
        <v>0</v>
      </c>
      <c r="BQ2167" s="42">
        <v>36.220858999999997</v>
      </c>
      <c r="BR2167" s="42">
        <v>4.02454</v>
      </c>
      <c r="BS2167" s="42">
        <v>8.04908</v>
      </c>
      <c r="BT2167" s="42">
        <v>0</v>
      </c>
      <c r="BU2167" s="42">
        <v>0</v>
      </c>
      <c r="BV2167" s="42">
        <v>0</v>
      </c>
      <c r="BW2167" s="42">
        <v>0</v>
      </c>
      <c r="BX2167" s="42">
        <v>0</v>
      </c>
      <c r="BY2167" s="42">
        <v>4.02454</v>
      </c>
      <c r="BZ2167" s="42">
        <v>0</v>
      </c>
      <c r="CA2167" s="42">
        <v>4.02454</v>
      </c>
      <c r="CB2167" s="42">
        <v>44.269939000000001</v>
      </c>
      <c r="CC2167" s="42">
        <v>8.04908</v>
      </c>
      <c r="CD2167" s="42">
        <v>0</v>
      </c>
      <c r="CE2167" s="42">
        <v>0</v>
      </c>
      <c r="CF2167" s="42">
        <v>16.09816</v>
      </c>
      <c r="CG2167" s="42">
        <v>12.07362</v>
      </c>
      <c r="CH2167" s="42">
        <v>8.04908</v>
      </c>
      <c r="CI2167" s="42">
        <v>0</v>
      </c>
      <c r="CJ2167" s="42">
        <v>0</v>
      </c>
      <c r="CK2167" s="42">
        <v>68.417178000000007</v>
      </c>
      <c r="CL2167" s="42">
        <v>4.02454</v>
      </c>
      <c r="CM2167" s="42">
        <v>8.04908</v>
      </c>
      <c r="CN2167" s="42">
        <v>0</v>
      </c>
      <c r="CO2167" s="42">
        <v>4.02454</v>
      </c>
      <c r="CP2167" s="42">
        <v>0</v>
      </c>
      <c r="CQ2167" s="42">
        <v>0</v>
      </c>
      <c r="CR2167" s="42">
        <v>52.319018</v>
      </c>
      <c r="CS2167" s="42">
        <v>0</v>
      </c>
    </row>
    <row r="2168" spans="1:97">
      <c r="A2168" s="40" t="s">
        <v>5046</v>
      </c>
      <c r="B2168" s="40" t="s">
        <v>289</v>
      </c>
      <c r="C2168" s="40" t="s">
        <v>4176</v>
      </c>
      <c r="D2168" s="40" t="s">
        <v>4187</v>
      </c>
      <c r="E2168" s="40" t="s">
        <v>4213</v>
      </c>
      <c r="F2168" s="40" t="s">
        <v>4195</v>
      </c>
      <c r="G2168" s="41" t="s">
        <v>294</v>
      </c>
      <c r="H2168" s="40" t="s">
        <v>5047</v>
      </c>
      <c r="I2168" s="42">
        <v>526</v>
      </c>
      <c r="J2168" s="42">
        <v>90.115455999999995</v>
      </c>
      <c r="K2168" s="42">
        <v>72.484171000000003</v>
      </c>
      <c r="L2168" s="42">
        <v>96.972066999999996</v>
      </c>
      <c r="M2168" s="42">
        <v>113.623836</v>
      </c>
      <c r="N2168" s="42">
        <v>84.238360999999998</v>
      </c>
      <c r="O2168" s="42">
        <v>68.566108</v>
      </c>
      <c r="P2168" s="42">
        <v>99</v>
      </c>
      <c r="Q2168" s="42">
        <v>78</v>
      </c>
      <c r="R2168" s="42">
        <v>121</v>
      </c>
      <c r="S2168" s="42">
        <v>84</v>
      </c>
      <c r="T2168" s="42">
        <v>121</v>
      </c>
      <c r="U2168" s="42">
        <v>42</v>
      </c>
      <c r="V2168" s="42">
        <v>278.18249500000002</v>
      </c>
      <c r="W2168" s="42">
        <v>51.914338999999998</v>
      </c>
      <c r="X2168" s="42">
        <v>43.098695999999997</v>
      </c>
      <c r="Y2168" s="42">
        <v>51.914338999999998</v>
      </c>
      <c r="Z2168" s="42">
        <v>59.750466000000003</v>
      </c>
      <c r="AA2168" s="42">
        <v>45.057727999999997</v>
      </c>
      <c r="AB2168" s="42">
        <v>26.446926999999999</v>
      </c>
      <c r="AC2168" s="42">
        <v>0</v>
      </c>
      <c r="AD2168" s="42">
        <v>73.463686999999993</v>
      </c>
      <c r="AE2168" s="42">
        <v>151.82495299999999</v>
      </c>
      <c r="AF2168" s="42">
        <v>52.893855000000002</v>
      </c>
      <c r="AG2168" s="42">
        <v>247.81750500000001</v>
      </c>
      <c r="AH2168" s="42">
        <v>38.201117000000004</v>
      </c>
      <c r="AI2168" s="42">
        <v>29.385475</v>
      </c>
      <c r="AJ2168" s="42">
        <v>45.057727999999997</v>
      </c>
      <c r="AK2168" s="42">
        <v>53.873370999999999</v>
      </c>
      <c r="AL2168" s="42">
        <v>39.180633</v>
      </c>
      <c r="AM2168" s="42">
        <v>42.119180999999998</v>
      </c>
      <c r="AN2168" s="42">
        <v>0</v>
      </c>
      <c r="AO2168" s="42">
        <v>50.934823000000002</v>
      </c>
      <c r="AP2168" s="42">
        <v>129.29608899999999</v>
      </c>
      <c r="AQ2168" s="42">
        <v>67.586591999999996</v>
      </c>
      <c r="AR2168" s="42">
        <v>415.31471099999999</v>
      </c>
      <c r="AS2168" s="42">
        <v>47.016759999999998</v>
      </c>
      <c r="AT2168" s="42">
        <v>11.754189999999999</v>
      </c>
      <c r="AU2168" s="42">
        <v>3.9180630000000001</v>
      </c>
      <c r="AV2168" s="42">
        <v>54.852885999999998</v>
      </c>
      <c r="AW2168" s="42">
        <v>50.934823000000002</v>
      </c>
      <c r="AX2168" s="42">
        <v>66.607076000000006</v>
      </c>
      <c r="AY2168" s="42">
        <v>133.21415300000001</v>
      </c>
      <c r="AZ2168" s="42">
        <v>47.016759999999998</v>
      </c>
      <c r="BA2168" s="42">
        <v>199.82122899999999</v>
      </c>
      <c r="BB2168" s="42">
        <v>23.508379999999999</v>
      </c>
      <c r="BC2168" s="42">
        <v>7.8361270000000003</v>
      </c>
      <c r="BD2168" s="42">
        <v>3.9180630000000001</v>
      </c>
      <c r="BE2168" s="42">
        <v>23.508379999999999</v>
      </c>
      <c r="BF2168" s="42">
        <v>3.9180630000000001</v>
      </c>
      <c r="BG2168" s="42">
        <v>54.852885999999998</v>
      </c>
      <c r="BH2168" s="42">
        <v>66.607076000000006</v>
      </c>
      <c r="BI2168" s="42">
        <v>15.672253</v>
      </c>
      <c r="BJ2168" s="42">
        <v>215.493482</v>
      </c>
      <c r="BK2168" s="42">
        <v>23.508379999999999</v>
      </c>
      <c r="BL2168" s="42">
        <v>3.9180630000000001</v>
      </c>
      <c r="BM2168" s="42">
        <v>0</v>
      </c>
      <c r="BN2168" s="42">
        <v>31.344507</v>
      </c>
      <c r="BO2168" s="42">
        <v>47.016759999999998</v>
      </c>
      <c r="BP2168" s="42">
        <v>11.754189999999999</v>
      </c>
      <c r="BQ2168" s="42">
        <v>66.607076000000006</v>
      </c>
      <c r="BR2168" s="42">
        <v>31.344507</v>
      </c>
      <c r="BS2168" s="42">
        <v>47.016759999999998</v>
      </c>
      <c r="BT2168" s="42">
        <v>0</v>
      </c>
      <c r="BU2168" s="42">
        <v>0</v>
      </c>
      <c r="BV2168" s="42">
        <v>0</v>
      </c>
      <c r="BW2168" s="42">
        <v>3.9180630000000001</v>
      </c>
      <c r="BX2168" s="42">
        <v>3.9180630000000001</v>
      </c>
      <c r="BY2168" s="42">
        <v>15.672253</v>
      </c>
      <c r="BZ2168" s="42">
        <v>0</v>
      </c>
      <c r="CA2168" s="42">
        <v>23.508379999999999</v>
      </c>
      <c r="CB2168" s="42">
        <v>211.57541900000001</v>
      </c>
      <c r="CC2168" s="42">
        <v>47.016759999999998</v>
      </c>
      <c r="CD2168" s="42">
        <v>7.8361270000000003</v>
      </c>
      <c r="CE2168" s="42">
        <v>3.9180630000000001</v>
      </c>
      <c r="CF2168" s="42">
        <v>47.016759999999998</v>
      </c>
      <c r="CG2168" s="42">
        <v>43.098695999999997</v>
      </c>
      <c r="CH2168" s="42">
        <v>50.934823000000002</v>
      </c>
      <c r="CI2168" s="42">
        <v>0</v>
      </c>
      <c r="CJ2168" s="42">
        <v>11.754189999999999</v>
      </c>
      <c r="CK2168" s="42">
        <v>156.722533</v>
      </c>
      <c r="CL2168" s="42">
        <v>0</v>
      </c>
      <c r="CM2168" s="42">
        <v>3.9180630000000001</v>
      </c>
      <c r="CN2168" s="42">
        <v>0</v>
      </c>
      <c r="CO2168" s="42">
        <v>3.9180630000000001</v>
      </c>
      <c r="CP2168" s="42">
        <v>3.9180630000000001</v>
      </c>
      <c r="CQ2168" s="42">
        <v>0</v>
      </c>
      <c r="CR2168" s="42">
        <v>133.21415300000001</v>
      </c>
      <c r="CS2168" s="42">
        <v>11.754189999999999</v>
      </c>
    </row>
    <row r="2169" spans="1:97">
      <c r="A2169" s="40" t="s">
        <v>5048</v>
      </c>
      <c r="B2169" s="40" t="s">
        <v>289</v>
      </c>
      <c r="C2169" s="40" t="s">
        <v>4176</v>
      </c>
      <c r="D2169" s="40" t="s">
        <v>4201</v>
      </c>
      <c r="E2169" s="40" t="s">
        <v>4208</v>
      </c>
      <c r="F2169" s="40" t="s">
        <v>2903</v>
      </c>
      <c r="G2169" s="41" t="s">
        <v>294</v>
      </c>
      <c r="H2169" s="40" t="s">
        <v>5049</v>
      </c>
      <c r="I2169" s="42">
        <v>478</v>
      </c>
      <c r="J2169" s="42">
        <v>82.691982999999993</v>
      </c>
      <c r="K2169" s="42">
        <v>59.497889999999998</v>
      </c>
      <c r="L2169" s="42">
        <v>91.767932000000002</v>
      </c>
      <c r="M2169" s="42">
        <v>121.012658</v>
      </c>
      <c r="N2169" s="42">
        <v>63.531646000000002</v>
      </c>
      <c r="O2169" s="42">
        <v>59.497889999999998</v>
      </c>
      <c r="P2169" s="42">
        <v>84</v>
      </c>
      <c r="Q2169" s="42">
        <v>95</v>
      </c>
      <c r="R2169" s="42">
        <v>128</v>
      </c>
      <c r="S2169" s="42">
        <v>73</v>
      </c>
      <c r="T2169" s="42">
        <v>99</v>
      </c>
      <c r="U2169" s="42">
        <v>34</v>
      </c>
      <c r="V2169" s="42">
        <v>244.04219399999999</v>
      </c>
      <c r="W2169" s="42">
        <v>35.295358999999998</v>
      </c>
      <c r="X2169" s="42">
        <v>31.261603000000001</v>
      </c>
      <c r="Y2169" s="42">
        <v>51.43038</v>
      </c>
      <c r="Z2169" s="42">
        <v>62.523206999999999</v>
      </c>
      <c r="AA2169" s="42">
        <v>39.329113999999997</v>
      </c>
      <c r="AB2169" s="42">
        <v>22.185654</v>
      </c>
      <c r="AC2169" s="42">
        <v>2.0168780000000002</v>
      </c>
      <c r="AD2169" s="42">
        <v>44.371307999999999</v>
      </c>
      <c r="AE2169" s="42">
        <v>149.24894499999999</v>
      </c>
      <c r="AF2169" s="42">
        <v>50.421940999999997</v>
      </c>
      <c r="AG2169" s="42">
        <v>233.95780600000001</v>
      </c>
      <c r="AH2169" s="42">
        <v>47.396624000000003</v>
      </c>
      <c r="AI2169" s="42">
        <v>28.236287000000001</v>
      </c>
      <c r="AJ2169" s="42">
        <v>40.337553</v>
      </c>
      <c r="AK2169" s="42">
        <v>58.489451000000003</v>
      </c>
      <c r="AL2169" s="42">
        <v>24.202532000000001</v>
      </c>
      <c r="AM2169" s="42">
        <v>34.286920000000002</v>
      </c>
      <c r="AN2169" s="42">
        <v>1.0084390000000001</v>
      </c>
      <c r="AO2169" s="42">
        <v>54.455696000000003</v>
      </c>
      <c r="AP2169" s="42">
        <v>127.06329100000001</v>
      </c>
      <c r="AQ2169" s="42">
        <v>52.438819000000002</v>
      </c>
      <c r="AR2169" s="42">
        <v>419.51054900000003</v>
      </c>
      <c r="AS2169" s="42">
        <v>76.641350000000003</v>
      </c>
      <c r="AT2169" s="42">
        <v>16.135020999999998</v>
      </c>
      <c r="AU2169" s="42">
        <v>4.0337550000000002</v>
      </c>
      <c r="AV2169" s="42">
        <v>28.236287000000001</v>
      </c>
      <c r="AW2169" s="42">
        <v>64.540083999999993</v>
      </c>
      <c r="AX2169" s="42">
        <v>100.84388199999999</v>
      </c>
      <c r="AY2169" s="42">
        <v>100.84388199999999</v>
      </c>
      <c r="AZ2169" s="42">
        <v>28.236287000000001</v>
      </c>
      <c r="BA2169" s="42">
        <v>229.92405099999999</v>
      </c>
      <c r="BB2169" s="42">
        <v>60.506329000000001</v>
      </c>
      <c r="BC2169" s="42">
        <v>8.0675109999999997</v>
      </c>
      <c r="BD2169" s="42">
        <v>0</v>
      </c>
      <c r="BE2169" s="42">
        <v>8.0675109999999997</v>
      </c>
      <c r="BF2169" s="42">
        <v>4.0337550000000002</v>
      </c>
      <c r="BG2169" s="42">
        <v>88.742615999999998</v>
      </c>
      <c r="BH2169" s="42">
        <v>40.337553</v>
      </c>
      <c r="BI2169" s="42">
        <v>20.168776000000001</v>
      </c>
      <c r="BJ2169" s="42">
        <v>189.58649800000001</v>
      </c>
      <c r="BK2169" s="42">
        <v>16.135020999999998</v>
      </c>
      <c r="BL2169" s="42">
        <v>8.0675109999999997</v>
      </c>
      <c r="BM2169" s="42">
        <v>4.0337550000000002</v>
      </c>
      <c r="BN2169" s="42">
        <v>20.168776000000001</v>
      </c>
      <c r="BO2169" s="42">
        <v>60.506329000000001</v>
      </c>
      <c r="BP2169" s="42">
        <v>12.101266000000001</v>
      </c>
      <c r="BQ2169" s="42">
        <v>60.506329000000001</v>
      </c>
      <c r="BR2169" s="42">
        <v>8.0675109999999997</v>
      </c>
      <c r="BS2169" s="42">
        <v>60.506329000000001</v>
      </c>
      <c r="BT2169" s="42">
        <v>0</v>
      </c>
      <c r="BU2169" s="42">
        <v>4.0337550000000002</v>
      </c>
      <c r="BV2169" s="42">
        <v>0</v>
      </c>
      <c r="BW2169" s="42">
        <v>0</v>
      </c>
      <c r="BX2169" s="42">
        <v>16.135020999999998</v>
      </c>
      <c r="BY2169" s="42">
        <v>24.202532000000001</v>
      </c>
      <c r="BZ2169" s="42">
        <v>0</v>
      </c>
      <c r="CA2169" s="42">
        <v>16.135020999999998</v>
      </c>
      <c r="CB2169" s="42">
        <v>217.82278500000001</v>
      </c>
      <c r="CC2169" s="42">
        <v>60.506329000000001</v>
      </c>
      <c r="CD2169" s="42">
        <v>12.101266000000001</v>
      </c>
      <c r="CE2169" s="42">
        <v>4.0337550000000002</v>
      </c>
      <c r="CF2169" s="42">
        <v>28.236287000000001</v>
      </c>
      <c r="CG2169" s="42">
        <v>40.337553</v>
      </c>
      <c r="CH2169" s="42">
        <v>64.540083999999993</v>
      </c>
      <c r="CI2169" s="42">
        <v>0</v>
      </c>
      <c r="CJ2169" s="42">
        <v>8.0675109999999997</v>
      </c>
      <c r="CK2169" s="42">
        <v>141.18143499999999</v>
      </c>
      <c r="CL2169" s="42">
        <v>16.135020999999998</v>
      </c>
      <c r="CM2169" s="42">
        <v>0</v>
      </c>
      <c r="CN2169" s="42">
        <v>0</v>
      </c>
      <c r="CO2169" s="42">
        <v>0</v>
      </c>
      <c r="CP2169" s="42">
        <v>8.0675109999999997</v>
      </c>
      <c r="CQ2169" s="42">
        <v>12.101266000000001</v>
      </c>
      <c r="CR2169" s="42">
        <v>100.84388199999999</v>
      </c>
      <c r="CS2169" s="42">
        <v>4.0337550000000002</v>
      </c>
    </row>
    <row r="2170" spans="1:97">
      <c r="A2170" s="40" t="s">
        <v>5050</v>
      </c>
      <c r="B2170" s="40" t="s">
        <v>289</v>
      </c>
      <c r="C2170" s="40" t="s">
        <v>4176</v>
      </c>
      <c r="D2170" s="40" t="s">
        <v>4187</v>
      </c>
      <c r="E2170" s="40" t="s">
        <v>4198</v>
      </c>
      <c r="F2170" s="40" t="s">
        <v>4195</v>
      </c>
      <c r="G2170" s="41" t="s">
        <v>294</v>
      </c>
      <c r="H2170" s="40" t="s">
        <v>5051</v>
      </c>
      <c r="I2170" s="42">
        <v>214</v>
      </c>
      <c r="J2170" s="42">
        <v>31.825641000000001</v>
      </c>
      <c r="K2170" s="42">
        <v>18.656410000000001</v>
      </c>
      <c r="L2170" s="42">
        <v>36.215384999999998</v>
      </c>
      <c r="M2170" s="42">
        <v>52.676923000000002</v>
      </c>
      <c r="N2170" s="42">
        <v>40.605128000000001</v>
      </c>
      <c r="O2170" s="42">
        <v>34.020513000000001</v>
      </c>
      <c r="P2170" s="42">
        <v>34</v>
      </c>
      <c r="Q2170" s="42">
        <v>30</v>
      </c>
      <c r="R2170" s="42">
        <v>51</v>
      </c>
      <c r="S2170" s="42">
        <v>40</v>
      </c>
      <c r="T2170" s="42">
        <v>39</v>
      </c>
      <c r="U2170" s="42">
        <v>13</v>
      </c>
      <c r="V2170" s="42">
        <v>109.74359</v>
      </c>
      <c r="W2170" s="42">
        <v>21.948718</v>
      </c>
      <c r="X2170" s="42">
        <v>7.6820510000000004</v>
      </c>
      <c r="Y2170" s="42">
        <v>16.461538000000001</v>
      </c>
      <c r="Z2170" s="42">
        <v>28.533332999999999</v>
      </c>
      <c r="AA2170" s="42">
        <v>18.656410000000001</v>
      </c>
      <c r="AB2170" s="42">
        <v>16.461538000000001</v>
      </c>
      <c r="AC2170" s="42">
        <v>0</v>
      </c>
      <c r="AD2170" s="42">
        <v>25.241026000000002</v>
      </c>
      <c r="AE2170" s="42">
        <v>51.579487</v>
      </c>
      <c r="AF2170" s="42">
        <v>32.923076999999999</v>
      </c>
      <c r="AG2170" s="42">
        <v>104.25641</v>
      </c>
      <c r="AH2170" s="42">
        <v>9.8769229999999997</v>
      </c>
      <c r="AI2170" s="42">
        <v>10.974359</v>
      </c>
      <c r="AJ2170" s="42">
        <v>19.753845999999999</v>
      </c>
      <c r="AK2170" s="42">
        <v>24.14359</v>
      </c>
      <c r="AL2170" s="42">
        <v>21.948718</v>
      </c>
      <c r="AM2170" s="42">
        <v>17.558973999999999</v>
      </c>
      <c r="AN2170" s="42">
        <v>0</v>
      </c>
      <c r="AO2170" s="42">
        <v>14.266667</v>
      </c>
      <c r="AP2170" s="42">
        <v>58.164102999999997</v>
      </c>
      <c r="AQ2170" s="42">
        <v>31.825641000000001</v>
      </c>
      <c r="AR2170" s="42">
        <v>175.589744</v>
      </c>
      <c r="AS2170" s="42">
        <v>4.3897440000000003</v>
      </c>
      <c r="AT2170" s="42">
        <v>13.169231</v>
      </c>
      <c r="AU2170" s="42">
        <v>4.3897440000000003</v>
      </c>
      <c r="AV2170" s="42">
        <v>17.558973999999999</v>
      </c>
      <c r="AW2170" s="42">
        <v>35.117949000000003</v>
      </c>
      <c r="AX2170" s="42">
        <v>8.7794869999999996</v>
      </c>
      <c r="AY2170" s="42">
        <v>87.794871999999998</v>
      </c>
      <c r="AZ2170" s="42">
        <v>4.3897440000000003</v>
      </c>
      <c r="BA2170" s="42">
        <v>79.015384999999995</v>
      </c>
      <c r="BB2170" s="42">
        <v>0</v>
      </c>
      <c r="BC2170" s="42">
        <v>4.3897440000000003</v>
      </c>
      <c r="BD2170" s="42">
        <v>0</v>
      </c>
      <c r="BE2170" s="42">
        <v>13.169231</v>
      </c>
      <c r="BF2170" s="42">
        <v>0</v>
      </c>
      <c r="BG2170" s="42">
        <v>8.7794869999999996</v>
      </c>
      <c r="BH2170" s="42">
        <v>52.676923000000002</v>
      </c>
      <c r="BI2170" s="42">
        <v>0</v>
      </c>
      <c r="BJ2170" s="42">
        <v>96.574359000000001</v>
      </c>
      <c r="BK2170" s="42">
        <v>4.3897440000000003</v>
      </c>
      <c r="BL2170" s="42">
        <v>8.7794869999999996</v>
      </c>
      <c r="BM2170" s="42">
        <v>4.3897440000000003</v>
      </c>
      <c r="BN2170" s="42">
        <v>4.3897440000000003</v>
      </c>
      <c r="BO2170" s="42">
        <v>35.117949000000003</v>
      </c>
      <c r="BP2170" s="42">
        <v>0</v>
      </c>
      <c r="BQ2170" s="42">
        <v>35.117949000000003</v>
      </c>
      <c r="BR2170" s="42">
        <v>4.3897440000000003</v>
      </c>
      <c r="BS2170" s="42">
        <v>4.3897440000000003</v>
      </c>
      <c r="BT2170" s="42">
        <v>0</v>
      </c>
      <c r="BU2170" s="42">
        <v>0</v>
      </c>
      <c r="BV2170" s="42">
        <v>0</v>
      </c>
      <c r="BW2170" s="42">
        <v>0</v>
      </c>
      <c r="BX2170" s="42">
        <v>4.3897440000000003</v>
      </c>
      <c r="BY2170" s="42">
        <v>0</v>
      </c>
      <c r="BZ2170" s="42">
        <v>0</v>
      </c>
      <c r="CA2170" s="42">
        <v>0</v>
      </c>
      <c r="CB2170" s="42">
        <v>57.066667000000002</v>
      </c>
      <c r="CC2170" s="42">
        <v>4.3897440000000003</v>
      </c>
      <c r="CD2170" s="42">
        <v>4.3897440000000003</v>
      </c>
      <c r="CE2170" s="42">
        <v>4.3897440000000003</v>
      </c>
      <c r="CF2170" s="42">
        <v>17.558973999999999</v>
      </c>
      <c r="CG2170" s="42">
        <v>17.558973999999999</v>
      </c>
      <c r="CH2170" s="42">
        <v>8.7794869999999996</v>
      </c>
      <c r="CI2170" s="42">
        <v>0</v>
      </c>
      <c r="CJ2170" s="42">
        <v>0</v>
      </c>
      <c r="CK2170" s="42">
        <v>114.13333299999999</v>
      </c>
      <c r="CL2170" s="42">
        <v>0</v>
      </c>
      <c r="CM2170" s="42">
        <v>8.7794869999999996</v>
      </c>
      <c r="CN2170" s="42">
        <v>0</v>
      </c>
      <c r="CO2170" s="42">
        <v>0</v>
      </c>
      <c r="CP2170" s="42">
        <v>13.169231</v>
      </c>
      <c r="CQ2170" s="42">
        <v>0</v>
      </c>
      <c r="CR2170" s="42">
        <v>87.794871999999998</v>
      </c>
      <c r="CS2170" s="42">
        <v>4.3897440000000003</v>
      </c>
    </row>
    <row r="2171" spans="1:97">
      <c r="A2171" s="40" t="s">
        <v>5052</v>
      </c>
      <c r="B2171" s="40" t="s">
        <v>289</v>
      </c>
      <c r="C2171" s="40" t="s">
        <v>4176</v>
      </c>
      <c r="D2171" s="40" t="s">
        <v>4187</v>
      </c>
      <c r="E2171" s="40" t="s">
        <v>4188</v>
      </c>
      <c r="F2171" s="40" t="s">
        <v>2814</v>
      </c>
      <c r="G2171" s="41" t="s">
        <v>294</v>
      </c>
      <c r="H2171" s="40" t="s">
        <v>5053</v>
      </c>
      <c r="I2171" s="42">
        <v>155</v>
      </c>
      <c r="J2171" s="42">
        <v>18</v>
      </c>
      <c r="K2171" s="42">
        <v>26</v>
      </c>
      <c r="L2171" s="42">
        <v>22</v>
      </c>
      <c r="M2171" s="42">
        <v>42</v>
      </c>
      <c r="N2171" s="42">
        <v>29</v>
      </c>
      <c r="O2171" s="42">
        <v>18</v>
      </c>
      <c r="P2171" s="42">
        <v>39</v>
      </c>
      <c r="Q2171" s="42">
        <v>17</v>
      </c>
      <c r="R2171" s="42">
        <v>41</v>
      </c>
      <c r="S2171" s="42">
        <v>26</v>
      </c>
      <c r="T2171" s="42">
        <v>31</v>
      </c>
      <c r="U2171" s="42">
        <v>15</v>
      </c>
      <c r="V2171" s="42">
        <v>80</v>
      </c>
      <c r="W2171" s="42">
        <v>8</v>
      </c>
      <c r="X2171" s="42">
        <v>15</v>
      </c>
      <c r="Y2171" s="42">
        <v>12</v>
      </c>
      <c r="Z2171" s="42">
        <v>20</v>
      </c>
      <c r="AA2171" s="42">
        <v>15</v>
      </c>
      <c r="AB2171" s="42">
        <v>10</v>
      </c>
      <c r="AC2171" s="42">
        <v>0</v>
      </c>
      <c r="AD2171" s="42">
        <v>15</v>
      </c>
      <c r="AE2171" s="42">
        <v>49</v>
      </c>
      <c r="AF2171" s="42">
        <v>16</v>
      </c>
      <c r="AG2171" s="42">
        <v>75</v>
      </c>
      <c r="AH2171" s="42">
        <v>10</v>
      </c>
      <c r="AI2171" s="42">
        <v>11</v>
      </c>
      <c r="AJ2171" s="42">
        <v>10</v>
      </c>
      <c r="AK2171" s="42">
        <v>22</v>
      </c>
      <c r="AL2171" s="42">
        <v>14</v>
      </c>
      <c r="AM2171" s="42">
        <v>8</v>
      </c>
      <c r="AN2171" s="42">
        <v>0</v>
      </c>
      <c r="AO2171" s="42">
        <v>13</v>
      </c>
      <c r="AP2171" s="42">
        <v>43</v>
      </c>
      <c r="AQ2171" s="42">
        <v>19</v>
      </c>
      <c r="AR2171" s="42">
        <v>148</v>
      </c>
      <c r="AS2171" s="42">
        <v>12</v>
      </c>
      <c r="AT2171" s="42">
        <v>4</v>
      </c>
      <c r="AU2171" s="42">
        <v>8</v>
      </c>
      <c r="AV2171" s="42">
        <v>12</v>
      </c>
      <c r="AW2171" s="42">
        <v>8</v>
      </c>
      <c r="AX2171" s="42">
        <v>20</v>
      </c>
      <c r="AY2171" s="42">
        <v>56</v>
      </c>
      <c r="AZ2171" s="42">
        <v>28</v>
      </c>
      <c r="BA2171" s="42">
        <v>76</v>
      </c>
      <c r="BB2171" s="42">
        <v>8</v>
      </c>
      <c r="BC2171" s="42">
        <v>4</v>
      </c>
      <c r="BD2171" s="42">
        <v>8</v>
      </c>
      <c r="BE2171" s="42">
        <v>0</v>
      </c>
      <c r="BF2171" s="42">
        <v>4</v>
      </c>
      <c r="BG2171" s="42">
        <v>16</v>
      </c>
      <c r="BH2171" s="42">
        <v>28</v>
      </c>
      <c r="BI2171" s="42">
        <v>8</v>
      </c>
      <c r="BJ2171" s="42">
        <v>72</v>
      </c>
      <c r="BK2171" s="42">
        <v>4</v>
      </c>
      <c r="BL2171" s="42">
        <v>0</v>
      </c>
      <c r="BM2171" s="42">
        <v>0</v>
      </c>
      <c r="BN2171" s="42">
        <v>12</v>
      </c>
      <c r="BO2171" s="42">
        <v>4</v>
      </c>
      <c r="BP2171" s="42">
        <v>4</v>
      </c>
      <c r="BQ2171" s="42">
        <v>28</v>
      </c>
      <c r="BR2171" s="42">
        <v>20</v>
      </c>
      <c r="BS2171" s="42">
        <v>24</v>
      </c>
      <c r="BT2171" s="42">
        <v>0</v>
      </c>
      <c r="BU2171" s="42">
        <v>0</v>
      </c>
      <c r="BV2171" s="42">
        <v>0</v>
      </c>
      <c r="BW2171" s="42">
        <v>4</v>
      </c>
      <c r="BX2171" s="42">
        <v>0</v>
      </c>
      <c r="BY2171" s="42">
        <v>4</v>
      </c>
      <c r="BZ2171" s="42">
        <v>0</v>
      </c>
      <c r="CA2171" s="42">
        <v>16</v>
      </c>
      <c r="CB2171" s="42">
        <v>48</v>
      </c>
      <c r="CC2171" s="42">
        <v>8</v>
      </c>
      <c r="CD2171" s="42">
        <v>4</v>
      </c>
      <c r="CE2171" s="42">
        <v>4</v>
      </c>
      <c r="CF2171" s="42">
        <v>8</v>
      </c>
      <c r="CG2171" s="42">
        <v>4</v>
      </c>
      <c r="CH2171" s="42">
        <v>12</v>
      </c>
      <c r="CI2171" s="42">
        <v>0</v>
      </c>
      <c r="CJ2171" s="42">
        <v>8</v>
      </c>
      <c r="CK2171" s="42">
        <v>76</v>
      </c>
      <c r="CL2171" s="42">
        <v>4</v>
      </c>
      <c r="CM2171" s="42">
        <v>0</v>
      </c>
      <c r="CN2171" s="42">
        <v>4</v>
      </c>
      <c r="CO2171" s="42">
        <v>0</v>
      </c>
      <c r="CP2171" s="42">
        <v>4</v>
      </c>
      <c r="CQ2171" s="42">
        <v>4</v>
      </c>
      <c r="CR2171" s="42">
        <v>56</v>
      </c>
      <c r="CS2171" s="42">
        <v>4</v>
      </c>
    </row>
    <row r="2172" spans="1:97">
      <c r="A2172" s="40" t="s">
        <v>5054</v>
      </c>
      <c r="B2172" s="40" t="s">
        <v>289</v>
      </c>
      <c r="C2172" s="40" t="s">
        <v>4176</v>
      </c>
      <c r="D2172" s="40" t="s">
        <v>4187</v>
      </c>
      <c r="E2172" s="40" t="s">
        <v>4188</v>
      </c>
      <c r="F2172" s="40" t="s">
        <v>2814</v>
      </c>
      <c r="G2172" s="41" t="s">
        <v>294</v>
      </c>
      <c r="H2172" s="40" t="s">
        <v>5055</v>
      </c>
      <c r="I2172" s="42">
        <v>145</v>
      </c>
      <c r="J2172" s="42">
        <v>21</v>
      </c>
      <c r="K2172" s="42">
        <v>20</v>
      </c>
      <c r="L2172" s="42">
        <v>27</v>
      </c>
      <c r="M2172" s="42">
        <v>18</v>
      </c>
      <c r="N2172" s="42">
        <v>40</v>
      </c>
      <c r="O2172" s="42">
        <v>19</v>
      </c>
      <c r="P2172" s="42">
        <v>13</v>
      </c>
      <c r="Q2172" s="42">
        <v>22</v>
      </c>
      <c r="R2172" s="42">
        <v>18</v>
      </c>
      <c r="S2172" s="42">
        <v>35</v>
      </c>
      <c r="T2172" s="42">
        <v>28</v>
      </c>
      <c r="U2172" s="42">
        <v>16</v>
      </c>
      <c r="V2172" s="42">
        <v>70</v>
      </c>
      <c r="W2172" s="42">
        <v>11</v>
      </c>
      <c r="X2172" s="42">
        <v>9</v>
      </c>
      <c r="Y2172" s="42">
        <v>15</v>
      </c>
      <c r="Z2172" s="42">
        <v>8</v>
      </c>
      <c r="AA2172" s="42">
        <v>19</v>
      </c>
      <c r="AB2172" s="42">
        <v>8</v>
      </c>
      <c r="AC2172" s="42">
        <v>0</v>
      </c>
      <c r="AD2172" s="42">
        <v>15</v>
      </c>
      <c r="AE2172" s="42">
        <v>39</v>
      </c>
      <c r="AF2172" s="42">
        <v>16</v>
      </c>
      <c r="AG2172" s="42">
        <v>75</v>
      </c>
      <c r="AH2172" s="42">
        <v>10</v>
      </c>
      <c r="AI2172" s="42">
        <v>11</v>
      </c>
      <c r="AJ2172" s="42">
        <v>12</v>
      </c>
      <c r="AK2172" s="42">
        <v>10</v>
      </c>
      <c r="AL2172" s="42">
        <v>21</v>
      </c>
      <c r="AM2172" s="42">
        <v>10</v>
      </c>
      <c r="AN2172" s="42">
        <v>1</v>
      </c>
      <c r="AO2172" s="42">
        <v>14</v>
      </c>
      <c r="AP2172" s="42">
        <v>38</v>
      </c>
      <c r="AQ2172" s="42">
        <v>23</v>
      </c>
      <c r="AR2172" s="42">
        <v>120</v>
      </c>
      <c r="AS2172" s="42">
        <v>4</v>
      </c>
      <c r="AT2172" s="42">
        <v>8</v>
      </c>
      <c r="AU2172" s="42">
        <v>0</v>
      </c>
      <c r="AV2172" s="42">
        <v>4</v>
      </c>
      <c r="AW2172" s="42">
        <v>12</v>
      </c>
      <c r="AX2172" s="42">
        <v>16</v>
      </c>
      <c r="AY2172" s="42">
        <v>68</v>
      </c>
      <c r="AZ2172" s="42">
        <v>8</v>
      </c>
      <c r="BA2172" s="42">
        <v>60</v>
      </c>
      <c r="BB2172" s="42">
        <v>4</v>
      </c>
      <c r="BC2172" s="42">
        <v>8</v>
      </c>
      <c r="BD2172" s="42">
        <v>0</v>
      </c>
      <c r="BE2172" s="42">
        <v>0</v>
      </c>
      <c r="BF2172" s="42">
        <v>0</v>
      </c>
      <c r="BG2172" s="42">
        <v>12</v>
      </c>
      <c r="BH2172" s="42">
        <v>32</v>
      </c>
      <c r="BI2172" s="42">
        <v>4</v>
      </c>
      <c r="BJ2172" s="42">
        <v>60</v>
      </c>
      <c r="BK2172" s="42">
        <v>0</v>
      </c>
      <c r="BL2172" s="42">
        <v>0</v>
      </c>
      <c r="BM2172" s="42">
        <v>0</v>
      </c>
      <c r="BN2172" s="42">
        <v>4</v>
      </c>
      <c r="BO2172" s="42">
        <v>12</v>
      </c>
      <c r="BP2172" s="42">
        <v>4</v>
      </c>
      <c r="BQ2172" s="42">
        <v>36</v>
      </c>
      <c r="BR2172" s="42">
        <v>4</v>
      </c>
      <c r="BS2172" s="42">
        <v>4</v>
      </c>
      <c r="BT2172" s="42">
        <v>0</v>
      </c>
      <c r="BU2172" s="42">
        <v>0</v>
      </c>
      <c r="BV2172" s="42">
        <v>0</v>
      </c>
      <c r="BW2172" s="42">
        <v>0</v>
      </c>
      <c r="BX2172" s="42">
        <v>0</v>
      </c>
      <c r="BY2172" s="42">
        <v>0</v>
      </c>
      <c r="BZ2172" s="42">
        <v>0</v>
      </c>
      <c r="CA2172" s="42">
        <v>4</v>
      </c>
      <c r="CB2172" s="42">
        <v>48</v>
      </c>
      <c r="CC2172" s="42">
        <v>4</v>
      </c>
      <c r="CD2172" s="42">
        <v>8</v>
      </c>
      <c r="CE2172" s="42">
        <v>0</v>
      </c>
      <c r="CF2172" s="42">
        <v>4</v>
      </c>
      <c r="CG2172" s="42">
        <v>12</v>
      </c>
      <c r="CH2172" s="42">
        <v>16</v>
      </c>
      <c r="CI2172" s="42">
        <v>0</v>
      </c>
      <c r="CJ2172" s="42">
        <v>4</v>
      </c>
      <c r="CK2172" s="42">
        <v>68</v>
      </c>
      <c r="CL2172" s="42">
        <v>0</v>
      </c>
      <c r="CM2172" s="42">
        <v>0</v>
      </c>
      <c r="CN2172" s="42">
        <v>0</v>
      </c>
      <c r="CO2172" s="42">
        <v>0</v>
      </c>
      <c r="CP2172" s="42">
        <v>0</v>
      </c>
      <c r="CQ2172" s="42">
        <v>0</v>
      </c>
      <c r="CR2172" s="42">
        <v>68</v>
      </c>
      <c r="CS2172" s="42">
        <v>0</v>
      </c>
    </row>
    <row r="2173" spans="1:97">
      <c r="A2173" s="40" t="s">
        <v>5056</v>
      </c>
      <c r="B2173" s="40" t="s">
        <v>289</v>
      </c>
      <c r="C2173" s="40" t="s">
        <v>4176</v>
      </c>
      <c r="D2173" s="40" t="s">
        <v>4201</v>
      </c>
      <c r="E2173" s="40" t="s">
        <v>4208</v>
      </c>
      <c r="F2173" s="40" t="s">
        <v>2903</v>
      </c>
      <c r="G2173" s="41" t="s">
        <v>294</v>
      </c>
      <c r="H2173" s="40" t="s">
        <v>5057</v>
      </c>
      <c r="I2173" s="42">
        <v>98</v>
      </c>
      <c r="J2173" s="42">
        <v>8.82</v>
      </c>
      <c r="K2173" s="42">
        <v>18.62</v>
      </c>
      <c r="L2173" s="42">
        <v>16.66</v>
      </c>
      <c r="M2173" s="42">
        <v>26.46</v>
      </c>
      <c r="N2173" s="42">
        <v>21.56</v>
      </c>
      <c r="O2173" s="42">
        <v>5.88</v>
      </c>
      <c r="P2173" s="42">
        <v>17</v>
      </c>
      <c r="Q2173" s="42">
        <v>18</v>
      </c>
      <c r="R2173" s="42">
        <v>19</v>
      </c>
      <c r="S2173" s="42">
        <v>16</v>
      </c>
      <c r="T2173" s="42">
        <v>21</v>
      </c>
      <c r="U2173" s="42">
        <v>5</v>
      </c>
      <c r="V2173" s="42">
        <v>52.92</v>
      </c>
      <c r="W2173" s="42">
        <v>3.92</v>
      </c>
      <c r="X2173" s="42">
        <v>12.74</v>
      </c>
      <c r="Y2173" s="42">
        <v>7.84</v>
      </c>
      <c r="Z2173" s="42">
        <v>12.74</v>
      </c>
      <c r="AA2173" s="42">
        <v>14.7</v>
      </c>
      <c r="AB2173" s="42">
        <v>0.98</v>
      </c>
      <c r="AC2173" s="42">
        <v>0</v>
      </c>
      <c r="AD2173" s="42">
        <v>8.82</v>
      </c>
      <c r="AE2173" s="42">
        <v>35.28</v>
      </c>
      <c r="AF2173" s="42">
        <v>8.82</v>
      </c>
      <c r="AG2173" s="42">
        <v>45.08</v>
      </c>
      <c r="AH2173" s="42">
        <v>4.9000000000000004</v>
      </c>
      <c r="AI2173" s="42">
        <v>5.88</v>
      </c>
      <c r="AJ2173" s="42">
        <v>8.82</v>
      </c>
      <c r="AK2173" s="42">
        <v>13.72</v>
      </c>
      <c r="AL2173" s="42">
        <v>6.86</v>
      </c>
      <c r="AM2173" s="42">
        <v>4.9000000000000004</v>
      </c>
      <c r="AN2173" s="42">
        <v>0</v>
      </c>
      <c r="AO2173" s="42">
        <v>8.82</v>
      </c>
      <c r="AP2173" s="42">
        <v>27.44</v>
      </c>
      <c r="AQ2173" s="42">
        <v>8.82</v>
      </c>
      <c r="AR2173" s="42">
        <v>86.24</v>
      </c>
      <c r="AS2173" s="42">
        <v>3.92</v>
      </c>
      <c r="AT2173" s="42">
        <v>0</v>
      </c>
      <c r="AU2173" s="42">
        <v>0</v>
      </c>
      <c r="AV2173" s="42">
        <v>19.600000000000001</v>
      </c>
      <c r="AW2173" s="42">
        <v>7.84</v>
      </c>
      <c r="AX2173" s="42">
        <v>27.44</v>
      </c>
      <c r="AY2173" s="42">
        <v>11.76</v>
      </c>
      <c r="AZ2173" s="42">
        <v>15.68</v>
      </c>
      <c r="BA2173" s="42">
        <v>47.04</v>
      </c>
      <c r="BB2173" s="42">
        <v>3.92</v>
      </c>
      <c r="BC2173" s="42">
        <v>0</v>
      </c>
      <c r="BD2173" s="42">
        <v>0</v>
      </c>
      <c r="BE2173" s="42">
        <v>7.84</v>
      </c>
      <c r="BF2173" s="42">
        <v>0</v>
      </c>
      <c r="BG2173" s="42">
        <v>23.52</v>
      </c>
      <c r="BH2173" s="42">
        <v>3.92</v>
      </c>
      <c r="BI2173" s="42">
        <v>7.84</v>
      </c>
      <c r="BJ2173" s="42">
        <v>39.200000000000003</v>
      </c>
      <c r="BK2173" s="42">
        <v>0</v>
      </c>
      <c r="BL2173" s="42">
        <v>0</v>
      </c>
      <c r="BM2173" s="42">
        <v>0</v>
      </c>
      <c r="BN2173" s="42">
        <v>11.76</v>
      </c>
      <c r="BO2173" s="42">
        <v>7.84</v>
      </c>
      <c r="BP2173" s="42">
        <v>3.92</v>
      </c>
      <c r="BQ2173" s="42">
        <v>7.84</v>
      </c>
      <c r="BR2173" s="42">
        <v>7.84</v>
      </c>
      <c r="BS2173" s="42">
        <v>15.68</v>
      </c>
      <c r="BT2173" s="42">
        <v>0</v>
      </c>
      <c r="BU2173" s="42">
        <v>0</v>
      </c>
      <c r="BV2173" s="42">
        <v>0</v>
      </c>
      <c r="BW2173" s="42">
        <v>3.92</v>
      </c>
      <c r="BX2173" s="42">
        <v>0</v>
      </c>
      <c r="BY2173" s="42">
        <v>0</v>
      </c>
      <c r="BZ2173" s="42">
        <v>0</v>
      </c>
      <c r="CA2173" s="42">
        <v>11.76</v>
      </c>
      <c r="CB2173" s="42">
        <v>35.28</v>
      </c>
      <c r="CC2173" s="42">
        <v>0</v>
      </c>
      <c r="CD2173" s="42">
        <v>0</v>
      </c>
      <c r="CE2173" s="42">
        <v>0</v>
      </c>
      <c r="CF2173" s="42">
        <v>11.76</v>
      </c>
      <c r="CG2173" s="42">
        <v>3.92</v>
      </c>
      <c r="CH2173" s="42">
        <v>19.600000000000001</v>
      </c>
      <c r="CI2173" s="42">
        <v>0</v>
      </c>
      <c r="CJ2173" s="42">
        <v>0</v>
      </c>
      <c r="CK2173" s="42">
        <v>35.28</v>
      </c>
      <c r="CL2173" s="42">
        <v>3.92</v>
      </c>
      <c r="CM2173" s="42">
        <v>0</v>
      </c>
      <c r="CN2173" s="42">
        <v>0</v>
      </c>
      <c r="CO2173" s="42">
        <v>3.92</v>
      </c>
      <c r="CP2173" s="42">
        <v>3.92</v>
      </c>
      <c r="CQ2173" s="42">
        <v>7.84</v>
      </c>
      <c r="CR2173" s="42">
        <v>11.76</v>
      </c>
      <c r="CS2173" s="42">
        <v>3.92</v>
      </c>
    </row>
    <row r="2174" spans="1:97">
      <c r="A2174" s="40" t="s">
        <v>5058</v>
      </c>
      <c r="B2174" s="40" t="s">
        <v>289</v>
      </c>
      <c r="C2174" s="40" t="s">
        <v>4176</v>
      </c>
      <c r="D2174" s="40" t="s">
        <v>4177</v>
      </c>
      <c r="E2174" s="40" t="s">
        <v>4381</v>
      </c>
      <c r="F2174" s="40" t="s">
        <v>2814</v>
      </c>
      <c r="G2174" s="41" t="s">
        <v>294</v>
      </c>
      <c r="H2174" s="40" t="s">
        <v>5059</v>
      </c>
      <c r="I2174" s="42">
        <v>10982</v>
      </c>
      <c r="J2174" s="42">
        <v>1615.741284</v>
      </c>
      <c r="K2174" s="42">
        <v>1750.0606909999999</v>
      </c>
      <c r="L2174" s="42">
        <v>1814.7021709999999</v>
      </c>
      <c r="M2174" s="42">
        <v>2400.799082</v>
      </c>
      <c r="N2174" s="42">
        <v>1931.3484020000001</v>
      </c>
      <c r="O2174" s="42">
        <v>1469.348371</v>
      </c>
      <c r="P2174" s="42">
        <v>1563</v>
      </c>
      <c r="Q2174" s="42">
        <v>1669</v>
      </c>
      <c r="R2174" s="42">
        <v>2077</v>
      </c>
      <c r="S2174" s="42">
        <v>1867</v>
      </c>
      <c r="T2174" s="42">
        <v>1950</v>
      </c>
      <c r="U2174" s="42">
        <v>995</v>
      </c>
      <c r="V2174" s="42">
        <v>5064.6358550000004</v>
      </c>
      <c r="W2174" s="42">
        <v>790.710734</v>
      </c>
      <c r="X2174" s="42">
        <v>845.43410100000006</v>
      </c>
      <c r="Y2174" s="42">
        <v>944.01960199999996</v>
      </c>
      <c r="Z2174" s="42">
        <v>1136.6618229999999</v>
      </c>
      <c r="AA2174" s="42">
        <v>832.03123800000003</v>
      </c>
      <c r="AB2174" s="42">
        <v>483.31264900000002</v>
      </c>
      <c r="AC2174" s="42">
        <v>32.465707999999999</v>
      </c>
      <c r="AD2174" s="42">
        <v>1116.9592239999999</v>
      </c>
      <c r="AE2174" s="42">
        <v>2909.6547970000001</v>
      </c>
      <c r="AF2174" s="42">
        <v>1038.0218339999999</v>
      </c>
      <c r="AG2174" s="42">
        <v>5917.3641449999996</v>
      </c>
      <c r="AH2174" s="42">
        <v>825.03054999999995</v>
      </c>
      <c r="AI2174" s="42">
        <v>904.62658999999996</v>
      </c>
      <c r="AJ2174" s="42">
        <v>870.68256899999994</v>
      </c>
      <c r="AK2174" s="42">
        <v>1264.1372590000001</v>
      </c>
      <c r="AL2174" s="42">
        <v>1099.317164</v>
      </c>
      <c r="AM2174" s="42">
        <v>852.35965399999998</v>
      </c>
      <c r="AN2174" s="42">
        <v>101.210359</v>
      </c>
      <c r="AO2174" s="42">
        <v>1174.1880510000001</v>
      </c>
      <c r="AP2174" s="42">
        <v>3092.7160979999999</v>
      </c>
      <c r="AQ2174" s="42">
        <v>1650.459996</v>
      </c>
      <c r="AR2174" s="42">
        <v>9368.2586319999991</v>
      </c>
      <c r="AS2174" s="42">
        <v>31.271971000000001</v>
      </c>
      <c r="AT2174" s="42">
        <v>265.78729399999997</v>
      </c>
      <c r="AU2174" s="42">
        <v>550.93677200000002</v>
      </c>
      <c r="AV2174" s="42">
        <v>1134.56619</v>
      </c>
      <c r="AW2174" s="42">
        <v>1527.036347</v>
      </c>
      <c r="AX2174" s="42">
        <v>1268.4312259999999</v>
      </c>
      <c r="AY2174" s="42">
        <v>3231.8009900000002</v>
      </c>
      <c r="AZ2174" s="42">
        <v>1358.4278420000001</v>
      </c>
      <c r="BA2174" s="42">
        <v>4239.9265459999997</v>
      </c>
      <c r="BB2174" s="42">
        <v>30.239256000000001</v>
      </c>
      <c r="BC2174" s="42">
        <v>189.65236999999999</v>
      </c>
      <c r="BD2174" s="42">
        <v>317.51131400000003</v>
      </c>
      <c r="BE2174" s="42">
        <v>605.19951200000003</v>
      </c>
      <c r="BF2174" s="42">
        <v>287.01073000000002</v>
      </c>
      <c r="BG2174" s="42">
        <v>1043.505999</v>
      </c>
      <c r="BH2174" s="42">
        <v>1338.2264640000001</v>
      </c>
      <c r="BI2174" s="42">
        <v>428.58089999999999</v>
      </c>
      <c r="BJ2174" s="42">
        <v>5128.3320869999998</v>
      </c>
      <c r="BK2174" s="42">
        <v>1.032715</v>
      </c>
      <c r="BL2174" s="42">
        <v>76.134923999999998</v>
      </c>
      <c r="BM2174" s="42">
        <v>233.42545899999999</v>
      </c>
      <c r="BN2174" s="42">
        <v>529.36667799999998</v>
      </c>
      <c r="BO2174" s="42">
        <v>1240.0256179999999</v>
      </c>
      <c r="BP2174" s="42">
        <v>224.92522700000001</v>
      </c>
      <c r="BQ2174" s="42">
        <v>1893.574525</v>
      </c>
      <c r="BR2174" s="42">
        <v>929.84694200000001</v>
      </c>
      <c r="BS2174" s="42">
        <v>1199.6783700000001</v>
      </c>
      <c r="BT2174" s="42">
        <v>0</v>
      </c>
      <c r="BU2174" s="42">
        <v>1.02217</v>
      </c>
      <c r="BV2174" s="42">
        <v>12.249542999999999</v>
      </c>
      <c r="BW2174" s="42">
        <v>65.349322000000001</v>
      </c>
      <c r="BX2174" s="42">
        <v>175.945179</v>
      </c>
      <c r="BY2174" s="42">
        <v>210.150104</v>
      </c>
      <c r="BZ2174" s="42">
        <v>0</v>
      </c>
      <c r="CA2174" s="42">
        <v>734.96205199999997</v>
      </c>
      <c r="CB2174" s="42">
        <v>4094.0516550000002</v>
      </c>
      <c r="CC2174" s="42">
        <v>23.998730999999999</v>
      </c>
      <c r="CD2174" s="42">
        <v>235.42795899999999</v>
      </c>
      <c r="CE2174" s="42">
        <v>417.56081399999999</v>
      </c>
      <c r="CF2174" s="42">
        <v>929.67917299999999</v>
      </c>
      <c r="CG2174" s="42">
        <v>1157.2869889999999</v>
      </c>
      <c r="CH2174" s="42">
        <v>948.78959899999995</v>
      </c>
      <c r="CI2174" s="42">
        <v>23.695174000000002</v>
      </c>
      <c r="CJ2174" s="42">
        <v>357.61321600000002</v>
      </c>
      <c r="CK2174" s="42">
        <v>4074.5286070000002</v>
      </c>
      <c r="CL2174" s="42">
        <v>7.2732400000000004</v>
      </c>
      <c r="CM2174" s="42">
        <v>29.337166</v>
      </c>
      <c r="CN2174" s="42">
        <v>121.12641600000001</v>
      </c>
      <c r="CO2174" s="42">
        <v>139.53769500000001</v>
      </c>
      <c r="CP2174" s="42">
        <v>193.80418</v>
      </c>
      <c r="CQ2174" s="42">
        <v>109.491522</v>
      </c>
      <c r="CR2174" s="42">
        <v>3208.1058159999998</v>
      </c>
      <c r="CS2174" s="42">
        <v>265.852574</v>
      </c>
    </row>
    <row r="2175" spans="1:97">
      <c r="A2175" s="40" t="s">
        <v>5060</v>
      </c>
      <c r="B2175" s="40" t="s">
        <v>289</v>
      </c>
      <c r="C2175" s="40" t="s">
        <v>4176</v>
      </c>
      <c r="D2175" s="40" t="s">
        <v>4177</v>
      </c>
      <c r="E2175" s="40" t="s">
        <v>4184</v>
      </c>
      <c r="F2175" s="40" t="s">
        <v>2814</v>
      </c>
      <c r="G2175" s="41" t="s">
        <v>294</v>
      </c>
      <c r="H2175" s="40" t="s">
        <v>5061</v>
      </c>
      <c r="I2175" s="42">
        <v>453</v>
      </c>
      <c r="J2175" s="42">
        <v>80.029221000000007</v>
      </c>
      <c r="K2175" s="42">
        <v>68.900260000000003</v>
      </c>
      <c r="L2175" s="42">
        <v>93.186717999999999</v>
      </c>
      <c r="M2175" s="42">
        <v>113.542051</v>
      </c>
      <c r="N2175" s="42">
        <v>60.828097999999997</v>
      </c>
      <c r="O2175" s="42">
        <v>36.513652</v>
      </c>
      <c r="P2175" s="42">
        <v>89</v>
      </c>
      <c r="Q2175" s="42">
        <v>58</v>
      </c>
      <c r="R2175" s="42">
        <v>114</v>
      </c>
      <c r="S2175" s="42">
        <v>68</v>
      </c>
      <c r="T2175" s="42">
        <v>70</v>
      </c>
      <c r="U2175" s="42">
        <v>15</v>
      </c>
      <c r="V2175" s="42">
        <v>239.17135400000001</v>
      </c>
      <c r="W2175" s="42">
        <v>41.543010000000002</v>
      </c>
      <c r="X2175" s="42">
        <v>39.528467999999997</v>
      </c>
      <c r="Y2175" s="42">
        <v>46.572367999999997</v>
      </c>
      <c r="Z2175" s="42">
        <v>57.785294</v>
      </c>
      <c r="AA2175" s="42">
        <v>35.485390000000002</v>
      </c>
      <c r="AB2175" s="42">
        <v>17.242557999999999</v>
      </c>
      <c r="AC2175" s="42">
        <v>1.0142679999999999</v>
      </c>
      <c r="AD2175" s="42">
        <v>59.771847000000001</v>
      </c>
      <c r="AE2175" s="42">
        <v>135.79997299999999</v>
      </c>
      <c r="AF2175" s="42">
        <v>43.599533999999998</v>
      </c>
      <c r="AG2175" s="42">
        <v>213.82864599999999</v>
      </c>
      <c r="AH2175" s="42">
        <v>38.486210999999997</v>
      </c>
      <c r="AI2175" s="42">
        <v>29.371791999999999</v>
      </c>
      <c r="AJ2175" s="42">
        <v>46.614350000000002</v>
      </c>
      <c r="AK2175" s="42">
        <v>55.756757</v>
      </c>
      <c r="AL2175" s="42">
        <v>25.342707999999998</v>
      </c>
      <c r="AM2175" s="42">
        <v>18.256826</v>
      </c>
      <c r="AN2175" s="42">
        <v>0</v>
      </c>
      <c r="AO2175" s="42">
        <v>48.600904</v>
      </c>
      <c r="AP2175" s="42">
        <v>124.671012</v>
      </c>
      <c r="AQ2175" s="42">
        <v>40.556730000000002</v>
      </c>
      <c r="AR2175" s="42">
        <v>393.25614100000001</v>
      </c>
      <c r="AS2175" s="42">
        <v>4.0570719999999998</v>
      </c>
      <c r="AT2175" s="42">
        <v>4.0570719999999998</v>
      </c>
      <c r="AU2175" s="42">
        <v>24.342434999999998</v>
      </c>
      <c r="AV2175" s="42">
        <v>60.856087000000002</v>
      </c>
      <c r="AW2175" s="42">
        <v>48.684868999999999</v>
      </c>
      <c r="AX2175" s="42">
        <v>44.515842999999997</v>
      </c>
      <c r="AY2175" s="42">
        <v>121.600219</v>
      </c>
      <c r="AZ2175" s="42">
        <v>85.142544000000001</v>
      </c>
      <c r="BA2175" s="42">
        <v>210.799836</v>
      </c>
      <c r="BB2175" s="42">
        <v>0</v>
      </c>
      <c r="BC2175" s="42">
        <v>4.0570719999999998</v>
      </c>
      <c r="BD2175" s="42">
        <v>16.228290000000001</v>
      </c>
      <c r="BE2175" s="42">
        <v>40.570723999999998</v>
      </c>
      <c r="BF2175" s="42">
        <v>8.1141450000000006</v>
      </c>
      <c r="BG2175" s="42">
        <v>36.401698000000003</v>
      </c>
      <c r="BH2175" s="42">
        <v>68.914254</v>
      </c>
      <c r="BI2175" s="42">
        <v>36.513652</v>
      </c>
      <c r="BJ2175" s="42">
        <v>182.45630600000001</v>
      </c>
      <c r="BK2175" s="42">
        <v>4.0570719999999998</v>
      </c>
      <c r="BL2175" s="42">
        <v>0</v>
      </c>
      <c r="BM2175" s="42">
        <v>8.1141450000000006</v>
      </c>
      <c r="BN2175" s="42">
        <v>20.285361999999999</v>
      </c>
      <c r="BO2175" s="42">
        <v>40.570723999999998</v>
      </c>
      <c r="BP2175" s="42">
        <v>8.1141450000000006</v>
      </c>
      <c r="BQ2175" s="42">
        <v>52.685965000000003</v>
      </c>
      <c r="BR2175" s="42">
        <v>48.628892</v>
      </c>
      <c r="BS2175" s="42">
        <v>60.856087000000002</v>
      </c>
      <c r="BT2175" s="42">
        <v>0</v>
      </c>
      <c r="BU2175" s="42">
        <v>0</v>
      </c>
      <c r="BV2175" s="42">
        <v>0</v>
      </c>
      <c r="BW2175" s="42">
        <v>4.0570719999999998</v>
      </c>
      <c r="BX2175" s="42">
        <v>4.0570719999999998</v>
      </c>
      <c r="BY2175" s="42">
        <v>4.0570719999999998</v>
      </c>
      <c r="BZ2175" s="42">
        <v>0</v>
      </c>
      <c r="CA2175" s="42">
        <v>48.684868999999999</v>
      </c>
      <c r="CB2175" s="42">
        <v>190.51447400000001</v>
      </c>
      <c r="CC2175" s="42">
        <v>4.0570719999999998</v>
      </c>
      <c r="CD2175" s="42">
        <v>4.0570719999999998</v>
      </c>
      <c r="CE2175" s="42">
        <v>24.342434999999998</v>
      </c>
      <c r="CF2175" s="42">
        <v>52.741942000000002</v>
      </c>
      <c r="CG2175" s="42">
        <v>40.570723999999998</v>
      </c>
      <c r="CH2175" s="42">
        <v>40.458770000000001</v>
      </c>
      <c r="CI2175" s="42">
        <v>0</v>
      </c>
      <c r="CJ2175" s="42">
        <v>24.286458</v>
      </c>
      <c r="CK2175" s="42">
        <v>141.885581</v>
      </c>
      <c r="CL2175" s="42">
        <v>0</v>
      </c>
      <c r="CM2175" s="42">
        <v>0</v>
      </c>
      <c r="CN2175" s="42">
        <v>0</v>
      </c>
      <c r="CO2175" s="42">
        <v>4.0570719999999998</v>
      </c>
      <c r="CP2175" s="42">
        <v>4.0570719999999998</v>
      </c>
      <c r="CQ2175" s="42">
        <v>0</v>
      </c>
      <c r="CR2175" s="42">
        <v>121.600219</v>
      </c>
      <c r="CS2175" s="42">
        <v>12.171217</v>
      </c>
    </row>
    <row r="2176" spans="1:97">
      <c r="A2176" s="40" t="s">
        <v>5062</v>
      </c>
      <c r="B2176" s="40" t="s">
        <v>289</v>
      </c>
      <c r="C2176" s="40" t="s">
        <v>4176</v>
      </c>
      <c r="D2176" s="40" t="s">
        <v>4187</v>
      </c>
      <c r="E2176" s="40" t="s">
        <v>4221</v>
      </c>
      <c r="F2176" s="40" t="s">
        <v>4195</v>
      </c>
      <c r="G2176" s="41" t="s">
        <v>294</v>
      </c>
      <c r="H2176" s="40" t="s">
        <v>5063</v>
      </c>
      <c r="I2176" s="42">
        <v>86</v>
      </c>
      <c r="J2176" s="42">
        <v>15.553191</v>
      </c>
      <c r="K2176" s="42">
        <v>10.063829999999999</v>
      </c>
      <c r="L2176" s="42">
        <v>14.638298000000001</v>
      </c>
      <c r="M2176" s="42">
        <v>16.468084999999999</v>
      </c>
      <c r="N2176" s="42">
        <v>14.638298000000001</v>
      </c>
      <c r="O2176" s="42">
        <v>14.638298000000001</v>
      </c>
      <c r="P2176" s="42">
        <v>12</v>
      </c>
      <c r="Q2176" s="42">
        <v>4</v>
      </c>
      <c r="R2176" s="42">
        <v>19</v>
      </c>
      <c r="S2176" s="42">
        <v>12</v>
      </c>
      <c r="T2176" s="42">
        <v>24</v>
      </c>
      <c r="U2176" s="42">
        <v>12</v>
      </c>
      <c r="V2176" s="42">
        <v>44.829787000000003</v>
      </c>
      <c r="W2176" s="42">
        <v>8.2340429999999998</v>
      </c>
      <c r="X2176" s="42">
        <v>5.4893619999999999</v>
      </c>
      <c r="Y2176" s="42">
        <v>9.1489360000000008</v>
      </c>
      <c r="Z2176" s="42">
        <v>8.2340429999999998</v>
      </c>
      <c r="AA2176" s="42">
        <v>8.2340429999999998</v>
      </c>
      <c r="AB2176" s="42">
        <v>4.5744680000000004</v>
      </c>
      <c r="AC2176" s="42">
        <v>0.91489399999999999</v>
      </c>
      <c r="AD2176" s="42">
        <v>9.1489360000000008</v>
      </c>
      <c r="AE2176" s="42">
        <v>26.531915000000001</v>
      </c>
      <c r="AF2176" s="42">
        <v>9.1489360000000008</v>
      </c>
      <c r="AG2176" s="42">
        <v>41.170212999999997</v>
      </c>
      <c r="AH2176" s="42">
        <v>7.3191490000000003</v>
      </c>
      <c r="AI2176" s="42">
        <v>4.5744680000000004</v>
      </c>
      <c r="AJ2176" s="42">
        <v>5.4893619999999999</v>
      </c>
      <c r="AK2176" s="42">
        <v>8.2340429999999998</v>
      </c>
      <c r="AL2176" s="42">
        <v>6.404255</v>
      </c>
      <c r="AM2176" s="42">
        <v>9.1489360000000008</v>
      </c>
      <c r="AN2176" s="42">
        <v>0</v>
      </c>
      <c r="AO2176" s="42">
        <v>8.2340429999999998</v>
      </c>
      <c r="AP2176" s="42">
        <v>21.042553000000002</v>
      </c>
      <c r="AQ2176" s="42">
        <v>11.893617000000001</v>
      </c>
      <c r="AR2176" s="42">
        <v>69.531914999999998</v>
      </c>
      <c r="AS2176" s="42">
        <v>10.978723</v>
      </c>
      <c r="AT2176" s="42">
        <v>10.978723</v>
      </c>
      <c r="AU2176" s="42">
        <v>0</v>
      </c>
      <c r="AV2176" s="42">
        <v>7.3191490000000003</v>
      </c>
      <c r="AW2176" s="42">
        <v>7.3191490000000003</v>
      </c>
      <c r="AX2176" s="42">
        <v>3.6595740000000001</v>
      </c>
      <c r="AY2176" s="42">
        <v>25.617021000000001</v>
      </c>
      <c r="AZ2176" s="42">
        <v>3.6595740000000001</v>
      </c>
      <c r="BA2176" s="42">
        <v>32.936169999999997</v>
      </c>
      <c r="BB2176" s="42">
        <v>7.3191490000000003</v>
      </c>
      <c r="BC2176" s="42">
        <v>7.3191490000000003</v>
      </c>
      <c r="BD2176" s="42">
        <v>0</v>
      </c>
      <c r="BE2176" s="42">
        <v>3.6595740000000001</v>
      </c>
      <c r="BF2176" s="42">
        <v>0</v>
      </c>
      <c r="BG2176" s="42">
        <v>0</v>
      </c>
      <c r="BH2176" s="42">
        <v>14.638298000000001</v>
      </c>
      <c r="BI2176" s="42">
        <v>0</v>
      </c>
      <c r="BJ2176" s="42">
        <v>36.595745000000001</v>
      </c>
      <c r="BK2176" s="42">
        <v>3.6595740000000001</v>
      </c>
      <c r="BL2176" s="42">
        <v>3.6595740000000001</v>
      </c>
      <c r="BM2176" s="42">
        <v>0</v>
      </c>
      <c r="BN2176" s="42">
        <v>3.6595740000000001</v>
      </c>
      <c r="BO2176" s="42">
        <v>7.3191490000000003</v>
      </c>
      <c r="BP2176" s="42">
        <v>3.6595740000000001</v>
      </c>
      <c r="BQ2176" s="42">
        <v>10.978723</v>
      </c>
      <c r="BR2176" s="42">
        <v>3.6595740000000001</v>
      </c>
      <c r="BS2176" s="42">
        <v>3.6595740000000001</v>
      </c>
      <c r="BT2176" s="42">
        <v>0</v>
      </c>
      <c r="BU2176" s="42">
        <v>0</v>
      </c>
      <c r="BV2176" s="42">
        <v>0</v>
      </c>
      <c r="BW2176" s="42">
        <v>0</v>
      </c>
      <c r="BX2176" s="42">
        <v>0</v>
      </c>
      <c r="BY2176" s="42">
        <v>0</v>
      </c>
      <c r="BZ2176" s="42">
        <v>0</v>
      </c>
      <c r="CA2176" s="42">
        <v>3.6595740000000001</v>
      </c>
      <c r="CB2176" s="42">
        <v>29.276596000000001</v>
      </c>
      <c r="CC2176" s="42">
        <v>7.3191490000000003</v>
      </c>
      <c r="CD2176" s="42">
        <v>7.3191490000000003</v>
      </c>
      <c r="CE2176" s="42">
        <v>0</v>
      </c>
      <c r="CF2176" s="42">
        <v>7.3191490000000003</v>
      </c>
      <c r="CG2176" s="42">
        <v>3.6595740000000001</v>
      </c>
      <c r="CH2176" s="42">
        <v>3.6595740000000001</v>
      </c>
      <c r="CI2176" s="42">
        <v>0</v>
      </c>
      <c r="CJ2176" s="42">
        <v>0</v>
      </c>
      <c r="CK2176" s="42">
        <v>36.595745000000001</v>
      </c>
      <c r="CL2176" s="42">
        <v>3.6595740000000001</v>
      </c>
      <c r="CM2176" s="42">
        <v>3.6595740000000001</v>
      </c>
      <c r="CN2176" s="42">
        <v>0</v>
      </c>
      <c r="CO2176" s="42">
        <v>0</v>
      </c>
      <c r="CP2176" s="42">
        <v>3.6595740000000001</v>
      </c>
      <c r="CQ2176" s="42">
        <v>0</v>
      </c>
      <c r="CR2176" s="42">
        <v>25.617021000000001</v>
      </c>
      <c r="CS2176" s="42">
        <v>0</v>
      </c>
    </row>
    <row r="2177" spans="1:97">
      <c r="A2177" s="40" t="s">
        <v>5064</v>
      </c>
      <c r="B2177" s="40" t="s">
        <v>289</v>
      </c>
      <c r="C2177" s="40" t="s">
        <v>4176</v>
      </c>
      <c r="D2177" s="40" t="s">
        <v>4187</v>
      </c>
      <c r="E2177" s="40" t="s">
        <v>4194</v>
      </c>
      <c r="F2177" s="40" t="s">
        <v>4195</v>
      </c>
      <c r="G2177" s="41" t="s">
        <v>294</v>
      </c>
      <c r="H2177" s="40" t="s">
        <v>5065</v>
      </c>
      <c r="I2177" s="42">
        <v>327</v>
      </c>
      <c r="J2177" s="42">
        <v>33</v>
      </c>
      <c r="K2177" s="42">
        <v>27</v>
      </c>
      <c r="L2177" s="42">
        <v>50</v>
      </c>
      <c r="M2177" s="42">
        <v>72</v>
      </c>
      <c r="N2177" s="42">
        <v>61</v>
      </c>
      <c r="O2177" s="42">
        <v>84</v>
      </c>
      <c r="P2177" s="42">
        <v>28</v>
      </c>
      <c r="Q2177" s="42">
        <v>30</v>
      </c>
      <c r="R2177" s="42">
        <v>80</v>
      </c>
      <c r="S2177" s="42">
        <v>41</v>
      </c>
      <c r="T2177" s="42">
        <v>67</v>
      </c>
      <c r="U2177" s="42">
        <v>68</v>
      </c>
      <c r="V2177" s="42">
        <v>159</v>
      </c>
      <c r="W2177" s="42">
        <v>18</v>
      </c>
      <c r="X2177" s="42">
        <v>15</v>
      </c>
      <c r="Y2177" s="42">
        <v>27</v>
      </c>
      <c r="Z2177" s="42">
        <v>38</v>
      </c>
      <c r="AA2177" s="42">
        <v>27</v>
      </c>
      <c r="AB2177" s="42">
        <v>34</v>
      </c>
      <c r="AC2177" s="42">
        <v>0</v>
      </c>
      <c r="AD2177" s="42">
        <v>22</v>
      </c>
      <c r="AE2177" s="42">
        <v>91</v>
      </c>
      <c r="AF2177" s="42">
        <v>46</v>
      </c>
      <c r="AG2177" s="42">
        <v>168</v>
      </c>
      <c r="AH2177" s="42">
        <v>15</v>
      </c>
      <c r="AI2177" s="42">
        <v>12</v>
      </c>
      <c r="AJ2177" s="42">
        <v>23</v>
      </c>
      <c r="AK2177" s="42">
        <v>34</v>
      </c>
      <c r="AL2177" s="42">
        <v>34</v>
      </c>
      <c r="AM2177" s="42">
        <v>36</v>
      </c>
      <c r="AN2177" s="42">
        <v>14</v>
      </c>
      <c r="AO2177" s="42">
        <v>16</v>
      </c>
      <c r="AP2177" s="42">
        <v>77</v>
      </c>
      <c r="AQ2177" s="42">
        <v>75</v>
      </c>
      <c r="AR2177" s="42">
        <v>300</v>
      </c>
      <c r="AS2177" s="42">
        <v>12</v>
      </c>
      <c r="AT2177" s="42">
        <v>16</v>
      </c>
      <c r="AU2177" s="42">
        <v>4</v>
      </c>
      <c r="AV2177" s="42">
        <v>32</v>
      </c>
      <c r="AW2177" s="42">
        <v>28</v>
      </c>
      <c r="AX2177" s="42">
        <v>12</v>
      </c>
      <c r="AY2177" s="42">
        <v>140</v>
      </c>
      <c r="AZ2177" s="42">
        <v>56</v>
      </c>
      <c r="BA2177" s="42">
        <v>140</v>
      </c>
      <c r="BB2177" s="42">
        <v>4</v>
      </c>
      <c r="BC2177" s="42">
        <v>8</v>
      </c>
      <c r="BD2177" s="42">
        <v>4</v>
      </c>
      <c r="BE2177" s="42">
        <v>8</v>
      </c>
      <c r="BF2177" s="42">
        <v>8</v>
      </c>
      <c r="BG2177" s="42">
        <v>12</v>
      </c>
      <c r="BH2177" s="42">
        <v>60</v>
      </c>
      <c r="BI2177" s="42">
        <v>36</v>
      </c>
      <c r="BJ2177" s="42">
        <v>160</v>
      </c>
      <c r="BK2177" s="42">
        <v>8</v>
      </c>
      <c r="BL2177" s="42">
        <v>8</v>
      </c>
      <c r="BM2177" s="42">
        <v>0</v>
      </c>
      <c r="BN2177" s="42">
        <v>24</v>
      </c>
      <c r="BO2177" s="42">
        <v>20</v>
      </c>
      <c r="BP2177" s="42">
        <v>0</v>
      </c>
      <c r="BQ2177" s="42">
        <v>80</v>
      </c>
      <c r="BR2177" s="42">
        <v>20</v>
      </c>
      <c r="BS2177" s="42">
        <v>16</v>
      </c>
      <c r="BT2177" s="42">
        <v>0</v>
      </c>
      <c r="BU2177" s="42">
        <v>0</v>
      </c>
      <c r="BV2177" s="42">
        <v>0</v>
      </c>
      <c r="BW2177" s="42">
        <v>0</v>
      </c>
      <c r="BX2177" s="42">
        <v>0</v>
      </c>
      <c r="BY2177" s="42">
        <v>0</v>
      </c>
      <c r="BZ2177" s="42">
        <v>0</v>
      </c>
      <c r="CA2177" s="42">
        <v>16</v>
      </c>
      <c r="CB2177" s="42">
        <v>112</v>
      </c>
      <c r="CC2177" s="42">
        <v>4</v>
      </c>
      <c r="CD2177" s="42">
        <v>12</v>
      </c>
      <c r="CE2177" s="42">
        <v>4</v>
      </c>
      <c r="CF2177" s="42">
        <v>24</v>
      </c>
      <c r="CG2177" s="42">
        <v>28</v>
      </c>
      <c r="CH2177" s="42">
        <v>12</v>
      </c>
      <c r="CI2177" s="42">
        <v>0</v>
      </c>
      <c r="CJ2177" s="42">
        <v>28</v>
      </c>
      <c r="CK2177" s="42">
        <v>172</v>
      </c>
      <c r="CL2177" s="42">
        <v>8</v>
      </c>
      <c r="CM2177" s="42">
        <v>4</v>
      </c>
      <c r="CN2177" s="42">
        <v>0</v>
      </c>
      <c r="CO2177" s="42">
        <v>8</v>
      </c>
      <c r="CP2177" s="42">
        <v>0</v>
      </c>
      <c r="CQ2177" s="42">
        <v>0</v>
      </c>
      <c r="CR2177" s="42">
        <v>140</v>
      </c>
      <c r="CS2177" s="42">
        <v>12</v>
      </c>
    </row>
    <row r="2178" spans="1:97">
      <c r="A2178" s="40" t="s">
        <v>5066</v>
      </c>
      <c r="B2178" s="40" t="s">
        <v>289</v>
      </c>
      <c r="C2178" s="40" t="s">
        <v>4176</v>
      </c>
      <c r="D2178" s="40" t="s">
        <v>4187</v>
      </c>
      <c r="E2178" s="40" t="s">
        <v>4188</v>
      </c>
      <c r="F2178" s="40" t="s">
        <v>2814</v>
      </c>
      <c r="G2178" s="41" t="s">
        <v>294</v>
      </c>
      <c r="H2178" s="40" t="s">
        <v>5067</v>
      </c>
      <c r="I2178" s="42">
        <v>42</v>
      </c>
      <c r="J2178" s="42">
        <v>2</v>
      </c>
      <c r="K2178" s="42">
        <v>6</v>
      </c>
      <c r="L2178" s="42">
        <v>5</v>
      </c>
      <c r="M2178" s="42">
        <v>11</v>
      </c>
      <c r="N2178" s="42">
        <v>7</v>
      </c>
      <c r="O2178" s="42">
        <v>11</v>
      </c>
      <c r="P2178" s="42">
        <v>7</v>
      </c>
      <c r="Q2178" s="42">
        <v>3</v>
      </c>
      <c r="R2178" s="42">
        <v>12</v>
      </c>
      <c r="S2178" s="42">
        <v>3</v>
      </c>
      <c r="T2178" s="42">
        <v>14</v>
      </c>
      <c r="U2178" s="42">
        <v>9</v>
      </c>
      <c r="V2178" s="42">
        <v>22</v>
      </c>
      <c r="W2178" s="42">
        <v>1</v>
      </c>
      <c r="X2178" s="42">
        <v>4</v>
      </c>
      <c r="Y2178" s="42">
        <v>4</v>
      </c>
      <c r="Z2178" s="42">
        <v>7</v>
      </c>
      <c r="AA2178" s="42">
        <v>3</v>
      </c>
      <c r="AB2178" s="42">
        <v>3</v>
      </c>
      <c r="AC2178" s="42">
        <v>0</v>
      </c>
      <c r="AD2178" s="42">
        <v>1</v>
      </c>
      <c r="AE2178" s="42">
        <v>16</v>
      </c>
      <c r="AF2178" s="42">
        <v>5</v>
      </c>
      <c r="AG2178" s="42">
        <v>20</v>
      </c>
      <c r="AH2178" s="42">
        <v>1</v>
      </c>
      <c r="AI2178" s="42">
        <v>2</v>
      </c>
      <c r="AJ2178" s="42">
        <v>1</v>
      </c>
      <c r="AK2178" s="42">
        <v>4</v>
      </c>
      <c r="AL2178" s="42">
        <v>4</v>
      </c>
      <c r="AM2178" s="42">
        <v>8</v>
      </c>
      <c r="AN2178" s="42">
        <v>0</v>
      </c>
      <c r="AO2178" s="42">
        <v>1</v>
      </c>
      <c r="AP2178" s="42">
        <v>8</v>
      </c>
      <c r="AQ2178" s="42">
        <v>11</v>
      </c>
      <c r="AR2178" s="42">
        <v>40</v>
      </c>
      <c r="AS2178" s="42">
        <v>8</v>
      </c>
      <c r="AT2178" s="42">
        <v>4</v>
      </c>
      <c r="AU2178" s="42">
        <v>0</v>
      </c>
      <c r="AV2178" s="42">
        <v>0</v>
      </c>
      <c r="AW2178" s="42">
        <v>4</v>
      </c>
      <c r="AX2178" s="42">
        <v>0</v>
      </c>
      <c r="AY2178" s="42">
        <v>24</v>
      </c>
      <c r="AZ2178" s="42">
        <v>0</v>
      </c>
      <c r="BA2178" s="42">
        <v>20</v>
      </c>
      <c r="BB2178" s="42">
        <v>8</v>
      </c>
      <c r="BC2178" s="42">
        <v>0</v>
      </c>
      <c r="BD2178" s="42">
        <v>0</v>
      </c>
      <c r="BE2178" s="42">
        <v>0</v>
      </c>
      <c r="BF2178" s="42">
        <v>4</v>
      </c>
      <c r="BG2178" s="42">
        <v>0</v>
      </c>
      <c r="BH2178" s="42">
        <v>8</v>
      </c>
      <c r="BI2178" s="42">
        <v>0</v>
      </c>
      <c r="BJ2178" s="42">
        <v>20</v>
      </c>
      <c r="BK2178" s="42">
        <v>0</v>
      </c>
      <c r="BL2178" s="42">
        <v>4</v>
      </c>
      <c r="BM2178" s="42">
        <v>0</v>
      </c>
      <c r="BN2178" s="42">
        <v>0</v>
      </c>
      <c r="BO2178" s="42">
        <v>0</v>
      </c>
      <c r="BP2178" s="42">
        <v>0</v>
      </c>
      <c r="BQ2178" s="42">
        <v>16</v>
      </c>
      <c r="BR2178" s="42">
        <v>0</v>
      </c>
      <c r="BS2178" s="42">
        <v>4</v>
      </c>
      <c r="BT2178" s="42">
        <v>4</v>
      </c>
      <c r="BU2178" s="42">
        <v>0</v>
      </c>
      <c r="BV2178" s="42">
        <v>0</v>
      </c>
      <c r="BW2178" s="42">
        <v>0</v>
      </c>
      <c r="BX2178" s="42">
        <v>0</v>
      </c>
      <c r="BY2178" s="42">
        <v>0</v>
      </c>
      <c r="BZ2178" s="42">
        <v>0</v>
      </c>
      <c r="CA2178" s="42">
        <v>0</v>
      </c>
      <c r="CB2178" s="42">
        <v>8</v>
      </c>
      <c r="CC2178" s="42">
        <v>0</v>
      </c>
      <c r="CD2178" s="42">
        <v>4</v>
      </c>
      <c r="CE2178" s="42">
        <v>0</v>
      </c>
      <c r="CF2178" s="42">
        <v>0</v>
      </c>
      <c r="CG2178" s="42">
        <v>4</v>
      </c>
      <c r="CH2178" s="42">
        <v>0</v>
      </c>
      <c r="CI2178" s="42">
        <v>0</v>
      </c>
      <c r="CJ2178" s="42">
        <v>0</v>
      </c>
      <c r="CK2178" s="42">
        <v>28</v>
      </c>
      <c r="CL2178" s="42">
        <v>4</v>
      </c>
      <c r="CM2178" s="42">
        <v>0</v>
      </c>
      <c r="CN2178" s="42">
        <v>0</v>
      </c>
      <c r="CO2178" s="42">
        <v>0</v>
      </c>
      <c r="CP2178" s="42">
        <v>0</v>
      </c>
      <c r="CQ2178" s="42">
        <v>0</v>
      </c>
      <c r="CR2178" s="42">
        <v>24</v>
      </c>
      <c r="CS2178" s="42">
        <v>0</v>
      </c>
    </row>
    <row r="2179" spans="1:97">
      <c r="A2179" s="40" t="s">
        <v>5068</v>
      </c>
      <c r="B2179" s="40" t="s">
        <v>289</v>
      </c>
      <c r="C2179" s="40" t="s">
        <v>4176</v>
      </c>
      <c r="D2179" s="40" t="s">
        <v>4201</v>
      </c>
      <c r="E2179" s="40" t="s">
        <v>4208</v>
      </c>
      <c r="F2179" s="40" t="s">
        <v>2814</v>
      </c>
      <c r="G2179" s="41" t="s">
        <v>294</v>
      </c>
      <c r="H2179" s="40" t="s">
        <v>5069</v>
      </c>
      <c r="I2179" s="42">
        <v>234</v>
      </c>
      <c r="J2179" s="42">
        <v>44.876711999999998</v>
      </c>
      <c r="K2179" s="42">
        <v>23.506848999999999</v>
      </c>
      <c r="L2179" s="42">
        <v>38.465752999999999</v>
      </c>
      <c r="M2179" s="42">
        <v>59.835616000000002</v>
      </c>
      <c r="N2179" s="42">
        <v>44.876711999999998</v>
      </c>
      <c r="O2179" s="42">
        <v>22.438355999999999</v>
      </c>
      <c r="P2179" s="42">
        <v>35</v>
      </c>
      <c r="Q2179" s="42">
        <v>31</v>
      </c>
      <c r="R2179" s="42">
        <v>59</v>
      </c>
      <c r="S2179" s="42">
        <v>34</v>
      </c>
      <c r="T2179" s="42">
        <v>36</v>
      </c>
      <c r="U2179" s="42">
        <v>26</v>
      </c>
      <c r="V2179" s="42">
        <v>108.986301</v>
      </c>
      <c r="W2179" s="42">
        <v>19.232876999999998</v>
      </c>
      <c r="X2179" s="42">
        <v>11.753425</v>
      </c>
      <c r="Y2179" s="42">
        <v>16.027397000000001</v>
      </c>
      <c r="Z2179" s="42">
        <v>29.917808000000001</v>
      </c>
      <c r="AA2179" s="42">
        <v>22.438355999999999</v>
      </c>
      <c r="AB2179" s="42">
        <v>8.5479450000000003</v>
      </c>
      <c r="AC2179" s="42">
        <v>1.0684929999999999</v>
      </c>
      <c r="AD2179" s="42">
        <v>22.438355999999999</v>
      </c>
      <c r="AE2179" s="42">
        <v>63.041096000000003</v>
      </c>
      <c r="AF2179" s="42">
        <v>23.506848999999999</v>
      </c>
      <c r="AG2179" s="42">
        <v>125.013699</v>
      </c>
      <c r="AH2179" s="42">
        <v>25.643836</v>
      </c>
      <c r="AI2179" s="42">
        <v>11.753425</v>
      </c>
      <c r="AJ2179" s="42">
        <v>22.438355999999999</v>
      </c>
      <c r="AK2179" s="42">
        <v>29.917808000000001</v>
      </c>
      <c r="AL2179" s="42">
        <v>22.438355999999999</v>
      </c>
      <c r="AM2179" s="42">
        <v>12.821918</v>
      </c>
      <c r="AN2179" s="42">
        <v>0</v>
      </c>
      <c r="AO2179" s="42">
        <v>29.917808000000001</v>
      </c>
      <c r="AP2179" s="42">
        <v>67.315067999999997</v>
      </c>
      <c r="AQ2179" s="42">
        <v>27.780822000000001</v>
      </c>
      <c r="AR2179" s="42">
        <v>192.328767</v>
      </c>
      <c r="AS2179" s="42">
        <v>4.2739729999999998</v>
      </c>
      <c r="AT2179" s="42">
        <v>4.2739729999999998</v>
      </c>
      <c r="AU2179" s="42">
        <v>4.2739729999999998</v>
      </c>
      <c r="AV2179" s="42">
        <v>34.191780999999999</v>
      </c>
      <c r="AW2179" s="42">
        <v>34.191780999999999</v>
      </c>
      <c r="AX2179" s="42">
        <v>34.191780999999999</v>
      </c>
      <c r="AY2179" s="42">
        <v>64.109589</v>
      </c>
      <c r="AZ2179" s="42">
        <v>12.821918</v>
      </c>
      <c r="BA2179" s="42">
        <v>85.479451999999995</v>
      </c>
      <c r="BB2179" s="42">
        <v>4.2739729999999998</v>
      </c>
      <c r="BC2179" s="42">
        <v>4.2739729999999998</v>
      </c>
      <c r="BD2179" s="42">
        <v>0</v>
      </c>
      <c r="BE2179" s="42">
        <v>12.821918</v>
      </c>
      <c r="BF2179" s="42">
        <v>8.5479450000000003</v>
      </c>
      <c r="BG2179" s="42">
        <v>21.369862999999999</v>
      </c>
      <c r="BH2179" s="42">
        <v>25.643836</v>
      </c>
      <c r="BI2179" s="42">
        <v>8.5479450000000003</v>
      </c>
      <c r="BJ2179" s="42">
        <v>106.849315</v>
      </c>
      <c r="BK2179" s="42">
        <v>0</v>
      </c>
      <c r="BL2179" s="42">
        <v>0</v>
      </c>
      <c r="BM2179" s="42">
        <v>4.2739729999999998</v>
      </c>
      <c r="BN2179" s="42">
        <v>21.369862999999999</v>
      </c>
      <c r="BO2179" s="42">
        <v>25.643836</v>
      </c>
      <c r="BP2179" s="42">
        <v>12.821918</v>
      </c>
      <c r="BQ2179" s="42">
        <v>38.465752999999999</v>
      </c>
      <c r="BR2179" s="42">
        <v>4.2739729999999998</v>
      </c>
      <c r="BS2179" s="42">
        <v>17.095890000000001</v>
      </c>
      <c r="BT2179" s="42">
        <v>0</v>
      </c>
      <c r="BU2179" s="42">
        <v>0</v>
      </c>
      <c r="BV2179" s="42">
        <v>4.2739729999999998</v>
      </c>
      <c r="BW2179" s="42">
        <v>0</v>
      </c>
      <c r="BX2179" s="42">
        <v>4.2739729999999998</v>
      </c>
      <c r="BY2179" s="42">
        <v>0</v>
      </c>
      <c r="BZ2179" s="42">
        <v>0</v>
      </c>
      <c r="CA2179" s="42">
        <v>8.5479450000000003</v>
      </c>
      <c r="CB2179" s="42">
        <v>76.931506999999996</v>
      </c>
      <c r="CC2179" s="42">
        <v>0</v>
      </c>
      <c r="CD2179" s="42">
        <v>0</v>
      </c>
      <c r="CE2179" s="42">
        <v>0</v>
      </c>
      <c r="CF2179" s="42">
        <v>25.643836</v>
      </c>
      <c r="CG2179" s="42">
        <v>29.917808000000001</v>
      </c>
      <c r="CH2179" s="42">
        <v>21.369862999999999</v>
      </c>
      <c r="CI2179" s="42">
        <v>0</v>
      </c>
      <c r="CJ2179" s="42">
        <v>0</v>
      </c>
      <c r="CK2179" s="42">
        <v>98.301370000000006</v>
      </c>
      <c r="CL2179" s="42">
        <v>4.2739729999999998</v>
      </c>
      <c r="CM2179" s="42">
        <v>4.2739729999999998</v>
      </c>
      <c r="CN2179" s="42">
        <v>0</v>
      </c>
      <c r="CO2179" s="42">
        <v>8.5479450000000003</v>
      </c>
      <c r="CP2179" s="42">
        <v>0</v>
      </c>
      <c r="CQ2179" s="42">
        <v>12.821918</v>
      </c>
      <c r="CR2179" s="42">
        <v>64.109589</v>
      </c>
      <c r="CS2179" s="42">
        <v>4.2739729999999998</v>
      </c>
    </row>
    <row r="2180" spans="1:97">
      <c r="A2180" s="40" t="s">
        <v>5070</v>
      </c>
      <c r="B2180" s="40" t="s">
        <v>289</v>
      </c>
      <c r="C2180" s="40" t="s">
        <v>4176</v>
      </c>
      <c r="D2180" s="40" t="s">
        <v>4201</v>
      </c>
      <c r="E2180" s="40" t="s">
        <v>4224</v>
      </c>
      <c r="F2180" s="40" t="s">
        <v>2903</v>
      </c>
      <c r="G2180" s="41" t="s">
        <v>294</v>
      </c>
      <c r="H2180" s="40" t="s">
        <v>5071</v>
      </c>
      <c r="I2180" s="42">
        <v>855</v>
      </c>
      <c r="J2180" s="42">
        <v>198.290638</v>
      </c>
      <c r="K2180" s="42">
        <v>108.969877</v>
      </c>
      <c r="L2180" s="42">
        <v>165.88141200000001</v>
      </c>
      <c r="M2180" s="42">
        <v>180.640975</v>
      </c>
      <c r="N2180" s="42">
        <v>109.933244</v>
      </c>
      <c r="O2180" s="42">
        <v>91.283854000000005</v>
      </c>
      <c r="P2180" s="42">
        <v>123</v>
      </c>
      <c r="Q2180" s="42">
        <v>116</v>
      </c>
      <c r="R2180" s="42">
        <v>158</v>
      </c>
      <c r="S2180" s="42">
        <v>101</v>
      </c>
      <c r="T2180" s="42">
        <v>130</v>
      </c>
      <c r="U2180" s="42">
        <v>68</v>
      </c>
      <c r="V2180" s="42">
        <v>411.30447700000002</v>
      </c>
      <c r="W2180" s="42">
        <v>92.283580999999998</v>
      </c>
      <c r="X2180" s="42">
        <v>53.003528000000003</v>
      </c>
      <c r="Y2180" s="42">
        <v>76.560652000000005</v>
      </c>
      <c r="Z2180" s="42">
        <v>100.13595599999999</v>
      </c>
      <c r="AA2180" s="42">
        <v>47.114246999999999</v>
      </c>
      <c r="AB2180" s="42">
        <v>38.280326000000002</v>
      </c>
      <c r="AC2180" s="42">
        <v>3.9261870000000001</v>
      </c>
      <c r="AD2180" s="42">
        <v>106.025237</v>
      </c>
      <c r="AE2180" s="42">
        <v>235.589417</v>
      </c>
      <c r="AF2180" s="42">
        <v>69.689824000000002</v>
      </c>
      <c r="AG2180" s="42">
        <v>443.69552299999998</v>
      </c>
      <c r="AH2180" s="42">
        <v>106.00705600000001</v>
      </c>
      <c r="AI2180" s="42">
        <v>55.966349000000001</v>
      </c>
      <c r="AJ2180" s="42">
        <v>89.320760000000007</v>
      </c>
      <c r="AK2180" s="42">
        <v>80.505019000000004</v>
      </c>
      <c r="AL2180" s="42">
        <v>62.818995999999999</v>
      </c>
      <c r="AM2180" s="42">
        <v>46.1327</v>
      </c>
      <c r="AN2180" s="42">
        <v>2.9446400000000001</v>
      </c>
      <c r="AO2180" s="42">
        <v>121.729986</v>
      </c>
      <c r="AP2180" s="42">
        <v>233.62632300000001</v>
      </c>
      <c r="AQ2180" s="42">
        <v>88.339213999999998</v>
      </c>
      <c r="AR2180" s="42">
        <v>687.08277299999997</v>
      </c>
      <c r="AS2180" s="42">
        <v>54.966622000000001</v>
      </c>
      <c r="AT2180" s="42">
        <v>51.040435000000002</v>
      </c>
      <c r="AU2180" s="42">
        <v>35.335684999999998</v>
      </c>
      <c r="AV2180" s="42">
        <v>51.040435000000002</v>
      </c>
      <c r="AW2180" s="42">
        <v>106.00705600000001</v>
      </c>
      <c r="AX2180" s="42">
        <v>149.19511600000001</v>
      </c>
      <c r="AY2180" s="42">
        <v>176.678427</v>
      </c>
      <c r="AZ2180" s="42">
        <v>62.818995999999999</v>
      </c>
      <c r="BA2180" s="42">
        <v>345.50448</v>
      </c>
      <c r="BB2180" s="42">
        <v>39.261873000000001</v>
      </c>
      <c r="BC2180" s="42">
        <v>43.18806</v>
      </c>
      <c r="BD2180" s="42">
        <v>15.704749</v>
      </c>
      <c r="BE2180" s="42">
        <v>23.557124000000002</v>
      </c>
      <c r="BF2180" s="42">
        <v>3.9261870000000001</v>
      </c>
      <c r="BG2180" s="42">
        <v>125.63799299999999</v>
      </c>
      <c r="BH2180" s="42">
        <v>74.597558000000006</v>
      </c>
      <c r="BI2180" s="42">
        <v>19.630935999999998</v>
      </c>
      <c r="BJ2180" s="42">
        <v>341.57829299999997</v>
      </c>
      <c r="BK2180" s="42">
        <v>15.704749</v>
      </c>
      <c r="BL2180" s="42">
        <v>7.8523750000000003</v>
      </c>
      <c r="BM2180" s="42">
        <v>19.630935999999998</v>
      </c>
      <c r="BN2180" s="42">
        <v>27.483311</v>
      </c>
      <c r="BO2180" s="42">
        <v>102.08086900000001</v>
      </c>
      <c r="BP2180" s="42">
        <v>23.557124000000002</v>
      </c>
      <c r="BQ2180" s="42">
        <v>102.08086900000001</v>
      </c>
      <c r="BR2180" s="42">
        <v>43.18806</v>
      </c>
      <c r="BS2180" s="42">
        <v>86.37612</v>
      </c>
      <c r="BT2180" s="42">
        <v>0</v>
      </c>
      <c r="BU2180" s="42">
        <v>0</v>
      </c>
      <c r="BV2180" s="42">
        <v>0</v>
      </c>
      <c r="BW2180" s="42">
        <v>3.9261870000000001</v>
      </c>
      <c r="BX2180" s="42">
        <v>11.778562000000001</v>
      </c>
      <c r="BY2180" s="42">
        <v>31.409497999999999</v>
      </c>
      <c r="BZ2180" s="42">
        <v>0</v>
      </c>
      <c r="CA2180" s="42">
        <v>39.261873000000001</v>
      </c>
      <c r="CB2180" s="42">
        <v>345.50448</v>
      </c>
      <c r="CC2180" s="42">
        <v>39.261873000000001</v>
      </c>
      <c r="CD2180" s="42">
        <v>39.261873000000001</v>
      </c>
      <c r="CE2180" s="42">
        <v>27.483311</v>
      </c>
      <c r="CF2180" s="42">
        <v>43.18806</v>
      </c>
      <c r="CG2180" s="42">
        <v>78.523745000000005</v>
      </c>
      <c r="CH2180" s="42">
        <v>102.08086900000001</v>
      </c>
      <c r="CI2180" s="42">
        <v>0</v>
      </c>
      <c r="CJ2180" s="42">
        <v>15.704749</v>
      </c>
      <c r="CK2180" s="42">
        <v>255.20217299999999</v>
      </c>
      <c r="CL2180" s="42">
        <v>15.704749</v>
      </c>
      <c r="CM2180" s="42">
        <v>11.778562000000001</v>
      </c>
      <c r="CN2180" s="42">
        <v>7.8523750000000003</v>
      </c>
      <c r="CO2180" s="42">
        <v>3.9261870000000001</v>
      </c>
      <c r="CP2180" s="42">
        <v>15.704749</v>
      </c>
      <c r="CQ2180" s="42">
        <v>15.704749</v>
      </c>
      <c r="CR2180" s="42">
        <v>176.678427</v>
      </c>
      <c r="CS2180" s="42">
        <v>7.8523750000000003</v>
      </c>
    </row>
    <row r="2181" spans="1:97">
      <c r="A2181" s="40" t="s">
        <v>5072</v>
      </c>
      <c r="B2181" s="40" t="s">
        <v>289</v>
      </c>
      <c r="C2181" s="40" t="s">
        <v>4176</v>
      </c>
      <c r="D2181" s="40" t="s">
        <v>4201</v>
      </c>
      <c r="E2181" s="40" t="s">
        <v>4291</v>
      </c>
      <c r="F2181" s="40" t="s">
        <v>2903</v>
      </c>
      <c r="G2181" s="41" t="s">
        <v>294</v>
      </c>
      <c r="H2181" s="40" t="s">
        <v>5073</v>
      </c>
      <c r="I2181" s="42">
        <v>198</v>
      </c>
      <c r="J2181" s="42">
        <v>24.75</v>
      </c>
      <c r="K2181" s="42">
        <v>21.78</v>
      </c>
      <c r="L2181" s="42">
        <v>27.72</v>
      </c>
      <c r="M2181" s="42">
        <v>49.5</v>
      </c>
      <c r="N2181" s="42">
        <v>44.55</v>
      </c>
      <c r="O2181" s="42">
        <v>29.7</v>
      </c>
      <c r="P2181" s="42">
        <v>33</v>
      </c>
      <c r="Q2181" s="42">
        <v>42</v>
      </c>
      <c r="R2181" s="42">
        <v>42</v>
      </c>
      <c r="S2181" s="42">
        <v>42</v>
      </c>
      <c r="T2181" s="42">
        <v>41</v>
      </c>
      <c r="U2181" s="42">
        <v>27</v>
      </c>
      <c r="V2181" s="42">
        <v>99.99</v>
      </c>
      <c r="W2181" s="42">
        <v>13.86</v>
      </c>
      <c r="X2181" s="42">
        <v>11.88</v>
      </c>
      <c r="Y2181" s="42">
        <v>12.87</v>
      </c>
      <c r="Z2181" s="42">
        <v>23.76</v>
      </c>
      <c r="AA2181" s="42">
        <v>24.75</v>
      </c>
      <c r="AB2181" s="42">
        <v>12.87</v>
      </c>
      <c r="AC2181" s="42">
        <v>0</v>
      </c>
      <c r="AD2181" s="42">
        <v>20.79</v>
      </c>
      <c r="AE2181" s="42">
        <v>52.47</v>
      </c>
      <c r="AF2181" s="42">
        <v>26.73</v>
      </c>
      <c r="AG2181" s="42">
        <v>98.01</v>
      </c>
      <c r="AH2181" s="42">
        <v>10.89</v>
      </c>
      <c r="AI2181" s="42">
        <v>9.9</v>
      </c>
      <c r="AJ2181" s="42">
        <v>14.85</v>
      </c>
      <c r="AK2181" s="42">
        <v>25.74</v>
      </c>
      <c r="AL2181" s="42">
        <v>19.8</v>
      </c>
      <c r="AM2181" s="42">
        <v>14.85</v>
      </c>
      <c r="AN2181" s="42">
        <v>1.98</v>
      </c>
      <c r="AO2181" s="42">
        <v>12.87</v>
      </c>
      <c r="AP2181" s="42">
        <v>60.39</v>
      </c>
      <c r="AQ2181" s="42">
        <v>24.75</v>
      </c>
      <c r="AR2181" s="42">
        <v>150.47999999999999</v>
      </c>
      <c r="AS2181" s="42">
        <v>19.8</v>
      </c>
      <c r="AT2181" s="42">
        <v>3.96</v>
      </c>
      <c r="AU2181" s="42">
        <v>0</v>
      </c>
      <c r="AV2181" s="42">
        <v>7.92</v>
      </c>
      <c r="AW2181" s="42">
        <v>15.84</v>
      </c>
      <c r="AX2181" s="42">
        <v>3.96</v>
      </c>
      <c r="AY2181" s="42">
        <v>95.04</v>
      </c>
      <c r="AZ2181" s="42">
        <v>3.96</v>
      </c>
      <c r="BA2181" s="42">
        <v>67.319999999999993</v>
      </c>
      <c r="BB2181" s="42">
        <v>7.92</v>
      </c>
      <c r="BC2181" s="42">
        <v>3.96</v>
      </c>
      <c r="BD2181" s="42">
        <v>0</v>
      </c>
      <c r="BE2181" s="42">
        <v>7.92</v>
      </c>
      <c r="BF2181" s="42">
        <v>3.96</v>
      </c>
      <c r="BG2181" s="42">
        <v>3.96</v>
      </c>
      <c r="BH2181" s="42">
        <v>39.6</v>
      </c>
      <c r="BI2181" s="42">
        <v>0</v>
      </c>
      <c r="BJ2181" s="42">
        <v>83.16</v>
      </c>
      <c r="BK2181" s="42">
        <v>11.88</v>
      </c>
      <c r="BL2181" s="42">
        <v>0</v>
      </c>
      <c r="BM2181" s="42">
        <v>0</v>
      </c>
      <c r="BN2181" s="42">
        <v>0</v>
      </c>
      <c r="BO2181" s="42">
        <v>11.88</v>
      </c>
      <c r="BP2181" s="42">
        <v>0</v>
      </c>
      <c r="BQ2181" s="42">
        <v>55.44</v>
      </c>
      <c r="BR2181" s="42">
        <v>3.96</v>
      </c>
      <c r="BS2181" s="42">
        <v>3.96</v>
      </c>
      <c r="BT2181" s="42">
        <v>0</v>
      </c>
      <c r="BU2181" s="42">
        <v>0</v>
      </c>
      <c r="BV2181" s="42">
        <v>0</v>
      </c>
      <c r="BW2181" s="42">
        <v>0</v>
      </c>
      <c r="BX2181" s="42">
        <v>0</v>
      </c>
      <c r="BY2181" s="42">
        <v>0</v>
      </c>
      <c r="BZ2181" s="42">
        <v>0</v>
      </c>
      <c r="CA2181" s="42">
        <v>3.96</v>
      </c>
      <c r="CB2181" s="42">
        <v>47.52</v>
      </c>
      <c r="CC2181" s="42">
        <v>15.84</v>
      </c>
      <c r="CD2181" s="42">
        <v>3.96</v>
      </c>
      <c r="CE2181" s="42">
        <v>0</v>
      </c>
      <c r="CF2181" s="42">
        <v>7.92</v>
      </c>
      <c r="CG2181" s="42">
        <v>15.84</v>
      </c>
      <c r="CH2181" s="42">
        <v>3.96</v>
      </c>
      <c r="CI2181" s="42">
        <v>0</v>
      </c>
      <c r="CJ2181" s="42">
        <v>0</v>
      </c>
      <c r="CK2181" s="42">
        <v>99</v>
      </c>
      <c r="CL2181" s="42">
        <v>3.96</v>
      </c>
      <c r="CM2181" s="42">
        <v>0</v>
      </c>
      <c r="CN2181" s="42">
        <v>0</v>
      </c>
      <c r="CO2181" s="42">
        <v>0</v>
      </c>
      <c r="CP2181" s="42">
        <v>0</v>
      </c>
      <c r="CQ2181" s="42">
        <v>0</v>
      </c>
      <c r="CR2181" s="42">
        <v>95.04</v>
      </c>
      <c r="CS2181" s="42">
        <v>0</v>
      </c>
    </row>
    <row r="2182" spans="1:97">
      <c r="A2182" s="40" t="s">
        <v>5074</v>
      </c>
      <c r="B2182" s="40" t="s">
        <v>289</v>
      </c>
      <c r="C2182" s="40" t="s">
        <v>4176</v>
      </c>
      <c r="D2182" s="40" t="s">
        <v>4177</v>
      </c>
      <c r="E2182" s="40" t="s">
        <v>4181</v>
      </c>
      <c r="F2182" s="40" t="s">
        <v>2814</v>
      </c>
      <c r="G2182" s="41" t="s">
        <v>294</v>
      </c>
      <c r="H2182" s="40" t="s">
        <v>5075</v>
      </c>
      <c r="I2182" s="42">
        <v>463</v>
      </c>
      <c r="J2182" s="42">
        <v>99.142799999999994</v>
      </c>
      <c r="K2182" s="42">
        <v>57.227986999999999</v>
      </c>
      <c r="L2182" s="42">
        <v>113.433661</v>
      </c>
      <c r="M2182" s="42">
        <v>105.276675</v>
      </c>
      <c r="N2182" s="42">
        <v>55.204875999999999</v>
      </c>
      <c r="O2182" s="42">
        <v>32.714001000000003</v>
      </c>
      <c r="P2182" s="42">
        <v>71</v>
      </c>
      <c r="Q2182" s="42">
        <v>59</v>
      </c>
      <c r="R2182" s="42">
        <v>100</v>
      </c>
      <c r="S2182" s="42">
        <v>59</v>
      </c>
      <c r="T2182" s="42">
        <v>44</v>
      </c>
      <c r="U2182" s="42">
        <v>22</v>
      </c>
      <c r="V2182" s="42">
        <v>229.99880300000001</v>
      </c>
      <c r="W2182" s="42">
        <v>51.115625999999999</v>
      </c>
      <c r="X2182" s="42">
        <v>31.691687999999999</v>
      </c>
      <c r="Y2182" s="42">
        <v>59.272612000000002</v>
      </c>
      <c r="Z2182" s="42">
        <v>47.026375999999999</v>
      </c>
      <c r="AA2182" s="42">
        <v>30.669376</v>
      </c>
      <c r="AB2182" s="42">
        <v>10.223125</v>
      </c>
      <c r="AC2182" s="42">
        <v>0</v>
      </c>
      <c r="AD2182" s="42">
        <v>70.539563999999999</v>
      </c>
      <c r="AE2182" s="42">
        <v>132.87911299999999</v>
      </c>
      <c r="AF2182" s="42">
        <v>26.580126</v>
      </c>
      <c r="AG2182" s="42">
        <v>233.00119699999999</v>
      </c>
      <c r="AH2182" s="42">
        <v>48.027174000000002</v>
      </c>
      <c r="AI2182" s="42">
        <v>25.536297999999999</v>
      </c>
      <c r="AJ2182" s="42">
        <v>54.161048999999998</v>
      </c>
      <c r="AK2182" s="42">
        <v>58.250298999999998</v>
      </c>
      <c r="AL2182" s="42">
        <v>24.535501</v>
      </c>
      <c r="AM2182" s="42">
        <v>21.468563</v>
      </c>
      <c r="AN2182" s="42">
        <v>1.022313</v>
      </c>
      <c r="AO2182" s="42">
        <v>61.295721999999998</v>
      </c>
      <c r="AP2182" s="42">
        <v>135.92453599999999</v>
      </c>
      <c r="AQ2182" s="42">
        <v>35.780937999999999</v>
      </c>
      <c r="AR2182" s="42">
        <v>388.47875900000003</v>
      </c>
      <c r="AS2182" s="42">
        <v>8.1784999999999997</v>
      </c>
      <c r="AT2182" s="42">
        <v>24.535501</v>
      </c>
      <c r="AU2182" s="42">
        <v>12.267749999999999</v>
      </c>
      <c r="AV2182" s="42">
        <v>57.249501000000002</v>
      </c>
      <c r="AW2182" s="42">
        <v>65.428002000000006</v>
      </c>
      <c r="AX2182" s="42">
        <v>49.071001000000003</v>
      </c>
      <c r="AY2182" s="42">
        <v>89.963502000000005</v>
      </c>
      <c r="AZ2182" s="42">
        <v>81.785002000000006</v>
      </c>
      <c r="BA2182" s="42">
        <v>204.46250499999999</v>
      </c>
      <c r="BB2182" s="42">
        <v>4.0892499999999998</v>
      </c>
      <c r="BC2182" s="42">
        <v>16.356999999999999</v>
      </c>
      <c r="BD2182" s="42">
        <v>12.267749999999999</v>
      </c>
      <c r="BE2182" s="42">
        <v>40.892501000000003</v>
      </c>
      <c r="BF2182" s="42">
        <v>8.1784999999999997</v>
      </c>
      <c r="BG2182" s="42">
        <v>44.981751000000003</v>
      </c>
      <c r="BH2182" s="42">
        <v>44.981751000000003</v>
      </c>
      <c r="BI2182" s="42">
        <v>32.714001000000003</v>
      </c>
      <c r="BJ2182" s="42">
        <v>184.016254</v>
      </c>
      <c r="BK2182" s="42">
        <v>4.0892499999999998</v>
      </c>
      <c r="BL2182" s="42">
        <v>8.1784999999999997</v>
      </c>
      <c r="BM2182" s="42">
        <v>0</v>
      </c>
      <c r="BN2182" s="42">
        <v>16.356999999999999</v>
      </c>
      <c r="BO2182" s="42">
        <v>57.249501000000002</v>
      </c>
      <c r="BP2182" s="42">
        <v>4.0892499999999998</v>
      </c>
      <c r="BQ2182" s="42">
        <v>44.981751000000003</v>
      </c>
      <c r="BR2182" s="42">
        <v>49.071001000000003</v>
      </c>
      <c r="BS2182" s="42">
        <v>53.160251000000002</v>
      </c>
      <c r="BT2182" s="42">
        <v>0</v>
      </c>
      <c r="BU2182" s="42">
        <v>0</v>
      </c>
      <c r="BV2182" s="42">
        <v>0</v>
      </c>
      <c r="BW2182" s="42">
        <v>4.0892499999999998</v>
      </c>
      <c r="BX2182" s="42">
        <v>0</v>
      </c>
      <c r="BY2182" s="42">
        <v>4.0892499999999998</v>
      </c>
      <c r="BZ2182" s="42">
        <v>0</v>
      </c>
      <c r="CA2182" s="42">
        <v>44.981751000000003</v>
      </c>
      <c r="CB2182" s="42">
        <v>200.373255</v>
      </c>
      <c r="CC2182" s="42">
        <v>8.1784999999999997</v>
      </c>
      <c r="CD2182" s="42">
        <v>20.446249999999999</v>
      </c>
      <c r="CE2182" s="42">
        <v>12.267749999999999</v>
      </c>
      <c r="CF2182" s="42">
        <v>49.071001000000003</v>
      </c>
      <c r="CG2182" s="42">
        <v>61.338751000000002</v>
      </c>
      <c r="CH2182" s="42">
        <v>36.803251000000003</v>
      </c>
      <c r="CI2182" s="42">
        <v>0</v>
      </c>
      <c r="CJ2182" s="42">
        <v>12.267749999999999</v>
      </c>
      <c r="CK2182" s="42">
        <v>134.94525300000001</v>
      </c>
      <c r="CL2182" s="42">
        <v>0</v>
      </c>
      <c r="CM2182" s="42">
        <v>4.0892499999999998</v>
      </c>
      <c r="CN2182" s="42">
        <v>0</v>
      </c>
      <c r="CO2182" s="42">
        <v>4.0892499999999998</v>
      </c>
      <c r="CP2182" s="42">
        <v>4.0892499999999998</v>
      </c>
      <c r="CQ2182" s="42">
        <v>8.1784999999999997</v>
      </c>
      <c r="CR2182" s="42">
        <v>89.963502000000005</v>
      </c>
      <c r="CS2182" s="42">
        <v>24.535501</v>
      </c>
    </row>
    <row r="2183" spans="1:97">
      <c r="A2183" s="40" t="s">
        <v>5076</v>
      </c>
      <c r="B2183" s="40" t="s">
        <v>289</v>
      </c>
      <c r="C2183" s="40" t="s">
        <v>4176</v>
      </c>
      <c r="D2183" s="40" t="s">
        <v>4177</v>
      </c>
      <c r="E2183" s="40" t="s">
        <v>4319</v>
      </c>
      <c r="F2183" s="40" t="s">
        <v>2814</v>
      </c>
      <c r="G2183" s="41" t="s">
        <v>294</v>
      </c>
      <c r="H2183" s="40" t="s">
        <v>5077</v>
      </c>
      <c r="I2183" s="42">
        <v>1519</v>
      </c>
      <c r="J2183" s="42">
        <v>317.32563599999997</v>
      </c>
      <c r="K2183" s="42">
        <v>203.884816</v>
      </c>
      <c r="L2183" s="42">
        <v>345.68584099999998</v>
      </c>
      <c r="M2183" s="42">
        <v>393.58953000000002</v>
      </c>
      <c r="N2183" s="42">
        <v>197.43065799999999</v>
      </c>
      <c r="O2183" s="42">
        <v>61.083517999999998</v>
      </c>
      <c r="P2183" s="42" t="s">
        <v>3863</v>
      </c>
      <c r="Q2183" s="42" t="s">
        <v>3863</v>
      </c>
      <c r="R2183" s="42" t="s">
        <v>3863</v>
      </c>
      <c r="S2183" s="42" t="s">
        <v>3863</v>
      </c>
      <c r="T2183" s="42" t="s">
        <v>3863</v>
      </c>
      <c r="U2183" s="42" t="s">
        <v>3863</v>
      </c>
      <c r="V2183" s="42">
        <v>747.00131499999998</v>
      </c>
      <c r="W2183" s="42">
        <v>153.709069</v>
      </c>
      <c r="X2183" s="42">
        <v>104.714603</v>
      </c>
      <c r="Y2183" s="42">
        <v>153.79957300000001</v>
      </c>
      <c r="Z2183" s="42">
        <v>209.33870200000001</v>
      </c>
      <c r="AA2183" s="42">
        <v>100.351495</v>
      </c>
      <c r="AB2183" s="42">
        <v>22.906319</v>
      </c>
      <c r="AC2183" s="42">
        <v>2.1815540000000002</v>
      </c>
      <c r="AD2183" s="42">
        <v>208.24792500000001</v>
      </c>
      <c r="AE2183" s="42">
        <v>458.03588400000001</v>
      </c>
      <c r="AF2183" s="42">
        <v>80.717506999999998</v>
      </c>
      <c r="AG2183" s="42">
        <v>771.99868500000002</v>
      </c>
      <c r="AH2183" s="42">
        <v>163.616567</v>
      </c>
      <c r="AI2183" s="42">
        <v>99.170213000000004</v>
      </c>
      <c r="AJ2183" s="42">
        <v>191.886268</v>
      </c>
      <c r="AK2183" s="42">
        <v>184.25082800000001</v>
      </c>
      <c r="AL2183" s="42">
        <v>97.079162999999994</v>
      </c>
      <c r="AM2183" s="42">
        <v>32.723312999999997</v>
      </c>
      <c r="AN2183" s="42">
        <v>3.2723309999999999</v>
      </c>
      <c r="AO2183" s="42">
        <v>211.52025599999999</v>
      </c>
      <c r="AP2183" s="42">
        <v>476.48859099999999</v>
      </c>
      <c r="AQ2183" s="42">
        <v>83.989838000000006</v>
      </c>
      <c r="AR2183" s="42">
        <v>1204.2179349999999</v>
      </c>
      <c r="AS2183" s="42">
        <v>8.7262170000000001</v>
      </c>
      <c r="AT2183" s="42">
        <v>56.720410000000001</v>
      </c>
      <c r="AU2183" s="42">
        <v>174.524338</v>
      </c>
      <c r="AV2183" s="42">
        <v>213.792315</v>
      </c>
      <c r="AW2183" s="42">
        <v>196.33988099999999</v>
      </c>
      <c r="AX2183" s="42">
        <v>78.535951999999995</v>
      </c>
      <c r="AY2183" s="42">
        <v>253.06029100000001</v>
      </c>
      <c r="AZ2183" s="42">
        <v>222.51853199999999</v>
      </c>
      <c r="BA2183" s="42">
        <v>593.38275099999998</v>
      </c>
      <c r="BB2183" s="42">
        <v>8.7262170000000001</v>
      </c>
      <c r="BC2183" s="42">
        <v>47.994193000000003</v>
      </c>
      <c r="BD2183" s="42">
        <v>117.803928</v>
      </c>
      <c r="BE2183" s="42">
        <v>100.351495</v>
      </c>
      <c r="BF2183" s="42">
        <v>52.357301999999997</v>
      </c>
      <c r="BG2183" s="42">
        <v>61.083517999999998</v>
      </c>
      <c r="BH2183" s="42">
        <v>130.89325400000001</v>
      </c>
      <c r="BI2183" s="42">
        <v>74.172843999999998</v>
      </c>
      <c r="BJ2183" s="42">
        <v>610.83518500000002</v>
      </c>
      <c r="BK2183" s="42">
        <v>0</v>
      </c>
      <c r="BL2183" s="42">
        <v>8.7262170000000001</v>
      </c>
      <c r="BM2183" s="42">
        <v>56.720410000000001</v>
      </c>
      <c r="BN2183" s="42">
        <v>113.44082</v>
      </c>
      <c r="BO2183" s="42">
        <v>143.98257899999999</v>
      </c>
      <c r="BP2183" s="42">
        <v>17.452434</v>
      </c>
      <c r="BQ2183" s="42">
        <v>122.16703699999999</v>
      </c>
      <c r="BR2183" s="42">
        <v>148.345688</v>
      </c>
      <c r="BS2183" s="42">
        <v>183.25055499999999</v>
      </c>
      <c r="BT2183" s="42">
        <v>4.3631080000000004</v>
      </c>
      <c r="BU2183" s="42">
        <v>4.3631080000000004</v>
      </c>
      <c r="BV2183" s="42">
        <v>0</v>
      </c>
      <c r="BW2183" s="42">
        <v>4.3631080000000004</v>
      </c>
      <c r="BX2183" s="42">
        <v>21.815542000000001</v>
      </c>
      <c r="BY2183" s="42">
        <v>21.815542000000001</v>
      </c>
      <c r="BZ2183" s="42">
        <v>0</v>
      </c>
      <c r="CA2183" s="42">
        <v>126.530145</v>
      </c>
      <c r="CB2183" s="42">
        <v>632.65072699999996</v>
      </c>
      <c r="CC2183" s="42">
        <v>4.3631080000000004</v>
      </c>
      <c r="CD2183" s="42">
        <v>34.904868</v>
      </c>
      <c r="CE2183" s="42">
        <v>130.89325400000001</v>
      </c>
      <c r="CF2183" s="42">
        <v>191.97677200000001</v>
      </c>
      <c r="CG2183" s="42">
        <v>152.70879600000001</v>
      </c>
      <c r="CH2183" s="42">
        <v>56.720410000000001</v>
      </c>
      <c r="CI2183" s="42">
        <v>0</v>
      </c>
      <c r="CJ2183" s="42">
        <v>61.083517999999998</v>
      </c>
      <c r="CK2183" s="42">
        <v>388.31665299999997</v>
      </c>
      <c r="CL2183" s="42">
        <v>0</v>
      </c>
      <c r="CM2183" s="42">
        <v>17.452434</v>
      </c>
      <c r="CN2183" s="42">
        <v>43.631084999999999</v>
      </c>
      <c r="CO2183" s="42">
        <v>17.452434</v>
      </c>
      <c r="CP2183" s="42">
        <v>21.815542000000001</v>
      </c>
      <c r="CQ2183" s="42">
        <v>0</v>
      </c>
      <c r="CR2183" s="42">
        <v>253.06029100000001</v>
      </c>
      <c r="CS2183" s="42">
        <v>34.904868</v>
      </c>
    </row>
    <row r="2184" spans="1:97">
      <c r="A2184" s="40" t="s">
        <v>5078</v>
      </c>
      <c r="B2184" s="40" t="s">
        <v>289</v>
      </c>
      <c r="C2184" s="40" t="s">
        <v>4176</v>
      </c>
      <c r="D2184" s="40" t="s">
        <v>4177</v>
      </c>
      <c r="E2184" s="40" t="s">
        <v>4184</v>
      </c>
      <c r="F2184" s="40" t="s">
        <v>2814</v>
      </c>
      <c r="G2184" s="41" t="s">
        <v>294</v>
      </c>
      <c r="H2184" s="40" t="s">
        <v>5079</v>
      </c>
      <c r="I2184" s="42">
        <v>363</v>
      </c>
      <c r="J2184" s="42">
        <v>64.114286000000007</v>
      </c>
      <c r="K2184" s="42">
        <v>34.885714</v>
      </c>
      <c r="L2184" s="42">
        <v>58.457143000000002</v>
      </c>
      <c r="M2184" s="42">
        <v>93.342856999999995</v>
      </c>
      <c r="N2184" s="42">
        <v>72.599999999999994</v>
      </c>
      <c r="O2184" s="42">
        <v>39.6</v>
      </c>
      <c r="P2184" s="42">
        <v>50</v>
      </c>
      <c r="Q2184" s="42">
        <v>56</v>
      </c>
      <c r="R2184" s="42">
        <v>89</v>
      </c>
      <c r="S2184" s="42">
        <v>89</v>
      </c>
      <c r="T2184" s="42">
        <v>58</v>
      </c>
      <c r="U2184" s="42">
        <v>28</v>
      </c>
      <c r="V2184" s="42">
        <v>183.85714300000001</v>
      </c>
      <c r="W2184" s="42">
        <v>34.885714</v>
      </c>
      <c r="X2184" s="42">
        <v>18.857143000000001</v>
      </c>
      <c r="Y2184" s="42">
        <v>25.457142999999999</v>
      </c>
      <c r="Z2184" s="42">
        <v>49.028570999999999</v>
      </c>
      <c r="AA2184" s="42">
        <v>35.828570999999997</v>
      </c>
      <c r="AB2184" s="42">
        <v>17.914286000000001</v>
      </c>
      <c r="AC2184" s="42">
        <v>1.8857139999999999</v>
      </c>
      <c r="AD2184" s="42">
        <v>44.314286000000003</v>
      </c>
      <c r="AE2184" s="42">
        <v>99.942857000000004</v>
      </c>
      <c r="AF2184" s="42">
        <v>39.6</v>
      </c>
      <c r="AG2184" s="42">
        <v>179.14285699999999</v>
      </c>
      <c r="AH2184" s="42">
        <v>29.228570999999999</v>
      </c>
      <c r="AI2184" s="42">
        <v>16.028570999999999</v>
      </c>
      <c r="AJ2184" s="42">
        <v>33</v>
      </c>
      <c r="AK2184" s="42">
        <v>44.314286000000003</v>
      </c>
      <c r="AL2184" s="42">
        <v>36.771428999999998</v>
      </c>
      <c r="AM2184" s="42">
        <v>17.914286000000001</v>
      </c>
      <c r="AN2184" s="42">
        <v>1.8857139999999999</v>
      </c>
      <c r="AO2184" s="42">
        <v>37.714286000000001</v>
      </c>
      <c r="AP2184" s="42">
        <v>97.114286000000007</v>
      </c>
      <c r="AQ2184" s="42">
        <v>44.314286000000003</v>
      </c>
      <c r="AR2184" s="42">
        <v>301.71428600000002</v>
      </c>
      <c r="AS2184" s="42">
        <v>11.314285999999999</v>
      </c>
      <c r="AT2184" s="42">
        <v>18.857143000000001</v>
      </c>
      <c r="AU2184" s="42">
        <v>11.314285999999999</v>
      </c>
      <c r="AV2184" s="42">
        <v>22.628571000000001</v>
      </c>
      <c r="AW2184" s="42">
        <v>41.485714000000002</v>
      </c>
      <c r="AX2184" s="42">
        <v>45.257142999999999</v>
      </c>
      <c r="AY2184" s="42">
        <v>98.057142999999996</v>
      </c>
      <c r="AZ2184" s="42">
        <v>52.8</v>
      </c>
      <c r="BA2184" s="42">
        <v>154.62857099999999</v>
      </c>
      <c r="BB2184" s="42">
        <v>3.7714289999999999</v>
      </c>
      <c r="BC2184" s="42">
        <v>18.857143000000001</v>
      </c>
      <c r="BD2184" s="42">
        <v>3.7714289999999999</v>
      </c>
      <c r="BE2184" s="42">
        <v>11.314285999999999</v>
      </c>
      <c r="BF2184" s="42">
        <v>7.5428569999999997</v>
      </c>
      <c r="BG2184" s="42">
        <v>30.171429</v>
      </c>
      <c r="BH2184" s="42">
        <v>56.571429000000002</v>
      </c>
      <c r="BI2184" s="42">
        <v>22.628571000000001</v>
      </c>
      <c r="BJ2184" s="42">
        <v>147.085714</v>
      </c>
      <c r="BK2184" s="42">
        <v>7.5428569999999997</v>
      </c>
      <c r="BL2184" s="42">
        <v>0</v>
      </c>
      <c r="BM2184" s="42">
        <v>7.5428569999999997</v>
      </c>
      <c r="BN2184" s="42">
        <v>11.314285999999999</v>
      </c>
      <c r="BO2184" s="42">
        <v>33.942856999999997</v>
      </c>
      <c r="BP2184" s="42">
        <v>15.085713999999999</v>
      </c>
      <c r="BQ2184" s="42">
        <v>41.485714000000002</v>
      </c>
      <c r="BR2184" s="42">
        <v>30.171429</v>
      </c>
      <c r="BS2184" s="42">
        <v>37.714286000000001</v>
      </c>
      <c r="BT2184" s="42">
        <v>0</v>
      </c>
      <c r="BU2184" s="42">
        <v>0</v>
      </c>
      <c r="BV2184" s="42">
        <v>0</v>
      </c>
      <c r="BW2184" s="42">
        <v>0</v>
      </c>
      <c r="BX2184" s="42">
        <v>0</v>
      </c>
      <c r="BY2184" s="42">
        <v>7.5428569999999997</v>
      </c>
      <c r="BZ2184" s="42">
        <v>0</v>
      </c>
      <c r="CA2184" s="42">
        <v>30.171429</v>
      </c>
      <c r="CB2184" s="42">
        <v>135.77142900000001</v>
      </c>
      <c r="CC2184" s="42">
        <v>7.5428569999999997</v>
      </c>
      <c r="CD2184" s="42">
        <v>11.314285999999999</v>
      </c>
      <c r="CE2184" s="42">
        <v>11.314285999999999</v>
      </c>
      <c r="CF2184" s="42">
        <v>22.628571000000001</v>
      </c>
      <c r="CG2184" s="42">
        <v>37.714286000000001</v>
      </c>
      <c r="CH2184" s="42">
        <v>33.942856999999997</v>
      </c>
      <c r="CI2184" s="42">
        <v>0</v>
      </c>
      <c r="CJ2184" s="42">
        <v>11.314285999999999</v>
      </c>
      <c r="CK2184" s="42">
        <v>128.22857099999999</v>
      </c>
      <c r="CL2184" s="42">
        <v>3.7714289999999999</v>
      </c>
      <c r="CM2184" s="42">
        <v>7.5428569999999997</v>
      </c>
      <c r="CN2184" s="42">
        <v>0</v>
      </c>
      <c r="CO2184" s="42">
        <v>0</v>
      </c>
      <c r="CP2184" s="42">
        <v>3.7714289999999999</v>
      </c>
      <c r="CQ2184" s="42">
        <v>3.7714289999999999</v>
      </c>
      <c r="CR2184" s="42">
        <v>98.057142999999996</v>
      </c>
      <c r="CS2184" s="42">
        <v>11.314285999999999</v>
      </c>
    </row>
    <row r="2185" spans="1:97">
      <c r="A2185" s="40" t="s">
        <v>5080</v>
      </c>
      <c r="B2185" s="40" t="s">
        <v>289</v>
      </c>
      <c r="C2185" s="40" t="s">
        <v>4176</v>
      </c>
      <c r="D2185" s="40" t="s">
        <v>4201</v>
      </c>
      <c r="E2185" s="40" t="s">
        <v>4208</v>
      </c>
      <c r="F2185" s="40" t="s">
        <v>2903</v>
      </c>
      <c r="G2185" s="41" t="s">
        <v>294</v>
      </c>
      <c r="H2185" s="40" t="s">
        <v>5081</v>
      </c>
      <c r="I2185" s="42">
        <v>261</v>
      </c>
      <c r="J2185" s="42">
        <v>56.129032000000002</v>
      </c>
      <c r="K2185" s="42">
        <v>27.129031999999999</v>
      </c>
      <c r="L2185" s="42">
        <v>58.935484000000002</v>
      </c>
      <c r="M2185" s="42">
        <v>44.903225999999997</v>
      </c>
      <c r="N2185" s="42">
        <v>51.451613000000002</v>
      </c>
      <c r="O2185" s="42">
        <v>22.451612999999998</v>
      </c>
      <c r="P2185" s="42">
        <v>33</v>
      </c>
      <c r="Q2185" s="42">
        <v>58</v>
      </c>
      <c r="R2185" s="42">
        <v>46</v>
      </c>
      <c r="S2185" s="42">
        <v>46</v>
      </c>
      <c r="T2185" s="42">
        <v>44</v>
      </c>
      <c r="U2185" s="42">
        <v>27</v>
      </c>
      <c r="V2185" s="42">
        <v>135.645161</v>
      </c>
      <c r="W2185" s="42">
        <v>31.806452</v>
      </c>
      <c r="X2185" s="42">
        <v>13.096774</v>
      </c>
      <c r="Y2185" s="42">
        <v>28.064516000000001</v>
      </c>
      <c r="Z2185" s="42">
        <v>23.387097000000001</v>
      </c>
      <c r="AA2185" s="42">
        <v>30.870968000000001</v>
      </c>
      <c r="AB2185" s="42">
        <v>8.4193549999999995</v>
      </c>
      <c r="AC2185" s="42">
        <v>0</v>
      </c>
      <c r="AD2185" s="42">
        <v>34.612903000000003</v>
      </c>
      <c r="AE2185" s="42">
        <v>79.516129000000006</v>
      </c>
      <c r="AF2185" s="42">
        <v>21.516128999999999</v>
      </c>
      <c r="AG2185" s="42">
        <v>125.354839</v>
      </c>
      <c r="AH2185" s="42">
        <v>24.322581</v>
      </c>
      <c r="AI2185" s="42">
        <v>14.032258000000001</v>
      </c>
      <c r="AJ2185" s="42">
        <v>30.870968000000001</v>
      </c>
      <c r="AK2185" s="42">
        <v>21.516128999999999</v>
      </c>
      <c r="AL2185" s="42">
        <v>20.580645000000001</v>
      </c>
      <c r="AM2185" s="42">
        <v>11.225806</v>
      </c>
      <c r="AN2185" s="42">
        <v>2.8064520000000002</v>
      </c>
      <c r="AO2185" s="42">
        <v>32.741934999999998</v>
      </c>
      <c r="AP2185" s="42">
        <v>68.290323000000001</v>
      </c>
      <c r="AQ2185" s="42">
        <v>24.322581</v>
      </c>
      <c r="AR2185" s="42">
        <v>224.51612900000001</v>
      </c>
      <c r="AS2185" s="42">
        <v>41.161290000000001</v>
      </c>
      <c r="AT2185" s="42">
        <v>3.7419349999999998</v>
      </c>
      <c r="AU2185" s="42">
        <v>3.7419349999999998</v>
      </c>
      <c r="AV2185" s="42">
        <v>14.967741999999999</v>
      </c>
      <c r="AW2185" s="42">
        <v>41.161290000000001</v>
      </c>
      <c r="AX2185" s="42">
        <v>11.225806</v>
      </c>
      <c r="AY2185" s="42">
        <v>78.580645000000004</v>
      </c>
      <c r="AZ2185" s="42">
        <v>29.935483999999999</v>
      </c>
      <c r="BA2185" s="42">
        <v>112.258065</v>
      </c>
      <c r="BB2185" s="42">
        <v>33.677419</v>
      </c>
      <c r="BC2185" s="42">
        <v>3.7419349999999998</v>
      </c>
      <c r="BD2185" s="42">
        <v>0</v>
      </c>
      <c r="BE2185" s="42">
        <v>7.4838709999999997</v>
      </c>
      <c r="BF2185" s="42">
        <v>0</v>
      </c>
      <c r="BG2185" s="42">
        <v>3.7419349999999998</v>
      </c>
      <c r="BH2185" s="42">
        <v>44.903225999999997</v>
      </c>
      <c r="BI2185" s="42">
        <v>18.709676999999999</v>
      </c>
      <c r="BJ2185" s="42">
        <v>112.258065</v>
      </c>
      <c r="BK2185" s="42">
        <v>7.4838709999999997</v>
      </c>
      <c r="BL2185" s="42">
        <v>0</v>
      </c>
      <c r="BM2185" s="42">
        <v>3.7419349999999998</v>
      </c>
      <c r="BN2185" s="42">
        <v>7.4838709999999997</v>
      </c>
      <c r="BO2185" s="42">
        <v>41.161290000000001</v>
      </c>
      <c r="BP2185" s="42">
        <v>7.4838709999999997</v>
      </c>
      <c r="BQ2185" s="42">
        <v>33.677419</v>
      </c>
      <c r="BR2185" s="42">
        <v>11.225806</v>
      </c>
      <c r="BS2185" s="42">
        <v>22.451612999999998</v>
      </c>
      <c r="BT2185" s="42">
        <v>0</v>
      </c>
      <c r="BU2185" s="42">
        <v>0</v>
      </c>
      <c r="BV2185" s="42">
        <v>0</v>
      </c>
      <c r="BW2185" s="42">
        <v>0</v>
      </c>
      <c r="BX2185" s="42">
        <v>3.7419349999999998</v>
      </c>
      <c r="BY2185" s="42">
        <v>3.7419349999999998</v>
      </c>
      <c r="BZ2185" s="42">
        <v>0</v>
      </c>
      <c r="CA2185" s="42">
        <v>14.967741999999999</v>
      </c>
      <c r="CB2185" s="42">
        <v>97.290323000000001</v>
      </c>
      <c r="CC2185" s="42">
        <v>29.935483999999999</v>
      </c>
      <c r="CD2185" s="42">
        <v>3.7419349999999998</v>
      </c>
      <c r="CE2185" s="42">
        <v>3.7419349999999998</v>
      </c>
      <c r="CF2185" s="42">
        <v>14.967741999999999</v>
      </c>
      <c r="CG2185" s="42">
        <v>33.677419</v>
      </c>
      <c r="CH2185" s="42">
        <v>7.4838709999999997</v>
      </c>
      <c r="CI2185" s="42">
        <v>0</v>
      </c>
      <c r="CJ2185" s="42">
        <v>3.7419349999999998</v>
      </c>
      <c r="CK2185" s="42">
        <v>104.77419399999999</v>
      </c>
      <c r="CL2185" s="42">
        <v>11.225806</v>
      </c>
      <c r="CM2185" s="42">
        <v>0</v>
      </c>
      <c r="CN2185" s="42">
        <v>0</v>
      </c>
      <c r="CO2185" s="42">
        <v>0</v>
      </c>
      <c r="CP2185" s="42">
        <v>3.7419349999999998</v>
      </c>
      <c r="CQ2185" s="42">
        <v>0</v>
      </c>
      <c r="CR2185" s="42">
        <v>78.580645000000004</v>
      </c>
      <c r="CS2185" s="42">
        <v>11.225806</v>
      </c>
    </row>
    <row r="2186" spans="1:97">
      <c r="A2186" s="40" t="s">
        <v>5082</v>
      </c>
      <c r="B2186" s="40" t="s">
        <v>289</v>
      </c>
      <c r="C2186" s="40" t="s">
        <v>4176</v>
      </c>
      <c r="D2186" s="40" t="s">
        <v>4187</v>
      </c>
      <c r="E2186" s="40" t="s">
        <v>4191</v>
      </c>
      <c r="F2186" s="40" t="s">
        <v>2814</v>
      </c>
      <c r="G2186" s="41" t="s">
        <v>294</v>
      </c>
      <c r="H2186" s="40" t="s">
        <v>5083</v>
      </c>
      <c r="I2186" s="42">
        <v>251</v>
      </c>
      <c r="J2186" s="42">
        <v>62.255906000000003</v>
      </c>
      <c r="K2186" s="42">
        <v>30.633858</v>
      </c>
      <c r="L2186" s="42">
        <v>57.314960999999997</v>
      </c>
      <c r="M2186" s="42">
        <v>55.338583</v>
      </c>
      <c r="N2186" s="42">
        <v>28.65748</v>
      </c>
      <c r="O2186" s="42">
        <v>16.799213000000002</v>
      </c>
      <c r="P2186" s="42">
        <v>57</v>
      </c>
      <c r="Q2186" s="42">
        <v>42</v>
      </c>
      <c r="R2186" s="42">
        <v>70</v>
      </c>
      <c r="S2186" s="42">
        <v>31</v>
      </c>
      <c r="T2186" s="42">
        <v>28</v>
      </c>
      <c r="U2186" s="42">
        <v>15</v>
      </c>
      <c r="V2186" s="42">
        <v>131.429134</v>
      </c>
      <c r="W2186" s="42">
        <v>33.598424999999999</v>
      </c>
      <c r="X2186" s="42">
        <v>18.775590999999999</v>
      </c>
      <c r="Y2186" s="42">
        <v>28.65748</v>
      </c>
      <c r="Z2186" s="42">
        <v>26.681101999999999</v>
      </c>
      <c r="AA2186" s="42">
        <v>13.834645999999999</v>
      </c>
      <c r="AB2186" s="42">
        <v>9.8818900000000003</v>
      </c>
      <c r="AC2186" s="42">
        <v>0</v>
      </c>
      <c r="AD2186" s="42">
        <v>42.492125999999999</v>
      </c>
      <c r="AE2186" s="42">
        <v>75.102361999999999</v>
      </c>
      <c r="AF2186" s="42">
        <v>13.834645999999999</v>
      </c>
      <c r="AG2186" s="42">
        <v>119.570866</v>
      </c>
      <c r="AH2186" s="42">
        <v>28.65748</v>
      </c>
      <c r="AI2186" s="42">
        <v>11.858268000000001</v>
      </c>
      <c r="AJ2186" s="42">
        <v>28.65748</v>
      </c>
      <c r="AK2186" s="42">
        <v>28.65748</v>
      </c>
      <c r="AL2186" s="42">
        <v>14.822835</v>
      </c>
      <c r="AM2186" s="42">
        <v>5.9291340000000003</v>
      </c>
      <c r="AN2186" s="42">
        <v>0.98818899999999998</v>
      </c>
      <c r="AO2186" s="42">
        <v>33.598424999999999</v>
      </c>
      <c r="AP2186" s="42">
        <v>70.161417</v>
      </c>
      <c r="AQ2186" s="42">
        <v>15.811024</v>
      </c>
      <c r="AR2186" s="42">
        <v>201.590551</v>
      </c>
      <c r="AS2186" s="42">
        <v>15.811024</v>
      </c>
      <c r="AT2186" s="42">
        <v>7.9055119999999999</v>
      </c>
      <c r="AU2186" s="42">
        <v>7.9055119999999999</v>
      </c>
      <c r="AV2186" s="42">
        <v>27.669291000000001</v>
      </c>
      <c r="AW2186" s="42">
        <v>31.622046999999998</v>
      </c>
      <c r="AX2186" s="42">
        <v>23.716535</v>
      </c>
      <c r="AY2186" s="42">
        <v>43.480314999999997</v>
      </c>
      <c r="AZ2186" s="42">
        <v>43.480314999999997</v>
      </c>
      <c r="BA2186" s="42">
        <v>106.72440899999999</v>
      </c>
      <c r="BB2186" s="42">
        <v>15.811024</v>
      </c>
      <c r="BC2186" s="42">
        <v>7.9055119999999999</v>
      </c>
      <c r="BD2186" s="42">
        <v>3.9527559999999999</v>
      </c>
      <c r="BE2186" s="42">
        <v>11.858268000000001</v>
      </c>
      <c r="BF2186" s="42">
        <v>0</v>
      </c>
      <c r="BG2186" s="42">
        <v>23.716535</v>
      </c>
      <c r="BH2186" s="42">
        <v>19.763780000000001</v>
      </c>
      <c r="BI2186" s="42">
        <v>23.716535</v>
      </c>
      <c r="BJ2186" s="42">
        <v>94.866141999999996</v>
      </c>
      <c r="BK2186" s="42">
        <v>0</v>
      </c>
      <c r="BL2186" s="42">
        <v>0</v>
      </c>
      <c r="BM2186" s="42">
        <v>3.9527559999999999</v>
      </c>
      <c r="BN2186" s="42">
        <v>15.811024</v>
      </c>
      <c r="BO2186" s="42">
        <v>31.622046999999998</v>
      </c>
      <c r="BP2186" s="42">
        <v>0</v>
      </c>
      <c r="BQ2186" s="42">
        <v>23.716535</v>
      </c>
      <c r="BR2186" s="42">
        <v>19.763780000000001</v>
      </c>
      <c r="BS2186" s="42">
        <v>31.622046999999998</v>
      </c>
      <c r="BT2186" s="42">
        <v>0</v>
      </c>
      <c r="BU2186" s="42">
        <v>0</v>
      </c>
      <c r="BV2186" s="42">
        <v>3.9527559999999999</v>
      </c>
      <c r="BW2186" s="42">
        <v>0</v>
      </c>
      <c r="BX2186" s="42">
        <v>0</v>
      </c>
      <c r="BY2186" s="42">
        <v>0</v>
      </c>
      <c r="BZ2186" s="42">
        <v>0</v>
      </c>
      <c r="CA2186" s="42">
        <v>27.669291000000001</v>
      </c>
      <c r="CB2186" s="42">
        <v>106.72440899999999</v>
      </c>
      <c r="CC2186" s="42">
        <v>15.811024</v>
      </c>
      <c r="CD2186" s="42">
        <v>3.9527559999999999</v>
      </c>
      <c r="CE2186" s="42">
        <v>3.9527559999999999</v>
      </c>
      <c r="CF2186" s="42">
        <v>27.669291000000001</v>
      </c>
      <c r="CG2186" s="42">
        <v>23.716535</v>
      </c>
      <c r="CH2186" s="42">
        <v>23.716535</v>
      </c>
      <c r="CI2186" s="42">
        <v>0</v>
      </c>
      <c r="CJ2186" s="42">
        <v>7.9055119999999999</v>
      </c>
      <c r="CK2186" s="42">
        <v>63.244093999999997</v>
      </c>
      <c r="CL2186" s="42">
        <v>0</v>
      </c>
      <c r="CM2186" s="42">
        <v>3.9527559999999999</v>
      </c>
      <c r="CN2186" s="42">
        <v>0</v>
      </c>
      <c r="CO2186" s="42">
        <v>0</v>
      </c>
      <c r="CP2186" s="42">
        <v>7.9055119999999999</v>
      </c>
      <c r="CQ2186" s="42">
        <v>0</v>
      </c>
      <c r="CR2186" s="42">
        <v>43.480314999999997</v>
      </c>
      <c r="CS2186" s="42">
        <v>7.9055119999999999</v>
      </c>
    </row>
    <row r="2187" spans="1:97">
      <c r="A2187" s="40" t="s">
        <v>5084</v>
      </c>
      <c r="B2187" s="40" t="s">
        <v>289</v>
      </c>
      <c r="C2187" s="40" t="s">
        <v>4176</v>
      </c>
      <c r="D2187" s="40" t="s">
        <v>4187</v>
      </c>
      <c r="E2187" s="40" t="s">
        <v>4191</v>
      </c>
      <c r="F2187" s="40" t="s">
        <v>2814</v>
      </c>
      <c r="G2187" s="41" t="s">
        <v>294</v>
      </c>
      <c r="H2187" s="40" t="s">
        <v>5085</v>
      </c>
      <c r="I2187" s="42">
        <v>909</v>
      </c>
      <c r="J2187" s="42">
        <v>136.79330100000001</v>
      </c>
      <c r="K2187" s="42">
        <v>132.82827800000001</v>
      </c>
      <c r="L2187" s="42">
        <v>150.68009599999999</v>
      </c>
      <c r="M2187" s="42">
        <v>220.06800200000001</v>
      </c>
      <c r="N2187" s="42">
        <v>167.522231</v>
      </c>
      <c r="O2187" s="42">
        <v>101.108092</v>
      </c>
      <c r="P2187" s="42">
        <v>216</v>
      </c>
      <c r="Q2187" s="42">
        <v>127</v>
      </c>
      <c r="R2187" s="42">
        <v>238</v>
      </c>
      <c r="S2187" s="42">
        <v>192</v>
      </c>
      <c r="T2187" s="42">
        <v>166</v>
      </c>
      <c r="U2187" s="42">
        <v>59</v>
      </c>
      <c r="V2187" s="42">
        <v>452.03107399999999</v>
      </c>
      <c r="W2187" s="42">
        <v>79.300464000000005</v>
      </c>
      <c r="X2187" s="42">
        <v>66.414139000000006</v>
      </c>
      <c r="Y2187" s="42">
        <v>79.309678000000005</v>
      </c>
      <c r="Z2187" s="42">
        <v>106.073584</v>
      </c>
      <c r="AA2187" s="42">
        <v>79.300464000000005</v>
      </c>
      <c r="AB2187" s="42">
        <v>39.650232000000003</v>
      </c>
      <c r="AC2187" s="42">
        <v>1.9825120000000001</v>
      </c>
      <c r="AD2187" s="42">
        <v>96.151813000000004</v>
      </c>
      <c r="AE2187" s="42">
        <v>262.70121499999999</v>
      </c>
      <c r="AF2187" s="42">
        <v>93.178045999999995</v>
      </c>
      <c r="AG2187" s="42">
        <v>456.96892600000001</v>
      </c>
      <c r="AH2187" s="42">
        <v>57.492837000000002</v>
      </c>
      <c r="AI2187" s="42">
        <v>66.414139000000006</v>
      </c>
      <c r="AJ2187" s="42">
        <v>71.370418000000001</v>
      </c>
      <c r="AK2187" s="42">
        <v>113.994418</v>
      </c>
      <c r="AL2187" s="42">
        <v>88.221767</v>
      </c>
      <c r="AM2187" s="42">
        <v>54.519069000000002</v>
      </c>
      <c r="AN2187" s="42">
        <v>4.9562790000000003</v>
      </c>
      <c r="AO2187" s="42">
        <v>86.239255</v>
      </c>
      <c r="AP2187" s="42">
        <v>249.79646299999999</v>
      </c>
      <c r="AQ2187" s="42">
        <v>120.93320799999999</v>
      </c>
      <c r="AR2187" s="42">
        <v>761.32131200000003</v>
      </c>
      <c r="AS2187" s="42">
        <v>7.9300459999999999</v>
      </c>
      <c r="AT2187" s="42">
        <v>51.545302</v>
      </c>
      <c r="AU2187" s="42">
        <v>31.720186000000002</v>
      </c>
      <c r="AV2187" s="42">
        <v>111.02065</v>
      </c>
      <c r="AW2187" s="42">
        <v>107.055627</v>
      </c>
      <c r="AX2187" s="42">
        <v>122.952573</v>
      </c>
      <c r="AY2187" s="42">
        <v>241.86641599999999</v>
      </c>
      <c r="AZ2187" s="42">
        <v>87.230511000000007</v>
      </c>
      <c r="BA2187" s="42">
        <v>348.95889699999998</v>
      </c>
      <c r="BB2187" s="42">
        <v>3.965023</v>
      </c>
      <c r="BC2187" s="42">
        <v>39.650232000000003</v>
      </c>
      <c r="BD2187" s="42">
        <v>31.720186000000002</v>
      </c>
      <c r="BE2187" s="42">
        <v>51.545302</v>
      </c>
      <c r="BF2187" s="42">
        <v>7.9300459999999999</v>
      </c>
      <c r="BG2187" s="42">
        <v>103.12745700000001</v>
      </c>
      <c r="BH2187" s="42">
        <v>91.195533999999995</v>
      </c>
      <c r="BI2187" s="42">
        <v>19.825116000000001</v>
      </c>
      <c r="BJ2187" s="42">
        <v>412.362415</v>
      </c>
      <c r="BK2187" s="42">
        <v>3.965023</v>
      </c>
      <c r="BL2187" s="42">
        <v>11.89507</v>
      </c>
      <c r="BM2187" s="42">
        <v>0</v>
      </c>
      <c r="BN2187" s="42">
        <v>59.475347999999997</v>
      </c>
      <c r="BO2187" s="42">
        <v>99.125580999999997</v>
      </c>
      <c r="BP2187" s="42">
        <v>19.825116000000001</v>
      </c>
      <c r="BQ2187" s="42">
        <v>150.67088200000001</v>
      </c>
      <c r="BR2187" s="42">
        <v>67.405394999999999</v>
      </c>
      <c r="BS2187" s="42">
        <v>95.160556999999997</v>
      </c>
      <c r="BT2187" s="42">
        <v>0</v>
      </c>
      <c r="BU2187" s="42">
        <v>0</v>
      </c>
      <c r="BV2187" s="42">
        <v>0</v>
      </c>
      <c r="BW2187" s="42">
        <v>0</v>
      </c>
      <c r="BX2187" s="42">
        <v>15.860093000000001</v>
      </c>
      <c r="BY2187" s="42">
        <v>39.650232000000003</v>
      </c>
      <c r="BZ2187" s="42">
        <v>0</v>
      </c>
      <c r="CA2187" s="42">
        <v>39.650232000000003</v>
      </c>
      <c r="CB2187" s="42">
        <v>372.74903599999999</v>
      </c>
      <c r="CC2187" s="42">
        <v>7.9300459999999999</v>
      </c>
      <c r="CD2187" s="42">
        <v>51.545302</v>
      </c>
      <c r="CE2187" s="42">
        <v>19.825116000000001</v>
      </c>
      <c r="CF2187" s="42">
        <v>95.160556999999997</v>
      </c>
      <c r="CG2187" s="42">
        <v>83.265488000000005</v>
      </c>
      <c r="CH2187" s="42">
        <v>79.337317999999996</v>
      </c>
      <c r="CI2187" s="42">
        <v>0</v>
      </c>
      <c r="CJ2187" s="42">
        <v>35.685209</v>
      </c>
      <c r="CK2187" s="42">
        <v>293.41171800000001</v>
      </c>
      <c r="CL2187" s="42">
        <v>0</v>
      </c>
      <c r="CM2187" s="42">
        <v>0</v>
      </c>
      <c r="CN2187" s="42">
        <v>11.89507</v>
      </c>
      <c r="CO2187" s="42">
        <v>15.860093000000001</v>
      </c>
      <c r="CP2187" s="42">
        <v>7.9300459999999999</v>
      </c>
      <c r="CQ2187" s="42">
        <v>3.965023</v>
      </c>
      <c r="CR2187" s="42">
        <v>241.86641599999999</v>
      </c>
      <c r="CS2187" s="42">
        <v>11.89507</v>
      </c>
    </row>
    <row r="2188" spans="1:97">
      <c r="A2188" s="40" t="s">
        <v>5086</v>
      </c>
      <c r="B2188" s="40" t="s">
        <v>289</v>
      </c>
      <c r="C2188" s="40" t="s">
        <v>4176</v>
      </c>
      <c r="D2188" s="40" t="s">
        <v>4177</v>
      </c>
      <c r="E2188" s="40" t="s">
        <v>4310</v>
      </c>
      <c r="F2188" s="40" t="s">
        <v>2814</v>
      </c>
      <c r="G2188" s="41" t="s">
        <v>294</v>
      </c>
      <c r="H2188" s="40" t="s">
        <v>5087</v>
      </c>
      <c r="I2188" s="42">
        <v>448</v>
      </c>
      <c r="J2188" s="42">
        <v>105.120378</v>
      </c>
      <c r="K2188" s="42">
        <v>50.975281000000003</v>
      </c>
      <c r="L2188" s="42">
        <v>104.12107</v>
      </c>
      <c r="M2188" s="42">
        <v>81.620611999999994</v>
      </c>
      <c r="N2188" s="42">
        <v>62.268483000000003</v>
      </c>
      <c r="O2188" s="42">
        <v>43.894176000000002</v>
      </c>
      <c r="P2188" s="42">
        <v>73</v>
      </c>
      <c r="Q2188" s="42">
        <v>58</v>
      </c>
      <c r="R2188" s="42">
        <v>80</v>
      </c>
      <c r="S2188" s="42">
        <v>74</v>
      </c>
      <c r="T2188" s="42">
        <v>55</v>
      </c>
      <c r="U2188" s="42">
        <v>37</v>
      </c>
      <c r="V2188" s="42">
        <v>219.38493700000001</v>
      </c>
      <c r="W2188" s="42">
        <v>51.039740000000002</v>
      </c>
      <c r="X2188" s="42">
        <v>27.497001000000001</v>
      </c>
      <c r="Y2188" s="42">
        <v>51.039740000000002</v>
      </c>
      <c r="Z2188" s="42">
        <v>43.872689999999999</v>
      </c>
      <c r="AA2188" s="42">
        <v>30.623843999999998</v>
      </c>
      <c r="AB2188" s="42">
        <v>15.311921999999999</v>
      </c>
      <c r="AC2188" s="42">
        <v>0</v>
      </c>
      <c r="AD2188" s="42">
        <v>70.391869</v>
      </c>
      <c r="AE2188" s="42">
        <v>113.26524999999999</v>
      </c>
      <c r="AF2188" s="42">
        <v>35.727817999999999</v>
      </c>
      <c r="AG2188" s="42">
        <v>228.61506299999999</v>
      </c>
      <c r="AH2188" s="42">
        <v>54.080638</v>
      </c>
      <c r="AI2188" s="42">
        <v>23.478280000000002</v>
      </c>
      <c r="AJ2188" s="42">
        <v>53.081330000000001</v>
      </c>
      <c r="AK2188" s="42">
        <v>37.747920999999998</v>
      </c>
      <c r="AL2188" s="42">
        <v>31.644639000000002</v>
      </c>
      <c r="AM2188" s="42">
        <v>24.499075000000001</v>
      </c>
      <c r="AN2188" s="42">
        <v>4.0831790000000003</v>
      </c>
      <c r="AO2188" s="42">
        <v>67.350971000000001</v>
      </c>
      <c r="AP2188" s="42">
        <v>114.307531</v>
      </c>
      <c r="AQ2188" s="42">
        <v>46.956561000000001</v>
      </c>
      <c r="AR2188" s="42">
        <v>350.72368699999998</v>
      </c>
      <c r="AS2188" s="42">
        <v>0</v>
      </c>
      <c r="AT2188" s="42">
        <v>16.332716999999999</v>
      </c>
      <c r="AU2188" s="42">
        <v>20.415896</v>
      </c>
      <c r="AV2188" s="42">
        <v>44.914971000000001</v>
      </c>
      <c r="AW2188" s="42">
        <v>65.330866999999998</v>
      </c>
      <c r="AX2188" s="42">
        <v>65.073032999999995</v>
      </c>
      <c r="AY2188" s="42">
        <v>102.07948</v>
      </c>
      <c r="AZ2188" s="42">
        <v>36.576723000000001</v>
      </c>
      <c r="BA2188" s="42">
        <v>158.90020999999999</v>
      </c>
      <c r="BB2188" s="42">
        <v>0</v>
      </c>
      <c r="BC2188" s="42">
        <v>8.1663580000000007</v>
      </c>
      <c r="BD2188" s="42">
        <v>12.249537999999999</v>
      </c>
      <c r="BE2188" s="42">
        <v>16.332716999999999</v>
      </c>
      <c r="BF2188" s="42">
        <v>16.332716999999999</v>
      </c>
      <c r="BG2188" s="42">
        <v>48.740316</v>
      </c>
      <c r="BH2188" s="42">
        <v>44.914971000000001</v>
      </c>
      <c r="BI2188" s="42">
        <v>12.163593000000001</v>
      </c>
      <c r="BJ2188" s="42">
        <v>191.82347799999999</v>
      </c>
      <c r="BK2188" s="42">
        <v>0</v>
      </c>
      <c r="BL2188" s="42">
        <v>8.1663580000000007</v>
      </c>
      <c r="BM2188" s="42">
        <v>8.1663580000000007</v>
      </c>
      <c r="BN2188" s="42">
        <v>28.582253999999999</v>
      </c>
      <c r="BO2188" s="42">
        <v>48.998150000000003</v>
      </c>
      <c r="BP2188" s="42">
        <v>16.332716999999999</v>
      </c>
      <c r="BQ2188" s="42">
        <v>57.164509000000002</v>
      </c>
      <c r="BR2188" s="42">
        <v>24.413129999999999</v>
      </c>
      <c r="BS2188" s="42">
        <v>44.657136999999999</v>
      </c>
      <c r="BT2188" s="42">
        <v>0</v>
      </c>
      <c r="BU2188" s="42">
        <v>0</v>
      </c>
      <c r="BV2188" s="42">
        <v>0</v>
      </c>
      <c r="BW2188" s="42">
        <v>0</v>
      </c>
      <c r="BX2188" s="42">
        <v>0</v>
      </c>
      <c r="BY2188" s="42">
        <v>20.244007</v>
      </c>
      <c r="BZ2188" s="42">
        <v>0</v>
      </c>
      <c r="CA2188" s="42">
        <v>24.413129999999999</v>
      </c>
      <c r="CB2188" s="42">
        <v>175.40481600000001</v>
      </c>
      <c r="CC2188" s="42">
        <v>0</v>
      </c>
      <c r="CD2188" s="42">
        <v>4.0831790000000003</v>
      </c>
      <c r="CE2188" s="42">
        <v>12.249537999999999</v>
      </c>
      <c r="CF2188" s="42">
        <v>44.914971000000001</v>
      </c>
      <c r="CG2188" s="42">
        <v>57.164509000000002</v>
      </c>
      <c r="CH2188" s="42">
        <v>44.829025999999999</v>
      </c>
      <c r="CI2188" s="42">
        <v>4.0831790000000003</v>
      </c>
      <c r="CJ2188" s="42">
        <v>8.0804139999999993</v>
      </c>
      <c r="CK2188" s="42">
        <v>130.661734</v>
      </c>
      <c r="CL2188" s="42">
        <v>0</v>
      </c>
      <c r="CM2188" s="42">
        <v>12.249537999999999</v>
      </c>
      <c r="CN2188" s="42">
        <v>8.1663580000000007</v>
      </c>
      <c r="CO2188" s="42">
        <v>0</v>
      </c>
      <c r="CP2188" s="42">
        <v>8.1663580000000007</v>
      </c>
      <c r="CQ2188" s="42">
        <v>0</v>
      </c>
      <c r="CR2188" s="42">
        <v>97.996301000000003</v>
      </c>
      <c r="CS2188" s="42">
        <v>4.0831790000000003</v>
      </c>
    </row>
    <row r="2189" spans="1:97">
      <c r="A2189" s="40" t="s">
        <v>5088</v>
      </c>
      <c r="B2189" s="40" t="s">
        <v>289</v>
      </c>
      <c r="C2189" s="40" t="s">
        <v>4176</v>
      </c>
      <c r="D2189" s="40" t="s">
        <v>4177</v>
      </c>
      <c r="E2189" s="40" t="s">
        <v>5089</v>
      </c>
      <c r="F2189" s="40" t="s">
        <v>2814</v>
      </c>
      <c r="G2189" s="41" t="s">
        <v>294</v>
      </c>
      <c r="H2189" s="40" t="s">
        <v>5090</v>
      </c>
      <c r="I2189" s="42">
        <v>81166</v>
      </c>
      <c r="J2189" s="42">
        <v>10953.13039</v>
      </c>
      <c r="K2189" s="42">
        <v>20560.943230000001</v>
      </c>
      <c r="L2189" s="42">
        <v>14291.630235000001</v>
      </c>
      <c r="M2189" s="42">
        <v>14083.363122000001</v>
      </c>
      <c r="N2189" s="42">
        <v>11407.90675</v>
      </c>
      <c r="O2189" s="42">
        <v>9869.0262739999998</v>
      </c>
      <c r="P2189" s="42">
        <v>10985</v>
      </c>
      <c r="Q2189" s="42">
        <v>21373</v>
      </c>
      <c r="R2189" s="42">
        <v>14494</v>
      </c>
      <c r="S2189" s="42">
        <v>13302</v>
      </c>
      <c r="T2189" s="42">
        <v>11303</v>
      </c>
      <c r="U2189" s="42">
        <v>7343</v>
      </c>
      <c r="V2189" s="42">
        <v>37393.018341000003</v>
      </c>
      <c r="W2189" s="42">
        <v>5537.1190859999997</v>
      </c>
      <c r="X2189" s="42">
        <v>9990.2000090000001</v>
      </c>
      <c r="Y2189" s="42">
        <v>7212.7706749999998</v>
      </c>
      <c r="Z2189" s="42">
        <v>6434.6119859999999</v>
      </c>
      <c r="AA2189" s="42">
        <v>4871.4438829999999</v>
      </c>
      <c r="AB2189" s="42">
        <v>3097.407205</v>
      </c>
      <c r="AC2189" s="42">
        <v>249.465495</v>
      </c>
      <c r="AD2189" s="42">
        <v>8158.1023420000001</v>
      </c>
      <c r="AE2189" s="42">
        <v>22891.821291</v>
      </c>
      <c r="AF2189" s="42">
        <v>6343.0947079999996</v>
      </c>
      <c r="AG2189" s="42">
        <v>43772.981658999997</v>
      </c>
      <c r="AH2189" s="42">
        <v>5416.0113039999997</v>
      </c>
      <c r="AI2189" s="42">
        <v>10570.74322</v>
      </c>
      <c r="AJ2189" s="42">
        <v>7078.8595590000004</v>
      </c>
      <c r="AK2189" s="42">
        <v>7648.7511350000004</v>
      </c>
      <c r="AL2189" s="42">
        <v>6536.4628670000002</v>
      </c>
      <c r="AM2189" s="42">
        <v>5787.5879569999997</v>
      </c>
      <c r="AN2189" s="42">
        <v>734.56561699999997</v>
      </c>
      <c r="AO2189" s="42">
        <v>8249.4656859999996</v>
      </c>
      <c r="AP2189" s="42">
        <v>24902.470644000001</v>
      </c>
      <c r="AQ2189" s="42">
        <v>10621.045330000001</v>
      </c>
      <c r="AR2189" s="42">
        <v>70219.869602999999</v>
      </c>
      <c r="AS2189" s="42">
        <v>34.676864999999999</v>
      </c>
      <c r="AT2189" s="42">
        <v>1724.242246</v>
      </c>
      <c r="AU2189" s="42">
        <v>6082.5698400000001</v>
      </c>
      <c r="AV2189" s="42">
        <v>8991.2957040000001</v>
      </c>
      <c r="AW2189" s="42">
        <v>11137.463369999999</v>
      </c>
      <c r="AX2189" s="42">
        <v>7086.5507749999997</v>
      </c>
      <c r="AY2189" s="42">
        <v>19013.791451000001</v>
      </c>
      <c r="AZ2189" s="42">
        <v>16149.279350999999</v>
      </c>
      <c r="BA2189" s="42">
        <v>31793.899319</v>
      </c>
      <c r="BB2189" s="42">
        <v>20.311489000000002</v>
      </c>
      <c r="BC2189" s="42">
        <v>1140.393296</v>
      </c>
      <c r="BD2189" s="42">
        <v>3697.2060379999998</v>
      </c>
      <c r="BE2189" s="42">
        <v>4255.2063950000002</v>
      </c>
      <c r="BF2189" s="42">
        <v>2884.2313319999998</v>
      </c>
      <c r="BG2189" s="42">
        <v>5842.0762420000001</v>
      </c>
      <c r="BH2189" s="42">
        <v>7618.2380059999996</v>
      </c>
      <c r="BI2189" s="42">
        <v>6336.2365200000004</v>
      </c>
      <c r="BJ2189" s="42">
        <v>38425.970284000003</v>
      </c>
      <c r="BK2189" s="42">
        <v>14.365375</v>
      </c>
      <c r="BL2189" s="42">
        <v>583.84894999999995</v>
      </c>
      <c r="BM2189" s="42">
        <v>2385.3638019999999</v>
      </c>
      <c r="BN2189" s="42">
        <v>4736.089309</v>
      </c>
      <c r="BO2189" s="42">
        <v>8253.2320380000001</v>
      </c>
      <c r="BP2189" s="42">
        <v>1244.4745339999999</v>
      </c>
      <c r="BQ2189" s="42">
        <v>11395.553443999999</v>
      </c>
      <c r="BR2189" s="42">
        <v>9813.0428310000007</v>
      </c>
      <c r="BS2189" s="42">
        <v>14172.878316</v>
      </c>
      <c r="BT2189" s="42">
        <v>0</v>
      </c>
      <c r="BU2189" s="42">
        <v>76.860799999999998</v>
      </c>
      <c r="BV2189" s="42">
        <v>297.02650199999999</v>
      </c>
      <c r="BW2189" s="42">
        <v>1147.7002769999999</v>
      </c>
      <c r="BX2189" s="42">
        <v>1877.1081750000001</v>
      </c>
      <c r="BY2189" s="42">
        <v>1333.3887070000001</v>
      </c>
      <c r="BZ2189" s="42">
        <v>0</v>
      </c>
      <c r="CA2189" s="42">
        <v>9440.7938549999999</v>
      </c>
      <c r="CB2189" s="42">
        <v>29934.614098999999</v>
      </c>
      <c r="CC2189" s="42">
        <v>26.040475000000001</v>
      </c>
      <c r="CD2189" s="42">
        <v>1263.9361879999999</v>
      </c>
      <c r="CE2189" s="42">
        <v>4707.2987229999999</v>
      </c>
      <c r="CF2189" s="42">
        <v>6688.5784320000002</v>
      </c>
      <c r="CG2189" s="42">
        <v>7725.4248930000003</v>
      </c>
      <c r="CH2189" s="42">
        <v>5001.1407529999997</v>
      </c>
      <c r="CI2189" s="42">
        <v>143.88166100000001</v>
      </c>
      <c r="CJ2189" s="42">
        <v>4378.3129730000001</v>
      </c>
      <c r="CK2189" s="42">
        <v>26112.377187999999</v>
      </c>
      <c r="CL2189" s="42">
        <v>8.6363889999999994</v>
      </c>
      <c r="CM2189" s="42">
        <v>383.44525900000002</v>
      </c>
      <c r="CN2189" s="42">
        <v>1078.2446150000001</v>
      </c>
      <c r="CO2189" s="42">
        <v>1155.0169940000001</v>
      </c>
      <c r="CP2189" s="42">
        <v>1534.930302</v>
      </c>
      <c r="CQ2189" s="42">
        <v>752.02131599999996</v>
      </c>
      <c r="CR2189" s="42">
        <v>18869.909789000001</v>
      </c>
      <c r="CS2189" s="42">
        <v>2330.1725230000002</v>
      </c>
    </row>
    <row r="2190" spans="1:97">
      <c r="A2190" s="40" t="s">
        <v>5091</v>
      </c>
      <c r="B2190" s="40" t="s">
        <v>289</v>
      </c>
      <c r="C2190" s="40" t="s">
        <v>4176</v>
      </c>
      <c r="D2190" s="40" t="s">
        <v>4177</v>
      </c>
      <c r="E2190" s="40" t="s">
        <v>4253</v>
      </c>
      <c r="F2190" s="40" t="s">
        <v>2814</v>
      </c>
      <c r="G2190" s="41" t="s">
        <v>294</v>
      </c>
      <c r="H2190" s="40" t="s">
        <v>5092</v>
      </c>
      <c r="I2190" s="42">
        <v>146</v>
      </c>
      <c r="J2190" s="42">
        <v>23.158621</v>
      </c>
      <c r="K2190" s="42">
        <v>9.0620689999999993</v>
      </c>
      <c r="L2190" s="42">
        <v>34.234482999999997</v>
      </c>
      <c r="M2190" s="42">
        <v>32.220689999999998</v>
      </c>
      <c r="N2190" s="42">
        <v>29.2</v>
      </c>
      <c r="O2190" s="42">
        <v>18.124137999999999</v>
      </c>
      <c r="P2190" s="42">
        <v>14</v>
      </c>
      <c r="Q2190" s="42">
        <v>18</v>
      </c>
      <c r="R2190" s="42">
        <v>27</v>
      </c>
      <c r="S2190" s="42">
        <v>21</v>
      </c>
      <c r="T2190" s="42">
        <v>25</v>
      </c>
      <c r="U2190" s="42">
        <v>15</v>
      </c>
      <c r="V2190" s="42">
        <v>69.475862000000006</v>
      </c>
      <c r="W2190" s="42">
        <v>13.089655</v>
      </c>
      <c r="X2190" s="42">
        <v>3.0206900000000001</v>
      </c>
      <c r="Y2190" s="42">
        <v>17.117241</v>
      </c>
      <c r="Z2190" s="42">
        <v>17.117241</v>
      </c>
      <c r="AA2190" s="42">
        <v>14.096552000000001</v>
      </c>
      <c r="AB2190" s="42">
        <v>5.0344829999999998</v>
      </c>
      <c r="AC2190" s="42">
        <v>0</v>
      </c>
      <c r="AD2190" s="42">
        <v>13.089655</v>
      </c>
      <c r="AE2190" s="42">
        <v>43.296551999999998</v>
      </c>
      <c r="AF2190" s="42">
        <v>13.089655</v>
      </c>
      <c r="AG2190" s="42">
        <v>76.524137999999994</v>
      </c>
      <c r="AH2190" s="42">
        <v>10.068966</v>
      </c>
      <c r="AI2190" s="42">
        <v>6.0413790000000001</v>
      </c>
      <c r="AJ2190" s="42">
        <v>17.117241</v>
      </c>
      <c r="AK2190" s="42">
        <v>15.103448</v>
      </c>
      <c r="AL2190" s="42">
        <v>15.103448</v>
      </c>
      <c r="AM2190" s="42">
        <v>12.082758999999999</v>
      </c>
      <c r="AN2190" s="42">
        <v>1.0068969999999999</v>
      </c>
      <c r="AO2190" s="42">
        <v>11.075862000000001</v>
      </c>
      <c r="AP2190" s="42">
        <v>41.282758999999999</v>
      </c>
      <c r="AQ2190" s="42">
        <v>24.165517000000001</v>
      </c>
      <c r="AR2190" s="42">
        <v>112.772414</v>
      </c>
      <c r="AS2190" s="42">
        <v>4.0275860000000003</v>
      </c>
      <c r="AT2190" s="42">
        <v>12.082758999999999</v>
      </c>
      <c r="AU2190" s="42">
        <v>0</v>
      </c>
      <c r="AV2190" s="42">
        <v>20.137930999999998</v>
      </c>
      <c r="AW2190" s="42">
        <v>12.082758999999999</v>
      </c>
      <c r="AX2190" s="42">
        <v>24.165517000000001</v>
      </c>
      <c r="AY2190" s="42">
        <v>32.220689999999998</v>
      </c>
      <c r="AZ2190" s="42">
        <v>8.0551720000000007</v>
      </c>
      <c r="BA2190" s="42">
        <v>52.358620999999999</v>
      </c>
      <c r="BB2190" s="42">
        <v>0</v>
      </c>
      <c r="BC2190" s="42">
        <v>4.0275860000000003</v>
      </c>
      <c r="BD2190" s="42">
        <v>0</v>
      </c>
      <c r="BE2190" s="42">
        <v>12.082758999999999</v>
      </c>
      <c r="BF2190" s="42">
        <v>0</v>
      </c>
      <c r="BG2190" s="42">
        <v>20.137930999999998</v>
      </c>
      <c r="BH2190" s="42">
        <v>16.110344999999999</v>
      </c>
      <c r="BI2190" s="42">
        <v>0</v>
      </c>
      <c r="BJ2190" s="42">
        <v>60.413792999999998</v>
      </c>
      <c r="BK2190" s="42">
        <v>4.0275860000000003</v>
      </c>
      <c r="BL2190" s="42">
        <v>8.0551720000000007</v>
      </c>
      <c r="BM2190" s="42">
        <v>0</v>
      </c>
      <c r="BN2190" s="42">
        <v>8.0551720000000007</v>
      </c>
      <c r="BO2190" s="42">
        <v>12.082758999999999</v>
      </c>
      <c r="BP2190" s="42">
        <v>4.0275860000000003</v>
      </c>
      <c r="BQ2190" s="42">
        <v>16.110344999999999</v>
      </c>
      <c r="BR2190" s="42">
        <v>8.0551720000000007</v>
      </c>
      <c r="BS2190" s="42">
        <v>0</v>
      </c>
      <c r="BT2190" s="42">
        <v>0</v>
      </c>
      <c r="BU2190" s="42">
        <v>0</v>
      </c>
      <c r="BV2190" s="42">
        <v>0</v>
      </c>
      <c r="BW2190" s="42">
        <v>0</v>
      </c>
      <c r="BX2190" s="42">
        <v>0</v>
      </c>
      <c r="BY2190" s="42">
        <v>0</v>
      </c>
      <c r="BZ2190" s="42">
        <v>0</v>
      </c>
      <c r="CA2190" s="42">
        <v>0</v>
      </c>
      <c r="CB2190" s="42">
        <v>60.413792999999998</v>
      </c>
      <c r="CC2190" s="42">
        <v>4.0275860000000003</v>
      </c>
      <c r="CD2190" s="42">
        <v>8.0551720000000007</v>
      </c>
      <c r="CE2190" s="42">
        <v>0</v>
      </c>
      <c r="CF2190" s="42">
        <v>16.110344999999999</v>
      </c>
      <c r="CG2190" s="42">
        <v>12.082758999999999</v>
      </c>
      <c r="CH2190" s="42">
        <v>16.110344999999999</v>
      </c>
      <c r="CI2190" s="42">
        <v>0</v>
      </c>
      <c r="CJ2190" s="42">
        <v>4.0275860000000003</v>
      </c>
      <c r="CK2190" s="42">
        <v>52.358620999999999</v>
      </c>
      <c r="CL2190" s="42">
        <v>0</v>
      </c>
      <c r="CM2190" s="42">
        <v>4.0275860000000003</v>
      </c>
      <c r="CN2190" s="42">
        <v>0</v>
      </c>
      <c r="CO2190" s="42">
        <v>4.0275860000000003</v>
      </c>
      <c r="CP2190" s="42">
        <v>0</v>
      </c>
      <c r="CQ2190" s="42">
        <v>8.0551720000000007</v>
      </c>
      <c r="CR2190" s="42">
        <v>32.220689999999998</v>
      </c>
      <c r="CS2190" s="42">
        <v>4.0275860000000003</v>
      </c>
    </row>
    <row r="2191" spans="1:97">
      <c r="A2191" s="40" t="s">
        <v>5093</v>
      </c>
      <c r="B2191" s="40" t="s">
        <v>289</v>
      </c>
      <c r="C2191" s="40" t="s">
        <v>4176</v>
      </c>
      <c r="D2191" s="40" t="s">
        <v>4177</v>
      </c>
      <c r="E2191" s="40" t="s">
        <v>4288</v>
      </c>
      <c r="F2191" s="40" t="s">
        <v>2814</v>
      </c>
      <c r="G2191" s="41" t="s">
        <v>294</v>
      </c>
      <c r="H2191" s="40" t="s">
        <v>5094</v>
      </c>
      <c r="I2191" s="42">
        <v>140</v>
      </c>
      <c r="J2191" s="42">
        <v>31.449275</v>
      </c>
      <c r="K2191" s="42">
        <v>15.217390999999999</v>
      </c>
      <c r="L2191" s="42">
        <v>24.347826000000001</v>
      </c>
      <c r="M2191" s="42">
        <v>28.405797</v>
      </c>
      <c r="N2191" s="42">
        <v>23.333333</v>
      </c>
      <c r="O2191" s="42">
        <v>17.246376999999999</v>
      </c>
      <c r="P2191" s="42">
        <v>22</v>
      </c>
      <c r="Q2191" s="42">
        <v>10</v>
      </c>
      <c r="R2191" s="42">
        <v>32</v>
      </c>
      <c r="S2191" s="42">
        <v>19</v>
      </c>
      <c r="T2191" s="42">
        <v>28</v>
      </c>
      <c r="U2191" s="42">
        <v>12</v>
      </c>
      <c r="V2191" s="42">
        <v>74.057970999999995</v>
      </c>
      <c r="W2191" s="42">
        <v>18.260870000000001</v>
      </c>
      <c r="X2191" s="42">
        <v>8.1159420000000004</v>
      </c>
      <c r="Y2191" s="42">
        <v>13.188406000000001</v>
      </c>
      <c r="Z2191" s="42">
        <v>16.231884000000001</v>
      </c>
      <c r="AA2191" s="42">
        <v>10.144928</v>
      </c>
      <c r="AB2191" s="42">
        <v>8.1159420000000004</v>
      </c>
      <c r="AC2191" s="42">
        <v>0</v>
      </c>
      <c r="AD2191" s="42">
        <v>20.289854999999999</v>
      </c>
      <c r="AE2191" s="42">
        <v>38.550725</v>
      </c>
      <c r="AF2191" s="42">
        <v>15.217390999999999</v>
      </c>
      <c r="AG2191" s="42">
        <v>65.942029000000005</v>
      </c>
      <c r="AH2191" s="42">
        <v>13.188406000000001</v>
      </c>
      <c r="AI2191" s="42">
        <v>7.1014489999999997</v>
      </c>
      <c r="AJ2191" s="42">
        <v>11.159420000000001</v>
      </c>
      <c r="AK2191" s="42">
        <v>12.173913000000001</v>
      </c>
      <c r="AL2191" s="42">
        <v>13.188406000000001</v>
      </c>
      <c r="AM2191" s="42">
        <v>9.1304350000000003</v>
      </c>
      <c r="AN2191" s="42">
        <v>0</v>
      </c>
      <c r="AO2191" s="42">
        <v>17.246376999999999</v>
      </c>
      <c r="AP2191" s="42">
        <v>29.420290000000001</v>
      </c>
      <c r="AQ2191" s="42">
        <v>19.275362000000001</v>
      </c>
      <c r="AR2191" s="42">
        <v>109.565217</v>
      </c>
      <c r="AS2191" s="42">
        <v>12.173913000000001</v>
      </c>
      <c r="AT2191" s="42">
        <v>8.1159420000000004</v>
      </c>
      <c r="AU2191" s="42">
        <v>0</v>
      </c>
      <c r="AV2191" s="42">
        <v>16.231884000000001</v>
      </c>
      <c r="AW2191" s="42">
        <v>16.231884000000001</v>
      </c>
      <c r="AX2191" s="42">
        <v>4.0579710000000002</v>
      </c>
      <c r="AY2191" s="42">
        <v>48.695652000000003</v>
      </c>
      <c r="AZ2191" s="42">
        <v>4.0579710000000002</v>
      </c>
      <c r="BA2191" s="42">
        <v>68.985506999999998</v>
      </c>
      <c r="BB2191" s="42">
        <v>8.1159420000000004</v>
      </c>
      <c r="BC2191" s="42">
        <v>8.1159420000000004</v>
      </c>
      <c r="BD2191" s="42">
        <v>0</v>
      </c>
      <c r="BE2191" s="42">
        <v>12.173913000000001</v>
      </c>
      <c r="BF2191" s="42">
        <v>8.1159420000000004</v>
      </c>
      <c r="BG2191" s="42">
        <v>4.0579710000000002</v>
      </c>
      <c r="BH2191" s="42">
        <v>28.405797</v>
      </c>
      <c r="BI2191" s="42">
        <v>0</v>
      </c>
      <c r="BJ2191" s="42">
        <v>40.579709999999999</v>
      </c>
      <c r="BK2191" s="42">
        <v>4.0579710000000002</v>
      </c>
      <c r="BL2191" s="42">
        <v>0</v>
      </c>
      <c r="BM2191" s="42">
        <v>0</v>
      </c>
      <c r="BN2191" s="42">
        <v>4.0579710000000002</v>
      </c>
      <c r="BO2191" s="42">
        <v>8.1159420000000004</v>
      </c>
      <c r="BP2191" s="42">
        <v>0</v>
      </c>
      <c r="BQ2191" s="42">
        <v>20.289854999999999</v>
      </c>
      <c r="BR2191" s="42">
        <v>4.0579710000000002</v>
      </c>
      <c r="BS2191" s="42">
        <v>12.173913000000001</v>
      </c>
      <c r="BT2191" s="42">
        <v>0</v>
      </c>
      <c r="BU2191" s="42">
        <v>0</v>
      </c>
      <c r="BV2191" s="42">
        <v>0</v>
      </c>
      <c r="BW2191" s="42">
        <v>4.0579710000000002</v>
      </c>
      <c r="BX2191" s="42">
        <v>4.0579710000000002</v>
      </c>
      <c r="BY2191" s="42">
        <v>4.0579710000000002</v>
      </c>
      <c r="BZ2191" s="42">
        <v>0</v>
      </c>
      <c r="CA2191" s="42">
        <v>0</v>
      </c>
      <c r="CB2191" s="42">
        <v>44.637681000000001</v>
      </c>
      <c r="CC2191" s="42">
        <v>12.173913000000001</v>
      </c>
      <c r="CD2191" s="42">
        <v>4.0579710000000002</v>
      </c>
      <c r="CE2191" s="42">
        <v>0</v>
      </c>
      <c r="CF2191" s="42">
        <v>12.173913000000001</v>
      </c>
      <c r="CG2191" s="42">
        <v>12.173913000000001</v>
      </c>
      <c r="CH2191" s="42">
        <v>0</v>
      </c>
      <c r="CI2191" s="42">
        <v>0</v>
      </c>
      <c r="CJ2191" s="42">
        <v>4.0579710000000002</v>
      </c>
      <c r="CK2191" s="42">
        <v>52.753622999999997</v>
      </c>
      <c r="CL2191" s="42">
        <v>0</v>
      </c>
      <c r="CM2191" s="42">
        <v>4.0579710000000002</v>
      </c>
      <c r="CN2191" s="42">
        <v>0</v>
      </c>
      <c r="CO2191" s="42">
        <v>0</v>
      </c>
      <c r="CP2191" s="42">
        <v>0</v>
      </c>
      <c r="CQ2191" s="42">
        <v>0</v>
      </c>
      <c r="CR2191" s="42">
        <v>48.695652000000003</v>
      </c>
      <c r="CS2191" s="42">
        <v>0</v>
      </c>
    </row>
    <row r="2192" spans="1:97">
      <c r="A2192" s="40" t="s">
        <v>5095</v>
      </c>
      <c r="B2192" s="40" t="s">
        <v>289</v>
      </c>
      <c r="C2192" s="40" t="s">
        <v>4176</v>
      </c>
      <c r="D2192" s="40" t="s">
        <v>4177</v>
      </c>
      <c r="E2192" s="40" t="s">
        <v>4271</v>
      </c>
      <c r="F2192" s="40" t="s">
        <v>2814</v>
      </c>
      <c r="G2192" s="41" t="s">
        <v>294</v>
      </c>
      <c r="H2192" s="40" t="s">
        <v>5096</v>
      </c>
      <c r="I2192" s="42">
        <v>1533</v>
      </c>
      <c r="J2192" s="42">
        <v>315.73445600000002</v>
      </c>
      <c r="K2192" s="42">
        <v>218.43264199999999</v>
      </c>
      <c r="L2192" s="42">
        <v>294.88406700000002</v>
      </c>
      <c r="M2192" s="42">
        <v>375.30699499999997</v>
      </c>
      <c r="N2192" s="42">
        <v>241.26878199999999</v>
      </c>
      <c r="O2192" s="42">
        <v>87.373057000000003</v>
      </c>
      <c r="P2192" s="42">
        <v>250</v>
      </c>
      <c r="Q2192" s="42">
        <v>216</v>
      </c>
      <c r="R2192" s="42">
        <v>273</v>
      </c>
      <c r="S2192" s="42">
        <v>341</v>
      </c>
      <c r="T2192" s="42">
        <v>159</v>
      </c>
      <c r="U2192" s="42">
        <v>56</v>
      </c>
      <c r="V2192" s="42">
        <v>771.46437800000001</v>
      </c>
      <c r="W2192" s="42">
        <v>168.78886</v>
      </c>
      <c r="X2192" s="42">
        <v>119.145078</v>
      </c>
      <c r="Y2192" s="42">
        <v>139.002591</v>
      </c>
      <c r="Z2192" s="42">
        <v>184.67487</v>
      </c>
      <c r="AA2192" s="42">
        <v>121.13082900000001</v>
      </c>
      <c r="AB2192" s="42">
        <v>35.743523000000003</v>
      </c>
      <c r="AC2192" s="42">
        <v>2.9786269999999999</v>
      </c>
      <c r="AD2192" s="42">
        <v>232.33290199999999</v>
      </c>
      <c r="AE2192" s="42">
        <v>428.92228</v>
      </c>
      <c r="AF2192" s="42">
        <v>110.209197</v>
      </c>
      <c r="AG2192" s="42">
        <v>761.53562199999999</v>
      </c>
      <c r="AH2192" s="42">
        <v>146.94559599999999</v>
      </c>
      <c r="AI2192" s="42">
        <v>99.287565000000001</v>
      </c>
      <c r="AJ2192" s="42">
        <v>155.88147699999999</v>
      </c>
      <c r="AK2192" s="42">
        <v>190.632124</v>
      </c>
      <c r="AL2192" s="42">
        <v>120.137953</v>
      </c>
      <c r="AM2192" s="42">
        <v>45.672280000000001</v>
      </c>
      <c r="AN2192" s="42">
        <v>2.9786269999999999</v>
      </c>
      <c r="AO2192" s="42">
        <v>191.625</v>
      </c>
      <c r="AP2192" s="42">
        <v>459.70142499999997</v>
      </c>
      <c r="AQ2192" s="42">
        <v>110.209197</v>
      </c>
      <c r="AR2192" s="42">
        <v>1223.222798</v>
      </c>
      <c r="AS2192" s="42">
        <v>3.9715029999999998</v>
      </c>
      <c r="AT2192" s="42">
        <v>35.743523000000003</v>
      </c>
      <c r="AU2192" s="42">
        <v>115.173575</v>
      </c>
      <c r="AV2192" s="42">
        <v>194.60362699999999</v>
      </c>
      <c r="AW2192" s="42">
        <v>258.14766800000001</v>
      </c>
      <c r="AX2192" s="42">
        <v>135.03108800000001</v>
      </c>
      <c r="AY2192" s="42">
        <v>309.77720199999999</v>
      </c>
      <c r="AZ2192" s="42">
        <v>170.77461099999999</v>
      </c>
      <c r="BA2192" s="42">
        <v>635.44041500000003</v>
      </c>
      <c r="BB2192" s="42">
        <v>3.9715029999999998</v>
      </c>
      <c r="BC2192" s="42">
        <v>27.800518</v>
      </c>
      <c r="BD2192" s="42">
        <v>79.430052000000003</v>
      </c>
      <c r="BE2192" s="42">
        <v>107.23057</v>
      </c>
      <c r="BF2192" s="42">
        <v>55.601036000000001</v>
      </c>
      <c r="BG2192" s="42">
        <v>115.173575</v>
      </c>
      <c r="BH2192" s="42">
        <v>170.77461099999999</v>
      </c>
      <c r="BI2192" s="42">
        <v>75.458549000000005</v>
      </c>
      <c r="BJ2192" s="42">
        <v>587.78238299999998</v>
      </c>
      <c r="BK2192" s="42">
        <v>0</v>
      </c>
      <c r="BL2192" s="42">
        <v>7.9430050000000003</v>
      </c>
      <c r="BM2192" s="42">
        <v>35.743523000000003</v>
      </c>
      <c r="BN2192" s="42">
        <v>87.373057000000003</v>
      </c>
      <c r="BO2192" s="42">
        <v>202.54663199999999</v>
      </c>
      <c r="BP2192" s="42">
        <v>19.857513000000001</v>
      </c>
      <c r="BQ2192" s="42">
        <v>139.002591</v>
      </c>
      <c r="BR2192" s="42">
        <v>95.316062000000002</v>
      </c>
      <c r="BS2192" s="42">
        <v>170.77461099999999</v>
      </c>
      <c r="BT2192" s="42">
        <v>0</v>
      </c>
      <c r="BU2192" s="42">
        <v>0</v>
      </c>
      <c r="BV2192" s="42">
        <v>0</v>
      </c>
      <c r="BW2192" s="42">
        <v>3.9715029999999998</v>
      </c>
      <c r="BX2192" s="42">
        <v>23.829015999999999</v>
      </c>
      <c r="BY2192" s="42">
        <v>31.772020999999999</v>
      </c>
      <c r="BZ2192" s="42">
        <v>0</v>
      </c>
      <c r="CA2192" s="42">
        <v>111.202073</v>
      </c>
      <c r="CB2192" s="42">
        <v>631.46891200000005</v>
      </c>
      <c r="CC2192" s="42">
        <v>3.9715029999999998</v>
      </c>
      <c r="CD2192" s="42">
        <v>31.772020999999999</v>
      </c>
      <c r="CE2192" s="42">
        <v>87.373057000000003</v>
      </c>
      <c r="CF2192" s="42">
        <v>170.77461099999999</v>
      </c>
      <c r="CG2192" s="42">
        <v>202.54663199999999</v>
      </c>
      <c r="CH2192" s="42">
        <v>103.259067</v>
      </c>
      <c r="CI2192" s="42">
        <v>7.9430050000000003</v>
      </c>
      <c r="CJ2192" s="42">
        <v>23.829015999999999</v>
      </c>
      <c r="CK2192" s="42">
        <v>420.97927499999997</v>
      </c>
      <c r="CL2192" s="42">
        <v>0</v>
      </c>
      <c r="CM2192" s="42">
        <v>3.9715029999999998</v>
      </c>
      <c r="CN2192" s="42">
        <v>27.800518</v>
      </c>
      <c r="CO2192" s="42">
        <v>19.857513000000001</v>
      </c>
      <c r="CP2192" s="42">
        <v>31.772020999999999</v>
      </c>
      <c r="CQ2192" s="42">
        <v>0</v>
      </c>
      <c r="CR2192" s="42">
        <v>301.83419700000002</v>
      </c>
      <c r="CS2192" s="42">
        <v>35.743523000000003</v>
      </c>
    </row>
    <row r="2193" spans="1:97">
      <c r="A2193" s="40" t="s">
        <v>5097</v>
      </c>
      <c r="B2193" s="40" t="s">
        <v>289</v>
      </c>
      <c r="C2193" s="40" t="s">
        <v>4176</v>
      </c>
      <c r="D2193" s="40" t="s">
        <v>4187</v>
      </c>
      <c r="E2193" s="40" t="s">
        <v>4463</v>
      </c>
      <c r="F2193" s="40" t="s">
        <v>4195</v>
      </c>
      <c r="G2193" s="41" t="s">
        <v>294</v>
      </c>
      <c r="H2193" s="40" t="s">
        <v>5098</v>
      </c>
      <c r="I2193" s="42">
        <v>184</v>
      </c>
      <c r="J2193" s="42">
        <v>32</v>
      </c>
      <c r="K2193" s="42">
        <v>15</v>
      </c>
      <c r="L2193" s="42">
        <v>37</v>
      </c>
      <c r="M2193" s="42">
        <v>44</v>
      </c>
      <c r="N2193" s="42">
        <v>28</v>
      </c>
      <c r="O2193" s="42">
        <v>28</v>
      </c>
      <c r="P2193" s="42">
        <v>27</v>
      </c>
      <c r="Q2193" s="42">
        <v>27</v>
      </c>
      <c r="R2193" s="42">
        <v>42</v>
      </c>
      <c r="S2193" s="42">
        <v>33</v>
      </c>
      <c r="T2193" s="42">
        <v>32</v>
      </c>
      <c r="U2193" s="42">
        <v>17</v>
      </c>
      <c r="V2193" s="42">
        <v>98</v>
      </c>
      <c r="W2193" s="42">
        <v>20</v>
      </c>
      <c r="X2193" s="42">
        <v>6</v>
      </c>
      <c r="Y2193" s="42">
        <v>19</v>
      </c>
      <c r="Z2193" s="42">
        <v>26</v>
      </c>
      <c r="AA2193" s="42">
        <v>14</v>
      </c>
      <c r="AB2193" s="42">
        <v>13</v>
      </c>
      <c r="AC2193" s="42">
        <v>0</v>
      </c>
      <c r="AD2193" s="42">
        <v>21</v>
      </c>
      <c r="AE2193" s="42">
        <v>55</v>
      </c>
      <c r="AF2193" s="42">
        <v>22</v>
      </c>
      <c r="AG2193" s="42">
        <v>86</v>
      </c>
      <c r="AH2193" s="42">
        <v>12</v>
      </c>
      <c r="AI2193" s="42">
        <v>9</v>
      </c>
      <c r="AJ2193" s="42">
        <v>18</v>
      </c>
      <c r="AK2193" s="42">
        <v>18</v>
      </c>
      <c r="AL2193" s="42">
        <v>14</v>
      </c>
      <c r="AM2193" s="42">
        <v>14</v>
      </c>
      <c r="AN2193" s="42">
        <v>1</v>
      </c>
      <c r="AO2193" s="42">
        <v>18</v>
      </c>
      <c r="AP2193" s="42">
        <v>46</v>
      </c>
      <c r="AQ2193" s="42">
        <v>22</v>
      </c>
      <c r="AR2193" s="42">
        <v>140</v>
      </c>
      <c r="AS2193" s="42">
        <v>8</v>
      </c>
      <c r="AT2193" s="42">
        <v>0</v>
      </c>
      <c r="AU2193" s="42">
        <v>8</v>
      </c>
      <c r="AV2193" s="42">
        <v>8</v>
      </c>
      <c r="AW2193" s="42">
        <v>8</v>
      </c>
      <c r="AX2193" s="42">
        <v>24</v>
      </c>
      <c r="AY2193" s="42">
        <v>48</v>
      </c>
      <c r="AZ2193" s="42">
        <v>36</v>
      </c>
      <c r="BA2193" s="42">
        <v>72</v>
      </c>
      <c r="BB2193" s="42">
        <v>4</v>
      </c>
      <c r="BC2193" s="42">
        <v>0</v>
      </c>
      <c r="BD2193" s="42">
        <v>4</v>
      </c>
      <c r="BE2193" s="42">
        <v>8</v>
      </c>
      <c r="BF2193" s="42">
        <v>0</v>
      </c>
      <c r="BG2193" s="42">
        <v>16</v>
      </c>
      <c r="BH2193" s="42">
        <v>20</v>
      </c>
      <c r="BI2193" s="42">
        <v>20</v>
      </c>
      <c r="BJ2193" s="42">
        <v>68</v>
      </c>
      <c r="BK2193" s="42">
        <v>4</v>
      </c>
      <c r="BL2193" s="42">
        <v>0</v>
      </c>
      <c r="BM2193" s="42">
        <v>4</v>
      </c>
      <c r="BN2193" s="42">
        <v>0</v>
      </c>
      <c r="BO2193" s="42">
        <v>8</v>
      </c>
      <c r="BP2193" s="42">
        <v>8</v>
      </c>
      <c r="BQ2193" s="42">
        <v>28</v>
      </c>
      <c r="BR2193" s="42">
        <v>16</v>
      </c>
      <c r="BS2193" s="42">
        <v>12</v>
      </c>
      <c r="BT2193" s="42">
        <v>4</v>
      </c>
      <c r="BU2193" s="42">
        <v>0</v>
      </c>
      <c r="BV2193" s="42">
        <v>0</v>
      </c>
      <c r="BW2193" s="42">
        <v>0</v>
      </c>
      <c r="BX2193" s="42">
        <v>0</v>
      </c>
      <c r="BY2193" s="42">
        <v>0</v>
      </c>
      <c r="BZ2193" s="42">
        <v>0</v>
      </c>
      <c r="CA2193" s="42">
        <v>8</v>
      </c>
      <c r="CB2193" s="42">
        <v>76</v>
      </c>
      <c r="CC2193" s="42">
        <v>4</v>
      </c>
      <c r="CD2193" s="42">
        <v>0</v>
      </c>
      <c r="CE2193" s="42">
        <v>8</v>
      </c>
      <c r="CF2193" s="42">
        <v>8</v>
      </c>
      <c r="CG2193" s="42">
        <v>8</v>
      </c>
      <c r="CH2193" s="42">
        <v>20</v>
      </c>
      <c r="CI2193" s="42">
        <v>0</v>
      </c>
      <c r="CJ2193" s="42">
        <v>28</v>
      </c>
      <c r="CK2193" s="42">
        <v>52</v>
      </c>
      <c r="CL2193" s="42">
        <v>0</v>
      </c>
      <c r="CM2193" s="42">
        <v>0</v>
      </c>
      <c r="CN2193" s="42">
        <v>0</v>
      </c>
      <c r="CO2193" s="42">
        <v>0</v>
      </c>
      <c r="CP2193" s="42">
        <v>0</v>
      </c>
      <c r="CQ2193" s="42">
        <v>4</v>
      </c>
      <c r="CR2193" s="42">
        <v>48</v>
      </c>
      <c r="CS2193" s="42">
        <v>0</v>
      </c>
    </row>
    <row r="2194" spans="1:97">
      <c r="A2194" s="40" t="s">
        <v>5099</v>
      </c>
      <c r="B2194" s="40" t="s">
        <v>289</v>
      </c>
      <c r="C2194" s="40" t="s">
        <v>4176</v>
      </c>
      <c r="D2194" s="40" t="s">
        <v>4177</v>
      </c>
      <c r="E2194" s="40" t="s">
        <v>4288</v>
      </c>
      <c r="F2194" s="40" t="s">
        <v>2814</v>
      </c>
      <c r="G2194" s="41" t="s">
        <v>294</v>
      </c>
      <c r="H2194" s="40" t="s">
        <v>5100</v>
      </c>
      <c r="I2194" s="42">
        <v>254</v>
      </c>
      <c r="J2194" s="42">
        <v>51.679653999999999</v>
      </c>
      <c r="K2194" s="42">
        <v>21.991342</v>
      </c>
      <c r="L2194" s="42">
        <v>64.874459000000002</v>
      </c>
      <c r="M2194" s="42">
        <v>54.978355000000001</v>
      </c>
      <c r="N2194" s="42">
        <v>35.186146999999998</v>
      </c>
      <c r="O2194" s="42">
        <v>25.290043000000001</v>
      </c>
      <c r="P2194" s="42">
        <v>30</v>
      </c>
      <c r="Q2194" s="42">
        <v>25</v>
      </c>
      <c r="R2194" s="42">
        <v>40</v>
      </c>
      <c r="S2194" s="42">
        <v>31</v>
      </c>
      <c r="T2194" s="42">
        <v>39</v>
      </c>
      <c r="U2194" s="42">
        <v>14</v>
      </c>
      <c r="V2194" s="42">
        <v>130.84848500000001</v>
      </c>
      <c r="W2194" s="42">
        <v>28.588744999999999</v>
      </c>
      <c r="X2194" s="42">
        <v>7.6969700000000003</v>
      </c>
      <c r="Y2194" s="42">
        <v>36.285713999999999</v>
      </c>
      <c r="Z2194" s="42">
        <v>26.389610000000001</v>
      </c>
      <c r="AA2194" s="42">
        <v>19.792207999999999</v>
      </c>
      <c r="AB2194" s="42">
        <v>12.095238</v>
      </c>
      <c r="AC2194" s="42">
        <v>0</v>
      </c>
      <c r="AD2194" s="42">
        <v>30.787879</v>
      </c>
      <c r="AE2194" s="42">
        <v>71.471861000000004</v>
      </c>
      <c r="AF2194" s="42">
        <v>28.588744999999999</v>
      </c>
      <c r="AG2194" s="42">
        <v>123.151515</v>
      </c>
      <c r="AH2194" s="42">
        <v>23.090909</v>
      </c>
      <c r="AI2194" s="42">
        <v>14.294371999999999</v>
      </c>
      <c r="AJ2194" s="42">
        <v>28.588744999999999</v>
      </c>
      <c r="AK2194" s="42">
        <v>28.588744999999999</v>
      </c>
      <c r="AL2194" s="42">
        <v>15.393939</v>
      </c>
      <c r="AM2194" s="42">
        <v>13.194805000000001</v>
      </c>
      <c r="AN2194" s="42">
        <v>0</v>
      </c>
      <c r="AO2194" s="42">
        <v>26.389610000000001</v>
      </c>
      <c r="AP2194" s="42">
        <v>71.471861000000004</v>
      </c>
      <c r="AQ2194" s="42">
        <v>25.290043000000001</v>
      </c>
      <c r="AR2194" s="42">
        <v>206.718615</v>
      </c>
      <c r="AS2194" s="42">
        <v>17.593074000000001</v>
      </c>
      <c r="AT2194" s="42">
        <v>13.194805000000001</v>
      </c>
      <c r="AU2194" s="42">
        <v>0</v>
      </c>
      <c r="AV2194" s="42">
        <v>48.380952000000001</v>
      </c>
      <c r="AW2194" s="42">
        <v>21.991342</v>
      </c>
      <c r="AX2194" s="42">
        <v>21.991342</v>
      </c>
      <c r="AY2194" s="42">
        <v>70.372293999999997</v>
      </c>
      <c r="AZ2194" s="42">
        <v>13.194805000000001</v>
      </c>
      <c r="BA2194" s="42">
        <v>96.761904999999999</v>
      </c>
      <c r="BB2194" s="42">
        <v>13.194805000000001</v>
      </c>
      <c r="BC2194" s="42">
        <v>8.7965370000000007</v>
      </c>
      <c r="BD2194" s="42">
        <v>0</v>
      </c>
      <c r="BE2194" s="42">
        <v>13.194805000000001</v>
      </c>
      <c r="BF2194" s="42">
        <v>0</v>
      </c>
      <c r="BG2194" s="42">
        <v>17.593074000000001</v>
      </c>
      <c r="BH2194" s="42">
        <v>43.982683999999999</v>
      </c>
      <c r="BI2194" s="42">
        <v>0</v>
      </c>
      <c r="BJ2194" s="42">
        <v>109.95671</v>
      </c>
      <c r="BK2194" s="42">
        <v>4.3982679999999998</v>
      </c>
      <c r="BL2194" s="42">
        <v>4.3982679999999998</v>
      </c>
      <c r="BM2194" s="42">
        <v>0</v>
      </c>
      <c r="BN2194" s="42">
        <v>35.186146999999998</v>
      </c>
      <c r="BO2194" s="42">
        <v>21.991342</v>
      </c>
      <c r="BP2194" s="42">
        <v>4.3982679999999998</v>
      </c>
      <c r="BQ2194" s="42">
        <v>26.389610000000001</v>
      </c>
      <c r="BR2194" s="42">
        <v>13.194805000000001</v>
      </c>
      <c r="BS2194" s="42">
        <v>8.7965370000000007</v>
      </c>
      <c r="BT2194" s="42">
        <v>0</v>
      </c>
      <c r="BU2194" s="42">
        <v>0</v>
      </c>
      <c r="BV2194" s="42">
        <v>0</v>
      </c>
      <c r="BW2194" s="42">
        <v>0</v>
      </c>
      <c r="BX2194" s="42">
        <v>0</v>
      </c>
      <c r="BY2194" s="42">
        <v>4.3982679999999998</v>
      </c>
      <c r="BZ2194" s="42">
        <v>0</v>
      </c>
      <c r="CA2194" s="42">
        <v>4.3982679999999998</v>
      </c>
      <c r="CB2194" s="42">
        <v>114.354978</v>
      </c>
      <c r="CC2194" s="42">
        <v>8.7965370000000007</v>
      </c>
      <c r="CD2194" s="42">
        <v>13.194805000000001</v>
      </c>
      <c r="CE2194" s="42">
        <v>0</v>
      </c>
      <c r="CF2194" s="42">
        <v>43.982683999999999</v>
      </c>
      <c r="CG2194" s="42">
        <v>21.991342</v>
      </c>
      <c r="CH2194" s="42">
        <v>17.593074000000001</v>
      </c>
      <c r="CI2194" s="42">
        <v>0</v>
      </c>
      <c r="CJ2194" s="42">
        <v>8.7965370000000007</v>
      </c>
      <c r="CK2194" s="42">
        <v>83.567099999999996</v>
      </c>
      <c r="CL2194" s="42">
        <v>8.7965370000000007</v>
      </c>
      <c r="CM2194" s="42">
        <v>0</v>
      </c>
      <c r="CN2194" s="42">
        <v>0</v>
      </c>
      <c r="CO2194" s="42">
        <v>4.3982679999999998</v>
      </c>
      <c r="CP2194" s="42">
        <v>0</v>
      </c>
      <c r="CQ2194" s="42">
        <v>0</v>
      </c>
      <c r="CR2194" s="42">
        <v>70.372293999999997</v>
      </c>
      <c r="CS2194" s="42">
        <v>0</v>
      </c>
    </row>
    <row r="2195" spans="1:97">
      <c r="A2195" s="40" t="s">
        <v>5101</v>
      </c>
      <c r="B2195" s="40" t="s">
        <v>289</v>
      </c>
      <c r="C2195" s="40" t="s">
        <v>4176</v>
      </c>
      <c r="D2195" s="40" t="s">
        <v>4177</v>
      </c>
      <c r="E2195" s="40" t="s">
        <v>4178</v>
      </c>
      <c r="F2195" s="40" t="s">
        <v>2814</v>
      </c>
      <c r="G2195" s="41" t="s">
        <v>294</v>
      </c>
      <c r="H2195" s="40" t="s">
        <v>5102</v>
      </c>
      <c r="I2195" s="42">
        <v>88</v>
      </c>
      <c r="J2195" s="42">
        <v>16.183907999999999</v>
      </c>
      <c r="K2195" s="42">
        <v>15.172414</v>
      </c>
      <c r="L2195" s="42">
        <v>18.206897000000001</v>
      </c>
      <c r="M2195" s="42">
        <v>19.218391</v>
      </c>
      <c r="N2195" s="42">
        <v>4.0459769999999997</v>
      </c>
      <c r="O2195" s="42">
        <v>15.172414</v>
      </c>
      <c r="P2195" s="42">
        <v>17</v>
      </c>
      <c r="Q2195" s="42">
        <v>14</v>
      </c>
      <c r="R2195" s="42">
        <v>20</v>
      </c>
      <c r="S2195" s="42">
        <v>12</v>
      </c>
      <c r="T2195" s="42">
        <v>18</v>
      </c>
      <c r="U2195" s="42">
        <v>6</v>
      </c>
      <c r="V2195" s="42">
        <v>41.471263999999998</v>
      </c>
      <c r="W2195" s="42">
        <v>8.0919539999999994</v>
      </c>
      <c r="X2195" s="42">
        <v>5.0574709999999996</v>
      </c>
      <c r="Y2195" s="42">
        <v>10.114943</v>
      </c>
      <c r="Z2195" s="42">
        <v>10.114943</v>
      </c>
      <c r="AA2195" s="42">
        <v>3.0344829999999998</v>
      </c>
      <c r="AB2195" s="42">
        <v>5.0574709999999996</v>
      </c>
      <c r="AC2195" s="42">
        <v>0</v>
      </c>
      <c r="AD2195" s="42">
        <v>9.1034480000000002</v>
      </c>
      <c r="AE2195" s="42">
        <v>27.310345000000002</v>
      </c>
      <c r="AF2195" s="42">
        <v>5.0574709999999996</v>
      </c>
      <c r="AG2195" s="42">
        <v>46.528736000000002</v>
      </c>
      <c r="AH2195" s="42">
        <v>8.0919539999999994</v>
      </c>
      <c r="AI2195" s="42">
        <v>10.114943</v>
      </c>
      <c r="AJ2195" s="42">
        <v>8.0919539999999994</v>
      </c>
      <c r="AK2195" s="42">
        <v>9.1034480000000002</v>
      </c>
      <c r="AL2195" s="42">
        <v>1.0114939999999999</v>
      </c>
      <c r="AM2195" s="42">
        <v>10.114943</v>
      </c>
      <c r="AN2195" s="42">
        <v>0</v>
      </c>
      <c r="AO2195" s="42">
        <v>13.149425000000001</v>
      </c>
      <c r="AP2195" s="42">
        <v>23.264368000000001</v>
      </c>
      <c r="AQ2195" s="42">
        <v>10.114943</v>
      </c>
      <c r="AR2195" s="42">
        <v>68.781609000000003</v>
      </c>
      <c r="AS2195" s="42">
        <v>8.0919539999999994</v>
      </c>
      <c r="AT2195" s="42">
        <v>0</v>
      </c>
      <c r="AU2195" s="42">
        <v>8.0919539999999994</v>
      </c>
      <c r="AV2195" s="42">
        <v>12.137931</v>
      </c>
      <c r="AW2195" s="42">
        <v>8.0919539999999994</v>
      </c>
      <c r="AX2195" s="42">
        <v>4.0459769999999997</v>
      </c>
      <c r="AY2195" s="42">
        <v>20.229884999999999</v>
      </c>
      <c r="AZ2195" s="42">
        <v>8.0919539999999994</v>
      </c>
      <c r="BA2195" s="42">
        <v>28.321839000000001</v>
      </c>
      <c r="BB2195" s="42">
        <v>8.0919539999999994</v>
      </c>
      <c r="BC2195" s="42">
        <v>0</v>
      </c>
      <c r="BD2195" s="42">
        <v>4.0459769999999997</v>
      </c>
      <c r="BE2195" s="42">
        <v>4.0459769999999997</v>
      </c>
      <c r="BF2195" s="42">
        <v>0</v>
      </c>
      <c r="BG2195" s="42">
        <v>4.0459769999999997</v>
      </c>
      <c r="BH2195" s="42">
        <v>8.0919539999999994</v>
      </c>
      <c r="BI2195" s="42">
        <v>0</v>
      </c>
      <c r="BJ2195" s="42">
        <v>40.459769999999999</v>
      </c>
      <c r="BK2195" s="42">
        <v>0</v>
      </c>
      <c r="BL2195" s="42">
        <v>0</v>
      </c>
      <c r="BM2195" s="42">
        <v>4.0459769999999997</v>
      </c>
      <c r="BN2195" s="42">
        <v>8.0919539999999994</v>
      </c>
      <c r="BO2195" s="42">
        <v>8.0919539999999994</v>
      </c>
      <c r="BP2195" s="42">
        <v>0</v>
      </c>
      <c r="BQ2195" s="42">
        <v>12.137931</v>
      </c>
      <c r="BR2195" s="42">
        <v>8.0919539999999994</v>
      </c>
      <c r="BS2195" s="42">
        <v>4.0459769999999997</v>
      </c>
      <c r="BT2195" s="42">
        <v>0</v>
      </c>
      <c r="BU2195" s="42">
        <v>0</v>
      </c>
      <c r="BV2195" s="42">
        <v>0</v>
      </c>
      <c r="BW2195" s="42">
        <v>0</v>
      </c>
      <c r="BX2195" s="42">
        <v>0</v>
      </c>
      <c r="BY2195" s="42">
        <v>0</v>
      </c>
      <c r="BZ2195" s="42">
        <v>0</v>
      </c>
      <c r="CA2195" s="42">
        <v>4.0459769999999997</v>
      </c>
      <c r="CB2195" s="42">
        <v>40.459769999999999</v>
      </c>
      <c r="CC2195" s="42">
        <v>8.0919539999999994</v>
      </c>
      <c r="CD2195" s="42">
        <v>0</v>
      </c>
      <c r="CE2195" s="42">
        <v>8.0919539999999994</v>
      </c>
      <c r="CF2195" s="42">
        <v>12.137931</v>
      </c>
      <c r="CG2195" s="42">
        <v>4.0459769999999997</v>
      </c>
      <c r="CH2195" s="42">
        <v>4.0459769999999997</v>
      </c>
      <c r="CI2195" s="42">
        <v>0</v>
      </c>
      <c r="CJ2195" s="42">
        <v>4.0459769999999997</v>
      </c>
      <c r="CK2195" s="42">
        <v>24.275862</v>
      </c>
      <c r="CL2195" s="42">
        <v>0</v>
      </c>
      <c r="CM2195" s="42">
        <v>0</v>
      </c>
      <c r="CN2195" s="42">
        <v>0</v>
      </c>
      <c r="CO2195" s="42">
        <v>0</v>
      </c>
      <c r="CP2195" s="42">
        <v>4.0459769999999997</v>
      </c>
      <c r="CQ2195" s="42">
        <v>0</v>
      </c>
      <c r="CR2195" s="42">
        <v>20.229884999999999</v>
      </c>
      <c r="CS2195" s="42">
        <v>0</v>
      </c>
    </row>
    <row r="2196" spans="1:97">
      <c r="A2196" s="40" t="s">
        <v>5103</v>
      </c>
      <c r="B2196" s="40" t="s">
        <v>289</v>
      </c>
      <c r="C2196" s="40" t="s">
        <v>4176</v>
      </c>
      <c r="D2196" s="40" t="s">
        <v>4177</v>
      </c>
      <c r="E2196" s="40" t="s">
        <v>4178</v>
      </c>
      <c r="F2196" s="40" t="s">
        <v>2814</v>
      </c>
      <c r="G2196" s="41" t="s">
        <v>294</v>
      </c>
      <c r="H2196" s="40" t="s">
        <v>5104</v>
      </c>
      <c r="I2196" s="42">
        <v>241</v>
      </c>
      <c r="J2196" s="42">
        <v>44.344000000000001</v>
      </c>
      <c r="K2196" s="42">
        <v>33.74</v>
      </c>
      <c r="L2196" s="42">
        <v>50.128</v>
      </c>
      <c r="M2196" s="42">
        <v>59.768000000000001</v>
      </c>
      <c r="N2196" s="42">
        <v>29.884</v>
      </c>
      <c r="O2196" s="42">
        <v>23.135999999999999</v>
      </c>
      <c r="P2196" s="42">
        <v>40</v>
      </c>
      <c r="Q2196" s="42">
        <v>37</v>
      </c>
      <c r="R2196" s="42">
        <v>53</v>
      </c>
      <c r="S2196" s="42">
        <v>43</v>
      </c>
      <c r="T2196" s="42">
        <v>42</v>
      </c>
      <c r="U2196" s="42">
        <v>18</v>
      </c>
      <c r="V2196" s="42">
        <v>122.428</v>
      </c>
      <c r="W2196" s="42">
        <v>24.1</v>
      </c>
      <c r="X2196" s="42">
        <v>16.388000000000002</v>
      </c>
      <c r="Y2196" s="42">
        <v>24.1</v>
      </c>
      <c r="Z2196" s="42">
        <v>30.847999999999999</v>
      </c>
      <c r="AA2196" s="42">
        <v>16.388000000000002</v>
      </c>
      <c r="AB2196" s="42">
        <v>9.64</v>
      </c>
      <c r="AC2196" s="42">
        <v>0.96399999999999997</v>
      </c>
      <c r="AD2196" s="42">
        <v>29.884</v>
      </c>
      <c r="AE2196" s="42">
        <v>69.408000000000001</v>
      </c>
      <c r="AF2196" s="42">
        <v>23.135999999999999</v>
      </c>
      <c r="AG2196" s="42">
        <v>118.572</v>
      </c>
      <c r="AH2196" s="42">
        <v>20.244</v>
      </c>
      <c r="AI2196" s="42">
        <v>17.352</v>
      </c>
      <c r="AJ2196" s="42">
        <v>26.027999999999999</v>
      </c>
      <c r="AK2196" s="42">
        <v>28.92</v>
      </c>
      <c r="AL2196" s="42">
        <v>13.496</v>
      </c>
      <c r="AM2196" s="42">
        <v>12.532</v>
      </c>
      <c r="AN2196" s="42">
        <v>0</v>
      </c>
      <c r="AO2196" s="42">
        <v>23.135999999999999</v>
      </c>
      <c r="AP2196" s="42">
        <v>74.227999999999994</v>
      </c>
      <c r="AQ2196" s="42">
        <v>21.207999999999998</v>
      </c>
      <c r="AR2196" s="42">
        <v>185.08799999999999</v>
      </c>
      <c r="AS2196" s="42">
        <v>11.568</v>
      </c>
      <c r="AT2196" s="42">
        <v>3.8559999999999999</v>
      </c>
      <c r="AU2196" s="42">
        <v>7.7119999999999997</v>
      </c>
      <c r="AV2196" s="42">
        <v>42.415999999999997</v>
      </c>
      <c r="AW2196" s="42">
        <v>11.568</v>
      </c>
      <c r="AX2196" s="42">
        <v>30.847999999999999</v>
      </c>
      <c r="AY2196" s="42">
        <v>57.84</v>
      </c>
      <c r="AZ2196" s="42">
        <v>19.28</v>
      </c>
      <c r="BA2196" s="42">
        <v>88.688000000000002</v>
      </c>
      <c r="BB2196" s="42">
        <v>7.7119999999999997</v>
      </c>
      <c r="BC2196" s="42">
        <v>0</v>
      </c>
      <c r="BD2196" s="42">
        <v>3.8559999999999999</v>
      </c>
      <c r="BE2196" s="42">
        <v>15.423999999999999</v>
      </c>
      <c r="BF2196" s="42">
        <v>0</v>
      </c>
      <c r="BG2196" s="42">
        <v>26.992000000000001</v>
      </c>
      <c r="BH2196" s="42">
        <v>30.847999999999999</v>
      </c>
      <c r="BI2196" s="42">
        <v>3.8559999999999999</v>
      </c>
      <c r="BJ2196" s="42">
        <v>96.4</v>
      </c>
      <c r="BK2196" s="42">
        <v>3.8559999999999999</v>
      </c>
      <c r="BL2196" s="42">
        <v>3.8559999999999999</v>
      </c>
      <c r="BM2196" s="42">
        <v>3.8559999999999999</v>
      </c>
      <c r="BN2196" s="42">
        <v>26.992000000000001</v>
      </c>
      <c r="BO2196" s="42">
        <v>11.568</v>
      </c>
      <c r="BP2196" s="42">
        <v>3.8559999999999999</v>
      </c>
      <c r="BQ2196" s="42">
        <v>26.992000000000001</v>
      </c>
      <c r="BR2196" s="42">
        <v>15.423999999999999</v>
      </c>
      <c r="BS2196" s="42">
        <v>19.28</v>
      </c>
      <c r="BT2196" s="42">
        <v>0</v>
      </c>
      <c r="BU2196" s="42">
        <v>0</v>
      </c>
      <c r="BV2196" s="42">
        <v>0</v>
      </c>
      <c r="BW2196" s="42">
        <v>15.423999999999999</v>
      </c>
      <c r="BX2196" s="42">
        <v>3.8559999999999999</v>
      </c>
      <c r="BY2196" s="42">
        <v>0</v>
      </c>
      <c r="BZ2196" s="42">
        <v>0</v>
      </c>
      <c r="CA2196" s="42">
        <v>0</v>
      </c>
      <c r="CB2196" s="42">
        <v>100.256</v>
      </c>
      <c r="CC2196" s="42">
        <v>11.568</v>
      </c>
      <c r="CD2196" s="42">
        <v>3.8559999999999999</v>
      </c>
      <c r="CE2196" s="42">
        <v>7.7119999999999997</v>
      </c>
      <c r="CF2196" s="42">
        <v>26.992000000000001</v>
      </c>
      <c r="CG2196" s="42">
        <v>7.7119999999999997</v>
      </c>
      <c r="CH2196" s="42">
        <v>26.992000000000001</v>
      </c>
      <c r="CI2196" s="42">
        <v>0</v>
      </c>
      <c r="CJ2196" s="42">
        <v>15.423999999999999</v>
      </c>
      <c r="CK2196" s="42">
        <v>65.552000000000007</v>
      </c>
      <c r="CL2196" s="42">
        <v>0</v>
      </c>
      <c r="CM2196" s="42">
        <v>0</v>
      </c>
      <c r="CN2196" s="42">
        <v>0</v>
      </c>
      <c r="CO2196" s="42">
        <v>0</v>
      </c>
      <c r="CP2196" s="42">
        <v>0</v>
      </c>
      <c r="CQ2196" s="42">
        <v>3.8559999999999999</v>
      </c>
      <c r="CR2196" s="42">
        <v>57.84</v>
      </c>
      <c r="CS2196" s="42">
        <v>3.8559999999999999</v>
      </c>
    </row>
    <row r="2197" spans="1:97">
      <c r="A2197" s="40" t="s">
        <v>5105</v>
      </c>
      <c r="B2197" s="40" t="s">
        <v>289</v>
      </c>
      <c r="C2197" s="40" t="s">
        <v>4176</v>
      </c>
      <c r="D2197" s="40" t="s">
        <v>4177</v>
      </c>
      <c r="E2197" s="40" t="s">
        <v>4402</v>
      </c>
      <c r="F2197" s="40" t="s">
        <v>2814</v>
      </c>
      <c r="G2197" s="41" t="s">
        <v>294</v>
      </c>
      <c r="H2197" s="40" t="s">
        <v>5106</v>
      </c>
      <c r="I2197" s="42">
        <v>2822</v>
      </c>
      <c r="J2197" s="42">
        <v>509</v>
      </c>
      <c r="K2197" s="42">
        <v>340</v>
      </c>
      <c r="L2197" s="42">
        <v>550</v>
      </c>
      <c r="M2197" s="42">
        <v>583</v>
      </c>
      <c r="N2197" s="42">
        <v>459</v>
      </c>
      <c r="O2197" s="42">
        <v>381</v>
      </c>
      <c r="P2197" s="42">
        <v>390</v>
      </c>
      <c r="Q2197" s="42">
        <v>491</v>
      </c>
      <c r="R2197" s="42">
        <v>483</v>
      </c>
      <c r="S2197" s="42">
        <v>542</v>
      </c>
      <c r="T2197" s="42">
        <v>404</v>
      </c>
      <c r="U2197" s="42">
        <v>302</v>
      </c>
      <c r="V2197" s="42">
        <v>1370</v>
      </c>
      <c r="W2197" s="42">
        <v>253</v>
      </c>
      <c r="X2197" s="42">
        <v>185</v>
      </c>
      <c r="Y2197" s="42">
        <v>255</v>
      </c>
      <c r="Z2197" s="42">
        <v>288</v>
      </c>
      <c r="AA2197" s="42">
        <v>247</v>
      </c>
      <c r="AB2197" s="42">
        <v>134</v>
      </c>
      <c r="AC2197" s="42">
        <v>8</v>
      </c>
      <c r="AD2197" s="42">
        <v>327</v>
      </c>
      <c r="AE2197" s="42">
        <v>772</v>
      </c>
      <c r="AF2197" s="42">
        <v>271</v>
      </c>
      <c r="AG2197" s="42">
        <v>1452</v>
      </c>
      <c r="AH2197" s="42">
        <v>256</v>
      </c>
      <c r="AI2197" s="42">
        <v>155</v>
      </c>
      <c r="AJ2197" s="42">
        <v>295</v>
      </c>
      <c r="AK2197" s="42">
        <v>295</v>
      </c>
      <c r="AL2197" s="42">
        <v>212</v>
      </c>
      <c r="AM2197" s="42">
        <v>198</v>
      </c>
      <c r="AN2197" s="42">
        <v>41</v>
      </c>
      <c r="AO2197" s="42">
        <v>304</v>
      </c>
      <c r="AP2197" s="42">
        <v>799</v>
      </c>
      <c r="AQ2197" s="42">
        <v>349</v>
      </c>
      <c r="AR2197" s="42">
        <v>2344</v>
      </c>
      <c r="AS2197" s="42">
        <v>68</v>
      </c>
      <c r="AT2197" s="42">
        <v>92</v>
      </c>
      <c r="AU2197" s="42">
        <v>112</v>
      </c>
      <c r="AV2197" s="42">
        <v>232</v>
      </c>
      <c r="AW2197" s="42">
        <v>372</v>
      </c>
      <c r="AX2197" s="42">
        <v>340</v>
      </c>
      <c r="AY2197" s="42">
        <v>892</v>
      </c>
      <c r="AZ2197" s="42">
        <v>236</v>
      </c>
      <c r="BA2197" s="42">
        <v>1124</v>
      </c>
      <c r="BB2197" s="42">
        <v>48</v>
      </c>
      <c r="BC2197" s="42">
        <v>52</v>
      </c>
      <c r="BD2197" s="42">
        <v>84</v>
      </c>
      <c r="BE2197" s="42">
        <v>88</v>
      </c>
      <c r="BF2197" s="42">
        <v>56</v>
      </c>
      <c r="BG2197" s="42">
        <v>280</v>
      </c>
      <c r="BH2197" s="42">
        <v>412</v>
      </c>
      <c r="BI2197" s="42">
        <v>104</v>
      </c>
      <c r="BJ2197" s="42">
        <v>1220</v>
      </c>
      <c r="BK2197" s="42">
        <v>20</v>
      </c>
      <c r="BL2197" s="42">
        <v>40</v>
      </c>
      <c r="BM2197" s="42">
        <v>28</v>
      </c>
      <c r="BN2197" s="42">
        <v>144</v>
      </c>
      <c r="BO2197" s="42">
        <v>316</v>
      </c>
      <c r="BP2197" s="42">
        <v>60</v>
      </c>
      <c r="BQ2197" s="42">
        <v>480</v>
      </c>
      <c r="BR2197" s="42">
        <v>132</v>
      </c>
      <c r="BS2197" s="42">
        <v>252</v>
      </c>
      <c r="BT2197" s="42">
        <v>0</v>
      </c>
      <c r="BU2197" s="42">
        <v>4</v>
      </c>
      <c r="BV2197" s="42">
        <v>0</v>
      </c>
      <c r="BW2197" s="42">
        <v>16</v>
      </c>
      <c r="BX2197" s="42">
        <v>36</v>
      </c>
      <c r="BY2197" s="42">
        <v>48</v>
      </c>
      <c r="BZ2197" s="42">
        <v>0</v>
      </c>
      <c r="CA2197" s="42">
        <v>148</v>
      </c>
      <c r="CB2197" s="42">
        <v>1004</v>
      </c>
      <c r="CC2197" s="42">
        <v>44</v>
      </c>
      <c r="CD2197" s="42">
        <v>72</v>
      </c>
      <c r="CE2197" s="42">
        <v>92</v>
      </c>
      <c r="CF2197" s="42">
        <v>172</v>
      </c>
      <c r="CG2197" s="42">
        <v>300</v>
      </c>
      <c r="CH2197" s="42">
        <v>268</v>
      </c>
      <c r="CI2197" s="42">
        <v>4</v>
      </c>
      <c r="CJ2197" s="42">
        <v>52</v>
      </c>
      <c r="CK2197" s="42">
        <v>1088</v>
      </c>
      <c r="CL2197" s="42">
        <v>24</v>
      </c>
      <c r="CM2197" s="42">
        <v>16</v>
      </c>
      <c r="CN2197" s="42">
        <v>20</v>
      </c>
      <c r="CO2197" s="42">
        <v>44</v>
      </c>
      <c r="CP2197" s="42">
        <v>36</v>
      </c>
      <c r="CQ2197" s="42">
        <v>24</v>
      </c>
      <c r="CR2197" s="42">
        <v>888</v>
      </c>
      <c r="CS2197" s="42">
        <v>36</v>
      </c>
    </row>
    <row r="2198" spans="1:97">
      <c r="A2198" s="40" t="s">
        <v>5107</v>
      </c>
      <c r="B2198" s="40" t="s">
        <v>289</v>
      </c>
      <c r="C2198" s="40" t="s">
        <v>4176</v>
      </c>
      <c r="D2198" s="40" t="s">
        <v>4177</v>
      </c>
      <c r="E2198" s="40" t="s">
        <v>4178</v>
      </c>
      <c r="F2198" s="40" t="s">
        <v>2814</v>
      </c>
      <c r="G2198" s="41" t="s">
        <v>294</v>
      </c>
      <c r="H2198" s="40" t="s">
        <v>5108</v>
      </c>
      <c r="I2198" s="42">
        <v>142</v>
      </c>
      <c r="J2198" s="42">
        <v>26.296296000000002</v>
      </c>
      <c r="K2198" s="42">
        <v>18.407406999999999</v>
      </c>
      <c r="L2198" s="42">
        <v>33.308641999999999</v>
      </c>
      <c r="M2198" s="42">
        <v>22.790123000000001</v>
      </c>
      <c r="N2198" s="42">
        <v>22.790123000000001</v>
      </c>
      <c r="O2198" s="42">
        <v>18.407406999999999</v>
      </c>
      <c r="P2198" s="42">
        <v>16</v>
      </c>
      <c r="Q2198" s="42">
        <v>13</v>
      </c>
      <c r="R2198" s="42">
        <v>18</v>
      </c>
      <c r="S2198" s="42">
        <v>28</v>
      </c>
      <c r="T2198" s="42">
        <v>20</v>
      </c>
      <c r="U2198" s="42">
        <v>15</v>
      </c>
      <c r="V2198" s="42">
        <v>74.506173000000004</v>
      </c>
      <c r="W2198" s="42">
        <v>14.024691000000001</v>
      </c>
      <c r="X2198" s="42">
        <v>8.7654320000000006</v>
      </c>
      <c r="Y2198" s="42">
        <v>16.654320999999999</v>
      </c>
      <c r="Z2198" s="42">
        <v>13.148148000000001</v>
      </c>
      <c r="AA2198" s="42">
        <v>12.271604999999999</v>
      </c>
      <c r="AB2198" s="42">
        <v>9.6419750000000004</v>
      </c>
      <c r="AC2198" s="42">
        <v>0</v>
      </c>
      <c r="AD2198" s="42">
        <v>15.777778</v>
      </c>
      <c r="AE2198" s="42">
        <v>43.827159999999999</v>
      </c>
      <c r="AF2198" s="42">
        <v>14.901235</v>
      </c>
      <c r="AG2198" s="42">
        <v>67.493826999999996</v>
      </c>
      <c r="AH2198" s="42">
        <v>12.271604999999999</v>
      </c>
      <c r="AI2198" s="42">
        <v>9.6419750000000004</v>
      </c>
      <c r="AJ2198" s="42">
        <v>16.654320999999999</v>
      </c>
      <c r="AK2198" s="42">
        <v>9.6419750000000004</v>
      </c>
      <c r="AL2198" s="42">
        <v>10.518519</v>
      </c>
      <c r="AM2198" s="42">
        <v>8.7654320000000006</v>
      </c>
      <c r="AN2198" s="42">
        <v>0</v>
      </c>
      <c r="AO2198" s="42">
        <v>15.777778</v>
      </c>
      <c r="AP2198" s="42">
        <v>40.320988</v>
      </c>
      <c r="AQ2198" s="42">
        <v>11.395061999999999</v>
      </c>
      <c r="AR2198" s="42">
        <v>122.716049</v>
      </c>
      <c r="AS2198" s="42">
        <v>0</v>
      </c>
      <c r="AT2198" s="42">
        <v>7.012346</v>
      </c>
      <c r="AU2198" s="42">
        <v>0</v>
      </c>
      <c r="AV2198" s="42">
        <v>24.543209999999998</v>
      </c>
      <c r="AW2198" s="42">
        <v>10.518519</v>
      </c>
      <c r="AX2198" s="42">
        <v>14.024691000000001</v>
      </c>
      <c r="AY2198" s="42">
        <v>59.604937999999997</v>
      </c>
      <c r="AZ2198" s="42">
        <v>7.012346</v>
      </c>
      <c r="BA2198" s="42">
        <v>59.604937999999997</v>
      </c>
      <c r="BB2198" s="42">
        <v>0</v>
      </c>
      <c r="BC2198" s="42">
        <v>7.012346</v>
      </c>
      <c r="BD2198" s="42">
        <v>0</v>
      </c>
      <c r="BE2198" s="42">
        <v>3.506173</v>
      </c>
      <c r="BF2198" s="42">
        <v>3.506173</v>
      </c>
      <c r="BG2198" s="42">
        <v>10.518519</v>
      </c>
      <c r="BH2198" s="42">
        <v>35.061728000000002</v>
      </c>
      <c r="BI2198" s="42">
        <v>0</v>
      </c>
      <c r="BJ2198" s="42">
        <v>63.111111000000001</v>
      </c>
      <c r="BK2198" s="42">
        <v>0</v>
      </c>
      <c r="BL2198" s="42">
        <v>0</v>
      </c>
      <c r="BM2198" s="42">
        <v>0</v>
      </c>
      <c r="BN2198" s="42">
        <v>21.037037000000002</v>
      </c>
      <c r="BO2198" s="42">
        <v>7.012346</v>
      </c>
      <c r="BP2198" s="42">
        <v>3.506173</v>
      </c>
      <c r="BQ2198" s="42">
        <v>24.543209999999998</v>
      </c>
      <c r="BR2198" s="42">
        <v>7.012346</v>
      </c>
      <c r="BS2198" s="42">
        <v>7.012346</v>
      </c>
      <c r="BT2198" s="42">
        <v>0</v>
      </c>
      <c r="BU2198" s="42">
        <v>0</v>
      </c>
      <c r="BV2198" s="42">
        <v>0</v>
      </c>
      <c r="BW2198" s="42">
        <v>0</v>
      </c>
      <c r="BX2198" s="42">
        <v>3.506173</v>
      </c>
      <c r="BY2198" s="42">
        <v>0</v>
      </c>
      <c r="BZ2198" s="42">
        <v>0</v>
      </c>
      <c r="CA2198" s="42">
        <v>3.506173</v>
      </c>
      <c r="CB2198" s="42">
        <v>42.074074000000003</v>
      </c>
      <c r="CC2198" s="42">
        <v>0</v>
      </c>
      <c r="CD2198" s="42">
        <v>3.506173</v>
      </c>
      <c r="CE2198" s="42">
        <v>0</v>
      </c>
      <c r="CF2198" s="42">
        <v>21.037037000000002</v>
      </c>
      <c r="CG2198" s="42">
        <v>7.012346</v>
      </c>
      <c r="CH2198" s="42">
        <v>7.012346</v>
      </c>
      <c r="CI2198" s="42">
        <v>0</v>
      </c>
      <c r="CJ2198" s="42">
        <v>3.506173</v>
      </c>
      <c r="CK2198" s="42">
        <v>73.629630000000006</v>
      </c>
      <c r="CL2198" s="42">
        <v>0</v>
      </c>
      <c r="CM2198" s="42">
        <v>3.506173</v>
      </c>
      <c r="CN2198" s="42">
        <v>0</v>
      </c>
      <c r="CO2198" s="42">
        <v>3.506173</v>
      </c>
      <c r="CP2198" s="42">
        <v>0</v>
      </c>
      <c r="CQ2198" s="42">
        <v>7.012346</v>
      </c>
      <c r="CR2198" s="42">
        <v>59.604937999999997</v>
      </c>
      <c r="CS2198" s="42">
        <v>0</v>
      </c>
    </row>
    <row r="2199" spans="1:97">
      <c r="A2199" s="40" t="s">
        <v>5109</v>
      </c>
      <c r="B2199" s="40" t="s">
        <v>289</v>
      </c>
      <c r="C2199" s="40" t="s">
        <v>4176</v>
      </c>
      <c r="D2199" s="40" t="s">
        <v>4177</v>
      </c>
      <c r="E2199" s="40" t="s">
        <v>4354</v>
      </c>
      <c r="F2199" s="40" t="s">
        <v>2814</v>
      </c>
      <c r="G2199" s="41" t="s">
        <v>294</v>
      </c>
      <c r="H2199" s="40" t="s">
        <v>5110</v>
      </c>
      <c r="I2199" s="42">
        <v>176</v>
      </c>
      <c r="J2199" s="42">
        <v>13.538462000000001</v>
      </c>
      <c r="K2199" s="42">
        <v>24.994083</v>
      </c>
      <c r="L2199" s="42">
        <v>20.828402000000001</v>
      </c>
      <c r="M2199" s="42">
        <v>51.029586000000002</v>
      </c>
      <c r="N2199" s="42">
        <v>39.573963999999997</v>
      </c>
      <c r="O2199" s="42">
        <v>26.035502999999999</v>
      </c>
      <c r="P2199" s="42">
        <v>25</v>
      </c>
      <c r="Q2199" s="42">
        <v>21</v>
      </c>
      <c r="R2199" s="42">
        <v>32</v>
      </c>
      <c r="S2199" s="42">
        <v>32</v>
      </c>
      <c r="T2199" s="42">
        <v>35</v>
      </c>
      <c r="U2199" s="42">
        <v>23</v>
      </c>
      <c r="V2199" s="42">
        <v>84.355029999999999</v>
      </c>
      <c r="W2199" s="42">
        <v>4.16568</v>
      </c>
      <c r="X2199" s="42">
        <v>16.662721999999999</v>
      </c>
      <c r="Y2199" s="42">
        <v>7.2899409999999998</v>
      </c>
      <c r="Z2199" s="42">
        <v>26.035502999999999</v>
      </c>
      <c r="AA2199" s="42">
        <v>17.704142000000001</v>
      </c>
      <c r="AB2199" s="42">
        <v>12.497040999999999</v>
      </c>
      <c r="AC2199" s="42">
        <v>0</v>
      </c>
      <c r="AD2199" s="42">
        <v>10.414201</v>
      </c>
      <c r="AE2199" s="42">
        <v>52.071005999999997</v>
      </c>
      <c r="AF2199" s="42">
        <v>21.869821999999999</v>
      </c>
      <c r="AG2199" s="42">
        <v>91.644970000000001</v>
      </c>
      <c r="AH2199" s="42">
        <v>9.3727809999999998</v>
      </c>
      <c r="AI2199" s="42">
        <v>8.3313609999999994</v>
      </c>
      <c r="AJ2199" s="42">
        <v>13.538462000000001</v>
      </c>
      <c r="AK2199" s="42">
        <v>24.994083</v>
      </c>
      <c r="AL2199" s="42">
        <v>21.869821999999999</v>
      </c>
      <c r="AM2199" s="42">
        <v>11.455621000000001</v>
      </c>
      <c r="AN2199" s="42">
        <v>2.08284</v>
      </c>
      <c r="AO2199" s="42">
        <v>15.621302</v>
      </c>
      <c r="AP2199" s="42">
        <v>48.946745999999997</v>
      </c>
      <c r="AQ2199" s="42">
        <v>27.076923000000001</v>
      </c>
      <c r="AR2199" s="42">
        <v>166.627219</v>
      </c>
      <c r="AS2199" s="42">
        <v>16.662721999999999</v>
      </c>
      <c r="AT2199" s="42">
        <v>8.3313609999999994</v>
      </c>
      <c r="AU2199" s="42">
        <v>0</v>
      </c>
      <c r="AV2199" s="42">
        <v>16.662721999999999</v>
      </c>
      <c r="AW2199" s="42">
        <v>24.994083</v>
      </c>
      <c r="AX2199" s="42">
        <v>20.828402000000001</v>
      </c>
      <c r="AY2199" s="42">
        <v>62.485207000000003</v>
      </c>
      <c r="AZ2199" s="42">
        <v>16.662721999999999</v>
      </c>
      <c r="BA2199" s="42">
        <v>87.479290000000006</v>
      </c>
      <c r="BB2199" s="42">
        <v>12.497040999999999</v>
      </c>
      <c r="BC2199" s="42">
        <v>8.3313609999999994</v>
      </c>
      <c r="BD2199" s="42">
        <v>0</v>
      </c>
      <c r="BE2199" s="42">
        <v>12.497040999999999</v>
      </c>
      <c r="BF2199" s="42">
        <v>0</v>
      </c>
      <c r="BG2199" s="42">
        <v>16.662721999999999</v>
      </c>
      <c r="BH2199" s="42">
        <v>29.159763000000002</v>
      </c>
      <c r="BI2199" s="42">
        <v>8.3313609999999994</v>
      </c>
      <c r="BJ2199" s="42">
        <v>79.147929000000005</v>
      </c>
      <c r="BK2199" s="42">
        <v>4.16568</v>
      </c>
      <c r="BL2199" s="42">
        <v>0</v>
      </c>
      <c r="BM2199" s="42">
        <v>0</v>
      </c>
      <c r="BN2199" s="42">
        <v>4.16568</v>
      </c>
      <c r="BO2199" s="42">
        <v>24.994083</v>
      </c>
      <c r="BP2199" s="42">
        <v>4.16568</v>
      </c>
      <c r="BQ2199" s="42">
        <v>33.325443999999997</v>
      </c>
      <c r="BR2199" s="42">
        <v>8.3313609999999994</v>
      </c>
      <c r="BS2199" s="42">
        <v>16.662721999999999</v>
      </c>
      <c r="BT2199" s="42">
        <v>0</v>
      </c>
      <c r="BU2199" s="42">
        <v>0</v>
      </c>
      <c r="BV2199" s="42">
        <v>0</v>
      </c>
      <c r="BW2199" s="42">
        <v>0</v>
      </c>
      <c r="BX2199" s="42">
        <v>0</v>
      </c>
      <c r="BY2199" s="42">
        <v>8.3313609999999994</v>
      </c>
      <c r="BZ2199" s="42">
        <v>0</v>
      </c>
      <c r="CA2199" s="42">
        <v>8.3313609999999994</v>
      </c>
      <c r="CB2199" s="42">
        <v>74.982248999999996</v>
      </c>
      <c r="CC2199" s="42">
        <v>16.662721999999999</v>
      </c>
      <c r="CD2199" s="42">
        <v>4.16568</v>
      </c>
      <c r="CE2199" s="42">
        <v>0</v>
      </c>
      <c r="CF2199" s="42">
        <v>16.662721999999999</v>
      </c>
      <c r="CG2199" s="42">
        <v>20.828402000000001</v>
      </c>
      <c r="CH2199" s="42">
        <v>8.3313609999999994</v>
      </c>
      <c r="CI2199" s="42">
        <v>0</v>
      </c>
      <c r="CJ2199" s="42">
        <v>8.3313609999999994</v>
      </c>
      <c r="CK2199" s="42">
        <v>74.982248999999996</v>
      </c>
      <c r="CL2199" s="42">
        <v>0</v>
      </c>
      <c r="CM2199" s="42">
        <v>4.16568</v>
      </c>
      <c r="CN2199" s="42">
        <v>0</v>
      </c>
      <c r="CO2199" s="42">
        <v>0</v>
      </c>
      <c r="CP2199" s="42">
        <v>4.16568</v>
      </c>
      <c r="CQ2199" s="42">
        <v>4.16568</v>
      </c>
      <c r="CR2199" s="42">
        <v>62.485207000000003</v>
      </c>
      <c r="CS2199" s="42">
        <v>0</v>
      </c>
    </row>
    <row r="2200" spans="1:97">
      <c r="A2200" s="40" t="s">
        <v>5111</v>
      </c>
      <c r="B2200" s="40" t="s">
        <v>289</v>
      </c>
      <c r="C2200" s="40" t="s">
        <v>4176</v>
      </c>
      <c r="D2200" s="40" t="s">
        <v>4177</v>
      </c>
      <c r="E2200" s="40" t="s">
        <v>4286</v>
      </c>
      <c r="F2200" s="40" t="s">
        <v>2814</v>
      </c>
      <c r="G2200" s="41" t="s">
        <v>294</v>
      </c>
      <c r="H2200" s="40" t="s">
        <v>5112</v>
      </c>
      <c r="I2200" s="42">
        <v>48</v>
      </c>
      <c r="J2200" s="42">
        <v>8.1211610000000007</v>
      </c>
      <c r="K2200" s="42">
        <v>4.060581</v>
      </c>
      <c r="L2200" s="42">
        <v>12.181742</v>
      </c>
      <c r="M2200" s="42">
        <v>6.7676340000000001</v>
      </c>
      <c r="N2200" s="42">
        <v>10.828215</v>
      </c>
      <c r="O2200" s="42">
        <v>6.040667</v>
      </c>
      <c r="P2200" s="42">
        <v>5</v>
      </c>
      <c r="Q2200" s="42">
        <v>5</v>
      </c>
      <c r="R2200" s="42">
        <v>8</v>
      </c>
      <c r="S2200" s="42">
        <v>5</v>
      </c>
      <c r="T2200" s="42">
        <v>8</v>
      </c>
      <c r="U2200" s="42">
        <v>5</v>
      </c>
      <c r="V2200" s="42">
        <v>22.646473</v>
      </c>
      <c r="W2200" s="42">
        <v>4.060581</v>
      </c>
      <c r="X2200" s="42">
        <v>1.3535269999999999</v>
      </c>
      <c r="Y2200" s="42">
        <v>6.7676340000000001</v>
      </c>
      <c r="Z2200" s="42">
        <v>2.7070539999999998</v>
      </c>
      <c r="AA2200" s="42">
        <v>5.4141079999999997</v>
      </c>
      <c r="AB2200" s="42">
        <v>2.3435700000000002</v>
      </c>
      <c r="AC2200" s="42">
        <v>0</v>
      </c>
      <c r="AD2200" s="42">
        <v>4.060581</v>
      </c>
      <c r="AE2200" s="42">
        <v>12.181742</v>
      </c>
      <c r="AF2200" s="42">
        <v>6.4041509999999997</v>
      </c>
      <c r="AG2200" s="42">
        <v>25.353527</v>
      </c>
      <c r="AH2200" s="42">
        <v>4.060581</v>
      </c>
      <c r="AI2200" s="42">
        <v>2.7070539999999998</v>
      </c>
      <c r="AJ2200" s="42">
        <v>5.4141079999999997</v>
      </c>
      <c r="AK2200" s="42">
        <v>4.060581</v>
      </c>
      <c r="AL2200" s="42">
        <v>5.4141079999999997</v>
      </c>
      <c r="AM2200" s="42">
        <v>3.6970969999999999</v>
      </c>
      <c r="AN2200" s="42">
        <v>0</v>
      </c>
      <c r="AO2200" s="42">
        <v>5.4141079999999997</v>
      </c>
      <c r="AP2200" s="42">
        <v>13.535269</v>
      </c>
      <c r="AQ2200" s="42">
        <v>6.4041509999999997</v>
      </c>
      <c r="AR2200" s="42">
        <v>32.484645</v>
      </c>
      <c r="AS2200" s="42">
        <v>5.4141079999999997</v>
      </c>
      <c r="AT2200" s="42">
        <v>0</v>
      </c>
      <c r="AU2200" s="42">
        <v>0</v>
      </c>
      <c r="AV2200" s="42">
        <v>5.4141079999999997</v>
      </c>
      <c r="AW2200" s="42">
        <v>0</v>
      </c>
      <c r="AX2200" s="42">
        <v>10.828215</v>
      </c>
      <c r="AY2200" s="42">
        <v>10.828215</v>
      </c>
      <c r="AZ2200" s="42">
        <v>0</v>
      </c>
      <c r="BA2200" s="42">
        <v>16.242322999999999</v>
      </c>
      <c r="BB2200" s="42">
        <v>5.4141079999999997</v>
      </c>
      <c r="BC2200" s="42">
        <v>0</v>
      </c>
      <c r="BD2200" s="42">
        <v>0</v>
      </c>
      <c r="BE2200" s="42">
        <v>0</v>
      </c>
      <c r="BF2200" s="42">
        <v>0</v>
      </c>
      <c r="BG2200" s="42">
        <v>5.4141079999999997</v>
      </c>
      <c r="BH2200" s="42">
        <v>5.4141079999999997</v>
      </c>
      <c r="BI2200" s="42">
        <v>0</v>
      </c>
      <c r="BJ2200" s="42">
        <v>16.242322999999999</v>
      </c>
      <c r="BK2200" s="42">
        <v>0</v>
      </c>
      <c r="BL2200" s="42">
        <v>0</v>
      </c>
      <c r="BM2200" s="42">
        <v>0</v>
      </c>
      <c r="BN2200" s="42">
        <v>5.4141079999999997</v>
      </c>
      <c r="BO2200" s="42">
        <v>0</v>
      </c>
      <c r="BP2200" s="42">
        <v>5.4141079999999997</v>
      </c>
      <c r="BQ2200" s="42">
        <v>5.4141079999999997</v>
      </c>
      <c r="BR2200" s="42">
        <v>0</v>
      </c>
      <c r="BS2200" s="42">
        <v>0</v>
      </c>
      <c r="BT2200" s="42">
        <v>0</v>
      </c>
      <c r="BU2200" s="42">
        <v>0</v>
      </c>
      <c r="BV2200" s="42">
        <v>0</v>
      </c>
      <c r="BW2200" s="42">
        <v>0</v>
      </c>
      <c r="BX2200" s="42">
        <v>0</v>
      </c>
      <c r="BY2200" s="42">
        <v>0</v>
      </c>
      <c r="BZ2200" s="42">
        <v>0</v>
      </c>
      <c r="CA2200" s="42">
        <v>0</v>
      </c>
      <c r="CB2200" s="42">
        <v>21.65643</v>
      </c>
      <c r="CC2200" s="42">
        <v>5.4141079999999997</v>
      </c>
      <c r="CD2200" s="42">
        <v>0</v>
      </c>
      <c r="CE2200" s="42">
        <v>0</v>
      </c>
      <c r="CF2200" s="42">
        <v>5.4141079999999997</v>
      </c>
      <c r="CG2200" s="42">
        <v>0</v>
      </c>
      <c r="CH2200" s="42">
        <v>10.828215</v>
      </c>
      <c r="CI2200" s="42">
        <v>0</v>
      </c>
      <c r="CJ2200" s="42">
        <v>0</v>
      </c>
      <c r="CK2200" s="42">
        <v>10.828215</v>
      </c>
      <c r="CL2200" s="42">
        <v>0</v>
      </c>
      <c r="CM2200" s="42">
        <v>0</v>
      </c>
      <c r="CN2200" s="42">
        <v>0</v>
      </c>
      <c r="CO2200" s="42">
        <v>0</v>
      </c>
      <c r="CP2200" s="42">
        <v>0</v>
      </c>
      <c r="CQ2200" s="42">
        <v>0</v>
      </c>
      <c r="CR2200" s="42">
        <v>10.828215</v>
      </c>
      <c r="CS2200" s="42">
        <v>0</v>
      </c>
    </row>
    <row r="2201" spans="1:97">
      <c r="A2201" s="40" t="s">
        <v>5113</v>
      </c>
      <c r="B2201" s="40" t="s">
        <v>289</v>
      </c>
      <c r="C2201" s="40" t="s">
        <v>4176</v>
      </c>
      <c r="D2201" s="40" t="s">
        <v>4177</v>
      </c>
      <c r="E2201" s="40" t="s">
        <v>4288</v>
      </c>
      <c r="F2201" s="40" t="s">
        <v>2814</v>
      </c>
      <c r="G2201" s="41" t="s">
        <v>294</v>
      </c>
      <c r="H2201" s="40" t="s">
        <v>5114</v>
      </c>
      <c r="I2201" s="42">
        <v>205</v>
      </c>
      <c r="J2201" s="42">
        <v>33</v>
      </c>
      <c r="K2201" s="42">
        <v>33</v>
      </c>
      <c r="L2201" s="42">
        <v>29</v>
      </c>
      <c r="M2201" s="42">
        <v>50</v>
      </c>
      <c r="N2201" s="42">
        <v>28</v>
      </c>
      <c r="O2201" s="42">
        <v>32</v>
      </c>
      <c r="P2201" s="42">
        <v>35</v>
      </c>
      <c r="Q2201" s="42">
        <v>34</v>
      </c>
      <c r="R2201" s="42">
        <v>42</v>
      </c>
      <c r="S2201" s="42">
        <v>31</v>
      </c>
      <c r="T2201" s="42">
        <v>47</v>
      </c>
      <c r="U2201" s="42">
        <v>15</v>
      </c>
      <c r="V2201" s="42">
        <v>100</v>
      </c>
      <c r="W2201" s="42">
        <v>16</v>
      </c>
      <c r="X2201" s="42">
        <v>21</v>
      </c>
      <c r="Y2201" s="42">
        <v>16</v>
      </c>
      <c r="Z2201" s="42">
        <v>25</v>
      </c>
      <c r="AA2201" s="42">
        <v>8</v>
      </c>
      <c r="AB2201" s="42">
        <v>14</v>
      </c>
      <c r="AC2201" s="42">
        <v>0</v>
      </c>
      <c r="AD2201" s="42">
        <v>23</v>
      </c>
      <c r="AE2201" s="42">
        <v>57</v>
      </c>
      <c r="AF2201" s="42">
        <v>20</v>
      </c>
      <c r="AG2201" s="42">
        <v>105</v>
      </c>
      <c r="AH2201" s="42">
        <v>17</v>
      </c>
      <c r="AI2201" s="42">
        <v>12</v>
      </c>
      <c r="AJ2201" s="42">
        <v>13</v>
      </c>
      <c r="AK2201" s="42">
        <v>25</v>
      </c>
      <c r="AL2201" s="42">
        <v>20</v>
      </c>
      <c r="AM2201" s="42">
        <v>17</v>
      </c>
      <c r="AN2201" s="42">
        <v>1</v>
      </c>
      <c r="AO2201" s="42">
        <v>21</v>
      </c>
      <c r="AP2201" s="42">
        <v>53</v>
      </c>
      <c r="AQ2201" s="42">
        <v>31</v>
      </c>
      <c r="AR2201" s="42">
        <v>180</v>
      </c>
      <c r="AS2201" s="42">
        <v>20</v>
      </c>
      <c r="AT2201" s="42">
        <v>0</v>
      </c>
      <c r="AU2201" s="42">
        <v>0</v>
      </c>
      <c r="AV2201" s="42">
        <v>20</v>
      </c>
      <c r="AW2201" s="42">
        <v>36</v>
      </c>
      <c r="AX2201" s="42">
        <v>24</v>
      </c>
      <c r="AY2201" s="42">
        <v>64</v>
      </c>
      <c r="AZ2201" s="42">
        <v>16</v>
      </c>
      <c r="BA2201" s="42">
        <v>92</v>
      </c>
      <c r="BB2201" s="42">
        <v>16</v>
      </c>
      <c r="BC2201" s="42">
        <v>0</v>
      </c>
      <c r="BD2201" s="42">
        <v>0</v>
      </c>
      <c r="BE2201" s="42">
        <v>8</v>
      </c>
      <c r="BF2201" s="42">
        <v>8</v>
      </c>
      <c r="BG2201" s="42">
        <v>20</v>
      </c>
      <c r="BH2201" s="42">
        <v>32</v>
      </c>
      <c r="BI2201" s="42">
        <v>8</v>
      </c>
      <c r="BJ2201" s="42">
        <v>88</v>
      </c>
      <c r="BK2201" s="42">
        <v>4</v>
      </c>
      <c r="BL2201" s="42">
        <v>0</v>
      </c>
      <c r="BM2201" s="42">
        <v>0</v>
      </c>
      <c r="BN2201" s="42">
        <v>12</v>
      </c>
      <c r="BO2201" s="42">
        <v>28</v>
      </c>
      <c r="BP2201" s="42">
        <v>4</v>
      </c>
      <c r="BQ2201" s="42">
        <v>32</v>
      </c>
      <c r="BR2201" s="42">
        <v>8</v>
      </c>
      <c r="BS2201" s="42">
        <v>28</v>
      </c>
      <c r="BT2201" s="42">
        <v>0</v>
      </c>
      <c r="BU2201" s="42">
        <v>0</v>
      </c>
      <c r="BV2201" s="42">
        <v>0</v>
      </c>
      <c r="BW2201" s="42">
        <v>4</v>
      </c>
      <c r="BX2201" s="42">
        <v>4</v>
      </c>
      <c r="BY2201" s="42">
        <v>8</v>
      </c>
      <c r="BZ2201" s="42">
        <v>0</v>
      </c>
      <c r="CA2201" s="42">
        <v>12</v>
      </c>
      <c r="CB2201" s="42">
        <v>68</v>
      </c>
      <c r="CC2201" s="42">
        <v>16</v>
      </c>
      <c r="CD2201" s="42">
        <v>0</v>
      </c>
      <c r="CE2201" s="42">
        <v>0</v>
      </c>
      <c r="CF2201" s="42">
        <v>16</v>
      </c>
      <c r="CG2201" s="42">
        <v>28</v>
      </c>
      <c r="CH2201" s="42">
        <v>8</v>
      </c>
      <c r="CI2201" s="42">
        <v>0</v>
      </c>
      <c r="CJ2201" s="42">
        <v>0</v>
      </c>
      <c r="CK2201" s="42">
        <v>84</v>
      </c>
      <c r="CL2201" s="42">
        <v>4</v>
      </c>
      <c r="CM2201" s="42">
        <v>0</v>
      </c>
      <c r="CN2201" s="42">
        <v>0</v>
      </c>
      <c r="CO2201" s="42">
        <v>0</v>
      </c>
      <c r="CP2201" s="42">
        <v>4</v>
      </c>
      <c r="CQ2201" s="42">
        <v>8</v>
      </c>
      <c r="CR2201" s="42">
        <v>64</v>
      </c>
      <c r="CS2201" s="42">
        <v>4</v>
      </c>
    </row>
    <row r="2202" spans="1:97">
      <c r="A2202" s="40" t="s">
        <v>5115</v>
      </c>
      <c r="B2202" s="40" t="s">
        <v>289</v>
      </c>
      <c r="C2202" s="40" t="s">
        <v>4176</v>
      </c>
      <c r="D2202" s="40" t="s">
        <v>4187</v>
      </c>
      <c r="E2202" s="40" t="s">
        <v>4246</v>
      </c>
      <c r="F2202" s="40" t="s">
        <v>4195</v>
      </c>
      <c r="G2202" s="41" t="s">
        <v>294</v>
      </c>
      <c r="H2202" s="40" t="s">
        <v>5116</v>
      </c>
      <c r="I2202" s="42">
        <v>286</v>
      </c>
      <c r="J2202" s="42">
        <v>60.154981999999997</v>
      </c>
      <c r="K2202" s="42">
        <v>26.383763999999999</v>
      </c>
      <c r="L2202" s="42">
        <v>52.767527999999999</v>
      </c>
      <c r="M2202" s="42">
        <v>48.546125000000004</v>
      </c>
      <c r="N2202" s="42">
        <v>61.210332000000001</v>
      </c>
      <c r="O2202" s="42">
        <v>36.937269000000001</v>
      </c>
      <c r="P2202" s="42">
        <v>37</v>
      </c>
      <c r="Q2202" s="42">
        <v>29</v>
      </c>
      <c r="R2202" s="42">
        <v>54</v>
      </c>
      <c r="S2202" s="42">
        <v>54</v>
      </c>
      <c r="T2202" s="42">
        <v>53</v>
      </c>
      <c r="U2202" s="42">
        <v>29</v>
      </c>
      <c r="V2202" s="42">
        <v>140.36162400000001</v>
      </c>
      <c r="W2202" s="42">
        <v>25.328413000000001</v>
      </c>
      <c r="X2202" s="42">
        <v>17.940958999999999</v>
      </c>
      <c r="Y2202" s="42">
        <v>25.328413000000001</v>
      </c>
      <c r="Z2202" s="42">
        <v>23.217711999999999</v>
      </c>
      <c r="AA2202" s="42">
        <v>35.881919000000003</v>
      </c>
      <c r="AB2202" s="42">
        <v>12.664206999999999</v>
      </c>
      <c r="AC2202" s="42">
        <v>0</v>
      </c>
      <c r="AD2202" s="42">
        <v>31.660516999999999</v>
      </c>
      <c r="AE2202" s="42">
        <v>75.985240000000005</v>
      </c>
      <c r="AF2202" s="42">
        <v>32.715867000000003</v>
      </c>
      <c r="AG2202" s="42">
        <v>145.63837599999999</v>
      </c>
      <c r="AH2202" s="42">
        <v>34.826568000000002</v>
      </c>
      <c r="AI2202" s="42">
        <v>8.4428040000000006</v>
      </c>
      <c r="AJ2202" s="42">
        <v>27.439114</v>
      </c>
      <c r="AK2202" s="42">
        <v>25.328413000000001</v>
      </c>
      <c r="AL2202" s="42">
        <v>25.328413000000001</v>
      </c>
      <c r="AM2202" s="42">
        <v>21.107011</v>
      </c>
      <c r="AN2202" s="42">
        <v>3.1660520000000001</v>
      </c>
      <c r="AO2202" s="42">
        <v>36.937269000000001</v>
      </c>
      <c r="AP2202" s="42">
        <v>67.542434999999998</v>
      </c>
      <c r="AQ2202" s="42">
        <v>41.158672000000003</v>
      </c>
      <c r="AR2202" s="42">
        <v>236.39852400000001</v>
      </c>
      <c r="AS2202" s="42">
        <v>0</v>
      </c>
      <c r="AT2202" s="42">
        <v>4.2214020000000003</v>
      </c>
      <c r="AU2202" s="42">
        <v>8.4428040000000006</v>
      </c>
      <c r="AV2202" s="42">
        <v>16.885608999999999</v>
      </c>
      <c r="AW2202" s="42">
        <v>59.099631000000002</v>
      </c>
      <c r="AX2202" s="42">
        <v>37.992620000000002</v>
      </c>
      <c r="AY2202" s="42">
        <v>97.092251000000005</v>
      </c>
      <c r="AZ2202" s="42">
        <v>12.664206999999999</v>
      </c>
      <c r="BA2202" s="42">
        <v>122.420664</v>
      </c>
      <c r="BB2202" s="42">
        <v>0</v>
      </c>
      <c r="BC2202" s="42">
        <v>4.2214020000000003</v>
      </c>
      <c r="BD2202" s="42">
        <v>4.2214020000000003</v>
      </c>
      <c r="BE2202" s="42">
        <v>8.4428040000000006</v>
      </c>
      <c r="BF2202" s="42">
        <v>8.4428040000000006</v>
      </c>
      <c r="BG2202" s="42">
        <v>37.992620000000002</v>
      </c>
      <c r="BH2202" s="42">
        <v>54.878228999999997</v>
      </c>
      <c r="BI2202" s="42">
        <v>4.2214020000000003</v>
      </c>
      <c r="BJ2202" s="42">
        <v>113.97786000000001</v>
      </c>
      <c r="BK2202" s="42">
        <v>0</v>
      </c>
      <c r="BL2202" s="42">
        <v>0</v>
      </c>
      <c r="BM2202" s="42">
        <v>4.2214020000000003</v>
      </c>
      <c r="BN2202" s="42">
        <v>8.4428040000000006</v>
      </c>
      <c r="BO2202" s="42">
        <v>50.656827</v>
      </c>
      <c r="BP2202" s="42">
        <v>0</v>
      </c>
      <c r="BQ2202" s="42">
        <v>42.214022</v>
      </c>
      <c r="BR2202" s="42">
        <v>8.4428040000000006</v>
      </c>
      <c r="BS2202" s="42">
        <v>33.771217999999998</v>
      </c>
      <c r="BT2202" s="42">
        <v>0</v>
      </c>
      <c r="BU2202" s="42">
        <v>0</v>
      </c>
      <c r="BV2202" s="42">
        <v>0</v>
      </c>
      <c r="BW2202" s="42">
        <v>0</v>
      </c>
      <c r="BX2202" s="42">
        <v>12.664206999999999</v>
      </c>
      <c r="BY2202" s="42">
        <v>12.664206999999999</v>
      </c>
      <c r="BZ2202" s="42">
        <v>0</v>
      </c>
      <c r="CA2202" s="42">
        <v>8.4428040000000006</v>
      </c>
      <c r="CB2202" s="42">
        <v>80.206642000000002</v>
      </c>
      <c r="CC2202" s="42">
        <v>0</v>
      </c>
      <c r="CD2202" s="42">
        <v>4.2214020000000003</v>
      </c>
      <c r="CE2202" s="42">
        <v>4.2214020000000003</v>
      </c>
      <c r="CF2202" s="42">
        <v>16.885608999999999</v>
      </c>
      <c r="CG2202" s="42">
        <v>33.771217999999998</v>
      </c>
      <c r="CH2202" s="42">
        <v>21.107011</v>
      </c>
      <c r="CI2202" s="42">
        <v>0</v>
      </c>
      <c r="CJ2202" s="42">
        <v>0</v>
      </c>
      <c r="CK2202" s="42">
        <v>122.420664</v>
      </c>
      <c r="CL2202" s="42">
        <v>0</v>
      </c>
      <c r="CM2202" s="42">
        <v>0</v>
      </c>
      <c r="CN2202" s="42">
        <v>4.2214020000000003</v>
      </c>
      <c r="CO2202" s="42">
        <v>0</v>
      </c>
      <c r="CP2202" s="42">
        <v>12.664206999999999</v>
      </c>
      <c r="CQ2202" s="42">
        <v>4.2214020000000003</v>
      </c>
      <c r="CR2202" s="42">
        <v>97.092251000000005</v>
      </c>
      <c r="CS2202" s="42">
        <v>4.2214020000000003</v>
      </c>
    </row>
    <row r="2203" spans="1:97">
      <c r="A2203" s="40" t="s">
        <v>5117</v>
      </c>
      <c r="B2203" s="40" t="s">
        <v>289</v>
      </c>
      <c r="C2203" s="40" t="s">
        <v>4176</v>
      </c>
      <c r="D2203" s="40" t="s">
        <v>4187</v>
      </c>
      <c r="E2203" s="40" t="s">
        <v>4246</v>
      </c>
      <c r="F2203" s="40" t="s">
        <v>4195</v>
      </c>
      <c r="G2203" s="41" t="s">
        <v>294</v>
      </c>
      <c r="H2203" s="40" t="s">
        <v>5118</v>
      </c>
      <c r="I2203" s="42">
        <v>168</v>
      </c>
      <c r="J2203" s="42">
        <v>29.527273000000001</v>
      </c>
      <c r="K2203" s="42">
        <v>19.345455000000001</v>
      </c>
      <c r="L2203" s="42">
        <v>37.672727000000002</v>
      </c>
      <c r="M2203" s="42">
        <v>38.690908999999998</v>
      </c>
      <c r="N2203" s="42">
        <v>24.436364000000001</v>
      </c>
      <c r="O2203" s="42">
        <v>18.327273000000002</v>
      </c>
      <c r="P2203" s="42">
        <v>22</v>
      </c>
      <c r="Q2203" s="42">
        <v>20</v>
      </c>
      <c r="R2203" s="42">
        <v>26</v>
      </c>
      <c r="S2203" s="42">
        <v>37</v>
      </c>
      <c r="T2203" s="42">
        <v>26</v>
      </c>
      <c r="U2203" s="42">
        <v>22</v>
      </c>
      <c r="V2203" s="42">
        <v>83.490909000000002</v>
      </c>
      <c r="W2203" s="42">
        <v>13.236364</v>
      </c>
      <c r="X2203" s="42">
        <v>9.1636360000000003</v>
      </c>
      <c r="Y2203" s="42">
        <v>23.418182000000002</v>
      </c>
      <c r="Z2203" s="42">
        <v>21.381817999999999</v>
      </c>
      <c r="AA2203" s="42">
        <v>11.2</v>
      </c>
      <c r="AB2203" s="42">
        <v>4.0727270000000004</v>
      </c>
      <c r="AC2203" s="42">
        <v>1.0181819999999999</v>
      </c>
      <c r="AD2203" s="42">
        <v>19.345455000000001</v>
      </c>
      <c r="AE2203" s="42">
        <v>49.890909000000001</v>
      </c>
      <c r="AF2203" s="42">
        <v>14.254545</v>
      </c>
      <c r="AG2203" s="42">
        <v>84.509090999999998</v>
      </c>
      <c r="AH2203" s="42">
        <v>16.290908999999999</v>
      </c>
      <c r="AI2203" s="42">
        <v>10.181818</v>
      </c>
      <c r="AJ2203" s="42">
        <v>14.254545</v>
      </c>
      <c r="AK2203" s="42">
        <v>17.309090999999999</v>
      </c>
      <c r="AL2203" s="42">
        <v>13.236364</v>
      </c>
      <c r="AM2203" s="42">
        <v>11.2</v>
      </c>
      <c r="AN2203" s="42">
        <v>2.0363639999999998</v>
      </c>
      <c r="AO2203" s="42">
        <v>19.345455000000001</v>
      </c>
      <c r="AP2203" s="42">
        <v>47.854545000000002</v>
      </c>
      <c r="AQ2203" s="42">
        <v>17.309090999999999</v>
      </c>
      <c r="AR2203" s="42">
        <v>142.545455</v>
      </c>
      <c r="AS2203" s="42">
        <v>4.0727270000000004</v>
      </c>
      <c r="AT2203" s="42">
        <v>12.218182000000001</v>
      </c>
      <c r="AU2203" s="42">
        <v>12.218182000000001</v>
      </c>
      <c r="AV2203" s="42">
        <v>12.218182000000001</v>
      </c>
      <c r="AW2203" s="42">
        <v>32.581817999999998</v>
      </c>
      <c r="AX2203" s="42">
        <v>16.290908999999999</v>
      </c>
      <c r="AY2203" s="42">
        <v>32.581817999999998</v>
      </c>
      <c r="AZ2203" s="42">
        <v>20.363636</v>
      </c>
      <c r="BA2203" s="42">
        <v>65.163635999999997</v>
      </c>
      <c r="BB2203" s="42">
        <v>4.0727270000000004</v>
      </c>
      <c r="BC2203" s="42">
        <v>12.218182000000001</v>
      </c>
      <c r="BD2203" s="42">
        <v>4.0727270000000004</v>
      </c>
      <c r="BE2203" s="42">
        <v>12.218182000000001</v>
      </c>
      <c r="BF2203" s="42">
        <v>4.0727270000000004</v>
      </c>
      <c r="BG2203" s="42">
        <v>8.1454550000000001</v>
      </c>
      <c r="BH2203" s="42">
        <v>8.1454550000000001</v>
      </c>
      <c r="BI2203" s="42">
        <v>12.218182000000001</v>
      </c>
      <c r="BJ2203" s="42">
        <v>77.381817999999996</v>
      </c>
      <c r="BK2203" s="42">
        <v>0</v>
      </c>
      <c r="BL2203" s="42">
        <v>0</v>
      </c>
      <c r="BM2203" s="42">
        <v>8.1454550000000001</v>
      </c>
      <c r="BN2203" s="42">
        <v>0</v>
      </c>
      <c r="BO2203" s="42">
        <v>28.509091000000002</v>
      </c>
      <c r="BP2203" s="42">
        <v>8.1454550000000001</v>
      </c>
      <c r="BQ2203" s="42">
        <v>24.436364000000001</v>
      </c>
      <c r="BR2203" s="42">
        <v>8.1454550000000001</v>
      </c>
      <c r="BS2203" s="42">
        <v>24.436364000000001</v>
      </c>
      <c r="BT2203" s="42">
        <v>0</v>
      </c>
      <c r="BU2203" s="42">
        <v>0</v>
      </c>
      <c r="BV2203" s="42">
        <v>0</v>
      </c>
      <c r="BW2203" s="42">
        <v>0</v>
      </c>
      <c r="BX2203" s="42">
        <v>4.0727270000000004</v>
      </c>
      <c r="BY2203" s="42">
        <v>4.0727270000000004</v>
      </c>
      <c r="BZ2203" s="42">
        <v>0</v>
      </c>
      <c r="CA2203" s="42">
        <v>16.290908999999999</v>
      </c>
      <c r="CB2203" s="42">
        <v>65.163635999999997</v>
      </c>
      <c r="CC2203" s="42">
        <v>4.0727270000000004</v>
      </c>
      <c r="CD2203" s="42">
        <v>4.0727270000000004</v>
      </c>
      <c r="CE2203" s="42">
        <v>8.1454550000000001</v>
      </c>
      <c r="CF2203" s="42">
        <v>8.1454550000000001</v>
      </c>
      <c r="CG2203" s="42">
        <v>20.363636</v>
      </c>
      <c r="CH2203" s="42">
        <v>12.218182000000001</v>
      </c>
      <c r="CI2203" s="42">
        <v>4.0727270000000004</v>
      </c>
      <c r="CJ2203" s="42">
        <v>4.0727270000000004</v>
      </c>
      <c r="CK2203" s="42">
        <v>52.945455000000003</v>
      </c>
      <c r="CL2203" s="42">
        <v>0</v>
      </c>
      <c r="CM2203" s="42">
        <v>8.1454550000000001</v>
      </c>
      <c r="CN2203" s="42">
        <v>4.0727270000000004</v>
      </c>
      <c r="CO2203" s="42">
        <v>4.0727270000000004</v>
      </c>
      <c r="CP2203" s="42">
        <v>8.1454550000000001</v>
      </c>
      <c r="CQ2203" s="42">
        <v>0</v>
      </c>
      <c r="CR2203" s="42">
        <v>28.509091000000002</v>
      </c>
      <c r="CS2203" s="42">
        <v>0</v>
      </c>
    </row>
    <row r="2204" spans="1:97">
      <c r="A2204" s="40" t="s">
        <v>5119</v>
      </c>
      <c r="B2204" s="40" t="s">
        <v>289</v>
      </c>
      <c r="C2204" s="40" t="s">
        <v>4176</v>
      </c>
      <c r="D2204" s="40" t="s">
        <v>4187</v>
      </c>
      <c r="E2204" s="40" t="s">
        <v>4463</v>
      </c>
      <c r="F2204" s="40" t="s">
        <v>4195</v>
      </c>
      <c r="G2204" s="41" t="s">
        <v>294</v>
      </c>
      <c r="H2204" s="40" t="s">
        <v>5120</v>
      </c>
      <c r="I2204" s="42">
        <v>350</v>
      </c>
      <c r="J2204" s="42">
        <v>49</v>
      </c>
      <c r="K2204" s="42">
        <v>48</v>
      </c>
      <c r="L2204" s="42">
        <v>59</v>
      </c>
      <c r="M2204" s="42">
        <v>96</v>
      </c>
      <c r="N2204" s="42">
        <v>68</v>
      </c>
      <c r="O2204" s="42">
        <v>30</v>
      </c>
      <c r="P2204" s="42">
        <v>71</v>
      </c>
      <c r="Q2204" s="42">
        <v>62</v>
      </c>
      <c r="R2204" s="42">
        <v>86</v>
      </c>
      <c r="S2204" s="42">
        <v>59</v>
      </c>
      <c r="T2204" s="42">
        <v>56</v>
      </c>
      <c r="U2204" s="42">
        <v>21</v>
      </c>
      <c r="V2204" s="42">
        <v>184</v>
      </c>
      <c r="W2204" s="42">
        <v>31</v>
      </c>
      <c r="X2204" s="42">
        <v>27</v>
      </c>
      <c r="Y2204" s="42">
        <v>32</v>
      </c>
      <c r="Z2204" s="42">
        <v>48</v>
      </c>
      <c r="AA2204" s="42">
        <v>34</v>
      </c>
      <c r="AB2204" s="42">
        <v>11</v>
      </c>
      <c r="AC2204" s="42">
        <v>1</v>
      </c>
      <c r="AD2204" s="42">
        <v>38</v>
      </c>
      <c r="AE2204" s="42">
        <v>113</v>
      </c>
      <c r="AF2204" s="42">
        <v>33</v>
      </c>
      <c r="AG2204" s="42">
        <v>166</v>
      </c>
      <c r="AH2204" s="42">
        <v>18</v>
      </c>
      <c r="AI2204" s="42">
        <v>21</v>
      </c>
      <c r="AJ2204" s="42">
        <v>27</v>
      </c>
      <c r="AK2204" s="42">
        <v>48</v>
      </c>
      <c r="AL2204" s="42">
        <v>34</v>
      </c>
      <c r="AM2204" s="42">
        <v>15</v>
      </c>
      <c r="AN2204" s="42">
        <v>3</v>
      </c>
      <c r="AO2204" s="42">
        <v>27</v>
      </c>
      <c r="AP2204" s="42">
        <v>102</v>
      </c>
      <c r="AQ2204" s="42">
        <v>37</v>
      </c>
      <c r="AR2204" s="42">
        <v>292</v>
      </c>
      <c r="AS2204" s="42">
        <v>8</v>
      </c>
      <c r="AT2204" s="42">
        <v>8</v>
      </c>
      <c r="AU2204" s="42">
        <v>20</v>
      </c>
      <c r="AV2204" s="42">
        <v>56</v>
      </c>
      <c r="AW2204" s="42">
        <v>56</v>
      </c>
      <c r="AX2204" s="42">
        <v>24</v>
      </c>
      <c r="AY2204" s="42">
        <v>88</v>
      </c>
      <c r="AZ2204" s="42">
        <v>32</v>
      </c>
      <c r="BA2204" s="42">
        <v>140</v>
      </c>
      <c r="BB2204" s="42">
        <v>8</v>
      </c>
      <c r="BC2204" s="42">
        <v>4</v>
      </c>
      <c r="BD2204" s="42">
        <v>12</v>
      </c>
      <c r="BE2204" s="42">
        <v>28</v>
      </c>
      <c r="BF2204" s="42">
        <v>16</v>
      </c>
      <c r="BG2204" s="42">
        <v>24</v>
      </c>
      <c r="BH2204" s="42">
        <v>44</v>
      </c>
      <c r="BI2204" s="42">
        <v>4</v>
      </c>
      <c r="BJ2204" s="42">
        <v>152</v>
      </c>
      <c r="BK2204" s="42">
        <v>0</v>
      </c>
      <c r="BL2204" s="42">
        <v>4</v>
      </c>
      <c r="BM2204" s="42">
        <v>8</v>
      </c>
      <c r="BN2204" s="42">
        <v>28</v>
      </c>
      <c r="BO2204" s="42">
        <v>40</v>
      </c>
      <c r="BP2204" s="42">
        <v>0</v>
      </c>
      <c r="BQ2204" s="42">
        <v>44</v>
      </c>
      <c r="BR2204" s="42">
        <v>28</v>
      </c>
      <c r="BS2204" s="42">
        <v>24</v>
      </c>
      <c r="BT2204" s="42">
        <v>0</v>
      </c>
      <c r="BU2204" s="42">
        <v>0</v>
      </c>
      <c r="BV2204" s="42">
        <v>0</v>
      </c>
      <c r="BW2204" s="42">
        <v>0</v>
      </c>
      <c r="BX2204" s="42">
        <v>8</v>
      </c>
      <c r="BY2204" s="42">
        <v>0</v>
      </c>
      <c r="BZ2204" s="42">
        <v>0</v>
      </c>
      <c r="CA2204" s="42">
        <v>16</v>
      </c>
      <c r="CB2204" s="42">
        <v>156</v>
      </c>
      <c r="CC2204" s="42">
        <v>4</v>
      </c>
      <c r="CD2204" s="42">
        <v>8</v>
      </c>
      <c r="CE2204" s="42">
        <v>12</v>
      </c>
      <c r="CF2204" s="42">
        <v>52</v>
      </c>
      <c r="CG2204" s="42">
        <v>48</v>
      </c>
      <c r="CH2204" s="42">
        <v>16</v>
      </c>
      <c r="CI2204" s="42">
        <v>4</v>
      </c>
      <c r="CJ2204" s="42">
        <v>12</v>
      </c>
      <c r="CK2204" s="42">
        <v>112</v>
      </c>
      <c r="CL2204" s="42">
        <v>4</v>
      </c>
      <c r="CM2204" s="42">
        <v>0</v>
      </c>
      <c r="CN2204" s="42">
        <v>8</v>
      </c>
      <c r="CO2204" s="42">
        <v>4</v>
      </c>
      <c r="CP2204" s="42">
        <v>0</v>
      </c>
      <c r="CQ2204" s="42">
        <v>8</v>
      </c>
      <c r="CR2204" s="42">
        <v>84</v>
      </c>
      <c r="CS2204" s="42">
        <v>4</v>
      </c>
    </row>
    <row r="2205" spans="1:97">
      <c r="A2205" s="40" t="s">
        <v>5121</v>
      </c>
      <c r="B2205" s="40" t="s">
        <v>289</v>
      </c>
      <c r="C2205" s="40" t="s">
        <v>4176</v>
      </c>
      <c r="D2205" s="40" t="s">
        <v>4177</v>
      </c>
      <c r="E2205" s="40" t="s">
        <v>4381</v>
      </c>
      <c r="F2205" s="40" t="s">
        <v>2814</v>
      </c>
      <c r="G2205" s="41" t="s">
        <v>294</v>
      </c>
      <c r="H2205" s="40" t="s">
        <v>5122</v>
      </c>
      <c r="I2205" s="42">
        <v>1183</v>
      </c>
      <c r="J2205" s="42">
        <v>232.81013300000001</v>
      </c>
      <c r="K2205" s="42">
        <v>183.85199499999999</v>
      </c>
      <c r="L2205" s="42">
        <v>215.81689499999999</v>
      </c>
      <c r="M2205" s="42">
        <v>230.800217</v>
      </c>
      <c r="N2205" s="42">
        <v>177.844673</v>
      </c>
      <c r="O2205" s="42">
        <v>141.87608700000001</v>
      </c>
      <c r="P2205" s="42">
        <v>168</v>
      </c>
      <c r="Q2205" s="42">
        <v>164</v>
      </c>
      <c r="R2205" s="42">
        <v>220</v>
      </c>
      <c r="S2205" s="42">
        <v>170</v>
      </c>
      <c r="T2205" s="42">
        <v>213</v>
      </c>
      <c r="U2205" s="42">
        <v>97</v>
      </c>
      <c r="V2205" s="42">
        <v>577.51266499999997</v>
      </c>
      <c r="W2205" s="42">
        <v>124.897201</v>
      </c>
      <c r="X2205" s="42">
        <v>86.931258</v>
      </c>
      <c r="Y2205" s="42">
        <v>104.91106499999999</v>
      </c>
      <c r="Z2205" s="42">
        <v>108.905781</v>
      </c>
      <c r="AA2205" s="42">
        <v>91.919718000000003</v>
      </c>
      <c r="AB2205" s="42">
        <v>55.951132999999999</v>
      </c>
      <c r="AC2205" s="42">
        <v>3.9965090000000001</v>
      </c>
      <c r="AD2205" s="42">
        <v>158.86842899999999</v>
      </c>
      <c r="AE2205" s="42">
        <v>299.74807900000002</v>
      </c>
      <c r="AF2205" s="42">
        <v>118.896157</v>
      </c>
      <c r="AG2205" s="42">
        <v>605.48733500000003</v>
      </c>
      <c r="AH2205" s="42">
        <v>107.912932</v>
      </c>
      <c r="AI2205" s="42">
        <v>96.920737000000003</v>
      </c>
      <c r="AJ2205" s="42">
        <v>110.90582999999999</v>
      </c>
      <c r="AK2205" s="42">
        <v>121.894437</v>
      </c>
      <c r="AL2205" s="42">
        <v>85.924954</v>
      </c>
      <c r="AM2205" s="42">
        <v>77.931934999999996</v>
      </c>
      <c r="AN2205" s="42">
        <v>3.9965090000000001</v>
      </c>
      <c r="AO2205" s="42">
        <v>148.87715499999999</v>
      </c>
      <c r="AP2205" s="42">
        <v>319.72973000000002</v>
      </c>
      <c r="AQ2205" s="42">
        <v>136.88045</v>
      </c>
      <c r="AR2205" s="42">
        <v>923.20804599999997</v>
      </c>
      <c r="AS2205" s="42">
        <v>7.9930190000000003</v>
      </c>
      <c r="AT2205" s="42">
        <v>59.951230000000002</v>
      </c>
      <c r="AU2205" s="42">
        <v>55.951132999999999</v>
      </c>
      <c r="AV2205" s="42">
        <v>59.947642000000002</v>
      </c>
      <c r="AW2205" s="42">
        <v>143.87434200000001</v>
      </c>
      <c r="AX2205" s="42">
        <v>139.87783200000001</v>
      </c>
      <c r="AY2205" s="42">
        <v>275.75915500000002</v>
      </c>
      <c r="AZ2205" s="42">
        <v>179.853691</v>
      </c>
      <c r="BA2205" s="42">
        <v>415.64416399999999</v>
      </c>
      <c r="BB2205" s="42">
        <v>7.9930190000000003</v>
      </c>
      <c r="BC2205" s="42">
        <v>39.968682999999999</v>
      </c>
      <c r="BD2205" s="42">
        <v>27.975566000000001</v>
      </c>
      <c r="BE2205" s="42">
        <v>35.968584999999997</v>
      </c>
      <c r="BF2205" s="42">
        <v>11.989528</v>
      </c>
      <c r="BG2205" s="42">
        <v>107.905756</v>
      </c>
      <c r="BH2205" s="42">
        <v>135.88132300000001</v>
      </c>
      <c r="BI2205" s="42">
        <v>47.961702000000002</v>
      </c>
      <c r="BJ2205" s="42">
        <v>507.56388199999998</v>
      </c>
      <c r="BK2205" s="42">
        <v>0</v>
      </c>
      <c r="BL2205" s="42">
        <v>19.982547</v>
      </c>
      <c r="BM2205" s="42">
        <v>27.975566000000001</v>
      </c>
      <c r="BN2205" s="42">
        <v>23.979057000000001</v>
      </c>
      <c r="BO2205" s="42">
        <v>131.88481300000001</v>
      </c>
      <c r="BP2205" s="42">
        <v>31.972076000000001</v>
      </c>
      <c r="BQ2205" s="42">
        <v>139.87783200000001</v>
      </c>
      <c r="BR2205" s="42">
        <v>131.891989</v>
      </c>
      <c r="BS2205" s="42">
        <v>75.940855999999997</v>
      </c>
      <c r="BT2205" s="42">
        <v>0</v>
      </c>
      <c r="BU2205" s="42">
        <v>0</v>
      </c>
      <c r="BV2205" s="42">
        <v>0</v>
      </c>
      <c r="BW2205" s="42">
        <v>0</v>
      </c>
      <c r="BX2205" s="42">
        <v>7.9930190000000003</v>
      </c>
      <c r="BY2205" s="42">
        <v>0</v>
      </c>
      <c r="BZ2205" s="42">
        <v>0</v>
      </c>
      <c r="CA2205" s="42">
        <v>67.947837000000007</v>
      </c>
      <c r="CB2205" s="42">
        <v>463.60227800000001</v>
      </c>
      <c r="CC2205" s="42">
        <v>3.9965090000000001</v>
      </c>
      <c r="CD2205" s="42">
        <v>47.961702000000002</v>
      </c>
      <c r="CE2205" s="42">
        <v>39.965094999999998</v>
      </c>
      <c r="CF2205" s="42">
        <v>59.947642000000002</v>
      </c>
      <c r="CG2205" s="42">
        <v>111.902266</v>
      </c>
      <c r="CH2205" s="42">
        <v>119.895285</v>
      </c>
      <c r="CI2205" s="42">
        <v>0</v>
      </c>
      <c r="CJ2205" s="42">
        <v>79.933778000000004</v>
      </c>
      <c r="CK2205" s="42">
        <v>383.66491200000002</v>
      </c>
      <c r="CL2205" s="42">
        <v>3.9965090000000001</v>
      </c>
      <c r="CM2205" s="42">
        <v>11.989528</v>
      </c>
      <c r="CN2205" s="42">
        <v>15.986038000000001</v>
      </c>
      <c r="CO2205" s="42">
        <v>0</v>
      </c>
      <c r="CP2205" s="42">
        <v>23.979057000000001</v>
      </c>
      <c r="CQ2205" s="42">
        <v>19.982547</v>
      </c>
      <c r="CR2205" s="42">
        <v>275.75915500000002</v>
      </c>
      <c r="CS2205" s="42">
        <v>31.972076000000001</v>
      </c>
    </row>
    <row r="2206" spans="1:97">
      <c r="A2206" s="40" t="s">
        <v>5123</v>
      </c>
      <c r="B2206" s="40" t="s">
        <v>289</v>
      </c>
      <c r="C2206" s="40" t="s">
        <v>4176</v>
      </c>
      <c r="D2206" s="40" t="s">
        <v>4177</v>
      </c>
      <c r="E2206" s="40" t="s">
        <v>4381</v>
      </c>
      <c r="F2206" s="40" t="s">
        <v>2814</v>
      </c>
      <c r="G2206" s="41" t="s">
        <v>294</v>
      </c>
      <c r="H2206" s="40" t="s">
        <v>5124</v>
      </c>
      <c r="I2206" s="42">
        <v>474</v>
      </c>
      <c r="J2206" s="42">
        <v>89.510729999999995</v>
      </c>
      <c r="K2206" s="42">
        <v>68.150215000000003</v>
      </c>
      <c r="L2206" s="42">
        <v>90.527896999999996</v>
      </c>
      <c r="M2206" s="42">
        <v>98.665235999999993</v>
      </c>
      <c r="N2206" s="42">
        <v>80.356223</v>
      </c>
      <c r="O2206" s="42">
        <v>46.789700000000003</v>
      </c>
      <c r="P2206" s="42">
        <v>72</v>
      </c>
      <c r="Q2206" s="42">
        <v>54</v>
      </c>
      <c r="R2206" s="42">
        <v>93</v>
      </c>
      <c r="S2206" s="42">
        <v>77</v>
      </c>
      <c r="T2206" s="42">
        <v>65</v>
      </c>
      <c r="U2206" s="42">
        <v>31</v>
      </c>
      <c r="V2206" s="42">
        <v>243.103004</v>
      </c>
      <c r="W2206" s="42">
        <v>45.772531999999998</v>
      </c>
      <c r="X2206" s="42">
        <v>38.652360999999999</v>
      </c>
      <c r="Y2206" s="42">
        <v>48.824033999999997</v>
      </c>
      <c r="Z2206" s="42">
        <v>52.892704000000002</v>
      </c>
      <c r="AA2206" s="42">
        <v>38.652360999999999</v>
      </c>
      <c r="AB2206" s="42">
        <v>17.291844999999999</v>
      </c>
      <c r="AC2206" s="42">
        <v>1.0171669999999999</v>
      </c>
      <c r="AD2206" s="42">
        <v>63.064377999999998</v>
      </c>
      <c r="AE2206" s="42">
        <v>136.30042900000001</v>
      </c>
      <c r="AF2206" s="42">
        <v>43.738197</v>
      </c>
      <c r="AG2206" s="42">
        <v>230.896996</v>
      </c>
      <c r="AH2206" s="42">
        <v>43.738197</v>
      </c>
      <c r="AI2206" s="42">
        <v>29.497854</v>
      </c>
      <c r="AJ2206" s="42">
        <v>41.703862999999998</v>
      </c>
      <c r="AK2206" s="42">
        <v>45.772531999999998</v>
      </c>
      <c r="AL2206" s="42">
        <v>41.703862999999998</v>
      </c>
      <c r="AM2206" s="42">
        <v>23.394850000000002</v>
      </c>
      <c r="AN2206" s="42">
        <v>5.0858369999999997</v>
      </c>
      <c r="AO2206" s="42">
        <v>47.806866999999997</v>
      </c>
      <c r="AP2206" s="42">
        <v>128.16309000000001</v>
      </c>
      <c r="AQ2206" s="42">
        <v>54.927039000000001</v>
      </c>
      <c r="AR2206" s="42">
        <v>374.31759699999998</v>
      </c>
      <c r="AS2206" s="42">
        <v>8.1373390000000008</v>
      </c>
      <c r="AT2206" s="42">
        <v>16.274678000000002</v>
      </c>
      <c r="AU2206" s="42">
        <v>8.1373390000000008</v>
      </c>
      <c r="AV2206" s="42">
        <v>52.892704000000002</v>
      </c>
      <c r="AW2206" s="42">
        <v>61.030042999999999</v>
      </c>
      <c r="AX2206" s="42">
        <v>56.961373000000002</v>
      </c>
      <c r="AY2206" s="42">
        <v>126.128755</v>
      </c>
      <c r="AZ2206" s="42">
        <v>44.755364999999998</v>
      </c>
      <c r="BA2206" s="42">
        <v>199.36480700000001</v>
      </c>
      <c r="BB2206" s="42">
        <v>0</v>
      </c>
      <c r="BC2206" s="42">
        <v>16.274678000000002</v>
      </c>
      <c r="BD2206" s="42">
        <v>0</v>
      </c>
      <c r="BE2206" s="42">
        <v>28.480687</v>
      </c>
      <c r="BF2206" s="42">
        <v>12.206009</v>
      </c>
      <c r="BG2206" s="42">
        <v>44.755364999999998</v>
      </c>
      <c r="BH2206" s="42">
        <v>73.236052000000001</v>
      </c>
      <c r="BI2206" s="42">
        <v>24.412016999999999</v>
      </c>
      <c r="BJ2206" s="42">
        <v>174.95278999999999</v>
      </c>
      <c r="BK2206" s="42">
        <v>8.1373390000000008</v>
      </c>
      <c r="BL2206" s="42">
        <v>0</v>
      </c>
      <c r="BM2206" s="42">
        <v>8.1373390000000008</v>
      </c>
      <c r="BN2206" s="42">
        <v>24.412016999999999</v>
      </c>
      <c r="BO2206" s="42">
        <v>48.824033999999997</v>
      </c>
      <c r="BP2206" s="42">
        <v>12.206009</v>
      </c>
      <c r="BQ2206" s="42">
        <v>52.892704000000002</v>
      </c>
      <c r="BR2206" s="42">
        <v>20.343347999999999</v>
      </c>
      <c r="BS2206" s="42">
        <v>48.824033999999997</v>
      </c>
      <c r="BT2206" s="42">
        <v>0</v>
      </c>
      <c r="BU2206" s="42">
        <v>0</v>
      </c>
      <c r="BV2206" s="42">
        <v>0</v>
      </c>
      <c r="BW2206" s="42">
        <v>4.06867</v>
      </c>
      <c r="BX2206" s="42">
        <v>8.1373390000000008</v>
      </c>
      <c r="BY2206" s="42">
        <v>8.1373390000000008</v>
      </c>
      <c r="BZ2206" s="42">
        <v>0</v>
      </c>
      <c r="CA2206" s="42">
        <v>28.480687</v>
      </c>
      <c r="CB2206" s="42">
        <v>174.95278999999999</v>
      </c>
      <c r="CC2206" s="42">
        <v>0</v>
      </c>
      <c r="CD2206" s="42">
        <v>12.206009</v>
      </c>
      <c r="CE2206" s="42">
        <v>8.1373390000000008</v>
      </c>
      <c r="CF2206" s="42">
        <v>40.686695</v>
      </c>
      <c r="CG2206" s="42">
        <v>48.824033999999997</v>
      </c>
      <c r="CH2206" s="42">
        <v>44.755364999999998</v>
      </c>
      <c r="CI2206" s="42">
        <v>12.206009</v>
      </c>
      <c r="CJ2206" s="42">
        <v>8.1373390000000008</v>
      </c>
      <c r="CK2206" s="42">
        <v>150.540773</v>
      </c>
      <c r="CL2206" s="42">
        <v>8.1373390000000008</v>
      </c>
      <c r="CM2206" s="42">
        <v>4.06867</v>
      </c>
      <c r="CN2206" s="42">
        <v>0</v>
      </c>
      <c r="CO2206" s="42">
        <v>8.1373390000000008</v>
      </c>
      <c r="CP2206" s="42">
        <v>4.06867</v>
      </c>
      <c r="CQ2206" s="42">
        <v>4.06867</v>
      </c>
      <c r="CR2206" s="42">
        <v>113.922747</v>
      </c>
      <c r="CS2206" s="42">
        <v>8.1373390000000008</v>
      </c>
    </row>
    <row r="2207" spans="1:97">
      <c r="A2207" s="40" t="s">
        <v>5125</v>
      </c>
      <c r="B2207" s="40" t="s">
        <v>289</v>
      </c>
      <c r="C2207" s="40" t="s">
        <v>4176</v>
      </c>
      <c r="D2207" s="40" t="s">
        <v>4187</v>
      </c>
      <c r="E2207" s="40" t="s">
        <v>4326</v>
      </c>
      <c r="F2207" s="40" t="s">
        <v>2814</v>
      </c>
      <c r="G2207" s="41" t="s">
        <v>294</v>
      </c>
      <c r="H2207" s="40" t="s">
        <v>5126</v>
      </c>
      <c r="I2207" s="42">
        <v>681</v>
      </c>
      <c r="J2207" s="42">
        <v>117</v>
      </c>
      <c r="K2207" s="42">
        <v>82</v>
      </c>
      <c r="L2207" s="42">
        <v>136</v>
      </c>
      <c r="M2207" s="42">
        <v>192</v>
      </c>
      <c r="N2207" s="42">
        <v>93</v>
      </c>
      <c r="O2207" s="42">
        <v>61</v>
      </c>
      <c r="P2207" s="42">
        <v>133</v>
      </c>
      <c r="Q2207" s="42">
        <v>88</v>
      </c>
      <c r="R2207" s="42">
        <v>170</v>
      </c>
      <c r="S2207" s="42">
        <v>144</v>
      </c>
      <c r="T2207" s="42">
        <v>84</v>
      </c>
      <c r="U2207" s="42">
        <v>54</v>
      </c>
      <c r="V2207" s="42">
        <v>337</v>
      </c>
      <c r="W2207" s="42">
        <v>60</v>
      </c>
      <c r="X2207" s="42">
        <v>46</v>
      </c>
      <c r="Y2207" s="42">
        <v>64</v>
      </c>
      <c r="Z2207" s="42">
        <v>100</v>
      </c>
      <c r="AA2207" s="42">
        <v>42</v>
      </c>
      <c r="AB2207" s="42">
        <v>25</v>
      </c>
      <c r="AC2207" s="42">
        <v>0</v>
      </c>
      <c r="AD2207" s="42">
        <v>71</v>
      </c>
      <c r="AE2207" s="42">
        <v>219</v>
      </c>
      <c r="AF2207" s="42">
        <v>47</v>
      </c>
      <c r="AG2207" s="42">
        <v>344</v>
      </c>
      <c r="AH2207" s="42">
        <v>57</v>
      </c>
      <c r="AI2207" s="42">
        <v>36</v>
      </c>
      <c r="AJ2207" s="42">
        <v>72</v>
      </c>
      <c r="AK2207" s="42">
        <v>92</v>
      </c>
      <c r="AL2207" s="42">
        <v>51</v>
      </c>
      <c r="AM2207" s="42">
        <v>34</v>
      </c>
      <c r="AN2207" s="42">
        <v>2</v>
      </c>
      <c r="AO2207" s="42">
        <v>69</v>
      </c>
      <c r="AP2207" s="42">
        <v>209</v>
      </c>
      <c r="AQ2207" s="42">
        <v>66</v>
      </c>
      <c r="AR2207" s="42">
        <v>568</v>
      </c>
      <c r="AS2207" s="42">
        <v>32</v>
      </c>
      <c r="AT2207" s="42">
        <v>36</v>
      </c>
      <c r="AU2207" s="42">
        <v>32</v>
      </c>
      <c r="AV2207" s="42">
        <v>88</v>
      </c>
      <c r="AW2207" s="42">
        <v>96</v>
      </c>
      <c r="AX2207" s="42">
        <v>76</v>
      </c>
      <c r="AY2207" s="42">
        <v>140</v>
      </c>
      <c r="AZ2207" s="42">
        <v>68</v>
      </c>
      <c r="BA2207" s="42">
        <v>292</v>
      </c>
      <c r="BB2207" s="42">
        <v>12</v>
      </c>
      <c r="BC2207" s="42">
        <v>24</v>
      </c>
      <c r="BD2207" s="42">
        <v>20</v>
      </c>
      <c r="BE2207" s="42">
        <v>60</v>
      </c>
      <c r="BF2207" s="42">
        <v>24</v>
      </c>
      <c r="BG2207" s="42">
        <v>48</v>
      </c>
      <c r="BH2207" s="42">
        <v>76</v>
      </c>
      <c r="BI2207" s="42">
        <v>28</v>
      </c>
      <c r="BJ2207" s="42">
        <v>276</v>
      </c>
      <c r="BK2207" s="42">
        <v>20</v>
      </c>
      <c r="BL2207" s="42">
        <v>12</v>
      </c>
      <c r="BM2207" s="42">
        <v>12</v>
      </c>
      <c r="BN2207" s="42">
        <v>28</v>
      </c>
      <c r="BO2207" s="42">
        <v>72</v>
      </c>
      <c r="BP2207" s="42">
        <v>28</v>
      </c>
      <c r="BQ2207" s="42">
        <v>64</v>
      </c>
      <c r="BR2207" s="42">
        <v>40</v>
      </c>
      <c r="BS2207" s="42">
        <v>64</v>
      </c>
      <c r="BT2207" s="42">
        <v>0</v>
      </c>
      <c r="BU2207" s="42">
        <v>0</v>
      </c>
      <c r="BV2207" s="42">
        <v>0</v>
      </c>
      <c r="BW2207" s="42">
        <v>8</v>
      </c>
      <c r="BX2207" s="42">
        <v>12</v>
      </c>
      <c r="BY2207" s="42">
        <v>28</v>
      </c>
      <c r="BZ2207" s="42">
        <v>0</v>
      </c>
      <c r="CA2207" s="42">
        <v>16</v>
      </c>
      <c r="CB2207" s="42">
        <v>268</v>
      </c>
      <c r="CC2207" s="42">
        <v>20</v>
      </c>
      <c r="CD2207" s="42">
        <v>24</v>
      </c>
      <c r="CE2207" s="42">
        <v>20</v>
      </c>
      <c r="CF2207" s="42">
        <v>64</v>
      </c>
      <c r="CG2207" s="42">
        <v>68</v>
      </c>
      <c r="CH2207" s="42">
        <v>44</v>
      </c>
      <c r="CI2207" s="42">
        <v>0</v>
      </c>
      <c r="CJ2207" s="42">
        <v>28</v>
      </c>
      <c r="CK2207" s="42">
        <v>236</v>
      </c>
      <c r="CL2207" s="42">
        <v>12</v>
      </c>
      <c r="CM2207" s="42">
        <v>12</v>
      </c>
      <c r="CN2207" s="42">
        <v>12</v>
      </c>
      <c r="CO2207" s="42">
        <v>16</v>
      </c>
      <c r="CP2207" s="42">
        <v>16</v>
      </c>
      <c r="CQ2207" s="42">
        <v>4</v>
      </c>
      <c r="CR2207" s="42">
        <v>140</v>
      </c>
      <c r="CS2207" s="42">
        <v>24</v>
      </c>
    </row>
    <row r="2208" spans="1:97">
      <c r="A2208" s="40" t="s">
        <v>5127</v>
      </c>
      <c r="B2208" s="40" t="s">
        <v>289</v>
      </c>
      <c r="C2208" s="40" t="s">
        <v>4176</v>
      </c>
      <c r="D2208" s="40" t="s">
        <v>4177</v>
      </c>
      <c r="E2208" s="40" t="s">
        <v>4354</v>
      </c>
      <c r="F2208" s="40" t="s">
        <v>2814</v>
      </c>
      <c r="G2208" s="41" t="s">
        <v>294</v>
      </c>
      <c r="H2208" s="40" t="s">
        <v>5128</v>
      </c>
      <c r="I2208" s="42">
        <v>80</v>
      </c>
      <c r="J2208" s="42">
        <v>14.814814999999999</v>
      </c>
      <c r="K2208" s="42">
        <v>9.8765429999999999</v>
      </c>
      <c r="L2208" s="42">
        <v>20.740741</v>
      </c>
      <c r="M2208" s="42">
        <v>13.827159999999999</v>
      </c>
      <c r="N2208" s="42">
        <v>8.8888890000000007</v>
      </c>
      <c r="O2208" s="42">
        <v>11.851851999999999</v>
      </c>
      <c r="P2208" s="42">
        <v>16</v>
      </c>
      <c r="Q2208" s="42">
        <v>9</v>
      </c>
      <c r="R2208" s="42">
        <v>22</v>
      </c>
      <c r="S2208" s="42">
        <v>8</v>
      </c>
      <c r="T2208" s="42">
        <v>17</v>
      </c>
      <c r="U2208" s="42">
        <v>6</v>
      </c>
      <c r="V2208" s="42">
        <v>43.456789999999998</v>
      </c>
      <c r="W2208" s="42">
        <v>9.8765429999999999</v>
      </c>
      <c r="X2208" s="42">
        <v>6.9135799999999996</v>
      </c>
      <c r="Y2208" s="42">
        <v>10.864198</v>
      </c>
      <c r="Z2208" s="42">
        <v>4.9382720000000004</v>
      </c>
      <c r="AA2208" s="42">
        <v>3.9506169999999998</v>
      </c>
      <c r="AB2208" s="42">
        <v>6.9135799999999996</v>
      </c>
      <c r="AC2208" s="42">
        <v>0</v>
      </c>
      <c r="AD2208" s="42">
        <v>11.851851999999999</v>
      </c>
      <c r="AE2208" s="42">
        <v>22.716049000000002</v>
      </c>
      <c r="AF2208" s="42">
        <v>8.8888890000000007</v>
      </c>
      <c r="AG2208" s="42">
        <v>36.543210000000002</v>
      </c>
      <c r="AH2208" s="42">
        <v>4.9382720000000004</v>
      </c>
      <c r="AI2208" s="42">
        <v>2.9629629999999998</v>
      </c>
      <c r="AJ2208" s="42">
        <v>9.8765429999999999</v>
      </c>
      <c r="AK2208" s="42">
        <v>8.8888890000000007</v>
      </c>
      <c r="AL2208" s="42">
        <v>4.9382720000000004</v>
      </c>
      <c r="AM2208" s="42">
        <v>4.9382720000000004</v>
      </c>
      <c r="AN2208" s="42">
        <v>0</v>
      </c>
      <c r="AO2208" s="42">
        <v>5.9259259999999996</v>
      </c>
      <c r="AP2208" s="42">
        <v>22.716049000000002</v>
      </c>
      <c r="AQ2208" s="42">
        <v>7.9012349999999998</v>
      </c>
      <c r="AR2208" s="42">
        <v>71.111110999999994</v>
      </c>
      <c r="AS2208" s="42">
        <v>11.851851999999999</v>
      </c>
      <c r="AT2208" s="42">
        <v>3.9506169999999998</v>
      </c>
      <c r="AU2208" s="42">
        <v>3.9506169999999998</v>
      </c>
      <c r="AV2208" s="42">
        <v>3.9506169999999998</v>
      </c>
      <c r="AW2208" s="42">
        <v>11.851851999999999</v>
      </c>
      <c r="AX2208" s="42">
        <v>11.851851999999999</v>
      </c>
      <c r="AY2208" s="42">
        <v>19.753086</v>
      </c>
      <c r="AZ2208" s="42">
        <v>3.9506169999999998</v>
      </c>
      <c r="BA2208" s="42">
        <v>35.555556000000003</v>
      </c>
      <c r="BB2208" s="42">
        <v>3.9506169999999998</v>
      </c>
      <c r="BC2208" s="42">
        <v>3.9506169999999998</v>
      </c>
      <c r="BD2208" s="42">
        <v>0</v>
      </c>
      <c r="BE2208" s="42">
        <v>3.9506169999999998</v>
      </c>
      <c r="BF2208" s="42">
        <v>0</v>
      </c>
      <c r="BG2208" s="42">
        <v>11.851851999999999</v>
      </c>
      <c r="BH2208" s="42">
        <v>7.9012349999999998</v>
      </c>
      <c r="BI2208" s="42">
        <v>3.9506169999999998</v>
      </c>
      <c r="BJ2208" s="42">
        <v>35.555556000000003</v>
      </c>
      <c r="BK2208" s="42">
        <v>7.9012349999999998</v>
      </c>
      <c r="BL2208" s="42">
        <v>0</v>
      </c>
      <c r="BM2208" s="42">
        <v>3.9506169999999998</v>
      </c>
      <c r="BN2208" s="42">
        <v>0</v>
      </c>
      <c r="BO2208" s="42">
        <v>11.851851999999999</v>
      </c>
      <c r="BP2208" s="42">
        <v>0</v>
      </c>
      <c r="BQ2208" s="42">
        <v>11.851851999999999</v>
      </c>
      <c r="BR2208" s="42">
        <v>0</v>
      </c>
      <c r="BS2208" s="42">
        <v>3.9506169999999998</v>
      </c>
      <c r="BT2208" s="42">
        <v>0</v>
      </c>
      <c r="BU2208" s="42">
        <v>0</v>
      </c>
      <c r="BV2208" s="42">
        <v>0</v>
      </c>
      <c r="BW2208" s="42">
        <v>0</v>
      </c>
      <c r="BX2208" s="42">
        <v>0</v>
      </c>
      <c r="BY2208" s="42">
        <v>0</v>
      </c>
      <c r="BZ2208" s="42">
        <v>0</v>
      </c>
      <c r="CA2208" s="42">
        <v>3.9506169999999998</v>
      </c>
      <c r="CB2208" s="42">
        <v>47.407406999999999</v>
      </c>
      <c r="CC2208" s="42">
        <v>11.851851999999999</v>
      </c>
      <c r="CD2208" s="42">
        <v>3.9506169999999998</v>
      </c>
      <c r="CE2208" s="42">
        <v>3.9506169999999998</v>
      </c>
      <c r="CF2208" s="42">
        <v>3.9506169999999998</v>
      </c>
      <c r="CG2208" s="42">
        <v>11.851851999999999</v>
      </c>
      <c r="CH2208" s="42">
        <v>11.851851999999999</v>
      </c>
      <c r="CI2208" s="42">
        <v>0</v>
      </c>
      <c r="CJ2208" s="42">
        <v>0</v>
      </c>
      <c r="CK2208" s="42">
        <v>19.753086</v>
      </c>
      <c r="CL2208" s="42">
        <v>0</v>
      </c>
      <c r="CM2208" s="42">
        <v>0</v>
      </c>
      <c r="CN2208" s="42">
        <v>0</v>
      </c>
      <c r="CO2208" s="42">
        <v>0</v>
      </c>
      <c r="CP2208" s="42">
        <v>0</v>
      </c>
      <c r="CQ2208" s="42">
        <v>0</v>
      </c>
      <c r="CR2208" s="42">
        <v>19.753086</v>
      </c>
      <c r="CS2208" s="42">
        <v>0</v>
      </c>
    </row>
    <row r="2209" spans="1:97">
      <c r="A2209" s="40" t="s">
        <v>5129</v>
      </c>
      <c r="B2209" s="40" t="s">
        <v>289</v>
      </c>
      <c r="C2209" s="40" t="s">
        <v>4176</v>
      </c>
      <c r="D2209" s="40" t="s">
        <v>4177</v>
      </c>
      <c r="E2209" s="40" t="s">
        <v>4181</v>
      </c>
      <c r="F2209" s="40" t="s">
        <v>2814</v>
      </c>
      <c r="G2209" s="41" t="s">
        <v>294</v>
      </c>
      <c r="H2209" s="40" t="s">
        <v>5130</v>
      </c>
      <c r="I2209" s="42">
        <v>162</v>
      </c>
      <c r="J2209" s="42">
        <v>37</v>
      </c>
      <c r="K2209" s="42">
        <v>14</v>
      </c>
      <c r="L2209" s="42">
        <v>34</v>
      </c>
      <c r="M2209" s="42">
        <v>40</v>
      </c>
      <c r="N2209" s="42">
        <v>24</v>
      </c>
      <c r="O2209" s="42">
        <v>13</v>
      </c>
      <c r="P2209" s="42">
        <v>25</v>
      </c>
      <c r="Q2209" s="42">
        <v>23</v>
      </c>
      <c r="R2209" s="42">
        <v>36</v>
      </c>
      <c r="S2209" s="42">
        <v>31</v>
      </c>
      <c r="T2209" s="42">
        <v>21</v>
      </c>
      <c r="U2209" s="42">
        <v>15</v>
      </c>
      <c r="V2209" s="42">
        <v>73</v>
      </c>
      <c r="W2209" s="42">
        <v>18</v>
      </c>
      <c r="X2209" s="42">
        <v>3</v>
      </c>
      <c r="Y2209" s="42">
        <v>17</v>
      </c>
      <c r="Z2209" s="42">
        <v>19</v>
      </c>
      <c r="AA2209" s="42">
        <v>11</v>
      </c>
      <c r="AB2209" s="42">
        <v>5</v>
      </c>
      <c r="AC2209" s="42">
        <v>0</v>
      </c>
      <c r="AD2209" s="42">
        <v>19</v>
      </c>
      <c r="AE2209" s="42">
        <v>42</v>
      </c>
      <c r="AF2209" s="42">
        <v>12</v>
      </c>
      <c r="AG2209" s="42">
        <v>89</v>
      </c>
      <c r="AH2209" s="42">
        <v>19</v>
      </c>
      <c r="AI2209" s="42">
        <v>11</v>
      </c>
      <c r="AJ2209" s="42">
        <v>17</v>
      </c>
      <c r="AK2209" s="42">
        <v>21</v>
      </c>
      <c r="AL2209" s="42">
        <v>13</v>
      </c>
      <c r="AM2209" s="42">
        <v>7</v>
      </c>
      <c r="AN2209" s="42">
        <v>1</v>
      </c>
      <c r="AO2209" s="42">
        <v>24</v>
      </c>
      <c r="AP2209" s="42">
        <v>51</v>
      </c>
      <c r="AQ2209" s="42">
        <v>14</v>
      </c>
      <c r="AR2209" s="42">
        <v>124</v>
      </c>
      <c r="AS2209" s="42">
        <v>24</v>
      </c>
      <c r="AT2209" s="42">
        <v>8</v>
      </c>
      <c r="AU2209" s="42">
        <v>8</v>
      </c>
      <c r="AV2209" s="42">
        <v>16</v>
      </c>
      <c r="AW2209" s="42">
        <v>20</v>
      </c>
      <c r="AX2209" s="42">
        <v>4</v>
      </c>
      <c r="AY2209" s="42">
        <v>36</v>
      </c>
      <c r="AZ2209" s="42">
        <v>8</v>
      </c>
      <c r="BA2209" s="42">
        <v>52</v>
      </c>
      <c r="BB2209" s="42">
        <v>16</v>
      </c>
      <c r="BC2209" s="42">
        <v>8</v>
      </c>
      <c r="BD2209" s="42">
        <v>0</v>
      </c>
      <c r="BE2209" s="42">
        <v>8</v>
      </c>
      <c r="BF2209" s="42">
        <v>0</v>
      </c>
      <c r="BG2209" s="42">
        <v>4</v>
      </c>
      <c r="BH2209" s="42">
        <v>12</v>
      </c>
      <c r="BI2209" s="42">
        <v>4</v>
      </c>
      <c r="BJ2209" s="42">
        <v>72</v>
      </c>
      <c r="BK2209" s="42">
        <v>8</v>
      </c>
      <c r="BL2209" s="42">
        <v>0</v>
      </c>
      <c r="BM2209" s="42">
        <v>8</v>
      </c>
      <c r="BN2209" s="42">
        <v>8</v>
      </c>
      <c r="BO2209" s="42">
        <v>20</v>
      </c>
      <c r="BP2209" s="42">
        <v>0</v>
      </c>
      <c r="BQ2209" s="42">
        <v>24</v>
      </c>
      <c r="BR2209" s="42">
        <v>4</v>
      </c>
      <c r="BS2209" s="42">
        <v>8</v>
      </c>
      <c r="BT2209" s="42">
        <v>0</v>
      </c>
      <c r="BU2209" s="42">
        <v>0</v>
      </c>
      <c r="BV2209" s="42">
        <v>0</v>
      </c>
      <c r="BW2209" s="42">
        <v>0</v>
      </c>
      <c r="BX2209" s="42">
        <v>0</v>
      </c>
      <c r="BY2209" s="42">
        <v>0</v>
      </c>
      <c r="BZ2209" s="42">
        <v>0</v>
      </c>
      <c r="CA2209" s="42">
        <v>8</v>
      </c>
      <c r="CB2209" s="42">
        <v>60</v>
      </c>
      <c r="CC2209" s="42">
        <v>12</v>
      </c>
      <c r="CD2209" s="42">
        <v>8</v>
      </c>
      <c r="CE2209" s="42">
        <v>4</v>
      </c>
      <c r="CF2209" s="42">
        <v>16</v>
      </c>
      <c r="CG2209" s="42">
        <v>16</v>
      </c>
      <c r="CH2209" s="42">
        <v>4</v>
      </c>
      <c r="CI2209" s="42">
        <v>0</v>
      </c>
      <c r="CJ2209" s="42">
        <v>0</v>
      </c>
      <c r="CK2209" s="42">
        <v>56</v>
      </c>
      <c r="CL2209" s="42">
        <v>12</v>
      </c>
      <c r="CM2209" s="42">
        <v>0</v>
      </c>
      <c r="CN2209" s="42">
        <v>4</v>
      </c>
      <c r="CO2209" s="42">
        <v>0</v>
      </c>
      <c r="CP2209" s="42">
        <v>4</v>
      </c>
      <c r="CQ2209" s="42">
        <v>0</v>
      </c>
      <c r="CR2209" s="42">
        <v>36</v>
      </c>
      <c r="CS2209" s="42">
        <v>0</v>
      </c>
    </row>
    <row r="2210" spans="1:97">
      <c r="A2210" s="40" t="s">
        <v>5131</v>
      </c>
      <c r="B2210" s="40" t="s">
        <v>289</v>
      </c>
      <c r="C2210" s="40" t="s">
        <v>4176</v>
      </c>
      <c r="D2210" s="40" t="s">
        <v>4187</v>
      </c>
      <c r="E2210" s="40" t="s">
        <v>4246</v>
      </c>
      <c r="F2210" s="40" t="s">
        <v>2814</v>
      </c>
      <c r="G2210" s="41" t="s">
        <v>294</v>
      </c>
      <c r="H2210" s="40" t="s">
        <v>5132</v>
      </c>
      <c r="I2210" s="42">
        <v>246</v>
      </c>
      <c r="J2210" s="42">
        <v>34.077922000000001</v>
      </c>
      <c r="K2210" s="42">
        <v>35.142856999999999</v>
      </c>
      <c r="L2210" s="42">
        <v>34.077922000000001</v>
      </c>
      <c r="M2210" s="42">
        <v>56.441558000000001</v>
      </c>
      <c r="N2210" s="42">
        <v>47.922077999999999</v>
      </c>
      <c r="O2210" s="42">
        <v>38.337662000000002</v>
      </c>
      <c r="P2210" s="42">
        <v>35</v>
      </c>
      <c r="Q2210" s="42">
        <v>33</v>
      </c>
      <c r="R2210" s="42">
        <v>57</v>
      </c>
      <c r="S2210" s="42">
        <v>49</v>
      </c>
      <c r="T2210" s="42">
        <v>46</v>
      </c>
      <c r="U2210" s="42">
        <v>17</v>
      </c>
      <c r="V2210" s="42">
        <v>116.077922</v>
      </c>
      <c r="W2210" s="42">
        <v>15.974026</v>
      </c>
      <c r="X2210" s="42">
        <v>18.103895999999999</v>
      </c>
      <c r="Y2210" s="42">
        <v>12.779221</v>
      </c>
      <c r="Z2210" s="42">
        <v>30.883116999999999</v>
      </c>
      <c r="AA2210" s="42">
        <v>23.428571000000002</v>
      </c>
      <c r="AB2210" s="42">
        <v>14.909091</v>
      </c>
      <c r="AC2210" s="42">
        <v>0</v>
      </c>
      <c r="AD2210" s="42">
        <v>21.298701000000001</v>
      </c>
      <c r="AE2210" s="42">
        <v>68.155844000000002</v>
      </c>
      <c r="AF2210" s="42">
        <v>26.623377000000001</v>
      </c>
      <c r="AG2210" s="42">
        <v>129.922078</v>
      </c>
      <c r="AH2210" s="42">
        <v>18.103895999999999</v>
      </c>
      <c r="AI2210" s="42">
        <v>17.038961</v>
      </c>
      <c r="AJ2210" s="42">
        <v>21.298701000000001</v>
      </c>
      <c r="AK2210" s="42">
        <v>25.558441999999999</v>
      </c>
      <c r="AL2210" s="42">
        <v>24.493506</v>
      </c>
      <c r="AM2210" s="42">
        <v>22.363636</v>
      </c>
      <c r="AN2210" s="42">
        <v>1.064935</v>
      </c>
      <c r="AO2210" s="42">
        <v>22.363636</v>
      </c>
      <c r="AP2210" s="42">
        <v>72.415583999999996</v>
      </c>
      <c r="AQ2210" s="42">
        <v>35.142856999999999</v>
      </c>
      <c r="AR2210" s="42">
        <v>204.46753200000001</v>
      </c>
      <c r="AS2210" s="42">
        <v>8.5194810000000007</v>
      </c>
      <c r="AT2210" s="42">
        <v>8.5194810000000007</v>
      </c>
      <c r="AU2210" s="42">
        <v>8.5194810000000007</v>
      </c>
      <c r="AV2210" s="42">
        <v>12.779221</v>
      </c>
      <c r="AW2210" s="42">
        <v>21.298701000000001</v>
      </c>
      <c r="AX2210" s="42">
        <v>21.298701000000001</v>
      </c>
      <c r="AY2210" s="42">
        <v>89.454544999999996</v>
      </c>
      <c r="AZ2210" s="42">
        <v>34.077922000000001</v>
      </c>
      <c r="BA2210" s="42">
        <v>93.714286000000001</v>
      </c>
      <c r="BB2210" s="42">
        <v>4.2597399999999999</v>
      </c>
      <c r="BC2210" s="42">
        <v>8.5194810000000007</v>
      </c>
      <c r="BD2210" s="42">
        <v>4.2597399999999999</v>
      </c>
      <c r="BE2210" s="42">
        <v>4.2597399999999999</v>
      </c>
      <c r="BF2210" s="42">
        <v>4.2597399999999999</v>
      </c>
      <c r="BG2210" s="42">
        <v>21.298701000000001</v>
      </c>
      <c r="BH2210" s="42">
        <v>38.337662000000002</v>
      </c>
      <c r="BI2210" s="42">
        <v>8.5194810000000007</v>
      </c>
      <c r="BJ2210" s="42">
        <v>110.753247</v>
      </c>
      <c r="BK2210" s="42">
        <v>4.2597399999999999</v>
      </c>
      <c r="BL2210" s="42">
        <v>0</v>
      </c>
      <c r="BM2210" s="42">
        <v>4.2597399999999999</v>
      </c>
      <c r="BN2210" s="42">
        <v>8.5194810000000007</v>
      </c>
      <c r="BO2210" s="42">
        <v>17.038961</v>
      </c>
      <c r="BP2210" s="42">
        <v>0</v>
      </c>
      <c r="BQ2210" s="42">
        <v>51.116883000000001</v>
      </c>
      <c r="BR2210" s="42">
        <v>25.558441999999999</v>
      </c>
      <c r="BS2210" s="42">
        <v>25.558441999999999</v>
      </c>
      <c r="BT2210" s="42">
        <v>0</v>
      </c>
      <c r="BU2210" s="42">
        <v>0</v>
      </c>
      <c r="BV2210" s="42">
        <v>0</v>
      </c>
      <c r="BW2210" s="42">
        <v>4.2597399999999999</v>
      </c>
      <c r="BX2210" s="42">
        <v>4.2597399999999999</v>
      </c>
      <c r="BY2210" s="42">
        <v>0</v>
      </c>
      <c r="BZ2210" s="42">
        <v>0</v>
      </c>
      <c r="CA2210" s="42">
        <v>17.038961</v>
      </c>
      <c r="CB2210" s="42">
        <v>76.675325000000001</v>
      </c>
      <c r="CC2210" s="42">
        <v>0</v>
      </c>
      <c r="CD2210" s="42">
        <v>8.5194810000000007</v>
      </c>
      <c r="CE2210" s="42">
        <v>8.5194810000000007</v>
      </c>
      <c r="CF2210" s="42">
        <v>4.2597399999999999</v>
      </c>
      <c r="CG2210" s="42">
        <v>17.038961</v>
      </c>
      <c r="CH2210" s="42">
        <v>21.298701000000001</v>
      </c>
      <c r="CI2210" s="42">
        <v>0</v>
      </c>
      <c r="CJ2210" s="42">
        <v>17.038961</v>
      </c>
      <c r="CK2210" s="42">
        <v>102.233766</v>
      </c>
      <c r="CL2210" s="42">
        <v>8.5194810000000007</v>
      </c>
      <c r="CM2210" s="42">
        <v>0</v>
      </c>
      <c r="CN2210" s="42">
        <v>0</v>
      </c>
      <c r="CO2210" s="42">
        <v>4.2597399999999999</v>
      </c>
      <c r="CP2210" s="42">
        <v>0</v>
      </c>
      <c r="CQ2210" s="42">
        <v>0</v>
      </c>
      <c r="CR2210" s="42">
        <v>89.454544999999996</v>
      </c>
      <c r="CS2210" s="42">
        <v>0</v>
      </c>
    </row>
    <row r="2211" spans="1:97">
      <c r="A2211" s="40" t="s">
        <v>5133</v>
      </c>
      <c r="B2211" s="40" t="s">
        <v>289</v>
      </c>
      <c r="C2211" s="40" t="s">
        <v>4176</v>
      </c>
      <c r="D2211" s="40" t="s">
        <v>4177</v>
      </c>
      <c r="E2211" s="40" t="s">
        <v>4684</v>
      </c>
      <c r="F2211" s="40" t="s">
        <v>2814</v>
      </c>
      <c r="G2211" s="41" t="s">
        <v>294</v>
      </c>
      <c r="H2211" s="40" t="s">
        <v>5134</v>
      </c>
      <c r="I2211" s="42">
        <v>737</v>
      </c>
      <c r="J2211" s="42">
        <v>117.99265</v>
      </c>
      <c r="K2211" s="42">
        <v>81.997854000000004</v>
      </c>
      <c r="L2211" s="42">
        <v>162.014342</v>
      </c>
      <c r="M2211" s="42">
        <v>217.003513</v>
      </c>
      <c r="N2211" s="42">
        <v>116.99419399999999</v>
      </c>
      <c r="O2211" s="42">
        <v>40.997445999999997</v>
      </c>
      <c r="P2211" s="42">
        <v>102</v>
      </c>
      <c r="Q2211" s="42">
        <v>109</v>
      </c>
      <c r="R2211" s="42">
        <v>182</v>
      </c>
      <c r="S2211" s="42">
        <v>165</v>
      </c>
      <c r="T2211" s="42">
        <v>88</v>
      </c>
      <c r="U2211" s="42">
        <v>40</v>
      </c>
      <c r="V2211" s="42">
        <v>371.99978199999998</v>
      </c>
      <c r="W2211" s="42">
        <v>62.996076000000002</v>
      </c>
      <c r="X2211" s="42">
        <v>44.998677999999998</v>
      </c>
      <c r="Y2211" s="42">
        <v>79.007666</v>
      </c>
      <c r="Z2211" s="42">
        <v>111.001971</v>
      </c>
      <c r="AA2211" s="42">
        <v>56.996450000000003</v>
      </c>
      <c r="AB2211" s="42">
        <v>15.999003</v>
      </c>
      <c r="AC2211" s="42">
        <v>0.99993799999999999</v>
      </c>
      <c r="AD2211" s="42">
        <v>78.995080000000002</v>
      </c>
      <c r="AE2211" s="42">
        <v>240.008004</v>
      </c>
      <c r="AF2211" s="42">
        <v>52.996699</v>
      </c>
      <c r="AG2211" s="42">
        <v>365.00021800000002</v>
      </c>
      <c r="AH2211" s="42">
        <v>54.996574000000003</v>
      </c>
      <c r="AI2211" s="42">
        <v>36.999175999999999</v>
      </c>
      <c r="AJ2211" s="42">
        <v>83.006675999999999</v>
      </c>
      <c r="AK2211" s="42">
        <v>106.001542</v>
      </c>
      <c r="AL2211" s="42">
        <v>59.997743999999997</v>
      </c>
      <c r="AM2211" s="42">
        <v>21.998629999999999</v>
      </c>
      <c r="AN2211" s="42">
        <v>1.9998750000000001</v>
      </c>
      <c r="AO2211" s="42">
        <v>67.995765000000006</v>
      </c>
      <c r="AP2211" s="42">
        <v>239.00806600000001</v>
      </c>
      <c r="AQ2211" s="42">
        <v>57.996388000000003</v>
      </c>
      <c r="AR2211" s="42">
        <v>616.00901699999997</v>
      </c>
      <c r="AS2211" s="42">
        <v>7.9995019999999997</v>
      </c>
      <c r="AT2211" s="42">
        <v>23.998505000000002</v>
      </c>
      <c r="AU2211" s="42">
        <v>39.997509000000001</v>
      </c>
      <c r="AV2211" s="42">
        <v>123.992277</v>
      </c>
      <c r="AW2211" s="42">
        <v>91.99427</v>
      </c>
      <c r="AX2211" s="42">
        <v>63.996014000000002</v>
      </c>
      <c r="AY2211" s="42">
        <v>147.990782</v>
      </c>
      <c r="AZ2211" s="42">
        <v>116.040159</v>
      </c>
      <c r="BA2211" s="42">
        <v>299.99612200000001</v>
      </c>
      <c r="BB2211" s="42">
        <v>3.9997509999999998</v>
      </c>
      <c r="BC2211" s="42">
        <v>15.999003</v>
      </c>
      <c r="BD2211" s="42">
        <v>27.998256000000001</v>
      </c>
      <c r="BE2211" s="42">
        <v>63.996014000000002</v>
      </c>
      <c r="BF2211" s="42">
        <v>15.999003</v>
      </c>
      <c r="BG2211" s="42">
        <v>51.996760999999999</v>
      </c>
      <c r="BH2211" s="42">
        <v>67.995765000000006</v>
      </c>
      <c r="BI2211" s="42">
        <v>52.011569000000001</v>
      </c>
      <c r="BJ2211" s="42">
        <v>316.01289500000001</v>
      </c>
      <c r="BK2211" s="42">
        <v>3.9997509999999998</v>
      </c>
      <c r="BL2211" s="42">
        <v>7.9995019999999997</v>
      </c>
      <c r="BM2211" s="42">
        <v>11.999253</v>
      </c>
      <c r="BN2211" s="42">
        <v>59.996262999999999</v>
      </c>
      <c r="BO2211" s="42">
        <v>75.995266000000001</v>
      </c>
      <c r="BP2211" s="42">
        <v>11.999253</v>
      </c>
      <c r="BQ2211" s="42">
        <v>79.995017000000004</v>
      </c>
      <c r="BR2211" s="42">
        <v>64.028589999999994</v>
      </c>
      <c r="BS2211" s="42">
        <v>43.997259</v>
      </c>
      <c r="BT2211" s="42">
        <v>0</v>
      </c>
      <c r="BU2211" s="42">
        <v>0</v>
      </c>
      <c r="BV2211" s="42">
        <v>0</v>
      </c>
      <c r="BW2211" s="42">
        <v>7.9995019999999997</v>
      </c>
      <c r="BX2211" s="42">
        <v>3.9997509999999998</v>
      </c>
      <c r="BY2211" s="42">
        <v>15.999003</v>
      </c>
      <c r="BZ2211" s="42">
        <v>0</v>
      </c>
      <c r="CA2211" s="42">
        <v>15.999003</v>
      </c>
      <c r="CB2211" s="42">
        <v>348.01682499999998</v>
      </c>
      <c r="CC2211" s="42">
        <v>3.9997509999999998</v>
      </c>
      <c r="CD2211" s="42">
        <v>19.998754000000002</v>
      </c>
      <c r="CE2211" s="42">
        <v>35.997757999999997</v>
      </c>
      <c r="CF2211" s="42">
        <v>99.993772000000007</v>
      </c>
      <c r="CG2211" s="42">
        <v>67.995765000000006</v>
      </c>
      <c r="CH2211" s="42">
        <v>47.997010000000003</v>
      </c>
      <c r="CI2211" s="42">
        <v>3.9997509999999998</v>
      </c>
      <c r="CJ2211" s="42">
        <v>68.034263999999993</v>
      </c>
      <c r="CK2211" s="42">
        <v>223.994933</v>
      </c>
      <c r="CL2211" s="42">
        <v>3.9997509999999998</v>
      </c>
      <c r="CM2211" s="42">
        <v>3.9997509999999998</v>
      </c>
      <c r="CN2211" s="42">
        <v>3.9997509999999998</v>
      </c>
      <c r="CO2211" s="42">
        <v>15.999003</v>
      </c>
      <c r="CP2211" s="42">
        <v>19.998754000000002</v>
      </c>
      <c r="CQ2211" s="42">
        <v>0</v>
      </c>
      <c r="CR2211" s="42">
        <v>143.99103099999999</v>
      </c>
      <c r="CS2211" s="42">
        <v>32.006891000000003</v>
      </c>
    </row>
    <row r="2212" spans="1:97">
      <c r="A2212" s="40" t="s">
        <v>5135</v>
      </c>
      <c r="B2212" s="40" t="s">
        <v>289</v>
      </c>
      <c r="C2212" s="40" t="s">
        <v>4176</v>
      </c>
      <c r="D2212" s="40" t="s">
        <v>4187</v>
      </c>
      <c r="E2212" s="40" t="s">
        <v>4213</v>
      </c>
      <c r="F2212" s="40" t="s">
        <v>4195</v>
      </c>
      <c r="G2212" s="41" t="s">
        <v>294</v>
      </c>
      <c r="H2212" s="40" t="s">
        <v>5136</v>
      </c>
      <c r="I2212" s="42">
        <v>121</v>
      </c>
      <c r="J2212" s="42">
        <v>18.615385</v>
      </c>
      <c r="K2212" s="42">
        <v>14.478631999999999</v>
      </c>
      <c r="L2212" s="42">
        <v>19.649573</v>
      </c>
      <c r="M2212" s="42">
        <v>25.854700999999999</v>
      </c>
      <c r="N2212" s="42">
        <v>22.752137000000001</v>
      </c>
      <c r="O2212" s="42">
        <v>19.649573</v>
      </c>
      <c r="P2212" s="42">
        <v>21</v>
      </c>
      <c r="Q2212" s="42">
        <v>23</v>
      </c>
      <c r="R2212" s="42">
        <v>21</v>
      </c>
      <c r="S2212" s="42">
        <v>26</v>
      </c>
      <c r="T2212" s="42">
        <v>27</v>
      </c>
      <c r="U2212" s="42">
        <v>9</v>
      </c>
      <c r="V2212" s="42">
        <v>66.188034000000002</v>
      </c>
      <c r="W2212" s="42">
        <v>10.34188</v>
      </c>
      <c r="X2212" s="42">
        <v>9.3076919999999994</v>
      </c>
      <c r="Y2212" s="42">
        <v>10.34188</v>
      </c>
      <c r="Z2212" s="42">
        <v>15.512821000000001</v>
      </c>
      <c r="AA2212" s="42">
        <v>12.410256</v>
      </c>
      <c r="AB2212" s="42">
        <v>8.2735040000000009</v>
      </c>
      <c r="AC2212" s="42">
        <v>0</v>
      </c>
      <c r="AD2212" s="42">
        <v>13.444444000000001</v>
      </c>
      <c r="AE2212" s="42">
        <v>38.264957000000003</v>
      </c>
      <c r="AF2212" s="42">
        <v>14.478631999999999</v>
      </c>
      <c r="AG2212" s="42">
        <v>54.811965999999998</v>
      </c>
      <c r="AH2212" s="42">
        <v>8.2735040000000009</v>
      </c>
      <c r="AI2212" s="42">
        <v>5.1709399999999999</v>
      </c>
      <c r="AJ2212" s="42">
        <v>9.3076919999999994</v>
      </c>
      <c r="AK2212" s="42">
        <v>10.34188</v>
      </c>
      <c r="AL2212" s="42">
        <v>10.34188</v>
      </c>
      <c r="AM2212" s="42">
        <v>11.376068</v>
      </c>
      <c r="AN2212" s="42">
        <v>0</v>
      </c>
      <c r="AO2212" s="42">
        <v>9.3076919999999994</v>
      </c>
      <c r="AP2212" s="42">
        <v>28.957265</v>
      </c>
      <c r="AQ2212" s="42">
        <v>16.547008999999999</v>
      </c>
      <c r="AR2212" s="42">
        <v>107.555556</v>
      </c>
      <c r="AS2212" s="42">
        <v>24.820512999999998</v>
      </c>
      <c r="AT2212" s="42">
        <v>4.1367520000000004</v>
      </c>
      <c r="AU2212" s="42">
        <v>0</v>
      </c>
      <c r="AV2212" s="42">
        <v>12.410256</v>
      </c>
      <c r="AW2212" s="42">
        <v>0</v>
      </c>
      <c r="AX2212" s="42">
        <v>12.410256</v>
      </c>
      <c r="AY2212" s="42">
        <v>45.504274000000002</v>
      </c>
      <c r="AZ2212" s="42">
        <v>8.2735040000000009</v>
      </c>
      <c r="BA2212" s="42">
        <v>57.914529999999999</v>
      </c>
      <c r="BB2212" s="42">
        <v>16.547008999999999</v>
      </c>
      <c r="BC2212" s="42">
        <v>0</v>
      </c>
      <c r="BD2212" s="42">
        <v>0</v>
      </c>
      <c r="BE2212" s="42">
        <v>8.2735040000000009</v>
      </c>
      <c r="BF2212" s="42">
        <v>0</v>
      </c>
      <c r="BG2212" s="42">
        <v>12.410256</v>
      </c>
      <c r="BH2212" s="42">
        <v>16.547008999999999</v>
      </c>
      <c r="BI2212" s="42">
        <v>4.1367520000000004</v>
      </c>
      <c r="BJ2212" s="42">
        <v>49.641025999999997</v>
      </c>
      <c r="BK2212" s="42">
        <v>8.2735040000000009</v>
      </c>
      <c r="BL2212" s="42">
        <v>4.1367520000000004</v>
      </c>
      <c r="BM2212" s="42">
        <v>0</v>
      </c>
      <c r="BN2212" s="42">
        <v>4.1367520000000004</v>
      </c>
      <c r="BO2212" s="42">
        <v>0</v>
      </c>
      <c r="BP2212" s="42">
        <v>0</v>
      </c>
      <c r="BQ2212" s="42">
        <v>28.957265</v>
      </c>
      <c r="BR2212" s="42">
        <v>4.1367520000000004</v>
      </c>
      <c r="BS2212" s="42">
        <v>12.410256</v>
      </c>
      <c r="BT2212" s="42">
        <v>0</v>
      </c>
      <c r="BU2212" s="42">
        <v>0</v>
      </c>
      <c r="BV2212" s="42">
        <v>0</v>
      </c>
      <c r="BW2212" s="42">
        <v>0</v>
      </c>
      <c r="BX2212" s="42">
        <v>0</v>
      </c>
      <c r="BY2212" s="42">
        <v>4.1367520000000004</v>
      </c>
      <c r="BZ2212" s="42">
        <v>0</v>
      </c>
      <c r="CA2212" s="42">
        <v>8.2735040000000009</v>
      </c>
      <c r="CB2212" s="42">
        <v>45.504274000000002</v>
      </c>
      <c r="CC2212" s="42">
        <v>20.683761000000001</v>
      </c>
      <c r="CD2212" s="42">
        <v>4.1367520000000004</v>
      </c>
      <c r="CE2212" s="42">
        <v>0</v>
      </c>
      <c r="CF2212" s="42">
        <v>12.410256</v>
      </c>
      <c r="CG2212" s="42">
        <v>0</v>
      </c>
      <c r="CH2212" s="42">
        <v>8.2735040000000009</v>
      </c>
      <c r="CI2212" s="42">
        <v>0</v>
      </c>
      <c r="CJ2212" s="42">
        <v>0</v>
      </c>
      <c r="CK2212" s="42">
        <v>49.641025999999997</v>
      </c>
      <c r="CL2212" s="42">
        <v>4.1367520000000004</v>
      </c>
      <c r="CM2212" s="42">
        <v>0</v>
      </c>
      <c r="CN2212" s="42">
        <v>0</v>
      </c>
      <c r="CO2212" s="42">
        <v>0</v>
      </c>
      <c r="CP2212" s="42">
        <v>0</v>
      </c>
      <c r="CQ2212" s="42">
        <v>0</v>
      </c>
      <c r="CR2212" s="42">
        <v>45.504274000000002</v>
      </c>
      <c r="CS2212" s="42">
        <v>0</v>
      </c>
    </row>
    <row r="2213" spans="1:97">
      <c r="A2213" s="40" t="s">
        <v>5137</v>
      </c>
      <c r="B2213" s="40" t="s">
        <v>289</v>
      </c>
      <c r="C2213" s="40" t="s">
        <v>4176</v>
      </c>
      <c r="D2213" s="40" t="s">
        <v>4177</v>
      </c>
      <c r="E2213" s="40" t="s">
        <v>4310</v>
      </c>
      <c r="F2213" s="40" t="s">
        <v>2814</v>
      </c>
      <c r="G2213" s="41" t="s">
        <v>294</v>
      </c>
      <c r="H2213" s="40" t="s">
        <v>5138</v>
      </c>
      <c r="I2213" s="42">
        <v>357</v>
      </c>
      <c r="J2213" s="42">
        <v>74.654089999999997</v>
      </c>
      <c r="K2213" s="42">
        <v>66.399292000000003</v>
      </c>
      <c r="L2213" s="42">
        <v>68.529420999999999</v>
      </c>
      <c r="M2213" s="42">
        <v>102.361244</v>
      </c>
      <c r="N2213" s="42">
        <v>27.627438999999999</v>
      </c>
      <c r="O2213" s="42">
        <v>17.428515000000001</v>
      </c>
      <c r="P2213" s="42">
        <v>65</v>
      </c>
      <c r="Q2213" s="42">
        <v>52</v>
      </c>
      <c r="R2213" s="42">
        <v>68</v>
      </c>
      <c r="S2213" s="42">
        <v>46</v>
      </c>
      <c r="T2213" s="42">
        <v>30</v>
      </c>
      <c r="U2213" s="42">
        <v>13</v>
      </c>
      <c r="V2213" s="42">
        <v>180.93015800000001</v>
      </c>
      <c r="W2213" s="42">
        <v>42.899253000000002</v>
      </c>
      <c r="X2213" s="42">
        <v>32.673757000000002</v>
      </c>
      <c r="Y2213" s="42">
        <v>29.677852000000001</v>
      </c>
      <c r="Z2213" s="42">
        <v>56.253512000000001</v>
      </c>
      <c r="AA2213" s="42">
        <v>14.299751000000001</v>
      </c>
      <c r="AB2213" s="42">
        <v>5.1260339999999998</v>
      </c>
      <c r="AC2213" s="42">
        <v>0</v>
      </c>
      <c r="AD2213" s="42">
        <v>62.325037000000002</v>
      </c>
      <c r="AE2213" s="42">
        <v>107.354418</v>
      </c>
      <c r="AF2213" s="42">
        <v>11.250702</v>
      </c>
      <c r="AG2213" s="42">
        <v>176.06984199999999</v>
      </c>
      <c r="AH2213" s="42">
        <v>31.754836999999998</v>
      </c>
      <c r="AI2213" s="42">
        <v>33.725535000000001</v>
      </c>
      <c r="AJ2213" s="42">
        <v>38.851568999999998</v>
      </c>
      <c r="AK2213" s="42">
        <v>46.107731999999999</v>
      </c>
      <c r="AL2213" s="42">
        <v>13.327688</v>
      </c>
      <c r="AM2213" s="42">
        <v>11.277274</v>
      </c>
      <c r="AN2213" s="42">
        <v>1.025207</v>
      </c>
      <c r="AO2213" s="42">
        <v>53.204464000000002</v>
      </c>
      <c r="AP2213" s="42">
        <v>103.38645</v>
      </c>
      <c r="AQ2213" s="42">
        <v>19.478928</v>
      </c>
      <c r="AR2213" s="42">
        <v>273.90510999999998</v>
      </c>
      <c r="AS2213" s="42">
        <v>8.2016539999999996</v>
      </c>
      <c r="AT2213" s="42">
        <v>16.190733999999999</v>
      </c>
      <c r="AU2213" s="42">
        <v>12.302481</v>
      </c>
      <c r="AV2213" s="42">
        <v>73.814886000000001</v>
      </c>
      <c r="AW2213" s="42">
        <v>53.310751000000003</v>
      </c>
      <c r="AX2213" s="42">
        <v>40.901983000000001</v>
      </c>
      <c r="AY2213" s="42">
        <v>20.504135000000002</v>
      </c>
      <c r="AZ2213" s="42">
        <v>48.678488000000002</v>
      </c>
      <c r="BA2213" s="42">
        <v>142.99750800000001</v>
      </c>
      <c r="BB2213" s="42">
        <v>8.2016539999999996</v>
      </c>
      <c r="BC2213" s="42">
        <v>16.190733999999999</v>
      </c>
      <c r="BD2213" s="42">
        <v>8.2016539999999996</v>
      </c>
      <c r="BE2213" s="42">
        <v>41.008270000000003</v>
      </c>
      <c r="BF2213" s="42">
        <v>8.2016539999999996</v>
      </c>
      <c r="BG2213" s="42">
        <v>36.801155999999999</v>
      </c>
      <c r="BH2213" s="42">
        <v>4.1008269999999998</v>
      </c>
      <c r="BI2213" s="42">
        <v>20.291561000000002</v>
      </c>
      <c r="BJ2213" s="42">
        <v>130.907602</v>
      </c>
      <c r="BK2213" s="42">
        <v>0</v>
      </c>
      <c r="BL2213" s="42">
        <v>0</v>
      </c>
      <c r="BM2213" s="42">
        <v>4.1008269999999998</v>
      </c>
      <c r="BN2213" s="42">
        <v>32.806615999999998</v>
      </c>
      <c r="BO2213" s="42">
        <v>45.109096999999998</v>
      </c>
      <c r="BP2213" s="42">
        <v>4.1008269999999998</v>
      </c>
      <c r="BQ2213" s="42">
        <v>16.403307999999999</v>
      </c>
      <c r="BR2213" s="42">
        <v>28.386927</v>
      </c>
      <c r="BS2213" s="42">
        <v>61.087255999999996</v>
      </c>
      <c r="BT2213" s="42">
        <v>0</v>
      </c>
      <c r="BU2213" s="42">
        <v>0</v>
      </c>
      <c r="BV2213" s="42">
        <v>0</v>
      </c>
      <c r="BW2213" s="42">
        <v>0</v>
      </c>
      <c r="BX2213" s="42">
        <v>12.302481</v>
      </c>
      <c r="BY2213" s="42">
        <v>12.302481</v>
      </c>
      <c r="BZ2213" s="42">
        <v>0</v>
      </c>
      <c r="CA2213" s="42">
        <v>36.482294000000003</v>
      </c>
      <c r="CB2213" s="42">
        <v>175.91041100000001</v>
      </c>
      <c r="CC2213" s="42">
        <v>4.1008269999999998</v>
      </c>
      <c r="CD2213" s="42">
        <v>16.190733999999999</v>
      </c>
      <c r="CE2213" s="42">
        <v>12.302481</v>
      </c>
      <c r="CF2213" s="42">
        <v>65.613231999999996</v>
      </c>
      <c r="CG2213" s="42">
        <v>36.907443000000001</v>
      </c>
      <c r="CH2213" s="42">
        <v>28.599502000000001</v>
      </c>
      <c r="CI2213" s="42">
        <v>0</v>
      </c>
      <c r="CJ2213" s="42">
        <v>12.196194</v>
      </c>
      <c r="CK2213" s="42">
        <v>36.907443000000001</v>
      </c>
      <c r="CL2213" s="42">
        <v>4.1008269999999998</v>
      </c>
      <c r="CM2213" s="42">
        <v>0</v>
      </c>
      <c r="CN2213" s="42">
        <v>0</v>
      </c>
      <c r="CO2213" s="42">
        <v>8.2016539999999996</v>
      </c>
      <c r="CP2213" s="42">
        <v>4.1008269999999998</v>
      </c>
      <c r="CQ2213" s="42">
        <v>0</v>
      </c>
      <c r="CR2213" s="42">
        <v>20.504135000000002</v>
      </c>
      <c r="CS2213" s="42">
        <v>0</v>
      </c>
    </row>
    <row r="2214" spans="1:97">
      <c r="A2214" s="40" t="s">
        <v>5139</v>
      </c>
      <c r="B2214" s="40" t="s">
        <v>289</v>
      </c>
      <c r="C2214" s="40" t="s">
        <v>4176</v>
      </c>
      <c r="D2214" s="40" t="s">
        <v>4177</v>
      </c>
      <c r="E2214" s="40" t="s">
        <v>4181</v>
      </c>
      <c r="F2214" s="40" t="s">
        <v>2814</v>
      </c>
      <c r="G2214" s="41" t="s">
        <v>294</v>
      </c>
      <c r="H2214" s="40" t="s">
        <v>5140</v>
      </c>
      <c r="I2214" s="42">
        <v>602</v>
      </c>
      <c r="J2214" s="42">
        <v>133.88797400000001</v>
      </c>
      <c r="K2214" s="42">
        <v>59.505766000000001</v>
      </c>
      <c r="L2214" s="42">
        <v>140.83031299999999</v>
      </c>
      <c r="M2214" s="42">
        <v>117.028007</v>
      </c>
      <c r="N2214" s="42">
        <v>91.242175000000003</v>
      </c>
      <c r="O2214" s="42">
        <v>59.505766000000001</v>
      </c>
      <c r="P2214" s="42">
        <v>89</v>
      </c>
      <c r="Q2214" s="42">
        <v>77</v>
      </c>
      <c r="R2214" s="42">
        <v>112</v>
      </c>
      <c r="S2214" s="42">
        <v>117</v>
      </c>
      <c r="T2214" s="42">
        <v>80</v>
      </c>
      <c r="U2214" s="42">
        <v>37</v>
      </c>
      <c r="V2214" s="42">
        <v>308.438221</v>
      </c>
      <c r="W2214" s="42">
        <v>66.448104999999998</v>
      </c>
      <c r="X2214" s="42">
        <v>36.695222000000001</v>
      </c>
      <c r="Y2214" s="42">
        <v>67.439868000000004</v>
      </c>
      <c r="Z2214" s="42">
        <v>63.472816999999999</v>
      </c>
      <c r="AA2214" s="42">
        <v>40.662272999999999</v>
      </c>
      <c r="AB2214" s="42">
        <v>32.728171000000003</v>
      </c>
      <c r="AC2214" s="42">
        <v>0.99176299999999995</v>
      </c>
      <c r="AD2214" s="42">
        <v>86.283360999999999</v>
      </c>
      <c r="AE2214" s="42">
        <v>163.64085700000001</v>
      </c>
      <c r="AF2214" s="42">
        <v>58.514003000000002</v>
      </c>
      <c r="AG2214" s="42">
        <v>293.561779</v>
      </c>
      <c r="AH2214" s="42">
        <v>67.439868000000004</v>
      </c>
      <c r="AI2214" s="42">
        <v>22.810544</v>
      </c>
      <c r="AJ2214" s="42">
        <v>73.390445</v>
      </c>
      <c r="AK2214" s="42">
        <v>53.555188999999999</v>
      </c>
      <c r="AL2214" s="42">
        <v>50.579901</v>
      </c>
      <c r="AM2214" s="42">
        <v>23.802306000000002</v>
      </c>
      <c r="AN2214" s="42">
        <v>1.9835259999999999</v>
      </c>
      <c r="AO2214" s="42">
        <v>78.349259000000004</v>
      </c>
      <c r="AP2214" s="42">
        <v>159.67380600000001</v>
      </c>
      <c r="AQ2214" s="42">
        <v>55.538715000000003</v>
      </c>
      <c r="AR2214" s="42">
        <v>476.04612900000001</v>
      </c>
      <c r="AS2214" s="42">
        <v>15.868204</v>
      </c>
      <c r="AT2214" s="42">
        <v>27.769356999999999</v>
      </c>
      <c r="AU2214" s="42">
        <v>43.637562000000003</v>
      </c>
      <c r="AV2214" s="42">
        <v>75.37397</v>
      </c>
      <c r="AW2214" s="42">
        <v>87.275124000000005</v>
      </c>
      <c r="AX2214" s="42">
        <v>51.571663999999998</v>
      </c>
      <c r="AY2214" s="42">
        <v>115.044481</v>
      </c>
      <c r="AZ2214" s="42">
        <v>59.505766000000001</v>
      </c>
      <c r="BA2214" s="42">
        <v>245.957166</v>
      </c>
      <c r="BB2214" s="42">
        <v>15.868204</v>
      </c>
      <c r="BC2214" s="42">
        <v>19.835255</v>
      </c>
      <c r="BD2214" s="42">
        <v>23.802306000000002</v>
      </c>
      <c r="BE2214" s="42">
        <v>35.70346</v>
      </c>
      <c r="BF2214" s="42">
        <v>15.868204</v>
      </c>
      <c r="BG2214" s="42">
        <v>43.637562000000003</v>
      </c>
      <c r="BH2214" s="42">
        <v>59.505766000000001</v>
      </c>
      <c r="BI2214" s="42">
        <v>31.736408999999998</v>
      </c>
      <c r="BJ2214" s="42">
        <v>230.08896200000001</v>
      </c>
      <c r="BK2214" s="42">
        <v>0</v>
      </c>
      <c r="BL2214" s="42">
        <v>7.9341020000000002</v>
      </c>
      <c r="BM2214" s="42">
        <v>19.835255</v>
      </c>
      <c r="BN2214" s="42">
        <v>39.670510999999998</v>
      </c>
      <c r="BO2214" s="42">
        <v>71.406919000000002</v>
      </c>
      <c r="BP2214" s="42">
        <v>7.9341020000000002</v>
      </c>
      <c r="BQ2214" s="42">
        <v>55.538715000000003</v>
      </c>
      <c r="BR2214" s="42">
        <v>27.769356999999999</v>
      </c>
      <c r="BS2214" s="42">
        <v>67.439868000000004</v>
      </c>
      <c r="BT2214" s="42">
        <v>0</v>
      </c>
      <c r="BU2214" s="42">
        <v>0</v>
      </c>
      <c r="BV2214" s="42">
        <v>0</v>
      </c>
      <c r="BW2214" s="42">
        <v>7.9341020000000002</v>
      </c>
      <c r="BX2214" s="42">
        <v>0</v>
      </c>
      <c r="BY2214" s="42">
        <v>11.901153000000001</v>
      </c>
      <c r="BZ2214" s="42">
        <v>0</v>
      </c>
      <c r="CA2214" s="42">
        <v>47.604613000000001</v>
      </c>
      <c r="CB2214" s="42">
        <v>277.69357500000001</v>
      </c>
      <c r="CC2214" s="42">
        <v>11.901153000000001</v>
      </c>
      <c r="CD2214" s="42">
        <v>23.802306000000002</v>
      </c>
      <c r="CE2214" s="42">
        <v>43.637562000000003</v>
      </c>
      <c r="CF2214" s="42">
        <v>63.472816999999999</v>
      </c>
      <c r="CG2214" s="42">
        <v>83.308071999999996</v>
      </c>
      <c r="CH2214" s="42">
        <v>39.670510999999998</v>
      </c>
      <c r="CI2214" s="42">
        <v>0</v>
      </c>
      <c r="CJ2214" s="42">
        <v>11.901153000000001</v>
      </c>
      <c r="CK2214" s="42">
        <v>130.91268500000001</v>
      </c>
      <c r="CL2214" s="42">
        <v>3.9670510000000001</v>
      </c>
      <c r="CM2214" s="42">
        <v>3.9670510000000001</v>
      </c>
      <c r="CN2214" s="42">
        <v>0</v>
      </c>
      <c r="CO2214" s="42">
        <v>3.9670510000000001</v>
      </c>
      <c r="CP2214" s="42">
        <v>3.9670510000000001</v>
      </c>
      <c r="CQ2214" s="42">
        <v>0</v>
      </c>
      <c r="CR2214" s="42">
        <v>115.044481</v>
      </c>
      <c r="CS2214" s="42">
        <v>0</v>
      </c>
    </row>
    <row r="2215" spans="1:97">
      <c r="A2215" s="40" t="s">
        <v>5141</v>
      </c>
      <c r="B2215" s="40" t="s">
        <v>289</v>
      </c>
      <c r="C2215" s="40" t="s">
        <v>4176</v>
      </c>
      <c r="D2215" s="40" t="s">
        <v>4177</v>
      </c>
      <c r="E2215" s="40" t="s">
        <v>4381</v>
      </c>
      <c r="F2215" s="40" t="s">
        <v>2814</v>
      </c>
      <c r="G2215" s="41" t="s">
        <v>294</v>
      </c>
      <c r="H2215" s="40" t="s">
        <v>5142</v>
      </c>
      <c r="I2215" s="42">
        <v>365</v>
      </c>
      <c r="J2215" s="42">
        <v>48.386167</v>
      </c>
      <c r="K2215" s="42">
        <v>44.178674000000001</v>
      </c>
      <c r="L2215" s="42">
        <v>52.59366</v>
      </c>
      <c r="M2215" s="42">
        <v>111.498559</v>
      </c>
      <c r="N2215" s="42">
        <v>72.579250999999999</v>
      </c>
      <c r="O2215" s="42">
        <v>35.763688999999999</v>
      </c>
      <c r="P2215" s="42">
        <v>65</v>
      </c>
      <c r="Q2215" s="42">
        <v>57</v>
      </c>
      <c r="R2215" s="42">
        <v>76</v>
      </c>
      <c r="S2215" s="42">
        <v>83</v>
      </c>
      <c r="T2215" s="42">
        <v>56</v>
      </c>
      <c r="U2215" s="42">
        <v>29</v>
      </c>
      <c r="V2215" s="42">
        <v>178.818444</v>
      </c>
      <c r="W2215" s="42">
        <v>19.985590999999999</v>
      </c>
      <c r="X2215" s="42">
        <v>30.504322999999999</v>
      </c>
      <c r="Y2215" s="42">
        <v>24.193083999999999</v>
      </c>
      <c r="Z2215" s="42">
        <v>56.801152999999999</v>
      </c>
      <c r="AA2215" s="42">
        <v>36.815562</v>
      </c>
      <c r="AB2215" s="42">
        <v>10.518732</v>
      </c>
      <c r="AC2215" s="42">
        <v>0</v>
      </c>
      <c r="AD2215" s="42">
        <v>34.711815999999999</v>
      </c>
      <c r="AE2215" s="42">
        <v>114.654179</v>
      </c>
      <c r="AF2215" s="42">
        <v>29.452449999999999</v>
      </c>
      <c r="AG2215" s="42">
        <v>186.181556</v>
      </c>
      <c r="AH2215" s="42">
        <v>28.400576000000001</v>
      </c>
      <c r="AI2215" s="42">
        <v>13.674352000000001</v>
      </c>
      <c r="AJ2215" s="42">
        <v>28.400576000000001</v>
      </c>
      <c r="AK2215" s="42">
        <v>54.697406000000001</v>
      </c>
      <c r="AL2215" s="42">
        <v>35.763688999999999</v>
      </c>
      <c r="AM2215" s="42">
        <v>21.037464</v>
      </c>
      <c r="AN2215" s="42">
        <v>4.2074930000000004</v>
      </c>
      <c r="AO2215" s="42">
        <v>34.711815999999999</v>
      </c>
      <c r="AP2215" s="42">
        <v>104.135447</v>
      </c>
      <c r="AQ2215" s="42">
        <v>47.334294</v>
      </c>
      <c r="AR2215" s="42">
        <v>319.769452</v>
      </c>
      <c r="AS2215" s="42">
        <v>16.829971</v>
      </c>
      <c r="AT2215" s="42">
        <v>12.622477999999999</v>
      </c>
      <c r="AU2215" s="42">
        <v>16.829971</v>
      </c>
      <c r="AV2215" s="42">
        <v>58.904899</v>
      </c>
      <c r="AW2215" s="42">
        <v>33.659942000000001</v>
      </c>
      <c r="AX2215" s="42">
        <v>63.112392</v>
      </c>
      <c r="AY2215" s="42">
        <v>96.772334000000001</v>
      </c>
      <c r="AZ2215" s="42">
        <v>21.037464</v>
      </c>
      <c r="BA2215" s="42">
        <v>176.714697</v>
      </c>
      <c r="BB2215" s="42">
        <v>12.622477999999999</v>
      </c>
      <c r="BC2215" s="42">
        <v>12.622477999999999</v>
      </c>
      <c r="BD2215" s="42">
        <v>8.4149860000000007</v>
      </c>
      <c r="BE2215" s="42">
        <v>16.829971</v>
      </c>
      <c r="BF2215" s="42">
        <v>8.4149860000000007</v>
      </c>
      <c r="BG2215" s="42">
        <v>50.489913999999999</v>
      </c>
      <c r="BH2215" s="42">
        <v>46.282420999999999</v>
      </c>
      <c r="BI2215" s="42">
        <v>21.037464</v>
      </c>
      <c r="BJ2215" s="42">
        <v>143.054755</v>
      </c>
      <c r="BK2215" s="42">
        <v>4.2074930000000004</v>
      </c>
      <c r="BL2215" s="42">
        <v>0</v>
      </c>
      <c r="BM2215" s="42">
        <v>8.4149860000000007</v>
      </c>
      <c r="BN2215" s="42">
        <v>42.074928</v>
      </c>
      <c r="BO2215" s="42">
        <v>25.244956999999999</v>
      </c>
      <c r="BP2215" s="42">
        <v>12.622477999999999</v>
      </c>
      <c r="BQ2215" s="42">
        <v>50.489913999999999</v>
      </c>
      <c r="BR2215" s="42">
        <v>0</v>
      </c>
      <c r="BS2215" s="42">
        <v>29.452449999999999</v>
      </c>
      <c r="BT2215" s="42">
        <v>0</v>
      </c>
      <c r="BU2215" s="42">
        <v>4.2074930000000004</v>
      </c>
      <c r="BV2215" s="42">
        <v>0</v>
      </c>
      <c r="BW2215" s="42">
        <v>0</v>
      </c>
      <c r="BX2215" s="42">
        <v>0</v>
      </c>
      <c r="BY2215" s="42">
        <v>8.4149860000000007</v>
      </c>
      <c r="BZ2215" s="42">
        <v>0</v>
      </c>
      <c r="CA2215" s="42">
        <v>16.829971</v>
      </c>
      <c r="CB2215" s="42">
        <v>143.054755</v>
      </c>
      <c r="CC2215" s="42">
        <v>8.4149860000000007</v>
      </c>
      <c r="CD2215" s="42">
        <v>4.2074930000000004</v>
      </c>
      <c r="CE2215" s="42">
        <v>16.829971</v>
      </c>
      <c r="CF2215" s="42">
        <v>50.489913999999999</v>
      </c>
      <c r="CG2215" s="42">
        <v>21.037464</v>
      </c>
      <c r="CH2215" s="42">
        <v>42.074928</v>
      </c>
      <c r="CI2215" s="42">
        <v>0</v>
      </c>
      <c r="CJ2215" s="42">
        <v>0</v>
      </c>
      <c r="CK2215" s="42">
        <v>147.262248</v>
      </c>
      <c r="CL2215" s="42">
        <v>8.4149860000000007</v>
      </c>
      <c r="CM2215" s="42">
        <v>4.2074930000000004</v>
      </c>
      <c r="CN2215" s="42">
        <v>0</v>
      </c>
      <c r="CO2215" s="42">
        <v>8.4149860000000007</v>
      </c>
      <c r="CP2215" s="42">
        <v>12.622477999999999</v>
      </c>
      <c r="CQ2215" s="42">
        <v>12.622477999999999</v>
      </c>
      <c r="CR2215" s="42">
        <v>96.772334000000001</v>
      </c>
      <c r="CS2215" s="42">
        <v>4.2074930000000004</v>
      </c>
    </row>
    <row r="2216" spans="1:97">
      <c r="A2216" s="40" t="s">
        <v>5143</v>
      </c>
      <c r="B2216" s="40" t="s">
        <v>289</v>
      </c>
      <c r="C2216" s="40" t="s">
        <v>4176</v>
      </c>
      <c r="D2216" s="40" t="s">
        <v>4177</v>
      </c>
      <c r="E2216" s="40" t="s">
        <v>4181</v>
      </c>
      <c r="F2216" s="40" t="s">
        <v>2814</v>
      </c>
      <c r="G2216" s="41" t="s">
        <v>294</v>
      </c>
      <c r="H2216" s="40" t="s">
        <v>5144</v>
      </c>
      <c r="I2216" s="42">
        <v>800</v>
      </c>
      <c r="J2216" s="42">
        <v>157</v>
      </c>
      <c r="K2216" s="42">
        <v>115</v>
      </c>
      <c r="L2216" s="42">
        <v>167</v>
      </c>
      <c r="M2216" s="42">
        <v>232</v>
      </c>
      <c r="N2216" s="42">
        <v>97</v>
      </c>
      <c r="O2216" s="42">
        <v>32</v>
      </c>
      <c r="P2216" s="42">
        <v>160</v>
      </c>
      <c r="Q2216" s="42">
        <v>145</v>
      </c>
      <c r="R2216" s="42">
        <v>188</v>
      </c>
      <c r="S2216" s="42">
        <v>159</v>
      </c>
      <c r="T2216" s="42">
        <v>56</v>
      </c>
      <c r="U2216" s="42">
        <v>28</v>
      </c>
      <c r="V2216" s="42">
        <v>399</v>
      </c>
      <c r="W2216" s="42">
        <v>77</v>
      </c>
      <c r="X2216" s="42">
        <v>58</v>
      </c>
      <c r="Y2216" s="42">
        <v>85</v>
      </c>
      <c r="Z2216" s="42">
        <v>113</v>
      </c>
      <c r="AA2216" s="42">
        <v>52</v>
      </c>
      <c r="AB2216" s="42">
        <v>14</v>
      </c>
      <c r="AC2216" s="42">
        <v>0</v>
      </c>
      <c r="AD2216" s="42">
        <v>100</v>
      </c>
      <c r="AE2216" s="42">
        <v>264</v>
      </c>
      <c r="AF2216" s="42">
        <v>35</v>
      </c>
      <c r="AG2216" s="42">
        <v>401</v>
      </c>
      <c r="AH2216" s="42">
        <v>80</v>
      </c>
      <c r="AI2216" s="42">
        <v>57</v>
      </c>
      <c r="AJ2216" s="42">
        <v>82</v>
      </c>
      <c r="AK2216" s="42">
        <v>119</v>
      </c>
      <c r="AL2216" s="42">
        <v>45</v>
      </c>
      <c r="AM2216" s="42">
        <v>18</v>
      </c>
      <c r="AN2216" s="42">
        <v>0</v>
      </c>
      <c r="AO2216" s="42">
        <v>103</v>
      </c>
      <c r="AP2216" s="42">
        <v>258</v>
      </c>
      <c r="AQ2216" s="42">
        <v>40</v>
      </c>
      <c r="AR2216" s="42">
        <v>648</v>
      </c>
      <c r="AS2216" s="42">
        <v>20</v>
      </c>
      <c r="AT2216" s="42">
        <v>52</v>
      </c>
      <c r="AU2216" s="42">
        <v>60</v>
      </c>
      <c r="AV2216" s="42">
        <v>128</v>
      </c>
      <c r="AW2216" s="42">
        <v>112</v>
      </c>
      <c r="AX2216" s="42">
        <v>72</v>
      </c>
      <c r="AY2216" s="42">
        <v>136</v>
      </c>
      <c r="AZ2216" s="42">
        <v>68</v>
      </c>
      <c r="BA2216" s="42">
        <v>344</v>
      </c>
      <c r="BB2216" s="42">
        <v>16</v>
      </c>
      <c r="BC2216" s="42">
        <v>44</v>
      </c>
      <c r="BD2216" s="42">
        <v>20</v>
      </c>
      <c r="BE2216" s="42">
        <v>64</v>
      </c>
      <c r="BF2216" s="42">
        <v>40</v>
      </c>
      <c r="BG2216" s="42">
        <v>64</v>
      </c>
      <c r="BH2216" s="42">
        <v>72</v>
      </c>
      <c r="BI2216" s="42">
        <v>24</v>
      </c>
      <c r="BJ2216" s="42">
        <v>304</v>
      </c>
      <c r="BK2216" s="42">
        <v>4</v>
      </c>
      <c r="BL2216" s="42">
        <v>8</v>
      </c>
      <c r="BM2216" s="42">
        <v>40</v>
      </c>
      <c r="BN2216" s="42">
        <v>64</v>
      </c>
      <c r="BO2216" s="42">
        <v>72</v>
      </c>
      <c r="BP2216" s="42">
        <v>8</v>
      </c>
      <c r="BQ2216" s="42">
        <v>64</v>
      </c>
      <c r="BR2216" s="42">
        <v>44</v>
      </c>
      <c r="BS2216" s="42">
        <v>88</v>
      </c>
      <c r="BT2216" s="42">
        <v>0</v>
      </c>
      <c r="BU2216" s="42">
        <v>8</v>
      </c>
      <c r="BV2216" s="42">
        <v>0</v>
      </c>
      <c r="BW2216" s="42">
        <v>12</v>
      </c>
      <c r="BX2216" s="42">
        <v>4</v>
      </c>
      <c r="BY2216" s="42">
        <v>28</v>
      </c>
      <c r="BZ2216" s="42">
        <v>0</v>
      </c>
      <c r="CA2216" s="42">
        <v>36</v>
      </c>
      <c r="CB2216" s="42">
        <v>324</v>
      </c>
      <c r="CC2216" s="42">
        <v>12</v>
      </c>
      <c r="CD2216" s="42">
        <v>40</v>
      </c>
      <c r="CE2216" s="42">
        <v>44</v>
      </c>
      <c r="CF2216" s="42">
        <v>96</v>
      </c>
      <c r="CG2216" s="42">
        <v>92</v>
      </c>
      <c r="CH2216" s="42">
        <v>20</v>
      </c>
      <c r="CI2216" s="42">
        <v>4</v>
      </c>
      <c r="CJ2216" s="42">
        <v>16</v>
      </c>
      <c r="CK2216" s="42">
        <v>236</v>
      </c>
      <c r="CL2216" s="42">
        <v>8</v>
      </c>
      <c r="CM2216" s="42">
        <v>4</v>
      </c>
      <c r="CN2216" s="42">
        <v>16</v>
      </c>
      <c r="CO2216" s="42">
        <v>20</v>
      </c>
      <c r="CP2216" s="42">
        <v>16</v>
      </c>
      <c r="CQ2216" s="42">
        <v>24</v>
      </c>
      <c r="CR2216" s="42">
        <v>132</v>
      </c>
      <c r="CS2216" s="42">
        <v>16</v>
      </c>
    </row>
    <row r="2217" spans="1:97">
      <c r="A2217" s="40" t="s">
        <v>5145</v>
      </c>
      <c r="B2217" s="40" t="s">
        <v>289</v>
      </c>
      <c r="C2217" s="40" t="s">
        <v>4176</v>
      </c>
      <c r="D2217" s="40" t="s">
        <v>4187</v>
      </c>
      <c r="E2217" s="40" t="s">
        <v>4326</v>
      </c>
      <c r="F2217" s="40" t="s">
        <v>2814</v>
      </c>
      <c r="G2217" s="41" t="s">
        <v>294</v>
      </c>
      <c r="H2217" s="40" t="s">
        <v>5146</v>
      </c>
      <c r="I2217" s="42">
        <v>358</v>
      </c>
      <c r="J2217" s="42">
        <v>76.504109999999997</v>
      </c>
      <c r="K2217" s="42">
        <v>48.060274</v>
      </c>
      <c r="L2217" s="42">
        <v>86.312329000000005</v>
      </c>
      <c r="M2217" s="42">
        <v>56.887670999999997</v>
      </c>
      <c r="N2217" s="42">
        <v>53.945205000000001</v>
      </c>
      <c r="O2217" s="42">
        <v>36.290410999999999</v>
      </c>
      <c r="P2217" s="42">
        <v>41</v>
      </c>
      <c r="Q2217" s="42">
        <v>52</v>
      </c>
      <c r="R2217" s="42">
        <v>50</v>
      </c>
      <c r="S2217" s="42">
        <v>51</v>
      </c>
      <c r="T2217" s="42">
        <v>56</v>
      </c>
      <c r="U2217" s="42">
        <v>18</v>
      </c>
      <c r="V2217" s="42">
        <v>181.452055</v>
      </c>
      <c r="W2217" s="42">
        <v>39.232877000000002</v>
      </c>
      <c r="X2217" s="42">
        <v>25.501370000000001</v>
      </c>
      <c r="Y2217" s="42">
        <v>41.194521000000002</v>
      </c>
      <c r="Z2217" s="42">
        <v>29.424658000000001</v>
      </c>
      <c r="AA2217" s="42">
        <v>30.405479</v>
      </c>
      <c r="AB2217" s="42">
        <v>14.712329</v>
      </c>
      <c r="AC2217" s="42">
        <v>0.98082199999999997</v>
      </c>
      <c r="AD2217" s="42">
        <v>48.060274</v>
      </c>
      <c r="AE2217" s="42">
        <v>100.043836</v>
      </c>
      <c r="AF2217" s="42">
        <v>33.347945000000003</v>
      </c>
      <c r="AG2217" s="42">
        <v>176.547945</v>
      </c>
      <c r="AH2217" s="42">
        <v>37.271233000000002</v>
      </c>
      <c r="AI2217" s="42">
        <v>22.558903999999998</v>
      </c>
      <c r="AJ2217" s="42">
        <v>45.117807999999997</v>
      </c>
      <c r="AK2217" s="42">
        <v>27.463014000000001</v>
      </c>
      <c r="AL2217" s="42">
        <v>23.539726000000002</v>
      </c>
      <c r="AM2217" s="42">
        <v>20.597259999999999</v>
      </c>
      <c r="AN2217" s="42">
        <v>0</v>
      </c>
      <c r="AO2217" s="42">
        <v>45.117807999999997</v>
      </c>
      <c r="AP2217" s="42">
        <v>101.024658</v>
      </c>
      <c r="AQ2217" s="42">
        <v>30.405479</v>
      </c>
      <c r="AR2217" s="42">
        <v>298.16986300000002</v>
      </c>
      <c r="AS2217" s="42">
        <v>11.769863000000001</v>
      </c>
      <c r="AT2217" s="42">
        <v>7.8465749999999996</v>
      </c>
      <c r="AU2217" s="42">
        <v>7.8465749999999996</v>
      </c>
      <c r="AV2217" s="42">
        <v>70.619178000000005</v>
      </c>
      <c r="AW2217" s="42">
        <v>27.463014000000001</v>
      </c>
      <c r="AX2217" s="42">
        <v>39.232877000000002</v>
      </c>
      <c r="AY2217" s="42">
        <v>109.85205499999999</v>
      </c>
      <c r="AZ2217" s="42">
        <v>23.539726000000002</v>
      </c>
      <c r="BA2217" s="42">
        <v>149.08493200000001</v>
      </c>
      <c r="BB2217" s="42">
        <v>3.9232879999999999</v>
      </c>
      <c r="BC2217" s="42">
        <v>3.9232879999999999</v>
      </c>
      <c r="BD2217" s="42">
        <v>7.8465749999999996</v>
      </c>
      <c r="BE2217" s="42">
        <v>35.309589000000003</v>
      </c>
      <c r="BF2217" s="42">
        <v>0</v>
      </c>
      <c r="BG2217" s="42">
        <v>31.386301</v>
      </c>
      <c r="BH2217" s="42">
        <v>54.926026999999998</v>
      </c>
      <c r="BI2217" s="42">
        <v>11.769863000000001</v>
      </c>
      <c r="BJ2217" s="42">
        <v>149.08493200000001</v>
      </c>
      <c r="BK2217" s="42">
        <v>7.8465749999999996</v>
      </c>
      <c r="BL2217" s="42">
        <v>3.9232879999999999</v>
      </c>
      <c r="BM2217" s="42">
        <v>0</v>
      </c>
      <c r="BN2217" s="42">
        <v>35.309589000000003</v>
      </c>
      <c r="BO2217" s="42">
        <v>27.463014000000001</v>
      </c>
      <c r="BP2217" s="42">
        <v>7.8465749999999996</v>
      </c>
      <c r="BQ2217" s="42">
        <v>54.926026999999998</v>
      </c>
      <c r="BR2217" s="42">
        <v>11.769863000000001</v>
      </c>
      <c r="BS2217" s="42">
        <v>19.616437999999999</v>
      </c>
      <c r="BT2217" s="42">
        <v>0</v>
      </c>
      <c r="BU2217" s="42">
        <v>0</v>
      </c>
      <c r="BV2217" s="42">
        <v>0</v>
      </c>
      <c r="BW2217" s="42">
        <v>0</v>
      </c>
      <c r="BX2217" s="42">
        <v>7.8465749999999996</v>
      </c>
      <c r="BY2217" s="42">
        <v>0</v>
      </c>
      <c r="BZ2217" s="42">
        <v>0</v>
      </c>
      <c r="CA2217" s="42">
        <v>11.769863000000001</v>
      </c>
      <c r="CB2217" s="42">
        <v>149.08493200000001</v>
      </c>
      <c r="CC2217" s="42">
        <v>3.9232879999999999</v>
      </c>
      <c r="CD2217" s="42">
        <v>7.8465749999999996</v>
      </c>
      <c r="CE2217" s="42">
        <v>7.8465749999999996</v>
      </c>
      <c r="CF2217" s="42">
        <v>66.695890000000006</v>
      </c>
      <c r="CG2217" s="42">
        <v>19.616437999999999</v>
      </c>
      <c r="CH2217" s="42">
        <v>35.309589000000003</v>
      </c>
      <c r="CI2217" s="42">
        <v>3.9232879999999999</v>
      </c>
      <c r="CJ2217" s="42">
        <v>3.9232879999999999</v>
      </c>
      <c r="CK2217" s="42">
        <v>129.468493</v>
      </c>
      <c r="CL2217" s="42">
        <v>7.8465749999999996</v>
      </c>
      <c r="CM2217" s="42">
        <v>0</v>
      </c>
      <c r="CN2217" s="42">
        <v>0</v>
      </c>
      <c r="CO2217" s="42">
        <v>3.9232879999999999</v>
      </c>
      <c r="CP2217" s="42">
        <v>0</v>
      </c>
      <c r="CQ2217" s="42">
        <v>3.9232879999999999</v>
      </c>
      <c r="CR2217" s="42">
        <v>105.92876699999999</v>
      </c>
      <c r="CS2217" s="42">
        <v>7.8465749999999996</v>
      </c>
    </row>
    <row r="2218" spans="1:97">
      <c r="A2218" s="40" t="s">
        <v>5147</v>
      </c>
      <c r="B2218" s="40" t="s">
        <v>289</v>
      </c>
      <c r="C2218" s="40" t="s">
        <v>4176</v>
      </c>
      <c r="D2218" s="40" t="s">
        <v>4177</v>
      </c>
      <c r="E2218" s="40" t="s">
        <v>4369</v>
      </c>
      <c r="F2218" s="40" t="s">
        <v>2814</v>
      </c>
      <c r="G2218" s="41" t="s">
        <v>294</v>
      </c>
      <c r="H2218" s="40" t="s">
        <v>5148</v>
      </c>
      <c r="I2218" s="42">
        <v>135</v>
      </c>
      <c r="J2218" s="42">
        <v>23.557047000000001</v>
      </c>
      <c r="K2218" s="42">
        <v>19.026845999999999</v>
      </c>
      <c r="L2218" s="42">
        <v>24.463087000000002</v>
      </c>
      <c r="M2218" s="42">
        <v>25.369128</v>
      </c>
      <c r="N2218" s="42">
        <v>18.120805000000001</v>
      </c>
      <c r="O2218" s="42">
        <v>24.463087000000002</v>
      </c>
      <c r="P2218" s="42">
        <v>18</v>
      </c>
      <c r="Q2218" s="42">
        <v>18</v>
      </c>
      <c r="R2218" s="42">
        <v>26</v>
      </c>
      <c r="S2218" s="42">
        <v>14</v>
      </c>
      <c r="T2218" s="42">
        <v>43</v>
      </c>
      <c r="U2218" s="42">
        <v>21</v>
      </c>
      <c r="V2218" s="42">
        <v>65.234898999999999</v>
      </c>
      <c r="W2218" s="42">
        <v>10.872483000000001</v>
      </c>
      <c r="X2218" s="42">
        <v>7.2483219999999999</v>
      </c>
      <c r="Y2218" s="42">
        <v>12.684564</v>
      </c>
      <c r="Z2218" s="42">
        <v>13.590604000000001</v>
      </c>
      <c r="AA2218" s="42">
        <v>9.0604030000000009</v>
      </c>
      <c r="AB2218" s="42">
        <v>9.9664429999999999</v>
      </c>
      <c r="AC2218" s="42">
        <v>1.8120810000000001</v>
      </c>
      <c r="AD2218" s="42">
        <v>13.590604000000001</v>
      </c>
      <c r="AE2218" s="42">
        <v>36.241610999999999</v>
      </c>
      <c r="AF2218" s="42">
        <v>15.402685</v>
      </c>
      <c r="AG2218" s="42">
        <v>69.765101000000001</v>
      </c>
      <c r="AH2218" s="42">
        <v>12.684564</v>
      </c>
      <c r="AI2218" s="42">
        <v>11.778523</v>
      </c>
      <c r="AJ2218" s="42">
        <v>11.778523</v>
      </c>
      <c r="AK2218" s="42">
        <v>11.778523</v>
      </c>
      <c r="AL2218" s="42">
        <v>9.0604030000000009</v>
      </c>
      <c r="AM2218" s="42">
        <v>12.684564</v>
      </c>
      <c r="AN2218" s="42">
        <v>0</v>
      </c>
      <c r="AO2218" s="42">
        <v>16.308724999999999</v>
      </c>
      <c r="AP2218" s="42">
        <v>34.42953</v>
      </c>
      <c r="AQ2218" s="42">
        <v>19.026845999999999</v>
      </c>
      <c r="AR2218" s="42">
        <v>112.34899299999999</v>
      </c>
      <c r="AS2218" s="42">
        <v>7.2483219999999999</v>
      </c>
      <c r="AT2218" s="42">
        <v>3.624161</v>
      </c>
      <c r="AU2218" s="42">
        <v>0</v>
      </c>
      <c r="AV2218" s="42">
        <v>7.2483219999999999</v>
      </c>
      <c r="AW2218" s="42">
        <v>18.120805000000001</v>
      </c>
      <c r="AX2218" s="42">
        <v>18.120805000000001</v>
      </c>
      <c r="AY2218" s="42">
        <v>50.738255000000002</v>
      </c>
      <c r="AZ2218" s="42">
        <v>7.2483219999999999</v>
      </c>
      <c r="BA2218" s="42">
        <v>54.362416000000003</v>
      </c>
      <c r="BB2218" s="42">
        <v>3.624161</v>
      </c>
      <c r="BC2218" s="42">
        <v>3.624161</v>
      </c>
      <c r="BD2218" s="42">
        <v>0</v>
      </c>
      <c r="BE2218" s="42">
        <v>7.2483219999999999</v>
      </c>
      <c r="BF2218" s="42">
        <v>0</v>
      </c>
      <c r="BG2218" s="42">
        <v>10.872483000000001</v>
      </c>
      <c r="BH2218" s="42">
        <v>28.993289000000001</v>
      </c>
      <c r="BI2218" s="42">
        <v>0</v>
      </c>
      <c r="BJ2218" s="42">
        <v>57.986576999999997</v>
      </c>
      <c r="BK2218" s="42">
        <v>3.624161</v>
      </c>
      <c r="BL2218" s="42">
        <v>0</v>
      </c>
      <c r="BM2218" s="42">
        <v>0</v>
      </c>
      <c r="BN2218" s="42">
        <v>0</v>
      </c>
      <c r="BO2218" s="42">
        <v>18.120805000000001</v>
      </c>
      <c r="BP2218" s="42">
        <v>7.2483219999999999</v>
      </c>
      <c r="BQ2218" s="42">
        <v>21.744966000000002</v>
      </c>
      <c r="BR2218" s="42">
        <v>7.2483219999999999</v>
      </c>
      <c r="BS2218" s="42">
        <v>3.624161</v>
      </c>
      <c r="BT2218" s="42">
        <v>0</v>
      </c>
      <c r="BU2218" s="42">
        <v>0</v>
      </c>
      <c r="BV2218" s="42">
        <v>0</v>
      </c>
      <c r="BW2218" s="42">
        <v>0</v>
      </c>
      <c r="BX2218" s="42">
        <v>0</v>
      </c>
      <c r="BY2218" s="42">
        <v>0</v>
      </c>
      <c r="BZ2218" s="42">
        <v>0</v>
      </c>
      <c r="CA2218" s="42">
        <v>3.624161</v>
      </c>
      <c r="CB2218" s="42">
        <v>47.114094000000001</v>
      </c>
      <c r="CC2218" s="42">
        <v>3.624161</v>
      </c>
      <c r="CD2218" s="42">
        <v>3.624161</v>
      </c>
      <c r="CE2218" s="42">
        <v>0</v>
      </c>
      <c r="CF2218" s="42">
        <v>3.624161</v>
      </c>
      <c r="CG2218" s="42">
        <v>14.496644</v>
      </c>
      <c r="CH2218" s="42">
        <v>18.120805000000001</v>
      </c>
      <c r="CI2218" s="42">
        <v>0</v>
      </c>
      <c r="CJ2218" s="42">
        <v>3.624161</v>
      </c>
      <c r="CK2218" s="42">
        <v>61.610737999999998</v>
      </c>
      <c r="CL2218" s="42">
        <v>3.624161</v>
      </c>
      <c r="CM2218" s="42">
        <v>0</v>
      </c>
      <c r="CN2218" s="42">
        <v>0</v>
      </c>
      <c r="CO2218" s="42">
        <v>3.624161</v>
      </c>
      <c r="CP2218" s="42">
        <v>3.624161</v>
      </c>
      <c r="CQ2218" s="42">
        <v>0</v>
      </c>
      <c r="CR2218" s="42">
        <v>50.738255000000002</v>
      </c>
      <c r="CS2218" s="42">
        <v>0</v>
      </c>
    </row>
    <row r="2219" spans="1:97">
      <c r="A2219" s="40" t="s">
        <v>5149</v>
      </c>
      <c r="B2219" s="40" t="s">
        <v>289</v>
      </c>
      <c r="C2219" s="40" t="s">
        <v>4176</v>
      </c>
      <c r="D2219" s="40" t="s">
        <v>4187</v>
      </c>
      <c r="E2219" s="40" t="s">
        <v>4221</v>
      </c>
      <c r="F2219" s="40" t="s">
        <v>4195</v>
      </c>
      <c r="G2219" s="41" t="s">
        <v>294</v>
      </c>
      <c r="H2219" s="40" t="s">
        <v>5150</v>
      </c>
      <c r="I2219" s="42">
        <v>206</v>
      </c>
      <c r="J2219" s="42">
        <v>24.641148000000001</v>
      </c>
      <c r="K2219" s="42">
        <v>26.612439999999999</v>
      </c>
      <c r="L2219" s="42">
        <v>29.569378</v>
      </c>
      <c r="M2219" s="42">
        <v>53.224879999999999</v>
      </c>
      <c r="N2219" s="42">
        <v>45.339713000000003</v>
      </c>
      <c r="O2219" s="42">
        <v>26.612439999999999</v>
      </c>
      <c r="P2219" s="42">
        <v>26</v>
      </c>
      <c r="Q2219" s="42">
        <v>33</v>
      </c>
      <c r="R2219" s="42">
        <v>55</v>
      </c>
      <c r="S2219" s="42">
        <v>43</v>
      </c>
      <c r="T2219" s="42">
        <v>68</v>
      </c>
      <c r="U2219" s="42">
        <v>26</v>
      </c>
      <c r="V2219" s="42">
        <v>110.39234399999999</v>
      </c>
      <c r="W2219" s="42">
        <v>8.8708130000000001</v>
      </c>
      <c r="X2219" s="42">
        <v>11.827750999999999</v>
      </c>
      <c r="Y2219" s="42">
        <v>15.770334999999999</v>
      </c>
      <c r="Z2219" s="42">
        <v>35.483254000000002</v>
      </c>
      <c r="AA2219" s="42">
        <v>25.626794</v>
      </c>
      <c r="AB2219" s="42">
        <v>12.813397</v>
      </c>
      <c r="AC2219" s="42">
        <v>0</v>
      </c>
      <c r="AD2219" s="42">
        <v>12.813397</v>
      </c>
      <c r="AE2219" s="42">
        <v>74.909091000000004</v>
      </c>
      <c r="AF2219" s="42">
        <v>22.669855999999999</v>
      </c>
      <c r="AG2219" s="42">
        <v>95.607656000000006</v>
      </c>
      <c r="AH2219" s="42">
        <v>15.770334999999999</v>
      </c>
      <c r="AI2219" s="42">
        <v>14.784689</v>
      </c>
      <c r="AJ2219" s="42">
        <v>13.799042999999999</v>
      </c>
      <c r="AK2219" s="42">
        <v>17.741627000000001</v>
      </c>
      <c r="AL2219" s="42">
        <v>19.712918999999999</v>
      </c>
      <c r="AM2219" s="42">
        <v>12.813397</v>
      </c>
      <c r="AN2219" s="42">
        <v>0.98564600000000002</v>
      </c>
      <c r="AO2219" s="42">
        <v>21.684211000000001</v>
      </c>
      <c r="AP2219" s="42">
        <v>45.339713000000003</v>
      </c>
      <c r="AQ2219" s="42">
        <v>28.583732000000001</v>
      </c>
      <c r="AR2219" s="42">
        <v>208.95693800000001</v>
      </c>
      <c r="AS2219" s="42">
        <v>39.425837000000001</v>
      </c>
      <c r="AT2219" s="42">
        <v>7.885167</v>
      </c>
      <c r="AU2219" s="42">
        <v>0</v>
      </c>
      <c r="AV2219" s="42">
        <v>11.827750999999999</v>
      </c>
      <c r="AW2219" s="42">
        <v>11.827750999999999</v>
      </c>
      <c r="AX2219" s="42">
        <v>23.655501999999998</v>
      </c>
      <c r="AY2219" s="42">
        <v>94.622010000000003</v>
      </c>
      <c r="AZ2219" s="42">
        <v>19.712918999999999</v>
      </c>
      <c r="BA2219" s="42">
        <v>106.449761</v>
      </c>
      <c r="BB2219" s="42">
        <v>23.655501999999998</v>
      </c>
      <c r="BC2219" s="42">
        <v>7.885167</v>
      </c>
      <c r="BD2219" s="42">
        <v>0</v>
      </c>
      <c r="BE2219" s="42">
        <v>7.885167</v>
      </c>
      <c r="BF2219" s="42">
        <v>0</v>
      </c>
      <c r="BG2219" s="42">
        <v>19.712918999999999</v>
      </c>
      <c r="BH2219" s="42">
        <v>43.368420999999998</v>
      </c>
      <c r="BI2219" s="42">
        <v>3.9425840000000001</v>
      </c>
      <c r="BJ2219" s="42">
        <v>102.507177</v>
      </c>
      <c r="BK2219" s="42">
        <v>15.770334999999999</v>
      </c>
      <c r="BL2219" s="42">
        <v>0</v>
      </c>
      <c r="BM2219" s="42">
        <v>0</v>
      </c>
      <c r="BN2219" s="42">
        <v>3.9425840000000001</v>
      </c>
      <c r="BO2219" s="42">
        <v>11.827750999999999</v>
      </c>
      <c r="BP2219" s="42">
        <v>3.9425840000000001</v>
      </c>
      <c r="BQ2219" s="42">
        <v>51.253588999999998</v>
      </c>
      <c r="BR2219" s="42">
        <v>15.770334999999999</v>
      </c>
      <c r="BS2219" s="42">
        <v>31.540669999999999</v>
      </c>
      <c r="BT2219" s="42">
        <v>0</v>
      </c>
      <c r="BU2219" s="42">
        <v>0</v>
      </c>
      <c r="BV2219" s="42">
        <v>0</v>
      </c>
      <c r="BW2219" s="42">
        <v>0</v>
      </c>
      <c r="BX2219" s="42">
        <v>3.9425840000000001</v>
      </c>
      <c r="BY2219" s="42">
        <v>7.885167</v>
      </c>
      <c r="BZ2219" s="42">
        <v>0</v>
      </c>
      <c r="CA2219" s="42">
        <v>19.712918999999999</v>
      </c>
      <c r="CB2219" s="42">
        <v>63.081339999999997</v>
      </c>
      <c r="CC2219" s="42">
        <v>23.655501999999998</v>
      </c>
      <c r="CD2219" s="42">
        <v>7.885167</v>
      </c>
      <c r="CE2219" s="42">
        <v>0</v>
      </c>
      <c r="CF2219" s="42">
        <v>7.885167</v>
      </c>
      <c r="CG2219" s="42">
        <v>7.885167</v>
      </c>
      <c r="CH2219" s="42">
        <v>15.770334999999999</v>
      </c>
      <c r="CI2219" s="42">
        <v>0</v>
      </c>
      <c r="CJ2219" s="42">
        <v>0</v>
      </c>
      <c r="CK2219" s="42">
        <v>114.334928</v>
      </c>
      <c r="CL2219" s="42">
        <v>15.770334999999999</v>
      </c>
      <c r="CM2219" s="42">
        <v>0</v>
      </c>
      <c r="CN2219" s="42">
        <v>0</v>
      </c>
      <c r="CO2219" s="42">
        <v>3.9425840000000001</v>
      </c>
      <c r="CP2219" s="42">
        <v>0</v>
      </c>
      <c r="CQ2219" s="42">
        <v>0</v>
      </c>
      <c r="CR2219" s="42">
        <v>94.622010000000003</v>
      </c>
      <c r="CS2219" s="42">
        <v>0</v>
      </c>
    </row>
    <row r="2220" spans="1:97">
      <c r="A2220" s="40" t="s">
        <v>5151</v>
      </c>
      <c r="B2220" s="40" t="s">
        <v>289</v>
      </c>
      <c r="C2220" s="40" t="s">
        <v>4176</v>
      </c>
      <c r="D2220" s="40" t="s">
        <v>4201</v>
      </c>
      <c r="E2220" s="40" t="s">
        <v>4481</v>
      </c>
      <c r="F2220" s="40" t="s">
        <v>2903</v>
      </c>
      <c r="G2220" s="41" t="s">
        <v>294</v>
      </c>
      <c r="H2220" s="40" t="s">
        <v>5152</v>
      </c>
      <c r="I2220" s="42">
        <v>434</v>
      </c>
      <c r="J2220" s="42">
        <v>95.268293</v>
      </c>
      <c r="K2220" s="42">
        <v>68.323724999999996</v>
      </c>
      <c r="L2220" s="42">
        <v>95.268293</v>
      </c>
      <c r="M2220" s="42">
        <v>88.532150999999999</v>
      </c>
      <c r="N2220" s="42">
        <v>58.700665000000001</v>
      </c>
      <c r="O2220" s="42">
        <v>27.906873999999998</v>
      </c>
      <c r="P2220" s="42">
        <v>64</v>
      </c>
      <c r="Q2220" s="42">
        <v>74</v>
      </c>
      <c r="R2220" s="42">
        <v>86</v>
      </c>
      <c r="S2220" s="42">
        <v>56</v>
      </c>
      <c r="T2220" s="42">
        <v>51</v>
      </c>
      <c r="U2220" s="42">
        <v>28</v>
      </c>
      <c r="V2220" s="42">
        <v>226.141907</v>
      </c>
      <c r="W2220" s="42">
        <v>51.964523</v>
      </c>
      <c r="X2220" s="42">
        <v>36.567627000000002</v>
      </c>
      <c r="Y2220" s="42">
        <v>48.115299</v>
      </c>
      <c r="Z2220" s="42">
        <v>49.077604999999998</v>
      </c>
      <c r="AA2220" s="42">
        <v>30.793792</v>
      </c>
      <c r="AB2220" s="42">
        <v>9.6230600000000006</v>
      </c>
      <c r="AC2220" s="42">
        <v>0</v>
      </c>
      <c r="AD2220" s="42">
        <v>68.323724999999996</v>
      </c>
      <c r="AE2220" s="42">
        <v>128.94900200000001</v>
      </c>
      <c r="AF2220" s="42">
        <v>28.86918</v>
      </c>
      <c r="AG2220" s="42">
        <v>207.858093</v>
      </c>
      <c r="AH2220" s="42">
        <v>43.303769000000003</v>
      </c>
      <c r="AI2220" s="42">
        <v>31.756098000000001</v>
      </c>
      <c r="AJ2220" s="42">
        <v>47.152993000000002</v>
      </c>
      <c r="AK2220" s="42">
        <v>39.454545000000003</v>
      </c>
      <c r="AL2220" s="42">
        <v>27.906873999999998</v>
      </c>
      <c r="AM2220" s="42">
        <v>17.321508000000001</v>
      </c>
      <c r="AN2220" s="42">
        <v>0.96230599999999999</v>
      </c>
      <c r="AO2220" s="42">
        <v>55.813746999999999</v>
      </c>
      <c r="AP2220" s="42">
        <v>119.325942</v>
      </c>
      <c r="AQ2220" s="42">
        <v>32.718404</v>
      </c>
      <c r="AR2220" s="42">
        <v>350.27937900000001</v>
      </c>
      <c r="AS2220" s="42">
        <v>53.889135000000003</v>
      </c>
      <c r="AT2220" s="42">
        <v>7.698448</v>
      </c>
      <c r="AU2220" s="42">
        <v>15.396896</v>
      </c>
      <c r="AV2220" s="42">
        <v>19.246120000000001</v>
      </c>
      <c r="AW2220" s="42">
        <v>30.793792</v>
      </c>
      <c r="AX2220" s="42">
        <v>50.039910999999996</v>
      </c>
      <c r="AY2220" s="42">
        <v>111.627494</v>
      </c>
      <c r="AZ2220" s="42">
        <v>61.587583000000002</v>
      </c>
      <c r="BA2220" s="42">
        <v>184.76274900000001</v>
      </c>
      <c r="BB2220" s="42">
        <v>42.341462999999997</v>
      </c>
      <c r="BC2220" s="42">
        <v>3.849224</v>
      </c>
      <c r="BD2220" s="42">
        <v>3.849224</v>
      </c>
      <c r="BE2220" s="42">
        <v>7.698448</v>
      </c>
      <c r="BF2220" s="42">
        <v>0</v>
      </c>
      <c r="BG2220" s="42">
        <v>34.643016000000003</v>
      </c>
      <c r="BH2220" s="42">
        <v>53.889135000000003</v>
      </c>
      <c r="BI2220" s="42">
        <v>38.492238999999998</v>
      </c>
      <c r="BJ2220" s="42">
        <v>165.51662999999999</v>
      </c>
      <c r="BK2220" s="42">
        <v>11.547672</v>
      </c>
      <c r="BL2220" s="42">
        <v>3.849224</v>
      </c>
      <c r="BM2220" s="42">
        <v>11.547672</v>
      </c>
      <c r="BN2220" s="42">
        <v>11.547672</v>
      </c>
      <c r="BO2220" s="42">
        <v>30.793792</v>
      </c>
      <c r="BP2220" s="42">
        <v>15.396896</v>
      </c>
      <c r="BQ2220" s="42">
        <v>57.738359000000003</v>
      </c>
      <c r="BR2220" s="42">
        <v>23.095344000000001</v>
      </c>
      <c r="BS2220" s="42">
        <v>53.889135000000003</v>
      </c>
      <c r="BT2220" s="42">
        <v>0</v>
      </c>
      <c r="BU2220" s="42">
        <v>0</v>
      </c>
      <c r="BV2220" s="42">
        <v>3.849224</v>
      </c>
      <c r="BW2220" s="42">
        <v>0</v>
      </c>
      <c r="BX2220" s="42">
        <v>3.849224</v>
      </c>
      <c r="BY2220" s="42">
        <v>7.698448</v>
      </c>
      <c r="BZ2220" s="42">
        <v>0</v>
      </c>
      <c r="CA2220" s="42">
        <v>38.492238999999998</v>
      </c>
      <c r="CB2220" s="42">
        <v>150.11973399999999</v>
      </c>
      <c r="CC2220" s="42">
        <v>42.341462999999997</v>
      </c>
      <c r="CD2220" s="42">
        <v>0</v>
      </c>
      <c r="CE2220" s="42">
        <v>11.547672</v>
      </c>
      <c r="CF2220" s="42">
        <v>19.246120000000001</v>
      </c>
      <c r="CG2220" s="42">
        <v>23.095344000000001</v>
      </c>
      <c r="CH2220" s="42">
        <v>38.492238999999998</v>
      </c>
      <c r="CI2220" s="42">
        <v>0</v>
      </c>
      <c r="CJ2220" s="42">
        <v>15.396896</v>
      </c>
      <c r="CK2220" s="42">
        <v>146.27051</v>
      </c>
      <c r="CL2220" s="42">
        <v>11.547672</v>
      </c>
      <c r="CM2220" s="42">
        <v>7.698448</v>
      </c>
      <c r="CN2220" s="42">
        <v>0</v>
      </c>
      <c r="CO2220" s="42">
        <v>0</v>
      </c>
      <c r="CP2220" s="42">
        <v>3.849224</v>
      </c>
      <c r="CQ2220" s="42">
        <v>3.849224</v>
      </c>
      <c r="CR2220" s="42">
        <v>111.627494</v>
      </c>
      <c r="CS2220" s="42">
        <v>7.698448</v>
      </c>
    </row>
    <row r="2221" spans="1:97">
      <c r="A2221" s="40" t="s">
        <v>5153</v>
      </c>
      <c r="B2221" s="40" t="s">
        <v>289</v>
      </c>
      <c r="C2221" s="40" t="s">
        <v>4176</v>
      </c>
      <c r="D2221" s="40" t="s">
        <v>4201</v>
      </c>
      <c r="E2221" s="40" t="s">
        <v>4224</v>
      </c>
      <c r="F2221" s="40" t="s">
        <v>2903</v>
      </c>
      <c r="G2221" s="41" t="s">
        <v>294</v>
      </c>
      <c r="H2221" s="40" t="s">
        <v>5154</v>
      </c>
      <c r="I2221" s="42">
        <v>1601</v>
      </c>
      <c r="J2221" s="42">
        <v>236.48507499999999</v>
      </c>
      <c r="K2221" s="42">
        <v>228.400115</v>
      </c>
      <c r="L2221" s="42">
        <v>282.97359399999999</v>
      </c>
      <c r="M2221" s="42">
        <v>322.36967099999998</v>
      </c>
      <c r="N2221" s="42">
        <v>309.15920599999998</v>
      </c>
      <c r="O2221" s="42">
        <v>221.61233899999999</v>
      </c>
      <c r="P2221" s="42">
        <v>234</v>
      </c>
      <c r="Q2221" s="42">
        <v>231</v>
      </c>
      <c r="R2221" s="42">
        <v>289</v>
      </c>
      <c r="S2221" s="42">
        <v>270</v>
      </c>
      <c r="T2221" s="42">
        <v>282</v>
      </c>
      <c r="U2221" s="42">
        <v>220</v>
      </c>
      <c r="V2221" s="42">
        <v>809.28938500000004</v>
      </c>
      <c r="W2221" s="42">
        <v>117.231917</v>
      </c>
      <c r="X2221" s="42">
        <v>128.348737</v>
      </c>
      <c r="Y2221" s="42">
        <v>147.55051700000001</v>
      </c>
      <c r="Z2221" s="42">
        <v>168.75543500000001</v>
      </c>
      <c r="AA2221" s="42">
        <v>165.70547300000001</v>
      </c>
      <c r="AB2221" s="42">
        <v>75.651686999999995</v>
      </c>
      <c r="AC2221" s="42">
        <v>6.0456180000000002</v>
      </c>
      <c r="AD2221" s="42">
        <v>155.63547600000001</v>
      </c>
      <c r="AE2221" s="42">
        <v>473.94456700000001</v>
      </c>
      <c r="AF2221" s="42">
        <v>179.70934199999999</v>
      </c>
      <c r="AG2221" s="42">
        <v>791.71061499999996</v>
      </c>
      <c r="AH2221" s="42">
        <v>119.253157</v>
      </c>
      <c r="AI2221" s="42">
        <v>100.051378</v>
      </c>
      <c r="AJ2221" s="42">
        <v>135.42307700000001</v>
      </c>
      <c r="AK2221" s="42">
        <v>153.614237</v>
      </c>
      <c r="AL2221" s="42">
        <v>143.453733</v>
      </c>
      <c r="AM2221" s="42">
        <v>114.84865000000001</v>
      </c>
      <c r="AN2221" s="42">
        <v>25.066383999999999</v>
      </c>
      <c r="AO2221" s="42">
        <v>161.699196</v>
      </c>
      <c r="AP2221" s="42">
        <v>395.13431000000003</v>
      </c>
      <c r="AQ2221" s="42">
        <v>234.87710899999999</v>
      </c>
      <c r="AR2221" s="42">
        <v>1397.8291819999999</v>
      </c>
      <c r="AS2221" s="42">
        <v>92.977037999999993</v>
      </c>
      <c r="AT2221" s="42">
        <v>68.722157999999993</v>
      </c>
      <c r="AU2221" s="42">
        <v>48.509759000000003</v>
      </c>
      <c r="AV2221" s="42">
        <v>165.74167600000001</v>
      </c>
      <c r="AW2221" s="42">
        <v>222.33639500000001</v>
      </c>
      <c r="AX2221" s="42">
        <v>169.784156</v>
      </c>
      <c r="AY2221" s="42">
        <v>472.10128300000002</v>
      </c>
      <c r="AZ2221" s="42">
        <v>157.65671599999999</v>
      </c>
      <c r="BA2221" s="42">
        <v>735.58653200000003</v>
      </c>
      <c r="BB2221" s="42">
        <v>68.722157999999993</v>
      </c>
      <c r="BC2221" s="42">
        <v>48.509759000000003</v>
      </c>
      <c r="BD2221" s="42">
        <v>40.424799</v>
      </c>
      <c r="BE2221" s="42">
        <v>60.637199000000003</v>
      </c>
      <c r="BF2221" s="42">
        <v>72.764638000000005</v>
      </c>
      <c r="BG2221" s="42">
        <v>145.52927700000001</v>
      </c>
      <c r="BH2221" s="42">
        <v>230.276544</v>
      </c>
      <c r="BI2221" s="42">
        <v>68.722157999999993</v>
      </c>
      <c r="BJ2221" s="42">
        <v>662.24265000000003</v>
      </c>
      <c r="BK2221" s="42">
        <v>24.254878999999999</v>
      </c>
      <c r="BL2221" s="42">
        <v>20.212399999999999</v>
      </c>
      <c r="BM2221" s="42">
        <v>8.0849600000000006</v>
      </c>
      <c r="BN2221" s="42">
        <v>105.104478</v>
      </c>
      <c r="BO2221" s="42">
        <v>149.57175699999999</v>
      </c>
      <c r="BP2221" s="42">
        <v>24.254878999999999</v>
      </c>
      <c r="BQ2221" s="42">
        <v>241.82473899999999</v>
      </c>
      <c r="BR2221" s="42">
        <v>88.934557999999996</v>
      </c>
      <c r="BS2221" s="42">
        <v>173.82663600000001</v>
      </c>
      <c r="BT2221" s="42">
        <v>4.0424800000000003</v>
      </c>
      <c r="BU2221" s="42">
        <v>0</v>
      </c>
      <c r="BV2221" s="42">
        <v>0</v>
      </c>
      <c r="BW2221" s="42">
        <v>12.12744</v>
      </c>
      <c r="BX2221" s="42">
        <v>16.169920000000001</v>
      </c>
      <c r="BY2221" s="42">
        <v>40.424799</v>
      </c>
      <c r="BZ2221" s="42">
        <v>0</v>
      </c>
      <c r="CA2221" s="42">
        <v>101.061998</v>
      </c>
      <c r="CB2221" s="42">
        <v>586.15958699999999</v>
      </c>
      <c r="CC2221" s="42">
        <v>52.552239</v>
      </c>
      <c r="CD2221" s="42">
        <v>68.722157999999993</v>
      </c>
      <c r="CE2221" s="42">
        <v>40.424799</v>
      </c>
      <c r="CF2221" s="42">
        <v>125.31687700000001</v>
      </c>
      <c r="CG2221" s="42">
        <v>169.784156</v>
      </c>
      <c r="CH2221" s="42">
        <v>101.061998</v>
      </c>
      <c r="CI2221" s="42">
        <v>0</v>
      </c>
      <c r="CJ2221" s="42">
        <v>28.297359</v>
      </c>
      <c r="CK2221" s="42">
        <v>637.84295899999995</v>
      </c>
      <c r="CL2221" s="42">
        <v>36.382319000000003</v>
      </c>
      <c r="CM2221" s="42">
        <v>0</v>
      </c>
      <c r="CN2221" s="42">
        <v>8.0849600000000006</v>
      </c>
      <c r="CO2221" s="42">
        <v>28.297359</v>
      </c>
      <c r="CP2221" s="42">
        <v>36.382319000000003</v>
      </c>
      <c r="CQ2221" s="42">
        <v>28.297359</v>
      </c>
      <c r="CR2221" s="42">
        <v>472.10128300000002</v>
      </c>
      <c r="CS2221" s="42">
        <v>28.297359</v>
      </c>
    </row>
    <row r="2222" spans="1:97">
      <c r="A2222" s="40" t="s">
        <v>5155</v>
      </c>
      <c r="B2222" s="40" t="s">
        <v>289</v>
      </c>
      <c r="C2222" s="40" t="s">
        <v>4176</v>
      </c>
      <c r="D2222" s="40" t="s">
        <v>4177</v>
      </c>
      <c r="E2222" s="40" t="s">
        <v>4492</v>
      </c>
      <c r="F2222" s="40" t="s">
        <v>2814</v>
      </c>
      <c r="G2222" s="41" t="s">
        <v>294</v>
      </c>
      <c r="H2222" s="40" t="s">
        <v>5156</v>
      </c>
      <c r="I2222" s="42">
        <v>762</v>
      </c>
      <c r="J2222" s="42">
        <v>144.43137300000001</v>
      </c>
      <c r="K2222" s="42">
        <v>86.658823999999996</v>
      </c>
      <c r="L2222" s="42">
        <v>123.51372499999999</v>
      </c>
      <c r="M2222" s="42">
        <v>218.141176</v>
      </c>
      <c r="N2222" s="42">
        <v>131.48235299999999</v>
      </c>
      <c r="O2222" s="42">
        <v>57.772548999999998</v>
      </c>
      <c r="P2222" s="42">
        <v>146</v>
      </c>
      <c r="Q2222" s="42">
        <v>114</v>
      </c>
      <c r="R2222" s="42">
        <v>183</v>
      </c>
      <c r="S2222" s="42">
        <v>158</v>
      </c>
      <c r="T2222" s="42">
        <v>91</v>
      </c>
      <c r="U2222" s="42">
        <v>37</v>
      </c>
      <c r="V2222" s="42">
        <v>394.44705900000002</v>
      </c>
      <c r="W2222" s="42">
        <v>77.694118000000003</v>
      </c>
      <c r="X2222" s="42">
        <v>53.788235</v>
      </c>
      <c r="Y2222" s="42">
        <v>57.772548999999998</v>
      </c>
      <c r="Z2222" s="42">
        <v>108.572549</v>
      </c>
      <c r="AA2222" s="42">
        <v>72.713724999999997</v>
      </c>
      <c r="AB2222" s="42">
        <v>21.913724999999999</v>
      </c>
      <c r="AC2222" s="42">
        <v>1.992157</v>
      </c>
      <c r="AD2222" s="42">
        <v>105.58431400000001</v>
      </c>
      <c r="AE2222" s="42">
        <v>236.07058799999999</v>
      </c>
      <c r="AF2222" s="42">
        <v>52.792157000000003</v>
      </c>
      <c r="AG2222" s="42">
        <v>367.55294099999998</v>
      </c>
      <c r="AH2222" s="42">
        <v>66.737255000000005</v>
      </c>
      <c r="AI2222" s="42">
        <v>32.870587999999998</v>
      </c>
      <c r="AJ2222" s="42">
        <v>65.741175999999996</v>
      </c>
      <c r="AK2222" s="42">
        <v>109.56862700000001</v>
      </c>
      <c r="AL2222" s="42">
        <v>58.768627000000002</v>
      </c>
      <c r="AM2222" s="42">
        <v>28.886275000000001</v>
      </c>
      <c r="AN2222" s="42">
        <v>4.9803920000000002</v>
      </c>
      <c r="AO2222" s="42">
        <v>86.658823999999996</v>
      </c>
      <c r="AP2222" s="42">
        <v>220.13333299999999</v>
      </c>
      <c r="AQ2222" s="42">
        <v>60.760784000000001</v>
      </c>
      <c r="AR2222" s="42">
        <v>597.64705900000001</v>
      </c>
      <c r="AS2222" s="42">
        <v>15.937255</v>
      </c>
      <c r="AT2222" s="42">
        <v>55.780391999999999</v>
      </c>
      <c r="AU2222" s="42">
        <v>71.717646999999999</v>
      </c>
      <c r="AV2222" s="42">
        <v>99.607843000000003</v>
      </c>
      <c r="AW2222" s="42">
        <v>103.592157</v>
      </c>
      <c r="AX2222" s="42">
        <v>35.858823999999998</v>
      </c>
      <c r="AY2222" s="42">
        <v>151.40392199999999</v>
      </c>
      <c r="AZ2222" s="42">
        <v>63.749020000000002</v>
      </c>
      <c r="BA2222" s="42">
        <v>306.79215699999997</v>
      </c>
      <c r="BB2222" s="42">
        <v>15.937255</v>
      </c>
      <c r="BC2222" s="42">
        <v>51.796078000000001</v>
      </c>
      <c r="BD2222" s="42">
        <v>39.843136999999999</v>
      </c>
      <c r="BE2222" s="42">
        <v>39.843136999999999</v>
      </c>
      <c r="BF2222" s="42">
        <v>27.890196</v>
      </c>
      <c r="BG2222" s="42">
        <v>35.858823999999998</v>
      </c>
      <c r="BH2222" s="42">
        <v>83.670587999999995</v>
      </c>
      <c r="BI2222" s="42">
        <v>11.952940999999999</v>
      </c>
      <c r="BJ2222" s="42">
        <v>290.85490199999998</v>
      </c>
      <c r="BK2222" s="42">
        <v>0</v>
      </c>
      <c r="BL2222" s="42">
        <v>3.9843139999999999</v>
      </c>
      <c r="BM2222" s="42">
        <v>31.874510000000001</v>
      </c>
      <c r="BN2222" s="42">
        <v>59.764705999999997</v>
      </c>
      <c r="BO2222" s="42">
        <v>75.701960999999997</v>
      </c>
      <c r="BP2222" s="42">
        <v>0</v>
      </c>
      <c r="BQ2222" s="42">
        <v>67.733333000000002</v>
      </c>
      <c r="BR2222" s="42">
        <v>51.796078000000001</v>
      </c>
      <c r="BS2222" s="42">
        <v>39.843136999999999</v>
      </c>
      <c r="BT2222" s="42">
        <v>0</v>
      </c>
      <c r="BU2222" s="42">
        <v>3.9843139999999999</v>
      </c>
      <c r="BV2222" s="42">
        <v>0</v>
      </c>
      <c r="BW2222" s="42">
        <v>3.9843139999999999</v>
      </c>
      <c r="BX2222" s="42">
        <v>3.9843139999999999</v>
      </c>
      <c r="BY2222" s="42">
        <v>3.9843139999999999</v>
      </c>
      <c r="BZ2222" s="42">
        <v>0</v>
      </c>
      <c r="CA2222" s="42">
        <v>23.905881999999998</v>
      </c>
      <c r="CB2222" s="42">
        <v>318.74509799999998</v>
      </c>
      <c r="CC2222" s="42">
        <v>15.937255</v>
      </c>
      <c r="CD2222" s="42">
        <v>35.858823999999998</v>
      </c>
      <c r="CE2222" s="42">
        <v>47.811765000000001</v>
      </c>
      <c r="CF2222" s="42">
        <v>83.670587999999995</v>
      </c>
      <c r="CG2222" s="42">
        <v>87.654902000000007</v>
      </c>
      <c r="CH2222" s="42">
        <v>31.874510000000001</v>
      </c>
      <c r="CI2222" s="42">
        <v>0</v>
      </c>
      <c r="CJ2222" s="42">
        <v>15.937255</v>
      </c>
      <c r="CK2222" s="42">
        <v>239.05882399999999</v>
      </c>
      <c r="CL2222" s="42">
        <v>0</v>
      </c>
      <c r="CM2222" s="42">
        <v>15.937255</v>
      </c>
      <c r="CN2222" s="42">
        <v>23.905881999999998</v>
      </c>
      <c r="CO2222" s="42">
        <v>11.952940999999999</v>
      </c>
      <c r="CP2222" s="42">
        <v>11.952940999999999</v>
      </c>
      <c r="CQ2222" s="42">
        <v>0</v>
      </c>
      <c r="CR2222" s="42">
        <v>151.40392199999999</v>
      </c>
      <c r="CS2222" s="42">
        <v>23.905881999999998</v>
      </c>
    </row>
    <row r="2223" spans="1:97">
      <c r="A2223" s="40" t="s">
        <v>5157</v>
      </c>
      <c r="B2223" s="40" t="s">
        <v>289</v>
      </c>
      <c r="C2223" s="40" t="s">
        <v>4176</v>
      </c>
      <c r="D2223" s="40" t="s">
        <v>4177</v>
      </c>
      <c r="E2223" s="40" t="s">
        <v>4381</v>
      </c>
      <c r="F2223" s="40" t="s">
        <v>2814</v>
      </c>
      <c r="G2223" s="41" t="s">
        <v>294</v>
      </c>
      <c r="H2223" s="40" t="s">
        <v>5158</v>
      </c>
      <c r="I2223" s="42">
        <v>159</v>
      </c>
      <c r="J2223" s="42">
        <v>28.818750000000001</v>
      </c>
      <c r="K2223" s="42">
        <v>19.875</v>
      </c>
      <c r="L2223" s="42">
        <v>33.787500000000001</v>
      </c>
      <c r="M2223" s="42">
        <v>38.756250000000001</v>
      </c>
      <c r="N2223" s="42">
        <v>20.868749999999999</v>
      </c>
      <c r="O2223" s="42">
        <v>16.893750000000001</v>
      </c>
      <c r="P2223" s="42">
        <v>24</v>
      </c>
      <c r="Q2223" s="42">
        <v>15</v>
      </c>
      <c r="R2223" s="42">
        <v>26</v>
      </c>
      <c r="S2223" s="42">
        <v>30</v>
      </c>
      <c r="T2223" s="42">
        <v>24</v>
      </c>
      <c r="U2223" s="42">
        <v>12</v>
      </c>
      <c r="V2223" s="42">
        <v>77.512500000000003</v>
      </c>
      <c r="W2223" s="42">
        <v>12.918749999999999</v>
      </c>
      <c r="X2223" s="42">
        <v>8.9437499999999996</v>
      </c>
      <c r="Y2223" s="42">
        <v>15.9</v>
      </c>
      <c r="Z2223" s="42">
        <v>22.856249999999999</v>
      </c>
      <c r="AA2223" s="42">
        <v>10.93125</v>
      </c>
      <c r="AB2223" s="42">
        <v>5.9625000000000004</v>
      </c>
      <c r="AC2223" s="42">
        <v>0</v>
      </c>
      <c r="AD2223" s="42">
        <v>16.893750000000001</v>
      </c>
      <c r="AE2223" s="42">
        <v>48.693750000000001</v>
      </c>
      <c r="AF2223" s="42">
        <v>11.925000000000001</v>
      </c>
      <c r="AG2223" s="42">
        <v>81.487499999999997</v>
      </c>
      <c r="AH2223" s="42">
        <v>15.9</v>
      </c>
      <c r="AI2223" s="42">
        <v>10.93125</v>
      </c>
      <c r="AJ2223" s="42">
        <v>17.887499999999999</v>
      </c>
      <c r="AK2223" s="42">
        <v>15.9</v>
      </c>
      <c r="AL2223" s="42">
        <v>9.9375</v>
      </c>
      <c r="AM2223" s="42">
        <v>10.93125</v>
      </c>
      <c r="AN2223" s="42">
        <v>0</v>
      </c>
      <c r="AO2223" s="42">
        <v>20.868749999999999</v>
      </c>
      <c r="AP2223" s="42">
        <v>43.725000000000001</v>
      </c>
      <c r="AQ2223" s="42">
        <v>16.893750000000001</v>
      </c>
      <c r="AR2223" s="42">
        <v>131.17500000000001</v>
      </c>
      <c r="AS2223" s="42">
        <v>7.95</v>
      </c>
      <c r="AT2223" s="42">
        <v>3.9750000000000001</v>
      </c>
      <c r="AU2223" s="42">
        <v>11.925000000000001</v>
      </c>
      <c r="AV2223" s="42">
        <v>7.95</v>
      </c>
      <c r="AW2223" s="42">
        <v>15.9</v>
      </c>
      <c r="AX2223" s="42">
        <v>23.85</v>
      </c>
      <c r="AY2223" s="42">
        <v>51.674999999999997</v>
      </c>
      <c r="AZ2223" s="42">
        <v>7.95</v>
      </c>
      <c r="BA2223" s="42">
        <v>63.6</v>
      </c>
      <c r="BB2223" s="42">
        <v>3.9750000000000001</v>
      </c>
      <c r="BC2223" s="42">
        <v>3.9750000000000001</v>
      </c>
      <c r="BD2223" s="42">
        <v>7.95</v>
      </c>
      <c r="BE2223" s="42">
        <v>0</v>
      </c>
      <c r="BF2223" s="42">
        <v>3.9750000000000001</v>
      </c>
      <c r="BG2223" s="42">
        <v>15.9</v>
      </c>
      <c r="BH2223" s="42">
        <v>27.824999999999999</v>
      </c>
      <c r="BI2223" s="42">
        <v>0</v>
      </c>
      <c r="BJ2223" s="42">
        <v>67.575000000000003</v>
      </c>
      <c r="BK2223" s="42">
        <v>3.9750000000000001</v>
      </c>
      <c r="BL2223" s="42">
        <v>0</v>
      </c>
      <c r="BM2223" s="42">
        <v>3.9750000000000001</v>
      </c>
      <c r="BN2223" s="42">
        <v>7.95</v>
      </c>
      <c r="BO2223" s="42">
        <v>11.925000000000001</v>
      </c>
      <c r="BP2223" s="42">
        <v>7.95</v>
      </c>
      <c r="BQ2223" s="42">
        <v>23.85</v>
      </c>
      <c r="BR2223" s="42">
        <v>7.95</v>
      </c>
      <c r="BS2223" s="42">
        <v>7.95</v>
      </c>
      <c r="BT2223" s="42">
        <v>0</v>
      </c>
      <c r="BU2223" s="42">
        <v>0</v>
      </c>
      <c r="BV2223" s="42">
        <v>0</v>
      </c>
      <c r="BW2223" s="42">
        <v>0</v>
      </c>
      <c r="BX2223" s="42">
        <v>3.9750000000000001</v>
      </c>
      <c r="BY2223" s="42">
        <v>0</v>
      </c>
      <c r="BZ2223" s="42">
        <v>0</v>
      </c>
      <c r="CA2223" s="42">
        <v>3.9750000000000001</v>
      </c>
      <c r="CB2223" s="42">
        <v>55.65</v>
      </c>
      <c r="CC2223" s="42">
        <v>3.9750000000000001</v>
      </c>
      <c r="CD2223" s="42">
        <v>3.9750000000000001</v>
      </c>
      <c r="CE2223" s="42">
        <v>3.9750000000000001</v>
      </c>
      <c r="CF2223" s="42">
        <v>3.9750000000000001</v>
      </c>
      <c r="CG2223" s="42">
        <v>11.925000000000001</v>
      </c>
      <c r="CH2223" s="42">
        <v>23.85</v>
      </c>
      <c r="CI2223" s="42">
        <v>0</v>
      </c>
      <c r="CJ2223" s="42">
        <v>3.9750000000000001</v>
      </c>
      <c r="CK2223" s="42">
        <v>67.575000000000003</v>
      </c>
      <c r="CL2223" s="42">
        <v>3.9750000000000001</v>
      </c>
      <c r="CM2223" s="42">
        <v>0</v>
      </c>
      <c r="CN2223" s="42">
        <v>7.95</v>
      </c>
      <c r="CO2223" s="42">
        <v>3.9750000000000001</v>
      </c>
      <c r="CP2223" s="42">
        <v>0</v>
      </c>
      <c r="CQ2223" s="42">
        <v>0</v>
      </c>
      <c r="CR2223" s="42">
        <v>51.674999999999997</v>
      </c>
      <c r="CS2223" s="42">
        <v>0</v>
      </c>
    </row>
    <row r="2224" spans="1:97">
      <c r="A2224" s="40" t="s">
        <v>5159</v>
      </c>
      <c r="B2224" s="40" t="s">
        <v>289</v>
      </c>
      <c r="C2224" s="40" t="s">
        <v>4176</v>
      </c>
      <c r="D2224" s="40" t="s">
        <v>4187</v>
      </c>
      <c r="E2224" s="40" t="s">
        <v>4188</v>
      </c>
      <c r="F2224" s="40" t="s">
        <v>2814</v>
      </c>
      <c r="G2224" s="41" t="s">
        <v>294</v>
      </c>
      <c r="H2224" s="40" t="s">
        <v>5160</v>
      </c>
      <c r="I2224" s="42">
        <v>176</v>
      </c>
      <c r="J2224" s="42">
        <v>24.137142999999998</v>
      </c>
      <c r="K2224" s="42">
        <v>29.165714000000001</v>
      </c>
      <c r="L2224" s="42">
        <v>29.165714000000001</v>
      </c>
      <c r="M2224" s="42">
        <v>41.234285999999997</v>
      </c>
      <c r="N2224" s="42">
        <v>30.171429</v>
      </c>
      <c r="O2224" s="42">
        <v>22.125713999999999</v>
      </c>
      <c r="P2224" s="42">
        <v>38</v>
      </c>
      <c r="Q2224" s="42">
        <v>31</v>
      </c>
      <c r="R2224" s="42">
        <v>40</v>
      </c>
      <c r="S2224" s="42">
        <v>35</v>
      </c>
      <c r="T2224" s="42">
        <v>37</v>
      </c>
      <c r="U2224" s="42">
        <v>25</v>
      </c>
      <c r="V2224" s="42">
        <v>83.474286000000006</v>
      </c>
      <c r="W2224" s="42">
        <v>11.062856999999999</v>
      </c>
      <c r="X2224" s="42">
        <v>15.085713999999999</v>
      </c>
      <c r="Y2224" s="42">
        <v>14.08</v>
      </c>
      <c r="Z2224" s="42">
        <v>22.125713999999999</v>
      </c>
      <c r="AA2224" s="42">
        <v>13.074286000000001</v>
      </c>
      <c r="AB2224" s="42">
        <v>8.0457140000000003</v>
      </c>
      <c r="AC2224" s="42">
        <v>0</v>
      </c>
      <c r="AD2224" s="42">
        <v>18.102857</v>
      </c>
      <c r="AE2224" s="42">
        <v>48.274285999999996</v>
      </c>
      <c r="AF2224" s="42">
        <v>17.097142999999999</v>
      </c>
      <c r="AG2224" s="42">
        <v>92.525713999999994</v>
      </c>
      <c r="AH2224" s="42">
        <v>13.074286000000001</v>
      </c>
      <c r="AI2224" s="42">
        <v>14.08</v>
      </c>
      <c r="AJ2224" s="42">
        <v>15.085713999999999</v>
      </c>
      <c r="AK2224" s="42">
        <v>19.108571000000001</v>
      </c>
      <c r="AL2224" s="42">
        <v>17.097142999999999</v>
      </c>
      <c r="AM2224" s="42">
        <v>13.074286000000001</v>
      </c>
      <c r="AN2224" s="42">
        <v>1.005714</v>
      </c>
      <c r="AO2224" s="42">
        <v>18.102857</v>
      </c>
      <c r="AP2224" s="42">
        <v>48.274285999999996</v>
      </c>
      <c r="AQ2224" s="42">
        <v>26.148571</v>
      </c>
      <c r="AR2224" s="42">
        <v>144.822857</v>
      </c>
      <c r="AS2224" s="42">
        <v>4.0228570000000001</v>
      </c>
      <c r="AT2224" s="42">
        <v>8.0457140000000003</v>
      </c>
      <c r="AU2224" s="42">
        <v>4.0228570000000001</v>
      </c>
      <c r="AV2224" s="42">
        <v>16.091429000000002</v>
      </c>
      <c r="AW2224" s="42">
        <v>16.091429000000002</v>
      </c>
      <c r="AX2224" s="42">
        <v>28.16</v>
      </c>
      <c r="AY2224" s="42">
        <v>56.32</v>
      </c>
      <c r="AZ2224" s="42">
        <v>12.068571</v>
      </c>
      <c r="BA2224" s="42">
        <v>64.365713999999997</v>
      </c>
      <c r="BB2224" s="42">
        <v>4.0228570000000001</v>
      </c>
      <c r="BC2224" s="42">
        <v>8.0457140000000003</v>
      </c>
      <c r="BD2224" s="42">
        <v>4.0228570000000001</v>
      </c>
      <c r="BE2224" s="42">
        <v>0</v>
      </c>
      <c r="BF2224" s="42">
        <v>0</v>
      </c>
      <c r="BG2224" s="42">
        <v>28.16</v>
      </c>
      <c r="BH2224" s="42">
        <v>20.114286</v>
      </c>
      <c r="BI2224" s="42">
        <v>0</v>
      </c>
      <c r="BJ2224" s="42">
        <v>80.457143000000002</v>
      </c>
      <c r="BK2224" s="42">
        <v>0</v>
      </c>
      <c r="BL2224" s="42">
        <v>0</v>
      </c>
      <c r="BM2224" s="42">
        <v>0</v>
      </c>
      <c r="BN2224" s="42">
        <v>16.091429000000002</v>
      </c>
      <c r="BO2224" s="42">
        <v>16.091429000000002</v>
      </c>
      <c r="BP2224" s="42">
        <v>0</v>
      </c>
      <c r="BQ2224" s="42">
        <v>36.205714</v>
      </c>
      <c r="BR2224" s="42">
        <v>12.068571</v>
      </c>
      <c r="BS2224" s="42">
        <v>8.0457140000000003</v>
      </c>
      <c r="BT2224" s="42">
        <v>0</v>
      </c>
      <c r="BU2224" s="42">
        <v>0</v>
      </c>
      <c r="BV2224" s="42">
        <v>0</v>
      </c>
      <c r="BW2224" s="42">
        <v>0</v>
      </c>
      <c r="BX2224" s="42">
        <v>4.0228570000000001</v>
      </c>
      <c r="BY2224" s="42">
        <v>0</v>
      </c>
      <c r="BZ2224" s="42">
        <v>0</v>
      </c>
      <c r="CA2224" s="42">
        <v>4.0228570000000001</v>
      </c>
      <c r="CB2224" s="42">
        <v>76.434286</v>
      </c>
      <c r="CC2224" s="42">
        <v>4.0228570000000001</v>
      </c>
      <c r="CD2224" s="42">
        <v>8.0457140000000003</v>
      </c>
      <c r="CE2224" s="42">
        <v>4.0228570000000001</v>
      </c>
      <c r="CF2224" s="42">
        <v>12.068571</v>
      </c>
      <c r="CG2224" s="42">
        <v>12.068571</v>
      </c>
      <c r="CH2224" s="42">
        <v>28.16</v>
      </c>
      <c r="CI2224" s="42">
        <v>0</v>
      </c>
      <c r="CJ2224" s="42">
        <v>8.0457140000000003</v>
      </c>
      <c r="CK2224" s="42">
        <v>60.342857000000002</v>
      </c>
      <c r="CL2224" s="42">
        <v>0</v>
      </c>
      <c r="CM2224" s="42">
        <v>0</v>
      </c>
      <c r="CN2224" s="42">
        <v>0</v>
      </c>
      <c r="CO2224" s="42">
        <v>4.0228570000000001</v>
      </c>
      <c r="CP2224" s="42">
        <v>0</v>
      </c>
      <c r="CQ2224" s="42">
        <v>0</v>
      </c>
      <c r="CR2224" s="42">
        <v>56.32</v>
      </c>
      <c r="CS2224" s="42">
        <v>0</v>
      </c>
    </row>
    <row r="2225" spans="1:97">
      <c r="A2225" s="40" t="s">
        <v>5161</v>
      </c>
      <c r="B2225" s="40" t="s">
        <v>289</v>
      </c>
      <c r="C2225" s="40" t="s">
        <v>4176</v>
      </c>
      <c r="D2225" s="40" t="s">
        <v>4187</v>
      </c>
      <c r="E2225" s="40" t="s">
        <v>4198</v>
      </c>
      <c r="F2225" s="40" t="s">
        <v>4195</v>
      </c>
      <c r="G2225" s="41" t="s">
        <v>294</v>
      </c>
      <c r="H2225" s="40" t="s">
        <v>5162</v>
      </c>
      <c r="I2225" s="42">
        <v>227</v>
      </c>
      <c r="J2225" s="42">
        <v>46.013514000000001</v>
      </c>
      <c r="K2225" s="42">
        <v>34.765765999999999</v>
      </c>
      <c r="L2225" s="42">
        <v>50.103603999999997</v>
      </c>
      <c r="M2225" s="42">
        <v>49.081080999999998</v>
      </c>
      <c r="N2225" s="42">
        <v>29.653153</v>
      </c>
      <c r="O2225" s="42">
        <v>17.382883</v>
      </c>
      <c r="P2225" s="42">
        <v>41</v>
      </c>
      <c r="Q2225" s="42">
        <v>30</v>
      </c>
      <c r="R2225" s="42">
        <v>49</v>
      </c>
      <c r="S2225" s="42">
        <v>32</v>
      </c>
      <c r="T2225" s="42">
        <v>30</v>
      </c>
      <c r="U2225" s="42">
        <v>6</v>
      </c>
      <c r="V2225" s="42">
        <v>118.612613</v>
      </c>
      <c r="W2225" s="42">
        <v>28.630631000000001</v>
      </c>
      <c r="X2225" s="42">
        <v>18.405404999999998</v>
      </c>
      <c r="Y2225" s="42">
        <v>23.518018000000001</v>
      </c>
      <c r="Z2225" s="42">
        <v>25.563063</v>
      </c>
      <c r="AA2225" s="42">
        <v>14.315315</v>
      </c>
      <c r="AB2225" s="42">
        <v>7.1576579999999996</v>
      </c>
      <c r="AC2225" s="42">
        <v>1.0225230000000001</v>
      </c>
      <c r="AD2225" s="42">
        <v>36.810811000000001</v>
      </c>
      <c r="AE2225" s="42">
        <v>62.373874000000001</v>
      </c>
      <c r="AF2225" s="42">
        <v>19.427928000000001</v>
      </c>
      <c r="AG2225" s="42">
        <v>108.387387</v>
      </c>
      <c r="AH2225" s="42">
        <v>17.382883</v>
      </c>
      <c r="AI2225" s="42">
        <v>16.36036</v>
      </c>
      <c r="AJ2225" s="42">
        <v>26.585585999999999</v>
      </c>
      <c r="AK2225" s="42">
        <v>23.518018000000001</v>
      </c>
      <c r="AL2225" s="42">
        <v>15.337838</v>
      </c>
      <c r="AM2225" s="42">
        <v>8.18018</v>
      </c>
      <c r="AN2225" s="42">
        <v>1.0225230000000001</v>
      </c>
      <c r="AO2225" s="42">
        <v>23.518018000000001</v>
      </c>
      <c r="AP2225" s="42">
        <v>63.396396000000003</v>
      </c>
      <c r="AQ2225" s="42">
        <v>21.472973</v>
      </c>
      <c r="AR2225" s="42">
        <v>188.14414400000001</v>
      </c>
      <c r="AS2225" s="42">
        <v>4.09009</v>
      </c>
      <c r="AT2225" s="42">
        <v>12.27027</v>
      </c>
      <c r="AU2225" s="42">
        <v>8.18018</v>
      </c>
      <c r="AV2225" s="42">
        <v>12.27027</v>
      </c>
      <c r="AW2225" s="42">
        <v>44.990991000000001</v>
      </c>
      <c r="AX2225" s="42">
        <v>49.081080999999998</v>
      </c>
      <c r="AY2225" s="42">
        <v>32.720720999999998</v>
      </c>
      <c r="AZ2225" s="42">
        <v>24.540541000000001</v>
      </c>
      <c r="BA2225" s="42">
        <v>85.891891999999999</v>
      </c>
      <c r="BB2225" s="42">
        <v>4.09009</v>
      </c>
      <c r="BC2225" s="42">
        <v>12.27027</v>
      </c>
      <c r="BD2225" s="42">
        <v>0</v>
      </c>
      <c r="BE2225" s="42">
        <v>4.09009</v>
      </c>
      <c r="BF2225" s="42">
        <v>8.18018</v>
      </c>
      <c r="BG2225" s="42">
        <v>36.810811000000001</v>
      </c>
      <c r="BH2225" s="42">
        <v>12.27027</v>
      </c>
      <c r="BI2225" s="42">
        <v>8.18018</v>
      </c>
      <c r="BJ2225" s="42">
        <v>102.252252</v>
      </c>
      <c r="BK2225" s="42">
        <v>0</v>
      </c>
      <c r="BL2225" s="42">
        <v>0</v>
      </c>
      <c r="BM2225" s="42">
        <v>8.18018</v>
      </c>
      <c r="BN2225" s="42">
        <v>8.18018</v>
      </c>
      <c r="BO2225" s="42">
        <v>36.810811000000001</v>
      </c>
      <c r="BP2225" s="42">
        <v>12.27027</v>
      </c>
      <c r="BQ2225" s="42">
        <v>20.45045</v>
      </c>
      <c r="BR2225" s="42">
        <v>16.36036</v>
      </c>
      <c r="BS2225" s="42">
        <v>28.630631000000001</v>
      </c>
      <c r="BT2225" s="42">
        <v>0</v>
      </c>
      <c r="BU2225" s="42">
        <v>0</v>
      </c>
      <c r="BV2225" s="42">
        <v>0</v>
      </c>
      <c r="BW2225" s="42">
        <v>0</v>
      </c>
      <c r="BX2225" s="42">
        <v>4.09009</v>
      </c>
      <c r="BY2225" s="42">
        <v>4.09009</v>
      </c>
      <c r="BZ2225" s="42">
        <v>0</v>
      </c>
      <c r="CA2225" s="42">
        <v>20.45045</v>
      </c>
      <c r="CB2225" s="42">
        <v>118.612613</v>
      </c>
      <c r="CC2225" s="42">
        <v>4.09009</v>
      </c>
      <c r="CD2225" s="42">
        <v>12.27027</v>
      </c>
      <c r="CE2225" s="42">
        <v>8.18018</v>
      </c>
      <c r="CF2225" s="42">
        <v>12.27027</v>
      </c>
      <c r="CG2225" s="42">
        <v>40.900900999999998</v>
      </c>
      <c r="CH2225" s="42">
        <v>40.900900999999998</v>
      </c>
      <c r="CI2225" s="42">
        <v>0</v>
      </c>
      <c r="CJ2225" s="42">
        <v>0</v>
      </c>
      <c r="CK2225" s="42">
        <v>40.900900999999998</v>
      </c>
      <c r="CL2225" s="42">
        <v>0</v>
      </c>
      <c r="CM2225" s="42">
        <v>0</v>
      </c>
      <c r="CN2225" s="42">
        <v>0</v>
      </c>
      <c r="CO2225" s="42">
        <v>0</v>
      </c>
      <c r="CP2225" s="42">
        <v>0</v>
      </c>
      <c r="CQ2225" s="42">
        <v>4.09009</v>
      </c>
      <c r="CR2225" s="42">
        <v>32.720720999999998</v>
      </c>
      <c r="CS2225" s="42">
        <v>4.09009</v>
      </c>
    </row>
    <row r="2226" spans="1:97">
      <c r="A2226" s="40" t="s">
        <v>5163</v>
      </c>
      <c r="B2226" s="40" t="s">
        <v>289</v>
      </c>
      <c r="C2226" s="40" t="s">
        <v>4176</v>
      </c>
      <c r="D2226" s="40" t="s">
        <v>4177</v>
      </c>
      <c r="E2226" s="40" t="s">
        <v>4181</v>
      </c>
      <c r="F2226" s="40" t="s">
        <v>2814</v>
      </c>
      <c r="G2226" s="41" t="s">
        <v>294</v>
      </c>
      <c r="H2226" s="40" t="s">
        <v>5164</v>
      </c>
      <c r="I2226" s="42">
        <v>637</v>
      </c>
      <c r="J2226" s="42">
        <v>111.567887</v>
      </c>
      <c r="K2226" s="42">
        <v>85.762867</v>
      </c>
      <c r="L2226" s="42">
        <v>149.02600100000001</v>
      </c>
      <c r="M2226" s="42">
        <v>162.93514300000001</v>
      </c>
      <c r="N2226" s="42">
        <v>94.799924000000004</v>
      </c>
      <c r="O2226" s="42">
        <v>32.908178999999997</v>
      </c>
      <c r="P2226" s="42">
        <v>119</v>
      </c>
      <c r="Q2226" s="42">
        <v>110</v>
      </c>
      <c r="R2226" s="42">
        <v>155</v>
      </c>
      <c r="S2226" s="42">
        <v>133</v>
      </c>
      <c r="T2226" s="42">
        <v>44</v>
      </c>
      <c r="U2226" s="42">
        <v>22</v>
      </c>
      <c r="V2226" s="42">
        <v>313.30964399999999</v>
      </c>
      <c r="W2226" s="42">
        <v>48.848140999999998</v>
      </c>
      <c r="X2226" s="42">
        <v>46.290967999999999</v>
      </c>
      <c r="Y2226" s="42">
        <v>69.581682999999998</v>
      </c>
      <c r="Z2226" s="42">
        <v>87.511499999999998</v>
      </c>
      <c r="AA2226" s="42">
        <v>50.775145000000002</v>
      </c>
      <c r="AB2226" s="42">
        <v>10.302206999999999</v>
      </c>
      <c r="AC2226" s="42">
        <v>0</v>
      </c>
      <c r="AD2226" s="42">
        <v>68.791220999999993</v>
      </c>
      <c r="AE2226" s="42">
        <v>212.34613200000001</v>
      </c>
      <c r="AF2226" s="42">
        <v>32.172291000000001</v>
      </c>
      <c r="AG2226" s="42">
        <v>323.69035600000001</v>
      </c>
      <c r="AH2226" s="42">
        <v>62.719745000000003</v>
      </c>
      <c r="AI2226" s="42">
        <v>39.471899000000001</v>
      </c>
      <c r="AJ2226" s="42">
        <v>79.444317999999996</v>
      </c>
      <c r="AK2226" s="42">
        <v>75.423642999999998</v>
      </c>
      <c r="AL2226" s="42">
        <v>44.024779000000002</v>
      </c>
      <c r="AM2226" s="42">
        <v>18.677409000000001</v>
      </c>
      <c r="AN2226" s="42">
        <v>3.928563</v>
      </c>
      <c r="AO2226" s="42">
        <v>79.191391999999993</v>
      </c>
      <c r="AP2226" s="42">
        <v>201.659449</v>
      </c>
      <c r="AQ2226" s="42">
        <v>42.839514999999999</v>
      </c>
      <c r="AR2226" s="42">
        <v>519.15058099999999</v>
      </c>
      <c r="AS2226" s="42">
        <v>11.562025</v>
      </c>
      <c r="AT2226" s="42">
        <v>11.562025</v>
      </c>
      <c r="AU2226" s="42">
        <v>38.540081999999998</v>
      </c>
      <c r="AV2226" s="42">
        <v>111.766238</v>
      </c>
      <c r="AW2226" s="42">
        <v>61.664130999999998</v>
      </c>
      <c r="AX2226" s="42">
        <v>74.144219000000007</v>
      </c>
      <c r="AY2226" s="42">
        <v>120.957736</v>
      </c>
      <c r="AZ2226" s="42">
        <v>88.954126000000002</v>
      </c>
      <c r="BA2226" s="42">
        <v>264.91278</v>
      </c>
      <c r="BB2226" s="42">
        <v>7.7080159999999998</v>
      </c>
      <c r="BC2226" s="42">
        <v>11.562025</v>
      </c>
      <c r="BD2226" s="42">
        <v>26.978057</v>
      </c>
      <c r="BE2226" s="42">
        <v>42.394089999999998</v>
      </c>
      <c r="BF2226" s="42">
        <v>23.124048999999999</v>
      </c>
      <c r="BG2226" s="42">
        <v>50.698542000000003</v>
      </c>
      <c r="BH2226" s="42">
        <v>68.186884000000006</v>
      </c>
      <c r="BI2226" s="42">
        <v>34.261116000000001</v>
      </c>
      <c r="BJ2226" s="42">
        <v>254.23780099999999</v>
      </c>
      <c r="BK2226" s="42">
        <v>3.8540079999999999</v>
      </c>
      <c r="BL2226" s="42">
        <v>0</v>
      </c>
      <c r="BM2226" s="42">
        <v>11.562025</v>
      </c>
      <c r="BN2226" s="42">
        <v>69.372147999999996</v>
      </c>
      <c r="BO2226" s="42">
        <v>38.540081999999998</v>
      </c>
      <c r="BP2226" s="42">
        <v>23.445677</v>
      </c>
      <c r="BQ2226" s="42">
        <v>52.770851</v>
      </c>
      <c r="BR2226" s="42">
        <v>54.693010000000001</v>
      </c>
      <c r="BS2226" s="42">
        <v>47.778399999999998</v>
      </c>
      <c r="BT2226" s="42">
        <v>0</v>
      </c>
      <c r="BU2226" s="42">
        <v>0</v>
      </c>
      <c r="BV2226" s="42">
        <v>0</v>
      </c>
      <c r="BW2226" s="42">
        <v>7.7080159999999998</v>
      </c>
      <c r="BX2226" s="42">
        <v>7.7080159999999998</v>
      </c>
      <c r="BY2226" s="42">
        <v>0</v>
      </c>
      <c r="BZ2226" s="42">
        <v>0</v>
      </c>
      <c r="CA2226" s="42">
        <v>32.362366999999999</v>
      </c>
      <c r="CB2226" s="42">
        <v>289.91216800000001</v>
      </c>
      <c r="CC2226" s="42">
        <v>3.8540079999999999</v>
      </c>
      <c r="CD2226" s="42">
        <v>3.8540079999999999</v>
      </c>
      <c r="CE2226" s="42">
        <v>23.124048999999999</v>
      </c>
      <c r="CF2226" s="42">
        <v>92.496196999999995</v>
      </c>
      <c r="CG2226" s="42">
        <v>46.248099000000003</v>
      </c>
      <c r="CH2226" s="42">
        <v>74.144219000000007</v>
      </c>
      <c r="CI2226" s="42">
        <v>0</v>
      </c>
      <c r="CJ2226" s="42">
        <v>46.191588000000003</v>
      </c>
      <c r="CK2226" s="42">
        <v>181.460013</v>
      </c>
      <c r="CL2226" s="42">
        <v>7.7080159999999998</v>
      </c>
      <c r="CM2226" s="42">
        <v>7.7080159999999998</v>
      </c>
      <c r="CN2226" s="42">
        <v>15.416033000000001</v>
      </c>
      <c r="CO2226" s="42">
        <v>11.562025</v>
      </c>
      <c r="CP2226" s="42">
        <v>7.7080159999999998</v>
      </c>
      <c r="CQ2226" s="42">
        <v>0</v>
      </c>
      <c r="CR2226" s="42">
        <v>120.957736</v>
      </c>
      <c r="CS2226" s="42">
        <v>10.400171</v>
      </c>
    </row>
    <row r="2227" spans="1:97">
      <c r="A2227" s="40" t="s">
        <v>5165</v>
      </c>
      <c r="B2227" s="40" t="s">
        <v>289</v>
      </c>
      <c r="C2227" s="40" t="s">
        <v>4176</v>
      </c>
      <c r="D2227" s="40" t="s">
        <v>4201</v>
      </c>
      <c r="E2227" s="40" t="s">
        <v>4333</v>
      </c>
      <c r="F2227" s="40" t="s">
        <v>2903</v>
      </c>
      <c r="G2227" s="41" t="s">
        <v>294</v>
      </c>
      <c r="H2227" s="40" t="s">
        <v>5166</v>
      </c>
      <c r="I2227" s="42">
        <v>12969</v>
      </c>
      <c r="J2227" s="42">
        <v>1562.671644</v>
      </c>
      <c r="K2227" s="42">
        <v>1684.138719</v>
      </c>
      <c r="L2227" s="42">
        <v>2126.7629080000002</v>
      </c>
      <c r="M2227" s="42">
        <v>2576.3105839999998</v>
      </c>
      <c r="N2227" s="42">
        <v>2573.3131189999999</v>
      </c>
      <c r="O2227" s="42">
        <v>2445.803026</v>
      </c>
      <c r="P2227" s="42">
        <v>1926</v>
      </c>
      <c r="Q2227" s="42">
        <v>1894</v>
      </c>
      <c r="R2227" s="42">
        <v>2567</v>
      </c>
      <c r="S2227" s="42">
        <v>2376</v>
      </c>
      <c r="T2227" s="42">
        <v>2707</v>
      </c>
      <c r="U2227" s="42">
        <v>1771</v>
      </c>
      <c r="V2227" s="42">
        <v>5713.514964</v>
      </c>
      <c r="W2227" s="42">
        <v>786.67584099999999</v>
      </c>
      <c r="X2227" s="42">
        <v>864.46486700000003</v>
      </c>
      <c r="Y2227" s="42">
        <v>941.89108999999996</v>
      </c>
      <c r="Z2227" s="42">
        <v>1187.2593440000001</v>
      </c>
      <c r="AA2227" s="42">
        <v>1115.2641839999999</v>
      </c>
      <c r="AB2227" s="42">
        <v>741.68804299999999</v>
      </c>
      <c r="AC2227" s="42">
        <v>76.271595000000005</v>
      </c>
      <c r="AD2227" s="42">
        <v>1146.5179029999999</v>
      </c>
      <c r="AE2227" s="42">
        <v>3042.283379</v>
      </c>
      <c r="AF2227" s="42">
        <v>1524.7136820000001</v>
      </c>
      <c r="AG2227" s="42">
        <v>7255.485036</v>
      </c>
      <c r="AH2227" s="42">
        <v>775.99580300000002</v>
      </c>
      <c r="AI2227" s="42">
        <v>819.67385200000001</v>
      </c>
      <c r="AJ2227" s="42">
        <v>1184.871819</v>
      </c>
      <c r="AK2227" s="42">
        <v>1389.05124</v>
      </c>
      <c r="AL2227" s="42">
        <v>1458.048935</v>
      </c>
      <c r="AM2227" s="42">
        <v>1430.2619689999999</v>
      </c>
      <c r="AN2227" s="42">
        <v>197.58141800000001</v>
      </c>
      <c r="AO2227" s="42">
        <v>1116.629848</v>
      </c>
      <c r="AP2227" s="42">
        <v>3574.1596890000001</v>
      </c>
      <c r="AQ2227" s="42">
        <v>2564.6954989999999</v>
      </c>
      <c r="AR2227" s="42">
        <v>11405.901038</v>
      </c>
      <c r="AS2227" s="42">
        <v>25.472467999999999</v>
      </c>
      <c r="AT2227" s="42">
        <v>541.47256300000004</v>
      </c>
      <c r="AU2227" s="42">
        <v>601.40826300000003</v>
      </c>
      <c r="AV2227" s="42">
        <v>1125.637643</v>
      </c>
      <c r="AW2227" s="42">
        <v>1726.8617340000001</v>
      </c>
      <c r="AX2227" s="42">
        <v>1038.5296430000001</v>
      </c>
      <c r="AY2227" s="42">
        <v>4691.7931440000002</v>
      </c>
      <c r="AZ2227" s="42">
        <v>1654.72558</v>
      </c>
      <c r="BA2227" s="42">
        <v>4909.6887459999998</v>
      </c>
      <c r="BB2227" s="42">
        <v>20.742830999999999</v>
      </c>
      <c r="BC2227" s="42">
        <v>333.73510099999999</v>
      </c>
      <c r="BD2227" s="42">
        <v>355.980706</v>
      </c>
      <c r="BE2227" s="42">
        <v>516.04879300000005</v>
      </c>
      <c r="BF2227" s="42">
        <v>409.99644799999999</v>
      </c>
      <c r="BG2227" s="42">
        <v>827.14318600000001</v>
      </c>
      <c r="BH2227" s="42">
        <v>1921.611474</v>
      </c>
      <c r="BI2227" s="42">
        <v>524.430207</v>
      </c>
      <c r="BJ2227" s="42">
        <v>6496.2122920000002</v>
      </c>
      <c r="BK2227" s="42">
        <v>4.7296370000000003</v>
      </c>
      <c r="BL2227" s="42">
        <v>207.73746199999999</v>
      </c>
      <c r="BM2227" s="42">
        <v>245.42755700000001</v>
      </c>
      <c r="BN2227" s="42">
        <v>609.58884999999998</v>
      </c>
      <c r="BO2227" s="42">
        <v>1316.865286</v>
      </c>
      <c r="BP2227" s="42">
        <v>211.38645700000001</v>
      </c>
      <c r="BQ2227" s="42">
        <v>2770.1816690000001</v>
      </c>
      <c r="BR2227" s="42">
        <v>1130.295374</v>
      </c>
      <c r="BS2227" s="42">
        <v>1202.4511869999999</v>
      </c>
      <c r="BT2227" s="42">
        <v>0</v>
      </c>
      <c r="BU2227" s="42">
        <v>5.1060549999999996</v>
      </c>
      <c r="BV2227" s="42">
        <v>25.927945999999999</v>
      </c>
      <c r="BW2227" s="42">
        <v>68.795959999999994</v>
      </c>
      <c r="BX2227" s="42">
        <v>201.57122000000001</v>
      </c>
      <c r="BY2227" s="42">
        <v>167.552381</v>
      </c>
      <c r="BZ2227" s="42">
        <v>0</v>
      </c>
      <c r="CA2227" s="42">
        <v>733.49762599999997</v>
      </c>
      <c r="CB2227" s="42">
        <v>4242.927369</v>
      </c>
      <c r="CC2227" s="42">
        <v>16.711241999999999</v>
      </c>
      <c r="CD2227" s="42">
        <v>408.96898700000003</v>
      </c>
      <c r="CE2227" s="42">
        <v>424.47652099999999</v>
      </c>
      <c r="CF2227" s="42">
        <v>895.24946699999998</v>
      </c>
      <c r="CG2227" s="42">
        <v>1307.9211660000001</v>
      </c>
      <c r="CH2227" s="42">
        <v>775.08358999999996</v>
      </c>
      <c r="CI2227" s="42">
        <v>23.842161999999998</v>
      </c>
      <c r="CJ2227" s="42">
        <v>390.67423300000002</v>
      </c>
      <c r="CK2227" s="42">
        <v>5960.5224820000003</v>
      </c>
      <c r="CL2227" s="42">
        <v>8.7612260000000006</v>
      </c>
      <c r="CM2227" s="42">
        <v>127.397521</v>
      </c>
      <c r="CN2227" s="42">
        <v>151.00379599999999</v>
      </c>
      <c r="CO2227" s="42">
        <v>161.59221600000001</v>
      </c>
      <c r="CP2227" s="42">
        <v>217.369349</v>
      </c>
      <c r="CQ2227" s="42">
        <v>95.893671999999995</v>
      </c>
      <c r="CR2227" s="42">
        <v>4667.950981</v>
      </c>
      <c r="CS2227" s="42">
        <v>530.55372199999999</v>
      </c>
    </row>
    <row r="2228" spans="1:97">
      <c r="A2228" s="40" t="s">
        <v>5167</v>
      </c>
      <c r="B2228" s="40" t="s">
        <v>289</v>
      </c>
      <c r="C2228" s="40" t="s">
        <v>4176</v>
      </c>
      <c r="D2228" s="40" t="s">
        <v>4201</v>
      </c>
      <c r="E2228" s="40" t="s">
        <v>4202</v>
      </c>
      <c r="F2228" s="40" t="s">
        <v>2903</v>
      </c>
      <c r="G2228" s="41" t="s">
        <v>294</v>
      </c>
      <c r="H2228" s="40" t="s">
        <v>5168</v>
      </c>
      <c r="I2228" s="42">
        <v>860</v>
      </c>
      <c r="J2228" s="42">
        <v>113.182281</v>
      </c>
      <c r="K2228" s="42">
        <v>127.204864</v>
      </c>
      <c r="L2228" s="42">
        <v>138.22260800000001</v>
      </c>
      <c r="M2228" s="42">
        <v>186.300037</v>
      </c>
      <c r="N2228" s="42">
        <v>172.73969500000001</v>
      </c>
      <c r="O2228" s="42">
        <v>122.350515</v>
      </c>
      <c r="P2228" s="42">
        <v>135</v>
      </c>
      <c r="Q2228" s="42">
        <v>166</v>
      </c>
      <c r="R2228" s="42">
        <v>155</v>
      </c>
      <c r="S2228" s="42">
        <v>179</v>
      </c>
      <c r="T2228" s="42">
        <v>141</v>
      </c>
      <c r="U2228" s="42">
        <v>106</v>
      </c>
      <c r="V2228" s="42">
        <v>411.77840900000001</v>
      </c>
      <c r="W2228" s="42">
        <v>58.093559999999997</v>
      </c>
      <c r="X2228" s="42">
        <v>60.096786000000002</v>
      </c>
      <c r="Y2228" s="42">
        <v>64.103239000000002</v>
      </c>
      <c r="Z2228" s="42">
        <v>91.146792000000005</v>
      </c>
      <c r="AA2228" s="42">
        <v>87.872266999999994</v>
      </c>
      <c r="AB2228" s="42">
        <v>45.727386000000003</v>
      </c>
      <c r="AC2228" s="42">
        <v>4.7383790000000001</v>
      </c>
      <c r="AD2228" s="42">
        <v>77.124208999999993</v>
      </c>
      <c r="AE2228" s="42">
        <v>234.377466</v>
      </c>
      <c r="AF2228" s="42">
        <v>100.276734</v>
      </c>
      <c r="AG2228" s="42">
        <v>448.22159099999999</v>
      </c>
      <c r="AH2228" s="42">
        <v>55.088721</v>
      </c>
      <c r="AI2228" s="42">
        <v>67.108078000000006</v>
      </c>
      <c r="AJ2228" s="42">
        <v>74.119370000000004</v>
      </c>
      <c r="AK2228" s="42">
        <v>95.153244999999998</v>
      </c>
      <c r="AL2228" s="42">
        <v>84.867428000000004</v>
      </c>
      <c r="AM2228" s="42">
        <v>55.338987000000003</v>
      </c>
      <c r="AN2228" s="42">
        <v>16.545762</v>
      </c>
      <c r="AO2228" s="42">
        <v>78.125821999999999</v>
      </c>
      <c r="AP2228" s="42">
        <v>252.40650199999999</v>
      </c>
      <c r="AQ2228" s="42">
        <v>117.689267</v>
      </c>
      <c r="AR2228" s="42">
        <v>695.73545100000001</v>
      </c>
      <c r="AS2228" s="42">
        <v>20.032261999999999</v>
      </c>
      <c r="AT2228" s="42">
        <v>48.077429000000002</v>
      </c>
      <c r="AU2228" s="42">
        <v>8.0129049999999999</v>
      </c>
      <c r="AV2228" s="42">
        <v>52.083880999999998</v>
      </c>
      <c r="AW2228" s="42">
        <v>128.20647700000001</v>
      </c>
      <c r="AX2228" s="42">
        <v>80.129047999999997</v>
      </c>
      <c r="AY2228" s="42">
        <v>271.05149499999999</v>
      </c>
      <c r="AZ2228" s="42">
        <v>88.141953000000001</v>
      </c>
      <c r="BA2228" s="42">
        <v>329.83868999999999</v>
      </c>
      <c r="BB2228" s="42">
        <v>16.02581</v>
      </c>
      <c r="BC2228" s="42">
        <v>44.070976999999999</v>
      </c>
      <c r="BD2228" s="42">
        <v>4.0064520000000003</v>
      </c>
      <c r="BE2228" s="42">
        <v>24.038713999999999</v>
      </c>
      <c r="BF2228" s="42">
        <v>4.0064520000000003</v>
      </c>
      <c r="BG2228" s="42">
        <v>68.109690999999998</v>
      </c>
      <c r="BH2228" s="42">
        <v>137.52897400000001</v>
      </c>
      <c r="BI2228" s="42">
        <v>32.051619000000002</v>
      </c>
      <c r="BJ2228" s="42">
        <v>365.89676100000003</v>
      </c>
      <c r="BK2228" s="42">
        <v>4.0064520000000003</v>
      </c>
      <c r="BL2228" s="42">
        <v>4.0064520000000003</v>
      </c>
      <c r="BM2228" s="42">
        <v>4.0064520000000003</v>
      </c>
      <c r="BN2228" s="42">
        <v>28.045166999999999</v>
      </c>
      <c r="BO2228" s="42">
        <v>124.200025</v>
      </c>
      <c r="BP2228" s="42">
        <v>12.019356999999999</v>
      </c>
      <c r="BQ2228" s="42">
        <v>133.52252100000001</v>
      </c>
      <c r="BR2228" s="42">
        <v>56.090333999999999</v>
      </c>
      <c r="BS2228" s="42">
        <v>56.090333999999999</v>
      </c>
      <c r="BT2228" s="42">
        <v>0</v>
      </c>
      <c r="BU2228" s="42">
        <v>0</v>
      </c>
      <c r="BV2228" s="42">
        <v>0</v>
      </c>
      <c r="BW2228" s="42">
        <v>0</v>
      </c>
      <c r="BX2228" s="42">
        <v>8.0129049999999999</v>
      </c>
      <c r="BY2228" s="42">
        <v>20.032261999999999</v>
      </c>
      <c r="BZ2228" s="42">
        <v>0</v>
      </c>
      <c r="CA2228" s="42">
        <v>28.045166999999999</v>
      </c>
      <c r="CB2228" s="42">
        <v>280.45166899999998</v>
      </c>
      <c r="CC2228" s="42">
        <v>12.019356999999999</v>
      </c>
      <c r="CD2228" s="42">
        <v>36.058072000000003</v>
      </c>
      <c r="CE2228" s="42">
        <v>8.0129049999999999</v>
      </c>
      <c r="CF2228" s="42">
        <v>48.077429000000002</v>
      </c>
      <c r="CG2228" s="42">
        <v>92.148405999999994</v>
      </c>
      <c r="CH2228" s="42">
        <v>56.090333999999999</v>
      </c>
      <c r="CI2228" s="42">
        <v>4.0064520000000003</v>
      </c>
      <c r="CJ2228" s="42">
        <v>24.038713999999999</v>
      </c>
      <c r="CK2228" s="42">
        <v>359.19344799999999</v>
      </c>
      <c r="CL2228" s="42">
        <v>8.0129049999999999</v>
      </c>
      <c r="CM2228" s="42">
        <v>12.019356999999999</v>
      </c>
      <c r="CN2228" s="42">
        <v>0</v>
      </c>
      <c r="CO2228" s="42">
        <v>4.0064520000000003</v>
      </c>
      <c r="CP2228" s="42">
        <v>28.045166999999999</v>
      </c>
      <c r="CQ2228" s="42">
        <v>4.0064520000000003</v>
      </c>
      <c r="CR2228" s="42">
        <v>267.04504300000002</v>
      </c>
      <c r="CS2228" s="42">
        <v>36.058072000000003</v>
      </c>
    </row>
    <row r="2229" spans="1:97">
      <c r="A2229" s="40" t="s">
        <v>5169</v>
      </c>
      <c r="B2229" s="40" t="s">
        <v>289</v>
      </c>
      <c r="C2229" s="40" t="s">
        <v>4176</v>
      </c>
      <c r="D2229" s="40" t="s">
        <v>4201</v>
      </c>
      <c r="E2229" s="40" t="s">
        <v>4202</v>
      </c>
      <c r="F2229" s="40" t="s">
        <v>2903</v>
      </c>
      <c r="G2229" s="41" t="s">
        <v>294</v>
      </c>
      <c r="H2229" s="40" t="s">
        <v>5170</v>
      </c>
      <c r="I2229" s="42">
        <v>1471</v>
      </c>
      <c r="J2229" s="42">
        <v>164</v>
      </c>
      <c r="K2229" s="42">
        <v>197</v>
      </c>
      <c r="L2229" s="42">
        <v>238</v>
      </c>
      <c r="M2229" s="42">
        <v>255</v>
      </c>
      <c r="N2229" s="42">
        <v>286</v>
      </c>
      <c r="O2229" s="42">
        <v>331</v>
      </c>
      <c r="P2229" s="42">
        <v>159</v>
      </c>
      <c r="Q2229" s="42">
        <v>211</v>
      </c>
      <c r="R2229" s="42">
        <v>239</v>
      </c>
      <c r="S2229" s="42">
        <v>220</v>
      </c>
      <c r="T2229" s="42">
        <v>321</v>
      </c>
      <c r="U2229" s="42">
        <v>266</v>
      </c>
      <c r="V2229" s="42">
        <v>691</v>
      </c>
      <c r="W2229" s="42">
        <v>98</v>
      </c>
      <c r="X2229" s="42">
        <v>104</v>
      </c>
      <c r="Y2229" s="42">
        <v>121</v>
      </c>
      <c r="Z2229" s="42">
        <v>126</v>
      </c>
      <c r="AA2229" s="42">
        <v>125</v>
      </c>
      <c r="AB2229" s="42">
        <v>111</v>
      </c>
      <c r="AC2229" s="42">
        <v>6</v>
      </c>
      <c r="AD2229" s="42">
        <v>144</v>
      </c>
      <c r="AE2229" s="42">
        <v>365</v>
      </c>
      <c r="AF2229" s="42">
        <v>182</v>
      </c>
      <c r="AG2229" s="42">
        <v>780</v>
      </c>
      <c r="AH2229" s="42">
        <v>66</v>
      </c>
      <c r="AI2229" s="42">
        <v>93</v>
      </c>
      <c r="AJ2229" s="42">
        <v>117</v>
      </c>
      <c r="AK2229" s="42">
        <v>129</v>
      </c>
      <c r="AL2229" s="42">
        <v>161</v>
      </c>
      <c r="AM2229" s="42">
        <v>185</v>
      </c>
      <c r="AN2229" s="42">
        <v>29</v>
      </c>
      <c r="AO2229" s="42">
        <v>93</v>
      </c>
      <c r="AP2229" s="42">
        <v>383</v>
      </c>
      <c r="AQ2229" s="42">
        <v>304</v>
      </c>
      <c r="AR2229" s="42">
        <v>1304</v>
      </c>
      <c r="AS2229" s="42">
        <v>20</v>
      </c>
      <c r="AT2229" s="42">
        <v>76</v>
      </c>
      <c r="AU2229" s="42">
        <v>60</v>
      </c>
      <c r="AV2229" s="42">
        <v>132</v>
      </c>
      <c r="AW2229" s="42">
        <v>176</v>
      </c>
      <c r="AX2229" s="42">
        <v>92</v>
      </c>
      <c r="AY2229" s="42">
        <v>596</v>
      </c>
      <c r="AZ2229" s="42">
        <v>152</v>
      </c>
      <c r="BA2229" s="42">
        <v>584</v>
      </c>
      <c r="BB2229" s="42">
        <v>0</v>
      </c>
      <c r="BC2229" s="42">
        <v>52</v>
      </c>
      <c r="BD2229" s="42">
        <v>40</v>
      </c>
      <c r="BE2229" s="42">
        <v>76</v>
      </c>
      <c r="BF2229" s="42">
        <v>44</v>
      </c>
      <c r="BG2229" s="42">
        <v>80</v>
      </c>
      <c r="BH2229" s="42">
        <v>232</v>
      </c>
      <c r="BI2229" s="42">
        <v>60</v>
      </c>
      <c r="BJ2229" s="42">
        <v>720</v>
      </c>
      <c r="BK2229" s="42">
        <v>20</v>
      </c>
      <c r="BL2229" s="42">
        <v>24</v>
      </c>
      <c r="BM2229" s="42">
        <v>20</v>
      </c>
      <c r="BN2229" s="42">
        <v>56</v>
      </c>
      <c r="BO2229" s="42">
        <v>132</v>
      </c>
      <c r="BP2229" s="42">
        <v>12</v>
      </c>
      <c r="BQ2229" s="42">
        <v>364</v>
      </c>
      <c r="BR2229" s="42">
        <v>92</v>
      </c>
      <c r="BS2229" s="42">
        <v>128</v>
      </c>
      <c r="BT2229" s="42">
        <v>0</v>
      </c>
      <c r="BU2229" s="42">
        <v>0</v>
      </c>
      <c r="BV2229" s="42">
        <v>0</v>
      </c>
      <c r="BW2229" s="42">
        <v>12</v>
      </c>
      <c r="BX2229" s="42">
        <v>36</v>
      </c>
      <c r="BY2229" s="42">
        <v>20</v>
      </c>
      <c r="BZ2229" s="42">
        <v>0</v>
      </c>
      <c r="CA2229" s="42">
        <v>60</v>
      </c>
      <c r="CB2229" s="42">
        <v>456</v>
      </c>
      <c r="CC2229" s="42">
        <v>12</v>
      </c>
      <c r="CD2229" s="42">
        <v>44</v>
      </c>
      <c r="CE2229" s="42">
        <v>60</v>
      </c>
      <c r="CF2229" s="42">
        <v>100</v>
      </c>
      <c r="CG2229" s="42">
        <v>124</v>
      </c>
      <c r="CH2229" s="42">
        <v>64</v>
      </c>
      <c r="CI2229" s="42">
        <v>4</v>
      </c>
      <c r="CJ2229" s="42">
        <v>48</v>
      </c>
      <c r="CK2229" s="42">
        <v>720</v>
      </c>
      <c r="CL2229" s="42">
        <v>8</v>
      </c>
      <c r="CM2229" s="42">
        <v>32</v>
      </c>
      <c r="CN2229" s="42">
        <v>0</v>
      </c>
      <c r="CO2229" s="42">
        <v>20</v>
      </c>
      <c r="CP2229" s="42">
        <v>16</v>
      </c>
      <c r="CQ2229" s="42">
        <v>8</v>
      </c>
      <c r="CR2229" s="42">
        <v>592</v>
      </c>
      <c r="CS2229" s="42">
        <v>44</v>
      </c>
    </row>
    <row r="2230" spans="1:97">
      <c r="A2230" s="40" t="s">
        <v>5171</v>
      </c>
      <c r="B2230" s="40" t="s">
        <v>289</v>
      </c>
      <c r="C2230" s="40" t="s">
        <v>4176</v>
      </c>
      <c r="D2230" s="40" t="s">
        <v>4177</v>
      </c>
      <c r="E2230" s="40" t="s">
        <v>4354</v>
      </c>
      <c r="F2230" s="40" t="s">
        <v>2814</v>
      </c>
      <c r="G2230" s="41" t="s">
        <v>294</v>
      </c>
      <c r="H2230" s="40" t="s">
        <v>5172</v>
      </c>
      <c r="I2230" s="42">
        <v>84</v>
      </c>
      <c r="J2230" s="42">
        <v>18.899999999999999</v>
      </c>
      <c r="K2230" s="42">
        <v>4.2</v>
      </c>
      <c r="L2230" s="42">
        <v>15.75</v>
      </c>
      <c r="M2230" s="42">
        <v>16.8</v>
      </c>
      <c r="N2230" s="42">
        <v>18.899999999999999</v>
      </c>
      <c r="O2230" s="42">
        <v>9.4499999999999993</v>
      </c>
      <c r="P2230" s="42">
        <v>5</v>
      </c>
      <c r="Q2230" s="42">
        <v>8</v>
      </c>
      <c r="R2230" s="42">
        <v>13</v>
      </c>
      <c r="S2230" s="42">
        <v>17</v>
      </c>
      <c r="T2230" s="42">
        <v>10</v>
      </c>
      <c r="U2230" s="42">
        <v>11</v>
      </c>
      <c r="V2230" s="42">
        <v>47.25</v>
      </c>
      <c r="W2230" s="42">
        <v>12.6</v>
      </c>
      <c r="X2230" s="42">
        <v>3.15</v>
      </c>
      <c r="Y2230" s="42">
        <v>8.4</v>
      </c>
      <c r="Z2230" s="42">
        <v>9.4499999999999993</v>
      </c>
      <c r="AA2230" s="42">
        <v>9.4499999999999993</v>
      </c>
      <c r="AB2230" s="42">
        <v>3.15</v>
      </c>
      <c r="AC2230" s="42">
        <v>1.05</v>
      </c>
      <c r="AD2230" s="42">
        <v>13.65</v>
      </c>
      <c r="AE2230" s="42">
        <v>23.1</v>
      </c>
      <c r="AF2230" s="42">
        <v>10.5</v>
      </c>
      <c r="AG2230" s="42">
        <v>36.75</v>
      </c>
      <c r="AH2230" s="42">
        <v>6.3</v>
      </c>
      <c r="AI2230" s="42">
        <v>1.05</v>
      </c>
      <c r="AJ2230" s="42">
        <v>7.35</v>
      </c>
      <c r="AK2230" s="42">
        <v>7.35</v>
      </c>
      <c r="AL2230" s="42">
        <v>9.4499999999999993</v>
      </c>
      <c r="AM2230" s="42">
        <v>4.2</v>
      </c>
      <c r="AN2230" s="42">
        <v>1.05</v>
      </c>
      <c r="AO2230" s="42">
        <v>6.3</v>
      </c>
      <c r="AP2230" s="42">
        <v>17.850000000000001</v>
      </c>
      <c r="AQ2230" s="42">
        <v>12.6</v>
      </c>
      <c r="AR2230" s="42">
        <v>67.2</v>
      </c>
      <c r="AS2230" s="42">
        <v>0</v>
      </c>
      <c r="AT2230" s="42">
        <v>0</v>
      </c>
      <c r="AU2230" s="42">
        <v>0</v>
      </c>
      <c r="AV2230" s="42">
        <v>8.4</v>
      </c>
      <c r="AW2230" s="42">
        <v>16.8</v>
      </c>
      <c r="AX2230" s="42">
        <v>21</v>
      </c>
      <c r="AY2230" s="42">
        <v>12.6</v>
      </c>
      <c r="AZ2230" s="42">
        <v>8.4</v>
      </c>
      <c r="BA2230" s="42">
        <v>33.6</v>
      </c>
      <c r="BB2230" s="42">
        <v>0</v>
      </c>
      <c r="BC2230" s="42">
        <v>0</v>
      </c>
      <c r="BD2230" s="42">
        <v>0</v>
      </c>
      <c r="BE2230" s="42">
        <v>8.4</v>
      </c>
      <c r="BF2230" s="42">
        <v>0</v>
      </c>
      <c r="BG2230" s="42">
        <v>12.6</v>
      </c>
      <c r="BH2230" s="42">
        <v>8.4</v>
      </c>
      <c r="BI2230" s="42">
        <v>4.2</v>
      </c>
      <c r="BJ2230" s="42">
        <v>33.6</v>
      </c>
      <c r="BK2230" s="42">
        <v>0</v>
      </c>
      <c r="BL2230" s="42">
        <v>0</v>
      </c>
      <c r="BM2230" s="42">
        <v>0</v>
      </c>
      <c r="BN2230" s="42">
        <v>0</v>
      </c>
      <c r="BO2230" s="42">
        <v>16.8</v>
      </c>
      <c r="BP2230" s="42">
        <v>8.4</v>
      </c>
      <c r="BQ2230" s="42">
        <v>4.2</v>
      </c>
      <c r="BR2230" s="42">
        <v>4.2</v>
      </c>
      <c r="BS2230" s="42">
        <v>4.2</v>
      </c>
      <c r="BT2230" s="42">
        <v>0</v>
      </c>
      <c r="BU2230" s="42">
        <v>0</v>
      </c>
      <c r="BV2230" s="42">
        <v>0</v>
      </c>
      <c r="BW2230" s="42">
        <v>4.2</v>
      </c>
      <c r="BX2230" s="42">
        <v>0</v>
      </c>
      <c r="BY2230" s="42">
        <v>0</v>
      </c>
      <c r="BZ2230" s="42">
        <v>0</v>
      </c>
      <c r="CA2230" s="42">
        <v>0</v>
      </c>
      <c r="CB2230" s="42">
        <v>25.2</v>
      </c>
      <c r="CC2230" s="42">
        <v>0</v>
      </c>
      <c r="CD2230" s="42">
        <v>0</v>
      </c>
      <c r="CE2230" s="42">
        <v>0</v>
      </c>
      <c r="CF2230" s="42">
        <v>0</v>
      </c>
      <c r="CG2230" s="42">
        <v>8.4</v>
      </c>
      <c r="CH2230" s="42">
        <v>16.8</v>
      </c>
      <c r="CI2230" s="42">
        <v>0</v>
      </c>
      <c r="CJ2230" s="42">
        <v>0</v>
      </c>
      <c r="CK2230" s="42">
        <v>37.799999999999997</v>
      </c>
      <c r="CL2230" s="42">
        <v>0</v>
      </c>
      <c r="CM2230" s="42">
        <v>0</v>
      </c>
      <c r="CN2230" s="42">
        <v>0</v>
      </c>
      <c r="CO2230" s="42">
        <v>4.2</v>
      </c>
      <c r="CP2230" s="42">
        <v>8.4</v>
      </c>
      <c r="CQ2230" s="42">
        <v>4.2</v>
      </c>
      <c r="CR2230" s="42">
        <v>12.6</v>
      </c>
      <c r="CS2230" s="42">
        <v>8.4</v>
      </c>
    </row>
    <row r="2231" spans="1:97">
      <c r="A2231" s="40" t="s">
        <v>5173</v>
      </c>
      <c r="B2231" s="40" t="s">
        <v>289</v>
      </c>
      <c r="C2231" s="40" t="s">
        <v>4176</v>
      </c>
      <c r="D2231" s="40" t="s">
        <v>4201</v>
      </c>
      <c r="E2231" s="40" t="s">
        <v>4291</v>
      </c>
      <c r="F2231" s="40" t="s">
        <v>2903</v>
      </c>
      <c r="G2231" s="41" t="s">
        <v>294</v>
      </c>
      <c r="H2231" s="40" t="s">
        <v>5174</v>
      </c>
      <c r="I2231" s="42">
        <v>244</v>
      </c>
      <c r="J2231" s="42">
        <v>40.836820000000003</v>
      </c>
      <c r="K2231" s="42">
        <v>29.606694999999998</v>
      </c>
      <c r="L2231" s="42">
        <v>42.878661000000001</v>
      </c>
      <c r="M2231" s="42">
        <v>63.297071000000003</v>
      </c>
      <c r="N2231" s="42">
        <v>36.753138</v>
      </c>
      <c r="O2231" s="42">
        <v>30.627614999999999</v>
      </c>
      <c r="P2231" s="42">
        <v>35</v>
      </c>
      <c r="Q2231" s="42">
        <v>41</v>
      </c>
      <c r="R2231" s="42">
        <v>50</v>
      </c>
      <c r="S2231" s="42">
        <v>43</v>
      </c>
      <c r="T2231" s="42">
        <v>60</v>
      </c>
      <c r="U2231" s="42">
        <v>26</v>
      </c>
      <c r="V2231" s="42">
        <v>124.552301</v>
      </c>
      <c r="W2231" s="42">
        <v>21.439330999999999</v>
      </c>
      <c r="X2231" s="42">
        <v>14.292887</v>
      </c>
      <c r="Y2231" s="42">
        <v>21.439330999999999</v>
      </c>
      <c r="Z2231" s="42">
        <v>39.815899999999999</v>
      </c>
      <c r="AA2231" s="42">
        <v>16.334727999999998</v>
      </c>
      <c r="AB2231" s="42">
        <v>11.230126</v>
      </c>
      <c r="AC2231" s="42">
        <v>0</v>
      </c>
      <c r="AD2231" s="42">
        <v>25.523012999999999</v>
      </c>
      <c r="AE2231" s="42">
        <v>74.527197000000001</v>
      </c>
      <c r="AF2231" s="42">
        <v>24.502092000000001</v>
      </c>
      <c r="AG2231" s="42">
        <v>119.447699</v>
      </c>
      <c r="AH2231" s="42">
        <v>19.397490000000001</v>
      </c>
      <c r="AI2231" s="42">
        <v>15.313808</v>
      </c>
      <c r="AJ2231" s="42">
        <v>21.439330999999999</v>
      </c>
      <c r="AK2231" s="42">
        <v>23.481172000000001</v>
      </c>
      <c r="AL2231" s="42">
        <v>20.418410000000002</v>
      </c>
      <c r="AM2231" s="42">
        <v>18.376569</v>
      </c>
      <c r="AN2231" s="42">
        <v>1.020921</v>
      </c>
      <c r="AO2231" s="42">
        <v>24.502092000000001</v>
      </c>
      <c r="AP2231" s="42">
        <v>60.234310000000001</v>
      </c>
      <c r="AQ2231" s="42">
        <v>34.711297000000002</v>
      </c>
      <c r="AR2231" s="42">
        <v>204.1841</v>
      </c>
      <c r="AS2231" s="42">
        <v>61.255229999999997</v>
      </c>
      <c r="AT2231" s="42">
        <v>4.0836819999999996</v>
      </c>
      <c r="AU2231" s="42">
        <v>4.0836819999999996</v>
      </c>
      <c r="AV2231" s="42">
        <v>8.1673639999999992</v>
      </c>
      <c r="AW2231" s="42">
        <v>8.1673639999999992</v>
      </c>
      <c r="AX2231" s="42">
        <v>24.502092000000001</v>
      </c>
      <c r="AY2231" s="42">
        <v>77.589957999999996</v>
      </c>
      <c r="AZ2231" s="42">
        <v>16.334727999999998</v>
      </c>
      <c r="BA2231" s="42">
        <v>110.25941400000001</v>
      </c>
      <c r="BB2231" s="42">
        <v>36.753138</v>
      </c>
      <c r="BC2231" s="42">
        <v>0</v>
      </c>
      <c r="BD2231" s="42">
        <v>4.0836819999999996</v>
      </c>
      <c r="BE2231" s="42">
        <v>4.0836819999999996</v>
      </c>
      <c r="BF2231" s="42">
        <v>0</v>
      </c>
      <c r="BG2231" s="42">
        <v>24.502092000000001</v>
      </c>
      <c r="BH2231" s="42">
        <v>40.836820000000003</v>
      </c>
      <c r="BI2231" s="42">
        <v>0</v>
      </c>
      <c r="BJ2231" s="42">
        <v>93.924685999999994</v>
      </c>
      <c r="BK2231" s="42">
        <v>24.502092000000001</v>
      </c>
      <c r="BL2231" s="42">
        <v>4.0836819999999996</v>
      </c>
      <c r="BM2231" s="42">
        <v>0</v>
      </c>
      <c r="BN2231" s="42">
        <v>4.0836819999999996</v>
      </c>
      <c r="BO2231" s="42">
        <v>8.1673639999999992</v>
      </c>
      <c r="BP2231" s="42">
        <v>0</v>
      </c>
      <c r="BQ2231" s="42">
        <v>36.753138</v>
      </c>
      <c r="BR2231" s="42">
        <v>16.334727999999998</v>
      </c>
      <c r="BS2231" s="42">
        <v>12.251046000000001</v>
      </c>
      <c r="BT2231" s="42">
        <v>4.0836819999999996</v>
      </c>
      <c r="BU2231" s="42">
        <v>0</v>
      </c>
      <c r="BV2231" s="42">
        <v>0</v>
      </c>
      <c r="BW2231" s="42">
        <v>0</v>
      </c>
      <c r="BX2231" s="42">
        <v>0</v>
      </c>
      <c r="BY2231" s="42">
        <v>0</v>
      </c>
      <c r="BZ2231" s="42">
        <v>0</v>
      </c>
      <c r="CA2231" s="42">
        <v>8.1673639999999992</v>
      </c>
      <c r="CB2231" s="42">
        <v>89.841003999999998</v>
      </c>
      <c r="CC2231" s="42">
        <v>44.920501999999999</v>
      </c>
      <c r="CD2231" s="42">
        <v>4.0836819999999996</v>
      </c>
      <c r="CE2231" s="42">
        <v>4.0836819999999996</v>
      </c>
      <c r="CF2231" s="42">
        <v>8.1673639999999992</v>
      </c>
      <c r="CG2231" s="42">
        <v>4.0836819999999996</v>
      </c>
      <c r="CH2231" s="42">
        <v>16.334727999999998</v>
      </c>
      <c r="CI2231" s="42">
        <v>0</v>
      </c>
      <c r="CJ2231" s="42">
        <v>8.1673639999999992</v>
      </c>
      <c r="CK2231" s="42">
        <v>102.09205</v>
      </c>
      <c r="CL2231" s="42">
        <v>12.251046000000001</v>
      </c>
      <c r="CM2231" s="42">
        <v>0</v>
      </c>
      <c r="CN2231" s="42">
        <v>0</v>
      </c>
      <c r="CO2231" s="42">
        <v>0</v>
      </c>
      <c r="CP2231" s="42">
        <v>4.0836819999999996</v>
      </c>
      <c r="CQ2231" s="42">
        <v>8.1673639999999992</v>
      </c>
      <c r="CR2231" s="42">
        <v>77.589957999999996</v>
      </c>
      <c r="CS2231" s="42">
        <v>0</v>
      </c>
    </row>
    <row r="2232" spans="1:97">
      <c r="A2232" s="40" t="s">
        <v>5175</v>
      </c>
      <c r="B2232" s="40" t="s">
        <v>289</v>
      </c>
      <c r="C2232" s="40" t="s">
        <v>4176</v>
      </c>
      <c r="D2232" s="40" t="s">
        <v>4177</v>
      </c>
      <c r="E2232" s="40" t="s">
        <v>4181</v>
      </c>
      <c r="F2232" s="40" t="s">
        <v>2814</v>
      </c>
      <c r="G2232" s="41" t="s">
        <v>294</v>
      </c>
      <c r="H2232" s="40" t="s">
        <v>5176</v>
      </c>
      <c r="I2232" s="42">
        <v>425</v>
      </c>
      <c r="J2232" s="42">
        <v>70.832583</v>
      </c>
      <c r="K2232" s="42">
        <v>52.875027000000003</v>
      </c>
      <c r="L2232" s="42">
        <v>90.785424000000006</v>
      </c>
      <c r="M2232" s="42">
        <v>114.731082</v>
      </c>
      <c r="N2232" s="42">
        <v>63.851339000000003</v>
      </c>
      <c r="O2232" s="42">
        <v>31.924544999999998</v>
      </c>
      <c r="P2232" s="42">
        <v>61</v>
      </c>
      <c r="Q2232" s="42">
        <v>69</v>
      </c>
      <c r="R2232" s="42">
        <v>80</v>
      </c>
      <c r="S2232" s="42">
        <v>73</v>
      </c>
      <c r="T2232" s="42">
        <v>48</v>
      </c>
      <c r="U2232" s="42">
        <v>30</v>
      </c>
      <c r="V2232" s="42">
        <v>199.530654</v>
      </c>
      <c r="W2232" s="42">
        <v>33.919829</v>
      </c>
      <c r="X2232" s="42">
        <v>18.955197999999999</v>
      </c>
      <c r="Y2232" s="42">
        <v>44.893891000000004</v>
      </c>
      <c r="Z2232" s="42">
        <v>56.865594999999999</v>
      </c>
      <c r="AA2232" s="42">
        <v>32.924436</v>
      </c>
      <c r="AB2232" s="42">
        <v>10.974062</v>
      </c>
      <c r="AC2232" s="42">
        <v>0.99764200000000003</v>
      </c>
      <c r="AD2232" s="42">
        <v>39.905681000000001</v>
      </c>
      <c r="AE2232" s="42">
        <v>134.683922</v>
      </c>
      <c r="AF2232" s="42">
        <v>24.941050000000001</v>
      </c>
      <c r="AG2232" s="42">
        <v>225.469346</v>
      </c>
      <c r="AH2232" s="42">
        <v>36.912754999999997</v>
      </c>
      <c r="AI2232" s="42">
        <v>33.919829</v>
      </c>
      <c r="AJ2232" s="42">
        <v>45.891533000000003</v>
      </c>
      <c r="AK2232" s="42">
        <v>57.865487000000002</v>
      </c>
      <c r="AL2232" s="42">
        <v>30.926902999999999</v>
      </c>
      <c r="AM2232" s="42">
        <v>16.959914000000001</v>
      </c>
      <c r="AN2232" s="42">
        <v>2.9929260000000002</v>
      </c>
      <c r="AO2232" s="42">
        <v>49.882100999999999</v>
      </c>
      <c r="AP2232" s="42">
        <v>139.672133</v>
      </c>
      <c r="AQ2232" s="42">
        <v>35.915112999999998</v>
      </c>
      <c r="AR2232" s="42">
        <v>363.14169500000003</v>
      </c>
      <c r="AS2232" s="42">
        <v>27.933976999999999</v>
      </c>
      <c r="AT2232" s="42">
        <v>11.971704000000001</v>
      </c>
      <c r="AU2232" s="42">
        <v>15.962272</v>
      </c>
      <c r="AV2232" s="42">
        <v>47.886817000000001</v>
      </c>
      <c r="AW2232" s="42">
        <v>59.858521000000003</v>
      </c>
      <c r="AX2232" s="42">
        <v>51.877384999999997</v>
      </c>
      <c r="AY2232" s="42">
        <v>103.75476999999999</v>
      </c>
      <c r="AZ2232" s="42">
        <v>43.896248999999997</v>
      </c>
      <c r="BA2232" s="42">
        <v>171.594427</v>
      </c>
      <c r="BB2232" s="42">
        <v>19.952839999999998</v>
      </c>
      <c r="BC2232" s="42">
        <v>11.971704000000001</v>
      </c>
      <c r="BD2232" s="42">
        <v>15.962272</v>
      </c>
      <c r="BE2232" s="42">
        <v>23.943408000000002</v>
      </c>
      <c r="BF2232" s="42">
        <v>0</v>
      </c>
      <c r="BG2232" s="42">
        <v>43.896248999999997</v>
      </c>
      <c r="BH2232" s="42">
        <v>51.877384999999997</v>
      </c>
      <c r="BI2232" s="42">
        <v>3.9905680000000001</v>
      </c>
      <c r="BJ2232" s="42">
        <v>191.547268</v>
      </c>
      <c r="BK2232" s="42">
        <v>7.9811360000000002</v>
      </c>
      <c r="BL2232" s="42">
        <v>0</v>
      </c>
      <c r="BM2232" s="42">
        <v>0</v>
      </c>
      <c r="BN2232" s="42">
        <v>23.943408000000002</v>
      </c>
      <c r="BO2232" s="42">
        <v>59.858521000000003</v>
      </c>
      <c r="BP2232" s="42">
        <v>7.9811360000000002</v>
      </c>
      <c r="BQ2232" s="42">
        <v>51.877384999999997</v>
      </c>
      <c r="BR2232" s="42">
        <v>39.905681000000001</v>
      </c>
      <c r="BS2232" s="42">
        <v>31.924544999999998</v>
      </c>
      <c r="BT2232" s="42">
        <v>0</v>
      </c>
      <c r="BU2232" s="42">
        <v>0</v>
      </c>
      <c r="BV2232" s="42">
        <v>0</v>
      </c>
      <c r="BW2232" s="42">
        <v>0</v>
      </c>
      <c r="BX2232" s="42">
        <v>3.9905680000000001</v>
      </c>
      <c r="BY2232" s="42">
        <v>3.9905680000000001</v>
      </c>
      <c r="BZ2232" s="42">
        <v>0</v>
      </c>
      <c r="CA2232" s="42">
        <v>23.943408000000002</v>
      </c>
      <c r="CB2232" s="42">
        <v>167.603859</v>
      </c>
      <c r="CC2232" s="42">
        <v>15.962272</v>
      </c>
      <c r="CD2232" s="42">
        <v>11.971704000000001</v>
      </c>
      <c r="CE2232" s="42">
        <v>15.962272</v>
      </c>
      <c r="CF2232" s="42">
        <v>39.905681000000001</v>
      </c>
      <c r="CG2232" s="42">
        <v>43.896248999999997</v>
      </c>
      <c r="CH2232" s="42">
        <v>35.915112999999998</v>
      </c>
      <c r="CI2232" s="42">
        <v>0</v>
      </c>
      <c r="CJ2232" s="42">
        <v>3.9905680000000001</v>
      </c>
      <c r="CK2232" s="42">
        <v>163.613291</v>
      </c>
      <c r="CL2232" s="42">
        <v>11.971704000000001</v>
      </c>
      <c r="CM2232" s="42">
        <v>0</v>
      </c>
      <c r="CN2232" s="42">
        <v>0</v>
      </c>
      <c r="CO2232" s="42">
        <v>7.9811360000000002</v>
      </c>
      <c r="CP2232" s="42">
        <v>11.971704000000001</v>
      </c>
      <c r="CQ2232" s="42">
        <v>11.971704000000001</v>
      </c>
      <c r="CR2232" s="42">
        <v>103.75476999999999</v>
      </c>
      <c r="CS2232" s="42">
        <v>15.962272</v>
      </c>
    </row>
    <row r="2233" spans="1:97">
      <c r="A2233" s="40" t="s">
        <v>5177</v>
      </c>
      <c r="B2233" s="40" t="s">
        <v>289</v>
      </c>
      <c r="C2233" s="40" t="s">
        <v>4176</v>
      </c>
      <c r="D2233" s="40" t="s">
        <v>4201</v>
      </c>
      <c r="E2233" s="40" t="s">
        <v>4481</v>
      </c>
      <c r="F2233" s="40" t="s">
        <v>2903</v>
      </c>
      <c r="G2233" s="41" t="s">
        <v>294</v>
      </c>
      <c r="H2233" s="40" t="s">
        <v>5178</v>
      </c>
      <c r="I2233" s="42">
        <v>324</v>
      </c>
      <c r="J2233" s="42">
        <v>62</v>
      </c>
      <c r="K2233" s="42">
        <v>50</v>
      </c>
      <c r="L2233" s="42">
        <v>60</v>
      </c>
      <c r="M2233" s="42">
        <v>73</v>
      </c>
      <c r="N2233" s="42">
        <v>49</v>
      </c>
      <c r="O2233" s="42">
        <v>30</v>
      </c>
      <c r="P2233" s="42">
        <v>52</v>
      </c>
      <c r="Q2233" s="42">
        <v>50</v>
      </c>
      <c r="R2233" s="42">
        <v>65</v>
      </c>
      <c r="S2233" s="42">
        <v>62</v>
      </c>
      <c r="T2233" s="42">
        <v>45</v>
      </c>
      <c r="U2233" s="42">
        <v>30</v>
      </c>
      <c r="V2233" s="42">
        <v>157</v>
      </c>
      <c r="W2233" s="42">
        <v>25</v>
      </c>
      <c r="X2233" s="42">
        <v>26</v>
      </c>
      <c r="Y2233" s="42">
        <v>31</v>
      </c>
      <c r="Z2233" s="42">
        <v>39</v>
      </c>
      <c r="AA2233" s="42">
        <v>24</v>
      </c>
      <c r="AB2233" s="42">
        <v>12</v>
      </c>
      <c r="AC2233" s="42">
        <v>0</v>
      </c>
      <c r="AD2233" s="42">
        <v>31</v>
      </c>
      <c r="AE2233" s="42">
        <v>102</v>
      </c>
      <c r="AF2233" s="42">
        <v>24</v>
      </c>
      <c r="AG2233" s="42">
        <v>167</v>
      </c>
      <c r="AH2233" s="42">
        <v>37</v>
      </c>
      <c r="AI2233" s="42">
        <v>24</v>
      </c>
      <c r="AJ2233" s="42">
        <v>29</v>
      </c>
      <c r="AK2233" s="42">
        <v>34</v>
      </c>
      <c r="AL2233" s="42">
        <v>25</v>
      </c>
      <c r="AM2233" s="42">
        <v>17</v>
      </c>
      <c r="AN2233" s="42">
        <v>1</v>
      </c>
      <c r="AO2233" s="42">
        <v>43</v>
      </c>
      <c r="AP2233" s="42">
        <v>96</v>
      </c>
      <c r="AQ2233" s="42">
        <v>28</v>
      </c>
      <c r="AR2233" s="42">
        <v>252</v>
      </c>
      <c r="AS2233" s="42">
        <v>24</v>
      </c>
      <c r="AT2233" s="42">
        <v>12</v>
      </c>
      <c r="AU2233" s="42">
        <v>16</v>
      </c>
      <c r="AV2233" s="42">
        <v>40</v>
      </c>
      <c r="AW2233" s="42">
        <v>44</v>
      </c>
      <c r="AX2233" s="42">
        <v>28</v>
      </c>
      <c r="AY2233" s="42">
        <v>72</v>
      </c>
      <c r="AZ2233" s="42">
        <v>16</v>
      </c>
      <c r="BA2233" s="42">
        <v>116</v>
      </c>
      <c r="BB2233" s="42">
        <v>24</v>
      </c>
      <c r="BC2233" s="42">
        <v>4</v>
      </c>
      <c r="BD2233" s="42">
        <v>4</v>
      </c>
      <c r="BE2233" s="42">
        <v>12</v>
      </c>
      <c r="BF2233" s="42">
        <v>8</v>
      </c>
      <c r="BG2233" s="42">
        <v>24</v>
      </c>
      <c r="BH2233" s="42">
        <v>32</v>
      </c>
      <c r="BI2233" s="42">
        <v>8</v>
      </c>
      <c r="BJ2233" s="42">
        <v>136</v>
      </c>
      <c r="BK2233" s="42">
        <v>0</v>
      </c>
      <c r="BL2233" s="42">
        <v>8</v>
      </c>
      <c r="BM2233" s="42">
        <v>12</v>
      </c>
      <c r="BN2233" s="42">
        <v>28</v>
      </c>
      <c r="BO2233" s="42">
        <v>36</v>
      </c>
      <c r="BP2233" s="42">
        <v>4</v>
      </c>
      <c r="BQ2233" s="42">
        <v>40</v>
      </c>
      <c r="BR2233" s="42">
        <v>8</v>
      </c>
      <c r="BS2233" s="42">
        <v>32</v>
      </c>
      <c r="BT2233" s="42">
        <v>0</v>
      </c>
      <c r="BU2233" s="42">
        <v>0</v>
      </c>
      <c r="BV2233" s="42">
        <v>0</v>
      </c>
      <c r="BW2233" s="42">
        <v>4</v>
      </c>
      <c r="BX2233" s="42">
        <v>8</v>
      </c>
      <c r="BY2233" s="42">
        <v>8</v>
      </c>
      <c r="BZ2233" s="42">
        <v>0</v>
      </c>
      <c r="CA2233" s="42">
        <v>12</v>
      </c>
      <c r="CB2233" s="42">
        <v>128</v>
      </c>
      <c r="CC2233" s="42">
        <v>16</v>
      </c>
      <c r="CD2233" s="42">
        <v>4</v>
      </c>
      <c r="CE2233" s="42">
        <v>12</v>
      </c>
      <c r="CF2233" s="42">
        <v>36</v>
      </c>
      <c r="CG2233" s="42">
        <v>36</v>
      </c>
      <c r="CH2233" s="42">
        <v>20</v>
      </c>
      <c r="CI2233" s="42">
        <v>0</v>
      </c>
      <c r="CJ2233" s="42">
        <v>4</v>
      </c>
      <c r="CK2233" s="42">
        <v>92</v>
      </c>
      <c r="CL2233" s="42">
        <v>8</v>
      </c>
      <c r="CM2233" s="42">
        <v>8</v>
      </c>
      <c r="CN2233" s="42">
        <v>4</v>
      </c>
      <c r="CO2233" s="42">
        <v>0</v>
      </c>
      <c r="CP2233" s="42">
        <v>0</v>
      </c>
      <c r="CQ2233" s="42">
        <v>0</v>
      </c>
      <c r="CR2233" s="42">
        <v>72</v>
      </c>
      <c r="CS2233" s="42">
        <v>0</v>
      </c>
    </row>
    <row r="2234" spans="1:97">
      <c r="A2234" s="40" t="s">
        <v>5179</v>
      </c>
      <c r="B2234" s="40" t="s">
        <v>289</v>
      </c>
      <c r="C2234" s="40" t="s">
        <v>4176</v>
      </c>
      <c r="D2234" s="40" t="s">
        <v>4201</v>
      </c>
      <c r="E2234" s="40" t="s">
        <v>4224</v>
      </c>
      <c r="F2234" s="40" t="s">
        <v>2903</v>
      </c>
      <c r="G2234" s="41" t="s">
        <v>294</v>
      </c>
      <c r="H2234" s="40" t="s">
        <v>5180</v>
      </c>
      <c r="I2234" s="42">
        <v>470</v>
      </c>
      <c r="J2234" s="42">
        <v>87.371795000000006</v>
      </c>
      <c r="K2234" s="42">
        <v>68.290598000000003</v>
      </c>
      <c r="L2234" s="42">
        <v>82.350426999999996</v>
      </c>
      <c r="M2234" s="42">
        <v>117.5</v>
      </c>
      <c r="N2234" s="42">
        <v>63.269230999999998</v>
      </c>
      <c r="O2234" s="42">
        <v>51.217948999999997</v>
      </c>
      <c r="P2234" s="42">
        <v>80</v>
      </c>
      <c r="Q2234" s="42">
        <v>65</v>
      </c>
      <c r="R2234" s="42">
        <v>98</v>
      </c>
      <c r="S2234" s="42">
        <v>71</v>
      </c>
      <c r="T2234" s="42">
        <v>77</v>
      </c>
      <c r="U2234" s="42">
        <v>51</v>
      </c>
      <c r="V2234" s="42">
        <v>233.99572599999999</v>
      </c>
      <c r="W2234" s="42">
        <v>42.179487000000002</v>
      </c>
      <c r="X2234" s="42">
        <v>39.166666999999997</v>
      </c>
      <c r="Y2234" s="42">
        <v>41.175213999999997</v>
      </c>
      <c r="Z2234" s="42">
        <v>58.247863000000002</v>
      </c>
      <c r="AA2234" s="42">
        <v>39.166666999999997</v>
      </c>
      <c r="AB2234" s="42">
        <v>12.051282</v>
      </c>
      <c r="AC2234" s="42">
        <v>2.0085470000000001</v>
      </c>
      <c r="AD2234" s="42">
        <v>56.239316000000002</v>
      </c>
      <c r="AE2234" s="42">
        <v>140.59829099999999</v>
      </c>
      <c r="AF2234" s="42">
        <v>37.158119999999997</v>
      </c>
      <c r="AG2234" s="42">
        <v>236.00427400000001</v>
      </c>
      <c r="AH2234" s="42">
        <v>45.192307999999997</v>
      </c>
      <c r="AI2234" s="42">
        <v>29.123932</v>
      </c>
      <c r="AJ2234" s="42">
        <v>41.175213999999997</v>
      </c>
      <c r="AK2234" s="42">
        <v>59.252136999999998</v>
      </c>
      <c r="AL2234" s="42">
        <v>24.102564000000001</v>
      </c>
      <c r="AM2234" s="42">
        <v>34.145299000000001</v>
      </c>
      <c r="AN2234" s="42">
        <v>3.0128210000000002</v>
      </c>
      <c r="AO2234" s="42">
        <v>55.235042999999997</v>
      </c>
      <c r="AP2234" s="42">
        <v>126.538462</v>
      </c>
      <c r="AQ2234" s="42">
        <v>54.230769000000002</v>
      </c>
      <c r="AR2234" s="42">
        <v>377.60683799999998</v>
      </c>
      <c r="AS2234" s="42">
        <v>20.085470000000001</v>
      </c>
      <c r="AT2234" s="42">
        <v>28.119658000000001</v>
      </c>
      <c r="AU2234" s="42">
        <v>8.0341880000000003</v>
      </c>
      <c r="AV2234" s="42">
        <v>36.153846000000001</v>
      </c>
      <c r="AW2234" s="42">
        <v>76.324786000000003</v>
      </c>
      <c r="AX2234" s="42">
        <v>36.153846000000001</v>
      </c>
      <c r="AY2234" s="42">
        <v>96.410256000000004</v>
      </c>
      <c r="AZ2234" s="42">
        <v>76.324786000000003</v>
      </c>
      <c r="BA2234" s="42">
        <v>176.752137</v>
      </c>
      <c r="BB2234" s="42">
        <v>12.051282</v>
      </c>
      <c r="BC2234" s="42">
        <v>24.102564000000001</v>
      </c>
      <c r="BD2234" s="42">
        <v>4.0170940000000002</v>
      </c>
      <c r="BE2234" s="42">
        <v>12.051282</v>
      </c>
      <c r="BF2234" s="42">
        <v>16.068376000000001</v>
      </c>
      <c r="BG2234" s="42">
        <v>32.136752000000001</v>
      </c>
      <c r="BH2234" s="42">
        <v>44.188034000000002</v>
      </c>
      <c r="BI2234" s="42">
        <v>32.136752000000001</v>
      </c>
      <c r="BJ2234" s="42">
        <v>200.85470100000001</v>
      </c>
      <c r="BK2234" s="42">
        <v>8.0341880000000003</v>
      </c>
      <c r="BL2234" s="42">
        <v>4.0170940000000002</v>
      </c>
      <c r="BM2234" s="42">
        <v>4.0170940000000002</v>
      </c>
      <c r="BN2234" s="42">
        <v>24.102564000000001</v>
      </c>
      <c r="BO2234" s="42">
        <v>60.256410000000002</v>
      </c>
      <c r="BP2234" s="42">
        <v>4.0170940000000002</v>
      </c>
      <c r="BQ2234" s="42">
        <v>52.222222000000002</v>
      </c>
      <c r="BR2234" s="42">
        <v>44.188034000000002</v>
      </c>
      <c r="BS2234" s="42">
        <v>32.136752000000001</v>
      </c>
      <c r="BT2234" s="42">
        <v>0</v>
      </c>
      <c r="BU2234" s="42">
        <v>0</v>
      </c>
      <c r="BV2234" s="42">
        <v>0</v>
      </c>
      <c r="BW2234" s="42">
        <v>0</v>
      </c>
      <c r="BX2234" s="42">
        <v>4.0170940000000002</v>
      </c>
      <c r="BY2234" s="42">
        <v>4.0170940000000002</v>
      </c>
      <c r="BZ2234" s="42">
        <v>0</v>
      </c>
      <c r="CA2234" s="42">
        <v>24.102564000000001</v>
      </c>
      <c r="CB2234" s="42">
        <v>188.80341899999999</v>
      </c>
      <c r="CC2234" s="42">
        <v>8.0341880000000003</v>
      </c>
      <c r="CD2234" s="42">
        <v>20.085470000000001</v>
      </c>
      <c r="CE2234" s="42">
        <v>4.0170940000000002</v>
      </c>
      <c r="CF2234" s="42">
        <v>28.119658000000001</v>
      </c>
      <c r="CG2234" s="42">
        <v>68.290598000000003</v>
      </c>
      <c r="CH2234" s="42">
        <v>28.119658000000001</v>
      </c>
      <c r="CI2234" s="42">
        <v>0</v>
      </c>
      <c r="CJ2234" s="42">
        <v>32.136752000000001</v>
      </c>
      <c r="CK2234" s="42">
        <v>156.66666699999999</v>
      </c>
      <c r="CL2234" s="42">
        <v>12.051282</v>
      </c>
      <c r="CM2234" s="42">
        <v>8.0341880000000003</v>
      </c>
      <c r="CN2234" s="42">
        <v>4.0170940000000002</v>
      </c>
      <c r="CO2234" s="42">
        <v>8.0341880000000003</v>
      </c>
      <c r="CP2234" s="42">
        <v>4.0170940000000002</v>
      </c>
      <c r="CQ2234" s="42">
        <v>4.0170940000000002</v>
      </c>
      <c r="CR2234" s="42">
        <v>96.410256000000004</v>
      </c>
      <c r="CS2234" s="42">
        <v>20.085470000000001</v>
      </c>
    </row>
    <row r="2235" spans="1:97">
      <c r="A2235" s="40" t="s">
        <v>5181</v>
      </c>
      <c r="B2235" s="40" t="s">
        <v>289</v>
      </c>
      <c r="C2235" s="40" t="s">
        <v>4176</v>
      </c>
      <c r="D2235" s="40" t="s">
        <v>4177</v>
      </c>
      <c r="E2235" s="40" t="s">
        <v>4283</v>
      </c>
      <c r="F2235" s="40" t="s">
        <v>2814</v>
      </c>
      <c r="G2235" s="41" t="s">
        <v>294</v>
      </c>
      <c r="H2235" s="40" t="s">
        <v>5182</v>
      </c>
      <c r="I2235" s="42">
        <v>211</v>
      </c>
      <c r="J2235" s="42">
        <v>28.267942999999999</v>
      </c>
      <c r="K2235" s="42">
        <v>37.354067000000001</v>
      </c>
      <c r="L2235" s="42">
        <v>31.296651000000001</v>
      </c>
      <c r="M2235" s="42">
        <v>51.488038000000003</v>
      </c>
      <c r="N2235" s="42">
        <v>36.344498000000002</v>
      </c>
      <c r="O2235" s="42">
        <v>26.248804</v>
      </c>
      <c r="P2235" s="42">
        <v>51</v>
      </c>
      <c r="Q2235" s="42">
        <v>23</v>
      </c>
      <c r="R2235" s="42">
        <v>47</v>
      </c>
      <c r="S2235" s="42">
        <v>35</v>
      </c>
      <c r="T2235" s="42">
        <v>36</v>
      </c>
      <c r="U2235" s="42">
        <v>14</v>
      </c>
      <c r="V2235" s="42">
        <v>109.03349300000001</v>
      </c>
      <c r="W2235" s="42">
        <v>17.162679000000001</v>
      </c>
      <c r="X2235" s="42">
        <v>21.200956999999999</v>
      </c>
      <c r="Y2235" s="42">
        <v>15.143541000000001</v>
      </c>
      <c r="Z2235" s="42">
        <v>27.258372999999999</v>
      </c>
      <c r="AA2235" s="42">
        <v>18.172249000000001</v>
      </c>
      <c r="AB2235" s="42">
        <v>10.095694</v>
      </c>
      <c r="AC2235" s="42">
        <v>0</v>
      </c>
      <c r="AD2235" s="42">
        <v>23.220096000000002</v>
      </c>
      <c r="AE2235" s="42">
        <v>63.602871</v>
      </c>
      <c r="AF2235" s="42">
        <v>22.210526000000002</v>
      </c>
      <c r="AG2235" s="42">
        <v>101.96650699999999</v>
      </c>
      <c r="AH2235" s="42">
        <v>11.105263000000001</v>
      </c>
      <c r="AI2235" s="42">
        <v>16.153110000000002</v>
      </c>
      <c r="AJ2235" s="42">
        <v>16.153110000000002</v>
      </c>
      <c r="AK2235" s="42">
        <v>24.229665000000001</v>
      </c>
      <c r="AL2235" s="42">
        <v>18.172249000000001</v>
      </c>
      <c r="AM2235" s="42">
        <v>16.153110000000002</v>
      </c>
      <c r="AN2235" s="42">
        <v>0</v>
      </c>
      <c r="AO2235" s="42">
        <v>18.172249000000001</v>
      </c>
      <c r="AP2235" s="42">
        <v>56.535885</v>
      </c>
      <c r="AQ2235" s="42">
        <v>27.258372999999999</v>
      </c>
      <c r="AR2235" s="42">
        <v>181.722488</v>
      </c>
      <c r="AS2235" s="42">
        <v>32.306220000000003</v>
      </c>
      <c r="AT2235" s="42">
        <v>12.114833000000001</v>
      </c>
      <c r="AU2235" s="42">
        <v>4.038278</v>
      </c>
      <c r="AV2235" s="42">
        <v>44.421053000000001</v>
      </c>
      <c r="AW2235" s="42">
        <v>20.191388</v>
      </c>
      <c r="AX2235" s="42">
        <v>8.0765550000000008</v>
      </c>
      <c r="AY2235" s="42">
        <v>48.459330000000001</v>
      </c>
      <c r="AZ2235" s="42">
        <v>12.114833000000001</v>
      </c>
      <c r="BA2235" s="42">
        <v>84.803827999999996</v>
      </c>
      <c r="BB2235" s="42">
        <v>24.229665000000001</v>
      </c>
      <c r="BC2235" s="42">
        <v>12.114833000000001</v>
      </c>
      <c r="BD2235" s="42">
        <v>4.038278</v>
      </c>
      <c r="BE2235" s="42">
        <v>16.153110000000002</v>
      </c>
      <c r="BF2235" s="42">
        <v>4.038278</v>
      </c>
      <c r="BG2235" s="42">
        <v>4.038278</v>
      </c>
      <c r="BH2235" s="42">
        <v>16.153110000000002</v>
      </c>
      <c r="BI2235" s="42">
        <v>4.038278</v>
      </c>
      <c r="BJ2235" s="42">
        <v>96.918660000000003</v>
      </c>
      <c r="BK2235" s="42">
        <v>8.0765550000000008</v>
      </c>
      <c r="BL2235" s="42">
        <v>0</v>
      </c>
      <c r="BM2235" s="42">
        <v>0</v>
      </c>
      <c r="BN2235" s="42">
        <v>28.267942999999999</v>
      </c>
      <c r="BO2235" s="42">
        <v>16.153110000000002</v>
      </c>
      <c r="BP2235" s="42">
        <v>4.038278</v>
      </c>
      <c r="BQ2235" s="42">
        <v>32.306220000000003</v>
      </c>
      <c r="BR2235" s="42">
        <v>8.0765550000000008</v>
      </c>
      <c r="BS2235" s="42">
        <v>28.267942999999999</v>
      </c>
      <c r="BT2235" s="42">
        <v>0</v>
      </c>
      <c r="BU2235" s="42">
        <v>0</v>
      </c>
      <c r="BV2235" s="42">
        <v>0</v>
      </c>
      <c r="BW2235" s="42">
        <v>16.153110000000002</v>
      </c>
      <c r="BX2235" s="42">
        <v>4.038278</v>
      </c>
      <c r="BY2235" s="42">
        <v>4.038278</v>
      </c>
      <c r="BZ2235" s="42">
        <v>0</v>
      </c>
      <c r="CA2235" s="42">
        <v>4.038278</v>
      </c>
      <c r="CB2235" s="42">
        <v>88.842105000000004</v>
      </c>
      <c r="CC2235" s="42">
        <v>28.267942999999999</v>
      </c>
      <c r="CD2235" s="42">
        <v>8.0765550000000008</v>
      </c>
      <c r="CE2235" s="42">
        <v>4.038278</v>
      </c>
      <c r="CF2235" s="42">
        <v>24.229665000000001</v>
      </c>
      <c r="CG2235" s="42">
        <v>16.153110000000002</v>
      </c>
      <c r="CH2235" s="42">
        <v>4.038278</v>
      </c>
      <c r="CI2235" s="42">
        <v>0</v>
      </c>
      <c r="CJ2235" s="42">
        <v>4.038278</v>
      </c>
      <c r="CK2235" s="42">
        <v>64.612440000000007</v>
      </c>
      <c r="CL2235" s="42">
        <v>4.038278</v>
      </c>
      <c r="CM2235" s="42">
        <v>4.038278</v>
      </c>
      <c r="CN2235" s="42">
        <v>0</v>
      </c>
      <c r="CO2235" s="42">
        <v>4.038278</v>
      </c>
      <c r="CP2235" s="42">
        <v>0</v>
      </c>
      <c r="CQ2235" s="42">
        <v>0</v>
      </c>
      <c r="CR2235" s="42">
        <v>48.459330000000001</v>
      </c>
      <c r="CS2235" s="42">
        <v>4.038278</v>
      </c>
    </row>
    <row r="2236" spans="1:97">
      <c r="A2236" s="40" t="s">
        <v>5183</v>
      </c>
      <c r="B2236" s="40" t="s">
        <v>289</v>
      </c>
      <c r="C2236" s="40" t="s">
        <v>4176</v>
      </c>
      <c r="D2236" s="40" t="s">
        <v>4201</v>
      </c>
      <c r="E2236" s="40" t="s">
        <v>4202</v>
      </c>
      <c r="F2236" s="40" t="s">
        <v>2903</v>
      </c>
      <c r="G2236" s="41" t="s">
        <v>294</v>
      </c>
      <c r="H2236" s="40" t="s">
        <v>5184</v>
      </c>
      <c r="I2236" s="42">
        <v>264</v>
      </c>
      <c r="J2236" s="42">
        <v>48</v>
      </c>
      <c r="K2236" s="42">
        <v>31</v>
      </c>
      <c r="L2236" s="42">
        <v>58</v>
      </c>
      <c r="M2236" s="42">
        <v>56</v>
      </c>
      <c r="N2236" s="42">
        <v>53</v>
      </c>
      <c r="O2236" s="42">
        <v>18</v>
      </c>
      <c r="P2236" s="42">
        <v>31</v>
      </c>
      <c r="Q2236" s="42">
        <v>51</v>
      </c>
      <c r="R2236" s="42">
        <v>34</v>
      </c>
      <c r="S2236" s="42">
        <v>63</v>
      </c>
      <c r="T2236" s="42">
        <v>38</v>
      </c>
      <c r="U2236" s="42">
        <v>39</v>
      </c>
      <c r="V2236" s="42">
        <v>141</v>
      </c>
      <c r="W2236" s="42">
        <v>26</v>
      </c>
      <c r="X2236" s="42">
        <v>15</v>
      </c>
      <c r="Y2236" s="42">
        <v>31</v>
      </c>
      <c r="Z2236" s="42">
        <v>31</v>
      </c>
      <c r="AA2236" s="42">
        <v>32</v>
      </c>
      <c r="AB2236" s="42">
        <v>5</v>
      </c>
      <c r="AC2236" s="42">
        <v>1</v>
      </c>
      <c r="AD2236" s="42">
        <v>30</v>
      </c>
      <c r="AE2236" s="42">
        <v>90</v>
      </c>
      <c r="AF2236" s="42">
        <v>21</v>
      </c>
      <c r="AG2236" s="42">
        <v>123</v>
      </c>
      <c r="AH2236" s="42">
        <v>22</v>
      </c>
      <c r="AI2236" s="42">
        <v>16</v>
      </c>
      <c r="AJ2236" s="42">
        <v>27</v>
      </c>
      <c r="AK2236" s="42">
        <v>25</v>
      </c>
      <c r="AL2236" s="42">
        <v>21</v>
      </c>
      <c r="AM2236" s="42">
        <v>11</v>
      </c>
      <c r="AN2236" s="42">
        <v>1</v>
      </c>
      <c r="AO2236" s="42">
        <v>27</v>
      </c>
      <c r="AP2236" s="42">
        <v>75</v>
      </c>
      <c r="AQ2236" s="42">
        <v>21</v>
      </c>
      <c r="AR2236" s="42">
        <v>212</v>
      </c>
      <c r="AS2236" s="42">
        <v>20</v>
      </c>
      <c r="AT2236" s="42">
        <v>0</v>
      </c>
      <c r="AU2236" s="42">
        <v>8</v>
      </c>
      <c r="AV2236" s="42">
        <v>12</v>
      </c>
      <c r="AW2236" s="42">
        <v>36</v>
      </c>
      <c r="AX2236" s="42">
        <v>28</v>
      </c>
      <c r="AY2236" s="42">
        <v>80</v>
      </c>
      <c r="AZ2236" s="42">
        <v>28</v>
      </c>
      <c r="BA2236" s="42">
        <v>120</v>
      </c>
      <c r="BB2236" s="42">
        <v>12</v>
      </c>
      <c r="BC2236" s="42">
        <v>0</v>
      </c>
      <c r="BD2236" s="42">
        <v>8</v>
      </c>
      <c r="BE2236" s="42">
        <v>8</v>
      </c>
      <c r="BF2236" s="42">
        <v>8</v>
      </c>
      <c r="BG2236" s="42">
        <v>24</v>
      </c>
      <c r="BH2236" s="42">
        <v>44</v>
      </c>
      <c r="BI2236" s="42">
        <v>16</v>
      </c>
      <c r="BJ2236" s="42">
        <v>92</v>
      </c>
      <c r="BK2236" s="42">
        <v>8</v>
      </c>
      <c r="BL2236" s="42">
        <v>0</v>
      </c>
      <c r="BM2236" s="42">
        <v>0</v>
      </c>
      <c r="BN2236" s="42">
        <v>4</v>
      </c>
      <c r="BO2236" s="42">
        <v>28</v>
      </c>
      <c r="BP2236" s="42">
        <v>4</v>
      </c>
      <c r="BQ2236" s="42">
        <v>36</v>
      </c>
      <c r="BR2236" s="42">
        <v>12</v>
      </c>
      <c r="BS2236" s="42">
        <v>12</v>
      </c>
      <c r="BT2236" s="42">
        <v>0</v>
      </c>
      <c r="BU2236" s="42">
        <v>0</v>
      </c>
      <c r="BV2236" s="42">
        <v>0</v>
      </c>
      <c r="BW2236" s="42">
        <v>0</v>
      </c>
      <c r="BX2236" s="42">
        <v>0</v>
      </c>
      <c r="BY2236" s="42">
        <v>0</v>
      </c>
      <c r="BZ2236" s="42">
        <v>0</v>
      </c>
      <c r="CA2236" s="42">
        <v>12</v>
      </c>
      <c r="CB2236" s="42">
        <v>88</v>
      </c>
      <c r="CC2236" s="42">
        <v>16</v>
      </c>
      <c r="CD2236" s="42">
        <v>0</v>
      </c>
      <c r="CE2236" s="42">
        <v>8</v>
      </c>
      <c r="CF2236" s="42">
        <v>4</v>
      </c>
      <c r="CG2236" s="42">
        <v>28</v>
      </c>
      <c r="CH2236" s="42">
        <v>24</v>
      </c>
      <c r="CI2236" s="42">
        <v>0</v>
      </c>
      <c r="CJ2236" s="42">
        <v>8</v>
      </c>
      <c r="CK2236" s="42">
        <v>112</v>
      </c>
      <c r="CL2236" s="42">
        <v>4</v>
      </c>
      <c r="CM2236" s="42">
        <v>0</v>
      </c>
      <c r="CN2236" s="42">
        <v>0</v>
      </c>
      <c r="CO2236" s="42">
        <v>8</v>
      </c>
      <c r="CP2236" s="42">
        <v>8</v>
      </c>
      <c r="CQ2236" s="42">
        <v>4</v>
      </c>
      <c r="CR2236" s="42">
        <v>80</v>
      </c>
      <c r="CS2236" s="42">
        <v>8</v>
      </c>
    </row>
    <row r="2237" spans="1:97">
      <c r="A2237" s="40" t="s">
        <v>5185</v>
      </c>
      <c r="B2237" s="40" t="s">
        <v>289</v>
      </c>
      <c r="C2237" s="40" t="s">
        <v>4176</v>
      </c>
      <c r="D2237" s="40" t="s">
        <v>4201</v>
      </c>
      <c r="E2237" s="40" t="s">
        <v>4208</v>
      </c>
      <c r="F2237" s="40" t="s">
        <v>2903</v>
      </c>
      <c r="G2237" s="41" t="s">
        <v>294</v>
      </c>
      <c r="H2237" s="40" t="s">
        <v>2610</v>
      </c>
      <c r="I2237" s="42">
        <v>1862</v>
      </c>
      <c r="J2237" s="42">
        <v>203.67820900000001</v>
      </c>
      <c r="K2237" s="42">
        <v>373.219561</v>
      </c>
      <c r="L2237" s="42">
        <v>225.32744</v>
      </c>
      <c r="M2237" s="42">
        <v>335.90398599999997</v>
      </c>
      <c r="N2237" s="42">
        <v>371.80911099999997</v>
      </c>
      <c r="O2237" s="42">
        <v>352.06169299999999</v>
      </c>
      <c r="P2237" s="42">
        <v>222</v>
      </c>
      <c r="Q2237" s="42">
        <v>252</v>
      </c>
      <c r="R2237" s="42">
        <v>299</v>
      </c>
      <c r="S2237" s="42">
        <v>303</v>
      </c>
      <c r="T2237" s="42">
        <v>355</v>
      </c>
      <c r="U2237" s="42">
        <v>268</v>
      </c>
      <c r="V2237" s="42">
        <v>878.14423899999997</v>
      </c>
      <c r="W2237" s="42">
        <v>109.36416199999999</v>
      </c>
      <c r="X2237" s="42">
        <v>210.39710299999999</v>
      </c>
      <c r="Y2237" s="42">
        <v>127.003574</v>
      </c>
      <c r="Z2237" s="42">
        <v>155.99634699999999</v>
      </c>
      <c r="AA2237" s="42">
        <v>163.57638399999999</v>
      </c>
      <c r="AB2237" s="42">
        <v>103.765792</v>
      </c>
      <c r="AC2237" s="42">
        <v>8.0408770000000001</v>
      </c>
      <c r="AD2237" s="42">
        <v>198.380089</v>
      </c>
      <c r="AE2237" s="42">
        <v>465.57897200000002</v>
      </c>
      <c r="AF2237" s="42">
        <v>214.18517800000001</v>
      </c>
      <c r="AG2237" s="42">
        <v>983.85576100000003</v>
      </c>
      <c r="AH2237" s="42">
        <v>94.314048</v>
      </c>
      <c r="AI2237" s="42">
        <v>162.82245800000001</v>
      </c>
      <c r="AJ2237" s="42">
        <v>98.323864999999998</v>
      </c>
      <c r="AK2237" s="42">
        <v>179.90763999999999</v>
      </c>
      <c r="AL2237" s="42">
        <v>208.23272700000001</v>
      </c>
      <c r="AM2237" s="42">
        <v>203.74737500000001</v>
      </c>
      <c r="AN2237" s="42">
        <v>36.507648000000003</v>
      </c>
      <c r="AO2237" s="42">
        <v>147.76956200000001</v>
      </c>
      <c r="AP2237" s="42">
        <v>461.82557200000002</v>
      </c>
      <c r="AQ2237" s="42">
        <v>374.260627</v>
      </c>
      <c r="AR2237" s="42">
        <v>1657.48856</v>
      </c>
      <c r="AS2237" s="42">
        <v>4.0133640000000002</v>
      </c>
      <c r="AT2237" s="42">
        <v>84.280637999999996</v>
      </c>
      <c r="AU2237" s="42">
        <v>52.173729000000002</v>
      </c>
      <c r="AV2237" s="42">
        <v>176.58800400000001</v>
      </c>
      <c r="AW2237" s="42">
        <v>176.224165</v>
      </c>
      <c r="AX2237" s="42">
        <v>200.38927200000001</v>
      </c>
      <c r="AY2237" s="42">
        <v>664.28369699999996</v>
      </c>
      <c r="AZ2237" s="42">
        <v>299.53569099999999</v>
      </c>
      <c r="BA2237" s="42">
        <v>730.40150900000003</v>
      </c>
      <c r="BB2237" s="42">
        <v>0</v>
      </c>
      <c r="BC2237" s="42">
        <v>52.173729000000002</v>
      </c>
      <c r="BD2237" s="42">
        <v>32.106909999999999</v>
      </c>
      <c r="BE2237" s="42">
        <v>80.267274999999998</v>
      </c>
      <c r="BF2237" s="42">
        <v>40.133637</v>
      </c>
      <c r="BG2237" s="42">
        <v>164.26899900000001</v>
      </c>
      <c r="BH2237" s="42">
        <v>248.26103699999999</v>
      </c>
      <c r="BI2237" s="42">
        <v>113.189924</v>
      </c>
      <c r="BJ2237" s="42">
        <v>927.08705099999997</v>
      </c>
      <c r="BK2237" s="42">
        <v>4.0133640000000002</v>
      </c>
      <c r="BL2237" s="42">
        <v>32.106909999999999</v>
      </c>
      <c r="BM2237" s="42">
        <v>20.066818999999999</v>
      </c>
      <c r="BN2237" s="42">
        <v>96.320729999999998</v>
      </c>
      <c r="BO2237" s="42">
        <v>136.09052700000001</v>
      </c>
      <c r="BP2237" s="42">
        <v>36.120274000000002</v>
      </c>
      <c r="BQ2237" s="42">
        <v>416.02266100000003</v>
      </c>
      <c r="BR2237" s="42">
        <v>186.345767</v>
      </c>
      <c r="BS2237" s="42">
        <v>292.355298</v>
      </c>
      <c r="BT2237" s="42">
        <v>0</v>
      </c>
      <c r="BU2237" s="42">
        <v>0</v>
      </c>
      <c r="BV2237" s="42">
        <v>4.0133640000000002</v>
      </c>
      <c r="BW2237" s="42">
        <v>40.133637</v>
      </c>
      <c r="BX2237" s="42">
        <v>39.769798000000002</v>
      </c>
      <c r="BY2237" s="42">
        <v>45.243699999999997</v>
      </c>
      <c r="BZ2237" s="42">
        <v>0</v>
      </c>
      <c r="CA2237" s="42">
        <v>163.19479999999999</v>
      </c>
      <c r="CB2237" s="42">
        <v>560.44325400000002</v>
      </c>
      <c r="CC2237" s="42">
        <v>0</v>
      </c>
      <c r="CD2237" s="42">
        <v>68.227182999999997</v>
      </c>
      <c r="CE2237" s="42">
        <v>36.120274000000002</v>
      </c>
      <c r="CF2237" s="42">
        <v>132.44100299999999</v>
      </c>
      <c r="CG2237" s="42">
        <v>96.320729999999998</v>
      </c>
      <c r="CH2237" s="42">
        <v>147.11884499999999</v>
      </c>
      <c r="CI2237" s="42">
        <v>8.0455939999999995</v>
      </c>
      <c r="CJ2237" s="42">
        <v>72.169624999999996</v>
      </c>
      <c r="CK2237" s="42">
        <v>804.69000800000003</v>
      </c>
      <c r="CL2237" s="42">
        <v>4.0133640000000002</v>
      </c>
      <c r="CM2237" s="42">
        <v>16.053455</v>
      </c>
      <c r="CN2237" s="42">
        <v>12.040091</v>
      </c>
      <c r="CO2237" s="42">
        <v>4.0133640000000002</v>
      </c>
      <c r="CP2237" s="42">
        <v>40.133637</v>
      </c>
      <c r="CQ2237" s="42">
        <v>8.0267269999999993</v>
      </c>
      <c r="CR2237" s="42">
        <v>656.23810300000002</v>
      </c>
      <c r="CS2237" s="42">
        <v>64.171266000000003</v>
      </c>
    </row>
    <row r="2238" spans="1:97">
      <c r="A2238" s="40" t="s">
        <v>5186</v>
      </c>
      <c r="B2238" s="40" t="s">
        <v>289</v>
      </c>
      <c r="C2238" s="40" t="s">
        <v>4176</v>
      </c>
      <c r="D2238" s="40" t="s">
        <v>4177</v>
      </c>
      <c r="E2238" s="40" t="s">
        <v>4369</v>
      </c>
      <c r="F2238" s="40" t="s">
        <v>2814</v>
      </c>
      <c r="G2238" s="41" t="s">
        <v>294</v>
      </c>
      <c r="H2238" s="40" t="s">
        <v>5187</v>
      </c>
      <c r="I2238" s="42">
        <v>258</v>
      </c>
      <c r="J2238" s="42">
        <v>54.174154000000001</v>
      </c>
      <c r="K2238" s="42">
        <v>28.680434999999999</v>
      </c>
      <c r="L2238" s="42">
        <v>56.236674999999998</v>
      </c>
      <c r="M2238" s="42">
        <v>54.112197999999999</v>
      </c>
      <c r="N2238" s="42">
        <v>35.053865000000002</v>
      </c>
      <c r="O2238" s="42">
        <v>29.742673</v>
      </c>
      <c r="P2238" s="42">
        <v>30</v>
      </c>
      <c r="Q2238" s="42">
        <v>25</v>
      </c>
      <c r="R2238" s="42">
        <v>38</v>
      </c>
      <c r="S2238" s="42">
        <v>41</v>
      </c>
      <c r="T2238" s="42">
        <v>35</v>
      </c>
      <c r="U2238" s="42">
        <v>36</v>
      </c>
      <c r="V2238" s="42">
        <v>124.219928</v>
      </c>
      <c r="W2238" s="42">
        <v>22.307005</v>
      </c>
      <c r="X2238" s="42">
        <v>14.871337</v>
      </c>
      <c r="Y2238" s="42">
        <v>30.742954999999998</v>
      </c>
      <c r="Z2238" s="42">
        <v>27.618196000000001</v>
      </c>
      <c r="AA2238" s="42">
        <v>18.058050999999999</v>
      </c>
      <c r="AB2238" s="42">
        <v>9.5601450000000003</v>
      </c>
      <c r="AC2238" s="42">
        <v>1.062238</v>
      </c>
      <c r="AD2238" s="42">
        <v>30.804911000000001</v>
      </c>
      <c r="AE2238" s="42">
        <v>75.356965000000002</v>
      </c>
      <c r="AF2238" s="42">
        <v>18.058050999999999</v>
      </c>
      <c r="AG2238" s="42">
        <v>133.78007199999999</v>
      </c>
      <c r="AH2238" s="42">
        <v>31.867149999999999</v>
      </c>
      <c r="AI2238" s="42">
        <v>13.809098000000001</v>
      </c>
      <c r="AJ2238" s="42">
        <v>25.49372</v>
      </c>
      <c r="AK2238" s="42">
        <v>26.494001999999998</v>
      </c>
      <c r="AL2238" s="42">
        <v>16.995812999999998</v>
      </c>
      <c r="AM2238" s="42">
        <v>18.058050999999999</v>
      </c>
      <c r="AN2238" s="42">
        <v>1.062238</v>
      </c>
      <c r="AO2238" s="42">
        <v>40.365056000000003</v>
      </c>
      <c r="AP2238" s="42">
        <v>63.672342999999998</v>
      </c>
      <c r="AQ2238" s="42">
        <v>29.742673</v>
      </c>
      <c r="AR2238" s="42">
        <v>208.198711</v>
      </c>
      <c r="AS2238" s="42">
        <v>21.244765999999998</v>
      </c>
      <c r="AT2238" s="42">
        <v>8.4979069999999997</v>
      </c>
      <c r="AU2238" s="42">
        <v>16.995812999999998</v>
      </c>
      <c r="AV2238" s="42">
        <v>25.49372</v>
      </c>
      <c r="AW2238" s="42">
        <v>12.74686</v>
      </c>
      <c r="AX2238" s="42">
        <v>33.991625999999997</v>
      </c>
      <c r="AY2238" s="42">
        <v>42.489533000000002</v>
      </c>
      <c r="AZ2238" s="42">
        <v>46.738486000000002</v>
      </c>
      <c r="BA2238" s="42">
        <v>106.223832</v>
      </c>
      <c r="BB2238" s="42">
        <v>12.74686</v>
      </c>
      <c r="BC2238" s="42">
        <v>8.4979069999999997</v>
      </c>
      <c r="BD2238" s="42">
        <v>12.74686</v>
      </c>
      <c r="BE2238" s="42">
        <v>8.4979069999999997</v>
      </c>
      <c r="BF2238" s="42">
        <v>4.2489530000000002</v>
      </c>
      <c r="BG2238" s="42">
        <v>16.995812999999998</v>
      </c>
      <c r="BH2238" s="42">
        <v>16.995812999999998</v>
      </c>
      <c r="BI2238" s="42">
        <v>25.49372</v>
      </c>
      <c r="BJ2238" s="42">
        <v>101.974879</v>
      </c>
      <c r="BK2238" s="42">
        <v>8.4979069999999997</v>
      </c>
      <c r="BL2238" s="42">
        <v>0</v>
      </c>
      <c r="BM2238" s="42">
        <v>4.2489530000000002</v>
      </c>
      <c r="BN2238" s="42">
        <v>16.995812999999998</v>
      </c>
      <c r="BO2238" s="42">
        <v>8.4979069999999997</v>
      </c>
      <c r="BP2238" s="42">
        <v>16.995812999999998</v>
      </c>
      <c r="BQ2238" s="42">
        <v>25.49372</v>
      </c>
      <c r="BR2238" s="42">
        <v>21.244765999999998</v>
      </c>
      <c r="BS2238" s="42">
        <v>33.991625999999997</v>
      </c>
      <c r="BT2238" s="42">
        <v>0</v>
      </c>
      <c r="BU2238" s="42">
        <v>0</v>
      </c>
      <c r="BV2238" s="42">
        <v>0</v>
      </c>
      <c r="BW2238" s="42">
        <v>4.2489530000000002</v>
      </c>
      <c r="BX2238" s="42">
        <v>0</v>
      </c>
      <c r="BY2238" s="42">
        <v>0</v>
      </c>
      <c r="BZ2238" s="42">
        <v>0</v>
      </c>
      <c r="CA2238" s="42">
        <v>29.742673</v>
      </c>
      <c r="CB2238" s="42">
        <v>97.725926000000001</v>
      </c>
      <c r="CC2238" s="42">
        <v>12.74686</v>
      </c>
      <c r="CD2238" s="42">
        <v>8.4979069999999997</v>
      </c>
      <c r="CE2238" s="42">
        <v>16.995812999999998</v>
      </c>
      <c r="CF2238" s="42">
        <v>16.995812999999998</v>
      </c>
      <c r="CG2238" s="42">
        <v>8.4979069999999997</v>
      </c>
      <c r="CH2238" s="42">
        <v>29.742673</v>
      </c>
      <c r="CI2238" s="42">
        <v>0</v>
      </c>
      <c r="CJ2238" s="42">
        <v>4.2489530000000002</v>
      </c>
      <c r="CK2238" s="42">
        <v>76.481159000000005</v>
      </c>
      <c r="CL2238" s="42">
        <v>8.4979069999999997</v>
      </c>
      <c r="CM2238" s="42">
        <v>0</v>
      </c>
      <c r="CN2238" s="42">
        <v>0</v>
      </c>
      <c r="CO2238" s="42">
        <v>4.2489530000000002</v>
      </c>
      <c r="CP2238" s="42">
        <v>4.2489530000000002</v>
      </c>
      <c r="CQ2238" s="42">
        <v>4.2489530000000002</v>
      </c>
      <c r="CR2238" s="42">
        <v>42.489533000000002</v>
      </c>
      <c r="CS2238" s="42">
        <v>12.74686</v>
      </c>
    </row>
    <row r="2239" spans="1:97">
      <c r="A2239" s="40" t="s">
        <v>5188</v>
      </c>
      <c r="B2239" s="40" t="s">
        <v>289</v>
      </c>
      <c r="C2239" s="40" t="s">
        <v>4176</v>
      </c>
      <c r="D2239" s="40" t="s">
        <v>4201</v>
      </c>
      <c r="E2239" s="40" t="s">
        <v>4205</v>
      </c>
      <c r="F2239" s="40" t="s">
        <v>2903</v>
      </c>
      <c r="G2239" s="41" t="s">
        <v>294</v>
      </c>
      <c r="H2239" s="40" t="s">
        <v>5189</v>
      </c>
      <c r="I2239" s="42">
        <v>5707</v>
      </c>
      <c r="J2239" s="42">
        <v>1104.83276</v>
      </c>
      <c r="K2239" s="42">
        <v>957.61457299999995</v>
      </c>
      <c r="L2239" s="42">
        <v>1257.9296200000001</v>
      </c>
      <c r="M2239" s="42">
        <v>1187.7692</v>
      </c>
      <c r="N2239" s="42">
        <v>850.45732499999997</v>
      </c>
      <c r="O2239" s="42">
        <v>348.396523</v>
      </c>
      <c r="P2239" s="42">
        <v>877</v>
      </c>
      <c r="Q2239" s="42">
        <v>840</v>
      </c>
      <c r="R2239" s="42">
        <v>988</v>
      </c>
      <c r="S2239" s="42">
        <v>832</v>
      </c>
      <c r="T2239" s="42">
        <v>591</v>
      </c>
      <c r="U2239" s="42">
        <v>225</v>
      </c>
      <c r="V2239" s="42">
        <v>2832.794425</v>
      </c>
      <c r="W2239" s="42">
        <v>543.152557</v>
      </c>
      <c r="X2239" s="42">
        <v>513.727799</v>
      </c>
      <c r="Y2239" s="42">
        <v>605.56146799999999</v>
      </c>
      <c r="Z2239" s="42">
        <v>601.71051599999998</v>
      </c>
      <c r="AA2239" s="42">
        <v>426.13584800000001</v>
      </c>
      <c r="AB2239" s="42">
        <v>132.75484399999999</v>
      </c>
      <c r="AC2239" s="42">
        <v>9.7513919999999992</v>
      </c>
      <c r="AD2239" s="42">
        <v>729.29405899999995</v>
      </c>
      <c r="AE2239" s="42">
        <v>1718.1844590000001</v>
      </c>
      <c r="AF2239" s="42">
        <v>385.31590699999998</v>
      </c>
      <c r="AG2239" s="42">
        <v>2874.205575</v>
      </c>
      <c r="AH2239" s="42">
        <v>561.68020300000001</v>
      </c>
      <c r="AI2239" s="42">
        <v>443.88677300000001</v>
      </c>
      <c r="AJ2239" s="42">
        <v>652.36815200000001</v>
      </c>
      <c r="AK2239" s="42">
        <v>586.05868399999997</v>
      </c>
      <c r="AL2239" s="42">
        <v>424.32147700000002</v>
      </c>
      <c r="AM2239" s="42">
        <v>191.26319799999999</v>
      </c>
      <c r="AN2239" s="42">
        <v>14.627089</v>
      </c>
      <c r="AO2239" s="42">
        <v>707.43327499999998</v>
      </c>
      <c r="AP2239" s="42">
        <v>1724.76241</v>
      </c>
      <c r="AQ2239" s="42">
        <v>442.00988999999998</v>
      </c>
      <c r="AR2239" s="42">
        <v>4610.0179589999998</v>
      </c>
      <c r="AS2239" s="42">
        <v>58.508353999999997</v>
      </c>
      <c r="AT2239" s="42">
        <v>354.95068400000002</v>
      </c>
      <c r="AU2239" s="42">
        <v>234.03341800000001</v>
      </c>
      <c r="AV2239" s="42">
        <v>663.29310199999998</v>
      </c>
      <c r="AW2239" s="42">
        <v>850.32141799999999</v>
      </c>
      <c r="AX2239" s="42">
        <v>669.66175199999998</v>
      </c>
      <c r="AY2239" s="42">
        <v>1166.2665320000001</v>
      </c>
      <c r="AZ2239" s="42">
        <v>612.98270000000002</v>
      </c>
      <c r="BA2239" s="42">
        <v>2248.7485320000001</v>
      </c>
      <c r="BB2239" s="42">
        <v>42.906126999999998</v>
      </c>
      <c r="BC2239" s="42">
        <v>245.73508899999999</v>
      </c>
      <c r="BD2239" s="42">
        <v>144.32060799999999</v>
      </c>
      <c r="BE2239" s="42">
        <v>304.44186200000001</v>
      </c>
      <c r="BF2239" s="42">
        <v>198.928405</v>
      </c>
      <c r="BG2239" s="42">
        <v>537.04281500000002</v>
      </c>
      <c r="BH2239" s="42">
        <v>561.68020300000001</v>
      </c>
      <c r="BI2239" s="42">
        <v>213.69342499999999</v>
      </c>
      <c r="BJ2239" s="42">
        <v>2361.2694270000002</v>
      </c>
      <c r="BK2239" s="42">
        <v>15.602228</v>
      </c>
      <c r="BL2239" s="42">
        <v>109.21559499999999</v>
      </c>
      <c r="BM2239" s="42">
        <v>89.712810000000005</v>
      </c>
      <c r="BN2239" s="42">
        <v>358.85124100000002</v>
      </c>
      <c r="BO2239" s="42">
        <v>651.393013</v>
      </c>
      <c r="BP2239" s="42">
        <v>132.61893699999999</v>
      </c>
      <c r="BQ2239" s="42">
        <v>604.58632899999998</v>
      </c>
      <c r="BR2239" s="42">
        <v>399.28927499999998</v>
      </c>
      <c r="BS2239" s="42">
        <v>623.45032400000002</v>
      </c>
      <c r="BT2239" s="42">
        <v>3.9005570000000001</v>
      </c>
      <c r="BU2239" s="42">
        <v>11.701670999999999</v>
      </c>
      <c r="BV2239" s="42">
        <v>0</v>
      </c>
      <c r="BW2239" s="42">
        <v>54.607796999999998</v>
      </c>
      <c r="BX2239" s="42">
        <v>81.911696000000006</v>
      </c>
      <c r="BY2239" s="42">
        <v>115.782663</v>
      </c>
      <c r="BZ2239" s="42">
        <v>0</v>
      </c>
      <c r="CA2239" s="42">
        <v>355.54593999999997</v>
      </c>
      <c r="CB2239" s="42">
        <v>2453.4503289999998</v>
      </c>
      <c r="CC2239" s="42">
        <v>54.607796999999998</v>
      </c>
      <c r="CD2239" s="42">
        <v>269.13843000000003</v>
      </c>
      <c r="CE2239" s="42">
        <v>214.53063299999999</v>
      </c>
      <c r="CF2239" s="42">
        <v>538.27686100000005</v>
      </c>
      <c r="CG2239" s="42">
        <v>709.90136700000005</v>
      </c>
      <c r="CH2239" s="42">
        <v>507.072405</v>
      </c>
      <c r="CI2239" s="42">
        <v>7.8011140000000001</v>
      </c>
      <c r="CJ2239" s="42">
        <v>152.12172200000001</v>
      </c>
      <c r="CK2239" s="42">
        <v>1533.117305</v>
      </c>
      <c r="CL2239" s="42">
        <v>0</v>
      </c>
      <c r="CM2239" s="42">
        <v>74.110581999999994</v>
      </c>
      <c r="CN2239" s="42">
        <v>19.502784999999999</v>
      </c>
      <c r="CO2239" s="42">
        <v>70.408444000000003</v>
      </c>
      <c r="CP2239" s="42">
        <v>58.508353999999997</v>
      </c>
      <c r="CQ2239" s="42">
        <v>46.806683999999997</v>
      </c>
      <c r="CR2239" s="42">
        <v>1158.465418</v>
      </c>
      <c r="CS2239" s="42">
        <v>105.315038</v>
      </c>
    </row>
    <row r="2240" spans="1:97">
      <c r="A2240" s="40" t="s">
        <v>5190</v>
      </c>
      <c r="B2240" s="40" t="s">
        <v>289</v>
      </c>
      <c r="C2240" s="40" t="s">
        <v>4176</v>
      </c>
      <c r="D2240" s="40" t="s">
        <v>4201</v>
      </c>
      <c r="E2240" s="40" t="s">
        <v>4814</v>
      </c>
      <c r="F2240" s="40" t="s">
        <v>2903</v>
      </c>
      <c r="G2240" s="41" t="s">
        <v>294</v>
      </c>
      <c r="H2240" s="40" t="s">
        <v>5191</v>
      </c>
      <c r="I2240" s="42">
        <v>4390</v>
      </c>
      <c r="J2240" s="42">
        <v>675</v>
      </c>
      <c r="K2240" s="42">
        <v>669</v>
      </c>
      <c r="L2240" s="42">
        <v>779</v>
      </c>
      <c r="M2240" s="42">
        <v>942</v>
      </c>
      <c r="N2240" s="42">
        <v>799</v>
      </c>
      <c r="O2240" s="42">
        <v>526</v>
      </c>
      <c r="P2240" s="42">
        <v>689</v>
      </c>
      <c r="Q2240" s="42">
        <v>600</v>
      </c>
      <c r="R2240" s="42">
        <v>850</v>
      </c>
      <c r="S2240" s="42">
        <v>799</v>
      </c>
      <c r="T2240" s="42">
        <v>638</v>
      </c>
      <c r="U2240" s="42">
        <v>294</v>
      </c>
      <c r="V2240" s="42">
        <v>2080</v>
      </c>
      <c r="W2240" s="42">
        <v>332</v>
      </c>
      <c r="X2240" s="42">
        <v>369</v>
      </c>
      <c r="Y2240" s="42">
        <v>379</v>
      </c>
      <c r="Z2240" s="42">
        <v>440</v>
      </c>
      <c r="AA2240" s="42">
        <v>370</v>
      </c>
      <c r="AB2240" s="42">
        <v>179</v>
      </c>
      <c r="AC2240" s="42">
        <v>11</v>
      </c>
      <c r="AD2240" s="42">
        <v>476</v>
      </c>
      <c r="AE2240" s="42">
        <v>1183</v>
      </c>
      <c r="AF2240" s="42">
        <v>421</v>
      </c>
      <c r="AG2240" s="42">
        <v>2310</v>
      </c>
      <c r="AH2240" s="42">
        <v>343</v>
      </c>
      <c r="AI2240" s="42">
        <v>300</v>
      </c>
      <c r="AJ2240" s="42">
        <v>400</v>
      </c>
      <c r="AK2240" s="42">
        <v>502</v>
      </c>
      <c r="AL2240" s="42">
        <v>429</v>
      </c>
      <c r="AM2240" s="42">
        <v>277</v>
      </c>
      <c r="AN2240" s="42">
        <v>59</v>
      </c>
      <c r="AO2240" s="42">
        <v>448</v>
      </c>
      <c r="AP2240" s="42">
        <v>1273</v>
      </c>
      <c r="AQ2240" s="42">
        <v>589</v>
      </c>
      <c r="AR2240" s="42">
        <v>3736</v>
      </c>
      <c r="AS2240" s="42">
        <v>4</v>
      </c>
      <c r="AT2240" s="42">
        <v>132</v>
      </c>
      <c r="AU2240" s="42">
        <v>284</v>
      </c>
      <c r="AV2240" s="42">
        <v>528</v>
      </c>
      <c r="AW2240" s="42">
        <v>628</v>
      </c>
      <c r="AX2240" s="42">
        <v>416</v>
      </c>
      <c r="AY2240" s="42">
        <v>1220</v>
      </c>
      <c r="AZ2240" s="42">
        <v>524</v>
      </c>
      <c r="BA2240" s="42">
        <v>1708</v>
      </c>
      <c r="BB2240" s="42">
        <v>4</v>
      </c>
      <c r="BC2240" s="42">
        <v>92</v>
      </c>
      <c r="BD2240" s="42">
        <v>188</v>
      </c>
      <c r="BE2240" s="42">
        <v>224</v>
      </c>
      <c r="BF2240" s="42">
        <v>100</v>
      </c>
      <c r="BG2240" s="42">
        <v>356</v>
      </c>
      <c r="BH2240" s="42">
        <v>568</v>
      </c>
      <c r="BI2240" s="42">
        <v>176</v>
      </c>
      <c r="BJ2240" s="42">
        <v>2028</v>
      </c>
      <c r="BK2240" s="42">
        <v>0</v>
      </c>
      <c r="BL2240" s="42">
        <v>40</v>
      </c>
      <c r="BM2240" s="42">
        <v>96</v>
      </c>
      <c r="BN2240" s="42">
        <v>304</v>
      </c>
      <c r="BO2240" s="42">
        <v>528</v>
      </c>
      <c r="BP2240" s="42">
        <v>60</v>
      </c>
      <c r="BQ2240" s="42">
        <v>652</v>
      </c>
      <c r="BR2240" s="42">
        <v>348</v>
      </c>
      <c r="BS2240" s="42">
        <v>476</v>
      </c>
      <c r="BT2240" s="42">
        <v>0</v>
      </c>
      <c r="BU2240" s="42">
        <v>4</v>
      </c>
      <c r="BV2240" s="42">
        <v>0</v>
      </c>
      <c r="BW2240" s="42">
        <v>52</v>
      </c>
      <c r="BX2240" s="42">
        <v>64</v>
      </c>
      <c r="BY2240" s="42">
        <v>72</v>
      </c>
      <c r="BZ2240" s="42">
        <v>0</v>
      </c>
      <c r="CA2240" s="42">
        <v>284</v>
      </c>
      <c r="CB2240" s="42">
        <v>1620</v>
      </c>
      <c r="CC2240" s="42">
        <v>0</v>
      </c>
      <c r="CD2240" s="42">
        <v>96</v>
      </c>
      <c r="CE2240" s="42">
        <v>216</v>
      </c>
      <c r="CF2240" s="42">
        <v>424</v>
      </c>
      <c r="CG2240" s="42">
        <v>500</v>
      </c>
      <c r="CH2240" s="42">
        <v>304</v>
      </c>
      <c r="CI2240" s="42">
        <v>16</v>
      </c>
      <c r="CJ2240" s="42">
        <v>64</v>
      </c>
      <c r="CK2240" s="42">
        <v>1640</v>
      </c>
      <c r="CL2240" s="42">
        <v>4</v>
      </c>
      <c r="CM2240" s="42">
        <v>32</v>
      </c>
      <c r="CN2240" s="42">
        <v>68</v>
      </c>
      <c r="CO2240" s="42">
        <v>52</v>
      </c>
      <c r="CP2240" s="42">
        <v>64</v>
      </c>
      <c r="CQ2240" s="42">
        <v>40</v>
      </c>
      <c r="CR2240" s="42">
        <v>1204</v>
      </c>
      <c r="CS2240" s="42">
        <v>176</v>
      </c>
    </row>
    <row r="2241" spans="1:97">
      <c r="A2241" s="40" t="s">
        <v>5192</v>
      </c>
      <c r="B2241" s="40" t="s">
        <v>289</v>
      </c>
      <c r="C2241" s="40" t="s">
        <v>4176</v>
      </c>
      <c r="D2241" s="40" t="s">
        <v>4177</v>
      </c>
      <c r="E2241" s="40" t="s">
        <v>4240</v>
      </c>
      <c r="F2241" s="40" t="s">
        <v>2814</v>
      </c>
      <c r="G2241" s="41" t="s">
        <v>294</v>
      </c>
      <c r="H2241" s="40" t="s">
        <v>5193</v>
      </c>
      <c r="I2241" s="42">
        <v>384</v>
      </c>
      <c r="J2241" s="42">
        <v>63.308107999999997</v>
      </c>
      <c r="K2241" s="42">
        <v>61.232432000000003</v>
      </c>
      <c r="L2241" s="42">
        <v>71.610810999999998</v>
      </c>
      <c r="M2241" s="42">
        <v>94.443242999999995</v>
      </c>
      <c r="N2241" s="42">
        <v>58.118918999999998</v>
      </c>
      <c r="O2241" s="42">
        <v>35.286485999999996</v>
      </c>
      <c r="P2241" s="42">
        <v>71</v>
      </c>
      <c r="Q2241" s="42">
        <v>46</v>
      </c>
      <c r="R2241" s="42">
        <v>99</v>
      </c>
      <c r="S2241" s="42">
        <v>61</v>
      </c>
      <c r="T2241" s="42">
        <v>58</v>
      </c>
      <c r="U2241" s="42">
        <v>34</v>
      </c>
      <c r="V2241" s="42">
        <v>179.54594599999999</v>
      </c>
      <c r="W2241" s="42">
        <v>25.945945999999999</v>
      </c>
      <c r="X2241" s="42">
        <v>23.870270000000001</v>
      </c>
      <c r="Y2241" s="42">
        <v>35.286485999999996</v>
      </c>
      <c r="Z2241" s="42">
        <v>47.740541</v>
      </c>
      <c r="AA2241" s="42">
        <v>30.097297000000001</v>
      </c>
      <c r="AB2241" s="42">
        <v>15.567568</v>
      </c>
      <c r="AC2241" s="42">
        <v>1.037838</v>
      </c>
      <c r="AD2241" s="42">
        <v>36.324323999999997</v>
      </c>
      <c r="AE2241" s="42">
        <v>103.783784</v>
      </c>
      <c r="AF2241" s="42">
        <v>39.437837999999999</v>
      </c>
      <c r="AG2241" s="42">
        <v>204.45405400000001</v>
      </c>
      <c r="AH2241" s="42">
        <v>37.362161999999998</v>
      </c>
      <c r="AI2241" s="42">
        <v>37.362161999999998</v>
      </c>
      <c r="AJ2241" s="42">
        <v>36.324323999999997</v>
      </c>
      <c r="AK2241" s="42">
        <v>46.702703</v>
      </c>
      <c r="AL2241" s="42">
        <v>28.021622000000001</v>
      </c>
      <c r="AM2241" s="42">
        <v>15.567568</v>
      </c>
      <c r="AN2241" s="42">
        <v>3.1135139999999999</v>
      </c>
      <c r="AO2241" s="42">
        <v>59.156756999999999</v>
      </c>
      <c r="AP2241" s="42">
        <v>105.859459</v>
      </c>
      <c r="AQ2241" s="42">
        <v>39.437837999999999</v>
      </c>
      <c r="AR2241" s="42">
        <v>307.2</v>
      </c>
      <c r="AS2241" s="42">
        <v>29.059459</v>
      </c>
      <c r="AT2241" s="42">
        <v>8.3027029999999993</v>
      </c>
      <c r="AU2241" s="42">
        <v>12.454053999999999</v>
      </c>
      <c r="AV2241" s="42">
        <v>24.908107999999999</v>
      </c>
      <c r="AW2241" s="42">
        <v>62.270269999999996</v>
      </c>
      <c r="AX2241" s="42">
        <v>37.362161999999998</v>
      </c>
      <c r="AY2241" s="42">
        <v>99.632431999999994</v>
      </c>
      <c r="AZ2241" s="42">
        <v>33.210811</v>
      </c>
      <c r="BA2241" s="42">
        <v>141.14594600000001</v>
      </c>
      <c r="BB2241" s="42">
        <v>20.756757</v>
      </c>
      <c r="BC2241" s="42">
        <v>8.3027029999999993</v>
      </c>
      <c r="BD2241" s="42">
        <v>8.3027029999999993</v>
      </c>
      <c r="BE2241" s="42">
        <v>16.605405000000001</v>
      </c>
      <c r="BF2241" s="42">
        <v>4.151351</v>
      </c>
      <c r="BG2241" s="42">
        <v>20.756757</v>
      </c>
      <c r="BH2241" s="42">
        <v>62.270269999999996</v>
      </c>
      <c r="BI2241" s="42">
        <v>0</v>
      </c>
      <c r="BJ2241" s="42">
        <v>166.05405400000001</v>
      </c>
      <c r="BK2241" s="42">
        <v>8.3027029999999993</v>
      </c>
      <c r="BL2241" s="42">
        <v>0</v>
      </c>
      <c r="BM2241" s="42">
        <v>4.151351</v>
      </c>
      <c r="BN2241" s="42">
        <v>8.3027029999999993</v>
      </c>
      <c r="BO2241" s="42">
        <v>58.118918999999998</v>
      </c>
      <c r="BP2241" s="42">
        <v>16.605405000000001</v>
      </c>
      <c r="BQ2241" s="42">
        <v>37.362161999999998</v>
      </c>
      <c r="BR2241" s="42">
        <v>33.210811</v>
      </c>
      <c r="BS2241" s="42">
        <v>20.756757</v>
      </c>
      <c r="BT2241" s="42">
        <v>0</v>
      </c>
      <c r="BU2241" s="42">
        <v>0</v>
      </c>
      <c r="BV2241" s="42">
        <v>0</v>
      </c>
      <c r="BW2241" s="42">
        <v>0</v>
      </c>
      <c r="BX2241" s="42">
        <v>0</v>
      </c>
      <c r="BY2241" s="42">
        <v>0</v>
      </c>
      <c r="BZ2241" s="42">
        <v>0</v>
      </c>
      <c r="CA2241" s="42">
        <v>20.756757</v>
      </c>
      <c r="CB2241" s="42">
        <v>157.751351</v>
      </c>
      <c r="CC2241" s="42">
        <v>20.756757</v>
      </c>
      <c r="CD2241" s="42">
        <v>8.3027029999999993</v>
      </c>
      <c r="CE2241" s="42">
        <v>12.454053999999999</v>
      </c>
      <c r="CF2241" s="42">
        <v>24.908107999999999</v>
      </c>
      <c r="CG2241" s="42">
        <v>53.967568</v>
      </c>
      <c r="CH2241" s="42">
        <v>33.210811</v>
      </c>
      <c r="CI2241" s="42">
        <v>4.151351</v>
      </c>
      <c r="CJ2241" s="42">
        <v>0</v>
      </c>
      <c r="CK2241" s="42">
        <v>128.691892</v>
      </c>
      <c r="CL2241" s="42">
        <v>8.3027029999999993</v>
      </c>
      <c r="CM2241" s="42">
        <v>0</v>
      </c>
      <c r="CN2241" s="42">
        <v>0</v>
      </c>
      <c r="CO2241" s="42">
        <v>0</v>
      </c>
      <c r="CP2241" s="42">
        <v>8.3027029999999993</v>
      </c>
      <c r="CQ2241" s="42">
        <v>4.151351</v>
      </c>
      <c r="CR2241" s="42">
        <v>95.481081000000003</v>
      </c>
      <c r="CS2241" s="42">
        <v>12.454053999999999</v>
      </c>
    </row>
    <row r="2242" spans="1:97">
      <c r="A2242" s="40" t="s">
        <v>5194</v>
      </c>
      <c r="B2242" s="40" t="s">
        <v>289</v>
      </c>
      <c r="C2242" s="40" t="s">
        <v>4176</v>
      </c>
      <c r="D2242" s="40" t="s">
        <v>4177</v>
      </c>
      <c r="E2242" s="40" t="s">
        <v>4369</v>
      </c>
      <c r="F2242" s="40" t="s">
        <v>2814</v>
      </c>
      <c r="G2242" s="41" t="s">
        <v>294</v>
      </c>
      <c r="H2242" s="40" t="s">
        <v>5195</v>
      </c>
      <c r="I2242" s="42">
        <v>5020</v>
      </c>
      <c r="J2242" s="42">
        <v>688.654224</v>
      </c>
      <c r="K2242" s="42">
        <v>611.390085</v>
      </c>
      <c r="L2242" s="42">
        <v>837.75793499999997</v>
      </c>
      <c r="M2242" s="42">
        <v>1070.605863</v>
      </c>
      <c r="N2242" s="42">
        <v>1004.934589</v>
      </c>
      <c r="O2242" s="42">
        <v>806.65730399999995</v>
      </c>
      <c r="P2242" s="42">
        <v>645</v>
      </c>
      <c r="Q2242" s="42">
        <v>747</v>
      </c>
      <c r="R2242" s="42">
        <v>880</v>
      </c>
      <c r="S2242" s="42">
        <v>905</v>
      </c>
      <c r="T2242" s="42">
        <v>957</v>
      </c>
      <c r="U2242" s="42">
        <v>636</v>
      </c>
      <c r="V2242" s="42">
        <v>2317.1956409999998</v>
      </c>
      <c r="W2242" s="42">
        <v>354.81701299999997</v>
      </c>
      <c r="X2242" s="42">
        <v>325.52759099999997</v>
      </c>
      <c r="Y2242" s="42">
        <v>409.26676300000003</v>
      </c>
      <c r="Z2242" s="42">
        <v>496.40370000000001</v>
      </c>
      <c r="AA2242" s="42">
        <v>475.929666</v>
      </c>
      <c r="AB2242" s="42">
        <v>235.646253</v>
      </c>
      <c r="AC2242" s="42">
        <v>19.604655000000001</v>
      </c>
      <c r="AD2242" s="42">
        <v>464.46997699999997</v>
      </c>
      <c r="AE2242" s="42">
        <v>1297.1468030000001</v>
      </c>
      <c r="AF2242" s="42">
        <v>555.57886099999996</v>
      </c>
      <c r="AG2242" s="42">
        <v>2702.8043590000002</v>
      </c>
      <c r="AH2242" s="42">
        <v>333.83721100000002</v>
      </c>
      <c r="AI2242" s="42">
        <v>285.86249299999997</v>
      </c>
      <c r="AJ2242" s="42">
        <v>428.49117200000001</v>
      </c>
      <c r="AK2242" s="42">
        <v>574.20216400000004</v>
      </c>
      <c r="AL2242" s="42">
        <v>529.00492299999996</v>
      </c>
      <c r="AM2242" s="42">
        <v>469.817857</v>
      </c>
      <c r="AN2242" s="42">
        <v>81.588538999999997</v>
      </c>
      <c r="AO2242" s="42">
        <v>436.44770299999999</v>
      </c>
      <c r="AP2242" s="42">
        <v>1379.8806810000001</v>
      </c>
      <c r="AQ2242" s="42">
        <v>886.47597499999995</v>
      </c>
      <c r="AR2242" s="42">
        <v>4375.6040800000001</v>
      </c>
      <c r="AS2242" s="42">
        <v>41.181911999999997</v>
      </c>
      <c r="AT2242" s="42">
        <v>187.12486899999999</v>
      </c>
      <c r="AU2242" s="42">
        <v>154.06140199999999</v>
      </c>
      <c r="AV2242" s="42">
        <v>438.75930699999998</v>
      </c>
      <c r="AW2242" s="42">
        <v>605.04715299999998</v>
      </c>
      <c r="AX2242" s="42">
        <v>650.67369599999995</v>
      </c>
      <c r="AY2242" s="42">
        <v>1786.8860629999999</v>
      </c>
      <c r="AZ2242" s="42">
        <v>511.86967700000002</v>
      </c>
      <c r="BA2242" s="42">
        <v>2035.2995169999999</v>
      </c>
      <c r="BB2242" s="42">
        <v>28.732951</v>
      </c>
      <c r="BC2242" s="42">
        <v>108.253029</v>
      </c>
      <c r="BD2242" s="42">
        <v>95.709649999999996</v>
      </c>
      <c r="BE2242" s="42">
        <v>196.377916</v>
      </c>
      <c r="BF2242" s="42">
        <v>109.054079</v>
      </c>
      <c r="BG2242" s="42">
        <v>541.86998100000005</v>
      </c>
      <c r="BH2242" s="42">
        <v>752.294757</v>
      </c>
      <c r="BI2242" s="42">
        <v>203.00715500000001</v>
      </c>
      <c r="BJ2242" s="42">
        <v>2340.3045630000001</v>
      </c>
      <c r="BK2242" s="42">
        <v>12.448961000000001</v>
      </c>
      <c r="BL2242" s="42">
        <v>78.871840000000006</v>
      </c>
      <c r="BM2242" s="42">
        <v>58.351751999999998</v>
      </c>
      <c r="BN2242" s="42">
        <v>242.38139200000001</v>
      </c>
      <c r="BO2242" s="42">
        <v>495.99307399999998</v>
      </c>
      <c r="BP2242" s="42">
        <v>108.803715</v>
      </c>
      <c r="BQ2242" s="42">
        <v>1034.591306</v>
      </c>
      <c r="BR2242" s="42">
        <v>308.86252200000001</v>
      </c>
      <c r="BS2242" s="42">
        <v>425.51862899999998</v>
      </c>
      <c r="BT2242" s="42">
        <v>4.149654</v>
      </c>
      <c r="BU2242" s="42">
        <v>4.3149090000000001</v>
      </c>
      <c r="BV2242" s="42">
        <v>0</v>
      </c>
      <c r="BW2242" s="42">
        <v>12.530782</v>
      </c>
      <c r="BX2242" s="42">
        <v>87.326938999999996</v>
      </c>
      <c r="BY2242" s="42">
        <v>99.890467000000001</v>
      </c>
      <c r="BZ2242" s="42">
        <v>0</v>
      </c>
      <c r="CA2242" s="42">
        <v>217.30587800000001</v>
      </c>
      <c r="CB2242" s="42">
        <v>1800.181245</v>
      </c>
      <c r="CC2242" s="42">
        <v>24.418043000000001</v>
      </c>
      <c r="CD2242" s="42">
        <v>145.36549500000001</v>
      </c>
      <c r="CE2242" s="42">
        <v>112.07235799999999</v>
      </c>
      <c r="CF2242" s="42">
        <v>370.88078100000001</v>
      </c>
      <c r="CG2242" s="42">
        <v>445.69687299999998</v>
      </c>
      <c r="CH2242" s="42">
        <v>529.62424299999998</v>
      </c>
      <c r="CI2242" s="42">
        <v>8.4629490000000001</v>
      </c>
      <c r="CJ2242" s="42">
        <v>163.66050300000001</v>
      </c>
      <c r="CK2242" s="42">
        <v>2149.9042060000002</v>
      </c>
      <c r="CL2242" s="42">
        <v>12.614216000000001</v>
      </c>
      <c r="CM2242" s="42">
        <v>37.444465000000001</v>
      </c>
      <c r="CN2242" s="42">
        <v>41.989044</v>
      </c>
      <c r="CO2242" s="42">
        <v>55.347743999999999</v>
      </c>
      <c r="CP2242" s="42">
        <v>72.023340000000005</v>
      </c>
      <c r="CQ2242" s="42">
        <v>21.158985999999999</v>
      </c>
      <c r="CR2242" s="42">
        <v>1778.4231139999999</v>
      </c>
      <c r="CS2242" s="42">
        <v>130.90329600000001</v>
      </c>
    </row>
    <row r="2243" spans="1:97">
      <c r="A2243" s="40" t="s">
        <v>5196</v>
      </c>
      <c r="B2243" s="40" t="s">
        <v>289</v>
      </c>
      <c r="C2243" s="40" t="s">
        <v>4176</v>
      </c>
      <c r="D2243" s="40" t="s">
        <v>4177</v>
      </c>
      <c r="E2243" s="40" t="s">
        <v>4381</v>
      </c>
      <c r="F2243" s="40" t="s">
        <v>2814</v>
      </c>
      <c r="G2243" s="41" t="s">
        <v>294</v>
      </c>
      <c r="H2243" s="40" t="s">
        <v>5197</v>
      </c>
      <c r="I2243" s="42">
        <v>298</v>
      </c>
      <c r="J2243" s="42">
        <v>51.826087000000001</v>
      </c>
      <c r="K2243" s="42">
        <v>49.832776000000003</v>
      </c>
      <c r="L2243" s="42">
        <v>65.779263999999998</v>
      </c>
      <c r="M2243" s="42">
        <v>54.816054000000001</v>
      </c>
      <c r="N2243" s="42">
        <v>43.852843</v>
      </c>
      <c r="O2243" s="42">
        <v>31.892976999999998</v>
      </c>
      <c r="P2243" s="42">
        <v>57</v>
      </c>
      <c r="Q2243" s="42">
        <v>28</v>
      </c>
      <c r="R2243" s="42">
        <v>56</v>
      </c>
      <c r="S2243" s="42">
        <v>50</v>
      </c>
      <c r="T2243" s="42">
        <v>54</v>
      </c>
      <c r="U2243" s="42">
        <v>13</v>
      </c>
      <c r="V2243" s="42">
        <v>152.488294</v>
      </c>
      <c r="W2243" s="42">
        <v>26.909699</v>
      </c>
      <c r="X2243" s="42">
        <v>26.909699</v>
      </c>
      <c r="Y2243" s="42">
        <v>36.876254000000003</v>
      </c>
      <c r="Z2243" s="42">
        <v>23.919732</v>
      </c>
      <c r="AA2243" s="42">
        <v>21.926421000000001</v>
      </c>
      <c r="AB2243" s="42">
        <v>14.949833</v>
      </c>
      <c r="AC2243" s="42">
        <v>0.99665599999999999</v>
      </c>
      <c r="AD2243" s="42">
        <v>36.876254000000003</v>
      </c>
      <c r="AE2243" s="42">
        <v>82.722408000000001</v>
      </c>
      <c r="AF2243" s="42">
        <v>32.889631999999999</v>
      </c>
      <c r="AG2243" s="42">
        <v>145.511706</v>
      </c>
      <c r="AH2243" s="42">
        <v>24.916388000000001</v>
      </c>
      <c r="AI2243" s="42">
        <v>22.923076999999999</v>
      </c>
      <c r="AJ2243" s="42">
        <v>28.903009999999998</v>
      </c>
      <c r="AK2243" s="42">
        <v>30.896321</v>
      </c>
      <c r="AL2243" s="42">
        <v>21.926421000000001</v>
      </c>
      <c r="AM2243" s="42">
        <v>11.959866</v>
      </c>
      <c r="AN2243" s="42">
        <v>3.9866220000000001</v>
      </c>
      <c r="AO2243" s="42">
        <v>33.886288</v>
      </c>
      <c r="AP2243" s="42">
        <v>81.725752999999997</v>
      </c>
      <c r="AQ2243" s="42">
        <v>29.899666</v>
      </c>
      <c r="AR2243" s="42">
        <v>235.210702</v>
      </c>
      <c r="AS2243" s="42">
        <v>0</v>
      </c>
      <c r="AT2243" s="42">
        <v>15.946488</v>
      </c>
      <c r="AU2243" s="42">
        <v>0</v>
      </c>
      <c r="AV2243" s="42">
        <v>31.892976999999998</v>
      </c>
      <c r="AW2243" s="42">
        <v>39.866221000000003</v>
      </c>
      <c r="AX2243" s="42">
        <v>35.879598999999999</v>
      </c>
      <c r="AY2243" s="42">
        <v>95.678929999999994</v>
      </c>
      <c r="AZ2243" s="42">
        <v>15.946488</v>
      </c>
      <c r="BA2243" s="42">
        <v>119.598662</v>
      </c>
      <c r="BB2243" s="42">
        <v>0</v>
      </c>
      <c r="BC2243" s="42">
        <v>11.959866</v>
      </c>
      <c r="BD2243" s="42">
        <v>0</v>
      </c>
      <c r="BE2243" s="42">
        <v>11.959866</v>
      </c>
      <c r="BF2243" s="42">
        <v>7.9732440000000002</v>
      </c>
      <c r="BG2243" s="42">
        <v>31.892976999999998</v>
      </c>
      <c r="BH2243" s="42">
        <v>47.839464999999997</v>
      </c>
      <c r="BI2243" s="42">
        <v>7.9732440000000002</v>
      </c>
      <c r="BJ2243" s="42">
        <v>115.61203999999999</v>
      </c>
      <c r="BK2243" s="42">
        <v>0</v>
      </c>
      <c r="BL2243" s="42">
        <v>3.9866220000000001</v>
      </c>
      <c r="BM2243" s="42">
        <v>0</v>
      </c>
      <c r="BN2243" s="42">
        <v>19.933109999999999</v>
      </c>
      <c r="BO2243" s="42">
        <v>31.892976999999998</v>
      </c>
      <c r="BP2243" s="42">
        <v>3.9866220000000001</v>
      </c>
      <c r="BQ2243" s="42">
        <v>47.839464999999997</v>
      </c>
      <c r="BR2243" s="42">
        <v>7.9732440000000002</v>
      </c>
      <c r="BS2243" s="42">
        <v>27.906355000000001</v>
      </c>
      <c r="BT2243" s="42">
        <v>0</v>
      </c>
      <c r="BU2243" s="42">
        <v>3.9866220000000001</v>
      </c>
      <c r="BV2243" s="42">
        <v>0</v>
      </c>
      <c r="BW2243" s="42">
        <v>0</v>
      </c>
      <c r="BX2243" s="42">
        <v>0</v>
      </c>
      <c r="BY2243" s="42">
        <v>11.959866</v>
      </c>
      <c r="BZ2243" s="42">
        <v>0</v>
      </c>
      <c r="CA2243" s="42">
        <v>11.959866</v>
      </c>
      <c r="CB2243" s="42">
        <v>103.652174</v>
      </c>
      <c r="CC2243" s="42">
        <v>0</v>
      </c>
      <c r="CD2243" s="42">
        <v>7.9732440000000002</v>
      </c>
      <c r="CE2243" s="42">
        <v>0</v>
      </c>
      <c r="CF2243" s="42">
        <v>31.892976999999998</v>
      </c>
      <c r="CG2243" s="42">
        <v>35.879598999999999</v>
      </c>
      <c r="CH2243" s="42">
        <v>23.919732</v>
      </c>
      <c r="CI2243" s="42">
        <v>0</v>
      </c>
      <c r="CJ2243" s="42">
        <v>3.9866220000000001</v>
      </c>
      <c r="CK2243" s="42">
        <v>103.652174</v>
      </c>
      <c r="CL2243" s="42">
        <v>0</v>
      </c>
      <c r="CM2243" s="42">
        <v>3.9866220000000001</v>
      </c>
      <c r="CN2243" s="42">
        <v>0</v>
      </c>
      <c r="CO2243" s="42">
        <v>0</v>
      </c>
      <c r="CP2243" s="42">
        <v>3.9866220000000001</v>
      </c>
      <c r="CQ2243" s="42">
        <v>0</v>
      </c>
      <c r="CR2243" s="42">
        <v>95.678929999999994</v>
      </c>
      <c r="CS2243" s="42">
        <v>0</v>
      </c>
    </row>
    <row r="2244" spans="1:97">
      <c r="A2244" s="40" t="s">
        <v>5198</v>
      </c>
      <c r="B2244" s="40" t="s">
        <v>289</v>
      </c>
      <c r="C2244" s="40" t="s">
        <v>4176</v>
      </c>
      <c r="D2244" s="40" t="s">
        <v>4177</v>
      </c>
      <c r="E2244" s="40" t="s">
        <v>4381</v>
      </c>
      <c r="F2244" s="40" t="s">
        <v>2814</v>
      </c>
      <c r="G2244" s="41" t="s">
        <v>294</v>
      </c>
      <c r="H2244" s="40" t="s">
        <v>5199</v>
      </c>
      <c r="I2244" s="42">
        <v>592</v>
      </c>
      <c r="J2244" s="42">
        <v>103.946488</v>
      </c>
      <c r="K2244" s="42">
        <v>64.347825999999998</v>
      </c>
      <c r="L2244" s="42">
        <v>104.936455</v>
      </c>
      <c r="M2244" s="42">
        <v>146.51505</v>
      </c>
      <c r="N2244" s="42">
        <v>114.83611999999999</v>
      </c>
      <c r="O2244" s="42">
        <v>57.418059999999997</v>
      </c>
      <c r="P2244" s="42">
        <v>100</v>
      </c>
      <c r="Q2244" s="42">
        <v>80</v>
      </c>
      <c r="R2244" s="42">
        <v>125</v>
      </c>
      <c r="S2244" s="42">
        <v>120</v>
      </c>
      <c r="T2244" s="42">
        <v>103</v>
      </c>
      <c r="U2244" s="42">
        <v>34</v>
      </c>
      <c r="V2244" s="42">
        <v>302.92976599999997</v>
      </c>
      <c r="W2244" s="42">
        <v>59.397993</v>
      </c>
      <c r="X2244" s="42">
        <v>38.608696000000002</v>
      </c>
      <c r="Y2244" s="42">
        <v>52.468226999999999</v>
      </c>
      <c r="Z2244" s="42">
        <v>72.267559000000006</v>
      </c>
      <c r="AA2244" s="42">
        <v>57.418059999999997</v>
      </c>
      <c r="AB2244" s="42">
        <v>20.789297999999999</v>
      </c>
      <c r="AC2244" s="42">
        <v>1.9799329999999999</v>
      </c>
      <c r="AD2244" s="42">
        <v>78.207357999999999</v>
      </c>
      <c r="AE2244" s="42">
        <v>167.304348</v>
      </c>
      <c r="AF2244" s="42">
        <v>57.418059999999997</v>
      </c>
      <c r="AG2244" s="42">
        <v>289.07023400000003</v>
      </c>
      <c r="AH2244" s="42">
        <v>44.548495000000003</v>
      </c>
      <c r="AI2244" s="42">
        <v>25.739129999999999</v>
      </c>
      <c r="AJ2244" s="42">
        <v>52.468226999999999</v>
      </c>
      <c r="AK2244" s="42">
        <v>74.247491999999994</v>
      </c>
      <c r="AL2244" s="42">
        <v>57.418059999999997</v>
      </c>
      <c r="AM2244" s="42">
        <v>29.698996999999999</v>
      </c>
      <c r="AN2244" s="42">
        <v>4.9498329999999999</v>
      </c>
      <c r="AO2244" s="42">
        <v>49.498328000000001</v>
      </c>
      <c r="AP2244" s="42">
        <v>173.244147</v>
      </c>
      <c r="AQ2244" s="42">
        <v>66.327759</v>
      </c>
      <c r="AR2244" s="42">
        <v>467.26421399999998</v>
      </c>
      <c r="AS2244" s="42">
        <v>11.879599000000001</v>
      </c>
      <c r="AT2244" s="42">
        <v>19.799330999999999</v>
      </c>
      <c r="AU2244" s="42">
        <v>7.9197319999999998</v>
      </c>
      <c r="AV2244" s="42">
        <v>83.157190999999997</v>
      </c>
      <c r="AW2244" s="42">
        <v>59.397993</v>
      </c>
      <c r="AX2244" s="42">
        <v>55.438127000000001</v>
      </c>
      <c r="AY2244" s="42">
        <v>178.19398000000001</v>
      </c>
      <c r="AZ2244" s="42">
        <v>51.478261000000003</v>
      </c>
      <c r="BA2244" s="42">
        <v>241.551839</v>
      </c>
      <c r="BB2244" s="42">
        <v>3.9598659999999999</v>
      </c>
      <c r="BC2244" s="42">
        <v>7.9197319999999998</v>
      </c>
      <c r="BD2244" s="42">
        <v>3.9598659999999999</v>
      </c>
      <c r="BE2244" s="42">
        <v>47.518394999999998</v>
      </c>
      <c r="BF2244" s="42">
        <v>11.879599000000001</v>
      </c>
      <c r="BG2244" s="42">
        <v>51.478261000000003</v>
      </c>
      <c r="BH2244" s="42">
        <v>87.117057000000003</v>
      </c>
      <c r="BI2244" s="42">
        <v>27.719063999999999</v>
      </c>
      <c r="BJ2244" s="42">
        <v>225.71237500000001</v>
      </c>
      <c r="BK2244" s="42">
        <v>7.9197319999999998</v>
      </c>
      <c r="BL2244" s="42">
        <v>11.879599000000001</v>
      </c>
      <c r="BM2244" s="42">
        <v>3.9598659999999999</v>
      </c>
      <c r="BN2244" s="42">
        <v>35.638795999999999</v>
      </c>
      <c r="BO2244" s="42">
        <v>47.518394999999998</v>
      </c>
      <c r="BP2244" s="42">
        <v>3.9598659999999999</v>
      </c>
      <c r="BQ2244" s="42">
        <v>91.076922999999994</v>
      </c>
      <c r="BR2244" s="42">
        <v>23.759197</v>
      </c>
      <c r="BS2244" s="42">
        <v>39.598661999999997</v>
      </c>
      <c r="BT2244" s="42">
        <v>0</v>
      </c>
      <c r="BU2244" s="42">
        <v>7.9197319999999998</v>
      </c>
      <c r="BV2244" s="42">
        <v>0</v>
      </c>
      <c r="BW2244" s="42">
        <v>0</v>
      </c>
      <c r="BX2244" s="42">
        <v>3.9598659999999999</v>
      </c>
      <c r="BY2244" s="42">
        <v>7.9197319999999998</v>
      </c>
      <c r="BZ2244" s="42">
        <v>0</v>
      </c>
      <c r="CA2244" s="42">
        <v>19.799330999999999</v>
      </c>
      <c r="CB2244" s="42">
        <v>221.75250800000001</v>
      </c>
      <c r="CC2244" s="42">
        <v>7.9197319999999998</v>
      </c>
      <c r="CD2244" s="42">
        <v>11.879599000000001</v>
      </c>
      <c r="CE2244" s="42">
        <v>3.9598659999999999</v>
      </c>
      <c r="CF2244" s="42">
        <v>79.197323999999995</v>
      </c>
      <c r="CG2244" s="42">
        <v>55.438127000000001</v>
      </c>
      <c r="CH2244" s="42">
        <v>43.558528000000003</v>
      </c>
      <c r="CI2244" s="42">
        <v>0</v>
      </c>
      <c r="CJ2244" s="42">
        <v>19.799330999999999</v>
      </c>
      <c r="CK2244" s="42">
        <v>205.91304299999999</v>
      </c>
      <c r="CL2244" s="42">
        <v>3.9598659999999999</v>
      </c>
      <c r="CM2244" s="42">
        <v>0</v>
      </c>
      <c r="CN2244" s="42">
        <v>3.9598659999999999</v>
      </c>
      <c r="CO2244" s="42">
        <v>3.9598659999999999</v>
      </c>
      <c r="CP2244" s="42">
        <v>0</v>
      </c>
      <c r="CQ2244" s="42">
        <v>3.9598659999999999</v>
      </c>
      <c r="CR2244" s="42">
        <v>178.19398000000001</v>
      </c>
      <c r="CS2244" s="42">
        <v>11.879599000000001</v>
      </c>
    </row>
    <row r="2245" spans="1:97">
      <c r="A2245" s="40" t="s">
        <v>5200</v>
      </c>
      <c r="B2245" s="40" t="s">
        <v>289</v>
      </c>
      <c r="C2245" s="40" t="s">
        <v>4176</v>
      </c>
      <c r="D2245" s="40" t="s">
        <v>4201</v>
      </c>
      <c r="E2245" s="40" t="s">
        <v>4258</v>
      </c>
      <c r="F2245" s="40" t="s">
        <v>2903</v>
      </c>
      <c r="G2245" s="41" t="s">
        <v>294</v>
      </c>
      <c r="H2245" s="40" t="s">
        <v>5201</v>
      </c>
      <c r="I2245" s="42">
        <v>628</v>
      </c>
      <c r="J2245" s="42">
        <v>132.109756</v>
      </c>
      <c r="K2245" s="42">
        <v>62.225610000000003</v>
      </c>
      <c r="L2245" s="42">
        <v>149.341463</v>
      </c>
      <c r="M2245" s="42">
        <v>129.23780500000001</v>
      </c>
      <c r="N2245" s="42">
        <v>96.689024000000003</v>
      </c>
      <c r="O2245" s="42">
        <v>58.396341</v>
      </c>
      <c r="P2245" s="42">
        <v>58</v>
      </c>
      <c r="Q2245" s="42">
        <v>63</v>
      </c>
      <c r="R2245" s="42">
        <v>69</v>
      </c>
      <c r="S2245" s="42">
        <v>87</v>
      </c>
      <c r="T2245" s="42">
        <v>65</v>
      </c>
      <c r="U2245" s="42">
        <v>45</v>
      </c>
      <c r="V2245" s="42">
        <v>327.40243900000002</v>
      </c>
      <c r="W2245" s="42">
        <v>76.585365999999993</v>
      </c>
      <c r="X2245" s="42">
        <v>36.378048999999997</v>
      </c>
      <c r="Y2245" s="42">
        <v>79.457317000000003</v>
      </c>
      <c r="Z2245" s="42">
        <v>61.268293</v>
      </c>
      <c r="AA2245" s="42">
        <v>46.908537000000003</v>
      </c>
      <c r="AB2245" s="42">
        <v>23.932926999999999</v>
      </c>
      <c r="AC2245" s="42">
        <v>2.8719510000000001</v>
      </c>
      <c r="AD2245" s="42">
        <v>93.817072999999993</v>
      </c>
      <c r="AE2245" s="42">
        <v>184.76219499999999</v>
      </c>
      <c r="AF2245" s="42">
        <v>48.823171000000002</v>
      </c>
      <c r="AG2245" s="42">
        <v>300.59756099999998</v>
      </c>
      <c r="AH2245" s="42">
        <v>55.524389999999997</v>
      </c>
      <c r="AI2245" s="42">
        <v>25.847560999999999</v>
      </c>
      <c r="AJ2245" s="42">
        <v>69.884146000000001</v>
      </c>
      <c r="AK2245" s="42">
        <v>67.969511999999995</v>
      </c>
      <c r="AL2245" s="42">
        <v>49.780487999999998</v>
      </c>
      <c r="AM2245" s="42">
        <v>26.804877999999999</v>
      </c>
      <c r="AN2245" s="42">
        <v>4.7865849999999996</v>
      </c>
      <c r="AO2245" s="42">
        <v>62.225610000000003</v>
      </c>
      <c r="AP2245" s="42">
        <v>182.84756100000001</v>
      </c>
      <c r="AQ2245" s="42">
        <v>55.524389999999997</v>
      </c>
      <c r="AR2245" s="42">
        <v>528.43902400000002</v>
      </c>
      <c r="AS2245" s="42">
        <v>19.146341</v>
      </c>
      <c r="AT2245" s="42">
        <v>22.97561</v>
      </c>
      <c r="AU2245" s="42">
        <v>19.146341</v>
      </c>
      <c r="AV2245" s="42">
        <v>72.756097999999994</v>
      </c>
      <c r="AW2245" s="42">
        <v>88.073171000000002</v>
      </c>
      <c r="AX2245" s="42">
        <v>88.073171000000002</v>
      </c>
      <c r="AY2245" s="42">
        <v>160.82926800000001</v>
      </c>
      <c r="AZ2245" s="42">
        <v>57.439024000000003</v>
      </c>
      <c r="BA2245" s="42">
        <v>287.19512200000003</v>
      </c>
      <c r="BB2245" s="42">
        <v>15.317073000000001</v>
      </c>
      <c r="BC2245" s="42">
        <v>19.146341</v>
      </c>
      <c r="BD2245" s="42">
        <v>15.317073000000001</v>
      </c>
      <c r="BE2245" s="42">
        <v>53.609755999999997</v>
      </c>
      <c r="BF2245" s="42">
        <v>15.317073000000001</v>
      </c>
      <c r="BG2245" s="42">
        <v>61.268293</v>
      </c>
      <c r="BH2245" s="42">
        <v>88.073171000000002</v>
      </c>
      <c r="BI2245" s="42">
        <v>19.146341</v>
      </c>
      <c r="BJ2245" s="42">
        <v>241.24390199999999</v>
      </c>
      <c r="BK2245" s="42">
        <v>3.8292679999999999</v>
      </c>
      <c r="BL2245" s="42">
        <v>3.8292679999999999</v>
      </c>
      <c r="BM2245" s="42">
        <v>3.8292679999999999</v>
      </c>
      <c r="BN2245" s="42">
        <v>19.146341</v>
      </c>
      <c r="BO2245" s="42">
        <v>72.756097999999994</v>
      </c>
      <c r="BP2245" s="42">
        <v>26.804877999999999</v>
      </c>
      <c r="BQ2245" s="42">
        <v>72.756097999999994</v>
      </c>
      <c r="BR2245" s="42">
        <v>38.292682999999997</v>
      </c>
      <c r="BS2245" s="42">
        <v>38.292682999999997</v>
      </c>
      <c r="BT2245" s="42">
        <v>0</v>
      </c>
      <c r="BU2245" s="42">
        <v>3.8292679999999999</v>
      </c>
      <c r="BV2245" s="42">
        <v>0</v>
      </c>
      <c r="BW2245" s="42">
        <v>0</v>
      </c>
      <c r="BX2245" s="42">
        <v>3.8292679999999999</v>
      </c>
      <c r="BY2245" s="42">
        <v>11.487805</v>
      </c>
      <c r="BZ2245" s="42">
        <v>0</v>
      </c>
      <c r="CA2245" s="42">
        <v>19.146341</v>
      </c>
      <c r="CB2245" s="42">
        <v>271.87804899999998</v>
      </c>
      <c r="CC2245" s="42">
        <v>11.487805</v>
      </c>
      <c r="CD2245" s="42">
        <v>15.317073000000001</v>
      </c>
      <c r="CE2245" s="42">
        <v>19.146341</v>
      </c>
      <c r="CF2245" s="42">
        <v>68.926828999999998</v>
      </c>
      <c r="CG2245" s="42">
        <v>76.585365999999993</v>
      </c>
      <c r="CH2245" s="42">
        <v>61.268293</v>
      </c>
      <c r="CI2245" s="42">
        <v>0</v>
      </c>
      <c r="CJ2245" s="42">
        <v>19.146341</v>
      </c>
      <c r="CK2245" s="42">
        <v>218.268293</v>
      </c>
      <c r="CL2245" s="42">
        <v>7.6585369999999999</v>
      </c>
      <c r="CM2245" s="42">
        <v>3.8292679999999999</v>
      </c>
      <c r="CN2245" s="42">
        <v>0</v>
      </c>
      <c r="CO2245" s="42">
        <v>3.8292679999999999</v>
      </c>
      <c r="CP2245" s="42">
        <v>7.6585369999999999</v>
      </c>
      <c r="CQ2245" s="42">
        <v>15.317073000000001</v>
      </c>
      <c r="CR2245" s="42">
        <v>160.82926800000001</v>
      </c>
      <c r="CS2245" s="42">
        <v>19.146341</v>
      </c>
    </row>
    <row r="2246" spans="1:97">
      <c r="A2246" s="40" t="s">
        <v>5202</v>
      </c>
      <c r="B2246" s="40" t="s">
        <v>289</v>
      </c>
      <c r="C2246" s="40" t="s">
        <v>4176</v>
      </c>
      <c r="D2246" s="40" t="s">
        <v>4177</v>
      </c>
      <c r="E2246" s="40" t="s">
        <v>4253</v>
      </c>
      <c r="F2246" s="40" t="s">
        <v>2814</v>
      </c>
      <c r="G2246" s="41" t="s">
        <v>294</v>
      </c>
      <c r="H2246" s="40" t="s">
        <v>5203</v>
      </c>
      <c r="I2246" s="42">
        <v>76</v>
      </c>
      <c r="J2246" s="42">
        <v>10.717949000000001</v>
      </c>
      <c r="K2246" s="42">
        <v>5.8461540000000003</v>
      </c>
      <c r="L2246" s="42">
        <v>17.538461999999999</v>
      </c>
      <c r="M2246" s="42">
        <v>17.538461999999999</v>
      </c>
      <c r="N2246" s="42">
        <v>9.7435899999999993</v>
      </c>
      <c r="O2246" s="42">
        <v>14.615385</v>
      </c>
      <c r="P2246" s="42">
        <v>15</v>
      </c>
      <c r="Q2246" s="42">
        <v>14</v>
      </c>
      <c r="R2246" s="42">
        <v>14</v>
      </c>
      <c r="S2246" s="42">
        <v>6</v>
      </c>
      <c r="T2246" s="42">
        <v>20</v>
      </c>
      <c r="U2246" s="42">
        <v>6</v>
      </c>
      <c r="V2246" s="42">
        <v>39.948718</v>
      </c>
      <c r="W2246" s="42">
        <v>5.8461540000000003</v>
      </c>
      <c r="X2246" s="42">
        <v>4.8717949999999997</v>
      </c>
      <c r="Y2246" s="42">
        <v>9.7435899999999993</v>
      </c>
      <c r="Z2246" s="42">
        <v>8.7692309999999996</v>
      </c>
      <c r="AA2246" s="42">
        <v>4.8717949999999997</v>
      </c>
      <c r="AB2246" s="42">
        <v>5.8461540000000003</v>
      </c>
      <c r="AC2246" s="42">
        <v>0</v>
      </c>
      <c r="AD2246" s="42">
        <v>9.7435899999999993</v>
      </c>
      <c r="AE2246" s="42">
        <v>22.410256</v>
      </c>
      <c r="AF2246" s="42">
        <v>7.7948719999999998</v>
      </c>
      <c r="AG2246" s="42">
        <v>36.051282</v>
      </c>
      <c r="AH2246" s="42">
        <v>4.8717949999999997</v>
      </c>
      <c r="AI2246" s="42">
        <v>0.97435899999999998</v>
      </c>
      <c r="AJ2246" s="42">
        <v>7.7948719999999998</v>
      </c>
      <c r="AK2246" s="42">
        <v>8.7692309999999996</v>
      </c>
      <c r="AL2246" s="42">
        <v>4.8717949999999997</v>
      </c>
      <c r="AM2246" s="42">
        <v>8.7692309999999996</v>
      </c>
      <c r="AN2246" s="42">
        <v>0</v>
      </c>
      <c r="AO2246" s="42">
        <v>4.8717949999999997</v>
      </c>
      <c r="AP2246" s="42">
        <v>22.410256</v>
      </c>
      <c r="AQ2246" s="42">
        <v>8.7692309999999996</v>
      </c>
      <c r="AR2246" s="42">
        <v>62.358974000000003</v>
      </c>
      <c r="AS2246" s="42">
        <v>3.8974359999999999</v>
      </c>
      <c r="AT2246" s="42">
        <v>11.692308000000001</v>
      </c>
      <c r="AU2246" s="42">
        <v>7.7948719999999998</v>
      </c>
      <c r="AV2246" s="42">
        <v>0</v>
      </c>
      <c r="AW2246" s="42">
        <v>7.7948719999999998</v>
      </c>
      <c r="AX2246" s="42">
        <v>3.8974359999999999</v>
      </c>
      <c r="AY2246" s="42">
        <v>11.692308000000001</v>
      </c>
      <c r="AZ2246" s="42">
        <v>15.589744</v>
      </c>
      <c r="BA2246" s="42">
        <v>35.076923000000001</v>
      </c>
      <c r="BB2246" s="42">
        <v>3.8974359999999999</v>
      </c>
      <c r="BC2246" s="42">
        <v>11.692308000000001</v>
      </c>
      <c r="BD2246" s="42">
        <v>3.8974359999999999</v>
      </c>
      <c r="BE2246" s="42">
        <v>0</v>
      </c>
      <c r="BF2246" s="42">
        <v>0</v>
      </c>
      <c r="BG2246" s="42">
        <v>3.8974359999999999</v>
      </c>
      <c r="BH2246" s="42">
        <v>7.7948719999999998</v>
      </c>
      <c r="BI2246" s="42">
        <v>3.8974359999999999</v>
      </c>
      <c r="BJ2246" s="42">
        <v>27.282050999999999</v>
      </c>
      <c r="BK2246" s="42">
        <v>0</v>
      </c>
      <c r="BL2246" s="42">
        <v>0</v>
      </c>
      <c r="BM2246" s="42">
        <v>3.8974359999999999</v>
      </c>
      <c r="BN2246" s="42">
        <v>0</v>
      </c>
      <c r="BO2246" s="42">
        <v>7.7948719999999998</v>
      </c>
      <c r="BP2246" s="42">
        <v>0</v>
      </c>
      <c r="BQ2246" s="42">
        <v>3.8974359999999999</v>
      </c>
      <c r="BR2246" s="42">
        <v>11.692308000000001</v>
      </c>
      <c r="BS2246" s="42">
        <v>3.8974359999999999</v>
      </c>
      <c r="BT2246" s="42">
        <v>0</v>
      </c>
      <c r="BU2246" s="42">
        <v>0</v>
      </c>
      <c r="BV2246" s="42">
        <v>0</v>
      </c>
      <c r="BW2246" s="42">
        <v>0</v>
      </c>
      <c r="BX2246" s="42">
        <v>0</v>
      </c>
      <c r="BY2246" s="42">
        <v>0</v>
      </c>
      <c r="BZ2246" s="42">
        <v>0</v>
      </c>
      <c r="CA2246" s="42">
        <v>3.8974359999999999</v>
      </c>
      <c r="CB2246" s="42">
        <v>31.179487000000002</v>
      </c>
      <c r="CC2246" s="42">
        <v>3.8974359999999999</v>
      </c>
      <c r="CD2246" s="42">
        <v>7.7948719999999998</v>
      </c>
      <c r="CE2246" s="42">
        <v>7.7948719999999998</v>
      </c>
      <c r="CF2246" s="42">
        <v>0</v>
      </c>
      <c r="CG2246" s="42">
        <v>3.8974359999999999</v>
      </c>
      <c r="CH2246" s="42">
        <v>3.8974359999999999</v>
      </c>
      <c r="CI2246" s="42">
        <v>0</v>
      </c>
      <c r="CJ2246" s="42">
        <v>3.8974359999999999</v>
      </c>
      <c r="CK2246" s="42">
        <v>27.282050999999999</v>
      </c>
      <c r="CL2246" s="42">
        <v>0</v>
      </c>
      <c r="CM2246" s="42">
        <v>3.8974359999999999</v>
      </c>
      <c r="CN2246" s="42">
        <v>0</v>
      </c>
      <c r="CO2246" s="42">
        <v>0</v>
      </c>
      <c r="CP2246" s="42">
        <v>3.8974359999999999</v>
      </c>
      <c r="CQ2246" s="42">
        <v>0</v>
      </c>
      <c r="CR2246" s="42">
        <v>11.692308000000001</v>
      </c>
      <c r="CS2246" s="42">
        <v>7.7948719999999998</v>
      </c>
    </row>
    <row r="2247" spans="1:97">
      <c r="A2247" s="40" t="s">
        <v>5204</v>
      </c>
      <c r="B2247" s="40" t="s">
        <v>289</v>
      </c>
      <c r="C2247" s="40" t="s">
        <v>4176</v>
      </c>
      <c r="D2247" s="40" t="s">
        <v>4201</v>
      </c>
      <c r="E2247" s="40" t="s">
        <v>4218</v>
      </c>
      <c r="F2247" s="40" t="s">
        <v>2903</v>
      </c>
      <c r="G2247" s="41" t="s">
        <v>294</v>
      </c>
      <c r="H2247" s="40" t="s">
        <v>5205</v>
      </c>
      <c r="I2247" s="42">
        <v>2508</v>
      </c>
      <c r="J2247" s="42">
        <v>412</v>
      </c>
      <c r="K2247" s="42">
        <v>379</v>
      </c>
      <c r="L2247" s="42">
        <v>489</v>
      </c>
      <c r="M2247" s="42">
        <v>534</v>
      </c>
      <c r="N2247" s="42">
        <v>415</v>
      </c>
      <c r="O2247" s="42">
        <v>279</v>
      </c>
      <c r="P2247" s="42">
        <v>371</v>
      </c>
      <c r="Q2247" s="42">
        <v>397</v>
      </c>
      <c r="R2247" s="42">
        <v>482</v>
      </c>
      <c r="S2247" s="42">
        <v>368</v>
      </c>
      <c r="T2247" s="42">
        <v>340</v>
      </c>
      <c r="U2247" s="42">
        <v>227</v>
      </c>
      <c r="V2247" s="42">
        <v>1254</v>
      </c>
      <c r="W2247" s="42">
        <v>213</v>
      </c>
      <c r="X2247" s="42">
        <v>197</v>
      </c>
      <c r="Y2247" s="42">
        <v>248</v>
      </c>
      <c r="Z2247" s="42">
        <v>263</v>
      </c>
      <c r="AA2247" s="42">
        <v>229</v>
      </c>
      <c r="AB2247" s="42">
        <v>95</v>
      </c>
      <c r="AC2247" s="42">
        <v>9</v>
      </c>
      <c r="AD2247" s="42">
        <v>270</v>
      </c>
      <c r="AE2247" s="42">
        <v>750</v>
      </c>
      <c r="AF2247" s="42">
        <v>234</v>
      </c>
      <c r="AG2247" s="42">
        <v>1254</v>
      </c>
      <c r="AH2247" s="42">
        <v>199</v>
      </c>
      <c r="AI2247" s="42">
        <v>182</v>
      </c>
      <c r="AJ2247" s="42">
        <v>241</v>
      </c>
      <c r="AK2247" s="42">
        <v>271</v>
      </c>
      <c r="AL2247" s="42">
        <v>186</v>
      </c>
      <c r="AM2247" s="42">
        <v>142</v>
      </c>
      <c r="AN2247" s="42">
        <v>33</v>
      </c>
      <c r="AO2247" s="42">
        <v>260</v>
      </c>
      <c r="AP2247" s="42">
        <v>710</v>
      </c>
      <c r="AQ2247" s="42">
        <v>284</v>
      </c>
      <c r="AR2247" s="42">
        <v>2052</v>
      </c>
      <c r="AS2247" s="42">
        <v>44</v>
      </c>
      <c r="AT2247" s="42">
        <v>136</v>
      </c>
      <c r="AU2247" s="42">
        <v>56</v>
      </c>
      <c r="AV2247" s="42">
        <v>168</v>
      </c>
      <c r="AW2247" s="42">
        <v>328</v>
      </c>
      <c r="AX2247" s="42">
        <v>396</v>
      </c>
      <c r="AY2247" s="42">
        <v>688</v>
      </c>
      <c r="AZ2247" s="42">
        <v>236</v>
      </c>
      <c r="BA2247" s="42">
        <v>1068</v>
      </c>
      <c r="BB2247" s="42">
        <v>36</v>
      </c>
      <c r="BC2247" s="42">
        <v>108</v>
      </c>
      <c r="BD2247" s="42">
        <v>20</v>
      </c>
      <c r="BE2247" s="42">
        <v>68</v>
      </c>
      <c r="BF2247" s="42">
        <v>52</v>
      </c>
      <c r="BG2247" s="42">
        <v>364</v>
      </c>
      <c r="BH2247" s="42">
        <v>364</v>
      </c>
      <c r="BI2247" s="42">
        <v>56</v>
      </c>
      <c r="BJ2247" s="42">
        <v>984</v>
      </c>
      <c r="BK2247" s="42">
        <v>8</v>
      </c>
      <c r="BL2247" s="42">
        <v>28</v>
      </c>
      <c r="BM2247" s="42">
        <v>36</v>
      </c>
      <c r="BN2247" s="42">
        <v>100</v>
      </c>
      <c r="BO2247" s="42">
        <v>276</v>
      </c>
      <c r="BP2247" s="42">
        <v>32</v>
      </c>
      <c r="BQ2247" s="42">
        <v>324</v>
      </c>
      <c r="BR2247" s="42">
        <v>180</v>
      </c>
      <c r="BS2247" s="42">
        <v>236</v>
      </c>
      <c r="BT2247" s="42">
        <v>0</v>
      </c>
      <c r="BU2247" s="42">
        <v>4</v>
      </c>
      <c r="BV2247" s="42">
        <v>0</v>
      </c>
      <c r="BW2247" s="42">
        <v>16</v>
      </c>
      <c r="BX2247" s="42">
        <v>36</v>
      </c>
      <c r="BY2247" s="42">
        <v>72</v>
      </c>
      <c r="BZ2247" s="42">
        <v>0</v>
      </c>
      <c r="CA2247" s="42">
        <v>108</v>
      </c>
      <c r="CB2247" s="42">
        <v>1016</v>
      </c>
      <c r="CC2247" s="42">
        <v>32</v>
      </c>
      <c r="CD2247" s="42">
        <v>116</v>
      </c>
      <c r="CE2247" s="42">
        <v>44</v>
      </c>
      <c r="CF2247" s="42">
        <v>144</v>
      </c>
      <c r="CG2247" s="42">
        <v>252</v>
      </c>
      <c r="CH2247" s="42">
        <v>316</v>
      </c>
      <c r="CI2247" s="42">
        <v>12</v>
      </c>
      <c r="CJ2247" s="42">
        <v>100</v>
      </c>
      <c r="CK2247" s="42">
        <v>800</v>
      </c>
      <c r="CL2247" s="42">
        <v>12</v>
      </c>
      <c r="CM2247" s="42">
        <v>16</v>
      </c>
      <c r="CN2247" s="42">
        <v>12</v>
      </c>
      <c r="CO2247" s="42">
        <v>8</v>
      </c>
      <c r="CP2247" s="42">
        <v>40</v>
      </c>
      <c r="CQ2247" s="42">
        <v>8</v>
      </c>
      <c r="CR2247" s="42">
        <v>676</v>
      </c>
      <c r="CS2247" s="42">
        <v>28</v>
      </c>
    </row>
    <row r="2248" spans="1:97">
      <c r="A2248" s="40" t="s">
        <v>5206</v>
      </c>
      <c r="B2248" s="40" t="s">
        <v>289</v>
      </c>
      <c r="C2248" s="40" t="s">
        <v>4176</v>
      </c>
      <c r="D2248" s="40" t="s">
        <v>4177</v>
      </c>
      <c r="E2248" s="40" t="s">
        <v>4184</v>
      </c>
      <c r="F2248" s="40" t="s">
        <v>2814</v>
      </c>
      <c r="G2248" s="41" t="s">
        <v>294</v>
      </c>
      <c r="H2248" s="40" t="s">
        <v>5207</v>
      </c>
      <c r="I2248" s="42">
        <v>274</v>
      </c>
      <c r="J2248" s="42">
        <v>58</v>
      </c>
      <c r="K2248" s="42">
        <v>35</v>
      </c>
      <c r="L2248" s="42">
        <v>63</v>
      </c>
      <c r="M2248" s="42">
        <v>69</v>
      </c>
      <c r="N2248" s="42">
        <v>29</v>
      </c>
      <c r="O2248" s="42">
        <v>20</v>
      </c>
      <c r="P2248" s="42">
        <v>42</v>
      </c>
      <c r="Q2248" s="42">
        <v>44</v>
      </c>
      <c r="R2248" s="42">
        <v>57</v>
      </c>
      <c r="S2248" s="42">
        <v>41</v>
      </c>
      <c r="T2248" s="42">
        <v>38</v>
      </c>
      <c r="U2248" s="42">
        <v>16</v>
      </c>
      <c r="V2248" s="42">
        <v>134</v>
      </c>
      <c r="W2248" s="42">
        <v>24</v>
      </c>
      <c r="X2248" s="42">
        <v>19</v>
      </c>
      <c r="Y2248" s="42">
        <v>31</v>
      </c>
      <c r="Z2248" s="42">
        <v>37</v>
      </c>
      <c r="AA2248" s="42">
        <v>14</v>
      </c>
      <c r="AB2248" s="42">
        <v>9</v>
      </c>
      <c r="AC2248" s="42">
        <v>0</v>
      </c>
      <c r="AD2248" s="42">
        <v>33</v>
      </c>
      <c r="AE2248" s="42">
        <v>86</v>
      </c>
      <c r="AF2248" s="42">
        <v>15</v>
      </c>
      <c r="AG2248" s="42">
        <v>140</v>
      </c>
      <c r="AH2248" s="42">
        <v>34</v>
      </c>
      <c r="AI2248" s="42">
        <v>16</v>
      </c>
      <c r="AJ2248" s="42">
        <v>32</v>
      </c>
      <c r="AK2248" s="42">
        <v>32</v>
      </c>
      <c r="AL2248" s="42">
        <v>15</v>
      </c>
      <c r="AM2248" s="42">
        <v>10</v>
      </c>
      <c r="AN2248" s="42">
        <v>1</v>
      </c>
      <c r="AO2248" s="42">
        <v>38</v>
      </c>
      <c r="AP2248" s="42">
        <v>82</v>
      </c>
      <c r="AQ2248" s="42">
        <v>20</v>
      </c>
      <c r="AR2248" s="42">
        <v>224</v>
      </c>
      <c r="AS2248" s="42">
        <v>4</v>
      </c>
      <c r="AT2248" s="42">
        <v>12</v>
      </c>
      <c r="AU2248" s="42">
        <v>4</v>
      </c>
      <c r="AV2248" s="42">
        <v>36</v>
      </c>
      <c r="AW2248" s="42">
        <v>60</v>
      </c>
      <c r="AX2248" s="42">
        <v>52</v>
      </c>
      <c r="AY2248" s="42">
        <v>40</v>
      </c>
      <c r="AZ2248" s="42">
        <v>16</v>
      </c>
      <c r="BA2248" s="42">
        <v>116</v>
      </c>
      <c r="BB2248" s="42">
        <v>0</v>
      </c>
      <c r="BC2248" s="42">
        <v>8</v>
      </c>
      <c r="BD2248" s="42">
        <v>4</v>
      </c>
      <c r="BE2248" s="42">
        <v>24</v>
      </c>
      <c r="BF2248" s="42">
        <v>16</v>
      </c>
      <c r="BG2248" s="42">
        <v>40</v>
      </c>
      <c r="BH2248" s="42">
        <v>20</v>
      </c>
      <c r="BI2248" s="42">
        <v>4</v>
      </c>
      <c r="BJ2248" s="42">
        <v>108</v>
      </c>
      <c r="BK2248" s="42">
        <v>4</v>
      </c>
      <c r="BL2248" s="42">
        <v>4</v>
      </c>
      <c r="BM2248" s="42">
        <v>0</v>
      </c>
      <c r="BN2248" s="42">
        <v>12</v>
      </c>
      <c r="BO2248" s="42">
        <v>44</v>
      </c>
      <c r="BP2248" s="42">
        <v>12</v>
      </c>
      <c r="BQ2248" s="42">
        <v>20</v>
      </c>
      <c r="BR2248" s="42">
        <v>12</v>
      </c>
      <c r="BS2248" s="42">
        <v>36</v>
      </c>
      <c r="BT2248" s="42">
        <v>0</v>
      </c>
      <c r="BU2248" s="42">
        <v>0</v>
      </c>
      <c r="BV2248" s="42">
        <v>0</v>
      </c>
      <c r="BW2248" s="42">
        <v>4</v>
      </c>
      <c r="BX2248" s="42">
        <v>4</v>
      </c>
      <c r="BY2248" s="42">
        <v>12</v>
      </c>
      <c r="BZ2248" s="42">
        <v>0</v>
      </c>
      <c r="CA2248" s="42">
        <v>16</v>
      </c>
      <c r="CB2248" s="42">
        <v>120</v>
      </c>
      <c r="CC2248" s="42">
        <v>0</v>
      </c>
      <c r="CD2248" s="42">
        <v>12</v>
      </c>
      <c r="CE2248" s="42">
        <v>4</v>
      </c>
      <c r="CF2248" s="42">
        <v>28</v>
      </c>
      <c r="CG2248" s="42">
        <v>44</v>
      </c>
      <c r="CH2248" s="42">
        <v>32</v>
      </c>
      <c r="CI2248" s="42">
        <v>0</v>
      </c>
      <c r="CJ2248" s="42">
        <v>0</v>
      </c>
      <c r="CK2248" s="42">
        <v>68</v>
      </c>
      <c r="CL2248" s="42">
        <v>4</v>
      </c>
      <c r="CM2248" s="42">
        <v>0</v>
      </c>
      <c r="CN2248" s="42">
        <v>0</v>
      </c>
      <c r="CO2248" s="42">
        <v>4</v>
      </c>
      <c r="CP2248" s="42">
        <v>12</v>
      </c>
      <c r="CQ2248" s="42">
        <v>8</v>
      </c>
      <c r="CR2248" s="42">
        <v>40</v>
      </c>
      <c r="CS2248" s="42">
        <v>0</v>
      </c>
    </row>
    <row r="2249" spans="1:97">
      <c r="A2249" s="40" t="s">
        <v>5208</v>
      </c>
      <c r="B2249" s="40" t="s">
        <v>289</v>
      </c>
      <c r="C2249" s="40" t="s">
        <v>4176</v>
      </c>
      <c r="D2249" s="40" t="s">
        <v>4187</v>
      </c>
      <c r="E2249" s="40" t="s">
        <v>4194</v>
      </c>
      <c r="F2249" s="40" t="s">
        <v>4195</v>
      </c>
      <c r="G2249" s="41" t="s">
        <v>294</v>
      </c>
      <c r="H2249" s="40" t="s">
        <v>5209</v>
      </c>
      <c r="I2249" s="42">
        <v>196</v>
      </c>
      <c r="J2249" s="42">
        <v>16</v>
      </c>
      <c r="K2249" s="42">
        <v>16</v>
      </c>
      <c r="L2249" s="42">
        <v>55</v>
      </c>
      <c r="M2249" s="42">
        <v>59</v>
      </c>
      <c r="N2249" s="42">
        <v>26</v>
      </c>
      <c r="O2249" s="42">
        <v>24</v>
      </c>
      <c r="P2249" s="42">
        <v>24</v>
      </c>
      <c r="Q2249" s="42">
        <v>45</v>
      </c>
      <c r="R2249" s="42">
        <v>58</v>
      </c>
      <c r="S2249" s="42">
        <v>45</v>
      </c>
      <c r="T2249" s="42">
        <v>42</v>
      </c>
      <c r="U2249" s="42">
        <v>19</v>
      </c>
      <c r="V2249" s="42">
        <v>92</v>
      </c>
      <c r="W2249" s="42">
        <v>11</v>
      </c>
      <c r="X2249" s="42">
        <v>8</v>
      </c>
      <c r="Y2249" s="42">
        <v>26</v>
      </c>
      <c r="Z2249" s="42">
        <v>29</v>
      </c>
      <c r="AA2249" s="42">
        <v>11</v>
      </c>
      <c r="AB2249" s="42">
        <v>7</v>
      </c>
      <c r="AC2249" s="42">
        <v>0</v>
      </c>
      <c r="AD2249" s="42">
        <v>12</v>
      </c>
      <c r="AE2249" s="42">
        <v>65</v>
      </c>
      <c r="AF2249" s="42">
        <v>15</v>
      </c>
      <c r="AG2249" s="42">
        <v>104</v>
      </c>
      <c r="AH2249" s="42">
        <v>5</v>
      </c>
      <c r="AI2249" s="42">
        <v>8</v>
      </c>
      <c r="AJ2249" s="42">
        <v>29</v>
      </c>
      <c r="AK2249" s="42">
        <v>30</v>
      </c>
      <c r="AL2249" s="42">
        <v>15</v>
      </c>
      <c r="AM2249" s="42">
        <v>16</v>
      </c>
      <c r="AN2249" s="42">
        <v>1</v>
      </c>
      <c r="AO2249" s="42">
        <v>6</v>
      </c>
      <c r="AP2249" s="42">
        <v>72</v>
      </c>
      <c r="AQ2249" s="42">
        <v>26</v>
      </c>
      <c r="AR2249" s="42">
        <v>184</v>
      </c>
      <c r="AS2249" s="42">
        <v>12</v>
      </c>
      <c r="AT2249" s="42">
        <v>12</v>
      </c>
      <c r="AU2249" s="42">
        <v>8</v>
      </c>
      <c r="AV2249" s="42">
        <v>12</v>
      </c>
      <c r="AW2249" s="42">
        <v>12</v>
      </c>
      <c r="AX2249" s="42">
        <v>56</v>
      </c>
      <c r="AY2249" s="42">
        <v>60</v>
      </c>
      <c r="AZ2249" s="42">
        <v>12</v>
      </c>
      <c r="BA2249" s="42">
        <v>68</v>
      </c>
      <c r="BB2249" s="42">
        <v>8</v>
      </c>
      <c r="BC2249" s="42">
        <v>8</v>
      </c>
      <c r="BD2249" s="42">
        <v>0</v>
      </c>
      <c r="BE2249" s="42">
        <v>4</v>
      </c>
      <c r="BF2249" s="42">
        <v>0</v>
      </c>
      <c r="BG2249" s="42">
        <v>28</v>
      </c>
      <c r="BH2249" s="42">
        <v>20</v>
      </c>
      <c r="BI2249" s="42">
        <v>0</v>
      </c>
      <c r="BJ2249" s="42">
        <v>116</v>
      </c>
      <c r="BK2249" s="42">
        <v>4</v>
      </c>
      <c r="BL2249" s="42">
        <v>4</v>
      </c>
      <c r="BM2249" s="42">
        <v>8</v>
      </c>
      <c r="BN2249" s="42">
        <v>8</v>
      </c>
      <c r="BO2249" s="42">
        <v>12</v>
      </c>
      <c r="BP2249" s="42">
        <v>28</v>
      </c>
      <c r="BQ2249" s="42">
        <v>40</v>
      </c>
      <c r="BR2249" s="42">
        <v>12</v>
      </c>
      <c r="BS2249" s="42">
        <v>12</v>
      </c>
      <c r="BT2249" s="42">
        <v>0</v>
      </c>
      <c r="BU2249" s="42">
        <v>0</v>
      </c>
      <c r="BV2249" s="42">
        <v>0</v>
      </c>
      <c r="BW2249" s="42">
        <v>0</v>
      </c>
      <c r="BX2249" s="42">
        <v>0</v>
      </c>
      <c r="BY2249" s="42">
        <v>8</v>
      </c>
      <c r="BZ2249" s="42">
        <v>0</v>
      </c>
      <c r="CA2249" s="42">
        <v>4</v>
      </c>
      <c r="CB2249" s="42">
        <v>84</v>
      </c>
      <c r="CC2249" s="42">
        <v>4</v>
      </c>
      <c r="CD2249" s="42">
        <v>8</v>
      </c>
      <c r="CE2249" s="42">
        <v>4</v>
      </c>
      <c r="CF2249" s="42">
        <v>12</v>
      </c>
      <c r="CG2249" s="42">
        <v>12</v>
      </c>
      <c r="CH2249" s="42">
        <v>40</v>
      </c>
      <c r="CI2249" s="42">
        <v>0</v>
      </c>
      <c r="CJ2249" s="42">
        <v>4</v>
      </c>
      <c r="CK2249" s="42">
        <v>88</v>
      </c>
      <c r="CL2249" s="42">
        <v>8</v>
      </c>
      <c r="CM2249" s="42">
        <v>4</v>
      </c>
      <c r="CN2249" s="42">
        <v>4</v>
      </c>
      <c r="CO2249" s="42">
        <v>0</v>
      </c>
      <c r="CP2249" s="42">
        <v>0</v>
      </c>
      <c r="CQ2249" s="42">
        <v>8</v>
      </c>
      <c r="CR2249" s="42">
        <v>60</v>
      </c>
      <c r="CS2249" s="42">
        <v>4</v>
      </c>
    </row>
    <row r="2250" spans="1:97">
      <c r="A2250" s="40" t="s">
        <v>5210</v>
      </c>
      <c r="B2250" s="40" t="s">
        <v>289</v>
      </c>
      <c r="C2250" s="40" t="s">
        <v>4176</v>
      </c>
      <c r="D2250" s="40" t="s">
        <v>4177</v>
      </c>
      <c r="E2250" s="40" t="s">
        <v>4181</v>
      </c>
      <c r="F2250" s="40" t="s">
        <v>2814</v>
      </c>
      <c r="G2250" s="41" t="s">
        <v>294</v>
      </c>
      <c r="H2250" s="40" t="s">
        <v>5211</v>
      </c>
      <c r="I2250" s="42">
        <v>127</v>
      </c>
      <c r="J2250" s="42">
        <v>29.307691999999999</v>
      </c>
      <c r="K2250" s="42">
        <v>16.874126</v>
      </c>
      <c r="L2250" s="42">
        <v>30.195803999999999</v>
      </c>
      <c r="M2250" s="42">
        <v>25.755244999999999</v>
      </c>
      <c r="N2250" s="42">
        <v>15.097901999999999</v>
      </c>
      <c r="O2250" s="42">
        <v>9.7692309999999996</v>
      </c>
      <c r="P2250" s="42">
        <v>15</v>
      </c>
      <c r="Q2250" s="42">
        <v>8</v>
      </c>
      <c r="R2250" s="42">
        <v>22</v>
      </c>
      <c r="S2250" s="42">
        <v>14</v>
      </c>
      <c r="T2250" s="42">
        <v>14</v>
      </c>
      <c r="U2250" s="42">
        <v>5</v>
      </c>
      <c r="V2250" s="42">
        <v>56.839160999999997</v>
      </c>
      <c r="W2250" s="42">
        <v>9.7692309999999996</v>
      </c>
      <c r="X2250" s="42">
        <v>6.2167830000000004</v>
      </c>
      <c r="Y2250" s="42">
        <v>15.986014000000001</v>
      </c>
      <c r="Z2250" s="42">
        <v>13.321678</v>
      </c>
      <c r="AA2250" s="42">
        <v>9.7692309999999996</v>
      </c>
      <c r="AB2250" s="42">
        <v>1.776224</v>
      </c>
      <c r="AC2250" s="42">
        <v>0</v>
      </c>
      <c r="AD2250" s="42">
        <v>13.321678</v>
      </c>
      <c r="AE2250" s="42">
        <v>36.412587000000002</v>
      </c>
      <c r="AF2250" s="42">
        <v>7.104895</v>
      </c>
      <c r="AG2250" s="42">
        <v>70.160838999999996</v>
      </c>
      <c r="AH2250" s="42">
        <v>19.538461999999999</v>
      </c>
      <c r="AI2250" s="42">
        <v>10.657342999999999</v>
      </c>
      <c r="AJ2250" s="42">
        <v>14.20979</v>
      </c>
      <c r="AK2250" s="42">
        <v>12.433566000000001</v>
      </c>
      <c r="AL2250" s="42">
        <v>5.3286709999999999</v>
      </c>
      <c r="AM2250" s="42">
        <v>6.2167830000000004</v>
      </c>
      <c r="AN2250" s="42">
        <v>1.776224</v>
      </c>
      <c r="AO2250" s="42">
        <v>23.979020999999999</v>
      </c>
      <c r="AP2250" s="42">
        <v>35.524476</v>
      </c>
      <c r="AQ2250" s="42">
        <v>10.657342999999999</v>
      </c>
      <c r="AR2250" s="42">
        <v>103.020979</v>
      </c>
      <c r="AS2250" s="42">
        <v>14.20979</v>
      </c>
      <c r="AT2250" s="42">
        <v>7.104895</v>
      </c>
      <c r="AU2250" s="42">
        <v>3.5524480000000001</v>
      </c>
      <c r="AV2250" s="42">
        <v>21.314685000000001</v>
      </c>
      <c r="AW2250" s="42">
        <v>7.104895</v>
      </c>
      <c r="AX2250" s="42">
        <v>17.762238</v>
      </c>
      <c r="AY2250" s="42">
        <v>21.314685000000001</v>
      </c>
      <c r="AZ2250" s="42">
        <v>10.657342999999999</v>
      </c>
      <c r="BA2250" s="42">
        <v>42.629370999999999</v>
      </c>
      <c r="BB2250" s="42">
        <v>7.104895</v>
      </c>
      <c r="BC2250" s="42">
        <v>7.104895</v>
      </c>
      <c r="BD2250" s="42">
        <v>3.5524480000000001</v>
      </c>
      <c r="BE2250" s="42">
        <v>3.5524480000000001</v>
      </c>
      <c r="BF2250" s="42">
        <v>0</v>
      </c>
      <c r="BG2250" s="42">
        <v>14.20979</v>
      </c>
      <c r="BH2250" s="42">
        <v>7.104895</v>
      </c>
      <c r="BI2250" s="42">
        <v>0</v>
      </c>
      <c r="BJ2250" s="42">
        <v>60.391607999999998</v>
      </c>
      <c r="BK2250" s="42">
        <v>7.104895</v>
      </c>
      <c r="BL2250" s="42">
        <v>0</v>
      </c>
      <c r="BM2250" s="42">
        <v>0</v>
      </c>
      <c r="BN2250" s="42">
        <v>17.762238</v>
      </c>
      <c r="BO2250" s="42">
        <v>7.104895</v>
      </c>
      <c r="BP2250" s="42">
        <v>3.5524480000000001</v>
      </c>
      <c r="BQ2250" s="42">
        <v>14.20979</v>
      </c>
      <c r="BR2250" s="42">
        <v>10.657342999999999</v>
      </c>
      <c r="BS2250" s="42">
        <v>7.104895</v>
      </c>
      <c r="BT2250" s="42">
        <v>0</v>
      </c>
      <c r="BU2250" s="42">
        <v>3.5524480000000001</v>
      </c>
      <c r="BV2250" s="42">
        <v>0</v>
      </c>
      <c r="BW2250" s="42">
        <v>0</v>
      </c>
      <c r="BX2250" s="42">
        <v>0</v>
      </c>
      <c r="BY2250" s="42">
        <v>0</v>
      </c>
      <c r="BZ2250" s="42">
        <v>0</v>
      </c>
      <c r="CA2250" s="42">
        <v>3.5524480000000001</v>
      </c>
      <c r="CB2250" s="42">
        <v>63.944056000000003</v>
      </c>
      <c r="CC2250" s="42">
        <v>14.20979</v>
      </c>
      <c r="CD2250" s="42">
        <v>3.5524480000000001</v>
      </c>
      <c r="CE2250" s="42">
        <v>0</v>
      </c>
      <c r="CF2250" s="42">
        <v>17.762238</v>
      </c>
      <c r="CG2250" s="42">
        <v>7.104895</v>
      </c>
      <c r="CH2250" s="42">
        <v>17.762238</v>
      </c>
      <c r="CI2250" s="42">
        <v>0</v>
      </c>
      <c r="CJ2250" s="42">
        <v>3.5524480000000001</v>
      </c>
      <c r="CK2250" s="42">
        <v>31.972028000000002</v>
      </c>
      <c r="CL2250" s="42">
        <v>0</v>
      </c>
      <c r="CM2250" s="42">
        <v>0</v>
      </c>
      <c r="CN2250" s="42">
        <v>3.5524480000000001</v>
      </c>
      <c r="CO2250" s="42">
        <v>3.5524480000000001</v>
      </c>
      <c r="CP2250" s="42">
        <v>0</v>
      </c>
      <c r="CQ2250" s="42">
        <v>0</v>
      </c>
      <c r="CR2250" s="42">
        <v>21.314685000000001</v>
      </c>
      <c r="CS2250" s="42">
        <v>3.5524480000000001</v>
      </c>
    </row>
    <row r="2251" spans="1:97">
      <c r="A2251" s="40" t="s">
        <v>5212</v>
      </c>
      <c r="B2251" s="40" t="s">
        <v>289</v>
      </c>
      <c r="C2251" s="40" t="s">
        <v>4176</v>
      </c>
      <c r="D2251" s="40" t="s">
        <v>4187</v>
      </c>
      <c r="E2251" s="40" t="s">
        <v>4463</v>
      </c>
      <c r="F2251" s="40" t="s">
        <v>4195</v>
      </c>
      <c r="G2251" s="41" t="s">
        <v>294</v>
      </c>
      <c r="H2251" s="40" t="s">
        <v>5213</v>
      </c>
      <c r="I2251" s="42">
        <v>129</v>
      </c>
      <c r="J2251" s="42">
        <v>18.853846000000001</v>
      </c>
      <c r="K2251" s="42">
        <v>15.876923</v>
      </c>
      <c r="L2251" s="42">
        <v>24.807691999999999</v>
      </c>
      <c r="M2251" s="42">
        <v>38.700000000000003</v>
      </c>
      <c r="N2251" s="42">
        <v>21.830769</v>
      </c>
      <c r="O2251" s="42">
        <v>8.9307689999999997</v>
      </c>
      <c r="P2251" s="42">
        <v>16</v>
      </c>
      <c r="Q2251" s="42">
        <v>12</v>
      </c>
      <c r="R2251" s="42">
        <v>21</v>
      </c>
      <c r="S2251" s="42">
        <v>23</v>
      </c>
      <c r="T2251" s="42">
        <v>22</v>
      </c>
      <c r="U2251" s="42">
        <v>12</v>
      </c>
      <c r="V2251" s="42">
        <v>63.507691999999999</v>
      </c>
      <c r="W2251" s="42">
        <v>10.915385000000001</v>
      </c>
      <c r="X2251" s="42">
        <v>7.9384620000000004</v>
      </c>
      <c r="Y2251" s="42">
        <v>14.884615</v>
      </c>
      <c r="Z2251" s="42">
        <v>17.861537999999999</v>
      </c>
      <c r="AA2251" s="42">
        <v>8.9307689999999997</v>
      </c>
      <c r="AB2251" s="42">
        <v>2.9769230000000002</v>
      </c>
      <c r="AC2251" s="42">
        <v>0</v>
      </c>
      <c r="AD2251" s="42">
        <v>12.9</v>
      </c>
      <c r="AE2251" s="42">
        <v>43.661538</v>
      </c>
      <c r="AF2251" s="42">
        <v>6.9461539999999999</v>
      </c>
      <c r="AG2251" s="42">
        <v>65.492307999999994</v>
      </c>
      <c r="AH2251" s="42">
        <v>7.9384620000000004</v>
      </c>
      <c r="AI2251" s="42">
        <v>7.9384620000000004</v>
      </c>
      <c r="AJ2251" s="42">
        <v>9.9230769999999993</v>
      </c>
      <c r="AK2251" s="42">
        <v>20.838462</v>
      </c>
      <c r="AL2251" s="42">
        <v>12.9</v>
      </c>
      <c r="AM2251" s="42">
        <v>4.961538</v>
      </c>
      <c r="AN2251" s="42">
        <v>0.99230799999999997</v>
      </c>
      <c r="AO2251" s="42">
        <v>9.9230769999999993</v>
      </c>
      <c r="AP2251" s="42">
        <v>42.669231000000003</v>
      </c>
      <c r="AQ2251" s="42">
        <v>12.9</v>
      </c>
      <c r="AR2251" s="42">
        <v>103.2</v>
      </c>
      <c r="AS2251" s="42">
        <v>3.9692310000000002</v>
      </c>
      <c r="AT2251" s="42">
        <v>3.9692310000000002</v>
      </c>
      <c r="AU2251" s="42">
        <v>3.9692310000000002</v>
      </c>
      <c r="AV2251" s="42">
        <v>15.876923</v>
      </c>
      <c r="AW2251" s="42">
        <v>7.9384620000000004</v>
      </c>
      <c r="AX2251" s="42">
        <v>11.907692000000001</v>
      </c>
      <c r="AY2251" s="42">
        <v>23.815384999999999</v>
      </c>
      <c r="AZ2251" s="42">
        <v>31.753845999999999</v>
      </c>
      <c r="BA2251" s="42">
        <v>51.6</v>
      </c>
      <c r="BB2251" s="42">
        <v>3.9692310000000002</v>
      </c>
      <c r="BC2251" s="42">
        <v>3.9692310000000002</v>
      </c>
      <c r="BD2251" s="42">
        <v>3.9692310000000002</v>
      </c>
      <c r="BE2251" s="42">
        <v>7.9384620000000004</v>
      </c>
      <c r="BF2251" s="42">
        <v>3.9692310000000002</v>
      </c>
      <c r="BG2251" s="42">
        <v>3.9692310000000002</v>
      </c>
      <c r="BH2251" s="42">
        <v>3.9692310000000002</v>
      </c>
      <c r="BI2251" s="42">
        <v>19.846153999999999</v>
      </c>
      <c r="BJ2251" s="42">
        <v>51.6</v>
      </c>
      <c r="BK2251" s="42">
        <v>0</v>
      </c>
      <c r="BL2251" s="42">
        <v>0</v>
      </c>
      <c r="BM2251" s="42">
        <v>0</v>
      </c>
      <c r="BN2251" s="42">
        <v>7.9384620000000004</v>
      </c>
      <c r="BO2251" s="42">
        <v>3.9692310000000002</v>
      </c>
      <c r="BP2251" s="42">
        <v>7.9384620000000004</v>
      </c>
      <c r="BQ2251" s="42">
        <v>19.846153999999999</v>
      </c>
      <c r="BR2251" s="42">
        <v>11.907692000000001</v>
      </c>
      <c r="BS2251" s="42">
        <v>3.9692310000000002</v>
      </c>
      <c r="BT2251" s="42">
        <v>0</v>
      </c>
      <c r="BU2251" s="42">
        <v>0</v>
      </c>
      <c r="BV2251" s="42">
        <v>0</v>
      </c>
      <c r="BW2251" s="42">
        <v>0</v>
      </c>
      <c r="BX2251" s="42">
        <v>0</v>
      </c>
      <c r="BY2251" s="42">
        <v>0</v>
      </c>
      <c r="BZ2251" s="42">
        <v>0</v>
      </c>
      <c r="CA2251" s="42">
        <v>3.9692310000000002</v>
      </c>
      <c r="CB2251" s="42">
        <v>55.569231000000002</v>
      </c>
      <c r="CC2251" s="42">
        <v>3.9692310000000002</v>
      </c>
      <c r="CD2251" s="42">
        <v>0</v>
      </c>
      <c r="CE2251" s="42">
        <v>3.9692310000000002</v>
      </c>
      <c r="CF2251" s="42">
        <v>15.876923</v>
      </c>
      <c r="CG2251" s="42">
        <v>7.9384620000000004</v>
      </c>
      <c r="CH2251" s="42">
        <v>7.9384620000000004</v>
      </c>
      <c r="CI2251" s="42">
        <v>0</v>
      </c>
      <c r="CJ2251" s="42">
        <v>15.876923</v>
      </c>
      <c r="CK2251" s="42">
        <v>43.661538</v>
      </c>
      <c r="CL2251" s="42">
        <v>0</v>
      </c>
      <c r="CM2251" s="42">
        <v>3.9692310000000002</v>
      </c>
      <c r="CN2251" s="42">
        <v>0</v>
      </c>
      <c r="CO2251" s="42">
        <v>0</v>
      </c>
      <c r="CP2251" s="42">
        <v>0</v>
      </c>
      <c r="CQ2251" s="42">
        <v>3.9692310000000002</v>
      </c>
      <c r="CR2251" s="42">
        <v>23.815384999999999</v>
      </c>
      <c r="CS2251" s="42">
        <v>11.907692000000001</v>
      </c>
    </row>
    <row r="2252" spans="1:97">
      <c r="A2252" s="40" t="s">
        <v>5214</v>
      </c>
      <c r="B2252" s="40" t="s">
        <v>289</v>
      </c>
      <c r="C2252" s="40" t="s">
        <v>4176</v>
      </c>
      <c r="D2252" s="40" t="s">
        <v>4187</v>
      </c>
      <c r="E2252" s="40" t="s">
        <v>4221</v>
      </c>
      <c r="F2252" s="40" t="s">
        <v>4195</v>
      </c>
      <c r="G2252" s="41" t="s">
        <v>294</v>
      </c>
      <c r="H2252" s="40" t="s">
        <v>5215</v>
      </c>
      <c r="I2252" s="42">
        <v>164</v>
      </c>
      <c r="J2252" s="42">
        <v>22.722892000000002</v>
      </c>
      <c r="K2252" s="42">
        <v>21.734940000000002</v>
      </c>
      <c r="L2252" s="42">
        <v>24.698795</v>
      </c>
      <c r="M2252" s="42">
        <v>46.433734999999999</v>
      </c>
      <c r="N2252" s="42">
        <v>19.759035999999998</v>
      </c>
      <c r="O2252" s="42">
        <v>28.650601999999999</v>
      </c>
      <c r="P2252" s="42">
        <v>37</v>
      </c>
      <c r="Q2252" s="42">
        <v>25</v>
      </c>
      <c r="R2252" s="42">
        <v>39</v>
      </c>
      <c r="S2252" s="42">
        <v>31</v>
      </c>
      <c r="T2252" s="42">
        <v>40</v>
      </c>
      <c r="U2252" s="42">
        <v>29</v>
      </c>
      <c r="V2252" s="42">
        <v>88.915662999999995</v>
      </c>
      <c r="W2252" s="42">
        <v>13.831325</v>
      </c>
      <c r="X2252" s="42">
        <v>13.831325</v>
      </c>
      <c r="Y2252" s="42">
        <v>12.843373</v>
      </c>
      <c r="Z2252" s="42">
        <v>26.674699</v>
      </c>
      <c r="AA2252" s="42">
        <v>9.8795179999999991</v>
      </c>
      <c r="AB2252" s="42">
        <v>11.855422000000001</v>
      </c>
      <c r="AC2252" s="42">
        <v>0</v>
      </c>
      <c r="AD2252" s="42">
        <v>17.783132999999999</v>
      </c>
      <c r="AE2252" s="42">
        <v>52.361446000000001</v>
      </c>
      <c r="AF2252" s="42">
        <v>18.771083999999998</v>
      </c>
      <c r="AG2252" s="42">
        <v>75.084337000000005</v>
      </c>
      <c r="AH2252" s="42">
        <v>8.8915659999999992</v>
      </c>
      <c r="AI2252" s="42">
        <v>7.9036140000000001</v>
      </c>
      <c r="AJ2252" s="42">
        <v>11.855422000000001</v>
      </c>
      <c r="AK2252" s="42">
        <v>19.759035999999998</v>
      </c>
      <c r="AL2252" s="42">
        <v>9.8795179999999991</v>
      </c>
      <c r="AM2252" s="42">
        <v>12.843373</v>
      </c>
      <c r="AN2252" s="42">
        <v>3.9518070000000001</v>
      </c>
      <c r="AO2252" s="42">
        <v>13.831325</v>
      </c>
      <c r="AP2252" s="42">
        <v>37.542169000000001</v>
      </c>
      <c r="AQ2252" s="42">
        <v>23.710843000000001</v>
      </c>
      <c r="AR2252" s="42">
        <v>146.21686700000001</v>
      </c>
      <c r="AS2252" s="42">
        <v>19.759035999999998</v>
      </c>
      <c r="AT2252" s="42">
        <v>0</v>
      </c>
      <c r="AU2252" s="42">
        <v>3.9518070000000001</v>
      </c>
      <c r="AV2252" s="42">
        <v>19.759035999999998</v>
      </c>
      <c r="AW2252" s="42">
        <v>19.759035999999998</v>
      </c>
      <c r="AX2252" s="42">
        <v>11.855422000000001</v>
      </c>
      <c r="AY2252" s="42">
        <v>55.325301000000003</v>
      </c>
      <c r="AZ2252" s="42">
        <v>15.807229</v>
      </c>
      <c r="BA2252" s="42">
        <v>67.180723</v>
      </c>
      <c r="BB2252" s="42">
        <v>7.9036140000000001</v>
      </c>
      <c r="BC2252" s="42">
        <v>0</v>
      </c>
      <c r="BD2252" s="42">
        <v>3.9518070000000001</v>
      </c>
      <c r="BE2252" s="42">
        <v>11.855422000000001</v>
      </c>
      <c r="BF2252" s="42">
        <v>3.9518070000000001</v>
      </c>
      <c r="BG2252" s="42">
        <v>11.855422000000001</v>
      </c>
      <c r="BH2252" s="42">
        <v>19.759035999999998</v>
      </c>
      <c r="BI2252" s="42">
        <v>7.9036140000000001</v>
      </c>
      <c r="BJ2252" s="42">
        <v>79.036145000000005</v>
      </c>
      <c r="BK2252" s="42">
        <v>11.855422000000001</v>
      </c>
      <c r="BL2252" s="42">
        <v>0</v>
      </c>
      <c r="BM2252" s="42">
        <v>0</v>
      </c>
      <c r="BN2252" s="42">
        <v>7.9036140000000001</v>
      </c>
      <c r="BO2252" s="42">
        <v>15.807229</v>
      </c>
      <c r="BP2252" s="42">
        <v>0</v>
      </c>
      <c r="BQ2252" s="42">
        <v>35.566265000000001</v>
      </c>
      <c r="BR2252" s="42">
        <v>7.9036140000000001</v>
      </c>
      <c r="BS2252" s="42">
        <v>23.710843000000001</v>
      </c>
      <c r="BT2252" s="42">
        <v>0</v>
      </c>
      <c r="BU2252" s="42">
        <v>0</v>
      </c>
      <c r="BV2252" s="42">
        <v>0</v>
      </c>
      <c r="BW2252" s="42">
        <v>0</v>
      </c>
      <c r="BX2252" s="42">
        <v>3.9518070000000001</v>
      </c>
      <c r="BY2252" s="42">
        <v>3.9518070000000001</v>
      </c>
      <c r="BZ2252" s="42">
        <v>0</v>
      </c>
      <c r="CA2252" s="42">
        <v>15.807229</v>
      </c>
      <c r="CB2252" s="42">
        <v>63.228915999999998</v>
      </c>
      <c r="CC2252" s="42">
        <v>15.807229</v>
      </c>
      <c r="CD2252" s="42">
        <v>0</v>
      </c>
      <c r="CE2252" s="42">
        <v>3.9518070000000001</v>
      </c>
      <c r="CF2252" s="42">
        <v>19.759035999999998</v>
      </c>
      <c r="CG2252" s="42">
        <v>15.807229</v>
      </c>
      <c r="CH2252" s="42">
        <v>7.9036140000000001</v>
      </c>
      <c r="CI2252" s="42">
        <v>0</v>
      </c>
      <c r="CJ2252" s="42">
        <v>0</v>
      </c>
      <c r="CK2252" s="42">
        <v>59.277107999999998</v>
      </c>
      <c r="CL2252" s="42">
        <v>3.9518070000000001</v>
      </c>
      <c r="CM2252" s="42">
        <v>0</v>
      </c>
      <c r="CN2252" s="42">
        <v>0</v>
      </c>
      <c r="CO2252" s="42">
        <v>0</v>
      </c>
      <c r="CP2252" s="42">
        <v>0</v>
      </c>
      <c r="CQ2252" s="42">
        <v>0</v>
      </c>
      <c r="CR2252" s="42">
        <v>55.325301000000003</v>
      </c>
      <c r="CS2252" s="42">
        <v>0</v>
      </c>
    </row>
    <row r="2253" spans="1:97">
      <c r="A2253" s="40" t="s">
        <v>5216</v>
      </c>
      <c r="B2253" s="40" t="s">
        <v>289</v>
      </c>
      <c r="C2253" s="40" t="s">
        <v>4176</v>
      </c>
      <c r="D2253" s="40" t="s">
        <v>4177</v>
      </c>
      <c r="E2253" s="40" t="s">
        <v>4381</v>
      </c>
      <c r="F2253" s="40" t="s">
        <v>2814</v>
      </c>
      <c r="G2253" s="41" t="s">
        <v>294</v>
      </c>
      <c r="H2253" s="40" t="s">
        <v>5217</v>
      </c>
      <c r="I2253" s="42">
        <v>830</v>
      </c>
      <c r="J2253" s="42">
        <v>130.196078</v>
      </c>
      <c r="K2253" s="42">
        <v>115.955882</v>
      </c>
      <c r="L2253" s="42">
        <v>150.53921600000001</v>
      </c>
      <c r="M2253" s="42">
        <v>201.39705900000001</v>
      </c>
      <c r="N2253" s="42">
        <v>126.12745099999999</v>
      </c>
      <c r="O2253" s="42">
        <v>105.78431399999999</v>
      </c>
      <c r="P2253" s="42">
        <v>112</v>
      </c>
      <c r="Q2253" s="42">
        <v>111</v>
      </c>
      <c r="R2253" s="42">
        <v>160</v>
      </c>
      <c r="S2253" s="42">
        <v>158</v>
      </c>
      <c r="T2253" s="42">
        <v>155</v>
      </c>
      <c r="U2253" s="42">
        <v>89</v>
      </c>
      <c r="V2253" s="42">
        <v>402.79411800000003</v>
      </c>
      <c r="W2253" s="42">
        <v>67.132352999999995</v>
      </c>
      <c r="X2253" s="42">
        <v>54.926470999999999</v>
      </c>
      <c r="Y2253" s="42">
        <v>69.166667000000004</v>
      </c>
      <c r="Z2253" s="42">
        <v>107.81862700000001</v>
      </c>
      <c r="AA2253" s="42">
        <v>66.115195999999997</v>
      </c>
      <c r="AB2253" s="42">
        <v>35.600490000000001</v>
      </c>
      <c r="AC2253" s="42">
        <v>2.0343140000000002</v>
      </c>
      <c r="AD2253" s="42">
        <v>85.441175999999999</v>
      </c>
      <c r="AE2253" s="42">
        <v>239.03186299999999</v>
      </c>
      <c r="AF2253" s="42">
        <v>78.321078</v>
      </c>
      <c r="AG2253" s="42">
        <v>427.20588199999997</v>
      </c>
      <c r="AH2253" s="42">
        <v>63.063724999999998</v>
      </c>
      <c r="AI2253" s="42">
        <v>61.029412000000001</v>
      </c>
      <c r="AJ2253" s="42">
        <v>81.372549000000006</v>
      </c>
      <c r="AK2253" s="42">
        <v>93.578430999999995</v>
      </c>
      <c r="AL2253" s="42">
        <v>60.012255000000003</v>
      </c>
      <c r="AM2253" s="42">
        <v>62.046568999999998</v>
      </c>
      <c r="AN2253" s="42">
        <v>6.1029410000000004</v>
      </c>
      <c r="AO2253" s="42">
        <v>82.389706000000004</v>
      </c>
      <c r="AP2253" s="42">
        <v>242.08333300000001</v>
      </c>
      <c r="AQ2253" s="42">
        <v>102.732843</v>
      </c>
      <c r="AR2253" s="42">
        <v>695.73529399999995</v>
      </c>
      <c r="AS2253" s="42">
        <v>16.274509999999999</v>
      </c>
      <c r="AT2253" s="42">
        <v>24.411764999999999</v>
      </c>
      <c r="AU2253" s="42">
        <v>24.411764999999999</v>
      </c>
      <c r="AV2253" s="42">
        <v>130.196078</v>
      </c>
      <c r="AW2253" s="42">
        <v>77.303922</v>
      </c>
      <c r="AX2253" s="42">
        <v>97.647058999999999</v>
      </c>
      <c r="AY2253" s="42">
        <v>223.77450999999999</v>
      </c>
      <c r="AZ2253" s="42">
        <v>101.71568600000001</v>
      </c>
      <c r="BA2253" s="42">
        <v>341.76470599999999</v>
      </c>
      <c r="BB2253" s="42">
        <v>16.274509999999999</v>
      </c>
      <c r="BC2253" s="42">
        <v>16.274509999999999</v>
      </c>
      <c r="BD2253" s="42">
        <v>16.274509999999999</v>
      </c>
      <c r="BE2253" s="42">
        <v>69.166667000000004</v>
      </c>
      <c r="BF2253" s="42">
        <v>12.205882000000001</v>
      </c>
      <c r="BG2253" s="42">
        <v>81.372549000000006</v>
      </c>
      <c r="BH2253" s="42">
        <v>105.78431399999999</v>
      </c>
      <c r="BI2253" s="42">
        <v>24.411764999999999</v>
      </c>
      <c r="BJ2253" s="42">
        <v>353.97058800000002</v>
      </c>
      <c r="BK2253" s="42">
        <v>0</v>
      </c>
      <c r="BL2253" s="42">
        <v>8.1372549999999997</v>
      </c>
      <c r="BM2253" s="42">
        <v>8.1372549999999997</v>
      </c>
      <c r="BN2253" s="42">
        <v>61.029412000000001</v>
      </c>
      <c r="BO2253" s="42">
        <v>65.098039</v>
      </c>
      <c r="BP2253" s="42">
        <v>16.274509999999999</v>
      </c>
      <c r="BQ2253" s="42">
        <v>117.990196</v>
      </c>
      <c r="BR2253" s="42">
        <v>77.303922</v>
      </c>
      <c r="BS2253" s="42">
        <v>77.303922</v>
      </c>
      <c r="BT2253" s="42">
        <v>0</v>
      </c>
      <c r="BU2253" s="42">
        <v>0</v>
      </c>
      <c r="BV2253" s="42">
        <v>0</v>
      </c>
      <c r="BW2253" s="42">
        <v>12.205882000000001</v>
      </c>
      <c r="BX2253" s="42">
        <v>0</v>
      </c>
      <c r="BY2253" s="42">
        <v>12.205882000000001</v>
      </c>
      <c r="BZ2253" s="42">
        <v>0</v>
      </c>
      <c r="CA2253" s="42">
        <v>52.892156999999997</v>
      </c>
      <c r="CB2253" s="42">
        <v>313.28431399999999</v>
      </c>
      <c r="CC2253" s="42">
        <v>16.274509999999999</v>
      </c>
      <c r="CD2253" s="42">
        <v>16.274509999999999</v>
      </c>
      <c r="CE2253" s="42">
        <v>16.274509999999999</v>
      </c>
      <c r="CF2253" s="42">
        <v>109.852941</v>
      </c>
      <c r="CG2253" s="42">
        <v>56.960783999999997</v>
      </c>
      <c r="CH2253" s="42">
        <v>69.166667000000004</v>
      </c>
      <c r="CI2253" s="42">
        <v>0</v>
      </c>
      <c r="CJ2253" s="42">
        <v>28.480391999999998</v>
      </c>
      <c r="CK2253" s="42">
        <v>305.14705900000001</v>
      </c>
      <c r="CL2253" s="42">
        <v>0</v>
      </c>
      <c r="CM2253" s="42">
        <v>8.1372549999999997</v>
      </c>
      <c r="CN2253" s="42">
        <v>8.1372549999999997</v>
      </c>
      <c r="CO2253" s="42">
        <v>8.1372549999999997</v>
      </c>
      <c r="CP2253" s="42">
        <v>20.343136999999999</v>
      </c>
      <c r="CQ2253" s="42">
        <v>16.274509999999999</v>
      </c>
      <c r="CR2253" s="42">
        <v>223.77450999999999</v>
      </c>
      <c r="CS2253" s="42">
        <v>20.343136999999999</v>
      </c>
    </row>
    <row r="2254" spans="1:97">
      <c r="A2254" s="40" t="s">
        <v>5218</v>
      </c>
      <c r="B2254" s="40" t="s">
        <v>289</v>
      </c>
      <c r="C2254" s="40" t="s">
        <v>4176</v>
      </c>
      <c r="D2254" s="40" t="s">
        <v>4177</v>
      </c>
      <c r="E2254" s="40" t="s">
        <v>4271</v>
      </c>
      <c r="F2254" s="40" t="s">
        <v>2814</v>
      </c>
      <c r="G2254" s="41" t="s">
        <v>294</v>
      </c>
      <c r="H2254" s="40" t="s">
        <v>5219</v>
      </c>
      <c r="I2254" s="42">
        <v>2989</v>
      </c>
      <c r="J2254" s="42">
        <v>649</v>
      </c>
      <c r="K2254" s="42">
        <v>394</v>
      </c>
      <c r="L2254" s="42">
        <v>684</v>
      </c>
      <c r="M2254" s="42">
        <v>678</v>
      </c>
      <c r="N2254" s="42">
        <v>382</v>
      </c>
      <c r="O2254" s="42">
        <v>202</v>
      </c>
      <c r="P2254" s="42">
        <v>529</v>
      </c>
      <c r="Q2254" s="42">
        <v>390</v>
      </c>
      <c r="R2254" s="42">
        <v>616</v>
      </c>
      <c r="S2254" s="42">
        <v>501</v>
      </c>
      <c r="T2254" s="42">
        <v>244</v>
      </c>
      <c r="U2254" s="42">
        <v>79</v>
      </c>
      <c r="V2254" s="42">
        <v>1476</v>
      </c>
      <c r="W2254" s="42">
        <v>333</v>
      </c>
      <c r="X2254" s="42">
        <v>197</v>
      </c>
      <c r="Y2254" s="42">
        <v>322</v>
      </c>
      <c r="Z2254" s="42">
        <v>358</v>
      </c>
      <c r="AA2254" s="42">
        <v>193</v>
      </c>
      <c r="AB2254" s="42">
        <v>69</v>
      </c>
      <c r="AC2254" s="42">
        <v>4</v>
      </c>
      <c r="AD2254" s="42">
        <v>423</v>
      </c>
      <c r="AE2254" s="42">
        <v>876</v>
      </c>
      <c r="AF2254" s="42">
        <v>177</v>
      </c>
      <c r="AG2254" s="42">
        <v>1513</v>
      </c>
      <c r="AH2254" s="42">
        <v>316</v>
      </c>
      <c r="AI2254" s="42">
        <v>197</v>
      </c>
      <c r="AJ2254" s="42">
        <v>362</v>
      </c>
      <c r="AK2254" s="42">
        <v>320</v>
      </c>
      <c r="AL2254" s="42">
        <v>189</v>
      </c>
      <c r="AM2254" s="42">
        <v>100</v>
      </c>
      <c r="AN2254" s="42">
        <v>29</v>
      </c>
      <c r="AO2254" s="42">
        <v>425</v>
      </c>
      <c r="AP2254" s="42">
        <v>849</v>
      </c>
      <c r="AQ2254" s="42">
        <v>239</v>
      </c>
      <c r="AR2254" s="42">
        <v>2332</v>
      </c>
      <c r="AS2254" s="42">
        <v>20</v>
      </c>
      <c r="AT2254" s="42">
        <v>88</v>
      </c>
      <c r="AU2254" s="42">
        <v>268</v>
      </c>
      <c r="AV2254" s="42">
        <v>412</v>
      </c>
      <c r="AW2254" s="42">
        <v>396</v>
      </c>
      <c r="AX2254" s="42">
        <v>264</v>
      </c>
      <c r="AY2254" s="42">
        <v>556</v>
      </c>
      <c r="AZ2254" s="42">
        <v>328</v>
      </c>
      <c r="BA2254" s="42">
        <v>1192</v>
      </c>
      <c r="BB2254" s="42">
        <v>16</v>
      </c>
      <c r="BC2254" s="42">
        <v>64</v>
      </c>
      <c r="BD2254" s="42">
        <v>168</v>
      </c>
      <c r="BE2254" s="42">
        <v>216</v>
      </c>
      <c r="BF2254" s="42">
        <v>120</v>
      </c>
      <c r="BG2254" s="42">
        <v>204</v>
      </c>
      <c r="BH2254" s="42">
        <v>256</v>
      </c>
      <c r="BI2254" s="42">
        <v>148</v>
      </c>
      <c r="BJ2254" s="42">
        <v>1140</v>
      </c>
      <c r="BK2254" s="42">
        <v>4</v>
      </c>
      <c r="BL2254" s="42">
        <v>24</v>
      </c>
      <c r="BM2254" s="42">
        <v>100</v>
      </c>
      <c r="BN2254" s="42">
        <v>196</v>
      </c>
      <c r="BO2254" s="42">
        <v>276</v>
      </c>
      <c r="BP2254" s="42">
        <v>60</v>
      </c>
      <c r="BQ2254" s="42">
        <v>300</v>
      </c>
      <c r="BR2254" s="42">
        <v>180</v>
      </c>
      <c r="BS2254" s="42">
        <v>312</v>
      </c>
      <c r="BT2254" s="42">
        <v>0</v>
      </c>
      <c r="BU2254" s="42">
        <v>0</v>
      </c>
      <c r="BV2254" s="42">
        <v>0</v>
      </c>
      <c r="BW2254" s="42">
        <v>20</v>
      </c>
      <c r="BX2254" s="42">
        <v>36</v>
      </c>
      <c r="BY2254" s="42">
        <v>24</v>
      </c>
      <c r="BZ2254" s="42">
        <v>0</v>
      </c>
      <c r="CA2254" s="42">
        <v>232</v>
      </c>
      <c r="CB2254" s="42">
        <v>1248</v>
      </c>
      <c r="CC2254" s="42">
        <v>4</v>
      </c>
      <c r="CD2254" s="42">
        <v>72</v>
      </c>
      <c r="CE2254" s="42">
        <v>228</v>
      </c>
      <c r="CF2254" s="42">
        <v>352</v>
      </c>
      <c r="CG2254" s="42">
        <v>308</v>
      </c>
      <c r="CH2254" s="42">
        <v>208</v>
      </c>
      <c r="CI2254" s="42">
        <v>4</v>
      </c>
      <c r="CJ2254" s="42">
        <v>72</v>
      </c>
      <c r="CK2254" s="42">
        <v>772</v>
      </c>
      <c r="CL2254" s="42">
        <v>16</v>
      </c>
      <c r="CM2254" s="42">
        <v>16</v>
      </c>
      <c r="CN2254" s="42">
        <v>40</v>
      </c>
      <c r="CO2254" s="42">
        <v>40</v>
      </c>
      <c r="CP2254" s="42">
        <v>52</v>
      </c>
      <c r="CQ2254" s="42">
        <v>32</v>
      </c>
      <c r="CR2254" s="42">
        <v>552</v>
      </c>
      <c r="CS2254" s="42">
        <v>24</v>
      </c>
    </row>
    <row r="2255" spans="1:97">
      <c r="A2255" s="40" t="s">
        <v>5220</v>
      </c>
      <c r="B2255" s="40" t="s">
        <v>289</v>
      </c>
      <c r="C2255" s="40" t="s">
        <v>4176</v>
      </c>
      <c r="D2255" s="40" t="s">
        <v>4177</v>
      </c>
      <c r="E2255" s="40" t="s">
        <v>4184</v>
      </c>
      <c r="F2255" s="40" t="s">
        <v>2814</v>
      </c>
      <c r="G2255" s="41" t="s">
        <v>294</v>
      </c>
      <c r="H2255" s="40" t="s">
        <v>5221</v>
      </c>
      <c r="I2255" s="42">
        <v>268</v>
      </c>
      <c r="J2255" s="42">
        <v>62.701886999999999</v>
      </c>
      <c r="K2255" s="42">
        <v>33.373584999999999</v>
      </c>
      <c r="L2255" s="42">
        <v>65.735849000000002</v>
      </c>
      <c r="M2255" s="42">
        <v>50.566037999999999</v>
      </c>
      <c r="N2255" s="42">
        <v>30.339623</v>
      </c>
      <c r="O2255" s="42">
        <v>25.283018999999999</v>
      </c>
      <c r="P2255" s="42">
        <v>37</v>
      </c>
      <c r="Q2255" s="42">
        <v>45</v>
      </c>
      <c r="R2255" s="42">
        <v>47</v>
      </c>
      <c r="S2255" s="42">
        <v>37</v>
      </c>
      <c r="T2255" s="42">
        <v>45</v>
      </c>
      <c r="U2255" s="42">
        <v>10</v>
      </c>
      <c r="V2255" s="42">
        <v>139.562264</v>
      </c>
      <c r="W2255" s="42">
        <v>37.418868000000003</v>
      </c>
      <c r="X2255" s="42">
        <v>19.215094000000001</v>
      </c>
      <c r="Y2255" s="42">
        <v>35.396225999999999</v>
      </c>
      <c r="Z2255" s="42">
        <v>23.260376999999998</v>
      </c>
      <c r="AA2255" s="42">
        <v>13.147169999999999</v>
      </c>
      <c r="AB2255" s="42">
        <v>11.124528</v>
      </c>
      <c r="AC2255" s="42">
        <v>0</v>
      </c>
      <c r="AD2255" s="42">
        <v>48.543396000000001</v>
      </c>
      <c r="AE2255" s="42">
        <v>71.803774000000004</v>
      </c>
      <c r="AF2255" s="42">
        <v>19.215094000000001</v>
      </c>
      <c r="AG2255" s="42">
        <v>128.437736</v>
      </c>
      <c r="AH2255" s="42">
        <v>25.283018999999999</v>
      </c>
      <c r="AI2255" s="42">
        <v>14.158491</v>
      </c>
      <c r="AJ2255" s="42">
        <v>30.339623</v>
      </c>
      <c r="AK2255" s="42">
        <v>27.30566</v>
      </c>
      <c r="AL2255" s="42">
        <v>17.192453</v>
      </c>
      <c r="AM2255" s="42">
        <v>14.158491</v>
      </c>
      <c r="AN2255" s="42">
        <v>0</v>
      </c>
      <c r="AO2255" s="42">
        <v>29.328302000000001</v>
      </c>
      <c r="AP2255" s="42">
        <v>71.803774000000004</v>
      </c>
      <c r="AQ2255" s="42">
        <v>27.30566</v>
      </c>
      <c r="AR2255" s="42">
        <v>194.173585</v>
      </c>
      <c r="AS2255" s="42">
        <v>16.181132000000002</v>
      </c>
      <c r="AT2255" s="42">
        <v>8.0905660000000008</v>
      </c>
      <c r="AU2255" s="42">
        <v>4.0452830000000004</v>
      </c>
      <c r="AV2255" s="42">
        <v>24.271698000000001</v>
      </c>
      <c r="AW2255" s="42">
        <v>44.498112999999996</v>
      </c>
      <c r="AX2255" s="42">
        <v>40.452829999999999</v>
      </c>
      <c r="AY2255" s="42">
        <v>36.407547000000001</v>
      </c>
      <c r="AZ2255" s="42">
        <v>20.226414999999999</v>
      </c>
      <c r="BA2255" s="42">
        <v>97.086792000000003</v>
      </c>
      <c r="BB2255" s="42">
        <v>0</v>
      </c>
      <c r="BC2255" s="42">
        <v>8.0905660000000008</v>
      </c>
      <c r="BD2255" s="42">
        <v>4.0452830000000004</v>
      </c>
      <c r="BE2255" s="42">
        <v>16.181132000000002</v>
      </c>
      <c r="BF2255" s="42">
        <v>4.0452830000000004</v>
      </c>
      <c r="BG2255" s="42">
        <v>40.452829999999999</v>
      </c>
      <c r="BH2255" s="42">
        <v>20.226414999999999</v>
      </c>
      <c r="BI2255" s="42">
        <v>4.0452830000000004</v>
      </c>
      <c r="BJ2255" s="42">
        <v>97.086792000000003</v>
      </c>
      <c r="BK2255" s="42">
        <v>16.181132000000002</v>
      </c>
      <c r="BL2255" s="42">
        <v>0</v>
      </c>
      <c r="BM2255" s="42">
        <v>0</v>
      </c>
      <c r="BN2255" s="42">
        <v>8.0905660000000008</v>
      </c>
      <c r="BO2255" s="42">
        <v>40.452829999999999</v>
      </c>
      <c r="BP2255" s="42">
        <v>0</v>
      </c>
      <c r="BQ2255" s="42">
        <v>16.181132000000002</v>
      </c>
      <c r="BR2255" s="42">
        <v>16.181132000000002</v>
      </c>
      <c r="BS2255" s="42">
        <v>8.0905660000000008</v>
      </c>
      <c r="BT2255" s="42">
        <v>0</v>
      </c>
      <c r="BU2255" s="42">
        <v>0</v>
      </c>
      <c r="BV2255" s="42">
        <v>0</v>
      </c>
      <c r="BW2255" s="42">
        <v>0</v>
      </c>
      <c r="BX2255" s="42">
        <v>4.0452830000000004</v>
      </c>
      <c r="BY2255" s="42">
        <v>0</v>
      </c>
      <c r="BZ2255" s="42">
        <v>0</v>
      </c>
      <c r="CA2255" s="42">
        <v>4.0452830000000004</v>
      </c>
      <c r="CB2255" s="42">
        <v>113.26792500000001</v>
      </c>
      <c r="CC2255" s="42">
        <v>16.181132000000002</v>
      </c>
      <c r="CD2255" s="42">
        <v>4.0452830000000004</v>
      </c>
      <c r="CE2255" s="42">
        <v>4.0452830000000004</v>
      </c>
      <c r="CF2255" s="42">
        <v>16.181132000000002</v>
      </c>
      <c r="CG2255" s="42">
        <v>28.316980999999998</v>
      </c>
      <c r="CH2255" s="42">
        <v>36.407547000000001</v>
      </c>
      <c r="CI2255" s="42">
        <v>0</v>
      </c>
      <c r="CJ2255" s="42">
        <v>8.0905660000000008</v>
      </c>
      <c r="CK2255" s="42">
        <v>72.815094000000002</v>
      </c>
      <c r="CL2255" s="42">
        <v>0</v>
      </c>
      <c r="CM2255" s="42">
        <v>4.0452830000000004</v>
      </c>
      <c r="CN2255" s="42">
        <v>0</v>
      </c>
      <c r="CO2255" s="42">
        <v>8.0905660000000008</v>
      </c>
      <c r="CP2255" s="42">
        <v>12.135849</v>
      </c>
      <c r="CQ2255" s="42">
        <v>4.0452830000000004</v>
      </c>
      <c r="CR2255" s="42">
        <v>36.407547000000001</v>
      </c>
      <c r="CS2255" s="42">
        <v>8.0905660000000008</v>
      </c>
    </row>
    <row r="2256" spans="1:97">
      <c r="A2256" s="40" t="s">
        <v>5222</v>
      </c>
      <c r="B2256" s="40" t="s">
        <v>289</v>
      </c>
      <c r="C2256" s="40" t="s">
        <v>4176</v>
      </c>
      <c r="D2256" s="40" t="s">
        <v>4187</v>
      </c>
      <c r="E2256" s="40" t="s">
        <v>4188</v>
      </c>
      <c r="F2256" s="40" t="s">
        <v>2814</v>
      </c>
      <c r="G2256" s="41" t="s">
        <v>294</v>
      </c>
      <c r="H2256" s="40" t="s">
        <v>5223</v>
      </c>
      <c r="I2256" s="42">
        <v>1384</v>
      </c>
      <c r="J2256" s="42">
        <v>200.02521100000001</v>
      </c>
      <c r="K2256" s="42">
        <v>208.87913800000001</v>
      </c>
      <c r="L2256" s="42">
        <v>235.050183</v>
      </c>
      <c r="M2256" s="42">
        <v>264.85788100000002</v>
      </c>
      <c r="N2256" s="42">
        <v>240.709656</v>
      </c>
      <c r="O2256" s="42">
        <v>234.47793100000001</v>
      </c>
      <c r="P2256" s="42">
        <v>176</v>
      </c>
      <c r="Q2256" s="42">
        <v>195</v>
      </c>
      <c r="R2256" s="42">
        <v>220</v>
      </c>
      <c r="S2256" s="42">
        <v>259</v>
      </c>
      <c r="T2256" s="42">
        <v>259</v>
      </c>
      <c r="U2256" s="42">
        <v>204</v>
      </c>
      <c r="V2256" s="42">
        <v>636.92308300000002</v>
      </c>
      <c r="W2256" s="42">
        <v>115.478472</v>
      </c>
      <c r="X2256" s="42">
        <v>86.515876000000006</v>
      </c>
      <c r="Y2256" s="42">
        <v>115.478472</v>
      </c>
      <c r="Z2256" s="42">
        <v>126.72713</v>
      </c>
      <c r="AA2256" s="42">
        <v>119.1998</v>
      </c>
      <c r="AB2256" s="42">
        <v>71.492209000000003</v>
      </c>
      <c r="AC2256" s="42">
        <v>2.031123</v>
      </c>
      <c r="AD2256" s="42">
        <v>143.28604000000001</v>
      </c>
      <c r="AE2256" s="42">
        <v>343.15628800000002</v>
      </c>
      <c r="AF2256" s="42">
        <v>150.48075499999999</v>
      </c>
      <c r="AG2256" s="42">
        <v>747.07691699999998</v>
      </c>
      <c r="AH2256" s="42">
        <v>84.546738000000005</v>
      </c>
      <c r="AI2256" s="42">
        <v>122.36326200000001</v>
      </c>
      <c r="AJ2256" s="42">
        <v>119.57171099999999</v>
      </c>
      <c r="AK2256" s="42">
        <v>138.130751</v>
      </c>
      <c r="AL2256" s="42">
        <v>121.509856</v>
      </c>
      <c r="AM2256" s="42">
        <v>138.76720900000001</v>
      </c>
      <c r="AN2256" s="42">
        <v>22.187390000000001</v>
      </c>
      <c r="AO2256" s="42">
        <v>149.48069000000001</v>
      </c>
      <c r="AP2256" s="42">
        <v>359.43626399999999</v>
      </c>
      <c r="AQ2256" s="42">
        <v>238.159963</v>
      </c>
      <c r="AR2256" s="42">
        <v>1158.198345</v>
      </c>
      <c r="AS2256" s="42">
        <v>12.372693</v>
      </c>
      <c r="AT2256" s="42">
        <v>53.615004999999996</v>
      </c>
      <c r="AU2256" s="42">
        <v>41.242311000000001</v>
      </c>
      <c r="AV2256" s="42">
        <v>82.484622999999999</v>
      </c>
      <c r="AW2256" s="42">
        <v>156.72078400000001</v>
      </c>
      <c r="AX2256" s="42">
        <v>185.466431</v>
      </c>
      <c r="AY2256" s="42">
        <v>458.56669299999999</v>
      </c>
      <c r="AZ2256" s="42">
        <v>167.729805</v>
      </c>
      <c r="BA2256" s="42">
        <v>514.16522099999997</v>
      </c>
      <c r="BB2256" s="42">
        <v>4.124231</v>
      </c>
      <c r="BC2256" s="42">
        <v>28.869617999999999</v>
      </c>
      <c r="BD2256" s="42">
        <v>24.745387000000001</v>
      </c>
      <c r="BE2256" s="42">
        <v>53.615004999999996</v>
      </c>
      <c r="BF2256" s="42">
        <v>20.621155999999999</v>
      </c>
      <c r="BG2256" s="42">
        <v>148.47232099999999</v>
      </c>
      <c r="BH2256" s="42">
        <v>200.72365400000001</v>
      </c>
      <c r="BI2256" s="42">
        <v>32.993848999999997</v>
      </c>
      <c r="BJ2256" s="42">
        <v>644.03312400000004</v>
      </c>
      <c r="BK2256" s="42">
        <v>8.248462</v>
      </c>
      <c r="BL2256" s="42">
        <v>24.745387000000001</v>
      </c>
      <c r="BM2256" s="42">
        <v>16.496925000000001</v>
      </c>
      <c r="BN2256" s="42">
        <v>28.869617999999999</v>
      </c>
      <c r="BO2256" s="42">
        <v>136.099628</v>
      </c>
      <c r="BP2256" s="42">
        <v>36.994109999999999</v>
      </c>
      <c r="BQ2256" s="42">
        <v>257.84303899999998</v>
      </c>
      <c r="BR2256" s="42">
        <v>134.73595499999999</v>
      </c>
      <c r="BS2256" s="42">
        <v>130.61172400000001</v>
      </c>
      <c r="BT2256" s="42">
        <v>0</v>
      </c>
      <c r="BU2256" s="42">
        <v>0</v>
      </c>
      <c r="BV2256" s="42">
        <v>0</v>
      </c>
      <c r="BW2256" s="42">
        <v>4.124231</v>
      </c>
      <c r="BX2256" s="42">
        <v>20.621155999999999</v>
      </c>
      <c r="BY2256" s="42">
        <v>37.118079999999999</v>
      </c>
      <c r="BZ2256" s="42">
        <v>0</v>
      </c>
      <c r="CA2256" s="42">
        <v>68.748256999999995</v>
      </c>
      <c r="CB2256" s="42">
        <v>437.04453100000001</v>
      </c>
      <c r="CC2256" s="42">
        <v>8.248462</v>
      </c>
      <c r="CD2256" s="42">
        <v>37.118079999999999</v>
      </c>
      <c r="CE2256" s="42">
        <v>28.869617999999999</v>
      </c>
      <c r="CF2256" s="42">
        <v>53.615004999999996</v>
      </c>
      <c r="CG2256" s="42">
        <v>119.60270300000001</v>
      </c>
      <c r="CH2256" s="42">
        <v>135.97565800000001</v>
      </c>
      <c r="CI2256" s="42">
        <v>4.124231</v>
      </c>
      <c r="CJ2256" s="42">
        <v>49.490774000000002</v>
      </c>
      <c r="CK2256" s="42">
        <v>590.54208900000003</v>
      </c>
      <c r="CL2256" s="42">
        <v>4.124231</v>
      </c>
      <c r="CM2256" s="42">
        <v>16.496925000000001</v>
      </c>
      <c r="CN2256" s="42">
        <v>12.372693</v>
      </c>
      <c r="CO2256" s="42">
        <v>24.745387000000001</v>
      </c>
      <c r="CP2256" s="42">
        <v>16.496925000000001</v>
      </c>
      <c r="CQ2256" s="42">
        <v>12.372693</v>
      </c>
      <c r="CR2256" s="42">
        <v>454.44246099999998</v>
      </c>
      <c r="CS2256" s="42">
        <v>49.490774000000002</v>
      </c>
    </row>
    <row r="2257" spans="1:97">
      <c r="A2257" s="40" t="s">
        <v>5224</v>
      </c>
      <c r="B2257" s="40" t="s">
        <v>289</v>
      </c>
      <c r="C2257" s="40" t="s">
        <v>4176</v>
      </c>
      <c r="D2257" s="40" t="s">
        <v>4177</v>
      </c>
      <c r="E2257" s="40" t="s">
        <v>4288</v>
      </c>
      <c r="F2257" s="40" t="s">
        <v>2814</v>
      </c>
      <c r="G2257" s="41" t="s">
        <v>294</v>
      </c>
      <c r="H2257" s="40" t="s">
        <v>5225</v>
      </c>
      <c r="I2257" s="42">
        <v>192</v>
      </c>
      <c r="J2257" s="42">
        <v>27.979899</v>
      </c>
      <c r="K2257" s="42">
        <v>27.015075</v>
      </c>
      <c r="L2257" s="42">
        <v>35.698492000000002</v>
      </c>
      <c r="M2257" s="42">
        <v>49.206029999999998</v>
      </c>
      <c r="N2257" s="42">
        <v>20.261306999999999</v>
      </c>
      <c r="O2257" s="42">
        <v>31.839196000000001</v>
      </c>
      <c r="P2257" s="42">
        <v>31</v>
      </c>
      <c r="Q2257" s="42">
        <v>22</v>
      </c>
      <c r="R2257" s="42">
        <v>43</v>
      </c>
      <c r="S2257" s="42">
        <v>23</v>
      </c>
      <c r="T2257" s="42">
        <v>41</v>
      </c>
      <c r="U2257" s="42">
        <v>11</v>
      </c>
      <c r="V2257" s="42">
        <v>95.517588000000003</v>
      </c>
      <c r="W2257" s="42">
        <v>15.437186000000001</v>
      </c>
      <c r="X2257" s="42">
        <v>13.507538</v>
      </c>
      <c r="Y2257" s="42">
        <v>19.296482000000001</v>
      </c>
      <c r="Z2257" s="42">
        <v>26.050250999999999</v>
      </c>
      <c r="AA2257" s="42">
        <v>8.6834170000000004</v>
      </c>
      <c r="AB2257" s="42">
        <v>11.577889000000001</v>
      </c>
      <c r="AC2257" s="42">
        <v>0.96482400000000001</v>
      </c>
      <c r="AD2257" s="42">
        <v>21.226130999999999</v>
      </c>
      <c r="AE2257" s="42">
        <v>54.994974999999997</v>
      </c>
      <c r="AF2257" s="42">
        <v>19.296482000000001</v>
      </c>
      <c r="AG2257" s="42">
        <v>96.482411999999997</v>
      </c>
      <c r="AH2257" s="42">
        <v>12.542714</v>
      </c>
      <c r="AI2257" s="42">
        <v>13.507538</v>
      </c>
      <c r="AJ2257" s="42">
        <v>16.402010000000001</v>
      </c>
      <c r="AK2257" s="42">
        <v>23.155778999999999</v>
      </c>
      <c r="AL2257" s="42">
        <v>11.577889000000001</v>
      </c>
      <c r="AM2257" s="42">
        <v>17.366834000000001</v>
      </c>
      <c r="AN2257" s="42">
        <v>1.929648</v>
      </c>
      <c r="AO2257" s="42">
        <v>17.366834000000001</v>
      </c>
      <c r="AP2257" s="42">
        <v>51.135677999999999</v>
      </c>
      <c r="AQ2257" s="42">
        <v>27.979899</v>
      </c>
      <c r="AR2257" s="42">
        <v>158.231156</v>
      </c>
      <c r="AS2257" s="42">
        <v>7.7185930000000003</v>
      </c>
      <c r="AT2257" s="42">
        <v>3.8592960000000001</v>
      </c>
      <c r="AU2257" s="42">
        <v>7.7185930000000003</v>
      </c>
      <c r="AV2257" s="42">
        <v>34.733668000000002</v>
      </c>
      <c r="AW2257" s="42">
        <v>23.155778999999999</v>
      </c>
      <c r="AX2257" s="42">
        <v>11.577889000000001</v>
      </c>
      <c r="AY2257" s="42">
        <v>61.748744000000002</v>
      </c>
      <c r="AZ2257" s="42">
        <v>7.7185930000000003</v>
      </c>
      <c r="BA2257" s="42">
        <v>69.467337000000001</v>
      </c>
      <c r="BB2257" s="42">
        <v>7.7185930000000003</v>
      </c>
      <c r="BC2257" s="42">
        <v>3.8592960000000001</v>
      </c>
      <c r="BD2257" s="42">
        <v>3.8592960000000001</v>
      </c>
      <c r="BE2257" s="42">
        <v>19.296482000000001</v>
      </c>
      <c r="BF2257" s="42">
        <v>3.8592960000000001</v>
      </c>
      <c r="BG2257" s="42">
        <v>7.7185930000000003</v>
      </c>
      <c r="BH2257" s="42">
        <v>19.296482000000001</v>
      </c>
      <c r="BI2257" s="42">
        <v>3.8592960000000001</v>
      </c>
      <c r="BJ2257" s="42">
        <v>88.763818999999998</v>
      </c>
      <c r="BK2257" s="42">
        <v>0</v>
      </c>
      <c r="BL2257" s="42">
        <v>0</v>
      </c>
      <c r="BM2257" s="42">
        <v>3.8592960000000001</v>
      </c>
      <c r="BN2257" s="42">
        <v>15.437186000000001</v>
      </c>
      <c r="BO2257" s="42">
        <v>19.296482000000001</v>
      </c>
      <c r="BP2257" s="42">
        <v>3.8592960000000001</v>
      </c>
      <c r="BQ2257" s="42">
        <v>42.452261</v>
      </c>
      <c r="BR2257" s="42">
        <v>3.8592960000000001</v>
      </c>
      <c r="BS2257" s="42">
        <v>19.296482000000001</v>
      </c>
      <c r="BT2257" s="42">
        <v>0</v>
      </c>
      <c r="BU2257" s="42">
        <v>0</v>
      </c>
      <c r="BV2257" s="42">
        <v>0</v>
      </c>
      <c r="BW2257" s="42">
        <v>3.8592960000000001</v>
      </c>
      <c r="BX2257" s="42">
        <v>3.8592960000000001</v>
      </c>
      <c r="BY2257" s="42">
        <v>3.8592960000000001</v>
      </c>
      <c r="BZ2257" s="42">
        <v>0</v>
      </c>
      <c r="CA2257" s="42">
        <v>7.7185930000000003</v>
      </c>
      <c r="CB2257" s="42">
        <v>73.326633000000001</v>
      </c>
      <c r="CC2257" s="42">
        <v>3.8592960000000001</v>
      </c>
      <c r="CD2257" s="42">
        <v>3.8592960000000001</v>
      </c>
      <c r="CE2257" s="42">
        <v>7.7185930000000003</v>
      </c>
      <c r="CF2257" s="42">
        <v>30.874372000000001</v>
      </c>
      <c r="CG2257" s="42">
        <v>15.437186000000001</v>
      </c>
      <c r="CH2257" s="42">
        <v>7.7185930000000003</v>
      </c>
      <c r="CI2257" s="42">
        <v>3.8592960000000001</v>
      </c>
      <c r="CJ2257" s="42">
        <v>0</v>
      </c>
      <c r="CK2257" s="42">
        <v>65.608040000000003</v>
      </c>
      <c r="CL2257" s="42">
        <v>3.8592960000000001</v>
      </c>
      <c r="CM2257" s="42">
        <v>0</v>
      </c>
      <c r="CN2257" s="42">
        <v>0</v>
      </c>
      <c r="CO2257" s="42">
        <v>0</v>
      </c>
      <c r="CP2257" s="42">
        <v>3.8592960000000001</v>
      </c>
      <c r="CQ2257" s="42">
        <v>0</v>
      </c>
      <c r="CR2257" s="42">
        <v>57.889446999999997</v>
      </c>
      <c r="CS2257" s="42">
        <v>0</v>
      </c>
    </row>
    <row r="2258" spans="1:97">
      <c r="A2258" s="40" t="s">
        <v>5226</v>
      </c>
      <c r="B2258" s="40" t="s">
        <v>289</v>
      </c>
      <c r="C2258" s="40" t="s">
        <v>4176</v>
      </c>
      <c r="D2258" s="40" t="s">
        <v>4177</v>
      </c>
      <c r="E2258" s="40" t="s">
        <v>4178</v>
      </c>
      <c r="F2258" s="40" t="s">
        <v>2814</v>
      </c>
      <c r="G2258" s="41" t="s">
        <v>294</v>
      </c>
      <c r="H2258" s="40" t="s">
        <v>5227</v>
      </c>
      <c r="I2258" s="42">
        <v>198</v>
      </c>
      <c r="J2258" s="42">
        <v>39</v>
      </c>
      <c r="K2258" s="42">
        <v>29</v>
      </c>
      <c r="L2258" s="42">
        <v>41</v>
      </c>
      <c r="M2258" s="42">
        <v>42</v>
      </c>
      <c r="N2258" s="42">
        <v>30</v>
      </c>
      <c r="O2258" s="42">
        <v>17</v>
      </c>
      <c r="P2258" s="42">
        <v>31</v>
      </c>
      <c r="Q2258" s="42">
        <v>42</v>
      </c>
      <c r="R2258" s="42">
        <v>40</v>
      </c>
      <c r="S2258" s="42">
        <v>31</v>
      </c>
      <c r="T2258" s="42">
        <v>32</v>
      </c>
      <c r="U2258" s="42">
        <v>15</v>
      </c>
      <c r="V2258" s="42">
        <v>103</v>
      </c>
      <c r="W2258" s="42">
        <v>22</v>
      </c>
      <c r="X2258" s="42">
        <v>15</v>
      </c>
      <c r="Y2258" s="42">
        <v>19</v>
      </c>
      <c r="Z2258" s="42">
        <v>20</v>
      </c>
      <c r="AA2258" s="42">
        <v>16</v>
      </c>
      <c r="AB2258" s="42">
        <v>11</v>
      </c>
      <c r="AC2258" s="42">
        <v>0</v>
      </c>
      <c r="AD2258" s="42">
        <v>27</v>
      </c>
      <c r="AE2258" s="42">
        <v>55</v>
      </c>
      <c r="AF2258" s="42">
        <v>21</v>
      </c>
      <c r="AG2258" s="42">
        <v>95</v>
      </c>
      <c r="AH2258" s="42">
        <v>17</v>
      </c>
      <c r="AI2258" s="42">
        <v>14</v>
      </c>
      <c r="AJ2258" s="42">
        <v>22</v>
      </c>
      <c r="AK2258" s="42">
        <v>22</v>
      </c>
      <c r="AL2258" s="42">
        <v>14</v>
      </c>
      <c r="AM2258" s="42">
        <v>5</v>
      </c>
      <c r="AN2258" s="42">
        <v>1</v>
      </c>
      <c r="AO2258" s="42">
        <v>22</v>
      </c>
      <c r="AP2258" s="42">
        <v>59</v>
      </c>
      <c r="AQ2258" s="42">
        <v>14</v>
      </c>
      <c r="AR2258" s="42">
        <v>152</v>
      </c>
      <c r="AS2258" s="42">
        <v>12</v>
      </c>
      <c r="AT2258" s="42">
        <v>4</v>
      </c>
      <c r="AU2258" s="42">
        <v>4</v>
      </c>
      <c r="AV2258" s="42">
        <v>28</v>
      </c>
      <c r="AW2258" s="42">
        <v>32</v>
      </c>
      <c r="AX2258" s="42">
        <v>28</v>
      </c>
      <c r="AY2258" s="42">
        <v>40</v>
      </c>
      <c r="AZ2258" s="42">
        <v>4</v>
      </c>
      <c r="BA2258" s="42">
        <v>76</v>
      </c>
      <c r="BB2258" s="42">
        <v>12</v>
      </c>
      <c r="BC2258" s="42">
        <v>4</v>
      </c>
      <c r="BD2258" s="42">
        <v>4</v>
      </c>
      <c r="BE2258" s="42">
        <v>8</v>
      </c>
      <c r="BF2258" s="42">
        <v>4</v>
      </c>
      <c r="BG2258" s="42">
        <v>16</v>
      </c>
      <c r="BH2258" s="42">
        <v>24</v>
      </c>
      <c r="BI2258" s="42">
        <v>4</v>
      </c>
      <c r="BJ2258" s="42">
        <v>76</v>
      </c>
      <c r="BK2258" s="42">
        <v>0</v>
      </c>
      <c r="BL2258" s="42">
        <v>0</v>
      </c>
      <c r="BM2258" s="42">
        <v>0</v>
      </c>
      <c r="BN2258" s="42">
        <v>20</v>
      </c>
      <c r="BO2258" s="42">
        <v>28</v>
      </c>
      <c r="BP2258" s="42">
        <v>12</v>
      </c>
      <c r="BQ2258" s="42">
        <v>16</v>
      </c>
      <c r="BR2258" s="42">
        <v>0</v>
      </c>
      <c r="BS2258" s="42">
        <v>12</v>
      </c>
      <c r="BT2258" s="42">
        <v>0</v>
      </c>
      <c r="BU2258" s="42">
        <v>0</v>
      </c>
      <c r="BV2258" s="42">
        <v>0</v>
      </c>
      <c r="BW2258" s="42">
        <v>0</v>
      </c>
      <c r="BX2258" s="42">
        <v>4</v>
      </c>
      <c r="BY2258" s="42">
        <v>4</v>
      </c>
      <c r="BZ2258" s="42">
        <v>0</v>
      </c>
      <c r="CA2258" s="42">
        <v>4</v>
      </c>
      <c r="CB2258" s="42">
        <v>92</v>
      </c>
      <c r="CC2258" s="42">
        <v>8</v>
      </c>
      <c r="CD2258" s="42">
        <v>4</v>
      </c>
      <c r="CE2258" s="42">
        <v>4</v>
      </c>
      <c r="CF2258" s="42">
        <v>28</v>
      </c>
      <c r="CG2258" s="42">
        <v>28</v>
      </c>
      <c r="CH2258" s="42">
        <v>20</v>
      </c>
      <c r="CI2258" s="42">
        <v>0</v>
      </c>
      <c r="CJ2258" s="42">
        <v>0</v>
      </c>
      <c r="CK2258" s="42">
        <v>48</v>
      </c>
      <c r="CL2258" s="42">
        <v>4</v>
      </c>
      <c r="CM2258" s="42">
        <v>0</v>
      </c>
      <c r="CN2258" s="42">
        <v>0</v>
      </c>
      <c r="CO2258" s="42">
        <v>0</v>
      </c>
      <c r="CP2258" s="42">
        <v>0</v>
      </c>
      <c r="CQ2258" s="42">
        <v>4</v>
      </c>
      <c r="CR2258" s="42">
        <v>40</v>
      </c>
      <c r="CS2258" s="42">
        <v>0</v>
      </c>
    </row>
    <row r="2259" spans="1:97">
      <c r="A2259" s="40" t="s">
        <v>5228</v>
      </c>
      <c r="B2259" s="40" t="s">
        <v>289</v>
      </c>
      <c r="C2259" s="40" t="s">
        <v>4176</v>
      </c>
      <c r="D2259" s="40" t="s">
        <v>4177</v>
      </c>
      <c r="E2259" s="40" t="s">
        <v>4181</v>
      </c>
      <c r="F2259" s="40" t="s">
        <v>2814</v>
      </c>
      <c r="G2259" s="41" t="s">
        <v>294</v>
      </c>
      <c r="H2259" s="40" t="s">
        <v>5229</v>
      </c>
      <c r="I2259" s="42">
        <v>414</v>
      </c>
      <c r="J2259" s="42">
        <v>87.161586999999997</v>
      </c>
      <c r="K2259" s="42">
        <v>60.251399999999997</v>
      </c>
      <c r="L2259" s="42">
        <v>98.416421999999997</v>
      </c>
      <c r="M2259" s="42">
        <v>93.314169000000007</v>
      </c>
      <c r="N2259" s="42">
        <v>55.373243000000002</v>
      </c>
      <c r="O2259" s="42">
        <v>19.483177999999999</v>
      </c>
      <c r="P2259" s="42">
        <v>51</v>
      </c>
      <c r="Q2259" s="42">
        <v>63</v>
      </c>
      <c r="R2259" s="42">
        <v>72</v>
      </c>
      <c r="S2259" s="42">
        <v>85</v>
      </c>
      <c r="T2259" s="42">
        <v>38</v>
      </c>
      <c r="U2259" s="42">
        <v>29</v>
      </c>
      <c r="V2259" s="42">
        <v>220.218548</v>
      </c>
      <c r="W2259" s="42">
        <v>42.042648</v>
      </c>
      <c r="X2259" s="42">
        <v>38.742260999999999</v>
      </c>
      <c r="Y2259" s="42">
        <v>50.221192000000002</v>
      </c>
      <c r="Z2259" s="42">
        <v>55.373243000000002</v>
      </c>
      <c r="AA2259" s="42">
        <v>26.661190999999999</v>
      </c>
      <c r="AB2259" s="42">
        <v>7.178013</v>
      </c>
      <c r="AC2259" s="42">
        <v>0</v>
      </c>
      <c r="AD2259" s="42">
        <v>57.349406000000002</v>
      </c>
      <c r="AE2259" s="42">
        <v>143.385964</v>
      </c>
      <c r="AF2259" s="42">
        <v>19.483177999999999</v>
      </c>
      <c r="AG2259" s="42">
        <v>193.781452</v>
      </c>
      <c r="AH2259" s="42">
        <v>45.118938999999997</v>
      </c>
      <c r="AI2259" s="42">
        <v>21.509139999999999</v>
      </c>
      <c r="AJ2259" s="42">
        <v>48.195230000000002</v>
      </c>
      <c r="AK2259" s="42">
        <v>37.940925999999997</v>
      </c>
      <c r="AL2259" s="42">
        <v>28.712052</v>
      </c>
      <c r="AM2259" s="42">
        <v>9.2288739999999994</v>
      </c>
      <c r="AN2259" s="42">
        <v>3.0762909999999999</v>
      </c>
      <c r="AO2259" s="42">
        <v>51.271521999999997</v>
      </c>
      <c r="AP2259" s="42">
        <v>113.797878</v>
      </c>
      <c r="AQ2259" s="42">
        <v>28.712052</v>
      </c>
      <c r="AR2259" s="42">
        <v>332.04026399999998</v>
      </c>
      <c r="AS2259" s="42">
        <v>12.305165000000001</v>
      </c>
      <c r="AT2259" s="42">
        <v>8.203443</v>
      </c>
      <c r="AU2259" s="42">
        <v>32.813774000000002</v>
      </c>
      <c r="AV2259" s="42">
        <v>49.220661</v>
      </c>
      <c r="AW2259" s="42">
        <v>61.426228000000002</v>
      </c>
      <c r="AX2259" s="42">
        <v>36.815897</v>
      </c>
      <c r="AY2259" s="42">
        <v>90.237877999999995</v>
      </c>
      <c r="AZ2259" s="42">
        <v>41.017217000000002</v>
      </c>
      <c r="BA2259" s="42">
        <v>184.37828200000001</v>
      </c>
      <c r="BB2259" s="42">
        <v>12.305165000000001</v>
      </c>
      <c r="BC2259" s="42">
        <v>8.203443</v>
      </c>
      <c r="BD2259" s="42">
        <v>24.610330000000001</v>
      </c>
      <c r="BE2259" s="42">
        <v>24.610330000000001</v>
      </c>
      <c r="BF2259" s="42">
        <v>12.205567</v>
      </c>
      <c r="BG2259" s="42">
        <v>32.714176000000002</v>
      </c>
      <c r="BH2259" s="42">
        <v>57.424104</v>
      </c>
      <c r="BI2259" s="42">
        <v>12.305165000000001</v>
      </c>
      <c r="BJ2259" s="42">
        <v>147.66198199999999</v>
      </c>
      <c r="BK2259" s="42">
        <v>0</v>
      </c>
      <c r="BL2259" s="42">
        <v>0</v>
      </c>
      <c r="BM2259" s="42">
        <v>8.203443</v>
      </c>
      <c r="BN2259" s="42">
        <v>24.610330000000001</v>
      </c>
      <c r="BO2259" s="42">
        <v>49.220661</v>
      </c>
      <c r="BP2259" s="42">
        <v>4.1017219999999996</v>
      </c>
      <c r="BQ2259" s="42">
        <v>32.813774000000002</v>
      </c>
      <c r="BR2259" s="42">
        <v>28.712052</v>
      </c>
      <c r="BS2259" s="42">
        <v>40.818021000000002</v>
      </c>
      <c r="BT2259" s="42">
        <v>0</v>
      </c>
      <c r="BU2259" s="42">
        <v>0</v>
      </c>
      <c r="BV2259" s="42">
        <v>0</v>
      </c>
      <c r="BW2259" s="42">
        <v>4.1017219999999996</v>
      </c>
      <c r="BX2259" s="42">
        <v>8.1038449999999997</v>
      </c>
      <c r="BY2259" s="42">
        <v>4.0021240000000002</v>
      </c>
      <c r="BZ2259" s="42">
        <v>0</v>
      </c>
      <c r="CA2259" s="42">
        <v>24.610330000000001</v>
      </c>
      <c r="CB2259" s="42">
        <v>143.560261</v>
      </c>
      <c r="CC2259" s="42">
        <v>8.203443</v>
      </c>
      <c r="CD2259" s="42">
        <v>0</v>
      </c>
      <c r="CE2259" s="42">
        <v>24.610330000000001</v>
      </c>
      <c r="CF2259" s="42">
        <v>41.017217000000002</v>
      </c>
      <c r="CG2259" s="42">
        <v>36.915495999999997</v>
      </c>
      <c r="CH2259" s="42">
        <v>28.712052</v>
      </c>
      <c r="CI2259" s="42">
        <v>0</v>
      </c>
      <c r="CJ2259" s="42">
        <v>4.1017219999999996</v>
      </c>
      <c r="CK2259" s="42">
        <v>147.66198199999999</v>
      </c>
      <c r="CL2259" s="42">
        <v>4.1017219999999996</v>
      </c>
      <c r="CM2259" s="42">
        <v>8.203443</v>
      </c>
      <c r="CN2259" s="42">
        <v>8.203443</v>
      </c>
      <c r="CO2259" s="42">
        <v>4.1017219999999996</v>
      </c>
      <c r="CP2259" s="42">
        <v>16.406887000000001</v>
      </c>
      <c r="CQ2259" s="42">
        <v>4.1017219999999996</v>
      </c>
      <c r="CR2259" s="42">
        <v>90.237877999999995</v>
      </c>
      <c r="CS2259" s="42">
        <v>12.305165000000001</v>
      </c>
    </row>
    <row r="2260" spans="1:97">
      <c r="A2260" s="40" t="s">
        <v>5230</v>
      </c>
      <c r="B2260" s="40" t="s">
        <v>289</v>
      </c>
      <c r="C2260" s="40" t="s">
        <v>4176</v>
      </c>
      <c r="D2260" s="40" t="s">
        <v>4177</v>
      </c>
      <c r="E2260" s="40" t="s">
        <v>4253</v>
      </c>
      <c r="F2260" s="40" t="s">
        <v>2814</v>
      </c>
      <c r="G2260" s="41" t="s">
        <v>294</v>
      </c>
      <c r="H2260" s="40" t="s">
        <v>5231</v>
      </c>
      <c r="I2260" s="42">
        <v>174</v>
      </c>
      <c r="J2260" s="42">
        <v>18.891428999999999</v>
      </c>
      <c r="K2260" s="42">
        <v>15.908571</v>
      </c>
      <c r="L2260" s="42">
        <v>27.84</v>
      </c>
      <c r="M2260" s="42">
        <v>46.731428999999999</v>
      </c>
      <c r="N2260" s="42">
        <v>40.765714000000003</v>
      </c>
      <c r="O2260" s="42">
        <v>23.862857000000002</v>
      </c>
      <c r="P2260" s="42">
        <v>36</v>
      </c>
      <c r="Q2260" s="42">
        <v>11</v>
      </c>
      <c r="R2260" s="42">
        <v>41</v>
      </c>
      <c r="S2260" s="42">
        <v>38</v>
      </c>
      <c r="T2260" s="42">
        <v>32</v>
      </c>
      <c r="U2260" s="42">
        <v>20</v>
      </c>
      <c r="V2260" s="42">
        <v>85.508571000000003</v>
      </c>
      <c r="W2260" s="42">
        <v>12.925713999999999</v>
      </c>
      <c r="X2260" s="42">
        <v>4.9714289999999997</v>
      </c>
      <c r="Y2260" s="42">
        <v>9.9428570000000001</v>
      </c>
      <c r="Z2260" s="42">
        <v>24.857143000000001</v>
      </c>
      <c r="AA2260" s="42">
        <v>20.88</v>
      </c>
      <c r="AB2260" s="42">
        <v>11.931429</v>
      </c>
      <c r="AC2260" s="42">
        <v>0</v>
      </c>
      <c r="AD2260" s="42">
        <v>12.925713999999999</v>
      </c>
      <c r="AE2260" s="42">
        <v>50.708570999999999</v>
      </c>
      <c r="AF2260" s="42">
        <v>21.874286000000001</v>
      </c>
      <c r="AG2260" s="42">
        <v>88.491428999999997</v>
      </c>
      <c r="AH2260" s="42">
        <v>5.9657140000000002</v>
      </c>
      <c r="AI2260" s="42">
        <v>10.937143000000001</v>
      </c>
      <c r="AJ2260" s="42">
        <v>17.897143</v>
      </c>
      <c r="AK2260" s="42">
        <v>21.874286000000001</v>
      </c>
      <c r="AL2260" s="42">
        <v>19.885714</v>
      </c>
      <c r="AM2260" s="42">
        <v>10.937143000000001</v>
      </c>
      <c r="AN2260" s="42">
        <v>0.994286</v>
      </c>
      <c r="AO2260" s="42">
        <v>12.925713999999999</v>
      </c>
      <c r="AP2260" s="42">
        <v>52.697142999999997</v>
      </c>
      <c r="AQ2260" s="42">
        <v>22.868570999999999</v>
      </c>
      <c r="AR2260" s="42">
        <v>163.06285700000001</v>
      </c>
      <c r="AS2260" s="42">
        <v>3.9771429999999999</v>
      </c>
      <c r="AT2260" s="42">
        <v>7.9542859999999997</v>
      </c>
      <c r="AU2260" s="42">
        <v>7.9542859999999997</v>
      </c>
      <c r="AV2260" s="42">
        <v>7.9542859999999997</v>
      </c>
      <c r="AW2260" s="42">
        <v>11.931429</v>
      </c>
      <c r="AX2260" s="42">
        <v>27.84</v>
      </c>
      <c r="AY2260" s="42">
        <v>67.611429000000001</v>
      </c>
      <c r="AZ2260" s="42">
        <v>27.84</v>
      </c>
      <c r="BA2260" s="42">
        <v>75.565714</v>
      </c>
      <c r="BB2260" s="42">
        <v>0</v>
      </c>
      <c r="BC2260" s="42">
        <v>3.9771429999999999</v>
      </c>
      <c r="BD2260" s="42">
        <v>3.9771429999999999</v>
      </c>
      <c r="BE2260" s="42">
        <v>3.9771429999999999</v>
      </c>
      <c r="BF2260" s="42">
        <v>0</v>
      </c>
      <c r="BG2260" s="42">
        <v>23.862857000000002</v>
      </c>
      <c r="BH2260" s="42">
        <v>35.794286</v>
      </c>
      <c r="BI2260" s="42">
        <v>3.9771429999999999</v>
      </c>
      <c r="BJ2260" s="42">
        <v>87.497142999999994</v>
      </c>
      <c r="BK2260" s="42">
        <v>3.9771429999999999</v>
      </c>
      <c r="BL2260" s="42">
        <v>3.9771429999999999</v>
      </c>
      <c r="BM2260" s="42">
        <v>3.9771429999999999</v>
      </c>
      <c r="BN2260" s="42">
        <v>3.9771429999999999</v>
      </c>
      <c r="BO2260" s="42">
        <v>11.931429</v>
      </c>
      <c r="BP2260" s="42">
        <v>3.9771429999999999</v>
      </c>
      <c r="BQ2260" s="42">
        <v>31.817143000000002</v>
      </c>
      <c r="BR2260" s="42">
        <v>23.862857000000002</v>
      </c>
      <c r="BS2260" s="42">
        <v>11.931429</v>
      </c>
      <c r="BT2260" s="42">
        <v>0</v>
      </c>
      <c r="BU2260" s="42">
        <v>0</v>
      </c>
      <c r="BV2260" s="42">
        <v>0</v>
      </c>
      <c r="BW2260" s="42">
        <v>0</v>
      </c>
      <c r="BX2260" s="42">
        <v>3.9771429999999999</v>
      </c>
      <c r="BY2260" s="42">
        <v>0</v>
      </c>
      <c r="BZ2260" s="42">
        <v>0</v>
      </c>
      <c r="CA2260" s="42">
        <v>7.9542859999999997</v>
      </c>
      <c r="CB2260" s="42">
        <v>71.588571000000002</v>
      </c>
      <c r="CC2260" s="42">
        <v>3.9771429999999999</v>
      </c>
      <c r="CD2260" s="42">
        <v>7.9542859999999997</v>
      </c>
      <c r="CE2260" s="42">
        <v>7.9542859999999997</v>
      </c>
      <c r="CF2260" s="42">
        <v>7.9542859999999997</v>
      </c>
      <c r="CG2260" s="42">
        <v>7.9542859999999997</v>
      </c>
      <c r="CH2260" s="42">
        <v>27.84</v>
      </c>
      <c r="CI2260" s="42">
        <v>3.9771429999999999</v>
      </c>
      <c r="CJ2260" s="42">
        <v>3.9771429999999999</v>
      </c>
      <c r="CK2260" s="42">
        <v>79.542856999999998</v>
      </c>
      <c r="CL2260" s="42">
        <v>0</v>
      </c>
      <c r="CM2260" s="42">
        <v>0</v>
      </c>
      <c r="CN2260" s="42">
        <v>0</v>
      </c>
      <c r="CO2260" s="42">
        <v>0</v>
      </c>
      <c r="CP2260" s="42">
        <v>0</v>
      </c>
      <c r="CQ2260" s="42">
        <v>0</v>
      </c>
      <c r="CR2260" s="42">
        <v>63.634286000000003</v>
      </c>
      <c r="CS2260" s="42">
        <v>15.908571</v>
      </c>
    </row>
    <row r="2261" spans="1:97">
      <c r="A2261" s="40" t="s">
        <v>5232</v>
      </c>
      <c r="B2261" s="40" t="s">
        <v>289</v>
      </c>
      <c r="C2261" s="40" t="s">
        <v>4176</v>
      </c>
      <c r="D2261" s="40" t="s">
        <v>4177</v>
      </c>
      <c r="E2261" s="40" t="s">
        <v>4181</v>
      </c>
      <c r="F2261" s="40" t="s">
        <v>2814</v>
      </c>
      <c r="G2261" s="41" t="s">
        <v>294</v>
      </c>
      <c r="H2261" s="40" t="s">
        <v>2714</v>
      </c>
      <c r="I2261" s="42">
        <v>851</v>
      </c>
      <c r="J2261" s="42">
        <v>178.94384700000001</v>
      </c>
      <c r="K2261" s="42">
        <v>86.421744000000004</v>
      </c>
      <c r="L2261" s="42">
        <v>173.86021500000001</v>
      </c>
      <c r="M2261" s="42">
        <v>224.69653500000001</v>
      </c>
      <c r="N2261" s="42">
        <v>140.308244</v>
      </c>
      <c r="O2261" s="42">
        <v>46.769415000000002</v>
      </c>
      <c r="P2261" s="42" t="s">
        <v>3863</v>
      </c>
      <c r="Q2261" s="42" t="s">
        <v>3863</v>
      </c>
      <c r="R2261" s="42" t="s">
        <v>3863</v>
      </c>
      <c r="S2261" s="42" t="s">
        <v>3863</v>
      </c>
      <c r="T2261" s="42" t="s">
        <v>3863</v>
      </c>
      <c r="U2261" s="42" t="s">
        <v>3863</v>
      </c>
      <c r="V2261" s="42">
        <v>410.75746700000002</v>
      </c>
      <c r="W2261" s="42">
        <v>91.505375999999998</v>
      </c>
      <c r="X2261" s="42">
        <v>39.652329999999999</v>
      </c>
      <c r="Y2261" s="42">
        <v>78.287932999999995</v>
      </c>
      <c r="Z2261" s="42">
        <v>112.85663099999999</v>
      </c>
      <c r="AA2261" s="42">
        <v>68.120669000000007</v>
      </c>
      <c r="AB2261" s="42">
        <v>20.334527999999999</v>
      </c>
      <c r="AC2261" s="42">
        <v>0</v>
      </c>
      <c r="AD2261" s="42">
        <v>111.839904</v>
      </c>
      <c r="AE2261" s="42">
        <v>238.93070499999999</v>
      </c>
      <c r="AF2261" s="42">
        <v>59.986857999999998</v>
      </c>
      <c r="AG2261" s="42">
        <v>440.24253299999998</v>
      </c>
      <c r="AH2261" s="42">
        <v>87.438471000000007</v>
      </c>
      <c r="AI2261" s="42">
        <v>46.769415000000002</v>
      </c>
      <c r="AJ2261" s="42">
        <v>95.572282000000001</v>
      </c>
      <c r="AK2261" s="42">
        <v>111.839904</v>
      </c>
      <c r="AL2261" s="42">
        <v>72.187574999999995</v>
      </c>
      <c r="AM2261" s="42">
        <v>21.351254000000001</v>
      </c>
      <c r="AN2261" s="42">
        <v>5.0836319999999997</v>
      </c>
      <c r="AO2261" s="42">
        <v>113.873357</v>
      </c>
      <c r="AP2261" s="42">
        <v>257.23178000000001</v>
      </c>
      <c r="AQ2261" s="42">
        <v>69.137394999999998</v>
      </c>
      <c r="AR2261" s="42">
        <v>671.03942700000005</v>
      </c>
      <c r="AS2261" s="42">
        <v>12.200716999999999</v>
      </c>
      <c r="AT2261" s="42">
        <v>28.468339</v>
      </c>
      <c r="AU2261" s="42">
        <v>61.003583999999996</v>
      </c>
      <c r="AV2261" s="42">
        <v>126.074074</v>
      </c>
      <c r="AW2261" s="42">
        <v>117.940263</v>
      </c>
      <c r="AX2261" s="42">
        <v>52.869773000000002</v>
      </c>
      <c r="AY2261" s="42">
        <v>207.41218599999999</v>
      </c>
      <c r="AZ2261" s="42">
        <v>65.070490000000007</v>
      </c>
      <c r="BA2261" s="42">
        <v>333.48626000000002</v>
      </c>
      <c r="BB2261" s="42">
        <v>12.200716999999999</v>
      </c>
      <c r="BC2261" s="42">
        <v>24.401433999999998</v>
      </c>
      <c r="BD2261" s="42">
        <v>44.735962000000001</v>
      </c>
      <c r="BE2261" s="42">
        <v>48.802866999999999</v>
      </c>
      <c r="BF2261" s="42">
        <v>36.602150999999999</v>
      </c>
      <c r="BG2261" s="42">
        <v>36.602150999999999</v>
      </c>
      <c r="BH2261" s="42">
        <v>122.00716799999999</v>
      </c>
      <c r="BI2261" s="42">
        <v>8.1338109999999997</v>
      </c>
      <c r="BJ2261" s="42">
        <v>337.55316599999998</v>
      </c>
      <c r="BK2261" s="42">
        <v>0</v>
      </c>
      <c r="BL2261" s="42">
        <v>4.0669060000000004</v>
      </c>
      <c r="BM2261" s="42">
        <v>16.267621999999999</v>
      </c>
      <c r="BN2261" s="42">
        <v>77.271207000000004</v>
      </c>
      <c r="BO2261" s="42">
        <v>81.338111999999995</v>
      </c>
      <c r="BP2261" s="42">
        <v>16.267621999999999</v>
      </c>
      <c r="BQ2261" s="42">
        <v>85.405017999999998</v>
      </c>
      <c r="BR2261" s="42">
        <v>56.936678999999998</v>
      </c>
      <c r="BS2261" s="42">
        <v>56.936678999999998</v>
      </c>
      <c r="BT2261" s="42">
        <v>0</v>
      </c>
      <c r="BU2261" s="42">
        <v>0</v>
      </c>
      <c r="BV2261" s="42">
        <v>0</v>
      </c>
      <c r="BW2261" s="42">
        <v>16.267621999999999</v>
      </c>
      <c r="BX2261" s="42">
        <v>12.200716999999999</v>
      </c>
      <c r="BY2261" s="42">
        <v>4.0669060000000004</v>
      </c>
      <c r="BZ2261" s="42">
        <v>0</v>
      </c>
      <c r="CA2261" s="42">
        <v>24.401433999999998</v>
      </c>
      <c r="CB2261" s="42">
        <v>357.88769400000001</v>
      </c>
      <c r="CC2261" s="42">
        <v>12.200716999999999</v>
      </c>
      <c r="CD2261" s="42">
        <v>28.468339</v>
      </c>
      <c r="CE2261" s="42">
        <v>36.602150999999999</v>
      </c>
      <c r="CF2261" s="42">
        <v>101.67264</v>
      </c>
      <c r="CG2261" s="42">
        <v>89.471924000000001</v>
      </c>
      <c r="CH2261" s="42">
        <v>44.735962000000001</v>
      </c>
      <c r="CI2261" s="42">
        <v>8.1338109999999997</v>
      </c>
      <c r="CJ2261" s="42">
        <v>36.602150999999999</v>
      </c>
      <c r="CK2261" s="42">
        <v>256.21505400000001</v>
      </c>
      <c r="CL2261" s="42">
        <v>0</v>
      </c>
      <c r="CM2261" s="42">
        <v>0</v>
      </c>
      <c r="CN2261" s="42">
        <v>24.401433999999998</v>
      </c>
      <c r="CO2261" s="42">
        <v>8.1338109999999997</v>
      </c>
      <c r="CP2261" s="42">
        <v>16.267621999999999</v>
      </c>
      <c r="CQ2261" s="42">
        <v>4.0669060000000004</v>
      </c>
      <c r="CR2261" s="42">
        <v>199.27837500000001</v>
      </c>
      <c r="CS2261" s="42">
        <v>4.0669060000000004</v>
      </c>
    </row>
    <row r="2262" spans="1:97">
      <c r="A2262" s="40" t="s">
        <v>5233</v>
      </c>
      <c r="B2262" s="40" t="s">
        <v>289</v>
      </c>
      <c r="C2262" s="40" t="s">
        <v>4176</v>
      </c>
      <c r="D2262" s="40" t="s">
        <v>4177</v>
      </c>
      <c r="E2262" s="40" t="s">
        <v>4181</v>
      </c>
      <c r="F2262" s="40" t="s">
        <v>2814</v>
      </c>
      <c r="G2262" s="41" t="s">
        <v>294</v>
      </c>
      <c r="H2262" s="40" t="s">
        <v>5234</v>
      </c>
      <c r="I2262" s="42">
        <v>3647</v>
      </c>
      <c r="J2262" s="42">
        <v>781</v>
      </c>
      <c r="K2262" s="42">
        <v>480</v>
      </c>
      <c r="L2262" s="42">
        <v>819</v>
      </c>
      <c r="M2262" s="42">
        <v>827</v>
      </c>
      <c r="N2262" s="42">
        <v>558</v>
      </c>
      <c r="O2262" s="42">
        <v>182</v>
      </c>
      <c r="P2262" s="42">
        <v>609</v>
      </c>
      <c r="Q2262" s="42">
        <v>611</v>
      </c>
      <c r="R2262" s="42">
        <v>692</v>
      </c>
      <c r="S2262" s="42">
        <v>705</v>
      </c>
      <c r="T2262" s="42">
        <v>311</v>
      </c>
      <c r="U2262" s="42">
        <v>110</v>
      </c>
      <c r="V2262" s="42">
        <v>1769</v>
      </c>
      <c r="W2262" s="42">
        <v>384</v>
      </c>
      <c r="X2262" s="42">
        <v>244</v>
      </c>
      <c r="Y2262" s="42">
        <v>389</v>
      </c>
      <c r="Z2262" s="42">
        <v>396</v>
      </c>
      <c r="AA2262" s="42">
        <v>275</v>
      </c>
      <c r="AB2262" s="42">
        <v>77</v>
      </c>
      <c r="AC2262" s="42">
        <v>4</v>
      </c>
      <c r="AD2262" s="42">
        <v>504</v>
      </c>
      <c r="AE2262" s="42">
        <v>1051</v>
      </c>
      <c r="AF2262" s="42">
        <v>214</v>
      </c>
      <c r="AG2262" s="42">
        <v>1878</v>
      </c>
      <c r="AH2262" s="42">
        <v>397</v>
      </c>
      <c r="AI2262" s="42">
        <v>236</v>
      </c>
      <c r="AJ2262" s="42">
        <v>430</v>
      </c>
      <c r="AK2262" s="42">
        <v>431</v>
      </c>
      <c r="AL2262" s="42">
        <v>283</v>
      </c>
      <c r="AM2262" s="42">
        <v>95</v>
      </c>
      <c r="AN2262" s="42">
        <v>6</v>
      </c>
      <c r="AO2262" s="42">
        <v>516</v>
      </c>
      <c r="AP2262" s="42">
        <v>1098</v>
      </c>
      <c r="AQ2262" s="42">
        <v>264</v>
      </c>
      <c r="AR2262" s="42">
        <v>2840</v>
      </c>
      <c r="AS2262" s="42">
        <v>24</v>
      </c>
      <c r="AT2262" s="42">
        <v>116</v>
      </c>
      <c r="AU2262" s="42">
        <v>328</v>
      </c>
      <c r="AV2262" s="42">
        <v>508</v>
      </c>
      <c r="AW2262" s="42">
        <v>520</v>
      </c>
      <c r="AX2262" s="42">
        <v>248</v>
      </c>
      <c r="AY2262" s="42">
        <v>684</v>
      </c>
      <c r="AZ2262" s="42">
        <v>412</v>
      </c>
      <c r="BA2262" s="42">
        <v>1344</v>
      </c>
      <c r="BB2262" s="42">
        <v>20</v>
      </c>
      <c r="BC2262" s="42">
        <v>100</v>
      </c>
      <c r="BD2262" s="42">
        <v>216</v>
      </c>
      <c r="BE2262" s="42">
        <v>212</v>
      </c>
      <c r="BF2262" s="42">
        <v>120</v>
      </c>
      <c r="BG2262" s="42">
        <v>216</v>
      </c>
      <c r="BH2262" s="42">
        <v>316</v>
      </c>
      <c r="BI2262" s="42">
        <v>144</v>
      </c>
      <c r="BJ2262" s="42">
        <v>1496</v>
      </c>
      <c r="BK2262" s="42">
        <v>4</v>
      </c>
      <c r="BL2262" s="42">
        <v>16</v>
      </c>
      <c r="BM2262" s="42">
        <v>112</v>
      </c>
      <c r="BN2262" s="42">
        <v>296</v>
      </c>
      <c r="BO2262" s="42">
        <v>400</v>
      </c>
      <c r="BP2262" s="42">
        <v>32</v>
      </c>
      <c r="BQ2262" s="42">
        <v>368</v>
      </c>
      <c r="BR2262" s="42">
        <v>268</v>
      </c>
      <c r="BS2262" s="42">
        <v>304</v>
      </c>
      <c r="BT2262" s="42">
        <v>0</v>
      </c>
      <c r="BU2262" s="42">
        <v>0</v>
      </c>
      <c r="BV2262" s="42">
        <v>8</v>
      </c>
      <c r="BW2262" s="42">
        <v>8</v>
      </c>
      <c r="BX2262" s="42">
        <v>32</v>
      </c>
      <c r="BY2262" s="42">
        <v>28</v>
      </c>
      <c r="BZ2262" s="42">
        <v>0</v>
      </c>
      <c r="CA2262" s="42">
        <v>228</v>
      </c>
      <c r="CB2262" s="42">
        <v>1540</v>
      </c>
      <c r="CC2262" s="42">
        <v>4</v>
      </c>
      <c r="CD2262" s="42">
        <v>84</v>
      </c>
      <c r="CE2262" s="42">
        <v>276</v>
      </c>
      <c r="CF2262" s="42">
        <v>432</v>
      </c>
      <c r="CG2262" s="42">
        <v>428</v>
      </c>
      <c r="CH2262" s="42">
        <v>192</v>
      </c>
      <c r="CI2262" s="42">
        <v>0</v>
      </c>
      <c r="CJ2262" s="42">
        <v>124</v>
      </c>
      <c r="CK2262" s="42">
        <v>996</v>
      </c>
      <c r="CL2262" s="42">
        <v>20</v>
      </c>
      <c r="CM2262" s="42">
        <v>32</v>
      </c>
      <c r="CN2262" s="42">
        <v>44</v>
      </c>
      <c r="CO2262" s="42">
        <v>68</v>
      </c>
      <c r="CP2262" s="42">
        <v>60</v>
      </c>
      <c r="CQ2262" s="42">
        <v>28</v>
      </c>
      <c r="CR2262" s="42">
        <v>684</v>
      </c>
      <c r="CS2262" s="42">
        <v>60</v>
      </c>
    </row>
    <row r="2263" spans="1:97">
      <c r="A2263" s="40" t="s">
        <v>5235</v>
      </c>
      <c r="B2263" s="40" t="s">
        <v>289</v>
      </c>
      <c r="C2263" s="40" t="s">
        <v>4176</v>
      </c>
      <c r="D2263" s="40" t="s">
        <v>4177</v>
      </c>
      <c r="E2263" s="40" t="s">
        <v>4181</v>
      </c>
      <c r="F2263" s="40" t="s">
        <v>2814</v>
      </c>
      <c r="G2263" s="41" t="s">
        <v>294</v>
      </c>
      <c r="H2263" s="40" t="s">
        <v>5236</v>
      </c>
      <c r="I2263" s="42">
        <v>707</v>
      </c>
      <c r="J2263" s="42">
        <v>135.17606599999999</v>
      </c>
      <c r="K2263" s="42">
        <v>77.799175000000005</v>
      </c>
      <c r="L2263" s="42">
        <v>118.64374100000001</v>
      </c>
      <c r="M2263" s="42">
        <v>184.77304000000001</v>
      </c>
      <c r="N2263" s="42">
        <v>133.231087</v>
      </c>
      <c r="O2263" s="42">
        <v>57.376891000000001</v>
      </c>
      <c r="P2263" s="42">
        <v>129</v>
      </c>
      <c r="Q2263" s="42">
        <v>87</v>
      </c>
      <c r="R2263" s="42">
        <v>145</v>
      </c>
      <c r="S2263" s="42">
        <v>139</v>
      </c>
      <c r="T2263" s="42">
        <v>106</v>
      </c>
      <c r="U2263" s="42">
        <v>28</v>
      </c>
      <c r="V2263" s="42">
        <v>357.87620399999997</v>
      </c>
      <c r="W2263" s="42">
        <v>69.046768</v>
      </c>
      <c r="X2263" s="42">
        <v>39.872076999999997</v>
      </c>
      <c r="Y2263" s="42">
        <v>61.266849999999998</v>
      </c>
      <c r="Z2263" s="42">
        <v>92.386520000000004</v>
      </c>
      <c r="AA2263" s="42">
        <v>66.129298000000006</v>
      </c>
      <c r="AB2263" s="42">
        <v>28.202200999999999</v>
      </c>
      <c r="AC2263" s="42">
        <v>0.97248999999999997</v>
      </c>
      <c r="AD2263" s="42">
        <v>84.606601999999995</v>
      </c>
      <c r="AE2263" s="42">
        <v>210.057772</v>
      </c>
      <c r="AF2263" s="42">
        <v>63.211829000000002</v>
      </c>
      <c r="AG2263" s="42">
        <v>349.12379600000003</v>
      </c>
      <c r="AH2263" s="42">
        <v>66.129298000000006</v>
      </c>
      <c r="AI2263" s="42">
        <v>37.927098000000001</v>
      </c>
      <c r="AJ2263" s="42">
        <v>57.376891000000001</v>
      </c>
      <c r="AK2263" s="42">
        <v>92.386520000000004</v>
      </c>
      <c r="AL2263" s="42">
        <v>67.101787999999999</v>
      </c>
      <c r="AM2263" s="42">
        <v>27.229711000000002</v>
      </c>
      <c r="AN2263" s="42">
        <v>0.97248999999999997</v>
      </c>
      <c r="AO2263" s="42">
        <v>84.606601999999995</v>
      </c>
      <c r="AP2263" s="42">
        <v>191.580468</v>
      </c>
      <c r="AQ2263" s="42">
        <v>72.936725999999993</v>
      </c>
      <c r="AR2263" s="42">
        <v>595.16368599999998</v>
      </c>
      <c r="AS2263" s="42">
        <v>7.7799170000000002</v>
      </c>
      <c r="AT2263" s="42">
        <v>31.119669999999999</v>
      </c>
      <c r="AU2263" s="42">
        <v>89.469050999999993</v>
      </c>
      <c r="AV2263" s="42">
        <v>101.138927</v>
      </c>
      <c r="AW2263" s="42">
        <v>46.679504999999999</v>
      </c>
      <c r="AX2263" s="42">
        <v>42.789546000000001</v>
      </c>
      <c r="AY2263" s="42">
        <v>186.718019</v>
      </c>
      <c r="AZ2263" s="42">
        <v>89.469050999999993</v>
      </c>
      <c r="BA2263" s="42">
        <v>299.52682299999998</v>
      </c>
      <c r="BB2263" s="42">
        <v>3.8899590000000002</v>
      </c>
      <c r="BC2263" s="42">
        <v>15.559835</v>
      </c>
      <c r="BD2263" s="42">
        <v>46.679504999999999</v>
      </c>
      <c r="BE2263" s="42">
        <v>38.899586999999997</v>
      </c>
      <c r="BF2263" s="42">
        <v>15.559835</v>
      </c>
      <c r="BG2263" s="42">
        <v>42.789546000000001</v>
      </c>
      <c r="BH2263" s="42">
        <v>108.918845</v>
      </c>
      <c r="BI2263" s="42">
        <v>27.229711000000002</v>
      </c>
      <c r="BJ2263" s="42">
        <v>295.636864</v>
      </c>
      <c r="BK2263" s="42">
        <v>3.8899590000000002</v>
      </c>
      <c r="BL2263" s="42">
        <v>15.559835</v>
      </c>
      <c r="BM2263" s="42">
        <v>42.789546000000001</v>
      </c>
      <c r="BN2263" s="42">
        <v>62.239339999999999</v>
      </c>
      <c r="BO2263" s="42">
        <v>31.119669999999999</v>
      </c>
      <c r="BP2263" s="42">
        <v>0</v>
      </c>
      <c r="BQ2263" s="42">
        <v>77.799175000000005</v>
      </c>
      <c r="BR2263" s="42">
        <v>62.239339999999999</v>
      </c>
      <c r="BS2263" s="42">
        <v>77.799175000000005</v>
      </c>
      <c r="BT2263" s="42">
        <v>0</v>
      </c>
      <c r="BU2263" s="42">
        <v>0</v>
      </c>
      <c r="BV2263" s="42">
        <v>7.7799170000000002</v>
      </c>
      <c r="BW2263" s="42">
        <v>19.449794000000001</v>
      </c>
      <c r="BX2263" s="42">
        <v>0</v>
      </c>
      <c r="BY2263" s="42">
        <v>0</v>
      </c>
      <c r="BZ2263" s="42">
        <v>0</v>
      </c>
      <c r="CA2263" s="42">
        <v>50.569464000000004</v>
      </c>
      <c r="CB2263" s="42">
        <v>248.957359</v>
      </c>
      <c r="CC2263" s="42">
        <v>7.7799170000000002</v>
      </c>
      <c r="CD2263" s="42">
        <v>23.339752000000001</v>
      </c>
      <c r="CE2263" s="42">
        <v>62.239339999999999</v>
      </c>
      <c r="CF2263" s="42">
        <v>70.019256999999996</v>
      </c>
      <c r="CG2263" s="42">
        <v>38.899586999999997</v>
      </c>
      <c r="CH2263" s="42">
        <v>35.009628999999997</v>
      </c>
      <c r="CI2263" s="42">
        <v>0</v>
      </c>
      <c r="CJ2263" s="42">
        <v>11.669876</v>
      </c>
      <c r="CK2263" s="42">
        <v>268.40715299999999</v>
      </c>
      <c r="CL2263" s="42">
        <v>0</v>
      </c>
      <c r="CM2263" s="42">
        <v>7.7799170000000002</v>
      </c>
      <c r="CN2263" s="42">
        <v>19.449794000000001</v>
      </c>
      <c r="CO2263" s="42">
        <v>11.669876</v>
      </c>
      <c r="CP2263" s="42">
        <v>7.7799170000000002</v>
      </c>
      <c r="CQ2263" s="42">
        <v>7.7799170000000002</v>
      </c>
      <c r="CR2263" s="42">
        <v>186.718019</v>
      </c>
      <c r="CS2263" s="42">
        <v>27.229711000000002</v>
      </c>
    </row>
    <row r="2264" spans="1:97">
      <c r="A2264" s="40" t="s">
        <v>5237</v>
      </c>
      <c r="B2264" s="40" t="s">
        <v>289</v>
      </c>
      <c r="C2264" s="40" t="s">
        <v>4176</v>
      </c>
      <c r="D2264" s="40" t="s">
        <v>4177</v>
      </c>
      <c r="E2264" s="40" t="s">
        <v>4283</v>
      </c>
      <c r="F2264" s="40" t="s">
        <v>2814</v>
      </c>
      <c r="G2264" s="41" t="s">
        <v>294</v>
      </c>
      <c r="H2264" s="40" t="s">
        <v>5238</v>
      </c>
      <c r="I2264" s="42">
        <v>472</v>
      </c>
      <c r="J2264" s="42">
        <v>84.771619000000001</v>
      </c>
      <c r="K2264" s="42">
        <v>51.281596</v>
      </c>
      <c r="L2264" s="42">
        <v>108.842572</v>
      </c>
      <c r="M2264" s="42">
        <v>113.028825</v>
      </c>
      <c r="N2264" s="42">
        <v>76.399113</v>
      </c>
      <c r="O2264" s="42">
        <v>37.676274999999997</v>
      </c>
      <c r="P2264" s="42">
        <v>81</v>
      </c>
      <c r="Q2264" s="42">
        <v>72</v>
      </c>
      <c r="R2264" s="42">
        <v>94</v>
      </c>
      <c r="S2264" s="42">
        <v>104</v>
      </c>
      <c r="T2264" s="42">
        <v>78</v>
      </c>
      <c r="U2264" s="42">
        <v>27</v>
      </c>
      <c r="V2264" s="42">
        <v>237.56984499999999</v>
      </c>
      <c r="W2264" s="42">
        <v>39.769401000000002</v>
      </c>
      <c r="X2264" s="42">
        <v>29.303768999999999</v>
      </c>
      <c r="Y2264" s="42">
        <v>56.514412</v>
      </c>
      <c r="Z2264" s="42">
        <v>56.514412</v>
      </c>
      <c r="AA2264" s="42">
        <v>38.722838000000003</v>
      </c>
      <c r="AB2264" s="42">
        <v>15.698448000000001</v>
      </c>
      <c r="AC2264" s="42">
        <v>1.0465629999999999</v>
      </c>
      <c r="AD2264" s="42">
        <v>55.467849000000001</v>
      </c>
      <c r="AE2264" s="42">
        <v>143.37915699999999</v>
      </c>
      <c r="AF2264" s="42">
        <v>38.722838000000003</v>
      </c>
      <c r="AG2264" s="42">
        <v>234.43015500000001</v>
      </c>
      <c r="AH2264" s="42">
        <v>45.002217000000002</v>
      </c>
      <c r="AI2264" s="42">
        <v>21.977827000000001</v>
      </c>
      <c r="AJ2264" s="42">
        <v>52.328159999999997</v>
      </c>
      <c r="AK2264" s="42">
        <v>56.514412</v>
      </c>
      <c r="AL2264" s="42">
        <v>37.676274999999997</v>
      </c>
      <c r="AM2264" s="42">
        <v>18.838137</v>
      </c>
      <c r="AN2264" s="42">
        <v>2.0931259999999998</v>
      </c>
      <c r="AO2264" s="42">
        <v>59.654102000000002</v>
      </c>
      <c r="AP2264" s="42">
        <v>131.866962</v>
      </c>
      <c r="AQ2264" s="42">
        <v>42.909090999999997</v>
      </c>
      <c r="AR2264" s="42">
        <v>401.88026600000001</v>
      </c>
      <c r="AS2264" s="42">
        <v>20.931263999999999</v>
      </c>
      <c r="AT2264" s="42">
        <v>0</v>
      </c>
      <c r="AU2264" s="42">
        <v>12.558757999999999</v>
      </c>
      <c r="AV2264" s="42">
        <v>71.166297</v>
      </c>
      <c r="AW2264" s="42">
        <v>79.538803000000001</v>
      </c>
      <c r="AX2264" s="42">
        <v>54.421286000000002</v>
      </c>
      <c r="AY2264" s="42">
        <v>96.283814000000007</v>
      </c>
      <c r="AZ2264" s="42">
        <v>66.980044000000007</v>
      </c>
      <c r="BA2264" s="42">
        <v>205.126386</v>
      </c>
      <c r="BB2264" s="42">
        <v>8.3725059999999996</v>
      </c>
      <c r="BC2264" s="42">
        <v>0</v>
      </c>
      <c r="BD2264" s="42">
        <v>4.1862529999999998</v>
      </c>
      <c r="BE2264" s="42">
        <v>37.676274999999997</v>
      </c>
      <c r="BF2264" s="42">
        <v>16.745011000000002</v>
      </c>
      <c r="BG2264" s="42">
        <v>54.421286000000002</v>
      </c>
      <c r="BH2264" s="42">
        <v>54.421286000000002</v>
      </c>
      <c r="BI2264" s="42">
        <v>29.303768999999999</v>
      </c>
      <c r="BJ2264" s="42">
        <v>196.75388000000001</v>
      </c>
      <c r="BK2264" s="42">
        <v>12.558757999999999</v>
      </c>
      <c r="BL2264" s="42">
        <v>0</v>
      </c>
      <c r="BM2264" s="42">
        <v>8.3725059999999996</v>
      </c>
      <c r="BN2264" s="42">
        <v>33.490022000000003</v>
      </c>
      <c r="BO2264" s="42">
        <v>62.793792000000003</v>
      </c>
      <c r="BP2264" s="42">
        <v>0</v>
      </c>
      <c r="BQ2264" s="42">
        <v>41.862527999999998</v>
      </c>
      <c r="BR2264" s="42">
        <v>37.676274999999997</v>
      </c>
      <c r="BS2264" s="42">
        <v>50.235033000000001</v>
      </c>
      <c r="BT2264" s="42">
        <v>0</v>
      </c>
      <c r="BU2264" s="42">
        <v>0</v>
      </c>
      <c r="BV2264" s="42">
        <v>0</v>
      </c>
      <c r="BW2264" s="42">
        <v>0</v>
      </c>
      <c r="BX2264" s="42">
        <v>4.1862529999999998</v>
      </c>
      <c r="BY2264" s="42">
        <v>0</v>
      </c>
      <c r="BZ2264" s="42">
        <v>0</v>
      </c>
      <c r="CA2264" s="42">
        <v>46.048780000000001</v>
      </c>
      <c r="CB2264" s="42">
        <v>196.75388000000001</v>
      </c>
      <c r="CC2264" s="42">
        <v>8.3725059999999996</v>
      </c>
      <c r="CD2264" s="42">
        <v>0</v>
      </c>
      <c r="CE2264" s="42">
        <v>8.3725059999999996</v>
      </c>
      <c r="CF2264" s="42">
        <v>58.607539000000003</v>
      </c>
      <c r="CG2264" s="42">
        <v>62.793792000000003</v>
      </c>
      <c r="CH2264" s="42">
        <v>46.048780000000001</v>
      </c>
      <c r="CI2264" s="42">
        <v>0</v>
      </c>
      <c r="CJ2264" s="42">
        <v>12.558757999999999</v>
      </c>
      <c r="CK2264" s="42">
        <v>154.89135300000001</v>
      </c>
      <c r="CL2264" s="42">
        <v>12.558757999999999</v>
      </c>
      <c r="CM2264" s="42">
        <v>0</v>
      </c>
      <c r="CN2264" s="42">
        <v>4.1862529999999998</v>
      </c>
      <c r="CO2264" s="42">
        <v>12.558757999999999</v>
      </c>
      <c r="CP2264" s="42">
        <v>12.558757999999999</v>
      </c>
      <c r="CQ2264" s="42">
        <v>8.3725059999999996</v>
      </c>
      <c r="CR2264" s="42">
        <v>96.283814000000007</v>
      </c>
      <c r="CS2264" s="42">
        <v>8.3725059999999996</v>
      </c>
    </row>
    <row r="2265" spans="1:97">
      <c r="A2265" s="40" t="s">
        <v>5239</v>
      </c>
      <c r="B2265" s="40" t="s">
        <v>289</v>
      </c>
      <c r="C2265" s="40" t="s">
        <v>4176</v>
      </c>
      <c r="D2265" s="40" t="s">
        <v>4187</v>
      </c>
      <c r="E2265" s="40" t="s">
        <v>4326</v>
      </c>
      <c r="F2265" s="40" t="s">
        <v>2814</v>
      </c>
      <c r="G2265" s="41" t="s">
        <v>294</v>
      </c>
      <c r="H2265" s="40" t="s">
        <v>5240</v>
      </c>
      <c r="I2265" s="42">
        <v>529</v>
      </c>
      <c r="J2265" s="42">
        <v>72.027057999999997</v>
      </c>
      <c r="K2265" s="42">
        <v>85.512595000000005</v>
      </c>
      <c r="L2265" s="42">
        <v>108.53207399999999</v>
      </c>
      <c r="M2265" s="42">
        <v>119.420981</v>
      </c>
      <c r="N2265" s="42">
        <v>72.185585000000003</v>
      </c>
      <c r="O2265" s="42">
        <v>71.321708999999998</v>
      </c>
      <c r="P2265" s="42">
        <v>79</v>
      </c>
      <c r="Q2265" s="42">
        <v>110</v>
      </c>
      <c r="R2265" s="42">
        <v>113</v>
      </c>
      <c r="S2265" s="42">
        <v>86</v>
      </c>
      <c r="T2265" s="42">
        <v>75</v>
      </c>
      <c r="U2265" s="42">
        <v>72</v>
      </c>
      <c r="V2265" s="42">
        <v>272.131753</v>
      </c>
      <c r="W2265" s="42">
        <v>42.255873999999999</v>
      </c>
      <c r="X2265" s="42">
        <v>37.454070000000002</v>
      </c>
      <c r="Y2265" s="42">
        <v>62.029895000000003</v>
      </c>
      <c r="Z2265" s="42">
        <v>66.479680000000002</v>
      </c>
      <c r="AA2265" s="42">
        <v>37.612597000000001</v>
      </c>
      <c r="AB2265" s="42">
        <v>22.352509000000001</v>
      </c>
      <c r="AC2265" s="42">
        <v>3.9471280000000002</v>
      </c>
      <c r="AD2265" s="42">
        <v>48.978399000000003</v>
      </c>
      <c r="AE2265" s="42">
        <v>173.64653100000001</v>
      </c>
      <c r="AF2265" s="42">
        <v>49.506822</v>
      </c>
      <c r="AG2265" s="42">
        <v>256.868247</v>
      </c>
      <c r="AH2265" s="42">
        <v>29.771184000000002</v>
      </c>
      <c r="AI2265" s="42">
        <v>48.058525000000003</v>
      </c>
      <c r="AJ2265" s="42">
        <v>46.502178000000001</v>
      </c>
      <c r="AK2265" s="42">
        <v>52.941301000000003</v>
      </c>
      <c r="AL2265" s="42">
        <v>34.572988000000002</v>
      </c>
      <c r="AM2265" s="42">
        <v>40.114584000000001</v>
      </c>
      <c r="AN2265" s="42">
        <v>4.9074879999999999</v>
      </c>
      <c r="AO2265" s="42">
        <v>43.216234999999998</v>
      </c>
      <c r="AP2265" s="42">
        <v>155.18489</v>
      </c>
      <c r="AQ2265" s="42">
        <v>58.467123000000001</v>
      </c>
      <c r="AR2265" s="42">
        <v>456.06542400000001</v>
      </c>
      <c r="AS2265" s="42">
        <v>15.365772</v>
      </c>
      <c r="AT2265" s="42">
        <v>23.048658</v>
      </c>
      <c r="AU2265" s="42">
        <v>26.890101999999999</v>
      </c>
      <c r="AV2265" s="42">
        <v>50.100704999999998</v>
      </c>
      <c r="AW2265" s="42">
        <v>76.828861000000003</v>
      </c>
      <c r="AX2265" s="42">
        <v>73.635197000000005</v>
      </c>
      <c r="AY2265" s="42">
        <v>116.722876</v>
      </c>
      <c r="AZ2265" s="42">
        <v>73.473252000000002</v>
      </c>
      <c r="BA2265" s="42">
        <v>239.82467</v>
      </c>
      <c r="BB2265" s="42">
        <v>7.6828859999999999</v>
      </c>
      <c r="BC2265" s="42">
        <v>15.365772</v>
      </c>
      <c r="BD2265" s="42">
        <v>19.207215000000001</v>
      </c>
      <c r="BE2265" s="42">
        <v>34.734932000000001</v>
      </c>
      <c r="BF2265" s="42">
        <v>19.207215000000001</v>
      </c>
      <c r="BG2265" s="42">
        <v>58.269424999999998</v>
      </c>
      <c r="BH2265" s="42">
        <v>62.308565999999999</v>
      </c>
      <c r="BI2265" s="42">
        <v>23.048658</v>
      </c>
      <c r="BJ2265" s="42">
        <v>216.24075400000001</v>
      </c>
      <c r="BK2265" s="42">
        <v>7.6828859999999999</v>
      </c>
      <c r="BL2265" s="42">
        <v>7.6828859999999999</v>
      </c>
      <c r="BM2265" s="42">
        <v>7.6828859999999999</v>
      </c>
      <c r="BN2265" s="42">
        <v>15.365772</v>
      </c>
      <c r="BO2265" s="42">
        <v>57.621645999999998</v>
      </c>
      <c r="BP2265" s="42">
        <v>15.365772</v>
      </c>
      <c r="BQ2265" s="42">
        <v>54.414310999999998</v>
      </c>
      <c r="BR2265" s="42">
        <v>50.424593999999999</v>
      </c>
      <c r="BS2265" s="42">
        <v>65.304531999999995</v>
      </c>
      <c r="BT2265" s="42">
        <v>0</v>
      </c>
      <c r="BU2265" s="42">
        <v>0</v>
      </c>
      <c r="BV2265" s="42">
        <v>0</v>
      </c>
      <c r="BW2265" s="42">
        <v>0</v>
      </c>
      <c r="BX2265" s="42">
        <v>7.6828859999999999</v>
      </c>
      <c r="BY2265" s="42">
        <v>11.524329</v>
      </c>
      <c r="BZ2265" s="42">
        <v>0</v>
      </c>
      <c r="CA2265" s="42">
        <v>46.097316999999997</v>
      </c>
      <c r="CB2265" s="42">
        <v>250.82741200000001</v>
      </c>
      <c r="CC2265" s="42">
        <v>15.365772</v>
      </c>
      <c r="CD2265" s="42">
        <v>15.365772</v>
      </c>
      <c r="CE2265" s="42">
        <v>23.048658</v>
      </c>
      <c r="CF2265" s="42">
        <v>42.255873999999999</v>
      </c>
      <c r="CG2265" s="42">
        <v>69.145975000000007</v>
      </c>
      <c r="CH2265" s="42">
        <v>58.269424999999998</v>
      </c>
      <c r="CI2265" s="42">
        <v>0</v>
      </c>
      <c r="CJ2265" s="42">
        <v>27.375934999999998</v>
      </c>
      <c r="CK2265" s="42">
        <v>139.93347900000001</v>
      </c>
      <c r="CL2265" s="42">
        <v>0</v>
      </c>
      <c r="CM2265" s="42">
        <v>7.6828859999999999</v>
      </c>
      <c r="CN2265" s="42">
        <v>3.8414429999999999</v>
      </c>
      <c r="CO2265" s="42">
        <v>7.8448310000000001</v>
      </c>
      <c r="CP2265" s="42">
        <v>0</v>
      </c>
      <c r="CQ2265" s="42">
        <v>3.8414429999999999</v>
      </c>
      <c r="CR2265" s="42">
        <v>116.722876</v>
      </c>
      <c r="CS2265" s="42">
        <v>0</v>
      </c>
    </row>
    <row r="2266" spans="1:97">
      <c r="A2266" s="40" t="s">
        <v>5241</v>
      </c>
      <c r="B2266" s="40" t="s">
        <v>289</v>
      </c>
      <c r="C2266" s="40" t="s">
        <v>4176</v>
      </c>
      <c r="D2266" s="40" t="s">
        <v>4177</v>
      </c>
      <c r="E2266" s="40" t="s">
        <v>4286</v>
      </c>
      <c r="F2266" s="40" t="s">
        <v>2814</v>
      </c>
      <c r="G2266" s="41" t="s">
        <v>294</v>
      </c>
      <c r="H2266" s="40" t="s">
        <v>5242</v>
      </c>
      <c r="I2266" s="42">
        <v>695</v>
      </c>
      <c r="J2266" s="42">
        <v>153.138384</v>
      </c>
      <c r="K2266" s="42">
        <v>94.015337000000002</v>
      </c>
      <c r="L2266" s="42">
        <v>155.07684499999999</v>
      </c>
      <c r="M2266" s="42">
        <v>125.030706</v>
      </c>
      <c r="N2266" s="42">
        <v>87.230725000000007</v>
      </c>
      <c r="O2266" s="42">
        <v>80.508002000000005</v>
      </c>
      <c r="P2266" s="42">
        <v>117</v>
      </c>
      <c r="Q2266" s="42">
        <v>96</v>
      </c>
      <c r="R2266" s="42">
        <v>137</v>
      </c>
      <c r="S2266" s="42">
        <v>103</v>
      </c>
      <c r="T2266" s="42">
        <v>95</v>
      </c>
      <c r="U2266" s="42">
        <v>58</v>
      </c>
      <c r="V2266" s="42">
        <v>346.68199299999998</v>
      </c>
      <c r="W2266" s="42">
        <v>76.569192000000001</v>
      </c>
      <c r="X2266" s="42">
        <v>48.461514000000001</v>
      </c>
      <c r="Y2266" s="42">
        <v>82.384574000000001</v>
      </c>
      <c r="Z2266" s="42">
        <v>61.061508000000003</v>
      </c>
      <c r="AA2266" s="42">
        <v>44.584592999999998</v>
      </c>
      <c r="AB2266" s="42">
        <v>30.712921999999999</v>
      </c>
      <c r="AC2266" s="42">
        <v>2.9076909999999998</v>
      </c>
      <c r="AD2266" s="42">
        <v>94.984566999999998</v>
      </c>
      <c r="AE2266" s="42">
        <v>194.81528599999999</v>
      </c>
      <c r="AF2266" s="42">
        <v>56.882139000000002</v>
      </c>
      <c r="AG2266" s="42">
        <v>348.31800700000002</v>
      </c>
      <c r="AH2266" s="42">
        <v>76.569192000000001</v>
      </c>
      <c r="AI2266" s="42">
        <v>45.553823000000001</v>
      </c>
      <c r="AJ2266" s="42">
        <v>72.692271000000005</v>
      </c>
      <c r="AK2266" s="42">
        <v>63.969197999999999</v>
      </c>
      <c r="AL2266" s="42">
        <v>42.646132000000001</v>
      </c>
      <c r="AM2266" s="42">
        <v>40.405225000000002</v>
      </c>
      <c r="AN2266" s="42">
        <v>6.4821650000000002</v>
      </c>
      <c r="AO2266" s="42">
        <v>89.169185999999996</v>
      </c>
      <c r="AP2266" s="42">
        <v>188.99990500000001</v>
      </c>
      <c r="AQ2266" s="42">
        <v>70.148916</v>
      </c>
      <c r="AR2266" s="42">
        <v>553.189932</v>
      </c>
      <c r="AS2266" s="42">
        <v>27.138448</v>
      </c>
      <c r="AT2266" s="42">
        <v>19.384606000000002</v>
      </c>
      <c r="AU2266" s="42">
        <v>23.261527000000001</v>
      </c>
      <c r="AV2266" s="42">
        <v>77.538421999999997</v>
      </c>
      <c r="AW2266" s="42">
        <v>100.799949</v>
      </c>
      <c r="AX2266" s="42">
        <v>89.169185999999996</v>
      </c>
      <c r="AY2266" s="42">
        <v>173.25166200000001</v>
      </c>
      <c r="AZ2266" s="42">
        <v>42.646132000000001</v>
      </c>
      <c r="BA2266" s="42">
        <v>277.92853200000002</v>
      </c>
      <c r="BB2266" s="42">
        <v>23.261527000000001</v>
      </c>
      <c r="BC2266" s="42">
        <v>11.630763</v>
      </c>
      <c r="BD2266" s="42">
        <v>15.507683999999999</v>
      </c>
      <c r="BE2266" s="42">
        <v>38.769210999999999</v>
      </c>
      <c r="BF2266" s="42">
        <v>15.507683999999999</v>
      </c>
      <c r="BG2266" s="42">
        <v>77.538421999999997</v>
      </c>
      <c r="BH2266" s="42">
        <v>80.205555000000004</v>
      </c>
      <c r="BI2266" s="42">
        <v>15.507683999999999</v>
      </c>
      <c r="BJ2266" s="42">
        <v>275.26139999999998</v>
      </c>
      <c r="BK2266" s="42">
        <v>3.8769209999999998</v>
      </c>
      <c r="BL2266" s="42">
        <v>7.7538419999999997</v>
      </c>
      <c r="BM2266" s="42">
        <v>7.7538419999999997</v>
      </c>
      <c r="BN2266" s="42">
        <v>38.769210999999999</v>
      </c>
      <c r="BO2266" s="42">
        <v>85.292265</v>
      </c>
      <c r="BP2266" s="42">
        <v>11.630763</v>
      </c>
      <c r="BQ2266" s="42">
        <v>93.046107000000006</v>
      </c>
      <c r="BR2266" s="42">
        <v>27.138448</v>
      </c>
      <c r="BS2266" s="42">
        <v>65.907658999999995</v>
      </c>
      <c r="BT2266" s="42">
        <v>0</v>
      </c>
      <c r="BU2266" s="42">
        <v>0</v>
      </c>
      <c r="BV2266" s="42">
        <v>3.8769209999999998</v>
      </c>
      <c r="BW2266" s="42">
        <v>3.8769209999999998</v>
      </c>
      <c r="BX2266" s="42">
        <v>7.7538419999999997</v>
      </c>
      <c r="BY2266" s="42">
        <v>19.384606000000002</v>
      </c>
      <c r="BZ2266" s="42">
        <v>0</v>
      </c>
      <c r="CA2266" s="42">
        <v>31.015369</v>
      </c>
      <c r="CB2266" s="42">
        <v>279.13832100000002</v>
      </c>
      <c r="CC2266" s="42">
        <v>27.138448</v>
      </c>
      <c r="CD2266" s="42">
        <v>7.7538419999999997</v>
      </c>
      <c r="CE2266" s="42">
        <v>19.384606000000002</v>
      </c>
      <c r="CF2266" s="42">
        <v>65.907658999999995</v>
      </c>
      <c r="CG2266" s="42">
        <v>77.538421999999997</v>
      </c>
      <c r="CH2266" s="42">
        <v>65.907658999999995</v>
      </c>
      <c r="CI2266" s="42">
        <v>3.8769209999999998</v>
      </c>
      <c r="CJ2266" s="42">
        <v>11.630763</v>
      </c>
      <c r="CK2266" s="42">
        <v>208.14395200000001</v>
      </c>
      <c r="CL2266" s="42">
        <v>0</v>
      </c>
      <c r="CM2266" s="42">
        <v>11.630763</v>
      </c>
      <c r="CN2266" s="42">
        <v>0</v>
      </c>
      <c r="CO2266" s="42">
        <v>7.7538419999999997</v>
      </c>
      <c r="CP2266" s="42">
        <v>15.507683999999999</v>
      </c>
      <c r="CQ2266" s="42">
        <v>3.8769209999999998</v>
      </c>
      <c r="CR2266" s="42">
        <v>169.374741</v>
      </c>
      <c r="CS2266" s="42">
        <v>0</v>
      </c>
    </row>
    <row r="2267" spans="1:97">
      <c r="A2267" s="40" t="s">
        <v>5243</v>
      </c>
      <c r="B2267" s="40" t="s">
        <v>289</v>
      </c>
      <c r="C2267" s="40" t="s">
        <v>4176</v>
      </c>
      <c r="D2267" s="40" t="s">
        <v>4177</v>
      </c>
      <c r="E2267" s="40" t="s">
        <v>4253</v>
      </c>
      <c r="F2267" s="40" t="s">
        <v>2814</v>
      </c>
      <c r="G2267" s="41" t="s">
        <v>294</v>
      </c>
      <c r="H2267" s="40" t="s">
        <v>5244</v>
      </c>
      <c r="I2267" s="42">
        <v>347</v>
      </c>
      <c r="J2267" s="42">
        <v>65.675140999999996</v>
      </c>
      <c r="K2267" s="42">
        <v>54.892654999999998</v>
      </c>
      <c r="L2267" s="42">
        <v>80.378530999999995</v>
      </c>
      <c r="M2267" s="42">
        <v>80.378530999999995</v>
      </c>
      <c r="N2267" s="42">
        <v>29.406780000000001</v>
      </c>
      <c r="O2267" s="42">
        <v>36.268362000000003</v>
      </c>
      <c r="P2267" s="42">
        <v>62</v>
      </c>
      <c r="Q2267" s="42">
        <v>58</v>
      </c>
      <c r="R2267" s="42">
        <v>81</v>
      </c>
      <c r="S2267" s="42">
        <v>55</v>
      </c>
      <c r="T2267" s="42">
        <v>51</v>
      </c>
      <c r="U2267" s="42">
        <v>33</v>
      </c>
      <c r="V2267" s="42">
        <v>178.40112999999999</v>
      </c>
      <c r="W2267" s="42">
        <v>37.248587999999998</v>
      </c>
      <c r="X2267" s="42">
        <v>28.426553999999999</v>
      </c>
      <c r="Y2267" s="42">
        <v>47.050846999999997</v>
      </c>
      <c r="Z2267" s="42">
        <v>38.228814</v>
      </c>
      <c r="AA2267" s="42">
        <v>12.742938000000001</v>
      </c>
      <c r="AB2267" s="42">
        <v>13.723164000000001</v>
      </c>
      <c r="AC2267" s="42">
        <v>0.98022600000000004</v>
      </c>
      <c r="AD2267" s="42">
        <v>46.070621000000003</v>
      </c>
      <c r="AE2267" s="42">
        <v>109.78531099999999</v>
      </c>
      <c r="AF2267" s="42">
        <v>22.545197999999999</v>
      </c>
      <c r="AG2267" s="42">
        <v>168.59887000000001</v>
      </c>
      <c r="AH2267" s="42">
        <v>28.426553999999999</v>
      </c>
      <c r="AI2267" s="42">
        <v>26.466101999999999</v>
      </c>
      <c r="AJ2267" s="42">
        <v>33.327683999999998</v>
      </c>
      <c r="AK2267" s="42">
        <v>42.149718</v>
      </c>
      <c r="AL2267" s="42">
        <v>16.663841999999999</v>
      </c>
      <c r="AM2267" s="42">
        <v>21.564972000000001</v>
      </c>
      <c r="AN2267" s="42">
        <v>0</v>
      </c>
      <c r="AO2267" s="42">
        <v>42.149718</v>
      </c>
      <c r="AP2267" s="42">
        <v>94.101695000000007</v>
      </c>
      <c r="AQ2267" s="42">
        <v>32.347458000000003</v>
      </c>
      <c r="AR2267" s="42">
        <v>266.62146899999999</v>
      </c>
      <c r="AS2267" s="42">
        <v>0</v>
      </c>
      <c r="AT2267" s="42">
        <v>11.762712000000001</v>
      </c>
      <c r="AU2267" s="42">
        <v>11.762712000000001</v>
      </c>
      <c r="AV2267" s="42">
        <v>47.050846999999997</v>
      </c>
      <c r="AW2267" s="42">
        <v>23.525424000000001</v>
      </c>
      <c r="AX2267" s="42">
        <v>39.209040000000002</v>
      </c>
      <c r="AY2267" s="42">
        <v>90.180790999999999</v>
      </c>
      <c r="AZ2267" s="42">
        <v>43.129944000000002</v>
      </c>
      <c r="BA2267" s="42">
        <v>129.38983099999999</v>
      </c>
      <c r="BB2267" s="42">
        <v>0</v>
      </c>
      <c r="BC2267" s="42">
        <v>11.762712000000001</v>
      </c>
      <c r="BD2267" s="42">
        <v>7.8418080000000003</v>
      </c>
      <c r="BE2267" s="42">
        <v>27.446328000000001</v>
      </c>
      <c r="BF2267" s="42">
        <v>3.9209040000000002</v>
      </c>
      <c r="BG2267" s="42">
        <v>23.525424000000001</v>
      </c>
      <c r="BH2267" s="42">
        <v>47.050846999999997</v>
      </c>
      <c r="BI2267" s="42">
        <v>7.8418080000000003</v>
      </c>
      <c r="BJ2267" s="42">
        <v>137.231638</v>
      </c>
      <c r="BK2267" s="42">
        <v>0</v>
      </c>
      <c r="BL2267" s="42">
        <v>0</v>
      </c>
      <c r="BM2267" s="42">
        <v>3.9209040000000002</v>
      </c>
      <c r="BN2267" s="42">
        <v>19.604520000000001</v>
      </c>
      <c r="BO2267" s="42">
        <v>19.604520000000001</v>
      </c>
      <c r="BP2267" s="42">
        <v>15.683616000000001</v>
      </c>
      <c r="BQ2267" s="42">
        <v>43.129944000000002</v>
      </c>
      <c r="BR2267" s="42">
        <v>35.288136000000002</v>
      </c>
      <c r="BS2267" s="42">
        <v>27.446328000000001</v>
      </c>
      <c r="BT2267" s="42">
        <v>0</v>
      </c>
      <c r="BU2267" s="42">
        <v>0</v>
      </c>
      <c r="BV2267" s="42">
        <v>0</v>
      </c>
      <c r="BW2267" s="42">
        <v>3.9209040000000002</v>
      </c>
      <c r="BX2267" s="42">
        <v>0</v>
      </c>
      <c r="BY2267" s="42">
        <v>0</v>
      </c>
      <c r="BZ2267" s="42">
        <v>0</v>
      </c>
      <c r="CA2267" s="42">
        <v>23.525424000000001</v>
      </c>
      <c r="CB2267" s="42">
        <v>156.83615800000001</v>
      </c>
      <c r="CC2267" s="42">
        <v>0</v>
      </c>
      <c r="CD2267" s="42">
        <v>7.8418080000000003</v>
      </c>
      <c r="CE2267" s="42">
        <v>7.8418080000000003</v>
      </c>
      <c r="CF2267" s="42">
        <v>43.129944000000002</v>
      </c>
      <c r="CG2267" s="42">
        <v>23.525424000000001</v>
      </c>
      <c r="CH2267" s="42">
        <v>39.209040000000002</v>
      </c>
      <c r="CI2267" s="42">
        <v>23.525424000000001</v>
      </c>
      <c r="CJ2267" s="42">
        <v>11.762712000000001</v>
      </c>
      <c r="CK2267" s="42">
        <v>82.338982999999999</v>
      </c>
      <c r="CL2267" s="42">
        <v>0</v>
      </c>
      <c r="CM2267" s="42">
        <v>3.9209040000000002</v>
      </c>
      <c r="CN2267" s="42">
        <v>3.9209040000000002</v>
      </c>
      <c r="CO2267" s="42">
        <v>0</v>
      </c>
      <c r="CP2267" s="42">
        <v>0</v>
      </c>
      <c r="CQ2267" s="42">
        <v>0</v>
      </c>
      <c r="CR2267" s="42">
        <v>66.655366999999998</v>
      </c>
      <c r="CS2267" s="42">
        <v>7.8418080000000003</v>
      </c>
    </row>
    <row r="2268" spans="1:97">
      <c r="A2268" s="40" t="s">
        <v>5245</v>
      </c>
      <c r="B2268" s="40" t="s">
        <v>289</v>
      </c>
      <c r="C2268" s="40" t="s">
        <v>4176</v>
      </c>
      <c r="D2268" s="40" t="s">
        <v>4177</v>
      </c>
      <c r="E2268" s="40" t="s">
        <v>4271</v>
      </c>
      <c r="F2268" s="40" t="s">
        <v>2814</v>
      </c>
      <c r="G2268" s="41" t="s">
        <v>294</v>
      </c>
      <c r="H2268" s="40" t="s">
        <v>5246</v>
      </c>
      <c r="I2268" s="42">
        <v>618</v>
      </c>
      <c r="J2268" s="42">
        <v>112.817447</v>
      </c>
      <c r="K2268" s="42">
        <v>92.849757999999994</v>
      </c>
      <c r="L2268" s="42">
        <v>117.80937</v>
      </c>
      <c r="M2268" s="42">
        <v>189.69305299999999</v>
      </c>
      <c r="N2268" s="42">
        <v>81.867527999999993</v>
      </c>
      <c r="O2268" s="42">
        <v>22.962842999999999</v>
      </c>
      <c r="P2268" s="42">
        <v>131</v>
      </c>
      <c r="Q2268" s="42">
        <v>117</v>
      </c>
      <c r="R2268" s="42">
        <v>161</v>
      </c>
      <c r="S2268" s="42">
        <v>122</v>
      </c>
      <c r="T2268" s="42">
        <v>42</v>
      </c>
      <c r="U2268" s="42">
        <v>23</v>
      </c>
      <c r="V2268" s="42">
        <v>323.47657500000003</v>
      </c>
      <c r="W2268" s="42">
        <v>59.903069000000002</v>
      </c>
      <c r="X2268" s="42">
        <v>52.914377999999999</v>
      </c>
      <c r="Y2268" s="42">
        <v>53.912762999999998</v>
      </c>
      <c r="Z2268" s="42">
        <v>101.835218</v>
      </c>
      <c r="AA2268" s="42">
        <v>42.930532999999997</v>
      </c>
      <c r="AB2268" s="42">
        <v>11.980613999999999</v>
      </c>
      <c r="AC2268" s="42">
        <v>0</v>
      </c>
      <c r="AD2268" s="42">
        <v>79.870759000000007</v>
      </c>
      <c r="AE2268" s="42">
        <v>215.65105</v>
      </c>
      <c r="AF2268" s="42">
        <v>27.954765999999999</v>
      </c>
      <c r="AG2268" s="42">
        <v>294.52342499999997</v>
      </c>
      <c r="AH2268" s="42">
        <v>52.914377999999999</v>
      </c>
      <c r="AI2268" s="42">
        <v>39.935380000000002</v>
      </c>
      <c r="AJ2268" s="42">
        <v>63.896607000000003</v>
      </c>
      <c r="AK2268" s="42">
        <v>87.857834999999994</v>
      </c>
      <c r="AL2268" s="42">
        <v>38.936995000000003</v>
      </c>
      <c r="AM2268" s="42">
        <v>9.9838450000000005</v>
      </c>
      <c r="AN2268" s="42">
        <v>0.99838400000000005</v>
      </c>
      <c r="AO2268" s="42">
        <v>68.888530000000003</v>
      </c>
      <c r="AP2268" s="42">
        <v>192.68820700000001</v>
      </c>
      <c r="AQ2268" s="42">
        <v>32.946688000000002</v>
      </c>
      <c r="AR2268" s="42">
        <v>523.15347299999996</v>
      </c>
      <c r="AS2268" s="42">
        <v>3.993538</v>
      </c>
      <c r="AT2268" s="42">
        <v>7.9870760000000001</v>
      </c>
      <c r="AU2268" s="42">
        <v>31.948304</v>
      </c>
      <c r="AV2268" s="42">
        <v>103.831987</v>
      </c>
      <c r="AW2268" s="42">
        <v>135.78029100000001</v>
      </c>
      <c r="AX2268" s="42">
        <v>87.857834999999994</v>
      </c>
      <c r="AY2268" s="42">
        <v>83.864296999999993</v>
      </c>
      <c r="AZ2268" s="42">
        <v>67.890145000000004</v>
      </c>
      <c r="BA2268" s="42">
        <v>271.56058200000001</v>
      </c>
      <c r="BB2268" s="42">
        <v>3.993538</v>
      </c>
      <c r="BC2268" s="42">
        <v>3.993538</v>
      </c>
      <c r="BD2268" s="42">
        <v>19.967690000000001</v>
      </c>
      <c r="BE2268" s="42">
        <v>59.903069000000002</v>
      </c>
      <c r="BF2268" s="42">
        <v>43.928918000000003</v>
      </c>
      <c r="BG2268" s="42">
        <v>67.890145000000004</v>
      </c>
      <c r="BH2268" s="42">
        <v>35.941842000000001</v>
      </c>
      <c r="BI2268" s="42">
        <v>35.941842000000001</v>
      </c>
      <c r="BJ2268" s="42">
        <v>251.59289200000001</v>
      </c>
      <c r="BK2268" s="42">
        <v>0</v>
      </c>
      <c r="BL2268" s="42">
        <v>3.993538</v>
      </c>
      <c r="BM2268" s="42">
        <v>11.980613999999999</v>
      </c>
      <c r="BN2268" s="42">
        <v>43.928918000000003</v>
      </c>
      <c r="BO2268" s="42">
        <v>91.851372999999995</v>
      </c>
      <c r="BP2268" s="42">
        <v>19.967690000000001</v>
      </c>
      <c r="BQ2268" s="42">
        <v>47.922455999999997</v>
      </c>
      <c r="BR2268" s="42">
        <v>31.948304</v>
      </c>
      <c r="BS2268" s="42">
        <v>79.870759000000007</v>
      </c>
      <c r="BT2268" s="42">
        <v>0</v>
      </c>
      <c r="BU2268" s="42">
        <v>0</v>
      </c>
      <c r="BV2268" s="42">
        <v>0</v>
      </c>
      <c r="BW2268" s="42">
        <v>7.9870760000000001</v>
      </c>
      <c r="BX2268" s="42">
        <v>7.9870760000000001</v>
      </c>
      <c r="BY2268" s="42">
        <v>15.974152</v>
      </c>
      <c r="BZ2268" s="42">
        <v>0</v>
      </c>
      <c r="CA2268" s="42">
        <v>47.922455999999997</v>
      </c>
      <c r="CB2268" s="42">
        <v>271.56058200000001</v>
      </c>
      <c r="CC2268" s="42">
        <v>0</v>
      </c>
      <c r="CD2268" s="42">
        <v>3.993538</v>
      </c>
      <c r="CE2268" s="42">
        <v>23.961227999999998</v>
      </c>
      <c r="CF2268" s="42">
        <v>59.903069000000002</v>
      </c>
      <c r="CG2268" s="42">
        <v>111.819063</v>
      </c>
      <c r="CH2268" s="42">
        <v>59.903069000000002</v>
      </c>
      <c r="CI2268" s="42">
        <v>0</v>
      </c>
      <c r="CJ2268" s="42">
        <v>11.980613999999999</v>
      </c>
      <c r="CK2268" s="42">
        <v>171.72213199999999</v>
      </c>
      <c r="CL2268" s="42">
        <v>3.993538</v>
      </c>
      <c r="CM2268" s="42">
        <v>3.993538</v>
      </c>
      <c r="CN2268" s="42">
        <v>7.9870760000000001</v>
      </c>
      <c r="CO2268" s="42">
        <v>35.941842000000001</v>
      </c>
      <c r="CP2268" s="42">
        <v>15.974152</v>
      </c>
      <c r="CQ2268" s="42">
        <v>11.980613999999999</v>
      </c>
      <c r="CR2268" s="42">
        <v>83.864296999999993</v>
      </c>
      <c r="CS2268" s="42">
        <v>7.9870760000000001</v>
      </c>
    </row>
    <row r="2269" spans="1:97">
      <c r="A2269" s="40" t="s">
        <v>5247</v>
      </c>
      <c r="B2269" s="40" t="s">
        <v>289</v>
      </c>
      <c r="C2269" s="40" t="s">
        <v>4176</v>
      </c>
      <c r="D2269" s="40" t="s">
        <v>4177</v>
      </c>
      <c r="E2269" s="40" t="s">
        <v>4402</v>
      </c>
      <c r="F2269" s="40" t="s">
        <v>2814</v>
      </c>
      <c r="G2269" s="41" t="s">
        <v>294</v>
      </c>
      <c r="H2269" s="40" t="s">
        <v>5248</v>
      </c>
      <c r="I2269" s="42">
        <v>1436</v>
      </c>
      <c r="J2269" s="42">
        <v>320</v>
      </c>
      <c r="K2269" s="42">
        <v>228</v>
      </c>
      <c r="L2269" s="42">
        <v>325</v>
      </c>
      <c r="M2269" s="42">
        <v>272</v>
      </c>
      <c r="N2269" s="42">
        <v>201</v>
      </c>
      <c r="O2269" s="42">
        <v>90</v>
      </c>
      <c r="P2269" s="42">
        <v>192</v>
      </c>
      <c r="Q2269" s="42">
        <v>168</v>
      </c>
      <c r="R2269" s="42">
        <v>232</v>
      </c>
      <c r="S2269" s="42">
        <v>224</v>
      </c>
      <c r="T2269" s="42">
        <v>131</v>
      </c>
      <c r="U2269" s="42">
        <v>72</v>
      </c>
      <c r="V2269" s="42">
        <v>701</v>
      </c>
      <c r="W2269" s="42">
        <v>166</v>
      </c>
      <c r="X2269" s="42">
        <v>106</v>
      </c>
      <c r="Y2269" s="42">
        <v>161</v>
      </c>
      <c r="Z2269" s="42">
        <v>134</v>
      </c>
      <c r="AA2269" s="42">
        <v>102</v>
      </c>
      <c r="AB2269" s="42">
        <v>31</v>
      </c>
      <c r="AC2269" s="42">
        <v>1</v>
      </c>
      <c r="AD2269" s="42">
        <v>199</v>
      </c>
      <c r="AE2269" s="42">
        <v>417</v>
      </c>
      <c r="AF2269" s="42">
        <v>85</v>
      </c>
      <c r="AG2269" s="42">
        <v>735</v>
      </c>
      <c r="AH2269" s="42">
        <v>154</v>
      </c>
      <c r="AI2269" s="42">
        <v>122</v>
      </c>
      <c r="AJ2269" s="42">
        <v>164</v>
      </c>
      <c r="AK2269" s="42">
        <v>138</v>
      </c>
      <c r="AL2269" s="42">
        <v>99</v>
      </c>
      <c r="AM2269" s="42">
        <v>55</v>
      </c>
      <c r="AN2269" s="42">
        <v>3</v>
      </c>
      <c r="AO2269" s="42">
        <v>188</v>
      </c>
      <c r="AP2269" s="42">
        <v>425</v>
      </c>
      <c r="AQ2269" s="42">
        <v>122</v>
      </c>
      <c r="AR2269" s="42">
        <v>1132</v>
      </c>
      <c r="AS2269" s="42">
        <v>4</v>
      </c>
      <c r="AT2269" s="42">
        <v>68</v>
      </c>
      <c r="AU2269" s="42">
        <v>112</v>
      </c>
      <c r="AV2269" s="42">
        <v>228</v>
      </c>
      <c r="AW2269" s="42">
        <v>240</v>
      </c>
      <c r="AX2269" s="42">
        <v>116</v>
      </c>
      <c r="AY2269" s="42">
        <v>228</v>
      </c>
      <c r="AZ2269" s="42">
        <v>136</v>
      </c>
      <c r="BA2269" s="42">
        <v>548</v>
      </c>
      <c r="BB2269" s="42">
        <v>0</v>
      </c>
      <c r="BC2269" s="42">
        <v>56</v>
      </c>
      <c r="BD2269" s="42">
        <v>88</v>
      </c>
      <c r="BE2269" s="42">
        <v>108</v>
      </c>
      <c r="BF2269" s="42">
        <v>68</v>
      </c>
      <c r="BG2269" s="42">
        <v>100</v>
      </c>
      <c r="BH2269" s="42">
        <v>104</v>
      </c>
      <c r="BI2269" s="42">
        <v>24</v>
      </c>
      <c r="BJ2269" s="42">
        <v>584</v>
      </c>
      <c r="BK2269" s="42">
        <v>4</v>
      </c>
      <c r="BL2269" s="42">
        <v>12</v>
      </c>
      <c r="BM2269" s="42">
        <v>24</v>
      </c>
      <c r="BN2269" s="42">
        <v>120</v>
      </c>
      <c r="BO2269" s="42">
        <v>172</v>
      </c>
      <c r="BP2269" s="42">
        <v>16</v>
      </c>
      <c r="BQ2269" s="42">
        <v>124</v>
      </c>
      <c r="BR2269" s="42">
        <v>112</v>
      </c>
      <c r="BS2269" s="42">
        <v>132</v>
      </c>
      <c r="BT2269" s="42">
        <v>0</v>
      </c>
      <c r="BU2269" s="42">
        <v>4</v>
      </c>
      <c r="BV2269" s="42">
        <v>0</v>
      </c>
      <c r="BW2269" s="42">
        <v>12</v>
      </c>
      <c r="BX2269" s="42">
        <v>32</v>
      </c>
      <c r="BY2269" s="42">
        <v>20</v>
      </c>
      <c r="BZ2269" s="42">
        <v>0</v>
      </c>
      <c r="CA2269" s="42">
        <v>64</v>
      </c>
      <c r="CB2269" s="42">
        <v>676</v>
      </c>
      <c r="CC2269" s="42">
        <v>0</v>
      </c>
      <c r="CD2269" s="42">
        <v>48</v>
      </c>
      <c r="CE2269" s="42">
        <v>96</v>
      </c>
      <c r="CF2269" s="42">
        <v>204</v>
      </c>
      <c r="CG2269" s="42">
        <v>192</v>
      </c>
      <c r="CH2269" s="42">
        <v>92</v>
      </c>
      <c r="CI2269" s="42">
        <v>0</v>
      </c>
      <c r="CJ2269" s="42">
        <v>44</v>
      </c>
      <c r="CK2269" s="42">
        <v>324</v>
      </c>
      <c r="CL2269" s="42">
        <v>4</v>
      </c>
      <c r="CM2269" s="42">
        <v>16</v>
      </c>
      <c r="CN2269" s="42">
        <v>16</v>
      </c>
      <c r="CO2269" s="42">
        <v>12</v>
      </c>
      <c r="CP2269" s="42">
        <v>16</v>
      </c>
      <c r="CQ2269" s="42">
        <v>4</v>
      </c>
      <c r="CR2269" s="42">
        <v>228</v>
      </c>
      <c r="CS2269" s="42">
        <v>28</v>
      </c>
    </row>
    <row r="2270" spans="1:97">
      <c r="A2270" s="40" t="s">
        <v>5249</v>
      </c>
      <c r="B2270" s="40" t="s">
        <v>289</v>
      </c>
      <c r="C2270" s="40" t="s">
        <v>4176</v>
      </c>
      <c r="D2270" s="40" t="s">
        <v>4201</v>
      </c>
      <c r="E2270" s="40" t="s">
        <v>4218</v>
      </c>
      <c r="F2270" s="40" t="s">
        <v>2903</v>
      </c>
      <c r="G2270" s="41" t="s">
        <v>294</v>
      </c>
      <c r="H2270" s="40" t="s">
        <v>5250</v>
      </c>
      <c r="I2270" s="42">
        <v>1247</v>
      </c>
      <c r="J2270" s="42">
        <v>237.19073599999999</v>
      </c>
      <c r="K2270" s="42">
        <v>150.41363699999999</v>
      </c>
      <c r="L2270" s="42">
        <v>257.43872499999998</v>
      </c>
      <c r="M2270" s="42">
        <v>265.15224499999999</v>
      </c>
      <c r="N2270" s="42">
        <v>203.47695100000001</v>
      </c>
      <c r="O2270" s="42">
        <v>133.32770600000001</v>
      </c>
      <c r="P2270" s="42">
        <v>198</v>
      </c>
      <c r="Q2270" s="42">
        <v>173</v>
      </c>
      <c r="R2270" s="42">
        <v>256</v>
      </c>
      <c r="S2270" s="42">
        <v>182</v>
      </c>
      <c r="T2270" s="42">
        <v>167</v>
      </c>
      <c r="U2270" s="42">
        <v>110</v>
      </c>
      <c r="V2270" s="42">
        <v>599.78532499999994</v>
      </c>
      <c r="W2270" s="42">
        <v>115.702798</v>
      </c>
      <c r="X2270" s="42">
        <v>80.991958999999994</v>
      </c>
      <c r="Y2270" s="42">
        <v>120.523748</v>
      </c>
      <c r="Z2270" s="42">
        <v>126.308888</v>
      </c>
      <c r="AA2270" s="42">
        <v>104.13909099999999</v>
      </c>
      <c r="AB2270" s="42">
        <v>48.248936</v>
      </c>
      <c r="AC2270" s="42">
        <v>3.8699059999999998</v>
      </c>
      <c r="AD2270" s="42">
        <v>141.735927</v>
      </c>
      <c r="AE2270" s="42">
        <v>350.00096400000001</v>
      </c>
      <c r="AF2270" s="42">
        <v>108.048434</v>
      </c>
      <c r="AG2270" s="42">
        <v>647.21467500000006</v>
      </c>
      <c r="AH2270" s="42">
        <v>121.487938</v>
      </c>
      <c r="AI2270" s="42">
        <v>69.421678999999997</v>
      </c>
      <c r="AJ2270" s="42">
        <v>136.91497799999999</v>
      </c>
      <c r="AK2270" s="42">
        <v>138.843357</v>
      </c>
      <c r="AL2270" s="42">
        <v>99.337860000000006</v>
      </c>
      <c r="AM2270" s="42">
        <v>60.842562000000001</v>
      </c>
      <c r="AN2270" s="42">
        <v>20.366302000000001</v>
      </c>
      <c r="AO2270" s="42">
        <v>144.62849700000001</v>
      </c>
      <c r="AP2270" s="42">
        <v>362.54200600000001</v>
      </c>
      <c r="AQ2270" s="42">
        <v>140.04417100000001</v>
      </c>
      <c r="AR2270" s="42">
        <v>1033.92716</v>
      </c>
      <c r="AS2270" s="42">
        <v>23.140560000000001</v>
      </c>
      <c r="AT2270" s="42">
        <v>92.562237999999994</v>
      </c>
      <c r="AU2270" s="42">
        <v>38.567599000000001</v>
      </c>
      <c r="AV2270" s="42">
        <v>123.416318</v>
      </c>
      <c r="AW2270" s="42">
        <v>142.70011700000001</v>
      </c>
      <c r="AX2270" s="42">
        <v>169.69743700000001</v>
      </c>
      <c r="AY2270" s="42">
        <v>297.23343</v>
      </c>
      <c r="AZ2270" s="42">
        <v>146.60946000000001</v>
      </c>
      <c r="BA2270" s="42">
        <v>489.88738599999999</v>
      </c>
      <c r="BB2270" s="42">
        <v>15.42704</v>
      </c>
      <c r="BC2270" s="42">
        <v>73.278439000000006</v>
      </c>
      <c r="BD2270" s="42">
        <v>30.854078999999999</v>
      </c>
      <c r="BE2270" s="42">
        <v>38.567599000000001</v>
      </c>
      <c r="BF2270" s="42">
        <v>11.57028</v>
      </c>
      <c r="BG2270" s="42">
        <v>138.843357</v>
      </c>
      <c r="BH2270" s="42">
        <v>146.635752</v>
      </c>
      <c r="BI2270" s="42">
        <v>34.710839</v>
      </c>
      <c r="BJ2270" s="42">
        <v>544.03977399999997</v>
      </c>
      <c r="BK2270" s="42">
        <v>7.7135199999999999</v>
      </c>
      <c r="BL2270" s="42">
        <v>19.283799999999999</v>
      </c>
      <c r="BM2270" s="42">
        <v>7.7135199999999999</v>
      </c>
      <c r="BN2270" s="42">
        <v>84.848718000000005</v>
      </c>
      <c r="BO2270" s="42">
        <v>131.12983800000001</v>
      </c>
      <c r="BP2270" s="42">
        <v>30.854078999999999</v>
      </c>
      <c r="BQ2270" s="42">
        <v>150.597678</v>
      </c>
      <c r="BR2270" s="42">
        <v>111.89862100000001</v>
      </c>
      <c r="BS2270" s="42">
        <v>96.418998000000002</v>
      </c>
      <c r="BT2270" s="42">
        <v>0</v>
      </c>
      <c r="BU2270" s="42">
        <v>0</v>
      </c>
      <c r="BV2270" s="42">
        <v>0</v>
      </c>
      <c r="BW2270" s="42">
        <v>3.85676</v>
      </c>
      <c r="BX2270" s="42">
        <v>3.85676</v>
      </c>
      <c r="BY2270" s="42">
        <v>23.140560000000001</v>
      </c>
      <c r="BZ2270" s="42">
        <v>0</v>
      </c>
      <c r="CA2270" s="42">
        <v>65.564919000000003</v>
      </c>
      <c r="CB2270" s="42">
        <v>536.08963000000006</v>
      </c>
      <c r="CC2270" s="42">
        <v>19.283799999999999</v>
      </c>
      <c r="CD2270" s="42">
        <v>88.705477999999999</v>
      </c>
      <c r="CE2270" s="42">
        <v>26.997319999999998</v>
      </c>
      <c r="CF2270" s="42">
        <v>107.989278</v>
      </c>
      <c r="CG2270" s="42">
        <v>127.273078</v>
      </c>
      <c r="CH2270" s="42">
        <v>138.843357</v>
      </c>
      <c r="CI2270" s="42">
        <v>0</v>
      </c>
      <c r="CJ2270" s="42">
        <v>26.997319999999998</v>
      </c>
      <c r="CK2270" s="42">
        <v>401.41853099999997</v>
      </c>
      <c r="CL2270" s="42">
        <v>3.85676</v>
      </c>
      <c r="CM2270" s="42">
        <v>3.85676</v>
      </c>
      <c r="CN2270" s="42">
        <v>11.57028</v>
      </c>
      <c r="CO2270" s="42">
        <v>11.57028</v>
      </c>
      <c r="CP2270" s="42">
        <v>11.57028</v>
      </c>
      <c r="CQ2270" s="42">
        <v>7.7135199999999999</v>
      </c>
      <c r="CR2270" s="42">
        <v>297.23343</v>
      </c>
      <c r="CS2270" s="42">
        <v>54.047221999999998</v>
      </c>
    </row>
    <row r="2271" spans="1:97">
      <c r="A2271" s="40" t="s">
        <v>5251</v>
      </c>
      <c r="B2271" s="40" t="s">
        <v>289</v>
      </c>
      <c r="C2271" s="40" t="s">
        <v>4176</v>
      </c>
      <c r="D2271" s="40" t="s">
        <v>4201</v>
      </c>
      <c r="E2271" s="40" t="s">
        <v>4291</v>
      </c>
      <c r="F2271" s="40" t="s">
        <v>2903</v>
      </c>
      <c r="G2271" s="41" t="s">
        <v>294</v>
      </c>
      <c r="H2271" s="40" t="s">
        <v>5252</v>
      </c>
      <c r="I2271" s="42">
        <v>194</v>
      </c>
      <c r="J2271" s="42">
        <v>39.794871999999998</v>
      </c>
      <c r="K2271" s="42">
        <v>31.835896999999999</v>
      </c>
      <c r="L2271" s="42">
        <v>34.820512999999998</v>
      </c>
      <c r="M2271" s="42">
        <v>43.774358999999997</v>
      </c>
      <c r="N2271" s="42">
        <v>19.897435999999999</v>
      </c>
      <c r="O2271" s="42">
        <v>23.876923000000001</v>
      </c>
      <c r="P2271" s="42">
        <v>42</v>
      </c>
      <c r="Q2271" s="42">
        <v>34</v>
      </c>
      <c r="R2271" s="42">
        <v>41</v>
      </c>
      <c r="S2271" s="42">
        <v>34</v>
      </c>
      <c r="T2271" s="42">
        <v>36</v>
      </c>
      <c r="U2271" s="42">
        <v>18</v>
      </c>
      <c r="V2271" s="42">
        <v>102.471795</v>
      </c>
      <c r="W2271" s="42">
        <v>19.897435999999999</v>
      </c>
      <c r="X2271" s="42">
        <v>16.912821000000001</v>
      </c>
      <c r="Y2271" s="42">
        <v>19.897435999999999</v>
      </c>
      <c r="Z2271" s="42">
        <v>24.871794999999999</v>
      </c>
      <c r="AA2271" s="42">
        <v>7.9589740000000004</v>
      </c>
      <c r="AB2271" s="42">
        <v>11.938461999999999</v>
      </c>
      <c r="AC2271" s="42">
        <v>0.99487199999999998</v>
      </c>
      <c r="AD2271" s="42">
        <v>26.861537999999999</v>
      </c>
      <c r="AE2271" s="42">
        <v>58.697436000000003</v>
      </c>
      <c r="AF2271" s="42">
        <v>16.912821000000001</v>
      </c>
      <c r="AG2271" s="42">
        <v>91.528205</v>
      </c>
      <c r="AH2271" s="42">
        <v>19.897435999999999</v>
      </c>
      <c r="AI2271" s="42">
        <v>14.923076999999999</v>
      </c>
      <c r="AJ2271" s="42">
        <v>14.923076999999999</v>
      </c>
      <c r="AK2271" s="42">
        <v>18.902564000000002</v>
      </c>
      <c r="AL2271" s="42">
        <v>11.938461999999999</v>
      </c>
      <c r="AM2271" s="42">
        <v>10.94359</v>
      </c>
      <c r="AN2271" s="42">
        <v>0</v>
      </c>
      <c r="AO2271" s="42">
        <v>23.876923000000001</v>
      </c>
      <c r="AP2271" s="42">
        <v>48.748717999999997</v>
      </c>
      <c r="AQ2271" s="42">
        <v>18.902564000000002</v>
      </c>
      <c r="AR2271" s="42">
        <v>171.11794900000001</v>
      </c>
      <c r="AS2271" s="42">
        <v>27.85641</v>
      </c>
      <c r="AT2271" s="42">
        <v>7.9589740000000004</v>
      </c>
      <c r="AU2271" s="42">
        <v>0</v>
      </c>
      <c r="AV2271" s="42">
        <v>15.917949</v>
      </c>
      <c r="AW2271" s="42">
        <v>15.917949</v>
      </c>
      <c r="AX2271" s="42">
        <v>43.774358999999997</v>
      </c>
      <c r="AY2271" s="42">
        <v>47.753846000000003</v>
      </c>
      <c r="AZ2271" s="42">
        <v>11.938461999999999</v>
      </c>
      <c r="BA2271" s="42">
        <v>87.548717999999994</v>
      </c>
      <c r="BB2271" s="42">
        <v>19.897435999999999</v>
      </c>
      <c r="BC2271" s="42">
        <v>3.9794870000000002</v>
      </c>
      <c r="BD2271" s="42">
        <v>0</v>
      </c>
      <c r="BE2271" s="42">
        <v>7.9589740000000004</v>
      </c>
      <c r="BF2271" s="42">
        <v>0</v>
      </c>
      <c r="BG2271" s="42">
        <v>31.835896999999999</v>
      </c>
      <c r="BH2271" s="42">
        <v>15.917949</v>
      </c>
      <c r="BI2271" s="42">
        <v>7.9589740000000004</v>
      </c>
      <c r="BJ2271" s="42">
        <v>83.569231000000002</v>
      </c>
      <c r="BK2271" s="42">
        <v>7.9589740000000004</v>
      </c>
      <c r="BL2271" s="42">
        <v>3.9794870000000002</v>
      </c>
      <c r="BM2271" s="42">
        <v>0</v>
      </c>
      <c r="BN2271" s="42">
        <v>7.9589740000000004</v>
      </c>
      <c r="BO2271" s="42">
        <v>15.917949</v>
      </c>
      <c r="BP2271" s="42">
        <v>11.938461999999999</v>
      </c>
      <c r="BQ2271" s="42">
        <v>31.835896999999999</v>
      </c>
      <c r="BR2271" s="42">
        <v>3.9794870000000002</v>
      </c>
      <c r="BS2271" s="42">
        <v>35.815384999999999</v>
      </c>
      <c r="BT2271" s="42">
        <v>0</v>
      </c>
      <c r="BU2271" s="42">
        <v>0</v>
      </c>
      <c r="BV2271" s="42">
        <v>0</v>
      </c>
      <c r="BW2271" s="42">
        <v>3.9794870000000002</v>
      </c>
      <c r="BX2271" s="42">
        <v>7.9589740000000004</v>
      </c>
      <c r="BY2271" s="42">
        <v>15.917949</v>
      </c>
      <c r="BZ2271" s="42">
        <v>0</v>
      </c>
      <c r="CA2271" s="42">
        <v>7.9589740000000004</v>
      </c>
      <c r="CB2271" s="42">
        <v>75.610256000000007</v>
      </c>
      <c r="CC2271" s="42">
        <v>19.897435999999999</v>
      </c>
      <c r="CD2271" s="42">
        <v>3.9794870000000002</v>
      </c>
      <c r="CE2271" s="42">
        <v>0</v>
      </c>
      <c r="CF2271" s="42">
        <v>11.938461999999999</v>
      </c>
      <c r="CG2271" s="42">
        <v>7.9589740000000004</v>
      </c>
      <c r="CH2271" s="42">
        <v>27.85641</v>
      </c>
      <c r="CI2271" s="42">
        <v>0</v>
      </c>
      <c r="CJ2271" s="42">
        <v>3.9794870000000002</v>
      </c>
      <c r="CK2271" s="42">
        <v>59.692307999999997</v>
      </c>
      <c r="CL2271" s="42">
        <v>7.9589740000000004</v>
      </c>
      <c r="CM2271" s="42">
        <v>3.9794870000000002</v>
      </c>
      <c r="CN2271" s="42">
        <v>0</v>
      </c>
      <c r="CO2271" s="42">
        <v>0</v>
      </c>
      <c r="CP2271" s="42">
        <v>0</v>
      </c>
      <c r="CQ2271" s="42">
        <v>0</v>
      </c>
      <c r="CR2271" s="42">
        <v>47.753846000000003</v>
      </c>
      <c r="CS2271" s="42">
        <v>0</v>
      </c>
    </row>
    <row r="2272" spans="1:97">
      <c r="A2272" s="40" t="s">
        <v>5253</v>
      </c>
      <c r="B2272" s="40" t="s">
        <v>289</v>
      </c>
      <c r="C2272" s="40" t="s">
        <v>4176</v>
      </c>
      <c r="D2272" s="40" t="s">
        <v>4187</v>
      </c>
      <c r="E2272" s="40" t="s">
        <v>4246</v>
      </c>
      <c r="F2272" s="40" t="s">
        <v>2814</v>
      </c>
      <c r="G2272" s="41" t="s">
        <v>294</v>
      </c>
      <c r="H2272" s="40" t="s">
        <v>5254</v>
      </c>
      <c r="I2272" s="42">
        <v>383</v>
      </c>
      <c r="J2272" s="42">
        <v>93.309335000000004</v>
      </c>
      <c r="K2272" s="42">
        <v>39.59769</v>
      </c>
      <c r="L2272" s="42">
        <v>95.563822999999999</v>
      </c>
      <c r="M2272" s="42">
        <v>50.673214000000002</v>
      </c>
      <c r="N2272" s="42">
        <v>63.081961</v>
      </c>
      <c r="O2272" s="42">
        <v>40.773977000000002</v>
      </c>
      <c r="P2272" s="42">
        <v>96</v>
      </c>
      <c r="Q2272" s="42">
        <v>71</v>
      </c>
      <c r="R2272" s="42">
        <v>79</v>
      </c>
      <c r="S2272" s="42">
        <v>48</v>
      </c>
      <c r="T2272" s="42">
        <v>68</v>
      </c>
      <c r="U2272" s="42">
        <v>25</v>
      </c>
      <c r="V2272" s="42">
        <v>179.954036</v>
      </c>
      <c r="W2272" s="42">
        <v>49.771566999999997</v>
      </c>
      <c r="X2272" s="42">
        <v>15.251007</v>
      </c>
      <c r="Y2272" s="42">
        <v>45.772638000000001</v>
      </c>
      <c r="Z2272" s="42">
        <v>22.307984000000001</v>
      </c>
      <c r="AA2272" s="42">
        <v>29.521899000000001</v>
      </c>
      <c r="AB2272" s="42">
        <v>17.328939999999999</v>
      </c>
      <c r="AC2272" s="42">
        <v>0</v>
      </c>
      <c r="AD2272" s="42">
        <v>54.829079999999998</v>
      </c>
      <c r="AE2272" s="42">
        <v>94.544472999999996</v>
      </c>
      <c r="AF2272" s="42">
        <v>30.580483000000001</v>
      </c>
      <c r="AG2272" s="42">
        <v>203.045964</v>
      </c>
      <c r="AH2272" s="42">
        <v>43.537768</v>
      </c>
      <c r="AI2272" s="42">
        <v>24.346682999999999</v>
      </c>
      <c r="AJ2272" s="42">
        <v>49.791184000000001</v>
      </c>
      <c r="AK2272" s="42">
        <v>28.365228999999999</v>
      </c>
      <c r="AL2272" s="42">
        <v>33.560062000000002</v>
      </c>
      <c r="AM2272" s="42">
        <v>22.425687</v>
      </c>
      <c r="AN2272" s="42">
        <v>1.0193490000000001</v>
      </c>
      <c r="AO2272" s="42">
        <v>51.672946000000003</v>
      </c>
      <c r="AP2272" s="42">
        <v>107.56061</v>
      </c>
      <c r="AQ2272" s="42">
        <v>43.812407999999998</v>
      </c>
      <c r="AR2272" s="42">
        <v>300.78580599999998</v>
      </c>
      <c r="AS2272" s="42">
        <v>12.232193000000001</v>
      </c>
      <c r="AT2272" s="42">
        <v>4.0773979999999996</v>
      </c>
      <c r="AU2272" s="42">
        <v>0</v>
      </c>
      <c r="AV2272" s="42">
        <v>20.386987999999999</v>
      </c>
      <c r="AW2272" s="42">
        <v>48.850304000000001</v>
      </c>
      <c r="AX2272" s="42">
        <v>32.619182000000002</v>
      </c>
      <c r="AY2272" s="42">
        <v>134.31871799999999</v>
      </c>
      <c r="AZ2272" s="42">
        <v>48.301023000000001</v>
      </c>
      <c r="BA2272" s="42">
        <v>142.39504500000001</v>
      </c>
      <c r="BB2272" s="42">
        <v>8.154795</v>
      </c>
      <c r="BC2272" s="42">
        <v>4.0773979999999996</v>
      </c>
      <c r="BD2272" s="42">
        <v>0</v>
      </c>
      <c r="BE2272" s="42">
        <v>8.154795</v>
      </c>
      <c r="BF2272" s="42">
        <v>16.231121999999999</v>
      </c>
      <c r="BG2272" s="42">
        <v>32.619182000000002</v>
      </c>
      <c r="BH2272" s="42">
        <v>57.083568</v>
      </c>
      <c r="BI2272" s="42">
        <v>16.074185</v>
      </c>
      <c r="BJ2272" s="42">
        <v>158.390761</v>
      </c>
      <c r="BK2272" s="42">
        <v>4.0773979999999996</v>
      </c>
      <c r="BL2272" s="42">
        <v>0</v>
      </c>
      <c r="BM2272" s="42">
        <v>0</v>
      </c>
      <c r="BN2272" s="42">
        <v>12.232193000000001</v>
      </c>
      <c r="BO2272" s="42">
        <v>32.619182000000002</v>
      </c>
      <c r="BP2272" s="42">
        <v>0</v>
      </c>
      <c r="BQ2272" s="42">
        <v>77.235150000000004</v>
      </c>
      <c r="BR2272" s="42">
        <v>32.226838000000001</v>
      </c>
      <c r="BS2272" s="42">
        <v>16.309591000000001</v>
      </c>
      <c r="BT2272" s="42">
        <v>0</v>
      </c>
      <c r="BU2272" s="42">
        <v>0</v>
      </c>
      <c r="BV2272" s="42">
        <v>0</v>
      </c>
      <c r="BW2272" s="42">
        <v>4.0773979999999996</v>
      </c>
      <c r="BX2272" s="42">
        <v>4.0773979999999996</v>
      </c>
      <c r="BY2272" s="42">
        <v>4.0773979999999996</v>
      </c>
      <c r="BZ2272" s="42">
        <v>0</v>
      </c>
      <c r="CA2272" s="42">
        <v>4.0773979999999996</v>
      </c>
      <c r="CB2272" s="42">
        <v>133.92637500000001</v>
      </c>
      <c r="CC2272" s="42">
        <v>12.232193000000001</v>
      </c>
      <c r="CD2272" s="42">
        <v>4.0773979999999996</v>
      </c>
      <c r="CE2272" s="42">
        <v>0</v>
      </c>
      <c r="CF2272" s="42">
        <v>16.309591000000001</v>
      </c>
      <c r="CG2272" s="42">
        <v>44.772905999999999</v>
      </c>
      <c r="CH2272" s="42">
        <v>24.464386000000001</v>
      </c>
      <c r="CI2272" s="42">
        <v>3.998929</v>
      </c>
      <c r="CJ2272" s="42">
        <v>28.070972000000001</v>
      </c>
      <c r="CK2272" s="42">
        <v>150.54983999999999</v>
      </c>
      <c r="CL2272" s="42">
        <v>0</v>
      </c>
      <c r="CM2272" s="42">
        <v>0</v>
      </c>
      <c r="CN2272" s="42">
        <v>0</v>
      </c>
      <c r="CO2272" s="42">
        <v>0</v>
      </c>
      <c r="CP2272" s="42">
        <v>0</v>
      </c>
      <c r="CQ2272" s="42">
        <v>4.0773979999999996</v>
      </c>
      <c r="CR2272" s="42">
        <v>130.31978899999999</v>
      </c>
      <c r="CS2272" s="42">
        <v>16.152653999999998</v>
      </c>
    </row>
    <row r="2273" spans="1:97">
      <c r="A2273" s="40" t="s">
        <v>5255</v>
      </c>
      <c r="B2273" s="40" t="s">
        <v>289</v>
      </c>
      <c r="C2273" s="40" t="s">
        <v>4176</v>
      </c>
      <c r="D2273" s="40" t="s">
        <v>4187</v>
      </c>
      <c r="E2273" s="40" t="s">
        <v>4246</v>
      </c>
      <c r="F2273" s="40" t="s">
        <v>2814</v>
      </c>
      <c r="G2273" s="41" t="s">
        <v>294</v>
      </c>
      <c r="H2273" s="40" t="s">
        <v>5256</v>
      </c>
      <c r="I2273" s="42">
        <v>321</v>
      </c>
      <c r="J2273" s="42">
        <v>63.767676999999999</v>
      </c>
      <c r="K2273" s="42">
        <v>33.505051000000002</v>
      </c>
      <c r="L2273" s="42">
        <v>76.737374000000003</v>
      </c>
      <c r="M2273" s="42">
        <v>63.767676999999999</v>
      </c>
      <c r="N2273" s="42">
        <v>51.878788</v>
      </c>
      <c r="O2273" s="42">
        <v>31.343433999999998</v>
      </c>
      <c r="P2273" s="42">
        <v>43</v>
      </c>
      <c r="Q2273" s="42">
        <v>28</v>
      </c>
      <c r="R2273" s="42">
        <v>59</v>
      </c>
      <c r="S2273" s="42">
        <v>48</v>
      </c>
      <c r="T2273" s="42">
        <v>55</v>
      </c>
      <c r="U2273" s="42">
        <v>17</v>
      </c>
      <c r="V2273" s="42">
        <v>155.63636399999999</v>
      </c>
      <c r="W2273" s="42">
        <v>31.343433999999998</v>
      </c>
      <c r="X2273" s="42">
        <v>17.292929000000001</v>
      </c>
      <c r="Y2273" s="42">
        <v>38.909090999999997</v>
      </c>
      <c r="Z2273" s="42">
        <v>31.343433999999998</v>
      </c>
      <c r="AA2273" s="42">
        <v>24.858585999999999</v>
      </c>
      <c r="AB2273" s="42">
        <v>11.888889000000001</v>
      </c>
      <c r="AC2273" s="42">
        <v>0</v>
      </c>
      <c r="AD2273" s="42">
        <v>36.747475000000001</v>
      </c>
      <c r="AE2273" s="42">
        <v>91.868686999999994</v>
      </c>
      <c r="AF2273" s="42">
        <v>27.020202000000001</v>
      </c>
      <c r="AG2273" s="42">
        <v>165.36363600000001</v>
      </c>
      <c r="AH2273" s="42">
        <v>32.424242</v>
      </c>
      <c r="AI2273" s="42">
        <v>16.212121</v>
      </c>
      <c r="AJ2273" s="42">
        <v>37.828282999999999</v>
      </c>
      <c r="AK2273" s="42">
        <v>32.424242</v>
      </c>
      <c r="AL2273" s="42">
        <v>27.020202000000001</v>
      </c>
      <c r="AM2273" s="42">
        <v>19.454545</v>
      </c>
      <c r="AN2273" s="42">
        <v>0</v>
      </c>
      <c r="AO2273" s="42">
        <v>37.828282999999999</v>
      </c>
      <c r="AP2273" s="42">
        <v>88.626262999999994</v>
      </c>
      <c r="AQ2273" s="42">
        <v>38.909090999999997</v>
      </c>
      <c r="AR2273" s="42">
        <v>255.070707</v>
      </c>
      <c r="AS2273" s="42">
        <v>4.323232</v>
      </c>
      <c r="AT2273" s="42">
        <v>8.6464649999999992</v>
      </c>
      <c r="AU2273" s="42">
        <v>12.969697</v>
      </c>
      <c r="AV2273" s="42">
        <v>8.6464649999999992</v>
      </c>
      <c r="AW2273" s="42">
        <v>34.585858999999999</v>
      </c>
      <c r="AX2273" s="42">
        <v>60.525252999999999</v>
      </c>
      <c r="AY2273" s="42">
        <v>99.434342999999998</v>
      </c>
      <c r="AZ2273" s="42">
        <v>25.939394</v>
      </c>
      <c r="BA2273" s="42">
        <v>116.727273</v>
      </c>
      <c r="BB2273" s="42">
        <v>0</v>
      </c>
      <c r="BC2273" s="42">
        <v>8.6464649999999992</v>
      </c>
      <c r="BD2273" s="42">
        <v>0</v>
      </c>
      <c r="BE2273" s="42">
        <v>8.6464649999999992</v>
      </c>
      <c r="BF2273" s="42">
        <v>0</v>
      </c>
      <c r="BG2273" s="42">
        <v>43.232323000000001</v>
      </c>
      <c r="BH2273" s="42">
        <v>47.555556000000003</v>
      </c>
      <c r="BI2273" s="42">
        <v>8.6464649999999992</v>
      </c>
      <c r="BJ2273" s="42">
        <v>138.343434</v>
      </c>
      <c r="BK2273" s="42">
        <v>4.323232</v>
      </c>
      <c r="BL2273" s="42">
        <v>0</v>
      </c>
      <c r="BM2273" s="42">
        <v>12.969697</v>
      </c>
      <c r="BN2273" s="42">
        <v>0</v>
      </c>
      <c r="BO2273" s="42">
        <v>34.585858999999999</v>
      </c>
      <c r="BP2273" s="42">
        <v>17.292929000000001</v>
      </c>
      <c r="BQ2273" s="42">
        <v>51.878788</v>
      </c>
      <c r="BR2273" s="42">
        <v>17.292929000000001</v>
      </c>
      <c r="BS2273" s="42">
        <v>30.262626000000001</v>
      </c>
      <c r="BT2273" s="42">
        <v>0</v>
      </c>
      <c r="BU2273" s="42">
        <v>0</v>
      </c>
      <c r="BV2273" s="42">
        <v>4.323232</v>
      </c>
      <c r="BW2273" s="42">
        <v>0</v>
      </c>
      <c r="BX2273" s="42">
        <v>0</v>
      </c>
      <c r="BY2273" s="42">
        <v>12.969697</v>
      </c>
      <c r="BZ2273" s="42">
        <v>0</v>
      </c>
      <c r="CA2273" s="42">
        <v>12.969697</v>
      </c>
      <c r="CB2273" s="42">
        <v>103.757576</v>
      </c>
      <c r="CC2273" s="42">
        <v>4.323232</v>
      </c>
      <c r="CD2273" s="42">
        <v>8.6464649999999992</v>
      </c>
      <c r="CE2273" s="42">
        <v>8.6464649999999992</v>
      </c>
      <c r="CF2273" s="42">
        <v>8.6464649999999992</v>
      </c>
      <c r="CG2273" s="42">
        <v>25.939394</v>
      </c>
      <c r="CH2273" s="42">
        <v>43.232323000000001</v>
      </c>
      <c r="CI2273" s="42">
        <v>0</v>
      </c>
      <c r="CJ2273" s="42">
        <v>4.323232</v>
      </c>
      <c r="CK2273" s="42">
        <v>121.050505</v>
      </c>
      <c r="CL2273" s="42">
        <v>0</v>
      </c>
      <c r="CM2273" s="42">
        <v>0</v>
      </c>
      <c r="CN2273" s="42">
        <v>0</v>
      </c>
      <c r="CO2273" s="42">
        <v>0</v>
      </c>
      <c r="CP2273" s="42">
        <v>8.6464649999999992</v>
      </c>
      <c r="CQ2273" s="42">
        <v>4.323232</v>
      </c>
      <c r="CR2273" s="42">
        <v>99.434342999999998</v>
      </c>
      <c r="CS2273" s="42">
        <v>8.6464649999999992</v>
      </c>
    </row>
    <row r="2274" spans="1:97">
      <c r="A2274" s="40" t="s">
        <v>5257</v>
      </c>
      <c r="B2274" s="40" t="s">
        <v>289</v>
      </c>
      <c r="C2274" s="40" t="s">
        <v>4176</v>
      </c>
      <c r="D2274" s="40" t="s">
        <v>4187</v>
      </c>
      <c r="E2274" s="40" t="s">
        <v>4188</v>
      </c>
      <c r="F2274" s="40" t="s">
        <v>2814</v>
      </c>
      <c r="G2274" s="41" t="s">
        <v>294</v>
      </c>
      <c r="H2274" s="40" t="s">
        <v>5258</v>
      </c>
      <c r="I2274" s="42">
        <v>39</v>
      </c>
      <c r="J2274" s="42">
        <v>3.65625</v>
      </c>
      <c r="K2274" s="42">
        <v>6.09375</v>
      </c>
      <c r="L2274" s="42">
        <v>3.65625</v>
      </c>
      <c r="M2274" s="42">
        <v>7.3125</v>
      </c>
      <c r="N2274" s="42">
        <v>13.40625</v>
      </c>
      <c r="O2274" s="42">
        <v>4.875</v>
      </c>
      <c r="P2274" s="42">
        <v>7</v>
      </c>
      <c r="Q2274" s="42">
        <v>8</v>
      </c>
      <c r="R2274" s="42">
        <v>6</v>
      </c>
      <c r="S2274" s="42">
        <v>12</v>
      </c>
      <c r="T2274" s="42">
        <v>12</v>
      </c>
      <c r="U2274" s="42">
        <v>8</v>
      </c>
      <c r="V2274" s="42">
        <v>19.5</v>
      </c>
      <c r="W2274" s="42">
        <v>0</v>
      </c>
      <c r="X2274" s="42">
        <v>4.875</v>
      </c>
      <c r="Y2274" s="42">
        <v>2.4375</v>
      </c>
      <c r="Z2274" s="42">
        <v>2.4375</v>
      </c>
      <c r="AA2274" s="42">
        <v>6.09375</v>
      </c>
      <c r="AB2274" s="42">
        <v>3.65625</v>
      </c>
      <c r="AC2274" s="42">
        <v>0</v>
      </c>
      <c r="AD2274" s="42">
        <v>1.21875</v>
      </c>
      <c r="AE2274" s="42">
        <v>12.1875</v>
      </c>
      <c r="AF2274" s="42">
        <v>6.09375</v>
      </c>
      <c r="AG2274" s="42">
        <v>19.5</v>
      </c>
      <c r="AH2274" s="42">
        <v>3.65625</v>
      </c>
      <c r="AI2274" s="42">
        <v>1.21875</v>
      </c>
      <c r="AJ2274" s="42">
        <v>1.21875</v>
      </c>
      <c r="AK2274" s="42">
        <v>4.875</v>
      </c>
      <c r="AL2274" s="42">
        <v>7.3125</v>
      </c>
      <c r="AM2274" s="42">
        <v>1.21875</v>
      </c>
      <c r="AN2274" s="42">
        <v>0</v>
      </c>
      <c r="AO2274" s="42">
        <v>3.65625</v>
      </c>
      <c r="AP2274" s="42">
        <v>9.75</v>
      </c>
      <c r="AQ2274" s="42">
        <v>6.09375</v>
      </c>
      <c r="AR2274" s="42">
        <v>29.25</v>
      </c>
      <c r="AS2274" s="42">
        <v>0</v>
      </c>
      <c r="AT2274" s="42">
        <v>0</v>
      </c>
      <c r="AU2274" s="42">
        <v>0</v>
      </c>
      <c r="AV2274" s="42">
        <v>0</v>
      </c>
      <c r="AW2274" s="42">
        <v>4.875</v>
      </c>
      <c r="AX2274" s="42">
        <v>9.75</v>
      </c>
      <c r="AY2274" s="42">
        <v>14.625</v>
      </c>
      <c r="AZ2274" s="42">
        <v>0</v>
      </c>
      <c r="BA2274" s="42">
        <v>19.5</v>
      </c>
      <c r="BB2274" s="42">
        <v>0</v>
      </c>
      <c r="BC2274" s="42">
        <v>0</v>
      </c>
      <c r="BD2274" s="42">
        <v>0</v>
      </c>
      <c r="BE2274" s="42">
        <v>0</v>
      </c>
      <c r="BF2274" s="42">
        <v>0</v>
      </c>
      <c r="BG2274" s="42">
        <v>9.75</v>
      </c>
      <c r="BH2274" s="42">
        <v>9.75</v>
      </c>
      <c r="BI2274" s="42">
        <v>0</v>
      </c>
      <c r="BJ2274" s="42">
        <v>9.75</v>
      </c>
      <c r="BK2274" s="42">
        <v>0</v>
      </c>
      <c r="BL2274" s="42">
        <v>0</v>
      </c>
      <c r="BM2274" s="42">
        <v>0</v>
      </c>
      <c r="BN2274" s="42">
        <v>0</v>
      </c>
      <c r="BO2274" s="42">
        <v>4.875</v>
      </c>
      <c r="BP2274" s="42">
        <v>0</v>
      </c>
      <c r="BQ2274" s="42">
        <v>4.875</v>
      </c>
      <c r="BR2274" s="42">
        <v>0</v>
      </c>
      <c r="BS2274" s="42">
        <v>4.875</v>
      </c>
      <c r="BT2274" s="42">
        <v>0</v>
      </c>
      <c r="BU2274" s="42">
        <v>0</v>
      </c>
      <c r="BV2274" s="42">
        <v>0</v>
      </c>
      <c r="BW2274" s="42">
        <v>0</v>
      </c>
      <c r="BX2274" s="42">
        <v>0</v>
      </c>
      <c r="BY2274" s="42">
        <v>4.875</v>
      </c>
      <c r="BZ2274" s="42">
        <v>0</v>
      </c>
      <c r="CA2274" s="42">
        <v>0</v>
      </c>
      <c r="CB2274" s="42">
        <v>9.75</v>
      </c>
      <c r="CC2274" s="42">
        <v>0</v>
      </c>
      <c r="CD2274" s="42">
        <v>0</v>
      </c>
      <c r="CE2274" s="42">
        <v>0</v>
      </c>
      <c r="CF2274" s="42">
        <v>0</v>
      </c>
      <c r="CG2274" s="42">
        <v>4.875</v>
      </c>
      <c r="CH2274" s="42">
        <v>4.875</v>
      </c>
      <c r="CI2274" s="42">
        <v>0</v>
      </c>
      <c r="CJ2274" s="42">
        <v>0</v>
      </c>
      <c r="CK2274" s="42">
        <v>14.625</v>
      </c>
      <c r="CL2274" s="42">
        <v>0</v>
      </c>
      <c r="CM2274" s="42">
        <v>0</v>
      </c>
      <c r="CN2274" s="42">
        <v>0</v>
      </c>
      <c r="CO2274" s="42">
        <v>0</v>
      </c>
      <c r="CP2274" s="42">
        <v>0</v>
      </c>
      <c r="CQ2274" s="42">
        <v>0</v>
      </c>
      <c r="CR2274" s="42">
        <v>14.625</v>
      </c>
      <c r="CS2274" s="42">
        <v>0</v>
      </c>
    </row>
    <row r="2275" spans="1:97">
      <c r="A2275" s="40" t="s">
        <v>5259</v>
      </c>
      <c r="B2275" s="40" t="s">
        <v>289</v>
      </c>
      <c r="C2275" s="40" t="s">
        <v>4176</v>
      </c>
      <c r="D2275" s="40" t="s">
        <v>4177</v>
      </c>
      <c r="E2275" s="40" t="s">
        <v>4354</v>
      </c>
      <c r="F2275" s="40" t="s">
        <v>2814</v>
      </c>
      <c r="G2275" s="41" t="s">
        <v>294</v>
      </c>
      <c r="H2275" s="40" t="s">
        <v>5260</v>
      </c>
      <c r="I2275" s="42">
        <v>79</v>
      </c>
      <c r="J2275" s="42">
        <v>15</v>
      </c>
      <c r="K2275" s="42">
        <v>10</v>
      </c>
      <c r="L2275" s="42">
        <v>13</v>
      </c>
      <c r="M2275" s="42">
        <v>15</v>
      </c>
      <c r="N2275" s="42">
        <v>14</v>
      </c>
      <c r="O2275" s="42">
        <v>12</v>
      </c>
      <c r="P2275" s="42">
        <v>10</v>
      </c>
      <c r="Q2275" s="42">
        <v>12</v>
      </c>
      <c r="R2275" s="42">
        <v>18</v>
      </c>
      <c r="S2275" s="42">
        <v>15</v>
      </c>
      <c r="T2275" s="42">
        <v>11</v>
      </c>
      <c r="U2275" s="42">
        <v>13</v>
      </c>
      <c r="V2275" s="42">
        <v>39</v>
      </c>
      <c r="W2275" s="42">
        <v>8</v>
      </c>
      <c r="X2275" s="42">
        <v>2</v>
      </c>
      <c r="Y2275" s="42">
        <v>6</v>
      </c>
      <c r="Z2275" s="42">
        <v>10</v>
      </c>
      <c r="AA2275" s="42">
        <v>8</v>
      </c>
      <c r="AB2275" s="42">
        <v>5</v>
      </c>
      <c r="AC2275" s="42">
        <v>0</v>
      </c>
      <c r="AD2275" s="42">
        <v>9</v>
      </c>
      <c r="AE2275" s="42">
        <v>22</v>
      </c>
      <c r="AF2275" s="42">
        <v>8</v>
      </c>
      <c r="AG2275" s="42">
        <v>40</v>
      </c>
      <c r="AH2275" s="42">
        <v>7</v>
      </c>
      <c r="AI2275" s="42">
        <v>8</v>
      </c>
      <c r="AJ2275" s="42">
        <v>7</v>
      </c>
      <c r="AK2275" s="42">
        <v>5</v>
      </c>
      <c r="AL2275" s="42">
        <v>6</v>
      </c>
      <c r="AM2275" s="42">
        <v>7</v>
      </c>
      <c r="AN2275" s="42">
        <v>0</v>
      </c>
      <c r="AO2275" s="42">
        <v>9</v>
      </c>
      <c r="AP2275" s="42">
        <v>21</v>
      </c>
      <c r="AQ2275" s="42">
        <v>10</v>
      </c>
      <c r="AR2275" s="42">
        <v>64</v>
      </c>
      <c r="AS2275" s="42">
        <v>12</v>
      </c>
      <c r="AT2275" s="42">
        <v>0</v>
      </c>
      <c r="AU2275" s="42">
        <v>4</v>
      </c>
      <c r="AV2275" s="42">
        <v>0</v>
      </c>
      <c r="AW2275" s="42">
        <v>4</v>
      </c>
      <c r="AX2275" s="42">
        <v>4</v>
      </c>
      <c r="AY2275" s="42">
        <v>24</v>
      </c>
      <c r="AZ2275" s="42">
        <v>16</v>
      </c>
      <c r="BA2275" s="42">
        <v>36</v>
      </c>
      <c r="BB2275" s="42">
        <v>12</v>
      </c>
      <c r="BC2275" s="42">
        <v>0</v>
      </c>
      <c r="BD2275" s="42">
        <v>0</v>
      </c>
      <c r="BE2275" s="42">
        <v>0</v>
      </c>
      <c r="BF2275" s="42">
        <v>4</v>
      </c>
      <c r="BG2275" s="42">
        <v>4</v>
      </c>
      <c r="BH2275" s="42">
        <v>12</v>
      </c>
      <c r="BI2275" s="42">
        <v>4</v>
      </c>
      <c r="BJ2275" s="42">
        <v>28</v>
      </c>
      <c r="BK2275" s="42">
        <v>0</v>
      </c>
      <c r="BL2275" s="42">
        <v>0</v>
      </c>
      <c r="BM2275" s="42">
        <v>4</v>
      </c>
      <c r="BN2275" s="42">
        <v>0</v>
      </c>
      <c r="BO2275" s="42">
        <v>0</v>
      </c>
      <c r="BP2275" s="42">
        <v>0</v>
      </c>
      <c r="BQ2275" s="42">
        <v>12</v>
      </c>
      <c r="BR2275" s="42">
        <v>12</v>
      </c>
      <c r="BS2275" s="42">
        <v>8</v>
      </c>
      <c r="BT2275" s="42">
        <v>0</v>
      </c>
      <c r="BU2275" s="42">
        <v>0</v>
      </c>
      <c r="BV2275" s="42">
        <v>0</v>
      </c>
      <c r="BW2275" s="42">
        <v>0</v>
      </c>
      <c r="BX2275" s="42">
        <v>0</v>
      </c>
      <c r="BY2275" s="42">
        <v>0</v>
      </c>
      <c r="BZ2275" s="42">
        <v>0</v>
      </c>
      <c r="CA2275" s="42">
        <v>8</v>
      </c>
      <c r="CB2275" s="42">
        <v>24</v>
      </c>
      <c r="CC2275" s="42">
        <v>8</v>
      </c>
      <c r="CD2275" s="42">
        <v>0</v>
      </c>
      <c r="CE2275" s="42">
        <v>4</v>
      </c>
      <c r="CF2275" s="42">
        <v>0</v>
      </c>
      <c r="CG2275" s="42">
        <v>4</v>
      </c>
      <c r="CH2275" s="42">
        <v>4</v>
      </c>
      <c r="CI2275" s="42">
        <v>0</v>
      </c>
      <c r="CJ2275" s="42">
        <v>4</v>
      </c>
      <c r="CK2275" s="42">
        <v>32</v>
      </c>
      <c r="CL2275" s="42">
        <v>4</v>
      </c>
      <c r="CM2275" s="42">
        <v>0</v>
      </c>
      <c r="CN2275" s="42">
        <v>0</v>
      </c>
      <c r="CO2275" s="42">
        <v>0</v>
      </c>
      <c r="CP2275" s="42">
        <v>0</v>
      </c>
      <c r="CQ2275" s="42">
        <v>0</v>
      </c>
      <c r="CR2275" s="42">
        <v>24</v>
      </c>
      <c r="CS2275" s="42">
        <v>4</v>
      </c>
    </row>
    <row r="2276" spans="1:97">
      <c r="A2276" s="40" t="s">
        <v>5261</v>
      </c>
      <c r="B2276" s="40" t="s">
        <v>289</v>
      </c>
      <c r="C2276" s="40" t="s">
        <v>4176</v>
      </c>
      <c r="D2276" s="40" t="s">
        <v>4187</v>
      </c>
      <c r="E2276" s="40" t="s">
        <v>4221</v>
      </c>
      <c r="F2276" s="40" t="s">
        <v>4195</v>
      </c>
      <c r="G2276" s="41" t="s">
        <v>294</v>
      </c>
      <c r="H2276" s="40" t="s">
        <v>5262</v>
      </c>
      <c r="I2276" s="42">
        <v>603</v>
      </c>
      <c r="J2276" s="42">
        <v>61</v>
      </c>
      <c r="K2276" s="42">
        <v>62</v>
      </c>
      <c r="L2276" s="42">
        <v>79</v>
      </c>
      <c r="M2276" s="42">
        <v>102</v>
      </c>
      <c r="N2276" s="42">
        <v>120</v>
      </c>
      <c r="O2276" s="42">
        <v>179</v>
      </c>
      <c r="P2276" s="42">
        <v>68</v>
      </c>
      <c r="Q2276" s="42">
        <v>101</v>
      </c>
      <c r="R2276" s="42">
        <v>123</v>
      </c>
      <c r="S2276" s="42">
        <v>101</v>
      </c>
      <c r="T2276" s="42">
        <v>119</v>
      </c>
      <c r="U2276" s="42">
        <v>141</v>
      </c>
      <c r="V2276" s="42">
        <v>275</v>
      </c>
      <c r="W2276" s="42">
        <v>26</v>
      </c>
      <c r="X2276" s="42">
        <v>32</v>
      </c>
      <c r="Y2276" s="42">
        <v>43</v>
      </c>
      <c r="Z2276" s="42">
        <v>53</v>
      </c>
      <c r="AA2276" s="42">
        <v>63</v>
      </c>
      <c r="AB2276" s="42">
        <v>52</v>
      </c>
      <c r="AC2276" s="42">
        <v>6</v>
      </c>
      <c r="AD2276" s="42">
        <v>38</v>
      </c>
      <c r="AE2276" s="42">
        <v>140</v>
      </c>
      <c r="AF2276" s="42">
        <v>97</v>
      </c>
      <c r="AG2276" s="42">
        <v>328</v>
      </c>
      <c r="AH2276" s="42">
        <v>35</v>
      </c>
      <c r="AI2276" s="42">
        <v>30</v>
      </c>
      <c r="AJ2276" s="42">
        <v>36</v>
      </c>
      <c r="AK2276" s="42">
        <v>49</v>
      </c>
      <c r="AL2276" s="42">
        <v>57</v>
      </c>
      <c r="AM2276" s="42">
        <v>102</v>
      </c>
      <c r="AN2276" s="42">
        <v>19</v>
      </c>
      <c r="AO2276" s="42">
        <v>42</v>
      </c>
      <c r="AP2276" s="42">
        <v>133</v>
      </c>
      <c r="AQ2276" s="42">
        <v>153</v>
      </c>
      <c r="AR2276" s="42">
        <v>556</v>
      </c>
      <c r="AS2276" s="42">
        <v>28</v>
      </c>
      <c r="AT2276" s="42">
        <v>28</v>
      </c>
      <c r="AU2276" s="42">
        <v>20</v>
      </c>
      <c r="AV2276" s="42">
        <v>36</v>
      </c>
      <c r="AW2276" s="42">
        <v>56</v>
      </c>
      <c r="AX2276" s="42">
        <v>44</v>
      </c>
      <c r="AY2276" s="42">
        <v>308</v>
      </c>
      <c r="AZ2276" s="42">
        <v>36</v>
      </c>
      <c r="BA2276" s="42">
        <v>248</v>
      </c>
      <c r="BB2276" s="42">
        <v>24</v>
      </c>
      <c r="BC2276" s="42">
        <v>8</v>
      </c>
      <c r="BD2276" s="42">
        <v>8</v>
      </c>
      <c r="BE2276" s="42">
        <v>16</v>
      </c>
      <c r="BF2276" s="42">
        <v>20</v>
      </c>
      <c r="BG2276" s="42">
        <v>32</v>
      </c>
      <c r="BH2276" s="42">
        <v>116</v>
      </c>
      <c r="BI2276" s="42">
        <v>24</v>
      </c>
      <c r="BJ2276" s="42">
        <v>308</v>
      </c>
      <c r="BK2276" s="42">
        <v>4</v>
      </c>
      <c r="BL2276" s="42">
        <v>20</v>
      </c>
      <c r="BM2276" s="42">
        <v>12</v>
      </c>
      <c r="BN2276" s="42">
        <v>20</v>
      </c>
      <c r="BO2276" s="42">
        <v>36</v>
      </c>
      <c r="BP2276" s="42">
        <v>12</v>
      </c>
      <c r="BQ2276" s="42">
        <v>192</v>
      </c>
      <c r="BR2276" s="42">
        <v>12</v>
      </c>
      <c r="BS2276" s="42">
        <v>40</v>
      </c>
      <c r="BT2276" s="42">
        <v>4</v>
      </c>
      <c r="BU2276" s="42">
        <v>0</v>
      </c>
      <c r="BV2276" s="42">
        <v>4</v>
      </c>
      <c r="BW2276" s="42">
        <v>4</v>
      </c>
      <c r="BX2276" s="42">
        <v>4</v>
      </c>
      <c r="BY2276" s="42">
        <v>4</v>
      </c>
      <c r="BZ2276" s="42">
        <v>0</v>
      </c>
      <c r="CA2276" s="42">
        <v>20</v>
      </c>
      <c r="CB2276" s="42">
        <v>152</v>
      </c>
      <c r="CC2276" s="42">
        <v>20</v>
      </c>
      <c r="CD2276" s="42">
        <v>12</v>
      </c>
      <c r="CE2276" s="42">
        <v>12</v>
      </c>
      <c r="CF2276" s="42">
        <v>28</v>
      </c>
      <c r="CG2276" s="42">
        <v>40</v>
      </c>
      <c r="CH2276" s="42">
        <v>32</v>
      </c>
      <c r="CI2276" s="42">
        <v>0</v>
      </c>
      <c r="CJ2276" s="42">
        <v>8</v>
      </c>
      <c r="CK2276" s="42">
        <v>364</v>
      </c>
      <c r="CL2276" s="42">
        <v>4</v>
      </c>
      <c r="CM2276" s="42">
        <v>16</v>
      </c>
      <c r="CN2276" s="42">
        <v>4</v>
      </c>
      <c r="CO2276" s="42">
        <v>4</v>
      </c>
      <c r="CP2276" s="42">
        <v>12</v>
      </c>
      <c r="CQ2276" s="42">
        <v>8</v>
      </c>
      <c r="CR2276" s="42">
        <v>308</v>
      </c>
      <c r="CS2276" s="42">
        <v>8</v>
      </c>
    </row>
    <row r="2277" spans="1:97">
      <c r="A2277" s="40" t="s">
        <v>5263</v>
      </c>
      <c r="B2277" s="40" t="s">
        <v>289</v>
      </c>
      <c r="C2277" s="40" t="s">
        <v>4176</v>
      </c>
      <c r="D2277" s="40" t="s">
        <v>4177</v>
      </c>
      <c r="E2277" s="40" t="s">
        <v>4354</v>
      </c>
      <c r="F2277" s="40" t="s">
        <v>2814</v>
      </c>
      <c r="G2277" s="41" t="s">
        <v>294</v>
      </c>
      <c r="H2277" s="40" t="s">
        <v>5264</v>
      </c>
      <c r="I2277" s="42">
        <v>189</v>
      </c>
      <c r="J2277" s="42">
        <v>22.640625</v>
      </c>
      <c r="K2277" s="42">
        <v>20.671875</v>
      </c>
      <c r="L2277" s="42">
        <v>26.578125</v>
      </c>
      <c r="M2277" s="42">
        <v>44.296875</v>
      </c>
      <c r="N2277" s="42">
        <v>37.40625</v>
      </c>
      <c r="O2277" s="42">
        <v>37.40625</v>
      </c>
      <c r="P2277" s="42">
        <v>24</v>
      </c>
      <c r="Q2277" s="42">
        <v>28</v>
      </c>
      <c r="R2277" s="42">
        <v>39</v>
      </c>
      <c r="S2277" s="42">
        <v>44</v>
      </c>
      <c r="T2277" s="42">
        <v>47</v>
      </c>
      <c r="U2277" s="42">
        <v>15</v>
      </c>
      <c r="V2277" s="42">
        <v>90.5625</v>
      </c>
      <c r="W2277" s="42">
        <v>10.828125</v>
      </c>
      <c r="X2277" s="42">
        <v>9.84375</v>
      </c>
      <c r="Y2277" s="42">
        <v>11.8125</v>
      </c>
      <c r="Z2277" s="42">
        <v>21.65625</v>
      </c>
      <c r="AA2277" s="42">
        <v>19.6875</v>
      </c>
      <c r="AB2277" s="42">
        <v>14.765625</v>
      </c>
      <c r="AC2277" s="42">
        <v>1.96875</v>
      </c>
      <c r="AD2277" s="42">
        <v>12.796875</v>
      </c>
      <c r="AE2277" s="42">
        <v>50.203125</v>
      </c>
      <c r="AF2277" s="42">
        <v>27.5625</v>
      </c>
      <c r="AG2277" s="42">
        <v>98.4375</v>
      </c>
      <c r="AH2277" s="42">
        <v>11.8125</v>
      </c>
      <c r="AI2277" s="42">
        <v>10.828125</v>
      </c>
      <c r="AJ2277" s="42">
        <v>14.765625</v>
      </c>
      <c r="AK2277" s="42">
        <v>22.640625</v>
      </c>
      <c r="AL2277" s="42">
        <v>17.71875</v>
      </c>
      <c r="AM2277" s="42">
        <v>17.71875</v>
      </c>
      <c r="AN2277" s="42">
        <v>2.953125</v>
      </c>
      <c r="AO2277" s="42">
        <v>14.765625</v>
      </c>
      <c r="AP2277" s="42">
        <v>51.1875</v>
      </c>
      <c r="AQ2277" s="42">
        <v>32.484375</v>
      </c>
      <c r="AR2277" s="42">
        <v>169.3125</v>
      </c>
      <c r="AS2277" s="42">
        <v>11.8125</v>
      </c>
      <c r="AT2277" s="42">
        <v>7.875</v>
      </c>
      <c r="AU2277" s="42">
        <v>0</v>
      </c>
      <c r="AV2277" s="42">
        <v>11.8125</v>
      </c>
      <c r="AW2277" s="42">
        <v>35.4375</v>
      </c>
      <c r="AX2277" s="42">
        <v>19.6875</v>
      </c>
      <c r="AY2277" s="42">
        <v>74.8125</v>
      </c>
      <c r="AZ2277" s="42">
        <v>7.875</v>
      </c>
      <c r="BA2277" s="42">
        <v>82.6875</v>
      </c>
      <c r="BB2277" s="42">
        <v>7.875</v>
      </c>
      <c r="BC2277" s="42">
        <v>7.875</v>
      </c>
      <c r="BD2277" s="42">
        <v>0</v>
      </c>
      <c r="BE2277" s="42">
        <v>3.9375</v>
      </c>
      <c r="BF2277" s="42">
        <v>3.9375</v>
      </c>
      <c r="BG2277" s="42">
        <v>19.6875</v>
      </c>
      <c r="BH2277" s="42">
        <v>39.375</v>
      </c>
      <c r="BI2277" s="42">
        <v>0</v>
      </c>
      <c r="BJ2277" s="42">
        <v>86.625</v>
      </c>
      <c r="BK2277" s="42">
        <v>3.9375</v>
      </c>
      <c r="BL2277" s="42">
        <v>0</v>
      </c>
      <c r="BM2277" s="42">
        <v>0</v>
      </c>
      <c r="BN2277" s="42">
        <v>7.875</v>
      </c>
      <c r="BO2277" s="42">
        <v>31.5</v>
      </c>
      <c r="BP2277" s="42">
        <v>0</v>
      </c>
      <c r="BQ2277" s="42">
        <v>35.4375</v>
      </c>
      <c r="BR2277" s="42">
        <v>7.875</v>
      </c>
      <c r="BS2277" s="42">
        <v>19.6875</v>
      </c>
      <c r="BT2277" s="42">
        <v>0</v>
      </c>
      <c r="BU2277" s="42">
        <v>0</v>
      </c>
      <c r="BV2277" s="42">
        <v>0</v>
      </c>
      <c r="BW2277" s="42">
        <v>7.875</v>
      </c>
      <c r="BX2277" s="42">
        <v>7.875</v>
      </c>
      <c r="BY2277" s="42">
        <v>0</v>
      </c>
      <c r="BZ2277" s="42">
        <v>0</v>
      </c>
      <c r="CA2277" s="42">
        <v>3.9375</v>
      </c>
      <c r="CB2277" s="42">
        <v>59.0625</v>
      </c>
      <c r="CC2277" s="42">
        <v>7.875</v>
      </c>
      <c r="CD2277" s="42">
        <v>7.875</v>
      </c>
      <c r="CE2277" s="42">
        <v>0</v>
      </c>
      <c r="CF2277" s="42">
        <v>3.9375</v>
      </c>
      <c r="CG2277" s="42">
        <v>19.6875</v>
      </c>
      <c r="CH2277" s="42">
        <v>15.75</v>
      </c>
      <c r="CI2277" s="42">
        <v>0</v>
      </c>
      <c r="CJ2277" s="42">
        <v>3.9375</v>
      </c>
      <c r="CK2277" s="42">
        <v>90.5625</v>
      </c>
      <c r="CL2277" s="42">
        <v>3.9375</v>
      </c>
      <c r="CM2277" s="42">
        <v>0</v>
      </c>
      <c r="CN2277" s="42">
        <v>0</v>
      </c>
      <c r="CO2277" s="42">
        <v>0</v>
      </c>
      <c r="CP2277" s="42">
        <v>7.875</v>
      </c>
      <c r="CQ2277" s="42">
        <v>3.9375</v>
      </c>
      <c r="CR2277" s="42">
        <v>74.8125</v>
      </c>
      <c r="CS2277" s="42">
        <v>0</v>
      </c>
    </row>
    <row r="2278" spans="1:97">
      <c r="A2278" s="40" t="s">
        <v>5265</v>
      </c>
      <c r="B2278" s="40" t="s">
        <v>289</v>
      </c>
      <c r="C2278" s="40" t="s">
        <v>4176</v>
      </c>
      <c r="D2278" s="40" t="s">
        <v>4187</v>
      </c>
      <c r="E2278" s="40" t="s">
        <v>4191</v>
      </c>
      <c r="F2278" s="40" t="s">
        <v>2814</v>
      </c>
      <c r="G2278" s="41" t="s">
        <v>294</v>
      </c>
      <c r="H2278" s="40" t="s">
        <v>5266</v>
      </c>
      <c r="I2278" s="42">
        <v>511</v>
      </c>
      <c r="J2278" s="42">
        <v>86.734150999999997</v>
      </c>
      <c r="K2278" s="42">
        <v>84.644171999999998</v>
      </c>
      <c r="L2278" s="42">
        <v>112.858896</v>
      </c>
      <c r="M2278" s="42">
        <v>119.128834</v>
      </c>
      <c r="N2278" s="42">
        <v>72.104293999999996</v>
      </c>
      <c r="O2278" s="42">
        <v>35.529651999999999</v>
      </c>
      <c r="P2278" s="42">
        <v>91</v>
      </c>
      <c r="Q2278" s="42">
        <v>69</v>
      </c>
      <c r="R2278" s="42">
        <v>106</v>
      </c>
      <c r="S2278" s="42">
        <v>82</v>
      </c>
      <c r="T2278" s="42">
        <v>54</v>
      </c>
      <c r="U2278" s="42">
        <v>20</v>
      </c>
      <c r="V2278" s="42">
        <v>249.752556</v>
      </c>
      <c r="W2278" s="42">
        <v>38.664622000000001</v>
      </c>
      <c r="X2278" s="42">
        <v>43.889570999999997</v>
      </c>
      <c r="Y2278" s="42">
        <v>55.384458000000002</v>
      </c>
      <c r="Z2278" s="42">
        <v>63.744376000000003</v>
      </c>
      <c r="AA2278" s="42">
        <v>31.349692999999998</v>
      </c>
      <c r="AB2278" s="42">
        <v>16.719836000000001</v>
      </c>
      <c r="AC2278" s="42">
        <v>0</v>
      </c>
      <c r="AD2278" s="42">
        <v>65.834356</v>
      </c>
      <c r="AE2278" s="42">
        <v>148.38854799999999</v>
      </c>
      <c r="AF2278" s="42">
        <v>35.529651999999999</v>
      </c>
      <c r="AG2278" s="42">
        <v>261.24744399999997</v>
      </c>
      <c r="AH2278" s="42">
        <v>48.06953</v>
      </c>
      <c r="AI2278" s="42">
        <v>40.754601000000001</v>
      </c>
      <c r="AJ2278" s="42">
        <v>57.474437999999999</v>
      </c>
      <c r="AK2278" s="42">
        <v>55.384458000000002</v>
      </c>
      <c r="AL2278" s="42">
        <v>40.754601000000001</v>
      </c>
      <c r="AM2278" s="42">
        <v>16.719836000000001</v>
      </c>
      <c r="AN2278" s="42">
        <v>2.0899800000000002</v>
      </c>
      <c r="AO2278" s="42">
        <v>68.969324999999998</v>
      </c>
      <c r="AP2278" s="42">
        <v>153.613497</v>
      </c>
      <c r="AQ2278" s="42">
        <v>38.664622000000001</v>
      </c>
      <c r="AR2278" s="42">
        <v>392.916155</v>
      </c>
      <c r="AS2278" s="42">
        <v>12.539877000000001</v>
      </c>
      <c r="AT2278" s="42">
        <v>33.439672999999999</v>
      </c>
      <c r="AU2278" s="42">
        <v>20.899795999999998</v>
      </c>
      <c r="AV2278" s="42">
        <v>58.519427</v>
      </c>
      <c r="AW2278" s="42">
        <v>75.239264000000006</v>
      </c>
      <c r="AX2278" s="42">
        <v>66.879345999999998</v>
      </c>
      <c r="AY2278" s="42">
        <v>75.239264000000006</v>
      </c>
      <c r="AZ2278" s="42">
        <v>50.159509</v>
      </c>
      <c r="BA2278" s="42">
        <v>196.458078</v>
      </c>
      <c r="BB2278" s="42">
        <v>4.1799590000000002</v>
      </c>
      <c r="BC2278" s="42">
        <v>20.899795999999998</v>
      </c>
      <c r="BD2278" s="42">
        <v>12.539877000000001</v>
      </c>
      <c r="BE2278" s="42">
        <v>29.259713999999999</v>
      </c>
      <c r="BF2278" s="42">
        <v>8.3599180000000004</v>
      </c>
      <c r="BG2278" s="42">
        <v>58.519427</v>
      </c>
      <c r="BH2278" s="42">
        <v>37.619632000000003</v>
      </c>
      <c r="BI2278" s="42">
        <v>25.079754999999999</v>
      </c>
      <c r="BJ2278" s="42">
        <v>196.458078</v>
      </c>
      <c r="BK2278" s="42">
        <v>8.3599180000000004</v>
      </c>
      <c r="BL2278" s="42">
        <v>12.539877000000001</v>
      </c>
      <c r="BM2278" s="42">
        <v>8.3599180000000004</v>
      </c>
      <c r="BN2278" s="42">
        <v>29.259713999999999</v>
      </c>
      <c r="BO2278" s="42">
        <v>66.879345999999998</v>
      </c>
      <c r="BP2278" s="42">
        <v>8.3599180000000004</v>
      </c>
      <c r="BQ2278" s="42">
        <v>37.619632000000003</v>
      </c>
      <c r="BR2278" s="42">
        <v>25.079754999999999</v>
      </c>
      <c r="BS2278" s="42">
        <v>62.699387000000002</v>
      </c>
      <c r="BT2278" s="42">
        <v>0</v>
      </c>
      <c r="BU2278" s="42">
        <v>0</v>
      </c>
      <c r="BV2278" s="42">
        <v>0</v>
      </c>
      <c r="BW2278" s="42">
        <v>0</v>
      </c>
      <c r="BX2278" s="42">
        <v>8.3599180000000004</v>
      </c>
      <c r="BY2278" s="42">
        <v>16.719836000000001</v>
      </c>
      <c r="BZ2278" s="42">
        <v>0</v>
      </c>
      <c r="CA2278" s="42">
        <v>37.619632000000003</v>
      </c>
      <c r="CB2278" s="42">
        <v>229.897751</v>
      </c>
      <c r="CC2278" s="42">
        <v>12.539877000000001</v>
      </c>
      <c r="CD2278" s="42">
        <v>29.259713999999999</v>
      </c>
      <c r="CE2278" s="42">
        <v>16.719836000000001</v>
      </c>
      <c r="CF2278" s="42">
        <v>54.339467999999997</v>
      </c>
      <c r="CG2278" s="42">
        <v>62.699387000000002</v>
      </c>
      <c r="CH2278" s="42">
        <v>45.979550000000003</v>
      </c>
      <c r="CI2278" s="42">
        <v>0</v>
      </c>
      <c r="CJ2278" s="42">
        <v>8.3599180000000004</v>
      </c>
      <c r="CK2278" s="42">
        <v>100.319018</v>
      </c>
      <c r="CL2278" s="42">
        <v>0</v>
      </c>
      <c r="CM2278" s="42">
        <v>4.1799590000000002</v>
      </c>
      <c r="CN2278" s="42">
        <v>4.1799590000000002</v>
      </c>
      <c r="CO2278" s="42">
        <v>4.1799590000000002</v>
      </c>
      <c r="CP2278" s="42">
        <v>4.1799590000000002</v>
      </c>
      <c r="CQ2278" s="42">
        <v>4.1799590000000002</v>
      </c>
      <c r="CR2278" s="42">
        <v>75.239264000000006</v>
      </c>
      <c r="CS2278" s="42">
        <v>4.1799590000000002</v>
      </c>
    </row>
    <row r="2279" spans="1:97">
      <c r="A2279" s="40" t="s">
        <v>5267</v>
      </c>
      <c r="B2279" s="40" t="s">
        <v>289</v>
      </c>
      <c r="C2279" s="40" t="s">
        <v>4176</v>
      </c>
      <c r="D2279" s="40" t="s">
        <v>4177</v>
      </c>
      <c r="E2279" s="40" t="s">
        <v>4286</v>
      </c>
      <c r="F2279" s="40" t="s">
        <v>2814</v>
      </c>
      <c r="G2279" s="41" t="s">
        <v>294</v>
      </c>
      <c r="H2279" s="40" t="s">
        <v>5268</v>
      </c>
      <c r="I2279" s="42">
        <v>832</v>
      </c>
      <c r="J2279" s="42">
        <v>189.86000899999999</v>
      </c>
      <c r="K2279" s="42">
        <v>101.14881800000001</v>
      </c>
      <c r="L2279" s="42">
        <v>209.90078800000001</v>
      </c>
      <c r="M2279" s="42">
        <v>176.03804400000001</v>
      </c>
      <c r="N2279" s="42">
        <v>82.272671000000003</v>
      </c>
      <c r="O2279" s="42">
        <v>72.779669999999996</v>
      </c>
      <c r="P2279" s="42">
        <v>154</v>
      </c>
      <c r="Q2279" s="42">
        <v>118</v>
      </c>
      <c r="R2279" s="42">
        <v>177</v>
      </c>
      <c r="S2279" s="42">
        <v>101</v>
      </c>
      <c r="T2279" s="42">
        <v>82</v>
      </c>
      <c r="U2279" s="42">
        <v>63</v>
      </c>
      <c r="V2279" s="42">
        <v>412.30827799999997</v>
      </c>
      <c r="W2279" s="42">
        <v>103.368227</v>
      </c>
      <c r="X2279" s="42">
        <v>52.683964000000003</v>
      </c>
      <c r="Y2279" s="42">
        <v>93.875226999999995</v>
      </c>
      <c r="Z2279" s="42">
        <v>91.710744000000005</v>
      </c>
      <c r="AA2279" s="42">
        <v>43.245891</v>
      </c>
      <c r="AB2279" s="42">
        <v>27.424223999999999</v>
      </c>
      <c r="AC2279" s="42">
        <v>0</v>
      </c>
      <c r="AD2279" s="42">
        <v>119.18989500000001</v>
      </c>
      <c r="AE2279" s="42">
        <v>242.489047</v>
      </c>
      <c r="AF2279" s="42">
        <v>50.629336000000002</v>
      </c>
      <c r="AG2279" s="42">
        <v>419.69172200000003</v>
      </c>
      <c r="AH2279" s="42">
        <v>86.491782000000001</v>
      </c>
      <c r="AI2279" s="42">
        <v>48.464852999999998</v>
      </c>
      <c r="AJ2279" s="42">
        <v>116.025561</v>
      </c>
      <c r="AK2279" s="42">
        <v>84.327298999999996</v>
      </c>
      <c r="AL2279" s="42">
        <v>39.026780000000002</v>
      </c>
      <c r="AM2279" s="42">
        <v>36.917223999999997</v>
      </c>
      <c r="AN2279" s="42">
        <v>8.4382230000000007</v>
      </c>
      <c r="AO2279" s="42">
        <v>108.642117</v>
      </c>
      <c r="AP2279" s="42">
        <v>237.215158</v>
      </c>
      <c r="AQ2279" s="42">
        <v>73.834447999999995</v>
      </c>
      <c r="AR2279" s="42">
        <v>637.08580900000004</v>
      </c>
      <c r="AS2279" s="42">
        <v>8.4382230000000007</v>
      </c>
      <c r="AT2279" s="42">
        <v>12.657334000000001</v>
      </c>
      <c r="AU2279" s="42">
        <v>25.314668000000001</v>
      </c>
      <c r="AV2279" s="42">
        <v>105.477783</v>
      </c>
      <c r="AW2279" s="42">
        <v>151.88800800000001</v>
      </c>
      <c r="AX2279" s="42">
        <v>88.601337999999998</v>
      </c>
      <c r="AY2279" s="42">
        <v>168.764453</v>
      </c>
      <c r="AZ2279" s="42">
        <v>75.944004000000007</v>
      </c>
      <c r="BA2279" s="42">
        <v>316.43334900000002</v>
      </c>
      <c r="BB2279" s="42">
        <v>8.4382230000000007</v>
      </c>
      <c r="BC2279" s="42">
        <v>8.4382230000000007</v>
      </c>
      <c r="BD2279" s="42">
        <v>16.876445</v>
      </c>
      <c r="BE2279" s="42">
        <v>42.191113000000001</v>
      </c>
      <c r="BF2279" s="42">
        <v>54.848447</v>
      </c>
      <c r="BG2279" s="42">
        <v>71.724891999999997</v>
      </c>
      <c r="BH2279" s="42">
        <v>84.382226000000003</v>
      </c>
      <c r="BI2279" s="42">
        <v>29.533778999999999</v>
      </c>
      <c r="BJ2279" s="42">
        <v>320.65246000000002</v>
      </c>
      <c r="BK2279" s="42">
        <v>0</v>
      </c>
      <c r="BL2279" s="42">
        <v>4.2191109999999998</v>
      </c>
      <c r="BM2279" s="42">
        <v>8.4382230000000007</v>
      </c>
      <c r="BN2279" s="42">
        <v>63.286670000000001</v>
      </c>
      <c r="BO2279" s="42">
        <v>97.039559999999994</v>
      </c>
      <c r="BP2279" s="42">
        <v>16.876445</v>
      </c>
      <c r="BQ2279" s="42">
        <v>84.382226000000003</v>
      </c>
      <c r="BR2279" s="42">
        <v>46.410224999999997</v>
      </c>
      <c r="BS2279" s="42">
        <v>54.848447</v>
      </c>
      <c r="BT2279" s="42">
        <v>0</v>
      </c>
      <c r="BU2279" s="42">
        <v>0</v>
      </c>
      <c r="BV2279" s="42">
        <v>4.2191109999999998</v>
      </c>
      <c r="BW2279" s="42">
        <v>0</v>
      </c>
      <c r="BX2279" s="42">
        <v>0</v>
      </c>
      <c r="BY2279" s="42">
        <v>16.876445</v>
      </c>
      <c r="BZ2279" s="42">
        <v>0</v>
      </c>
      <c r="CA2279" s="42">
        <v>33.752890999999998</v>
      </c>
      <c r="CB2279" s="42">
        <v>358.62446199999999</v>
      </c>
      <c r="CC2279" s="42">
        <v>8.4382230000000007</v>
      </c>
      <c r="CD2279" s="42">
        <v>8.4382230000000007</v>
      </c>
      <c r="CE2279" s="42">
        <v>16.876445</v>
      </c>
      <c r="CF2279" s="42">
        <v>97.039559999999994</v>
      </c>
      <c r="CG2279" s="42">
        <v>139.23067399999999</v>
      </c>
      <c r="CH2279" s="42">
        <v>71.724891999999997</v>
      </c>
      <c r="CI2279" s="42">
        <v>0</v>
      </c>
      <c r="CJ2279" s="42">
        <v>16.876445</v>
      </c>
      <c r="CK2279" s="42">
        <v>223.6129</v>
      </c>
      <c r="CL2279" s="42">
        <v>0</v>
      </c>
      <c r="CM2279" s="42">
        <v>4.2191109999999998</v>
      </c>
      <c r="CN2279" s="42">
        <v>4.2191109999999998</v>
      </c>
      <c r="CO2279" s="42">
        <v>8.4382230000000007</v>
      </c>
      <c r="CP2279" s="42">
        <v>12.657334000000001</v>
      </c>
      <c r="CQ2279" s="42">
        <v>0</v>
      </c>
      <c r="CR2279" s="42">
        <v>168.764453</v>
      </c>
      <c r="CS2279" s="42">
        <v>25.314668000000001</v>
      </c>
    </row>
    <row r="2280" spans="1:97">
      <c r="A2280" s="40" t="s">
        <v>5269</v>
      </c>
      <c r="B2280" s="40" t="s">
        <v>289</v>
      </c>
      <c r="C2280" s="40" t="s">
        <v>4176</v>
      </c>
      <c r="D2280" s="40" t="s">
        <v>4187</v>
      </c>
      <c r="E2280" s="40" t="s">
        <v>4221</v>
      </c>
      <c r="F2280" s="40" t="s">
        <v>4195</v>
      </c>
      <c r="G2280" s="41" t="s">
        <v>294</v>
      </c>
      <c r="H2280" s="40" t="s">
        <v>5270</v>
      </c>
      <c r="I2280" s="42">
        <v>132</v>
      </c>
      <c r="J2280" s="42">
        <v>10.297872</v>
      </c>
      <c r="K2280" s="42">
        <v>17.787234000000002</v>
      </c>
      <c r="L2280" s="42">
        <v>14.042553</v>
      </c>
      <c r="M2280" s="42">
        <v>33.702128000000002</v>
      </c>
      <c r="N2280" s="42">
        <v>30.893616999999999</v>
      </c>
      <c r="O2280" s="42">
        <v>25.276596000000001</v>
      </c>
      <c r="P2280" s="42">
        <v>22</v>
      </c>
      <c r="Q2280" s="42">
        <v>18</v>
      </c>
      <c r="R2280" s="42">
        <v>33</v>
      </c>
      <c r="S2280" s="42">
        <v>27</v>
      </c>
      <c r="T2280" s="42">
        <v>36</v>
      </c>
      <c r="U2280" s="42">
        <v>12</v>
      </c>
      <c r="V2280" s="42">
        <v>68.340425999999994</v>
      </c>
      <c r="W2280" s="42">
        <v>3.7446809999999999</v>
      </c>
      <c r="X2280" s="42">
        <v>12.170213</v>
      </c>
      <c r="Y2280" s="42">
        <v>6.553191</v>
      </c>
      <c r="Z2280" s="42">
        <v>20.595745000000001</v>
      </c>
      <c r="AA2280" s="42">
        <v>14.042553</v>
      </c>
      <c r="AB2280" s="42">
        <v>11.234043</v>
      </c>
      <c r="AC2280" s="42">
        <v>0</v>
      </c>
      <c r="AD2280" s="42">
        <v>6.553191</v>
      </c>
      <c r="AE2280" s="42">
        <v>41.191488999999997</v>
      </c>
      <c r="AF2280" s="42">
        <v>20.595745000000001</v>
      </c>
      <c r="AG2280" s="42">
        <v>63.659573999999999</v>
      </c>
      <c r="AH2280" s="42">
        <v>6.553191</v>
      </c>
      <c r="AI2280" s="42">
        <v>5.6170210000000003</v>
      </c>
      <c r="AJ2280" s="42">
        <v>7.4893619999999999</v>
      </c>
      <c r="AK2280" s="42">
        <v>13.106382999999999</v>
      </c>
      <c r="AL2280" s="42">
        <v>16.851064000000001</v>
      </c>
      <c r="AM2280" s="42">
        <v>13.106382999999999</v>
      </c>
      <c r="AN2280" s="42">
        <v>0.93616999999999995</v>
      </c>
      <c r="AO2280" s="42">
        <v>8.4255320000000005</v>
      </c>
      <c r="AP2280" s="42">
        <v>29.021277000000001</v>
      </c>
      <c r="AQ2280" s="42">
        <v>26.212765999999998</v>
      </c>
      <c r="AR2280" s="42">
        <v>119.829787</v>
      </c>
      <c r="AS2280" s="42">
        <v>3.7446809999999999</v>
      </c>
      <c r="AT2280" s="42">
        <v>0</v>
      </c>
      <c r="AU2280" s="42">
        <v>0</v>
      </c>
      <c r="AV2280" s="42">
        <v>7.4893619999999999</v>
      </c>
      <c r="AW2280" s="42">
        <v>18.723403999999999</v>
      </c>
      <c r="AX2280" s="42">
        <v>11.234043</v>
      </c>
      <c r="AY2280" s="42">
        <v>71.148936000000006</v>
      </c>
      <c r="AZ2280" s="42">
        <v>7.4893619999999999</v>
      </c>
      <c r="BA2280" s="42">
        <v>63.659573999999999</v>
      </c>
      <c r="BB2280" s="42">
        <v>3.7446809999999999</v>
      </c>
      <c r="BC2280" s="42">
        <v>0</v>
      </c>
      <c r="BD2280" s="42">
        <v>0</v>
      </c>
      <c r="BE2280" s="42">
        <v>3.7446809999999999</v>
      </c>
      <c r="BF2280" s="42">
        <v>3.7446809999999999</v>
      </c>
      <c r="BG2280" s="42">
        <v>11.234043</v>
      </c>
      <c r="BH2280" s="42">
        <v>33.702128000000002</v>
      </c>
      <c r="BI2280" s="42">
        <v>7.4893619999999999</v>
      </c>
      <c r="BJ2280" s="42">
        <v>56.170212999999997</v>
      </c>
      <c r="BK2280" s="42">
        <v>0</v>
      </c>
      <c r="BL2280" s="42">
        <v>0</v>
      </c>
      <c r="BM2280" s="42">
        <v>0</v>
      </c>
      <c r="BN2280" s="42">
        <v>3.7446809999999999</v>
      </c>
      <c r="BO2280" s="42">
        <v>14.978723</v>
      </c>
      <c r="BP2280" s="42">
        <v>0</v>
      </c>
      <c r="BQ2280" s="42">
        <v>37.446809000000002</v>
      </c>
      <c r="BR2280" s="42">
        <v>0</v>
      </c>
      <c r="BS2280" s="42">
        <v>3.7446809999999999</v>
      </c>
      <c r="BT2280" s="42">
        <v>0</v>
      </c>
      <c r="BU2280" s="42">
        <v>0</v>
      </c>
      <c r="BV2280" s="42">
        <v>0</v>
      </c>
      <c r="BW2280" s="42">
        <v>0</v>
      </c>
      <c r="BX2280" s="42">
        <v>0</v>
      </c>
      <c r="BY2280" s="42">
        <v>0</v>
      </c>
      <c r="BZ2280" s="42">
        <v>0</v>
      </c>
      <c r="CA2280" s="42">
        <v>3.7446809999999999</v>
      </c>
      <c r="CB2280" s="42">
        <v>48.680850999999997</v>
      </c>
      <c r="CC2280" s="42">
        <v>3.7446809999999999</v>
      </c>
      <c r="CD2280" s="42">
        <v>0</v>
      </c>
      <c r="CE2280" s="42">
        <v>0</v>
      </c>
      <c r="CF2280" s="42">
        <v>7.4893619999999999</v>
      </c>
      <c r="CG2280" s="42">
        <v>18.723403999999999</v>
      </c>
      <c r="CH2280" s="42">
        <v>11.234043</v>
      </c>
      <c r="CI2280" s="42">
        <v>3.7446809999999999</v>
      </c>
      <c r="CJ2280" s="42">
        <v>3.7446809999999999</v>
      </c>
      <c r="CK2280" s="42">
        <v>67.404255000000006</v>
      </c>
      <c r="CL2280" s="42">
        <v>0</v>
      </c>
      <c r="CM2280" s="42">
        <v>0</v>
      </c>
      <c r="CN2280" s="42">
        <v>0</v>
      </c>
      <c r="CO2280" s="42">
        <v>0</v>
      </c>
      <c r="CP2280" s="42">
        <v>0</v>
      </c>
      <c r="CQ2280" s="42">
        <v>0</v>
      </c>
      <c r="CR2280" s="42">
        <v>67.404255000000006</v>
      </c>
      <c r="CS2280" s="42">
        <v>0</v>
      </c>
    </row>
    <row r="2281" spans="1:97">
      <c r="A2281" s="40" t="s">
        <v>5271</v>
      </c>
      <c r="B2281" s="40" t="s">
        <v>289</v>
      </c>
      <c r="C2281" s="40" t="s">
        <v>4176</v>
      </c>
      <c r="D2281" s="40" t="s">
        <v>4201</v>
      </c>
      <c r="E2281" s="40" t="s">
        <v>4202</v>
      </c>
      <c r="F2281" s="40" t="s">
        <v>2903</v>
      </c>
      <c r="G2281" s="41" t="s">
        <v>294</v>
      </c>
      <c r="H2281" s="40" t="s">
        <v>5272</v>
      </c>
      <c r="I2281" s="42">
        <v>691</v>
      </c>
      <c r="J2281" s="42">
        <v>97.091181000000006</v>
      </c>
      <c r="K2281" s="42">
        <v>122.913303</v>
      </c>
      <c r="L2281" s="42">
        <v>108.452915</v>
      </c>
      <c r="M2281" s="42">
        <v>170.42600899999999</v>
      </c>
      <c r="N2281" s="42">
        <v>128.07772800000001</v>
      </c>
      <c r="O2281" s="42">
        <v>64.038864000000004</v>
      </c>
      <c r="P2281" s="42">
        <v>97</v>
      </c>
      <c r="Q2281" s="42">
        <v>83</v>
      </c>
      <c r="R2281" s="42">
        <v>143</v>
      </c>
      <c r="S2281" s="42">
        <v>104</v>
      </c>
      <c r="T2281" s="42">
        <v>113</v>
      </c>
      <c r="U2281" s="42">
        <v>59</v>
      </c>
      <c r="V2281" s="42">
        <v>322.26008999999999</v>
      </c>
      <c r="W2281" s="42">
        <v>37.183857000000003</v>
      </c>
      <c r="X2281" s="42">
        <v>59.907324000000003</v>
      </c>
      <c r="Y2281" s="42">
        <v>53.710014999999999</v>
      </c>
      <c r="Z2281" s="42">
        <v>85.729446999999993</v>
      </c>
      <c r="AA2281" s="42">
        <v>58.874439000000002</v>
      </c>
      <c r="AB2281" s="42">
        <v>23.756353000000001</v>
      </c>
      <c r="AC2281" s="42">
        <v>3.0986549999999999</v>
      </c>
      <c r="AD2281" s="42">
        <v>57.841555</v>
      </c>
      <c r="AE2281" s="42">
        <v>197.28101599999999</v>
      </c>
      <c r="AF2281" s="42">
        <v>67.137518999999998</v>
      </c>
      <c r="AG2281" s="42">
        <v>368.73991000000001</v>
      </c>
      <c r="AH2281" s="42">
        <v>59.907324000000003</v>
      </c>
      <c r="AI2281" s="42">
        <v>63.005979000000004</v>
      </c>
      <c r="AJ2281" s="42">
        <v>54.742899999999999</v>
      </c>
      <c r="AK2281" s="42">
        <v>84.696562</v>
      </c>
      <c r="AL2281" s="42">
        <v>69.203288000000001</v>
      </c>
      <c r="AM2281" s="42">
        <v>36.150972000000003</v>
      </c>
      <c r="AN2281" s="42">
        <v>1.0328850000000001</v>
      </c>
      <c r="AO2281" s="42">
        <v>76.433482999999995</v>
      </c>
      <c r="AP2281" s="42">
        <v>210.70851999999999</v>
      </c>
      <c r="AQ2281" s="42">
        <v>81.597907000000006</v>
      </c>
      <c r="AR2281" s="42">
        <v>574.28400599999998</v>
      </c>
      <c r="AS2281" s="42">
        <v>12.394619</v>
      </c>
      <c r="AT2281" s="42">
        <v>49.578474999999997</v>
      </c>
      <c r="AU2281" s="42">
        <v>12.394619</v>
      </c>
      <c r="AV2281" s="42">
        <v>53.710014999999999</v>
      </c>
      <c r="AW2281" s="42">
        <v>99.156951000000007</v>
      </c>
      <c r="AX2281" s="42">
        <v>53.710014999999999</v>
      </c>
      <c r="AY2281" s="42">
        <v>185.91928300000001</v>
      </c>
      <c r="AZ2281" s="42">
        <v>107.42003</v>
      </c>
      <c r="BA2281" s="42">
        <v>272.68161400000002</v>
      </c>
      <c r="BB2281" s="42">
        <v>12.394619</v>
      </c>
      <c r="BC2281" s="42">
        <v>28.920777000000001</v>
      </c>
      <c r="BD2281" s="42">
        <v>4.1315400000000002</v>
      </c>
      <c r="BE2281" s="42">
        <v>33.052317000000002</v>
      </c>
      <c r="BF2281" s="42">
        <v>8.2630789999999994</v>
      </c>
      <c r="BG2281" s="42">
        <v>45.446936000000001</v>
      </c>
      <c r="BH2281" s="42">
        <v>86.762332000000001</v>
      </c>
      <c r="BI2281" s="42">
        <v>53.710014999999999</v>
      </c>
      <c r="BJ2281" s="42">
        <v>301.60239200000001</v>
      </c>
      <c r="BK2281" s="42">
        <v>0</v>
      </c>
      <c r="BL2281" s="42">
        <v>20.657698</v>
      </c>
      <c r="BM2281" s="42">
        <v>8.2630789999999994</v>
      </c>
      <c r="BN2281" s="42">
        <v>20.657698</v>
      </c>
      <c r="BO2281" s="42">
        <v>90.893871000000004</v>
      </c>
      <c r="BP2281" s="42">
        <v>8.2630789999999994</v>
      </c>
      <c r="BQ2281" s="42">
        <v>99.156951000000007</v>
      </c>
      <c r="BR2281" s="42">
        <v>53.710014999999999</v>
      </c>
      <c r="BS2281" s="42">
        <v>86.762332000000001</v>
      </c>
      <c r="BT2281" s="42">
        <v>0</v>
      </c>
      <c r="BU2281" s="42">
        <v>4.1315400000000002</v>
      </c>
      <c r="BV2281" s="42">
        <v>0</v>
      </c>
      <c r="BW2281" s="42">
        <v>4.1315400000000002</v>
      </c>
      <c r="BX2281" s="42">
        <v>20.657698</v>
      </c>
      <c r="BY2281" s="42">
        <v>16.526157999999999</v>
      </c>
      <c r="BZ2281" s="42">
        <v>0</v>
      </c>
      <c r="CA2281" s="42">
        <v>41.315396</v>
      </c>
      <c r="CB2281" s="42">
        <v>243.76083700000001</v>
      </c>
      <c r="CC2281" s="42">
        <v>8.2630789999999994</v>
      </c>
      <c r="CD2281" s="42">
        <v>37.183857000000003</v>
      </c>
      <c r="CE2281" s="42">
        <v>8.2630789999999994</v>
      </c>
      <c r="CF2281" s="42">
        <v>37.183857000000003</v>
      </c>
      <c r="CG2281" s="42">
        <v>61.973094000000003</v>
      </c>
      <c r="CH2281" s="42">
        <v>37.183857000000003</v>
      </c>
      <c r="CI2281" s="42">
        <v>4.1315400000000002</v>
      </c>
      <c r="CJ2281" s="42">
        <v>49.578474999999997</v>
      </c>
      <c r="CK2281" s="42">
        <v>243.76083700000001</v>
      </c>
      <c r="CL2281" s="42">
        <v>4.1315400000000002</v>
      </c>
      <c r="CM2281" s="42">
        <v>8.2630789999999994</v>
      </c>
      <c r="CN2281" s="42">
        <v>4.1315400000000002</v>
      </c>
      <c r="CO2281" s="42">
        <v>12.394619</v>
      </c>
      <c r="CP2281" s="42">
        <v>16.526157999999999</v>
      </c>
      <c r="CQ2281" s="42">
        <v>0</v>
      </c>
      <c r="CR2281" s="42">
        <v>181.78774300000001</v>
      </c>
      <c r="CS2281" s="42">
        <v>16.526157999999999</v>
      </c>
    </row>
    <row r="2282" spans="1:97">
      <c r="A2282" s="40" t="s">
        <v>5273</v>
      </c>
      <c r="B2282" s="40" t="s">
        <v>289</v>
      </c>
      <c r="C2282" s="40" t="s">
        <v>4176</v>
      </c>
      <c r="D2282" s="40" t="s">
        <v>4201</v>
      </c>
      <c r="E2282" s="40" t="s">
        <v>4208</v>
      </c>
      <c r="F2282" s="40" t="s">
        <v>2903</v>
      </c>
      <c r="G2282" s="41" t="s">
        <v>294</v>
      </c>
      <c r="H2282" s="40" t="s">
        <v>5274</v>
      </c>
      <c r="I2282" s="42">
        <v>223</v>
      </c>
      <c r="J2282" s="42">
        <v>43</v>
      </c>
      <c r="K2282" s="42">
        <v>34</v>
      </c>
      <c r="L2282" s="42">
        <v>48</v>
      </c>
      <c r="M2282" s="42">
        <v>47</v>
      </c>
      <c r="N2282" s="42">
        <v>33</v>
      </c>
      <c r="O2282" s="42">
        <v>18</v>
      </c>
      <c r="P2282" s="42">
        <v>41</v>
      </c>
      <c r="Q2282" s="42">
        <v>31</v>
      </c>
      <c r="R2282" s="42">
        <v>41</v>
      </c>
      <c r="S2282" s="42">
        <v>45</v>
      </c>
      <c r="T2282" s="42">
        <v>32</v>
      </c>
      <c r="U2282" s="42">
        <v>15</v>
      </c>
      <c r="V2282" s="42">
        <v>117</v>
      </c>
      <c r="W2282" s="42">
        <v>21</v>
      </c>
      <c r="X2282" s="42">
        <v>18</v>
      </c>
      <c r="Y2282" s="42">
        <v>25</v>
      </c>
      <c r="Z2282" s="42">
        <v>24</v>
      </c>
      <c r="AA2282" s="42">
        <v>20</v>
      </c>
      <c r="AB2282" s="42">
        <v>9</v>
      </c>
      <c r="AC2282" s="42">
        <v>0</v>
      </c>
      <c r="AD2282" s="42">
        <v>31</v>
      </c>
      <c r="AE2282" s="42">
        <v>67</v>
      </c>
      <c r="AF2282" s="42">
        <v>19</v>
      </c>
      <c r="AG2282" s="42">
        <v>106</v>
      </c>
      <c r="AH2282" s="42">
        <v>22</v>
      </c>
      <c r="AI2282" s="42">
        <v>16</v>
      </c>
      <c r="AJ2282" s="42">
        <v>23</v>
      </c>
      <c r="AK2282" s="42">
        <v>23</v>
      </c>
      <c r="AL2282" s="42">
        <v>13</v>
      </c>
      <c r="AM2282" s="42">
        <v>8</v>
      </c>
      <c r="AN2282" s="42">
        <v>1</v>
      </c>
      <c r="AO2282" s="42">
        <v>28</v>
      </c>
      <c r="AP2282" s="42">
        <v>65</v>
      </c>
      <c r="AQ2282" s="42">
        <v>13</v>
      </c>
      <c r="AR2282" s="42">
        <v>188</v>
      </c>
      <c r="AS2282" s="42">
        <v>16</v>
      </c>
      <c r="AT2282" s="42">
        <v>8</v>
      </c>
      <c r="AU2282" s="42">
        <v>8</v>
      </c>
      <c r="AV2282" s="42">
        <v>24</v>
      </c>
      <c r="AW2282" s="42">
        <v>24</v>
      </c>
      <c r="AX2282" s="42">
        <v>36</v>
      </c>
      <c r="AY2282" s="42">
        <v>36</v>
      </c>
      <c r="AZ2282" s="42">
        <v>36</v>
      </c>
      <c r="BA2282" s="42">
        <v>116</v>
      </c>
      <c r="BB2282" s="42">
        <v>12</v>
      </c>
      <c r="BC2282" s="42">
        <v>8</v>
      </c>
      <c r="BD2282" s="42">
        <v>4</v>
      </c>
      <c r="BE2282" s="42">
        <v>16</v>
      </c>
      <c r="BF2282" s="42">
        <v>0</v>
      </c>
      <c r="BG2282" s="42">
        <v>36</v>
      </c>
      <c r="BH2282" s="42">
        <v>20</v>
      </c>
      <c r="BI2282" s="42">
        <v>20</v>
      </c>
      <c r="BJ2282" s="42">
        <v>72</v>
      </c>
      <c r="BK2282" s="42">
        <v>4</v>
      </c>
      <c r="BL2282" s="42">
        <v>0</v>
      </c>
      <c r="BM2282" s="42">
        <v>4</v>
      </c>
      <c r="BN2282" s="42">
        <v>8</v>
      </c>
      <c r="BO2282" s="42">
        <v>24</v>
      </c>
      <c r="BP2282" s="42">
        <v>0</v>
      </c>
      <c r="BQ2282" s="42">
        <v>16</v>
      </c>
      <c r="BR2282" s="42">
        <v>16</v>
      </c>
      <c r="BS2282" s="42">
        <v>40</v>
      </c>
      <c r="BT2282" s="42">
        <v>0</v>
      </c>
      <c r="BU2282" s="42">
        <v>0</v>
      </c>
      <c r="BV2282" s="42">
        <v>0</v>
      </c>
      <c r="BW2282" s="42">
        <v>4</v>
      </c>
      <c r="BX2282" s="42">
        <v>4</v>
      </c>
      <c r="BY2282" s="42">
        <v>8</v>
      </c>
      <c r="BZ2282" s="42">
        <v>0</v>
      </c>
      <c r="CA2282" s="42">
        <v>24</v>
      </c>
      <c r="CB2282" s="42">
        <v>96</v>
      </c>
      <c r="CC2282" s="42">
        <v>16</v>
      </c>
      <c r="CD2282" s="42">
        <v>4</v>
      </c>
      <c r="CE2282" s="42">
        <v>8</v>
      </c>
      <c r="CF2282" s="42">
        <v>20</v>
      </c>
      <c r="CG2282" s="42">
        <v>20</v>
      </c>
      <c r="CH2282" s="42">
        <v>16</v>
      </c>
      <c r="CI2282" s="42">
        <v>0</v>
      </c>
      <c r="CJ2282" s="42">
        <v>12</v>
      </c>
      <c r="CK2282" s="42">
        <v>52</v>
      </c>
      <c r="CL2282" s="42">
        <v>0</v>
      </c>
      <c r="CM2282" s="42">
        <v>4</v>
      </c>
      <c r="CN2282" s="42">
        <v>0</v>
      </c>
      <c r="CO2282" s="42">
        <v>0</v>
      </c>
      <c r="CP2282" s="42">
        <v>0</v>
      </c>
      <c r="CQ2282" s="42">
        <v>12</v>
      </c>
      <c r="CR2282" s="42">
        <v>36</v>
      </c>
      <c r="CS2282" s="42">
        <v>0</v>
      </c>
    </row>
    <row r="2283" spans="1:97">
      <c r="A2283" s="40" t="s">
        <v>5275</v>
      </c>
      <c r="B2283" s="40" t="s">
        <v>289</v>
      </c>
      <c r="C2283" s="40" t="s">
        <v>4176</v>
      </c>
      <c r="D2283" s="40" t="s">
        <v>4201</v>
      </c>
      <c r="E2283" s="40" t="s">
        <v>4814</v>
      </c>
      <c r="F2283" s="40" t="s">
        <v>2903</v>
      </c>
      <c r="G2283" s="41" t="s">
        <v>294</v>
      </c>
      <c r="H2283" s="40" t="s">
        <v>5276</v>
      </c>
      <c r="I2283" s="42">
        <v>2172</v>
      </c>
      <c r="J2283" s="42">
        <v>445</v>
      </c>
      <c r="K2283" s="42">
        <v>314</v>
      </c>
      <c r="L2283" s="42">
        <v>469</v>
      </c>
      <c r="M2283" s="42">
        <v>487</v>
      </c>
      <c r="N2283" s="42">
        <v>340</v>
      </c>
      <c r="O2283" s="42">
        <v>117</v>
      </c>
      <c r="P2283" s="42">
        <v>375</v>
      </c>
      <c r="Q2283" s="42">
        <v>299</v>
      </c>
      <c r="R2283" s="42">
        <v>416</v>
      </c>
      <c r="S2283" s="42">
        <v>423</v>
      </c>
      <c r="T2283" s="42">
        <v>213</v>
      </c>
      <c r="U2283" s="42">
        <v>67</v>
      </c>
      <c r="V2283" s="42">
        <v>1099</v>
      </c>
      <c r="W2283" s="42">
        <v>247</v>
      </c>
      <c r="X2283" s="42">
        <v>169</v>
      </c>
      <c r="Y2283" s="42">
        <v>232</v>
      </c>
      <c r="Z2283" s="42">
        <v>240</v>
      </c>
      <c r="AA2283" s="42">
        <v>165</v>
      </c>
      <c r="AB2283" s="42">
        <v>44</v>
      </c>
      <c r="AC2283" s="42">
        <v>2</v>
      </c>
      <c r="AD2283" s="42">
        <v>308</v>
      </c>
      <c r="AE2283" s="42">
        <v>663</v>
      </c>
      <c r="AF2283" s="42">
        <v>128</v>
      </c>
      <c r="AG2283" s="42">
        <v>1073</v>
      </c>
      <c r="AH2283" s="42">
        <v>198</v>
      </c>
      <c r="AI2283" s="42">
        <v>145</v>
      </c>
      <c r="AJ2283" s="42">
        <v>237</v>
      </c>
      <c r="AK2283" s="42">
        <v>247</v>
      </c>
      <c r="AL2283" s="42">
        <v>175</v>
      </c>
      <c r="AM2283" s="42">
        <v>65</v>
      </c>
      <c r="AN2283" s="42">
        <v>6</v>
      </c>
      <c r="AO2283" s="42">
        <v>263</v>
      </c>
      <c r="AP2283" s="42">
        <v>656</v>
      </c>
      <c r="AQ2283" s="42">
        <v>154</v>
      </c>
      <c r="AR2283" s="42">
        <v>1756</v>
      </c>
      <c r="AS2283" s="42">
        <v>8</v>
      </c>
      <c r="AT2283" s="42">
        <v>84</v>
      </c>
      <c r="AU2283" s="42">
        <v>140</v>
      </c>
      <c r="AV2283" s="42">
        <v>344</v>
      </c>
      <c r="AW2283" s="42">
        <v>272</v>
      </c>
      <c r="AX2283" s="42">
        <v>276</v>
      </c>
      <c r="AY2283" s="42">
        <v>364</v>
      </c>
      <c r="AZ2283" s="42">
        <v>268</v>
      </c>
      <c r="BA2283" s="42">
        <v>892</v>
      </c>
      <c r="BB2283" s="42">
        <v>4</v>
      </c>
      <c r="BC2283" s="42">
        <v>52</v>
      </c>
      <c r="BD2283" s="42">
        <v>100</v>
      </c>
      <c r="BE2283" s="42">
        <v>144</v>
      </c>
      <c r="BF2283" s="42">
        <v>52</v>
      </c>
      <c r="BG2283" s="42">
        <v>244</v>
      </c>
      <c r="BH2283" s="42">
        <v>200</v>
      </c>
      <c r="BI2283" s="42">
        <v>96</v>
      </c>
      <c r="BJ2283" s="42">
        <v>864</v>
      </c>
      <c r="BK2283" s="42">
        <v>4</v>
      </c>
      <c r="BL2283" s="42">
        <v>32</v>
      </c>
      <c r="BM2283" s="42">
        <v>40</v>
      </c>
      <c r="BN2283" s="42">
        <v>200</v>
      </c>
      <c r="BO2283" s="42">
        <v>220</v>
      </c>
      <c r="BP2283" s="42">
        <v>32</v>
      </c>
      <c r="BQ2283" s="42">
        <v>164</v>
      </c>
      <c r="BR2283" s="42">
        <v>172</v>
      </c>
      <c r="BS2283" s="42">
        <v>264</v>
      </c>
      <c r="BT2283" s="42">
        <v>0</v>
      </c>
      <c r="BU2283" s="42">
        <v>4</v>
      </c>
      <c r="BV2283" s="42">
        <v>0</v>
      </c>
      <c r="BW2283" s="42">
        <v>12</v>
      </c>
      <c r="BX2283" s="42">
        <v>40</v>
      </c>
      <c r="BY2283" s="42">
        <v>40</v>
      </c>
      <c r="BZ2283" s="42">
        <v>0</v>
      </c>
      <c r="CA2283" s="42">
        <v>168</v>
      </c>
      <c r="CB2283" s="42">
        <v>844</v>
      </c>
      <c r="CC2283" s="42">
        <v>4</v>
      </c>
      <c r="CD2283" s="42">
        <v>60</v>
      </c>
      <c r="CE2283" s="42">
        <v>108</v>
      </c>
      <c r="CF2283" s="42">
        <v>264</v>
      </c>
      <c r="CG2283" s="42">
        <v>188</v>
      </c>
      <c r="CH2283" s="42">
        <v>196</v>
      </c>
      <c r="CI2283" s="42">
        <v>0</v>
      </c>
      <c r="CJ2283" s="42">
        <v>24</v>
      </c>
      <c r="CK2283" s="42">
        <v>648</v>
      </c>
      <c r="CL2283" s="42">
        <v>4</v>
      </c>
      <c r="CM2283" s="42">
        <v>20</v>
      </c>
      <c r="CN2283" s="42">
        <v>32</v>
      </c>
      <c r="CO2283" s="42">
        <v>68</v>
      </c>
      <c r="CP2283" s="42">
        <v>44</v>
      </c>
      <c r="CQ2283" s="42">
        <v>40</v>
      </c>
      <c r="CR2283" s="42">
        <v>364</v>
      </c>
      <c r="CS2283" s="42">
        <v>76</v>
      </c>
    </row>
    <row r="2284" spans="1:97">
      <c r="A2284" s="40" t="s">
        <v>5277</v>
      </c>
      <c r="B2284" s="40" t="s">
        <v>289</v>
      </c>
      <c r="C2284" s="40" t="s">
        <v>4176</v>
      </c>
      <c r="D2284" s="40" t="s">
        <v>4177</v>
      </c>
      <c r="E2284" s="40" t="s">
        <v>4283</v>
      </c>
      <c r="F2284" s="40" t="s">
        <v>2814</v>
      </c>
      <c r="G2284" s="41" t="s">
        <v>294</v>
      </c>
      <c r="H2284" s="40" t="s">
        <v>5278</v>
      </c>
      <c r="I2284" s="42">
        <v>272</v>
      </c>
      <c r="J2284" s="42">
        <v>57.753425</v>
      </c>
      <c r="K2284" s="42">
        <v>43.780822000000001</v>
      </c>
      <c r="L2284" s="42">
        <v>54.958903999999997</v>
      </c>
      <c r="M2284" s="42">
        <v>64.273972999999998</v>
      </c>
      <c r="N2284" s="42">
        <v>25.150684999999999</v>
      </c>
      <c r="O2284" s="42">
        <v>26.082191999999999</v>
      </c>
      <c r="P2284" s="42">
        <v>47</v>
      </c>
      <c r="Q2284" s="42">
        <v>40</v>
      </c>
      <c r="R2284" s="42">
        <v>53</v>
      </c>
      <c r="S2284" s="42">
        <v>37</v>
      </c>
      <c r="T2284" s="42">
        <v>33</v>
      </c>
      <c r="U2284" s="42">
        <v>14</v>
      </c>
      <c r="V2284" s="42">
        <v>147.17808199999999</v>
      </c>
      <c r="W2284" s="42">
        <v>33.534247000000001</v>
      </c>
      <c r="X2284" s="42">
        <v>26.082191999999999</v>
      </c>
      <c r="Y2284" s="42">
        <v>28.876712000000001</v>
      </c>
      <c r="Z2284" s="42">
        <v>35.397260000000003</v>
      </c>
      <c r="AA2284" s="42">
        <v>11.178082</v>
      </c>
      <c r="AB2284" s="42">
        <v>12.109589</v>
      </c>
      <c r="AC2284" s="42">
        <v>0</v>
      </c>
      <c r="AD2284" s="42">
        <v>46.575341999999999</v>
      </c>
      <c r="AE2284" s="42">
        <v>80.109589</v>
      </c>
      <c r="AF2284" s="42">
        <v>20.493151000000001</v>
      </c>
      <c r="AG2284" s="42">
        <v>124.821918</v>
      </c>
      <c r="AH2284" s="42">
        <v>24.219177999999999</v>
      </c>
      <c r="AI2284" s="42">
        <v>17.698630000000001</v>
      </c>
      <c r="AJ2284" s="42">
        <v>26.082191999999999</v>
      </c>
      <c r="AK2284" s="42">
        <v>28.876712000000001</v>
      </c>
      <c r="AL2284" s="42">
        <v>13.972602999999999</v>
      </c>
      <c r="AM2284" s="42">
        <v>13.972602999999999</v>
      </c>
      <c r="AN2284" s="42">
        <v>0</v>
      </c>
      <c r="AO2284" s="42">
        <v>28.876712000000001</v>
      </c>
      <c r="AP2284" s="42">
        <v>73.589040999999995</v>
      </c>
      <c r="AQ2284" s="42">
        <v>22.356164</v>
      </c>
      <c r="AR2284" s="42">
        <v>223.561644</v>
      </c>
      <c r="AS2284" s="42">
        <v>3.7260270000000002</v>
      </c>
      <c r="AT2284" s="42">
        <v>3.7260270000000002</v>
      </c>
      <c r="AU2284" s="42">
        <v>7.4520549999999997</v>
      </c>
      <c r="AV2284" s="42">
        <v>29.808219000000001</v>
      </c>
      <c r="AW2284" s="42">
        <v>44.712328999999997</v>
      </c>
      <c r="AX2284" s="42">
        <v>44.712328999999997</v>
      </c>
      <c r="AY2284" s="42">
        <v>63.342466000000002</v>
      </c>
      <c r="AZ2284" s="42">
        <v>26.082191999999999</v>
      </c>
      <c r="BA2284" s="42">
        <v>111.780822</v>
      </c>
      <c r="BB2284" s="42">
        <v>3.7260270000000002</v>
      </c>
      <c r="BC2284" s="42">
        <v>0</v>
      </c>
      <c r="BD2284" s="42">
        <v>7.4520549999999997</v>
      </c>
      <c r="BE2284" s="42">
        <v>18.630137000000001</v>
      </c>
      <c r="BF2284" s="42">
        <v>3.7260270000000002</v>
      </c>
      <c r="BG2284" s="42">
        <v>44.712328999999997</v>
      </c>
      <c r="BH2284" s="42">
        <v>22.356164</v>
      </c>
      <c r="BI2284" s="42">
        <v>11.178082</v>
      </c>
      <c r="BJ2284" s="42">
        <v>111.780822</v>
      </c>
      <c r="BK2284" s="42">
        <v>0</v>
      </c>
      <c r="BL2284" s="42">
        <v>3.7260270000000002</v>
      </c>
      <c r="BM2284" s="42">
        <v>0</v>
      </c>
      <c r="BN2284" s="42">
        <v>11.178082</v>
      </c>
      <c r="BO2284" s="42">
        <v>40.986300999999997</v>
      </c>
      <c r="BP2284" s="42">
        <v>0</v>
      </c>
      <c r="BQ2284" s="42">
        <v>40.986300999999997</v>
      </c>
      <c r="BR2284" s="42">
        <v>14.904109999999999</v>
      </c>
      <c r="BS2284" s="42">
        <v>29.808219000000001</v>
      </c>
      <c r="BT2284" s="42">
        <v>0</v>
      </c>
      <c r="BU2284" s="42">
        <v>0</v>
      </c>
      <c r="BV2284" s="42">
        <v>0</v>
      </c>
      <c r="BW2284" s="42">
        <v>0</v>
      </c>
      <c r="BX2284" s="42">
        <v>0</v>
      </c>
      <c r="BY2284" s="42">
        <v>11.178082</v>
      </c>
      <c r="BZ2284" s="42">
        <v>0</v>
      </c>
      <c r="CA2284" s="42">
        <v>18.630137000000001</v>
      </c>
      <c r="CB2284" s="42">
        <v>111.780822</v>
      </c>
      <c r="CC2284" s="42">
        <v>3.7260270000000002</v>
      </c>
      <c r="CD2284" s="42">
        <v>3.7260270000000002</v>
      </c>
      <c r="CE2284" s="42">
        <v>7.4520549999999997</v>
      </c>
      <c r="CF2284" s="42">
        <v>22.356164</v>
      </c>
      <c r="CG2284" s="42">
        <v>40.986300999999997</v>
      </c>
      <c r="CH2284" s="42">
        <v>26.082191999999999</v>
      </c>
      <c r="CI2284" s="42">
        <v>0</v>
      </c>
      <c r="CJ2284" s="42">
        <v>7.4520549999999997</v>
      </c>
      <c r="CK2284" s="42">
        <v>81.972603000000007</v>
      </c>
      <c r="CL2284" s="42">
        <v>0</v>
      </c>
      <c r="CM2284" s="42">
        <v>0</v>
      </c>
      <c r="CN2284" s="42">
        <v>0</v>
      </c>
      <c r="CO2284" s="42">
        <v>7.4520549999999997</v>
      </c>
      <c r="CP2284" s="42">
        <v>3.7260270000000002</v>
      </c>
      <c r="CQ2284" s="42">
        <v>7.4520549999999997</v>
      </c>
      <c r="CR2284" s="42">
        <v>63.342466000000002</v>
      </c>
      <c r="CS2284" s="42">
        <v>0</v>
      </c>
    </row>
    <row r="2285" spans="1:97">
      <c r="A2285" s="40" t="s">
        <v>5279</v>
      </c>
      <c r="B2285" s="40" t="s">
        <v>289</v>
      </c>
      <c r="C2285" s="40" t="s">
        <v>4176</v>
      </c>
      <c r="D2285" s="40" t="s">
        <v>4187</v>
      </c>
      <c r="E2285" s="40" t="s">
        <v>4194</v>
      </c>
      <c r="F2285" s="40" t="s">
        <v>4195</v>
      </c>
      <c r="G2285" s="41" t="s">
        <v>294</v>
      </c>
      <c r="H2285" s="40" t="s">
        <v>5280</v>
      </c>
      <c r="I2285" s="42">
        <v>71</v>
      </c>
      <c r="J2285" s="42">
        <v>6</v>
      </c>
      <c r="K2285" s="42">
        <v>5</v>
      </c>
      <c r="L2285" s="42">
        <v>14</v>
      </c>
      <c r="M2285" s="42">
        <v>23</v>
      </c>
      <c r="N2285" s="42">
        <v>9</v>
      </c>
      <c r="O2285" s="42">
        <v>14</v>
      </c>
      <c r="P2285" s="42">
        <v>17</v>
      </c>
      <c r="Q2285" s="42">
        <v>13</v>
      </c>
      <c r="R2285" s="42">
        <v>27</v>
      </c>
      <c r="S2285" s="42">
        <v>21</v>
      </c>
      <c r="T2285" s="42">
        <v>21</v>
      </c>
      <c r="U2285" s="42">
        <v>9</v>
      </c>
      <c r="V2285" s="42">
        <v>36</v>
      </c>
      <c r="W2285" s="42">
        <v>2</v>
      </c>
      <c r="X2285" s="42">
        <v>4</v>
      </c>
      <c r="Y2285" s="42">
        <v>7</v>
      </c>
      <c r="Z2285" s="42">
        <v>13</v>
      </c>
      <c r="AA2285" s="42">
        <v>6</v>
      </c>
      <c r="AB2285" s="42">
        <v>3</v>
      </c>
      <c r="AC2285" s="42">
        <v>1</v>
      </c>
      <c r="AD2285" s="42">
        <v>3</v>
      </c>
      <c r="AE2285" s="42">
        <v>25</v>
      </c>
      <c r="AF2285" s="42">
        <v>8</v>
      </c>
      <c r="AG2285" s="42">
        <v>35</v>
      </c>
      <c r="AH2285" s="42">
        <v>4</v>
      </c>
      <c r="AI2285" s="42">
        <v>1</v>
      </c>
      <c r="AJ2285" s="42">
        <v>7</v>
      </c>
      <c r="AK2285" s="42">
        <v>10</v>
      </c>
      <c r="AL2285" s="42">
        <v>3</v>
      </c>
      <c r="AM2285" s="42">
        <v>10</v>
      </c>
      <c r="AN2285" s="42">
        <v>0</v>
      </c>
      <c r="AO2285" s="42">
        <v>4</v>
      </c>
      <c r="AP2285" s="42">
        <v>19</v>
      </c>
      <c r="AQ2285" s="42">
        <v>12</v>
      </c>
      <c r="AR2285" s="42">
        <v>64</v>
      </c>
      <c r="AS2285" s="42">
        <v>0</v>
      </c>
      <c r="AT2285" s="42">
        <v>0</v>
      </c>
      <c r="AU2285" s="42">
        <v>4</v>
      </c>
      <c r="AV2285" s="42">
        <v>8</v>
      </c>
      <c r="AW2285" s="42">
        <v>32</v>
      </c>
      <c r="AX2285" s="42">
        <v>4</v>
      </c>
      <c r="AY2285" s="42">
        <v>12</v>
      </c>
      <c r="AZ2285" s="42">
        <v>4</v>
      </c>
      <c r="BA2285" s="42">
        <v>40</v>
      </c>
      <c r="BB2285" s="42">
        <v>0</v>
      </c>
      <c r="BC2285" s="42">
        <v>0</v>
      </c>
      <c r="BD2285" s="42">
        <v>4</v>
      </c>
      <c r="BE2285" s="42">
        <v>8</v>
      </c>
      <c r="BF2285" s="42">
        <v>16</v>
      </c>
      <c r="BG2285" s="42">
        <v>4</v>
      </c>
      <c r="BH2285" s="42">
        <v>8</v>
      </c>
      <c r="BI2285" s="42">
        <v>0</v>
      </c>
      <c r="BJ2285" s="42">
        <v>24</v>
      </c>
      <c r="BK2285" s="42">
        <v>0</v>
      </c>
      <c r="BL2285" s="42">
        <v>0</v>
      </c>
      <c r="BM2285" s="42">
        <v>0</v>
      </c>
      <c r="BN2285" s="42">
        <v>0</v>
      </c>
      <c r="BO2285" s="42">
        <v>16</v>
      </c>
      <c r="BP2285" s="42">
        <v>0</v>
      </c>
      <c r="BQ2285" s="42">
        <v>4</v>
      </c>
      <c r="BR2285" s="42">
        <v>4</v>
      </c>
      <c r="BS2285" s="42">
        <v>0</v>
      </c>
      <c r="BT2285" s="42">
        <v>0</v>
      </c>
      <c r="BU2285" s="42">
        <v>0</v>
      </c>
      <c r="BV2285" s="42">
        <v>0</v>
      </c>
      <c r="BW2285" s="42">
        <v>0</v>
      </c>
      <c r="BX2285" s="42">
        <v>0</v>
      </c>
      <c r="BY2285" s="42">
        <v>0</v>
      </c>
      <c r="BZ2285" s="42">
        <v>0</v>
      </c>
      <c r="CA2285" s="42">
        <v>0</v>
      </c>
      <c r="CB2285" s="42">
        <v>44</v>
      </c>
      <c r="CC2285" s="42">
        <v>0</v>
      </c>
      <c r="CD2285" s="42">
        <v>0</v>
      </c>
      <c r="CE2285" s="42">
        <v>0</v>
      </c>
      <c r="CF2285" s="42">
        <v>8</v>
      </c>
      <c r="CG2285" s="42">
        <v>28</v>
      </c>
      <c r="CH2285" s="42">
        <v>4</v>
      </c>
      <c r="CI2285" s="42">
        <v>0</v>
      </c>
      <c r="CJ2285" s="42">
        <v>4</v>
      </c>
      <c r="CK2285" s="42">
        <v>20</v>
      </c>
      <c r="CL2285" s="42">
        <v>0</v>
      </c>
      <c r="CM2285" s="42">
        <v>0</v>
      </c>
      <c r="CN2285" s="42">
        <v>4</v>
      </c>
      <c r="CO2285" s="42">
        <v>0</v>
      </c>
      <c r="CP2285" s="42">
        <v>4</v>
      </c>
      <c r="CQ2285" s="42">
        <v>0</v>
      </c>
      <c r="CR2285" s="42">
        <v>12</v>
      </c>
      <c r="CS2285" s="42">
        <v>0</v>
      </c>
    </row>
    <row r="2286" spans="1:97">
      <c r="A2286" s="40" t="s">
        <v>5281</v>
      </c>
      <c r="B2286" s="40" t="s">
        <v>289</v>
      </c>
      <c r="C2286" s="40" t="s">
        <v>4176</v>
      </c>
      <c r="D2286" s="40" t="s">
        <v>4201</v>
      </c>
      <c r="E2286" s="40" t="s">
        <v>4224</v>
      </c>
      <c r="F2286" s="40" t="s">
        <v>2903</v>
      </c>
      <c r="G2286" s="41" t="s">
        <v>294</v>
      </c>
      <c r="H2286" s="40" t="s">
        <v>5282</v>
      </c>
      <c r="I2286" s="42">
        <v>338</v>
      </c>
      <c r="J2286" s="42">
        <v>51.924638000000002</v>
      </c>
      <c r="K2286" s="42">
        <v>42.127535999999999</v>
      </c>
      <c r="L2286" s="42">
        <v>71.518840999999995</v>
      </c>
      <c r="M2286" s="42">
        <v>62.701448999999997</v>
      </c>
      <c r="N2286" s="42">
        <v>52.904347999999999</v>
      </c>
      <c r="O2286" s="42">
        <v>56.823188000000002</v>
      </c>
      <c r="P2286" s="42">
        <v>49</v>
      </c>
      <c r="Q2286" s="42">
        <v>57</v>
      </c>
      <c r="R2286" s="42">
        <v>80</v>
      </c>
      <c r="S2286" s="42">
        <v>51</v>
      </c>
      <c r="T2286" s="42">
        <v>80</v>
      </c>
      <c r="U2286" s="42">
        <v>47</v>
      </c>
      <c r="V2286" s="42">
        <v>171.449275</v>
      </c>
      <c r="W2286" s="42">
        <v>23.513043</v>
      </c>
      <c r="X2286" s="42">
        <v>16.655072000000001</v>
      </c>
      <c r="Y2286" s="42">
        <v>36.249274999999997</v>
      </c>
      <c r="Z2286" s="42">
        <v>36.249274999999997</v>
      </c>
      <c r="AA2286" s="42">
        <v>27.431884</v>
      </c>
      <c r="AB2286" s="42">
        <v>29.391304000000002</v>
      </c>
      <c r="AC2286" s="42">
        <v>1.9594199999999999</v>
      </c>
      <c r="AD2286" s="42">
        <v>27.431884</v>
      </c>
      <c r="AE2286" s="42">
        <v>95.031884000000005</v>
      </c>
      <c r="AF2286" s="42">
        <v>48.985506999999998</v>
      </c>
      <c r="AG2286" s="42">
        <v>166.550725</v>
      </c>
      <c r="AH2286" s="42">
        <v>28.411594000000001</v>
      </c>
      <c r="AI2286" s="42">
        <v>25.472463999999999</v>
      </c>
      <c r="AJ2286" s="42">
        <v>35.269565</v>
      </c>
      <c r="AK2286" s="42">
        <v>26.452173999999999</v>
      </c>
      <c r="AL2286" s="42">
        <v>25.472463999999999</v>
      </c>
      <c r="AM2286" s="42">
        <v>22.533332999999999</v>
      </c>
      <c r="AN2286" s="42">
        <v>2.93913</v>
      </c>
      <c r="AO2286" s="42">
        <v>42.127535999999999</v>
      </c>
      <c r="AP2286" s="42">
        <v>78.376812000000001</v>
      </c>
      <c r="AQ2286" s="42">
        <v>46.046377</v>
      </c>
      <c r="AR2286" s="42">
        <v>278.23768100000001</v>
      </c>
      <c r="AS2286" s="42">
        <v>35.269565</v>
      </c>
      <c r="AT2286" s="42">
        <v>7.8376809999999999</v>
      </c>
      <c r="AU2286" s="42">
        <v>0</v>
      </c>
      <c r="AV2286" s="42">
        <v>15.675362</v>
      </c>
      <c r="AW2286" s="42">
        <v>31.350725000000001</v>
      </c>
      <c r="AX2286" s="42">
        <v>27.431884</v>
      </c>
      <c r="AY2286" s="42">
        <v>133.24057999999999</v>
      </c>
      <c r="AZ2286" s="42">
        <v>27.431884</v>
      </c>
      <c r="BA2286" s="42">
        <v>141.078261</v>
      </c>
      <c r="BB2286" s="42">
        <v>23.513043</v>
      </c>
      <c r="BC2286" s="42">
        <v>3.918841</v>
      </c>
      <c r="BD2286" s="42">
        <v>0</v>
      </c>
      <c r="BE2286" s="42">
        <v>3.918841</v>
      </c>
      <c r="BF2286" s="42">
        <v>0</v>
      </c>
      <c r="BG2286" s="42">
        <v>27.431884</v>
      </c>
      <c r="BH2286" s="42">
        <v>78.376812000000001</v>
      </c>
      <c r="BI2286" s="42">
        <v>3.918841</v>
      </c>
      <c r="BJ2286" s="42">
        <v>137.15942000000001</v>
      </c>
      <c r="BK2286" s="42">
        <v>11.756522</v>
      </c>
      <c r="BL2286" s="42">
        <v>3.918841</v>
      </c>
      <c r="BM2286" s="42">
        <v>0</v>
      </c>
      <c r="BN2286" s="42">
        <v>11.756522</v>
      </c>
      <c r="BO2286" s="42">
        <v>31.350725000000001</v>
      </c>
      <c r="BP2286" s="42">
        <v>0</v>
      </c>
      <c r="BQ2286" s="42">
        <v>54.863768</v>
      </c>
      <c r="BR2286" s="42">
        <v>23.513043</v>
      </c>
      <c r="BS2286" s="42">
        <v>23.513043</v>
      </c>
      <c r="BT2286" s="42">
        <v>0</v>
      </c>
      <c r="BU2286" s="42">
        <v>0</v>
      </c>
      <c r="BV2286" s="42">
        <v>0</v>
      </c>
      <c r="BW2286" s="42">
        <v>0</v>
      </c>
      <c r="BX2286" s="42">
        <v>3.918841</v>
      </c>
      <c r="BY2286" s="42">
        <v>3.918841</v>
      </c>
      <c r="BZ2286" s="42">
        <v>0</v>
      </c>
      <c r="CA2286" s="42">
        <v>15.675362</v>
      </c>
      <c r="CB2286" s="42">
        <v>117.565217</v>
      </c>
      <c r="CC2286" s="42">
        <v>35.269565</v>
      </c>
      <c r="CD2286" s="42">
        <v>7.8376809999999999</v>
      </c>
      <c r="CE2286" s="42">
        <v>0</v>
      </c>
      <c r="CF2286" s="42">
        <v>15.675362</v>
      </c>
      <c r="CG2286" s="42">
        <v>27.431884</v>
      </c>
      <c r="CH2286" s="42">
        <v>23.513043</v>
      </c>
      <c r="CI2286" s="42">
        <v>0</v>
      </c>
      <c r="CJ2286" s="42">
        <v>7.8376809999999999</v>
      </c>
      <c r="CK2286" s="42">
        <v>137.15942000000001</v>
      </c>
      <c r="CL2286" s="42">
        <v>0</v>
      </c>
      <c r="CM2286" s="42">
        <v>0</v>
      </c>
      <c r="CN2286" s="42">
        <v>0</v>
      </c>
      <c r="CO2286" s="42">
        <v>0</v>
      </c>
      <c r="CP2286" s="42">
        <v>0</v>
      </c>
      <c r="CQ2286" s="42">
        <v>0</v>
      </c>
      <c r="CR2286" s="42">
        <v>133.24057999999999</v>
      </c>
      <c r="CS2286" s="42">
        <v>3.918841</v>
      </c>
    </row>
    <row r="2287" spans="1:97">
      <c r="A2287" s="40" t="s">
        <v>5283</v>
      </c>
      <c r="B2287" s="40" t="s">
        <v>289</v>
      </c>
      <c r="C2287" s="40" t="s">
        <v>4176</v>
      </c>
      <c r="D2287" s="40" t="s">
        <v>4177</v>
      </c>
      <c r="E2287" s="40" t="s">
        <v>4181</v>
      </c>
      <c r="F2287" s="40" t="s">
        <v>2814</v>
      </c>
      <c r="G2287" s="41" t="s">
        <v>294</v>
      </c>
      <c r="H2287" s="40" t="s">
        <v>5284</v>
      </c>
      <c r="I2287" s="42">
        <v>64</v>
      </c>
      <c r="J2287" s="42">
        <v>9.7627120000000005</v>
      </c>
      <c r="K2287" s="42">
        <v>7.5932199999999996</v>
      </c>
      <c r="L2287" s="42">
        <v>14.101694999999999</v>
      </c>
      <c r="M2287" s="42">
        <v>22.779661000000001</v>
      </c>
      <c r="N2287" s="42">
        <v>6.5084749999999998</v>
      </c>
      <c r="O2287" s="42">
        <v>3.2542369999999998</v>
      </c>
      <c r="P2287" s="42">
        <v>9</v>
      </c>
      <c r="Q2287" s="42">
        <v>15</v>
      </c>
      <c r="R2287" s="42">
        <v>15</v>
      </c>
      <c r="S2287" s="42">
        <v>8</v>
      </c>
      <c r="T2287" s="42">
        <v>7</v>
      </c>
      <c r="U2287" s="42">
        <v>6</v>
      </c>
      <c r="V2287" s="42">
        <v>34.711863999999998</v>
      </c>
      <c r="W2287" s="42">
        <v>6.5084749999999998</v>
      </c>
      <c r="X2287" s="42">
        <v>4.3389829999999998</v>
      </c>
      <c r="Y2287" s="42">
        <v>7.5932199999999996</v>
      </c>
      <c r="Z2287" s="42">
        <v>10.847458</v>
      </c>
      <c r="AA2287" s="42">
        <v>4.3389829999999998</v>
      </c>
      <c r="AB2287" s="42">
        <v>1.084746</v>
      </c>
      <c r="AC2287" s="42">
        <v>0</v>
      </c>
      <c r="AD2287" s="42">
        <v>8.6779659999999996</v>
      </c>
      <c r="AE2287" s="42">
        <v>21.694915000000002</v>
      </c>
      <c r="AF2287" s="42">
        <v>4.3389829999999998</v>
      </c>
      <c r="AG2287" s="42">
        <v>29.288136000000002</v>
      </c>
      <c r="AH2287" s="42">
        <v>3.2542369999999998</v>
      </c>
      <c r="AI2287" s="42">
        <v>3.2542369999999998</v>
      </c>
      <c r="AJ2287" s="42">
        <v>6.5084749999999998</v>
      </c>
      <c r="AK2287" s="42">
        <v>11.932202999999999</v>
      </c>
      <c r="AL2287" s="42">
        <v>2.169492</v>
      </c>
      <c r="AM2287" s="42">
        <v>2.169492</v>
      </c>
      <c r="AN2287" s="42">
        <v>0</v>
      </c>
      <c r="AO2287" s="42">
        <v>5.4237289999999998</v>
      </c>
      <c r="AP2287" s="42">
        <v>19.525424000000001</v>
      </c>
      <c r="AQ2287" s="42">
        <v>4.3389829999999998</v>
      </c>
      <c r="AR2287" s="42">
        <v>47.728814</v>
      </c>
      <c r="AS2287" s="42">
        <v>0</v>
      </c>
      <c r="AT2287" s="42">
        <v>4.3389829999999998</v>
      </c>
      <c r="AU2287" s="42">
        <v>8.6779659999999996</v>
      </c>
      <c r="AV2287" s="42">
        <v>8.6779659999999996</v>
      </c>
      <c r="AW2287" s="42">
        <v>4.3389829999999998</v>
      </c>
      <c r="AX2287" s="42">
        <v>8.6779659999999996</v>
      </c>
      <c r="AY2287" s="42">
        <v>8.6779659999999996</v>
      </c>
      <c r="AZ2287" s="42">
        <v>4.3389829999999998</v>
      </c>
      <c r="BA2287" s="42">
        <v>26.033898000000001</v>
      </c>
      <c r="BB2287" s="42">
        <v>0</v>
      </c>
      <c r="BC2287" s="42">
        <v>4.3389829999999998</v>
      </c>
      <c r="BD2287" s="42">
        <v>4.3389829999999998</v>
      </c>
      <c r="BE2287" s="42">
        <v>4.3389829999999998</v>
      </c>
      <c r="BF2287" s="42">
        <v>0</v>
      </c>
      <c r="BG2287" s="42">
        <v>8.6779659999999996</v>
      </c>
      <c r="BH2287" s="42">
        <v>4.3389829999999998</v>
      </c>
      <c r="BI2287" s="42">
        <v>0</v>
      </c>
      <c r="BJ2287" s="42">
        <v>21.694915000000002</v>
      </c>
      <c r="BK2287" s="42">
        <v>0</v>
      </c>
      <c r="BL2287" s="42">
        <v>0</v>
      </c>
      <c r="BM2287" s="42">
        <v>4.3389829999999998</v>
      </c>
      <c r="BN2287" s="42">
        <v>4.3389829999999998</v>
      </c>
      <c r="BO2287" s="42">
        <v>4.3389829999999998</v>
      </c>
      <c r="BP2287" s="42">
        <v>0</v>
      </c>
      <c r="BQ2287" s="42">
        <v>4.3389829999999998</v>
      </c>
      <c r="BR2287" s="42">
        <v>4.3389829999999998</v>
      </c>
      <c r="BS2287" s="42">
        <v>4.3389829999999998</v>
      </c>
      <c r="BT2287" s="42">
        <v>0</v>
      </c>
      <c r="BU2287" s="42">
        <v>0</v>
      </c>
      <c r="BV2287" s="42">
        <v>0</v>
      </c>
      <c r="BW2287" s="42">
        <v>0</v>
      </c>
      <c r="BX2287" s="42">
        <v>0</v>
      </c>
      <c r="BY2287" s="42">
        <v>0</v>
      </c>
      <c r="BZ2287" s="42">
        <v>0</v>
      </c>
      <c r="CA2287" s="42">
        <v>4.3389829999999998</v>
      </c>
      <c r="CB2287" s="42">
        <v>34.711863999999998</v>
      </c>
      <c r="CC2287" s="42">
        <v>0</v>
      </c>
      <c r="CD2287" s="42">
        <v>4.3389829999999998</v>
      </c>
      <c r="CE2287" s="42">
        <v>8.6779659999999996</v>
      </c>
      <c r="CF2287" s="42">
        <v>8.6779659999999996</v>
      </c>
      <c r="CG2287" s="42">
        <v>4.3389829999999998</v>
      </c>
      <c r="CH2287" s="42">
        <v>8.6779659999999996</v>
      </c>
      <c r="CI2287" s="42">
        <v>0</v>
      </c>
      <c r="CJ2287" s="42">
        <v>0</v>
      </c>
      <c r="CK2287" s="42">
        <v>8.6779659999999996</v>
      </c>
      <c r="CL2287" s="42">
        <v>0</v>
      </c>
      <c r="CM2287" s="42">
        <v>0</v>
      </c>
      <c r="CN2287" s="42">
        <v>0</v>
      </c>
      <c r="CO2287" s="42">
        <v>0</v>
      </c>
      <c r="CP2287" s="42">
        <v>0</v>
      </c>
      <c r="CQ2287" s="42">
        <v>0</v>
      </c>
      <c r="CR2287" s="42">
        <v>8.6779659999999996</v>
      </c>
      <c r="CS2287" s="42">
        <v>0</v>
      </c>
    </row>
    <row r="2288" spans="1:97">
      <c r="A2288" s="40" t="s">
        <v>5285</v>
      </c>
      <c r="B2288" s="40" t="s">
        <v>289</v>
      </c>
      <c r="C2288" s="40" t="s">
        <v>4176</v>
      </c>
      <c r="D2288" s="40" t="s">
        <v>4201</v>
      </c>
      <c r="E2288" s="40" t="s">
        <v>4473</v>
      </c>
      <c r="F2288" s="40" t="s">
        <v>2903</v>
      </c>
      <c r="G2288" s="41" t="s">
        <v>294</v>
      </c>
      <c r="H2288" s="40" t="s">
        <v>5286</v>
      </c>
      <c r="I2288" s="42">
        <v>8673</v>
      </c>
      <c r="J2288" s="42">
        <v>1566.5594490000001</v>
      </c>
      <c r="K2288" s="42">
        <v>1289.0008680000001</v>
      </c>
      <c r="L2288" s="42">
        <v>1824.3596219999999</v>
      </c>
      <c r="M2288" s="42">
        <v>2015.357561</v>
      </c>
      <c r="N2288" s="42">
        <v>1337.9264479999999</v>
      </c>
      <c r="O2288" s="42">
        <v>639.79605100000003</v>
      </c>
      <c r="P2288" s="42">
        <v>1361</v>
      </c>
      <c r="Q2288" s="42">
        <v>1251</v>
      </c>
      <c r="R2288" s="42">
        <v>1693</v>
      </c>
      <c r="S2288" s="42">
        <v>1381</v>
      </c>
      <c r="T2288" s="42">
        <v>987</v>
      </c>
      <c r="U2288" s="42">
        <v>385</v>
      </c>
      <c r="V2288" s="42">
        <v>4287.5744199999999</v>
      </c>
      <c r="W2288" s="42">
        <v>822.32610099999999</v>
      </c>
      <c r="X2288" s="42">
        <v>674.60848299999998</v>
      </c>
      <c r="Y2288" s="42">
        <v>884.42395299999998</v>
      </c>
      <c r="Z2288" s="42">
        <v>986.97949700000004</v>
      </c>
      <c r="AA2288" s="42">
        <v>671.78585399999997</v>
      </c>
      <c r="AB2288" s="42">
        <v>233.33738299999999</v>
      </c>
      <c r="AC2288" s="42">
        <v>14.113148000000001</v>
      </c>
      <c r="AD2288" s="42">
        <v>1068.8357559999999</v>
      </c>
      <c r="AE2288" s="42">
        <v>2625.0455630000001</v>
      </c>
      <c r="AF2288" s="42">
        <v>593.69309999999996</v>
      </c>
      <c r="AG2288" s="42">
        <v>4385.4255800000001</v>
      </c>
      <c r="AH2288" s="42">
        <v>744.23334799999998</v>
      </c>
      <c r="AI2288" s="42">
        <v>614.39238399999999</v>
      </c>
      <c r="AJ2288" s="42">
        <v>939.93566899999996</v>
      </c>
      <c r="AK2288" s="42">
        <v>1028.3780650000001</v>
      </c>
      <c r="AL2288" s="42">
        <v>666.14059399999996</v>
      </c>
      <c r="AM2288" s="42">
        <v>356.59221100000002</v>
      </c>
      <c r="AN2288" s="42">
        <v>35.753309000000002</v>
      </c>
      <c r="AO2288" s="42">
        <v>979.45248400000003</v>
      </c>
      <c r="AP2288" s="42">
        <v>2644.8039699999999</v>
      </c>
      <c r="AQ2288" s="42">
        <v>761.16912600000001</v>
      </c>
      <c r="AR2288" s="42">
        <v>7139.3712299999997</v>
      </c>
      <c r="AS2288" s="42">
        <v>60.216099</v>
      </c>
      <c r="AT2288" s="42">
        <v>474.20177899999999</v>
      </c>
      <c r="AU2288" s="42">
        <v>481.728791</v>
      </c>
      <c r="AV2288" s="42">
        <v>1072.599262</v>
      </c>
      <c r="AW2288" s="42">
        <v>1294.646127</v>
      </c>
      <c r="AX2288" s="42">
        <v>970.98459500000001</v>
      </c>
      <c r="AY2288" s="42">
        <v>1889.2801039999999</v>
      </c>
      <c r="AZ2288" s="42">
        <v>895.714472</v>
      </c>
      <c r="BA2288" s="42">
        <v>3548.9863310000001</v>
      </c>
      <c r="BB2288" s="42">
        <v>48.925579999999997</v>
      </c>
      <c r="BC2288" s="42">
        <v>297.31698899999998</v>
      </c>
      <c r="BD2288" s="42">
        <v>297.31698899999998</v>
      </c>
      <c r="BE2288" s="42">
        <v>538.18138399999998</v>
      </c>
      <c r="BF2288" s="42">
        <v>293.55348199999997</v>
      </c>
      <c r="BG2288" s="42">
        <v>820.44434799999999</v>
      </c>
      <c r="BH2288" s="42">
        <v>918.29550900000004</v>
      </c>
      <c r="BI2288" s="42">
        <v>334.95204999999999</v>
      </c>
      <c r="BJ2288" s="42">
        <v>3590.3848990000001</v>
      </c>
      <c r="BK2288" s="42">
        <v>11.290519</v>
      </c>
      <c r="BL2288" s="42">
        <v>176.88479100000001</v>
      </c>
      <c r="BM2288" s="42">
        <v>184.41180299999999</v>
      </c>
      <c r="BN2288" s="42">
        <v>534.41787799999997</v>
      </c>
      <c r="BO2288" s="42">
        <v>1001.0926449999999</v>
      </c>
      <c r="BP2288" s="42">
        <v>150.54024699999999</v>
      </c>
      <c r="BQ2288" s="42">
        <v>970.98459500000001</v>
      </c>
      <c r="BR2288" s="42">
        <v>560.76242100000002</v>
      </c>
      <c r="BS2288" s="42">
        <v>858.07941000000005</v>
      </c>
      <c r="BT2288" s="42">
        <v>3.763506</v>
      </c>
      <c r="BU2288" s="42">
        <v>3.763506</v>
      </c>
      <c r="BV2288" s="42">
        <v>18.817530999999999</v>
      </c>
      <c r="BW2288" s="42">
        <v>67.743110999999999</v>
      </c>
      <c r="BX2288" s="42">
        <v>127.95921</v>
      </c>
      <c r="BY2288" s="42">
        <v>139.249729</v>
      </c>
      <c r="BZ2288" s="42">
        <v>0</v>
      </c>
      <c r="CA2288" s="42">
        <v>496.78281600000003</v>
      </c>
      <c r="CB2288" s="42">
        <v>3646.8374920000001</v>
      </c>
      <c r="CC2288" s="42">
        <v>56.452593</v>
      </c>
      <c r="CD2288" s="42">
        <v>383.87763100000001</v>
      </c>
      <c r="CE2288" s="42">
        <v>376.350618</v>
      </c>
      <c r="CF2288" s="42">
        <v>839.26187900000002</v>
      </c>
      <c r="CG2288" s="42">
        <v>1004.856151</v>
      </c>
      <c r="CH2288" s="42">
        <v>752.70123699999999</v>
      </c>
      <c r="CI2288" s="42">
        <v>33.871555999999998</v>
      </c>
      <c r="CJ2288" s="42">
        <v>199.46582799999999</v>
      </c>
      <c r="CK2288" s="42">
        <v>2634.4543279999998</v>
      </c>
      <c r="CL2288" s="42">
        <v>0</v>
      </c>
      <c r="CM2288" s="42">
        <v>86.560642000000001</v>
      </c>
      <c r="CN2288" s="42">
        <v>86.560642000000001</v>
      </c>
      <c r="CO2288" s="42">
        <v>165.59427199999999</v>
      </c>
      <c r="CP2288" s="42">
        <v>161.83076600000001</v>
      </c>
      <c r="CQ2288" s="42">
        <v>79.033630000000002</v>
      </c>
      <c r="CR2288" s="42">
        <v>1855.4085480000001</v>
      </c>
      <c r="CS2288" s="42">
        <v>199.46582799999999</v>
      </c>
    </row>
    <row r="2289" spans="1:97">
      <c r="A2289" s="40" t="s">
        <v>5287</v>
      </c>
      <c r="B2289" s="40" t="s">
        <v>289</v>
      </c>
      <c r="C2289" s="40" t="s">
        <v>4176</v>
      </c>
      <c r="D2289" s="40" t="s">
        <v>4201</v>
      </c>
      <c r="E2289" s="40" t="s">
        <v>4378</v>
      </c>
      <c r="F2289" s="40" t="s">
        <v>2903</v>
      </c>
      <c r="G2289" s="41" t="s">
        <v>294</v>
      </c>
      <c r="H2289" s="40" t="s">
        <v>5288</v>
      </c>
      <c r="I2289" s="42">
        <v>2195</v>
      </c>
      <c r="J2289" s="42">
        <v>412.757248</v>
      </c>
      <c r="K2289" s="42">
        <v>264.57305400000001</v>
      </c>
      <c r="L2289" s="42">
        <v>431.68010800000002</v>
      </c>
      <c r="M2289" s="42">
        <v>487.61206399999998</v>
      </c>
      <c r="N2289" s="42">
        <v>359.25464499999998</v>
      </c>
      <c r="O2289" s="42">
        <v>239.122882</v>
      </c>
      <c r="P2289" s="42">
        <v>296</v>
      </c>
      <c r="Q2289" s="42">
        <v>267</v>
      </c>
      <c r="R2289" s="42">
        <v>366</v>
      </c>
      <c r="S2289" s="42">
        <v>308</v>
      </c>
      <c r="T2289" s="42">
        <v>281</v>
      </c>
      <c r="U2289" s="42">
        <v>184</v>
      </c>
      <c r="V2289" s="42">
        <v>1093.0783160000001</v>
      </c>
      <c r="W2289" s="42">
        <v>219.657388</v>
      </c>
      <c r="X2289" s="42">
        <v>133.612765</v>
      </c>
      <c r="Y2289" s="42">
        <v>223.218064</v>
      </c>
      <c r="Z2289" s="42">
        <v>239.13363000000001</v>
      </c>
      <c r="AA2289" s="42">
        <v>184.628174</v>
      </c>
      <c r="AB2289" s="42">
        <v>80.922140999999996</v>
      </c>
      <c r="AC2289" s="42">
        <v>11.906153</v>
      </c>
      <c r="AD2289" s="42">
        <v>265.772828</v>
      </c>
      <c r="AE2289" s="42">
        <v>636.28703499999995</v>
      </c>
      <c r="AF2289" s="42">
        <v>191.01845299999999</v>
      </c>
      <c r="AG2289" s="42">
        <v>1101.9216839999999</v>
      </c>
      <c r="AH2289" s="42">
        <v>193.09986000000001</v>
      </c>
      <c r="AI2289" s="42">
        <v>130.96028899999999</v>
      </c>
      <c r="AJ2289" s="42">
        <v>208.46204299999999</v>
      </c>
      <c r="AK2289" s="42">
        <v>248.478433</v>
      </c>
      <c r="AL2289" s="42">
        <v>174.62647100000001</v>
      </c>
      <c r="AM2289" s="42">
        <v>124.656736</v>
      </c>
      <c r="AN2289" s="42">
        <v>21.637851000000001</v>
      </c>
      <c r="AO2289" s="42">
        <v>232.58177000000001</v>
      </c>
      <c r="AP2289" s="42">
        <v>637.17258100000004</v>
      </c>
      <c r="AQ2289" s="42">
        <v>232.16733300000001</v>
      </c>
      <c r="AR2289" s="42">
        <v>1792.430055</v>
      </c>
      <c r="AS2289" s="42">
        <v>27.867380000000001</v>
      </c>
      <c r="AT2289" s="42">
        <v>71.658978000000005</v>
      </c>
      <c r="AU2289" s="42">
        <v>79.959795</v>
      </c>
      <c r="AV2289" s="42">
        <v>280.36734300000001</v>
      </c>
      <c r="AW2289" s="42">
        <v>366.25699800000001</v>
      </c>
      <c r="AX2289" s="42">
        <v>207.014825</v>
      </c>
      <c r="AY2289" s="42">
        <v>573.34118599999999</v>
      </c>
      <c r="AZ2289" s="42">
        <v>185.963551</v>
      </c>
      <c r="BA2289" s="42">
        <v>869.562591</v>
      </c>
      <c r="BB2289" s="42">
        <v>23.886326</v>
      </c>
      <c r="BC2289" s="42">
        <v>55.734760000000001</v>
      </c>
      <c r="BD2289" s="42">
        <v>44.130305999999997</v>
      </c>
      <c r="BE2289" s="42">
        <v>160.93571399999999</v>
      </c>
      <c r="BF2289" s="42">
        <v>59.715814999999999</v>
      </c>
      <c r="BG2289" s="42">
        <v>187.10955300000001</v>
      </c>
      <c r="BH2289" s="42">
        <v>266.069593</v>
      </c>
      <c r="BI2289" s="42">
        <v>71.980524000000003</v>
      </c>
      <c r="BJ2289" s="42">
        <v>922.86746400000004</v>
      </c>
      <c r="BK2289" s="42">
        <v>3.9810539999999999</v>
      </c>
      <c r="BL2289" s="42">
        <v>15.924217000000001</v>
      </c>
      <c r="BM2289" s="42">
        <v>35.829489000000002</v>
      </c>
      <c r="BN2289" s="42">
        <v>119.43163</v>
      </c>
      <c r="BO2289" s="42">
        <v>306.54118299999999</v>
      </c>
      <c r="BP2289" s="42">
        <v>19.905272</v>
      </c>
      <c r="BQ2289" s="42">
        <v>307.271593</v>
      </c>
      <c r="BR2289" s="42">
        <v>113.98302700000001</v>
      </c>
      <c r="BS2289" s="42">
        <v>172.518596</v>
      </c>
      <c r="BT2289" s="42">
        <v>0</v>
      </c>
      <c r="BU2289" s="42">
        <v>0</v>
      </c>
      <c r="BV2289" s="42">
        <v>0</v>
      </c>
      <c r="BW2289" s="42">
        <v>23.886326</v>
      </c>
      <c r="BX2289" s="42">
        <v>39.810543000000003</v>
      </c>
      <c r="BY2289" s="42">
        <v>27.867380000000001</v>
      </c>
      <c r="BZ2289" s="42">
        <v>0</v>
      </c>
      <c r="CA2289" s="42">
        <v>80.954346000000001</v>
      </c>
      <c r="CB2289" s="42">
        <v>851.29134499999998</v>
      </c>
      <c r="CC2289" s="42">
        <v>19.905272</v>
      </c>
      <c r="CD2289" s="42">
        <v>55.734760000000001</v>
      </c>
      <c r="CE2289" s="42">
        <v>63.696869</v>
      </c>
      <c r="CF2289" s="42">
        <v>199.391424</v>
      </c>
      <c r="CG2289" s="42">
        <v>286.63591100000002</v>
      </c>
      <c r="CH2289" s="42">
        <v>151.28006400000001</v>
      </c>
      <c r="CI2289" s="42">
        <v>7.9621089999999999</v>
      </c>
      <c r="CJ2289" s="42">
        <v>66.684934999999996</v>
      </c>
      <c r="CK2289" s="42">
        <v>768.62011500000006</v>
      </c>
      <c r="CL2289" s="42">
        <v>7.9621089999999999</v>
      </c>
      <c r="CM2289" s="42">
        <v>15.924217000000001</v>
      </c>
      <c r="CN2289" s="42">
        <v>16.262924999999999</v>
      </c>
      <c r="CO2289" s="42">
        <v>57.089593000000001</v>
      </c>
      <c r="CP2289" s="42">
        <v>39.810543000000003</v>
      </c>
      <c r="CQ2289" s="42">
        <v>27.867380000000001</v>
      </c>
      <c r="CR2289" s="42">
        <v>565.37907700000005</v>
      </c>
      <c r="CS2289" s="42">
        <v>38.324269000000001</v>
      </c>
    </row>
    <row r="2290" spans="1:97">
      <c r="A2290" s="40" t="s">
        <v>5289</v>
      </c>
      <c r="B2290" s="40" t="s">
        <v>289</v>
      </c>
      <c r="C2290" s="40" t="s">
        <v>4176</v>
      </c>
      <c r="D2290" s="40" t="s">
        <v>4201</v>
      </c>
      <c r="E2290" s="40" t="s">
        <v>4205</v>
      </c>
      <c r="F2290" s="40" t="s">
        <v>2903</v>
      </c>
      <c r="G2290" s="41" t="s">
        <v>294</v>
      </c>
      <c r="H2290" s="40" t="s">
        <v>5290</v>
      </c>
      <c r="I2290" s="42">
        <v>6184</v>
      </c>
      <c r="J2290" s="42">
        <v>1080.582422</v>
      </c>
      <c r="K2290" s="42">
        <v>1021.958573</v>
      </c>
      <c r="L2290" s="42">
        <v>1271.934274</v>
      </c>
      <c r="M2290" s="42">
        <v>1457.4444590000001</v>
      </c>
      <c r="N2290" s="42">
        <v>850.19142899999997</v>
      </c>
      <c r="O2290" s="42">
        <v>501.88884200000001</v>
      </c>
      <c r="P2290" s="42">
        <v>954</v>
      </c>
      <c r="Q2290" s="42">
        <v>996</v>
      </c>
      <c r="R2290" s="42">
        <v>1159</v>
      </c>
      <c r="S2290" s="42">
        <v>967</v>
      </c>
      <c r="T2290" s="42">
        <v>577</v>
      </c>
      <c r="U2290" s="42">
        <v>333</v>
      </c>
      <c r="V2290" s="42">
        <v>2980.1115260000001</v>
      </c>
      <c r="W2290" s="42">
        <v>563.271792</v>
      </c>
      <c r="X2290" s="42">
        <v>525.79634899999996</v>
      </c>
      <c r="Y2290" s="42">
        <v>611.743923</v>
      </c>
      <c r="Z2290" s="42">
        <v>704.35342500000002</v>
      </c>
      <c r="AA2290" s="42">
        <v>412.80622299999999</v>
      </c>
      <c r="AB2290" s="42">
        <v>145.487213</v>
      </c>
      <c r="AC2290" s="42">
        <v>16.652602000000002</v>
      </c>
      <c r="AD2290" s="42">
        <v>780.39124500000003</v>
      </c>
      <c r="AE2290" s="42">
        <v>1827.8124210000001</v>
      </c>
      <c r="AF2290" s="42">
        <v>371.90785899999997</v>
      </c>
      <c r="AG2290" s="42">
        <v>3203.8884739999999</v>
      </c>
      <c r="AH2290" s="42">
        <v>517.31062999999995</v>
      </c>
      <c r="AI2290" s="42">
        <v>496.16222399999998</v>
      </c>
      <c r="AJ2290" s="42">
        <v>660.19035199999996</v>
      </c>
      <c r="AK2290" s="42">
        <v>753.09103400000004</v>
      </c>
      <c r="AL2290" s="42">
        <v>437.38520699999998</v>
      </c>
      <c r="AM2290" s="42">
        <v>289.69357500000001</v>
      </c>
      <c r="AN2290" s="42">
        <v>50.055452000000002</v>
      </c>
      <c r="AO2290" s="42">
        <v>728.41469600000005</v>
      </c>
      <c r="AP2290" s="42">
        <v>1890.480296</v>
      </c>
      <c r="AQ2290" s="42">
        <v>584.99348299999997</v>
      </c>
      <c r="AR2290" s="42">
        <v>5146.7194229999996</v>
      </c>
      <c r="AS2290" s="42">
        <v>8.6316740000000003</v>
      </c>
      <c r="AT2290" s="42">
        <v>281.08412900000002</v>
      </c>
      <c r="AU2290" s="42">
        <v>348.45159200000001</v>
      </c>
      <c r="AV2290" s="42">
        <v>734.67727400000001</v>
      </c>
      <c r="AW2290" s="42">
        <v>950.05386099999998</v>
      </c>
      <c r="AX2290" s="42">
        <v>641.33795999999995</v>
      </c>
      <c r="AY2290" s="42">
        <v>1318.840467</v>
      </c>
      <c r="AZ2290" s="42">
        <v>863.64246500000002</v>
      </c>
      <c r="BA2290" s="42">
        <v>2473.6464559999999</v>
      </c>
      <c r="BB2290" s="42">
        <v>8.6316740000000003</v>
      </c>
      <c r="BC2290" s="42">
        <v>213.51973799999999</v>
      </c>
      <c r="BD2290" s="42">
        <v>255.71733900000001</v>
      </c>
      <c r="BE2290" s="42">
        <v>298.42660000000001</v>
      </c>
      <c r="BF2290" s="42">
        <v>194.24412799999999</v>
      </c>
      <c r="BG2290" s="42">
        <v>547.43552299999999</v>
      </c>
      <c r="BH2290" s="42">
        <v>614.36151700000005</v>
      </c>
      <c r="BI2290" s="42">
        <v>341.30993599999999</v>
      </c>
      <c r="BJ2290" s="42">
        <v>2673.0729679999999</v>
      </c>
      <c r="BK2290" s="42">
        <v>0</v>
      </c>
      <c r="BL2290" s="42">
        <v>67.564391000000001</v>
      </c>
      <c r="BM2290" s="42">
        <v>92.734252999999995</v>
      </c>
      <c r="BN2290" s="42">
        <v>436.250674</v>
      </c>
      <c r="BO2290" s="42">
        <v>755.80973300000005</v>
      </c>
      <c r="BP2290" s="42">
        <v>93.902437000000006</v>
      </c>
      <c r="BQ2290" s="42">
        <v>704.47895100000005</v>
      </c>
      <c r="BR2290" s="42">
        <v>522.33252900000002</v>
      </c>
      <c r="BS2290" s="42">
        <v>739.80569800000001</v>
      </c>
      <c r="BT2290" s="42">
        <v>0</v>
      </c>
      <c r="BU2290" s="42">
        <v>4.312945</v>
      </c>
      <c r="BV2290" s="42">
        <v>0</v>
      </c>
      <c r="BW2290" s="42">
        <v>40.321353999999999</v>
      </c>
      <c r="BX2290" s="42">
        <v>90.370163000000005</v>
      </c>
      <c r="BY2290" s="42">
        <v>146.00905299999999</v>
      </c>
      <c r="BZ2290" s="42">
        <v>0</v>
      </c>
      <c r="CA2290" s="42">
        <v>458.79218300000002</v>
      </c>
      <c r="CB2290" s="42">
        <v>2603.16545</v>
      </c>
      <c r="CC2290" s="42">
        <v>8.6316740000000003</v>
      </c>
      <c r="CD2290" s="42">
        <v>203.81452300000001</v>
      </c>
      <c r="CE2290" s="42">
        <v>275.02952199999999</v>
      </c>
      <c r="CF2290" s="42">
        <v>640.29769999999996</v>
      </c>
      <c r="CG2290" s="42">
        <v>767.82322699999997</v>
      </c>
      <c r="CH2290" s="42">
        <v>463.32093800000001</v>
      </c>
      <c r="CI2290" s="42">
        <v>13.755084999999999</v>
      </c>
      <c r="CJ2290" s="42">
        <v>230.49278100000001</v>
      </c>
      <c r="CK2290" s="42">
        <v>1803.7482749999999</v>
      </c>
      <c r="CL2290" s="42">
        <v>0</v>
      </c>
      <c r="CM2290" s="42">
        <v>72.956660999999997</v>
      </c>
      <c r="CN2290" s="42">
        <v>73.422070000000005</v>
      </c>
      <c r="CO2290" s="42">
        <v>54.058219000000001</v>
      </c>
      <c r="CP2290" s="42">
        <v>91.860471000000004</v>
      </c>
      <c r="CQ2290" s="42">
        <v>32.00797</v>
      </c>
      <c r="CR2290" s="42">
        <v>1305.085382</v>
      </c>
      <c r="CS2290" s="42">
        <v>174.35750100000001</v>
      </c>
    </row>
    <row r="2291" spans="1:97">
      <c r="A2291" s="40" t="s">
        <v>5291</v>
      </c>
      <c r="B2291" s="40" t="s">
        <v>289</v>
      </c>
      <c r="C2291" s="40" t="s">
        <v>4176</v>
      </c>
      <c r="D2291" s="40" t="s">
        <v>4177</v>
      </c>
      <c r="E2291" s="40" t="s">
        <v>4288</v>
      </c>
      <c r="F2291" s="40" t="s">
        <v>2814</v>
      </c>
      <c r="G2291" s="41" t="s">
        <v>294</v>
      </c>
      <c r="H2291" s="40" t="s">
        <v>5292</v>
      </c>
      <c r="I2291" s="42">
        <v>151</v>
      </c>
      <c r="J2291" s="42">
        <v>27</v>
      </c>
      <c r="K2291" s="42">
        <v>21</v>
      </c>
      <c r="L2291" s="42">
        <v>27</v>
      </c>
      <c r="M2291" s="42">
        <v>37</v>
      </c>
      <c r="N2291" s="42">
        <v>23</v>
      </c>
      <c r="O2291" s="42">
        <v>16</v>
      </c>
      <c r="P2291" s="42">
        <v>32</v>
      </c>
      <c r="Q2291" s="42">
        <v>18</v>
      </c>
      <c r="R2291" s="42">
        <v>39</v>
      </c>
      <c r="S2291" s="42">
        <v>23</v>
      </c>
      <c r="T2291" s="42">
        <v>29</v>
      </c>
      <c r="U2291" s="42">
        <v>12</v>
      </c>
      <c r="V2291" s="42">
        <v>73</v>
      </c>
      <c r="W2291" s="42">
        <v>10</v>
      </c>
      <c r="X2291" s="42">
        <v>10</v>
      </c>
      <c r="Y2291" s="42">
        <v>15</v>
      </c>
      <c r="Z2291" s="42">
        <v>19</v>
      </c>
      <c r="AA2291" s="42">
        <v>12</v>
      </c>
      <c r="AB2291" s="42">
        <v>7</v>
      </c>
      <c r="AC2291" s="42">
        <v>0</v>
      </c>
      <c r="AD2291" s="42">
        <v>14</v>
      </c>
      <c r="AE2291" s="42">
        <v>44</v>
      </c>
      <c r="AF2291" s="42">
        <v>15</v>
      </c>
      <c r="AG2291" s="42">
        <v>78</v>
      </c>
      <c r="AH2291" s="42">
        <v>17</v>
      </c>
      <c r="AI2291" s="42">
        <v>11</v>
      </c>
      <c r="AJ2291" s="42">
        <v>12</v>
      </c>
      <c r="AK2291" s="42">
        <v>18</v>
      </c>
      <c r="AL2291" s="42">
        <v>11</v>
      </c>
      <c r="AM2291" s="42">
        <v>9</v>
      </c>
      <c r="AN2291" s="42">
        <v>0</v>
      </c>
      <c r="AO2291" s="42">
        <v>21</v>
      </c>
      <c r="AP2291" s="42">
        <v>41</v>
      </c>
      <c r="AQ2291" s="42">
        <v>16</v>
      </c>
      <c r="AR2291" s="42">
        <v>132</v>
      </c>
      <c r="AS2291" s="42">
        <v>20</v>
      </c>
      <c r="AT2291" s="42">
        <v>0</v>
      </c>
      <c r="AU2291" s="42">
        <v>8</v>
      </c>
      <c r="AV2291" s="42">
        <v>36</v>
      </c>
      <c r="AW2291" s="42">
        <v>16</v>
      </c>
      <c r="AX2291" s="42">
        <v>12</v>
      </c>
      <c r="AY2291" s="42">
        <v>24</v>
      </c>
      <c r="AZ2291" s="42">
        <v>16</v>
      </c>
      <c r="BA2291" s="42">
        <v>76</v>
      </c>
      <c r="BB2291" s="42">
        <v>16</v>
      </c>
      <c r="BC2291" s="42">
        <v>0</v>
      </c>
      <c r="BD2291" s="42">
        <v>4</v>
      </c>
      <c r="BE2291" s="42">
        <v>20</v>
      </c>
      <c r="BF2291" s="42">
        <v>4</v>
      </c>
      <c r="BG2291" s="42">
        <v>12</v>
      </c>
      <c r="BH2291" s="42">
        <v>16</v>
      </c>
      <c r="BI2291" s="42">
        <v>4</v>
      </c>
      <c r="BJ2291" s="42">
        <v>56</v>
      </c>
      <c r="BK2291" s="42">
        <v>4</v>
      </c>
      <c r="BL2291" s="42">
        <v>0</v>
      </c>
      <c r="BM2291" s="42">
        <v>4</v>
      </c>
      <c r="BN2291" s="42">
        <v>16</v>
      </c>
      <c r="BO2291" s="42">
        <v>12</v>
      </c>
      <c r="BP2291" s="42">
        <v>0</v>
      </c>
      <c r="BQ2291" s="42">
        <v>8</v>
      </c>
      <c r="BR2291" s="42">
        <v>12</v>
      </c>
      <c r="BS2291" s="42">
        <v>24</v>
      </c>
      <c r="BT2291" s="42">
        <v>0</v>
      </c>
      <c r="BU2291" s="42">
        <v>0</v>
      </c>
      <c r="BV2291" s="42">
        <v>0</v>
      </c>
      <c r="BW2291" s="42">
        <v>4</v>
      </c>
      <c r="BX2291" s="42">
        <v>0</v>
      </c>
      <c r="BY2291" s="42">
        <v>12</v>
      </c>
      <c r="BZ2291" s="42">
        <v>0</v>
      </c>
      <c r="CA2291" s="42">
        <v>8</v>
      </c>
      <c r="CB2291" s="42">
        <v>48</v>
      </c>
      <c r="CC2291" s="42">
        <v>8</v>
      </c>
      <c r="CD2291" s="42">
        <v>0</v>
      </c>
      <c r="CE2291" s="42">
        <v>8</v>
      </c>
      <c r="CF2291" s="42">
        <v>24</v>
      </c>
      <c r="CG2291" s="42">
        <v>8</v>
      </c>
      <c r="CH2291" s="42">
        <v>0</v>
      </c>
      <c r="CI2291" s="42">
        <v>0</v>
      </c>
      <c r="CJ2291" s="42">
        <v>0</v>
      </c>
      <c r="CK2291" s="42">
        <v>60</v>
      </c>
      <c r="CL2291" s="42">
        <v>12</v>
      </c>
      <c r="CM2291" s="42">
        <v>0</v>
      </c>
      <c r="CN2291" s="42">
        <v>0</v>
      </c>
      <c r="CO2291" s="42">
        <v>8</v>
      </c>
      <c r="CP2291" s="42">
        <v>8</v>
      </c>
      <c r="CQ2291" s="42">
        <v>0</v>
      </c>
      <c r="CR2291" s="42">
        <v>24</v>
      </c>
      <c r="CS2291" s="42">
        <v>8</v>
      </c>
    </row>
    <row r="2292" spans="1:97">
      <c r="A2292" s="40" t="s">
        <v>5293</v>
      </c>
      <c r="B2292" s="40" t="s">
        <v>289</v>
      </c>
      <c r="C2292" s="40" t="s">
        <v>4176</v>
      </c>
      <c r="D2292" s="40" t="s">
        <v>4177</v>
      </c>
      <c r="E2292" s="40" t="s">
        <v>4271</v>
      </c>
      <c r="F2292" s="40" t="s">
        <v>2814</v>
      </c>
      <c r="G2292" s="41" t="s">
        <v>294</v>
      </c>
      <c r="H2292" s="40" t="s">
        <v>5294</v>
      </c>
      <c r="I2292" s="42">
        <v>1255</v>
      </c>
      <c r="J2292" s="42">
        <v>211.823306</v>
      </c>
      <c r="K2292" s="42">
        <v>379.97755100000001</v>
      </c>
      <c r="L2292" s="42">
        <v>302.02651100000003</v>
      </c>
      <c r="M2292" s="42">
        <v>205.9658</v>
      </c>
      <c r="N2292" s="42">
        <v>104.447436</v>
      </c>
      <c r="O2292" s="42">
        <v>50.759394999999998</v>
      </c>
      <c r="P2292" s="42">
        <v>153</v>
      </c>
      <c r="Q2292" s="42">
        <v>230</v>
      </c>
      <c r="R2292" s="42">
        <v>192</v>
      </c>
      <c r="S2292" s="42">
        <v>121</v>
      </c>
      <c r="T2292" s="42">
        <v>85</v>
      </c>
      <c r="U2292" s="42">
        <v>37</v>
      </c>
      <c r="V2292" s="42">
        <v>775.41822200000001</v>
      </c>
      <c r="W2292" s="42">
        <v>108.352014</v>
      </c>
      <c r="X2292" s="42">
        <v>293.78180600000002</v>
      </c>
      <c r="Y2292" s="42">
        <v>182.937017</v>
      </c>
      <c r="Z2292" s="42">
        <v>108.35137400000001</v>
      </c>
      <c r="AA2292" s="42">
        <v>52.711790000000001</v>
      </c>
      <c r="AB2292" s="42">
        <v>27.331932999999999</v>
      </c>
      <c r="AC2292" s="42">
        <v>1.9522889999999999</v>
      </c>
      <c r="AD2292" s="42">
        <v>148.06290799999999</v>
      </c>
      <c r="AE2292" s="42">
        <v>566.83447699999999</v>
      </c>
      <c r="AF2292" s="42">
        <v>60.520837999999998</v>
      </c>
      <c r="AG2292" s="42">
        <v>479.58177799999999</v>
      </c>
      <c r="AH2292" s="42">
        <v>103.47129200000001</v>
      </c>
      <c r="AI2292" s="42">
        <v>86.195745000000002</v>
      </c>
      <c r="AJ2292" s="42">
        <v>119.089494</v>
      </c>
      <c r="AK2292" s="42">
        <v>97.614427000000006</v>
      </c>
      <c r="AL2292" s="42">
        <v>51.735646000000003</v>
      </c>
      <c r="AM2292" s="42">
        <v>18.546741000000001</v>
      </c>
      <c r="AN2292" s="42">
        <v>2.9284330000000001</v>
      </c>
      <c r="AO2292" s="42">
        <v>134.06491299999999</v>
      </c>
      <c r="AP2292" s="42">
        <v>287.924353</v>
      </c>
      <c r="AQ2292" s="42">
        <v>57.592511999999999</v>
      </c>
      <c r="AR2292" s="42">
        <v>1030.8201799999999</v>
      </c>
      <c r="AS2292" s="42">
        <v>39.045771000000002</v>
      </c>
      <c r="AT2292" s="42">
        <v>7.8091540000000004</v>
      </c>
      <c r="AU2292" s="42">
        <v>85.899416000000002</v>
      </c>
      <c r="AV2292" s="42">
        <v>192.74324799999999</v>
      </c>
      <c r="AW2292" s="42">
        <v>310.967983</v>
      </c>
      <c r="AX2292" s="42">
        <v>160.079984</v>
      </c>
      <c r="AY2292" s="42">
        <v>163.99223699999999</v>
      </c>
      <c r="AZ2292" s="42">
        <v>70.282387</v>
      </c>
      <c r="BA2292" s="42">
        <v>668.93518400000005</v>
      </c>
      <c r="BB2292" s="42">
        <v>31.236616999999999</v>
      </c>
      <c r="BC2292" s="42">
        <v>3.9045770000000002</v>
      </c>
      <c r="BD2292" s="42">
        <v>58.567377</v>
      </c>
      <c r="BE2292" s="42">
        <v>141.983746</v>
      </c>
      <c r="BF2292" s="42">
        <v>167.738876</v>
      </c>
      <c r="BG2292" s="42">
        <v>144.46210199999999</v>
      </c>
      <c r="BH2292" s="42">
        <v>93.709850000000003</v>
      </c>
      <c r="BI2292" s="42">
        <v>27.332039000000002</v>
      </c>
      <c r="BJ2292" s="42">
        <v>361.884997</v>
      </c>
      <c r="BK2292" s="42">
        <v>7.8091540000000004</v>
      </c>
      <c r="BL2292" s="42">
        <v>3.9045770000000002</v>
      </c>
      <c r="BM2292" s="42">
        <v>27.332039000000002</v>
      </c>
      <c r="BN2292" s="42">
        <v>50.759501999999998</v>
      </c>
      <c r="BO2292" s="42">
        <v>143.229107</v>
      </c>
      <c r="BP2292" s="42">
        <v>15.617882</v>
      </c>
      <c r="BQ2292" s="42">
        <v>70.282387</v>
      </c>
      <c r="BR2292" s="42">
        <v>42.950347999999998</v>
      </c>
      <c r="BS2292" s="42">
        <v>227.876766</v>
      </c>
      <c r="BT2292" s="42">
        <v>0</v>
      </c>
      <c r="BU2292" s="42">
        <v>0</v>
      </c>
      <c r="BV2292" s="42">
        <v>3.9045770000000002</v>
      </c>
      <c r="BW2292" s="42">
        <v>46.850234</v>
      </c>
      <c r="BX2292" s="42">
        <v>83.417223000000007</v>
      </c>
      <c r="BY2292" s="42">
        <v>58.563538999999999</v>
      </c>
      <c r="BZ2292" s="42">
        <v>0</v>
      </c>
      <c r="CA2292" s="42">
        <v>35.141193999999999</v>
      </c>
      <c r="CB2292" s="42">
        <v>584.28709800000001</v>
      </c>
      <c r="CC2292" s="42">
        <v>31.236616999999999</v>
      </c>
      <c r="CD2292" s="42">
        <v>3.9045770000000002</v>
      </c>
      <c r="CE2292" s="42">
        <v>74.185685000000007</v>
      </c>
      <c r="CF2292" s="42">
        <v>138.08385999999999</v>
      </c>
      <c r="CG2292" s="42">
        <v>211.93245200000001</v>
      </c>
      <c r="CH2292" s="42">
        <v>89.802713999999995</v>
      </c>
      <c r="CI2292" s="42">
        <v>0</v>
      </c>
      <c r="CJ2292" s="42">
        <v>35.141193999999999</v>
      </c>
      <c r="CK2292" s="42">
        <v>218.656316</v>
      </c>
      <c r="CL2292" s="42">
        <v>7.8091540000000004</v>
      </c>
      <c r="CM2292" s="42">
        <v>3.9045770000000002</v>
      </c>
      <c r="CN2292" s="42">
        <v>7.8091540000000004</v>
      </c>
      <c r="CO2292" s="42">
        <v>7.8091540000000004</v>
      </c>
      <c r="CP2292" s="42">
        <v>15.618308000000001</v>
      </c>
      <c r="CQ2292" s="42">
        <v>11.713730999999999</v>
      </c>
      <c r="CR2292" s="42">
        <v>163.99223699999999</v>
      </c>
      <c r="CS2292" s="42">
        <v>0</v>
      </c>
    </row>
    <row r="2293" spans="1:97">
      <c r="A2293" s="40" t="s">
        <v>5295</v>
      </c>
      <c r="B2293" s="40" t="s">
        <v>289</v>
      </c>
      <c r="C2293" s="40" t="s">
        <v>4176</v>
      </c>
      <c r="D2293" s="40" t="s">
        <v>4177</v>
      </c>
      <c r="E2293" s="40" t="s">
        <v>4684</v>
      </c>
      <c r="F2293" s="40" t="s">
        <v>2814</v>
      </c>
      <c r="G2293" s="41" t="s">
        <v>294</v>
      </c>
      <c r="H2293" s="40" t="s">
        <v>5296</v>
      </c>
      <c r="I2293" s="42">
        <v>730</v>
      </c>
      <c r="J2293" s="42">
        <v>113.45985899999999</v>
      </c>
      <c r="K2293" s="42">
        <v>80.901813000000004</v>
      </c>
      <c r="L2293" s="42">
        <v>115.433074</v>
      </c>
      <c r="M2293" s="42">
        <v>182.52238299999999</v>
      </c>
      <c r="N2293" s="42">
        <v>116.51629</v>
      </c>
      <c r="O2293" s="42">
        <v>121.16658</v>
      </c>
      <c r="P2293" s="42">
        <v>107</v>
      </c>
      <c r="Q2293" s="42">
        <v>99</v>
      </c>
      <c r="R2293" s="42">
        <v>125</v>
      </c>
      <c r="S2293" s="42">
        <v>157</v>
      </c>
      <c r="T2293" s="42">
        <v>125</v>
      </c>
      <c r="U2293" s="42">
        <v>95</v>
      </c>
      <c r="V2293" s="42">
        <v>347.45144499999998</v>
      </c>
      <c r="W2293" s="42">
        <v>58.209840999999997</v>
      </c>
      <c r="X2293" s="42">
        <v>49.330373999999999</v>
      </c>
      <c r="Y2293" s="42">
        <v>62.156270999999997</v>
      </c>
      <c r="Z2293" s="42">
        <v>86.821458000000007</v>
      </c>
      <c r="AA2293" s="42">
        <v>52.303997000000003</v>
      </c>
      <c r="AB2293" s="42">
        <v>33.641261999999998</v>
      </c>
      <c r="AC2293" s="42">
        <v>4.9882419999999996</v>
      </c>
      <c r="AD2293" s="42">
        <v>82.875028</v>
      </c>
      <c r="AE2293" s="42">
        <v>195.34827999999999</v>
      </c>
      <c r="AF2293" s="42">
        <v>69.228137000000004</v>
      </c>
      <c r="AG2293" s="42">
        <v>382.54855500000002</v>
      </c>
      <c r="AH2293" s="42">
        <v>55.250019000000002</v>
      </c>
      <c r="AI2293" s="42">
        <v>31.571439000000002</v>
      </c>
      <c r="AJ2293" s="42">
        <v>53.276803999999998</v>
      </c>
      <c r="AK2293" s="42">
        <v>95.700924999999998</v>
      </c>
      <c r="AL2293" s="42">
        <v>64.212293000000003</v>
      </c>
      <c r="AM2293" s="42">
        <v>62.584107000000003</v>
      </c>
      <c r="AN2293" s="42">
        <v>19.952967999999998</v>
      </c>
      <c r="AO2293" s="42">
        <v>70.049131000000003</v>
      </c>
      <c r="AP2293" s="42">
        <v>189.45623699999999</v>
      </c>
      <c r="AQ2293" s="42">
        <v>123.043187</v>
      </c>
      <c r="AR2293" s="42">
        <v>620.52797399999997</v>
      </c>
      <c r="AS2293" s="42">
        <v>0</v>
      </c>
      <c r="AT2293" s="42">
        <v>15.78572</v>
      </c>
      <c r="AU2293" s="42">
        <v>47.357159000000003</v>
      </c>
      <c r="AV2293" s="42">
        <v>71.035737999999995</v>
      </c>
      <c r="AW2293" s="42">
        <v>82.875028</v>
      </c>
      <c r="AX2293" s="42">
        <v>55.250019000000002</v>
      </c>
      <c r="AY2293" s="42">
        <v>285.026228</v>
      </c>
      <c r="AZ2293" s="42">
        <v>63.198082999999997</v>
      </c>
      <c r="BA2293" s="42">
        <v>288.199792</v>
      </c>
      <c r="BB2293" s="42">
        <v>0</v>
      </c>
      <c r="BC2293" s="42">
        <v>11.83929</v>
      </c>
      <c r="BD2293" s="42">
        <v>27.625008999999999</v>
      </c>
      <c r="BE2293" s="42">
        <v>43.410729000000003</v>
      </c>
      <c r="BF2293" s="42">
        <v>7.8928599999999998</v>
      </c>
      <c r="BG2293" s="42">
        <v>39.464298999999997</v>
      </c>
      <c r="BH2293" s="42">
        <v>130.34259599999999</v>
      </c>
      <c r="BI2293" s="42">
        <v>27.625008999999999</v>
      </c>
      <c r="BJ2293" s="42">
        <v>332.32818200000003</v>
      </c>
      <c r="BK2293" s="42">
        <v>0</v>
      </c>
      <c r="BL2293" s="42">
        <v>3.9464299999999999</v>
      </c>
      <c r="BM2293" s="42">
        <v>19.732149</v>
      </c>
      <c r="BN2293" s="42">
        <v>27.625008999999999</v>
      </c>
      <c r="BO2293" s="42">
        <v>74.982168000000001</v>
      </c>
      <c r="BP2293" s="42">
        <v>15.78572</v>
      </c>
      <c r="BQ2293" s="42">
        <v>154.68363199999999</v>
      </c>
      <c r="BR2293" s="42">
        <v>35.573073999999998</v>
      </c>
      <c r="BS2293" s="42">
        <v>55.250019000000002</v>
      </c>
      <c r="BT2293" s="42">
        <v>0</v>
      </c>
      <c r="BU2293" s="42">
        <v>0</v>
      </c>
      <c r="BV2293" s="42">
        <v>0</v>
      </c>
      <c r="BW2293" s="42">
        <v>0</v>
      </c>
      <c r="BX2293" s="42">
        <v>7.8928599999999998</v>
      </c>
      <c r="BY2293" s="42">
        <v>3.9464299999999999</v>
      </c>
      <c r="BZ2293" s="42">
        <v>0</v>
      </c>
      <c r="CA2293" s="42">
        <v>43.410729000000003</v>
      </c>
      <c r="CB2293" s="42">
        <v>217.05364399999999</v>
      </c>
      <c r="CC2293" s="42">
        <v>0</v>
      </c>
      <c r="CD2293" s="42">
        <v>11.83929</v>
      </c>
      <c r="CE2293" s="42">
        <v>39.464298999999997</v>
      </c>
      <c r="CF2293" s="42">
        <v>59.196447999999997</v>
      </c>
      <c r="CG2293" s="42">
        <v>59.196447999999997</v>
      </c>
      <c r="CH2293" s="42">
        <v>43.410729000000003</v>
      </c>
      <c r="CI2293" s="42">
        <v>0</v>
      </c>
      <c r="CJ2293" s="42">
        <v>3.9464299999999999</v>
      </c>
      <c r="CK2293" s="42">
        <v>348.224311</v>
      </c>
      <c r="CL2293" s="42">
        <v>0</v>
      </c>
      <c r="CM2293" s="42">
        <v>3.9464299999999999</v>
      </c>
      <c r="CN2293" s="42">
        <v>7.8928599999999998</v>
      </c>
      <c r="CO2293" s="42">
        <v>11.83929</v>
      </c>
      <c r="CP2293" s="42">
        <v>15.78572</v>
      </c>
      <c r="CQ2293" s="42">
        <v>7.8928599999999998</v>
      </c>
      <c r="CR2293" s="42">
        <v>285.026228</v>
      </c>
      <c r="CS2293" s="42">
        <v>15.840923999999999</v>
      </c>
    </row>
    <row r="2294" spans="1:97">
      <c r="A2294" s="40" t="s">
        <v>5297</v>
      </c>
      <c r="B2294" s="40" t="s">
        <v>289</v>
      </c>
      <c r="C2294" s="40" t="s">
        <v>4176</v>
      </c>
      <c r="D2294" s="40" t="s">
        <v>4187</v>
      </c>
      <c r="E2294" s="40" t="s">
        <v>4463</v>
      </c>
      <c r="F2294" s="40" t="s">
        <v>4195</v>
      </c>
      <c r="G2294" s="41" t="s">
        <v>294</v>
      </c>
      <c r="H2294" s="40" t="s">
        <v>5298</v>
      </c>
      <c r="I2294" s="42">
        <v>281</v>
      </c>
      <c r="J2294" s="42">
        <v>61.427629000000003</v>
      </c>
      <c r="K2294" s="42">
        <v>32.216178999999997</v>
      </c>
      <c r="L2294" s="42">
        <v>56.408315999999999</v>
      </c>
      <c r="M2294" s="42">
        <v>55.401024999999997</v>
      </c>
      <c r="N2294" s="42">
        <v>50.364567999999998</v>
      </c>
      <c r="O2294" s="42">
        <v>25.182283999999999</v>
      </c>
      <c r="P2294" s="42">
        <v>54</v>
      </c>
      <c r="Q2294" s="42">
        <v>43</v>
      </c>
      <c r="R2294" s="42">
        <v>51</v>
      </c>
      <c r="S2294" s="42">
        <v>68</v>
      </c>
      <c r="T2294" s="42">
        <v>41</v>
      </c>
      <c r="U2294" s="42">
        <v>13</v>
      </c>
      <c r="V2294" s="42">
        <v>133.96117799999999</v>
      </c>
      <c r="W2294" s="42">
        <v>28.204158</v>
      </c>
      <c r="X2294" s="42">
        <v>15.100797999999999</v>
      </c>
      <c r="Y2294" s="42">
        <v>28.204158</v>
      </c>
      <c r="Z2294" s="42">
        <v>29.211449000000002</v>
      </c>
      <c r="AA2294" s="42">
        <v>22.160409999999999</v>
      </c>
      <c r="AB2294" s="42">
        <v>11.080204999999999</v>
      </c>
      <c r="AC2294" s="42">
        <v>0</v>
      </c>
      <c r="AD2294" s="42">
        <v>35.255197000000003</v>
      </c>
      <c r="AE2294" s="42">
        <v>74.530987999999994</v>
      </c>
      <c r="AF2294" s="42">
        <v>24.174993000000001</v>
      </c>
      <c r="AG2294" s="42">
        <v>147.03882200000001</v>
      </c>
      <c r="AH2294" s="42">
        <v>33.223471000000004</v>
      </c>
      <c r="AI2294" s="42">
        <v>17.115380999999999</v>
      </c>
      <c r="AJ2294" s="42">
        <v>28.204158</v>
      </c>
      <c r="AK2294" s="42">
        <v>26.189575000000001</v>
      </c>
      <c r="AL2294" s="42">
        <v>28.204158</v>
      </c>
      <c r="AM2294" s="42">
        <v>14.102079</v>
      </c>
      <c r="AN2294" s="42">
        <v>0</v>
      </c>
      <c r="AO2294" s="42">
        <v>43.296384000000003</v>
      </c>
      <c r="AP2294" s="42">
        <v>69.494530999999995</v>
      </c>
      <c r="AQ2294" s="42">
        <v>34.247906</v>
      </c>
      <c r="AR2294" s="42">
        <v>229.662429</v>
      </c>
      <c r="AS2294" s="42">
        <v>24.174993000000001</v>
      </c>
      <c r="AT2294" s="42">
        <v>16.116662000000002</v>
      </c>
      <c r="AU2294" s="42">
        <v>8.0583310000000008</v>
      </c>
      <c r="AV2294" s="42">
        <v>28.204158</v>
      </c>
      <c r="AW2294" s="42">
        <v>36.262489000000002</v>
      </c>
      <c r="AX2294" s="42">
        <v>24.174993000000001</v>
      </c>
      <c r="AY2294" s="42">
        <v>52.379150000000003</v>
      </c>
      <c r="AZ2294" s="42">
        <v>40.291654000000001</v>
      </c>
      <c r="BA2294" s="42">
        <v>104.758301</v>
      </c>
      <c r="BB2294" s="42">
        <v>12.087496</v>
      </c>
      <c r="BC2294" s="42">
        <v>12.087496</v>
      </c>
      <c r="BD2294" s="42">
        <v>4.0291649999999999</v>
      </c>
      <c r="BE2294" s="42">
        <v>20.145827000000001</v>
      </c>
      <c r="BF2294" s="42">
        <v>8.0583310000000008</v>
      </c>
      <c r="BG2294" s="42">
        <v>16.116662000000002</v>
      </c>
      <c r="BH2294" s="42">
        <v>20.145827000000001</v>
      </c>
      <c r="BI2294" s="42">
        <v>12.087496</v>
      </c>
      <c r="BJ2294" s="42">
        <v>124.904128</v>
      </c>
      <c r="BK2294" s="42">
        <v>12.087496</v>
      </c>
      <c r="BL2294" s="42">
        <v>4.0291649999999999</v>
      </c>
      <c r="BM2294" s="42">
        <v>4.0291649999999999</v>
      </c>
      <c r="BN2294" s="42">
        <v>8.0583310000000008</v>
      </c>
      <c r="BO2294" s="42">
        <v>28.204158</v>
      </c>
      <c r="BP2294" s="42">
        <v>8.0583310000000008</v>
      </c>
      <c r="BQ2294" s="42">
        <v>32.233322999999999</v>
      </c>
      <c r="BR2294" s="42">
        <v>28.204158</v>
      </c>
      <c r="BS2294" s="42">
        <v>28.204158</v>
      </c>
      <c r="BT2294" s="42">
        <v>0</v>
      </c>
      <c r="BU2294" s="42">
        <v>0</v>
      </c>
      <c r="BV2294" s="42">
        <v>0</v>
      </c>
      <c r="BW2294" s="42">
        <v>0</v>
      </c>
      <c r="BX2294" s="42">
        <v>4.0291649999999999</v>
      </c>
      <c r="BY2294" s="42">
        <v>4.0291649999999999</v>
      </c>
      <c r="BZ2294" s="42">
        <v>0</v>
      </c>
      <c r="CA2294" s="42">
        <v>20.145827000000001</v>
      </c>
      <c r="CB2294" s="42">
        <v>116.845797</v>
      </c>
      <c r="CC2294" s="42">
        <v>20.145827000000001</v>
      </c>
      <c r="CD2294" s="42">
        <v>4.0291649999999999</v>
      </c>
      <c r="CE2294" s="42">
        <v>8.0583310000000008</v>
      </c>
      <c r="CF2294" s="42">
        <v>28.204158</v>
      </c>
      <c r="CG2294" s="42">
        <v>32.233322999999999</v>
      </c>
      <c r="CH2294" s="42">
        <v>16.116662000000002</v>
      </c>
      <c r="CI2294" s="42">
        <v>0</v>
      </c>
      <c r="CJ2294" s="42">
        <v>8.0583310000000008</v>
      </c>
      <c r="CK2294" s="42">
        <v>84.612474000000006</v>
      </c>
      <c r="CL2294" s="42">
        <v>4.0291649999999999</v>
      </c>
      <c r="CM2294" s="42">
        <v>12.087496</v>
      </c>
      <c r="CN2294" s="42">
        <v>0</v>
      </c>
      <c r="CO2294" s="42">
        <v>0</v>
      </c>
      <c r="CP2294" s="42">
        <v>0</v>
      </c>
      <c r="CQ2294" s="42">
        <v>4.0291649999999999</v>
      </c>
      <c r="CR2294" s="42">
        <v>52.379150000000003</v>
      </c>
      <c r="CS2294" s="42">
        <v>12.087496</v>
      </c>
    </row>
    <row r="2295" spans="1:97">
      <c r="A2295" s="40" t="s">
        <v>5299</v>
      </c>
      <c r="B2295" s="40" t="s">
        <v>289</v>
      </c>
      <c r="C2295" s="40" t="s">
        <v>4176</v>
      </c>
      <c r="D2295" s="40" t="s">
        <v>4177</v>
      </c>
      <c r="E2295" s="40" t="s">
        <v>4354</v>
      </c>
      <c r="F2295" s="40" t="s">
        <v>2814</v>
      </c>
      <c r="G2295" s="41" t="s">
        <v>294</v>
      </c>
      <c r="H2295" s="40" t="s">
        <v>5300</v>
      </c>
      <c r="I2295" s="42">
        <v>192</v>
      </c>
      <c r="J2295" s="42">
        <v>35.185107000000002</v>
      </c>
      <c r="K2295" s="42">
        <v>26.137508</v>
      </c>
      <c r="L2295" s="42">
        <v>31.163951999999998</v>
      </c>
      <c r="M2295" s="42">
        <v>44.232706</v>
      </c>
      <c r="N2295" s="42">
        <v>31.153794999999999</v>
      </c>
      <c r="O2295" s="42">
        <v>24.126930999999999</v>
      </c>
      <c r="P2295" s="42">
        <v>35</v>
      </c>
      <c r="Q2295" s="42">
        <v>22</v>
      </c>
      <c r="R2295" s="42">
        <v>39</v>
      </c>
      <c r="S2295" s="42">
        <v>38</v>
      </c>
      <c r="T2295" s="42">
        <v>33</v>
      </c>
      <c r="U2295" s="42">
        <v>13</v>
      </c>
      <c r="V2295" s="42">
        <v>92.481488999999996</v>
      </c>
      <c r="W2295" s="42">
        <v>18.095198</v>
      </c>
      <c r="X2295" s="42">
        <v>11.058177000000001</v>
      </c>
      <c r="Y2295" s="42">
        <v>16.084620999999999</v>
      </c>
      <c r="Z2295" s="42">
        <v>21.111063999999999</v>
      </c>
      <c r="AA2295" s="42">
        <v>17.084831000000001</v>
      </c>
      <c r="AB2295" s="42">
        <v>8.0423100000000005</v>
      </c>
      <c r="AC2295" s="42">
        <v>1.0052890000000001</v>
      </c>
      <c r="AD2295" s="42">
        <v>23.121642000000001</v>
      </c>
      <c r="AE2295" s="42">
        <v>54.280515999999999</v>
      </c>
      <c r="AF2295" s="42">
        <v>15.079332000000001</v>
      </c>
      <c r="AG2295" s="42">
        <v>99.518511000000004</v>
      </c>
      <c r="AH2295" s="42">
        <v>17.089908999999999</v>
      </c>
      <c r="AI2295" s="42">
        <v>15.079332000000001</v>
      </c>
      <c r="AJ2295" s="42">
        <v>15.079332000000001</v>
      </c>
      <c r="AK2295" s="42">
        <v>23.121642000000001</v>
      </c>
      <c r="AL2295" s="42">
        <v>14.068963999999999</v>
      </c>
      <c r="AM2295" s="42">
        <v>13.068754</v>
      </c>
      <c r="AN2295" s="42">
        <v>2.0105780000000002</v>
      </c>
      <c r="AO2295" s="42">
        <v>24.126930999999999</v>
      </c>
      <c r="AP2295" s="42">
        <v>55.285803999999999</v>
      </c>
      <c r="AQ2295" s="42">
        <v>20.105775999999999</v>
      </c>
      <c r="AR2295" s="42">
        <v>168.88851600000001</v>
      </c>
      <c r="AS2295" s="42">
        <v>16.084620999999999</v>
      </c>
      <c r="AT2295" s="42">
        <v>4.0211550000000003</v>
      </c>
      <c r="AU2295" s="42">
        <v>4.0211550000000003</v>
      </c>
      <c r="AV2295" s="42">
        <v>36.190396</v>
      </c>
      <c r="AW2295" s="42">
        <v>12.063465000000001</v>
      </c>
      <c r="AX2295" s="42">
        <v>40.211551</v>
      </c>
      <c r="AY2295" s="42">
        <v>40.211551</v>
      </c>
      <c r="AZ2295" s="42">
        <v>16.084620999999999</v>
      </c>
      <c r="BA2295" s="42">
        <v>76.401947000000007</v>
      </c>
      <c r="BB2295" s="42">
        <v>8.0423100000000005</v>
      </c>
      <c r="BC2295" s="42">
        <v>0</v>
      </c>
      <c r="BD2295" s="42">
        <v>4.0211550000000003</v>
      </c>
      <c r="BE2295" s="42">
        <v>12.063465000000001</v>
      </c>
      <c r="BF2295" s="42">
        <v>0</v>
      </c>
      <c r="BG2295" s="42">
        <v>36.190396</v>
      </c>
      <c r="BH2295" s="42">
        <v>8.0423100000000005</v>
      </c>
      <c r="BI2295" s="42">
        <v>8.0423100000000005</v>
      </c>
      <c r="BJ2295" s="42">
        <v>92.486568000000005</v>
      </c>
      <c r="BK2295" s="42">
        <v>8.0423100000000005</v>
      </c>
      <c r="BL2295" s="42">
        <v>4.0211550000000003</v>
      </c>
      <c r="BM2295" s="42">
        <v>0</v>
      </c>
      <c r="BN2295" s="42">
        <v>24.126930999999999</v>
      </c>
      <c r="BO2295" s="42">
        <v>12.063465000000001</v>
      </c>
      <c r="BP2295" s="42">
        <v>4.0211550000000003</v>
      </c>
      <c r="BQ2295" s="42">
        <v>32.169241</v>
      </c>
      <c r="BR2295" s="42">
        <v>8.0423100000000005</v>
      </c>
      <c r="BS2295" s="42">
        <v>28.148085999999999</v>
      </c>
      <c r="BT2295" s="42">
        <v>0</v>
      </c>
      <c r="BU2295" s="42">
        <v>4.0211550000000003</v>
      </c>
      <c r="BV2295" s="42">
        <v>0</v>
      </c>
      <c r="BW2295" s="42">
        <v>4.0211550000000003</v>
      </c>
      <c r="BX2295" s="42">
        <v>0</v>
      </c>
      <c r="BY2295" s="42">
        <v>4.0211550000000003</v>
      </c>
      <c r="BZ2295" s="42">
        <v>0</v>
      </c>
      <c r="CA2295" s="42">
        <v>16.084620999999999</v>
      </c>
      <c r="CB2295" s="42">
        <v>84.444258000000005</v>
      </c>
      <c r="CC2295" s="42">
        <v>12.063465000000001</v>
      </c>
      <c r="CD2295" s="42">
        <v>0</v>
      </c>
      <c r="CE2295" s="42">
        <v>0</v>
      </c>
      <c r="CF2295" s="42">
        <v>32.169241</v>
      </c>
      <c r="CG2295" s="42">
        <v>4.0211550000000003</v>
      </c>
      <c r="CH2295" s="42">
        <v>36.190396</v>
      </c>
      <c r="CI2295" s="42">
        <v>0</v>
      </c>
      <c r="CJ2295" s="42">
        <v>0</v>
      </c>
      <c r="CK2295" s="42">
        <v>56.296171999999999</v>
      </c>
      <c r="CL2295" s="42">
        <v>4.0211550000000003</v>
      </c>
      <c r="CM2295" s="42">
        <v>0</v>
      </c>
      <c r="CN2295" s="42">
        <v>4.0211550000000003</v>
      </c>
      <c r="CO2295" s="42">
        <v>0</v>
      </c>
      <c r="CP2295" s="42">
        <v>8.0423100000000005</v>
      </c>
      <c r="CQ2295" s="42">
        <v>0</v>
      </c>
      <c r="CR2295" s="42">
        <v>40.211551</v>
      </c>
      <c r="CS2295" s="42">
        <v>0</v>
      </c>
    </row>
    <row r="2296" spans="1:97">
      <c r="A2296" s="40" t="s">
        <v>5301</v>
      </c>
      <c r="B2296" s="40" t="s">
        <v>289</v>
      </c>
      <c r="C2296" s="40" t="s">
        <v>4176</v>
      </c>
      <c r="D2296" s="40" t="s">
        <v>4177</v>
      </c>
      <c r="E2296" s="40" t="s">
        <v>4283</v>
      </c>
      <c r="F2296" s="40" t="s">
        <v>2814</v>
      </c>
      <c r="G2296" s="41" t="s">
        <v>294</v>
      </c>
      <c r="H2296" s="40" t="s">
        <v>5302</v>
      </c>
      <c r="I2296" s="42">
        <v>172</v>
      </c>
      <c r="J2296" s="42">
        <v>34.597701000000001</v>
      </c>
      <c r="K2296" s="42">
        <v>19.770115000000001</v>
      </c>
      <c r="L2296" s="42">
        <v>38.551724</v>
      </c>
      <c r="M2296" s="42">
        <v>38.551724</v>
      </c>
      <c r="N2296" s="42">
        <v>21.747126000000002</v>
      </c>
      <c r="O2296" s="42">
        <v>18.781609</v>
      </c>
      <c r="P2296" s="42">
        <v>26</v>
      </c>
      <c r="Q2296" s="42">
        <v>34</v>
      </c>
      <c r="R2296" s="42">
        <v>35</v>
      </c>
      <c r="S2296" s="42">
        <v>24</v>
      </c>
      <c r="T2296" s="42">
        <v>26</v>
      </c>
      <c r="U2296" s="42">
        <v>9</v>
      </c>
      <c r="V2296" s="42">
        <v>86.988506000000001</v>
      </c>
      <c r="W2296" s="42">
        <v>21.747126000000002</v>
      </c>
      <c r="X2296" s="42">
        <v>9.8850569999999998</v>
      </c>
      <c r="Y2296" s="42">
        <v>20.758621000000002</v>
      </c>
      <c r="Z2296" s="42">
        <v>16.804597999999999</v>
      </c>
      <c r="AA2296" s="42">
        <v>7.9080459999999997</v>
      </c>
      <c r="AB2296" s="42">
        <v>9.8850569999999998</v>
      </c>
      <c r="AC2296" s="42">
        <v>0</v>
      </c>
      <c r="AD2296" s="42">
        <v>24.712644000000001</v>
      </c>
      <c r="AE2296" s="42">
        <v>49.425286999999997</v>
      </c>
      <c r="AF2296" s="42">
        <v>12.850574999999999</v>
      </c>
      <c r="AG2296" s="42">
        <v>85.011493999999999</v>
      </c>
      <c r="AH2296" s="42">
        <v>12.850574999999999</v>
      </c>
      <c r="AI2296" s="42">
        <v>9.8850569999999998</v>
      </c>
      <c r="AJ2296" s="42">
        <v>17.793102999999999</v>
      </c>
      <c r="AK2296" s="42">
        <v>21.747126000000002</v>
      </c>
      <c r="AL2296" s="42">
        <v>13.839079999999999</v>
      </c>
      <c r="AM2296" s="42">
        <v>7.9080459999999997</v>
      </c>
      <c r="AN2296" s="42">
        <v>0.988506</v>
      </c>
      <c r="AO2296" s="42">
        <v>13.839079999999999</v>
      </c>
      <c r="AP2296" s="42">
        <v>51.402298999999999</v>
      </c>
      <c r="AQ2296" s="42">
        <v>19.770115000000001</v>
      </c>
      <c r="AR2296" s="42">
        <v>126.52873599999999</v>
      </c>
      <c r="AS2296" s="42">
        <v>11.862069</v>
      </c>
      <c r="AT2296" s="42">
        <v>0</v>
      </c>
      <c r="AU2296" s="42">
        <v>11.862069</v>
      </c>
      <c r="AV2296" s="42">
        <v>27.678160999999999</v>
      </c>
      <c r="AW2296" s="42">
        <v>27.678160999999999</v>
      </c>
      <c r="AX2296" s="42">
        <v>7.9080459999999997</v>
      </c>
      <c r="AY2296" s="42">
        <v>35.586207000000002</v>
      </c>
      <c r="AZ2296" s="42">
        <v>3.9540229999999998</v>
      </c>
      <c r="BA2296" s="42">
        <v>63.264367999999997</v>
      </c>
      <c r="BB2296" s="42">
        <v>11.862069</v>
      </c>
      <c r="BC2296" s="42">
        <v>0</v>
      </c>
      <c r="BD2296" s="42">
        <v>7.9080459999999997</v>
      </c>
      <c r="BE2296" s="42">
        <v>3.9540229999999998</v>
      </c>
      <c r="BF2296" s="42">
        <v>11.862069</v>
      </c>
      <c r="BG2296" s="42">
        <v>7.9080459999999997</v>
      </c>
      <c r="BH2296" s="42">
        <v>15.816091999999999</v>
      </c>
      <c r="BI2296" s="42">
        <v>3.9540229999999998</v>
      </c>
      <c r="BJ2296" s="42">
        <v>63.264367999999997</v>
      </c>
      <c r="BK2296" s="42">
        <v>0</v>
      </c>
      <c r="BL2296" s="42">
        <v>0</v>
      </c>
      <c r="BM2296" s="42">
        <v>3.9540229999999998</v>
      </c>
      <c r="BN2296" s="42">
        <v>23.724138</v>
      </c>
      <c r="BO2296" s="42">
        <v>15.816091999999999</v>
      </c>
      <c r="BP2296" s="42">
        <v>0</v>
      </c>
      <c r="BQ2296" s="42">
        <v>19.770115000000001</v>
      </c>
      <c r="BR2296" s="42">
        <v>0</v>
      </c>
      <c r="BS2296" s="42">
        <v>3.9540229999999998</v>
      </c>
      <c r="BT2296" s="42">
        <v>0</v>
      </c>
      <c r="BU2296" s="42">
        <v>0</v>
      </c>
      <c r="BV2296" s="42">
        <v>0</v>
      </c>
      <c r="BW2296" s="42">
        <v>0</v>
      </c>
      <c r="BX2296" s="42">
        <v>0</v>
      </c>
      <c r="BY2296" s="42">
        <v>0</v>
      </c>
      <c r="BZ2296" s="42">
        <v>0</v>
      </c>
      <c r="CA2296" s="42">
        <v>3.9540229999999998</v>
      </c>
      <c r="CB2296" s="42">
        <v>71.172414000000003</v>
      </c>
      <c r="CC2296" s="42">
        <v>3.9540229999999998</v>
      </c>
      <c r="CD2296" s="42">
        <v>0</v>
      </c>
      <c r="CE2296" s="42">
        <v>7.9080459999999997</v>
      </c>
      <c r="CF2296" s="42">
        <v>27.678160999999999</v>
      </c>
      <c r="CG2296" s="42">
        <v>23.724138</v>
      </c>
      <c r="CH2296" s="42">
        <v>7.9080459999999997</v>
      </c>
      <c r="CI2296" s="42">
        <v>0</v>
      </c>
      <c r="CJ2296" s="42">
        <v>0</v>
      </c>
      <c r="CK2296" s="42">
        <v>51.402298999999999</v>
      </c>
      <c r="CL2296" s="42">
        <v>7.9080459999999997</v>
      </c>
      <c r="CM2296" s="42">
        <v>0</v>
      </c>
      <c r="CN2296" s="42">
        <v>3.9540229999999998</v>
      </c>
      <c r="CO2296" s="42">
        <v>0</v>
      </c>
      <c r="CP2296" s="42">
        <v>3.9540229999999998</v>
      </c>
      <c r="CQ2296" s="42">
        <v>0</v>
      </c>
      <c r="CR2296" s="42">
        <v>35.586207000000002</v>
      </c>
      <c r="CS2296" s="42">
        <v>0</v>
      </c>
    </row>
    <row r="2297" spans="1:97">
      <c r="A2297" s="40" t="s">
        <v>5303</v>
      </c>
      <c r="B2297" s="40" t="s">
        <v>289</v>
      </c>
      <c r="C2297" s="40" t="s">
        <v>4176</v>
      </c>
      <c r="D2297" s="40" t="s">
        <v>4187</v>
      </c>
      <c r="E2297" s="40" t="s">
        <v>4246</v>
      </c>
      <c r="F2297" s="40" t="s">
        <v>2814</v>
      </c>
      <c r="G2297" s="41" t="s">
        <v>294</v>
      </c>
      <c r="H2297" s="40" t="s">
        <v>5304</v>
      </c>
      <c r="I2297" s="42">
        <v>168</v>
      </c>
      <c r="J2297" s="42">
        <v>31</v>
      </c>
      <c r="K2297" s="42">
        <v>26</v>
      </c>
      <c r="L2297" s="42">
        <v>38</v>
      </c>
      <c r="M2297" s="42">
        <v>26</v>
      </c>
      <c r="N2297" s="42">
        <v>29</v>
      </c>
      <c r="O2297" s="42">
        <v>18</v>
      </c>
      <c r="P2297" s="42">
        <v>20</v>
      </c>
      <c r="Q2297" s="42">
        <v>25</v>
      </c>
      <c r="R2297" s="42">
        <v>25</v>
      </c>
      <c r="S2297" s="42">
        <v>36</v>
      </c>
      <c r="T2297" s="42">
        <v>27</v>
      </c>
      <c r="U2297" s="42">
        <v>7</v>
      </c>
      <c r="V2297" s="42">
        <v>86</v>
      </c>
      <c r="W2297" s="42">
        <v>20</v>
      </c>
      <c r="X2297" s="42">
        <v>9</v>
      </c>
      <c r="Y2297" s="42">
        <v>18</v>
      </c>
      <c r="Z2297" s="42">
        <v>16</v>
      </c>
      <c r="AA2297" s="42">
        <v>13</v>
      </c>
      <c r="AB2297" s="42">
        <v>10</v>
      </c>
      <c r="AC2297" s="42">
        <v>0</v>
      </c>
      <c r="AD2297" s="42">
        <v>22</v>
      </c>
      <c r="AE2297" s="42">
        <v>46</v>
      </c>
      <c r="AF2297" s="42">
        <v>18</v>
      </c>
      <c r="AG2297" s="42">
        <v>82</v>
      </c>
      <c r="AH2297" s="42">
        <v>11</v>
      </c>
      <c r="AI2297" s="42">
        <v>17</v>
      </c>
      <c r="AJ2297" s="42">
        <v>20</v>
      </c>
      <c r="AK2297" s="42">
        <v>10</v>
      </c>
      <c r="AL2297" s="42">
        <v>16</v>
      </c>
      <c r="AM2297" s="42">
        <v>7</v>
      </c>
      <c r="AN2297" s="42">
        <v>1</v>
      </c>
      <c r="AO2297" s="42">
        <v>17</v>
      </c>
      <c r="AP2297" s="42">
        <v>50</v>
      </c>
      <c r="AQ2297" s="42">
        <v>15</v>
      </c>
      <c r="AR2297" s="42">
        <v>132</v>
      </c>
      <c r="AS2297" s="42">
        <v>4</v>
      </c>
      <c r="AT2297" s="42">
        <v>0</v>
      </c>
      <c r="AU2297" s="42">
        <v>4</v>
      </c>
      <c r="AV2297" s="42">
        <v>24</v>
      </c>
      <c r="AW2297" s="42">
        <v>20</v>
      </c>
      <c r="AX2297" s="42">
        <v>24</v>
      </c>
      <c r="AY2297" s="42">
        <v>44</v>
      </c>
      <c r="AZ2297" s="42">
        <v>12</v>
      </c>
      <c r="BA2297" s="42">
        <v>48</v>
      </c>
      <c r="BB2297" s="42">
        <v>0</v>
      </c>
      <c r="BC2297" s="42">
        <v>0</v>
      </c>
      <c r="BD2297" s="42">
        <v>0</v>
      </c>
      <c r="BE2297" s="42">
        <v>12</v>
      </c>
      <c r="BF2297" s="42">
        <v>0</v>
      </c>
      <c r="BG2297" s="42">
        <v>20</v>
      </c>
      <c r="BH2297" s="42">
        <v>16</v>
      </c>
      <c r="BI2297" s="42">
        <v>0</v>
      </c>
      <c r="BJ2297" s="42">
        <v>84</v>
      </c>
      <c r="BK2297" s="42">
        <v>4</v>
      </c>
      <c r="BL2297" s="42">
        <v>0</v>
      </c>
      <c r="BM2297" s="42">
        <v>4</v>
      </c>
      <c r="BN2297" s="42">
        <v>12</v>
      </c>
      <c r="BO2297" s="42">
        <v>20</v>
      </c>
      <c r="BP2297" s="42">
        <v>4</v>
      </c>
      <c r="BQ2297" s="42">
        <v>28</v>
      </c>
      <c r="BR2297" s="42">
        <v>12</v>
      </c>
      <c r="BS2297" s="42">
        <v>24</v>
      </c>
      <c r="BT2297" s="42">
        <v>0</v>
      </c>
      <c r="BU2297" s="42">
        <v>0</v>
      </c>
      <c r="BV2297" s="42">
        <v>0</v>
      </c>
      <c r="BW2297" s="42">
        <v>0</v>
      </c>
      <c r="BX2297" s="42">
        <v>4</v>
      </c>
      <c r="BY2297" s="42">
        <v>8</v>
      </c>
      <c r="BZ2297" s="42">
        <v>0</v>
      </c>
      <c r="CA2297" s="42">
        <v>12</v>
      </c>
      <c r="CB2297" s="42">
        <v>60</v>
      </c>
      <c r="CC2297" s="42">
        <v>4</v>
      </c>
      <c r="CD2297" s="42">
        <v>0</v>
      </c>
      <c r="CE2297" s="42">
        <v>4</v>
      </c>
      <c r="CF2297" s="42">
        <v>20</v>
      </c>
      <c r="CG2297" s="42">
        <v>16</v>
      </c>
      <c r="CH2297" s="42">
        <v>16</v>
      </c>
      <c r="CI2297" s="42">
        <v>0</v>
      </c>
      <c r="CJ2297" s="42">
        <v>0</v>
      </c>
      <c r="CK2297" s="42">
        <v>48</v>
      </c>
      <c r="CL2297" s="42">
        <v>0</v>
      </c>
      <c r="CM2297" s="42">
        <v>0</v>
      </c>
      <c r="CN2297" s="42">
        <v>0</v>
      </c>
      <c r="CO2297" s="42">
        <v>4</v>
      </c>
      <c r="CP2297" s="42">
        <v>0</v>
      </c>
      <c r="CQ2297" s="42">
        <v>0</v>
      </c>
      <c r="CR2297" s="42">
        <v>44</v>
      </c>
      <c r="CS2297" s="42">
        <v>0</v>
      </c>
    </row>
    <row r="2298" spans="1:97">
      <c r="A2298" s="40" t="s">
        <v>5305</v>
      </c>
      <c r="B2298" s="40" t="s">
        <v>289</v>
      </c>
      <c r="C2298" s="40" t="s">
        <v>4176</v>
      </c>
      <c r="D2298" s="40" t="s">
        <v>4177</v>
      </c>
      <c r="E2298" s="40" t="s">
        <v>4184</v>
      </c>
      <c r="F2298" s="40" t="s">
        <v>2814</v>
      </c>
      <c r="G2298" s="41" t="s">
        <v>294</v>
      </c>
      <c r="H2298" s="40" t="s">
        <v>5306</v>
      </c>
      <c r="I2298" s="42">
        <v>394</v>
      </c>
      <c r="J2298" s="42">
        <v>59.861877999999997</v>
      </c>
      <c r="K2298" s="42">
        <v>37.005524999999999</v>
      </c>
      <c r="L2298" s="42">
        <v>60.950276000000002</v>
      </c>
      <c r="M2298" s="42">
        <v>107.75138099999999</v>
      </c>
      <c r="N2298" s="42">
        <v>68.569061000000005</v>
      </c>
      <c r="O2298" s="42">
        <v>59.861877999999997</v>
      </c>
      <c r="P2298" s="42">
        <v>79</v>
      </c>
      <c r="Q2298" s="42">
        <v>34</v>
      </c>
      <c r="R2298" s="42">
        <v>91</v>
      </c>
      <c r="S2298" s="42">
        <v>66</v>
      </c>
      <c r="T2298" s="42">
        <v>68</v>
      </c>
      <c r="U2298" s="42">
        <v>27</v>
      </c>
      <c r="V2298" s="42">
        <v>213.32596699999999</v>
      </c>
      <c r="W2298" s="42">
        <v>35.917127000000001</v>
      </c>
      <c r="X2298" s="42">
        <v>22.856354</v>
      </c>
      <c r="Y2298" s="42">
        <v>33.740330999999998</v>
      </c>
      <c r="Z2298" s="42">
        <v>56.596685000000001</v>
      </c>
      <c r="AA2298" s="42">
        <v>31.563535999999999</v>
      </c>
      <c r="AB2298" s="42">
        <v>31.563535999999999</v>
      </c>
      <c r="AC2298" s="42">
        <v>1.088398</v>
      </c>
      <c r="AD2298" s="42">
        <v>47.889502999999998</v>
      </c>
      <c r="AE2298" s="42">
        <v>112.104972</v>
      </c>
      <c r="AF2298" s="42">
        <v>53.331491999999997</v>
      </c>
      <c r="AG2298" s="42">
        <v>180.67403300000001</v>
      </c>
      <c r="AH2298" s="42">
        <v>23.944751</v>
      </c>
      <c r="AI2298" s="42">
        <v>14.149171000000001</v>
      </c>
      <c r="AJ2298" s="42">
        <v>27.209945000000001</v>
      </c>
      <c r="AK2298" s="42">
        <v>51.154696000000001</v>
      </c>
      <c r="AL2298" s="42">
        <v>37.005524999999999</v>
      </c>
      <c r="AM2298" s="42">
        <v>25.033149000000002</v>
      </c>
      <c r="AN2298" s="42">
        <v>2.176796</v>
      </c>
      <c r="AO2298" s="42">
        <v>30.475138000000001</v>
      </c>
      <c r="AP2298" s="42">
        <v>96.867402999999996</v>
      </c>
      <c r="AQ2298" s="42">
        <v>53.331491999999997</v>
      </c>
      <c r="AR2298" s="42">
        <v>326.51933700000001</v>
      </c>
      <c r="AS2298" s="42">
        <v>13.060772999999999</v>
      </c>
      <c r="AT2298" s="42">
        <v>21.767956000000002</v>
      </c>
      <c r="AU2298" s="42">
        <v>8.7071819999999995</v>
      </c>
      <c r="AV2298" s="42">
        <v>34.828729000000003</v>
      </c>
      <c r="AW2298" s="42">
        <v>52.243093999999999</v>
      </c>
      <c r="AX2298" s="42">
        <v>74.011049999999997</v>
      </c>
      <c r="AY2298" s="42">
        <v>108.83977899999999</v>
      </c>
      <c r="AZ2298" s="42">
        <v>13.060772999999999</v>
      </c>
      <c r="BA2298" s="42">
        <v>178.49723800000001</v>
      </c>
      <c r="BB2298" s="42">
        <v>8.7071819999999995</v>
      </c>
      <c r="BC2298" s="42">
        <v>17.414365</v>
      </c>
      <c r="BD2298" s="42">
        <v>0</v>
      </c>
      <c r="BE2298" s="42">
        <v>26.121547</v>
      </c>
      <c r="BF2298" s="42">
        <v>8.7071819999999995</v>
      </c>
      <c r="BG2298" s="42">
        <v>56.596685000000001</v>
      </c>
      <c r="BH2298" s="42">
        <v>56.596685000000001</v>
      </c>
      <c r="BI2298" s="42">
        <v>4.3535909999999998</v>
      </c>
      <c r="BJ2298" s="42">
        <v>148.022099</v>
      </c>
      <c r="BK2298" s="42">
        <v>4.3535909999999998</v>
      </c>
      <c r="BL2298" s="42">
        <v>4.3535909999999998</v>
      </c>
      <c r="BM2298" s="42">
        <v>8.7071819999999995</v>
      </c>
      <c r="BN2298" s="42">
        <v>8.7071819999999995</v>
      </c>
      <c r="BO2298" s="42">
        <v>43.535912000000003</v>
      </c>
      <c r="BP2298" s="42">
        <v>17.414365</v>
      </c>
      <c r="BQ2298" s="42">
        <v>52.243093999999999</v>
      </c>
      <c r="BR2298" s="42">
        <v>8.7071819999999995</v>
      </c>
      <c r="BS2298" s="42">
        <v>17.414365</v>
      </c>
      <c r="BT2298" s="42">
        <v>0</v>
      </c>
      <c r="BU2298" s="42">
        <v>0</v>
      </c>
      <c r="BV2298" s="42">
        <v>0</v>
      </c>
      <c r="BW2298" s="42">
        <v>0</v>
      </c>
      <c r="BX2298" s="42">
        <v>0</v>
      </c>
      <c r="BY2298" s="42">
        <v>8.7071819999999995</v>
      </c>
      <c r="BZ2298" s="42">
        <v>0</v>
      </c>
      <c r="CA2298" s="42">
        <v>8.7071819999999995</v>
      </c>
      <c r="CB2298" s="42">
        <v>165.436464</v>
      </c>
      <c r="CC2298" s="42">
        <v>8.7071819999999995</v>
      </c>
      <c r="CD2298" s="42">
        <v>17.414365</v>
      </c>
      <c r="CE2298" s="42">
        <v>8.7071819999999995</v>
      </c>
      <c r="CF2298" s="42">
        <v>26.121547</v>
      </c>
      <c r="CG2298" s="42">
        <v>47.889502999999998</v>
      </c>
      <c r="CH2298" s="42">
        <v>56.596685000000001</v>
      </c>
      <c r="CI2298" s="42">
        <v>0</v>
      </c>
      <c r="CJ2298" s="42">
        <v>0</v>
      </c>
      <c r="CK2298" s="42">
        <v>143.668508</v>
      </c>
      <c r="CL2298" s="42">
        <v>4.3535909999999998</v>
      </c>
      <c r="CM2298" s="42">
        <v>4.3535909999999998</v>
      </c>
      <c r="CN2298" s="42">
        <v>0</v>
      </c>
      <c r="CO2298" s="42">
        <v>8.7071819999999995</v>
      </c>
      <c r="CP2298" s="42">
        <v>4.3535909999999998</v>
      </c>
      <c r="CQ2298" s="42">
        <v>8.7071819999999995</v>
      </c>
      <c r="CR2298" s="42">
        <v>108.83977899999999</v>
      </c>
      <c r="CS2298" s="42">
        <v>4.3535909999999998</v>
      </c>
    </row>
    <row r="2299" spans="1:97">
      <c r="A2299" s="40" t="s">
        <v>5307</v>
      </c>
      <c r="B2299" s="40" t="s">
        <v>289</v>
      </c>
      <c r="C2299" s="40" t="s">
        <v>4176</v>
      </c>
      <c r="D2299" s="40" t="s">
        <v>4177</v>
      </c>
      <c r="E2299" s="40" t="s">
        <v>4288</v>
      </c>
      <c r="F2299" s="40" t="s">
        <v>2814</v>
      </c>
      <c r="G2299" s="41" t="s">
        <v>294</v>
      </c>
      <c r="H2299" s="40" t="s">
        <v>5308</v>
      </c>
      <c r="I2299" s="42">
        <v>438</v>
      </c>
      <c r="J2299" s="42">
        <v>95.679612000000006</v>
      </c>
      <c r="K2299" s="42">
        <v>57.407767</v>
      </c>
      <c r="L2299" s="42">
        <v>92.490290999999999</v>
      </c>
      <c r="M2299" s="42">
        <v>88.237864000000002</v>
      </c>
      <c r="N2299" s="42">
        <v>68.038835000000006</v>
      </c>
      <c r="O2299" s="42">
        <v>36.145631000000002</v>
      </c>
      <c r="P2299" s="42">
        <v>62</v>
      </c>
      <c r="Q2299" s="42">
        <v>46</v>
      </c>
      <c r="R2299" s="42">
        <v>78</v>
      </c>
      <c r="S2299" s="42">
        <v>56</v>
      </c>
      <c r="T2299" s="42">
        <v>62</v>
      </c>
      <c r="U2299" s="42">
        <v>38</v>
      </c>
      <c r="V2299" s="42">
        <v>225.37864099999999</v>
      </c>
      <c r="W2299" s="42">
        <v>47.839806000000003</v>
      </c>
      <c r="X2299" s="42">
        <v>36.145631000000002</v>
      </c>
      <c r="Y2299" s="42">
        <v>43.587378999999999</v>
      </c>
      <c r="Z2299" s="42">
        <v>48.902912999999998</v>
      </c>
      <c r="AA2299" s="42">
        <v>31.893204000000001</v>
      </c>
      <c r="AB2299" s="42">
        <v>15.946602</v>
      </c>
      <c r="AC2299" s="42">
        <v>1.063107</v>
      </c>
      <c r="AD2299" s="42">
        <v>62.723300999999999</v>
      </c>
      <c r="AE2299" s="42">
        <v>120.131068</v>
      </c>
      <c r="AF2299" s="42">
        <v>42.524272000000003</v>
      </c>
      <c r="AG2299" s="42">
        <v>212.62135900000001</v>
      </c>
      <c r="AH2299" s="42">
        <v>47.839806000000003</v>
      </c>
      <c r="AI2299" s="42">
        <v>21.262136000000002</v>
      </c>
      <c r="AJ2299" s="42">
        <v>48.902912999999998</v>
      </c>
      <c r="AK2299" s="42">
        <v>39.334950999999997</v>
      </c>
      <c r="AL2299" s="42">
        <v>36.145631000000002</v>
      </c>
      <c r="AM2299" s="42">
        <v>17.009709000000001</v>
      </c>
      <c r="AN2299" s="42">
        <v>2.126214</v>
      </c>
      <c r="AO2299" s="42">
        <v>56.344659999999998</v>
      </c>
      <c r="AP2299" s="42">
        <v>118.00485399999999</v>
      </c>
      <c r="AQ2299" s="42">
        <v>38.271844999999999</v>
      </c>
      <c r="AR2299" s="42">
        <v>323.18446599999999</v>
      </c>
      <c r="AS2299" s="42">
        <v>17.009709000000001</v>
      </c>
      <c r="AT2299" s="42">
        <v>8.5048539999999999</v>
      </c>
      <c r="AU2299" s="42">
        <v>21.262136000000002</v>
      </c>
      <c r="AV2299" s="42">
        <v>55.281553000000002</v>
      </c>
      <c r="AW2299" s="42">
        <v>55.281553000000002</v>
      </c>
      <c r="AX2299" s="42">
        <v>38.271844999999999</v>
      </c>
      <c r="AY2299" s="42">
        <v>85.048544000000007</v>
      </c>
      <c r="AZ2299" s="42">
        <v>42.524272000000003</v>
      </c>
      <c r="BA2299" s="42">
        <v>165.84466</v>
      </c>
      <c r="BB2299" s="42">
        <v>8.5048539999999999</v>
      </c>
      <c r="BC2299" s="42">
        <v>8.5048539999999999</v>
      </c>
      <c r="BD2299" s="42">
        <v>12.757282</v>
      </c>
      <c r="BE2299" s="42">
        <v>25.514562999999999</v>
      </c>
      <c r="BF2299" s="42">
        <v>12.757282</v>
      </c>
      <c r="BG2299" s="42">
        <v>29.76699</v>
      </c>
      <c r="BH2299" s="42">
        <v>46.776699000000001</v>
      </c>
      <c r="BI2299" s="42">
        <v>21.262136000000002</v>
      </c>
      <c r="BJ2299" s="42">
        <v>157.33980600000001</v>
      </c>
      <c r="BK2299" s="42">
        <v>8.5048539999999999</v>
      </c>
      <c r="BL2299" s="42">
        <v>0</v>
      </c>
      <c r="BM2299" s="42">
        <v>8.5048539999999999</v>
      </c>
      <c r="BN2299" s="42">
        <v>29.76699</v>
      </c>
      <c r="BO2299" s="42">
        <v>42.524272000000003</v>
      </c>
      <c r="BP2299" s="42">
        <v>8.5048539999999999</v>
      </c>
      <c r="BQ2299" s="42">
        <v>38.271844999999999</v>
      </c>
      <c r="BR2299" s="42">
        <v>21.262136000000002</v>
      </c>
      <c r="BS2299" s="42">
        <v>42.524272000000003</v>
      </c>
      <c r="BT2299" s="42">
        <v>0</v>
      </c>
      <c r="BU2299" s="42">
        <v>0</v>
      </c>
      <c r="BV2299" s="42">
        <v>0</v>
      </c>
      <c r="BW2299" s="42">
        <v>4.252427</v>
      </c>
      <c r="BX2299" s="42">
        <v>0</v>
      </c>
      <c r="BY2299" s="42">
        <v>8.5048539999999999</v>
      </c>
      <c r="BZ2299" s="42">
        <v>0</v>
      </c>
      <c r="CA2299" s="42">
        <v>29.76699</v>
      </c>
      <c r="CB2299" s="42">
        <v>182.85436899999999</v>
      </c>
      <c r="CC2299" s="42">
        <v>12.757282</v>
      </c>
      <c r="CD2299" s="42">
        <v>8.5048539999999999</v>
      </c>
      <c r="CE2299" s="42">
        <v>21.262136000000002</v>
      </c>
      <c r="CF2299" s="42">
        <v>51.029125999999998</v>
      </c>
      <c r="CG2299" s="42">
        <v>55.281553000000002</v>
      </c>
      <c r="CH2299" s="42">
        <v>25.514562999999999</v>
      </c>
      <c r="CI2299" s="42">
        <v>0</v>
      </c>
      <c r="CJ2299" s="42">
        <v>8.5048539999999999</v>
      </c>
      <c r="CK2299" s="42">
        <v>97.805824999999999</v>
      </c>
      <c r="CL2299" s="42">
        <v>4.252427</v>
      </c>
      <c r="CM2299" s="42">
        <v>0</v>
      </c>
      <c r="CN2299" s="42">
        <v>0</v>
      </c>
      <c r="CO2299" s="42">
        <v>0</v>
      </c>
      <c r="CP2299" s="42">
        <v>0</v>
      </c>
      <c r="CQ2299" s="42">
        <v>4.252427</v>
      </c>
      <c r="CR2299" s="42">
        <v>85.048544000000007</v>
      </c>
      <c r="CS2299" s="42">
        <v>4.252427</v>
      </c>
    </row>
    <row r="2300" spans="1:97">
      <c r="A2300" s="40" t="s">
        <v>5309</v>
      </c>
      <c r="B2300" s="40" t="s">
        <v>289</v>
      </c>
      <c r="C2300" s="40" t="s">
        <v>4176</v>
      </c>
      <c r="D2300" s="40" t="s">
        <v>4201</v>
      </c>
      <c r="E2300" s="40" t="s">
        <v>4814</v>
      </c>
      <c r="F2300" s="40" t="s">
        <v>2903</v>
      </c>
      <c r="G2300" s="41" t="s">
        <v>294</v>
      </c>
      <c r="H2300" s="40" t="s">
        <v>5310</v>
      </c>
      <c r="I2300" s="42">
        <v>2225</v>
      </c>
      <c r="J2300" s="42">
        <v>427.10101200000003</v>
      </c>
      <c r="K2300" s="42">
        <v>332.52113100000003</v>
      </c>
      <c r="L2300" s="42">
        <v>484.035371</v>
      </c>
      <c r="M2300" s="42">
        <v>506.42607299999997</v>
      </c>
      <c r="N2300" s="42">
        <v>358.97978499999999</v>
      </c>
      <c r="O2300" s="42">
        <v>115.936628</v>
      </c>
      <c r="P2300" s="42">
        <v>319</v>
      </c>
      <c r="Q2300" s="42">
        <v>333</v>
      </c>
      <c r="R2300" s="42">
        <v>357</v>
      </c>
      <c r="S2300" s="42">
        <v>449</v>
      </c>
      <c r="T2300" s="42">
        <v>203</v>
      </c>
      <c r="U2300" s="42">
        <v>107</v>
      </c>
      <c r="V2300" s="42">
        <v>1100.245242</v>
      </c>
      <c r="W2300" s="42">
        <v>205.414602</v>
      </c>
      <c r="X2300" s="42">
        <v>176.92197200000001</v>
      </c>
      <c r="Y2300" s="42">
        <v>233.87329800000001</v>
      </c>
      <c r="Z2300" s="42">
        <v>257.26402100000001</v>
      </c>
      <c r="AA2300" s="42">
        <v>183.04086699999999</v>
      </c>
      <c r="AB2300" s="42">
        <v>43.730483</v>
      </c>
      <c r="AC2300" s="42">
        <v>0</v>
      </c>
      <c r="AD2300" s="42">
        <v>288.807616</v>
      </c>
      <c r="AE2300" s="42">
        <v>673.14422999999999</v>
      </c>
      <c r="AF2300" s="42">
        <v>138.293396</v>
      </c>
      <c r="AG2300" s="42">
        <v>1124.754758</v>
      </c>
      <c r="AH2300" s="42">
        <v>221.68641</v>
      </c>
      <c r="AI2300" s="42">
        <v>155.59915899999999</v>
      </c>
      <c r="AJ2300" s="42">
        <v>250.16207299999999</v>
      </c>
      <c r="AK2300" s="42">
        <v>249.16205199999999</v>
      </c>
      <c r="AL2300" s="42">
        <v>175.938919</v>
      </c>
      <c r="AM2300" s="42">
        <v>67.121206000000001</v>
      </c>
      <c r="AN2300" s="42">
        <v>5.0849399999999996</v>
      </c>
      <c r="AO2300" s="42">
        <v>288.807616</v>
      </c>
      <c r="AP2300" s="42">
        <v>683.39894700000002</v>
      </c>
      <c r="AQ2300" s="42">
        <v>152.54819499999999</v>
      </c>
      <c r="AR2300" s="42">
        <v>1805.899152</v>
      </c>
      <c r="AS2300" s="42">
        <v>12.203856</v>
      </c>
      <c r="AT2300" s="42">
        <v>61.019278</v>
      </c>
      <c r="AU2300" s="42">
        <v>138.24249399999999</v>
      </c>
      <c r="AV2300" s="42">
        <v>239.94129100000001</v>
      </c>
      <c r="AW2300" s="42">
        <v>357.91189500000002</v>
      </c>
      <c r="AX2300" s="42">
        <v>211.46562800000001</v>
      </c>
      <c r="AY2300" s="42">
        <v>467.81446499999998</v>
      </c>
      <c r="AZ2300" s="42">
        <v>317.30024600000002</v>
      </c>
      <c r="BA2300" s="42">
        <v>866.27013899999997</v>
      </c>
      <c r="BB2300" s="42">
        <v>8.135904</v>
      </c>
      <c r="BC2300" s="42">
        <v>52.883374000000003</v>
      </c>
      <c r="BD2300" s="42">
        <v>93.495023000000003</v>
      </c>
      <c r="BE2300" s="42">
        <v>117.97060399999999</v>
      </c>
      <c r="BF2300" s="42">
        <v>60.951408000000001</v>
      </c>
      <c r="BG2300" s="42">
        <v>187.05791600000001</v>
      </c>
      <c r="BH2300" s="42">
        <v>256.28096799999997</v>
      </c>
      <c r="BI2300" s="42">
        <v>89.494940999999997</v>
      </c>
      <c r="BJ2300" s="42">
        <v>939.62901299999999</v>
      </c>
      <c r="BK2300" s="42">
        <v>4.067952</v>
      </c>
      <c r="BL2300" s="42">
        <v>8.135904</v>
      </c>
      <c r="BM2300" s="42">
        <v>44.747470999999997</v>
      </c>
      <c r="BN2300" s="42">
        <v>121.970686</v>
      </c>
      <c r="BO2300" s="42">
        <v>296.960487</v>
      </c>
      <c r="BP2300" s="42">
        <v>24.407710999999999</v>
      </c>
      <c r="BQ2300" s="42">
        <v>211.53349700000001</v>
      </c>
      <c r="BR2300" s="42">
        <v>227.805305</v>
      </c>
      <c r="BS2300" s="42">
        <v>256.213098</v>
      </c>
      <c r="BT2300" s="42">
        <v>0</v>
      </c>
      <c r="BU2300" s="42">
        <v>0</v>
      </c>
      <c r="BV2300" s="42">
        <v>0</v>
      </c>
      <c r="BW2300" s="42">
        <v>8.135904</v>
      </c>
      <c r="BX2300" s="42">
        <v>36.611567000000001</v>
      </c>
      <c r="BY2300" s="42">
        <v>40.611649</v>
      </c>
      <c r="BZ2300" s="42">
        <v>0</v>
      </c>
      <c r="CA2300" s="42">
        <v>170.85397900000001</v>
      </c>
      <c r="CB2300" s="42">
        <v>898.81375400000002</v>
      </c>
      <c r="CC2300" s="42">
        <v>12.203856</v>
      </c>
      <c r="CD2300" s="42">
        <v>52.883374000000003</v>
      </c>
      <c r="CE2300" s="42">
        <v>121.970686</v>
      </c>
      <c r="CF2300" s="42">
        <v>199.26177200000001</v>
      </c>
      <c r="CG2300" s="42">
        <v>284.688761</v>
      </c>
      <c r="CH2300" s="42">
        <v>162.718075</v>
      </c>
      <c r="CI2300" s="42">
        <v>4.067952</v>
      </c>
      <c r="CJ2300" s="42">
        <v>61.019278</v>
      </c>
      <c r="CK2300" s="42">
        <v>650.8723</v>
      </c>
      <c r="CL2300" s="42">
        <v>0</v>
      </c>
      <c r="CM2300" s="42">
        <v>8.135904</v>
      </c>
      <c r="CN2300" s="42">
        <v>16.271806999999999</v>
      </c>
      <c r="CO2300" s="42">
        <v>32.543615000000003</v>
      </c>
      <c r="CP2300" s="42">
        <v>36.611567000000001</v>
      </c>
      <c r="CQ2300" s="42">
        <v>8.135904</v>
      </c>
      <c r="CR2300" s="42">
        <v>463.74651399999999</v>
      </c>
      <c r="CS2300" s="42">
        <v>85.426989000000006</v>
      </c>
    </row>
    <row r="2301" spans="1:97">
      <c r="A2301" s="40" t="s">
        <v>5311</v>
      </c>
      <c r="B2301" s="40" t="s">
        <v>289</v>
      </c>
      <c r="C2301" s="40" t="s">
        <v>4176</v>
      </c>
      <c r="D2301" s="40" t="s">
        <v>4187</v>
      </c>
      <c r="E2301" s="40" t="s">
        <v>4213</v>
      </c>
      <c r="F2301" s="40" t="s">
        <v>4195</v>
      </c>
      <c r="G2301" s="41" t="s">
        <v>294</v>
      </c>
      <c r="H2301" s="40" t="s">
        <v>5312</v>
      </c>
      <c r="I2301" s="42">
        <v>765</v>
      </c>
      <c r="J2301" s="42">
        <v>113</v>
      </c>
      <c r="K2301" s="42">
        <v>95</v>
      </c>
      <c r="L2301" s="42">
        <v>122</v>
      </c>
      <c r="M2301" s="42">
        <v>186</v>
      </c>
      <c r="N2301" s="42">
        <v>151</v>
      </c>
      <c r="O2301" s="42">
        <v>98</v>
      </c>
      <c r="P2301" s="42">
        <v>97</v>
      </c>
      <c r="Q2301" s="42">
        <v>120</v>
      </c>
      <c r="R2301" s="42">
        <v>152</v>
      </c>
      <c r="S2301" s="42">
        <v>167</v>
      </c>
      <c r="T2301" s="42">
        <v>140</v>
      </c>
      <c r="U2301" s="42">
        <v>67</v>
      </c>
      <c r="V2301" s="42">
        <v>367</v>
      </c>
      <c r="W2301" s="42">
        <v>58</v>
      </c>
      <c r="X2301" s="42">
        <v>47</v>
      </c>
      <c r="Y2301" s="42">
        <v>61</v>
      </c>
      <c r="Z2301" s="42">
        <v>89</v>
      </c>
      <c r="AA2301" s="42">
        <v>77</v>
      </c>
      <c r="AB2301" s="42">
        <v>35</v>
      </c>
      <c r="AC2301" s="42">
        <v>0</v>
      </c>
      <c r="AD2301" s="42">
        <v>71</v>
      </c>
      <c r="AE2301" s="42">
        <v>217</v>
      </c>
      <c r="AF2301" s="42">
        <v>79</v>
      </c>
      <c r="AG2301" s="42">
        <v>398</v>
      </c>
      <c r="AH2301" s="42">
        <v>55</v>
      </c>
      <c r="AI2301" s="42">
        <v>48</v>
      </c>
      <c r="AJ2301" s="42">
        <v>61</v>
      </c>
      <c r="AK2301" s="42">
        <v>97</v>
      </c>
      <c r="AL2301" s="42">
        <v>74</v>
      </c>
      <c r="AM2301" s="42">
        <v>61</v>
      </c>
      <c r="AN2301" s="42">
        <v>2</v>
      </c>
      <c r="AO2301" s="42">
        <v>74</v>
      </c>
      <c r="AP2301" s="42">
        <v>215</v>
      </c>
      <c r="AQ2301" s="42">
        <v>109</v>
      </c>
      <c r="AR2301" s="42">
        <v>652</v>
      </c>
      <c r="AS2301" s="42">
        <v>20</v>
      </c>
      <c r="AT2301" s="42">
        <v>44</v>
      </c>
      <c r="AU2301" s="42">
        <v>16</v>
      </c>
      <c r="AV2301" s="42">
        <v>64</v>
      </c>
      <c r="AW2301" s="42">
        <v>108</v>
      </c>
      <c r="AX2301" s="42">
        <v>88</v>
      </c>
      <c r="AY2301" s="42">
        <v>264</v>
      </c>
      <c r="AZ2301" s="42">
        <v>48</v>
      </c>
      <c r="BA2301" s="42">
        <v>296</v>
      </c>
      <c r="BB2301" s="42">
        <v>16</v>
      </c>
      <c r="BC2301" s="42">
        <v>40</v>
      </c>
      <c r="BD2301" s="42">
        <v>8</v>
      </c>
      <c r="BE2301" s="42">
        <v>28</v>
      </c>
      <c r="BF2301" s="42">
        <v>20</v>
      </c>
      <c r="BG2301" s="42">
        <v>72</v>
      </c>
      <c r="BH2301" s="42">
        <v>108</v>
      </c>
      <c r="BI2301" s="42">
        <v>4</v>
      </c>
      <c r="BJ2301" s="42">
        <v>356</v>
      </c>
      <c r="BK2301" s="42">
        <v>4</v>
      </c>
      <c r="BL2301" s="42">
        <v>4</v>
      </c>
      <c r="BM2301" s="42">
        <v>8</v>
      </c>
      <c r="BN2301" s="42">
        <v>36</v>
      </c>
      <c r="BO2301" s="42">
        <v>88</v>
      </c>
      <c r="BP2301" s="42">
        <v>16</v>
      </c>
      <c r="BQ2301" s="42">
        <v>156</v>
      </c>
      <c r="BR2301" s="42">
        <v>44</v>
      </c>
      <c r="BS2301" s="42">
        <v>52</v>
      </c>
      <c r="BT2301" s="42">
        <v>0</v>
      </c>
      <c r="BU2301" s="42">
        <v>0</v>
      </c>
      <c r="BV2301" s="42">
        <v>4</v>
      </c>
      <c r="BW2301" s="42">
        <v>4</v>
      </c>
      <c r="BX2301" s="42">
        <v>8</v>
      </c>
      <c r="BY2301" s="42">
        <v>12</v>
      </c>
      <c r="BZ2301" s="42">
        <v>0</v>
      </c>
      <c r="CA2301" s="42">
        <v>24</v>
      </c>
      <c r="CB2301" s="42">
        <v>280</v>
      </c>
      <c r="CC2301" s="42">
        <v>20</v>
      </c>
      <c r="CD2301" s="42">
        <v>32</v>
      </c>
      <c r="CE2301" s="42">
        <v>12</v>
      </c>
      <c r="CF2301" s="42">
        <v>48</v>
      </c>
      <c r="CG2301" s="42">
        <v>84</v>
      </c>
      <c r="CH2301" s="42">
        <v>64</v>
      </c>
      <c r="CI2301" s="42">
        <v>0</v>
      </c>
      <c r="CJ2301" s="42">
        <v>20</v>
      </c>
      <c r="CK2301" s="42">
        <v>320</v>
      </c>
      <c r="CL2301" s="42">
        <v>0</v>
      </c>
      <c r="CM2301" s="42">
        <v>12</v>
      </c>
      <c r="CN2301" s="42">
        <v>0</v>
      </c>
      <c r="CO2301" s="42">
        <v>12</v>
      </c>
      <c r="CP2301" s="42">
        <v>16</v>
      </c>
      <c r="CQ2301" s="42">
        <v>12</v>
      </c>
      <c r="CR2301" s="42">
        <v>264</v>
      </c>
      <c r="CS2301" s="42">
        <v>4</v>
      </c>
    </row>
    <row r="2302" spans="1:97">
      <c r="A2302" s="40" t="s">
        <v>5313</v>
      </c>
      <c r="B2302" s="40" t="s">
        <v>289</v>
      </c>
      <c r="C2302" s="40" t="s">
        <v>4176</v>
      </c>
      <c r="D2302" s="40" t="s">
        <v>4177</v>
      </c>
      <c r="E2302" s="40" t="s">
        <v>4286</v>
      </c>
      <c r="F2302" s="40" t="s">
        <v>2814</v>
      </c>
      <c r="G2302" s="41" t="s">
        <v>294</v>
      </c>
      <c r="H2302" s="40" t="s">
        <v>5314</v>
      </c>
      <c r="I2302" s="42">
        <v>174</v>
      </c>
      <c r="J2302" s="42">
        <v>31.360465000000001</v>
      </c>
      <c r="K2302" s="42">
        <v>26.302326000000001</v>
      </c>
      <c r="L2302" s="42">
        <v>30.348837</v>
      </c>
      <c r="M2302" s="42">
        <v>37.430233000000001</v>
      </c>
      <c r="N2302" s="42">
        <v>31.360465000000001</v>
      </c>
      <c r="O2302" s="42">
        <v>17.197673999999999</v>
      </c>
      <c r="P2302" s="42">
        <v>29</v>
      </c>
      <c r="Q2302" s="42">
        <v>20</v>
      </c>
      <c r="R2302" s="42">
        <v>37</v>
      </c>
      <c r="S2302" s="42">
        <v>36</v>
      </c>
      <c r="T2302" s="42">
        <v>20</v>
      </c>
      <c r="U2302" s="42">
        <v>14</v>
      </c>
      <c r="V2302" s="42">
        <v>88.011628000000002</v>
      </c>
      <c r="W2302" s="42">
        <v>16.186046999999999</v>
      </c>
      <c r="X2302" s="42">
        <v>16.186046999999999</v>
      </c>
      <c r="Y2302" s="42">
        <v>16.186046999999999</v>
      </c>
      <c r="Z2302" s="42">
        <v>19.220929999999999</v>
      </c>
      <c r="AA2302" s="42">
        <v>16.186046999999999</v>
      </c>
      <c r="AB2302" s="42">
        <v>4.0465119999999999</v>
      </c>
      <c r="AC2302" s="42">
        <v>0</v>
      </c>
      <c r="AD2302" s="42">
        <v>23.267441999999999</v>
      </c>
      <c r="AE2302" s="42">
        <v>53.616278999999999</v>
      </c>
      <c r="AF2302" s="42">
        <v>11.127907</v>
      </c>
      <c r="AG2302" s="42">
        <v>85.988371999999998</v>
      </c>
      <c r="AH2302" s="42">
        <v>15.174419</v>
      </c>
      <c r="AI2302" s="42">
        <v>10.116279</v>
      </c>
      <c r="AJ2302" s="42">
        <v>14.162791</v>
      </c>
      <c r="AK2302" s="42">
        <v>18.209302000000001</v>
      </c>
      <c r="AL2302" s="42">
        <v>15.174419</v>
      </c>
      <c r="AM2302" s="42">
        <v>10.116279</v>
      </c>
      <c r="AN2302" s="42">
        <v>3.0348839999999999</v>
      </c>
      <c r="AO2302" s="42">
        <v>19.220929999999999</v>
      </c>
      <c r="AP2302" s="42">
        <v>44.511628000000002</v>
      </c>
      <c r="AQ2302" s="42">
        <v>22.255814000000001</v>
      </c>
      <c r="AR2302" s="42">
        <v>141.62790699999999</v>
      </c>
      <c r="AS2302" s="42">
        <v>0</v>
      </c>
      <c r="AT2302" s="42">
        <v>8.0930230000000005</v>
      </c>
      <c r="AU2302" s="42">
        <v>16.186046999999999</v>
      </c>
      <c r="AV2302" s="42">
        <v>20.232558000000001</v>
      </c>
      <c r="AW2302" s="42">
        <v>8.0930230000000005</v>
      </c>
      <c r="AX2302" s="42">
        <v>12.139535</v>
      </c>
      <c r="AY2302" s="42">
        <v>60.697673999999999</v>
      </c>
      <c r="AZ2302" s="42">
        <v>16.186046999999999</v>
      </c>
      <c r="BA2302" s="42">
        <v>72.837209000000001</v>
      </c>
      <c r="BB2302" s="42">
        <v>0</v>
      </c>
      <c r="BC2302" s="42">
        <v>4.0465119999999999</v>
      </c>
      <c r="BD2302" s="42">
        <v>8.0930230000000005</v>
      </c>
      <c r="BE2302" s="42">
        <v>16.186046999999999</v>
      </c>
      <c r="BF2302" s="42">
        <v>0</v>
      </c>
      <c r="BG2302" s="42">
        <v>8.0930230000000005</v>
      </c>
      <c r="BH2302" s="42">
        <v>36.418604999999999</v>
      </c>
      <c r="BI2302" s="42">
        <v>0</v>
      </c>
      <c r="BJ2302" s="42">
        <v>68.790698000000006</v>
      </c>
      <c r="BK2302" s="42">
        <v>0</v>
      </c>
      <c r="BL2302" s="42">
        <v>4.0465119999999999</v>
      </c>
      <c r="BM2302" s="42">
        <v>8.0930230000000005</v>
      </c>
      <c r="BN2302" s="42">
        <v>4.0465119999999999</v>
      </c>
      <c r="BO2302" s="42">
        <v>8.0930230000000005</v>
      </c>
      <c r="BP2302" s="42">
        <v>4.0465119999999999</v>
      </c>
      <c r="BQ2302" s="42">
        <v>24.279070000000001</v>
      </c>
      <c r="BR2302" s="42">
        <v>16.186046999999999</v>
      </c>
      <c r="BS2302" s="42">
        <v>16.186046999999999</v>
      </c>
      <c r="BT2302" s="42">
        <v>0</v>
      </c>
      <c r="BU2302" s="42">
        <v>0</v>
      </c>
      <c r="BV2302" s="42">
        <v>0</v>
      </c>
      <c r="BW2302" s="42">
        <v>0</v>
      </c>
      <c r="BX2302" s="42">
        <v>0</v>
      </c>
      <c r="BY2302" s="42">
        <v>8.0930230000000005</v>
      </c>
      <c r="BZ2302" s="42">
        <v>0</v>
      </c>
      <c r="CA2302" s="42">
        <v>8.0930230000000005</v>
      </c>
      <c r="CB2302" s="42">
        <v>48.558140000000002</v>
      </c>
      <c r="CC2302" s="42">
        <v>0</v>
      </c>
      <c r="CD2302" s="42">
        <v>4.0465119999999999</v>
      </c>
      <c r="CE2302" s="42">
        <v>8.0930230000000005</v>
      </c>
      <c r="CF2302" s="42">
        <v>16.186046999999999</v>
      </c>
      <c r="CG2302" s="42">
        <v>8.0930230000000005</v>
      </c>
      <c r="CH2302" s="42">
        <v>4.0465119999999999</v>
      </c>
      <c r="CI2302" s="42">
        <v>8.0930230000000005</v>
      </c>
      <c r="CJ2302" s="42">
        <v>0</v>
      </c>
      <c r="CK2302" s="42">
        <v>76.883720999999994</v>
      </c>
      <c r="CL2302" s="42">
        <v>0</v>
      </c>
      <c r="CM2302" s="42">
        <v>4.0465119999999999</v>
      </c>
      <c r="CN2302" s="42">
        <v>8.0930230000000005</v>
      </c>
      <c r="CO2302" s="42">
        <v>4.0465119999999999</v>
      </c>
      <c r="CP2302" s="42">
        <v>0</v>
      </c>
      <c r="CQ2302" s="42">
        <v>0</v>
      </c>
      <c r="CR2302" s="42">
        <v>52.604650999999997</v>
      </c>
      <c r="CS2302" s="42">
        <v>8.0930230000000005</v>
      </c>
    </row>
    <row r="2304" spans="1:97" ht="63.75">
      <c r="I2304" s="49" t="s">
        <v>5315</v>
      </c>
      <c r="J2304" s="50" t="s">
        <v>5316</v>
      </c>
      <c r="K2304" s="51" t="s">
        <v>5317</v>
      </c>
      <c r="L2304" s="51" t="s">
        <v>5318</v>
      </c>
      <c r="M2304" s="51" t="s">
        <v>5319</v>
      </c>
      <c r="N2304" s="50" t="s">
        <v>5320</v>
      </c>
      <c r="O2304" s="50" t="s">
        <v>5321</v>
      </c>
      <c r="X2304" s="50" t="s">
        <v>5322</v>
      </c>
      <c r="Y2304" s="50" t="s">
        <v>5323</v>
      </c>
      <c r="Z2304" s="50" t="s">
        <v>5324</v>
      </c>
      <c r="AA2304" s="50" t="s">
        <v>5325</v>
      </c>
      <c r="AB2304" s="50" t="s">
        <v>5326</v>
      </c>
      <c r="AC2304" s="50" t="s">
        <v>5327</v>
      </c>
      <c r="AE2304" s="52" t="s">
        <v>5328</v>
      </c>
      <c r="AI2304" s="50" t="s">
        <v>5329</v>
      </c>
      <c r="AJ2304" s="50" t="s">
        <v>5330</v>
      </c>
      <c r="AK2304" s="50" t="s">
        <v>5331</v>
      </c>
      <c r="AL2304" s="50" t="s">
        <v>5332</v>
      </c>
      <c r="AM2304" s="50" t="s">
        <v>5333</v>
      </c>
      <c r="AN2304" s="50" t="s">
        <v>5334</v>
      </c>
      <c r="AP2304" s="52" t="s">
        <v>5335</v>
      </c>
      <c r="AS2304" s="53" t="s">
        <v>5336</v>
      </c>
      <c r="AT2304" s="53" t="s">
        <v>5337</v>
      </c>
      <c r="AU2304" s="53" t="s">
        <v>5338</v>
      </c>
      <c r="AV2304" s="53" t="s">
        <v>5339</v>
      </c>
      <c r="AW2304" s="53" t="s">
        <v>5340</v>
      </c>
      <c r="AX2304" s="53" t="s">
        <v>5341</v>
      </c>
      <c r="AY2304" s="53" t="s">
        <v>5342</v>
      </c>
      <c r="AZ2304" s="53" t="s">
        <v>5343</v>
      </c>
      <c r="BA2304" s="62" t="s">
        <v>5344</v>
      </c>
      <c r="BB2304" s="53" t="s">
        <v>5345</v>
      </c>
      <c r="BC2304" s="53" t="s">
        <v>5346</v>
      </c>
      <c r="BD2304" s="53" t="s">
        <v>5347</v>
      </c>
      <c r="BE2304" s="53" t="s">
        <v>5348</v>
      </c>
      <c r="BF2304" s="53" t="s">
        <v>5349</v>
      </c>
      <c r="BG2304" s="53" t="s">
        <v>5350</v>
      </c>
      <c r="BH2304" s="53" t="s">
        <v>5351</v>
      </c>
      <c r="BI2304" s="53" t="s">
        <v>5352</v>
      </c>
      <c r="BK2304" s="53" t="s">
        <v>5353</v>
      </c>
      <c r="BL2304" s="53" t="s">
        <v>5354</v>
      </c>
      <c r="BM2304" s="53" t="s">
        <v>5355</v>
      </c>
      <c r="BN2304" s="53" t="s">
        <v>5356</v>
      </c>
      <c r="BO2304" s="53" t="s">
        <v>5357</v>
      </c>
      <c r="BP2304" s="53" t="s">
        <v>5358</v>
      </c>
      <c r="BQ2304" s="53" t="s">
        <v>5359</v>
      </c>
      <c r="BR2304" s="53" t="s">
        <v>5360</v>
      </c>
    </row>
    <row r="2305" spans="9:70">
      <c r="I2305" s="54">
        <f>SUM(I7:I2302)</f>
        <v>3232352</v>
      </c>
      <c r="J2305" s="18">
        <f t="shared" ref="J2305:O2305" si="0">SUM(J7:J2302)</f>
        <v>540421.95164699992</v>
      </c>
      <c r="K2305" s="18">
        <f t="shared" si="0"/>
        <v>548983.63434600085</v>
      </c>
      <c r="L2305" s="18">
        <f t="shared" si="0"/>
        <v>628778.74655799975</v>
      </c>
      <c r="M2305" s="18">
        <f t="shared" si="0"/>
        <v>669462.92265099927</v>
      </c>
      <c r="N2305" s="18">
        <f t="shared" si="0"/>
        <v>502547.30884099996</v>
      </c>
      <c r="O2305" s="18">
        <f t="shared" si="0"/>
        <v>342157.43595999957</v>
      </c>
      <c r="X2305" s="18">
        <f>AE2305-SUM(Y2305:AC2305)</f>
        <v>180573.34000799642</v>
      </c>
      <c r="Y2305" s="18">
        <f>SUM(Y7:Y2302)</f>
        <v>310378.82959299994</v>
      </c>
      <c r="Z2305" s="18">
        <f t="shared" ref="Z2305:AC2305" si="1">SUM(Z7:Z2302)</f>
        <v>324811.19946300029</v>
      </c>
      <c r="AA2305" s="18">
        <f t="shared" si="1"/>
        <v>237363.1708940005</v>
      </c>
      <c r="AB2305" s="18">
        <f t="shared" si="1"/>
        <v>121382.89454200005</v>
      </c>
      <c r="AC2305" s="18">
        <f t="shared" si="1"/>
        <v>7451.6737760000015</v>
      </c>
      <c r="AE2305" s="55">
        <f>SUM(AE7:AF2302)</f>
        <v>1181961.1082759972</v>
      </c>
      <c r="AI2305" s="56">
        <f>AP2305-SUM(AJ2305:AN2305)</f>
        <v>181214.37328499882</v>
      </c>
      <c r="AJ2305" s="56">
        <f>SUM(AJ7:AJ2302)</f>
        <v>318399.91695700015</v>
      </c>
      <c r="AK2305" s="56">
        <f t="shared" ref="AK2305:AN2305" si="2">SUM(AK7:AK2302)</f>
        <v>344651.72320999904</v>
      </c>
      <c r="AL2305" s="56">
        <f t="shared" si="2"/>
        <v>265184.13793800003</v>
      </c>
      <c r="AM2305" s="56">
        <f t="shared" si="2"/>
        <v>189788.43011700004</v>
      </c>
      <c r="AN2305" s="56">
        <f t="shared" si="2"/>
        <v>23534.43754000001</v>
      </c>
      <c r="AP2305" s="55">
        <f>SUM(AP7:AQ2302)</f>
        <v>1322773.0190469981</v>
      </c>
      <c r="AS2305" s="57">
        <f>SUM(AS7:AS2302)</f>
        <v>37189.122912999977</v>
      </c>
      <c r="AT2305" s="57">
        <f t="shared" ref="AT2305:BR2305" si="3">SUM(AT7:AT2302)</f>
        <v>106130.29583899991</v>
      </c>
      <c r="AU2305" s="57">
        <f t="shared" si="3"/>
        <v>186528.72904300012</v>
      </c>
      <c r="AV2305" s="57">
        <f t="shared" si="3"/>
        <v>354215.03292800003</v>
      </c>
      <c r="AW2305" s="57">
        <f t="shared" si="3"/>
        <v>447361.02924399992</v>
      </c>
      <c r="AX2305" s="57">
        <f t="shared" si="3"/>
        <v>347083.19528199994</v>
      </c>
      <c r="AY2305" s="57">
        <f t="shared" si="3"/>
        <v>803078.60383100004</v>
      </c>
      <c r="AZ2305" s="57">
        <f t="shared" si="3"/>
        <v>411303.03651999985</v>
      </c>
      <c r="BA2305" s="63">
        <f>SUM(AR7:AR2302)</f>
        <v>2692889.0456230035</v>
      </c>
      <c r="BB2305" s="57">
        <f t="shared" si="3"/>
        <v>25718.335447999973</v>
      </c>
      <c r="BC2305" s="57">
        <f t="shared" si="3"/>
        <v>75084.139403999856</v>
      </c>
      <c r="BD2305" s="57">
        <f t="shared" si="3"/>
        <v>113943.38053400008</v>
      </c>
      <c r="BE2305" s="57">
        <f t="shared" si="3"/>
        <v>168440.83756600006</v>
      </c>
      <c r="BF2305" s="57">
        <f t="shared" si="3"/>
        <v>98319.622275999922</v>
      </c>
      <c r="BG2305" s="57">
        <f t="shared" si="3"/>
        <v>279445.84368699975</v>
      </c>
      <c r="BH2305" s="57">
        <f t="shared" si="3"/>
        <v>364233.98168899992</v>
      </c>
      <c r="BI2305" s="57">
        <f t="shared" si="3"/>
        <v>153486.73465399994</v>
      </c>
      <c r="BK2305" s="57">
        <f t="shared" si="3"/>
        <v>11470.787429</v>
      </c>
      <c r="BL2305" s="57">
        <f t="shared" si="3"/>
        <v>31046.15641900001</v>
      </c>
      <c r="BM2305" s="57">
        <f t="shared" si="3"/>
        <v>72585.348494999926</v>
      </c>
      <c r="BN2305" s="57">
        <f t="shared" si="3"/>
        <v>185774.19535999978</v>
      </c>
      <c r="BO2305" s="57">
        <f t="shared" si="3"/>
        <v>349041.40698400047</v>
      </c>
      <c r="BP2305" s="57">
        <f t="shared" si="3"/>
        <v>67637.351603999952</v>
      </c>
      <c r="BQ2305" s="57">
        <f t="shared" si="3"/>
        <v>438844.62212100014</v>
      </c>
      <c r="BR2305" s="57">
        <f t="shared" si="3"/>
        <v>257816.30186200046</v>
      </c>
    </row>
    <row r="2306" spans="9:70">
      <c r="J2306" s="59" t="s">
        <v>5362</v>
      </c>
      <c r="K2306" s="59" t="s">
        <v>5362</v>
      </c>
      <c r="L2306" s="59" t="s">
        <v>5362</v>
      </c>
      <c r="M2306" s="59" t="s">
        <v>5362</v>
      </c>
      <c r="N2306" s="59" t="s">
        <v>5362</v>
      </c>
      <c r="O2306" s="59" t="s">
        <v>5362</v>
      </c>
      <c r="X2306" s="59" t="s">
        <v>5362</v>
      </c>
      <c r="Y2306" s="59" t="s">
        <v>5362</v>
      </c>
      <c r="Z2306" s="59" t="s">
        <v>5362</v>
      </c>
      <c r="AA2306" s="59" t="s">
        <v>5362</v>
      </c>
      <c r="AB2306" s="59" t="s">
        <v>5362</v>
      </c>
      <c r="AC2306" s="59" t="s">
        <v>5362</v>
      </c>
      <c r="AE2306" s="59" t="s">
        <v>5362</v>
      </c>
      <c r="AI2306" s="59" t="s">
        <v>5362</v>
      </c>
      <c r="AJ2306" s="59" t="s">
        <v>5362</v>
      </c>
      <c r="AK2306" s="59" t="s">
        <v>5362</v>
      </c>
      <c r="AL2306" s="59" t="s">
        <v>5362</v>
      </c>
      <c r="AM2306" s="59" t="s">
        <v>5362</v>
      </c>
      <c r="AN2306" s="59" t="s">
        <v>5362</v>
      </c>
      <c r="AP2306" s="59" t="s">
        <v>5362</v>
      </c>
      <c r="AS2306" s="53" t="s">
        <v>5362</v>
      </c>
      <c r="AT2306" s="53" t="s">
        <v>5362</v>
      </c>
      <c r="AU2306" s="53" t="s">
        <v>5362</v>
      </c>
      <c r="AV2306" s="53" t="s">
        <v>5362</v>
      </c>
      <c r="AW2306" s="53" t="s">
        <v>5362</v>
      </c>
      <c r="AX2306" s="53" t="s">
        <v>5362</v>
      </c>
      <c r="AY2306" s="53" t="s">
        <v>5362</v>
      </c>
      <c r="AZ2306" s="53" t="s">
        <v>5362</v>
      </c>
      <c r="BB2306" s="53" t="s">
        <v>5362</v>
      </c>
      <c r="BC2306" s="53" t="s">
        <v>5362</v>
      </c>
      <c r="BD2306" s="53" t="s">
        <v>5362</v>
      </c>
      <c r="BE2306" s="53" t="s">
        <v>5362</v>
      </c>
      <c r="BF2306" s="53" t="s">
        <v>5362</v>
      </c>
      <c r="BG2306" s="53" t="s">
        <v>5362</v>
      </c>
      <c r="BH2306" s="53" t="s">
        <v>5362</v>
      </c>
      <c r="BI2306" s="53" t="s">
        <v>5362</v>
      </c>
      <c r="BK2306" s="53" t="s">
        <v>5362</v>
      </c>
      <c r="BL2306" s="53" t="s">
        <v>5362</v>
      </c>
      <c r="BM2306" s="53" t="s">
        <v>5362</v>
      </c>
      <c r="BN2306" s="53" t="s">
        <v>5362</v>
      </c>
      <c r="BO2306" s="53" t="s">
        <v>5362</v>
      </c>
      <c r="BP2306" s="53" t="s">
        <v>5362</v>
      </c>
      <c r="BQ2306" s="53" t="s">
        <v>5362</v>
      </c>
      <c r="BR2306" s="53" t="s">
        <v>5362</v>
      </c>
    </row>
    <row r="2307" spans="9:70">
      <c r="J2307" s="18">
        <f>J2305/I2305*85</f>
        <v>14.21128202930714</v>
      </c>
      <c r="K2307" s="18">
        <f>K2305/I2305*85</f>
        <v>14.436425525255315</v>
      </c>
      <c r="L2307" s="18">
        <f>L2305/I2305*85</f>
        <v>16.534768941448821</v>
      </c>
      <c r="M2307" s="18">
        <f>M2305/I2305*85</f>
        <v>17.604626112915593</v>
      </c>
      <c r="N2307" s="18">
        <f>N2305/I2305*85</f>
        <v>13.215306145953472</v>
      </c>
      <c r="O2307" s="18">
        <f>O2305/I2305*85</f>
        <v>8.9975912451985316</v>
      </c>
      <c r="X2307" s="60">
        <f>X2305/AE2309*85</f>
        <v>6.127889476670358</v>
      </c>
      <c r="Y2307" s="18">
        <f>Y2305/AE2309*85</f>
        <v>10.532934504949518</v>
      </c>
      <c r="Z2307" s="18">
        <f>Z2305/AE2309*85</f>
        <v>11.02270762121282</v>
      </c>
      <c r="AA2307" s="18">
        <f>AA2305/AE2309*85</f>
        <v>8.0550942736399609</v>
      </c>
      <c r="AB2307" s="18">
        <f>AB2305/AE2309*85</f>
        <v>4.1192180533337366</v>
      </c>
      <c r="AC2307" s="18">
        <f>AC2305/AE2309*85</f>
        <v>0.25287804563790406</v>
      </c>
      <c r="AE2307" s="55">
        <f>AE2305/AE2309*85</f>
        <v>40.110721975444307</v>
      </c>
      <c r="AI2307" s="56">
        <f>AI2305/AE2309*85</f>
        <v>6.1496434137253226</v>
      </c>
      <c r="AJ2307" s="56">
        <f>AJ2305/AE2309*85</f>
        <v>10.805136020672347</v>
      </c>
      <c r="AK2307" s="56">
        <f>AK2305/AE2309*85</f>
        <v>11.696010428124838</v>
      </c>
      <c r="AL2307" s="56">
        <f>AL2305/AE2309*85</f>
        <v>8.9992193098837827</v>
      </c>
      <c r="AM2307" s="56">
        <f>AM2305/AE2309*85</f>
        <v>6.4406103561923951</v>
      </c>
      <c r="AN2307" s="56">
        <f>AN2305/AE2309*85</f>
        <v>0.79865849595701932</v>
      </c>
      <c r="AP2307" s="55">
        <f>AP2305/AE2309*85</f>
        <v>44.889278024555708</v>
      </c>
      <c r="AS2307" s="57">
        <f>AS2305/BA2305*85</f>
        <v>1.1738602645894305</v>
      </c>
      <c r="AT2307" s="57">
        <f>AT2305/BA2305*85</f>
        <v>3.3499616929920535</v>
      </c>
      <c r="AU2307" s="57">
        <f>AU2305/BA2305*85</f>
        <v>5.8877071056549779</v>
      </c>
      <c r="AV2307" s="57">
        <f>AV2305/BA2305*85</f>
        <v>11.18066035725375</v>
      </c>
      <c r="AW2307" s="57">
        <f>AW2305/BA2305*85</f>
        <v>14.120777663508486</v>
      </c>
      <c r="AX2307" s="57">
        <f>AX2305/BA2305*85</f>
        <v>10.95554666350713</v>
      </c>
      <c r="AY2307" s="57">
        <f>AY2305/BA2305*85</f>
        <v>25.348865166422989</v>
      </c>
      <c r="AZ2307" s="57">
        <f>AZ2305/BA2305*85</f>
        <v>12.982621085345079</v>
      </c>
      <c r="BB2307" s="58">
        <f>BB2305/BA2305*85</f>
        <v>0.81178929990940274</v>
      </c>
      <c r="BC2307" s="58">
        <f>BC2305/BA2305*85</f>
        <v>2.370001786636355</v>
      </c>
      <c r="BD2307" s="58">
        <f>BD2305/BA2305*85</f>
        <v>3.5965786860517772</v>
      </c>
      <c r="BE2307" s="58">
        <f>BE2305/BA2305*85</f>
        <v>5.3167698150733269</v>
      </c>
      <c r="BF2307" s="58">
        <f>BF2305/BA2305*85</f>
        <v>3.1034208063802908</v>
      </c>
      <c r="BG2307" s="58">
        <f>BG2305/BA2305*85</f>
        <v>8.820599850559276</v>
      </c>
      <c r="BH2307" s="58">
        <f>BH2305/BA2305*85</f>
        <v>11.496904595414691</v>
      </c>
      <c r="BI2307" s="58">
        <f>BI2305/BA2305*85</f>
        <v>4.8447493470982197</v>
      </c>
      <c r="BK2307" s="58">
        <f>BK2305/BA2305*85</f>
        <v>0.36207096354370166</v>
      </c>
      <c r="BL2307" s="58">
        <f>BL2305/BA2305*85</f>
        <v>0.97995990585066328</v>
      </c>
      <c r="BM2307" s="58">
        <f>BM2305/BA2305*85</f>
        <v>2.2911284191612924</v>
      </c>
      <c r="BN2307" s="58">
        <f>BN2305/BA2305*85</f>
        <v>5.8638905421172884</v>
      </c>
      <c r="BO2307" s="58">
        <f>BO2305/BA2305*85</f>
        <v>11.017356857633244</v>
      </c>
      <c r="BP2307" s="58">
        <f>BP2305/BA2305*85</f>
        <v>2.1349468132319269</v>
      </c>
      <c r="BQ2307" s="58">
        <f>BQ2305/BA2305*85</f>
        <v>13.85196057034544</v>
      </c>
      <c r="BR2307" s="58">
        <f>BR2305/BA2305*85</f>
        <v>8.1378717381206158</v>
      </c>
    </row>
    <row r="2308" spans="9:70" ht="30">
      <c r="W2308" s="39"/>
      <c r="AE2308" s="61" t="s">
        <v>5361</v>
      </c>
      <c r="AH2308" s="39"/>
    </row>
    <row r="2309" spans="9:70">
      <c r="AE2309" s="55">
        <f>AE2305+AP2305</f>
        <v>2504734.1273229951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60"/>
  <sheetViews>
    <sheetView tabSelected="1" topLeftCell="B42" workbookViewId="0">
      <selection activeCell="L49" sqref="L49"/>
    </sheetView>
  </sheetViews>
  <sheetFormatPr baseColWidth="10" defaultRowHeight="15"/>
  <cols>
    <col min="1" max="2" width="20.5703125" bestFit="1" customWidth="1"/>
    <col min="5" max="5" width="20.5703125" bestFit="1" customWidth="1"/>
    <col min="6" max="6" width="22" customWidth="1"/>
    <col min="7" max="7" width="3" bestFit="1" customWidth="1"/>
    <col min="9" max="9" width="19.85546875" bestFit="1" customWidth="1"/>
    <col min="10" max="10" width="7" bestFit="1" customWidth="1"/>
    <col min="12" max="12" width="19.140625" bestFit="1" customWidth="1"/>
    <col min="13" max="13" width="7" bestFit="1" customWidth="1"/>
  </cols>
  <sheetData>
    <row r="1" spans="1:13" ht="41.25" customHeight="1">
      <c r="A1" s="64" t="s">
        <v>5399</v>
      </c>
      <c r="B1" s="64"/>
      <c r="C1" s="65"/>
      <c r="D1" s="65"/>
      <c r="E1" s="64" t="s">
        <v>5400</v>
      </c>
      <c r="F1" s="64"/>
      <c r="G1" s="64"/>
      <c r="H1" s="65"/>
      <c r="I1" s="66" t="s">
        <v>5363</v>
      </c>
      <c r="J1" s="67"/>
      <c r="K1" s="65"/>
      <c r="L1" s="66" t="s">
        <v>5364</v>
      </c>
      <c r="M1" s="67"/>
    </row>
    <row r="2" spans="1:13">
      <c r="A2" s="65"/>
      <c r="B2" s="65"/>
      <c r="C2" s="65"/>
      <c r="D2" s="65"/>
      <c r="E2" s="65"/>
      <c r="F2" s="65"/>
      <c r="G2" s="65"/>
      <c r="H2" s="65"/>
      <c r="I2" s="68"/>
      <c r="J2" s="69"/>
      <c r="K2" s="65"/>
      <c r="L2" s="68"/>
      <c r="M2" s="70"/>
    </row>
    <row r="3" spans="1:13">
      <c r="A3" s="65"/>
      <c r="B3" s="65"/>
      <c r="C3" s="65"/>
      <c r="D3" s="65"/>
      <c r="E3" s="71" t="s">
        <v>5365</v>
      </c>
      <c r="F3" s="71"/>
      <c r="G3" s="71"/>
      <c r="H3" s="65"/>
      <c r="I3" s="72"/>
      <c r="J3" s="73"/>
      <c r="K3" s="65"/>
      <c r="L3" s="72"/>
      <c r="M3" s="73"/>
    </row>
    <row r="4" spans="1:13">
      <c r="A4" s="65"/>
      <c r="B4" s="65"/>
      <c r="C4" s="65"/>
      <c r="D4" s="65"/>
      <c r="E4" s="65"/>
      <c r="F4" s="65"/>
      <c r="G4" s="65"/>
      <c r="H4" s="65"/>
      <c r="I4" s="72"/>
      <c r="J4" s="73"/>
      <c r="K4" s="65"/>
      <c r="L4" s="72"/>
      <c r="M4" s="73"/>
    </row>
    <row r="5" spans="1:13">
      <c r="A5" s="65"/>
      <c r="B5" s="65"/>
      <c r="C5" s="65"/>
      <c r="D5" s="65"/>
      <c r="E5" s="74" t="s">
        <v>5401</v>
      </c>
      <c r="F5" s="74"/>
      <c r="G5" s="74"/>
      <c r="H5" s="65"/>
      <c r="I5" s="72"/>
      <c r="J5" s="73"/>
      <c r="K5" s="65"/>
      <c r="L5" s="72"/>
      <c r="M5" s="73"/>
    </row>
    <row r="6" spans="1:13">
      <c r="A6" s="65"/>
      <c r="B6" s="65"/>
      <c r="C6" s="65"/>
      <c r="D6" s="65"/>
      <c r="E6" s="65"/>
      <c r="F6" s="65"/>
      <c r="G6" s="65"/>
      <c r="H6" s="65"/>
      <c r="I6" s="72"/>
      <c r="J6" s="73"/>
      <c r="K6" s="65"/>
      <c r="L6" s="72"/>
      <c r="M6" s="73"/>
    </row>
    <row r="7" spans="1:13">
      <c r="A7" s="8" t="s">
        <v>260</v>
      </c>
      <c r="B7" s="8"/>
      <c r="C7" s="65"/>
      <c r="D7" s="65"/>
      <c r="E7" s="8" t="s">
        <v>260</v>
      </c>
      <c r="F7" s="8"/>
      <c r="G7" s="65"/>
      <c r="H7" s="65"/>
      <c r="I7" s="72"/>
      <c r="J7" s="73"/>
      <c r="K7" s="65"/>
      <c r="L7" s="72"/>
      <c r="M7" s="73"/>
    </row>
    <row r="8" spans="1:13">
      <c r="A8" s="12" t="s">
        <v>261</v>
      </c>
      <c r="B8" s="75">
        <v>40</v>
      </c>
      <c r="C8" s="65"/>
      <c r="D8" s="65"/>
      <c r="E8" s="12" t="s">
        <v>261</v>
      </c>
      <c r="F8" s="75">
        <v>45</v>
      </c>
      <c r="G8" s="65"/>
      <c r="H8" s="65"/>
      <c r="I8" s="72"/>
      <c r="J8" s="73"/>
      <c r="K8" s="65"/>
      <c r="L8" s="72" t="s">
        <v>5366</v>
      </c>
      <c r="M8" s="73">
        <f>F8/B8</f>
        <v>1.125</v>
      </c>
    </row>
    <row r="9" spans="1:13">
      <c r="A9" s="12" t="s">
        <v>262</v>
      </c>
      <c r="B9" s="75">
        <v>45</v>
      </c>
      <c r="C9" s="65"/>
      <c r="D9" s="65"/>
      <c r="E9" s="12" t="s">
        <v>262</v>
      </c>
      <c r="F9" s="75">
        <v>40</v>
      </c>
      <c r="G9" s="65"/>
      <c r="H9" s="65"/>
      <c r="I9" s="72" t="s">
        <v>5367</v>
      </c>
      <c r="J9" s="73">
        <f t="shared" ref="J8:J17" si="0">B9/F9</f>
        <v>1.125</v>
      </c>
      <c r="K9" s="65"/>
      <c r="L9" s="72"/>
      <c r="M9" s="73"/>
    </row>
    <row r="10" spans="1:13">
      <c r="A10" s="65"/>
      <c r="B10" s="65"/>
      <c r="C10" s="65"/>
      <c r="D10" s="65"/>
      <c r="E10" s="65"/>
      <c r="F10" s="65"/>
      <c r="G10" s="65"/>
      <c r="H10" s="65"/>
      <c r="I10" s="76"/>
      <c r="J10" s="73"/>
      <c r="K10" s="65"/>
      <c r="L10" s="76"/>
      <c r="M10" s="73"/>
    </row>
    <row r="11" spans="1:13">
      <c r="A11" s="77" t="s">
        <v>263</v>
      </c>
      <c r="B11" s="77"/>
      <c r="C11" s="65"/>
      <c r="D11" s="65"/>
      <c r="E11" s="77" t="s">
        <v>263</v>
      </c>
      <c r="F11" s="77"/>
      <c r="G11" s="65"/>
      <c r="H11" s="65"/>
      <c r="I11" s="72"/>
      <c r="J11" s="73"/>
      <c r="K11" s="65"/>
      <c r="L11" s="76"/>
      <c r="M11" s="73"/>
    </row>
    <row r="12" spans="1:13">
      <c r="A12" s="16" t="s">
        <v>264</v>
      </c>
      <c r="B12" s="78">
        <v>0</v>
      </c>
      <c r="C12" s="65"/>
      <c r="D12" s="65"/>
      <c r="E12" s="16" t="s">
        <v>264</v>
      </c>
      <c r="F12" s="78">
        <v>14</v>
      </c>
      <c r="G12" s="65"/>
      <c r="H12" s="65"/>
      <c r="I12" s="72"/>
      <c r="J12" s="73"/>
      <c r="K12" s="65"/>
      <c r="L12" s="72" t="s">
        <v>5368</v>
      </c>
      <c r="M12" s="73" t="s">
        <v>5369</v>
      </c>
    </row>
    <row r="13" spans="1:13">
      <c r="A13" s="16" t="s">
        <v>266</v>
      </c>
      <c r="B13" s="78">
        <v>24</v>
      </c>
      <c r="C13" s="65"/>
      <c r="D13" s="65"/>
      <c r="E13" s="16" t="s">
        <v>266</v>
      </c>
      <c r="F13" s="78">
        <v>14</v>
      </c>
      <c r="G13" s="65"/>
      <c r="H13" s="65"/>
      <c r="I13" s="72" t="s">
        <v>5370</v>
      </c>
      <c r="J13" s="73">
        <f t="shared" si="0"/>
        <v>1.7142857142857142</v>
      </c>
      <c r="K13" s="65"/>
      <c r="L13" s="72"/>
      <c r="M13" s="73"/>
    </row>
    <row r="14" spans="1:13">
      <c r="A14" s="16" t="s">
        <v>267</v>
      </c>
      <c r="B14" s="78">
        <v>36</v>
      </c>
      <c r="C14" s="65"/>
      <c r="D14" s="65"/>
      <c r="E14" s="16" t="s">
        <v>267</v>
      </c>
      <c r="F14" s="78">
        <v>17</v>
      </c>
      <c r="G14" s="65"/>
      <c r="H14" s="65"/>
      <c r="I14" s="72" t="s">
        <v>5402</v>
      </c>
      <c r="J14" s="73">
        <f t="shared" si="0"/>
        <v>2.1176470588235294</v>
      </c>
      <c r="K14" s="65"/>
      <c r="L14" s="76"/>
      <c r="M14" s="73"/>
    </row>
    <row r="15" spans="1:13">
      <c r="A15" s="16" t="s">
        <v>268</v>
      </c>
      <c r="B15" s="78">
        <v>17</v>
      </c>
      <c r="C15" s="65"/>
      <c r="D15" s="65"/>
      <c r="E15" s="16" t="s">
        <v>268</v>
      </c>
      <c r="F15" s="78">
        <v>18</v>
      </c>
      <c r="G15" s="65"/>
      <c r="H15" s="65"/>
      <c r="I15" s="72"/>
      <c r="J15" s="73"/>
      <c r="K15" s="65"/>
      <c r="L15" s="76"/>
      <c r="M15" s="73"/>
    </row>
    <row r="16" spans="1:13">
      <c r="A16" s="16" t="s">
        <v>269</v>
      </c>
      <c r="B16" s="78">
        <v>0</v>
      </c>
      <c r="C16" s="65"/>
      <c r="D16" s="65"/>
      <c r="E16" s="16" t="s">
        <v>269</v>
      </c>
      <c r="F16" s="78">
        <v>13</v>
      </c>
      <c r="G16" s="65"/>
      <c r="H16" s="65"/>
      <c r="I16" s="72"/>
      <c r="J16" s="73"/>
      <c r="K16" s="65"/>
      <c r="L16" s="72" t="s">
        <v>5371</v>
      </c>
      <c r="M16" s="73" t="s">
        <v>5369</v>
      </c>
    </row>
    <row r="17" spans="1:13">
      <c r="A17" s="16" t="s">
        <v>270</v>
      </c>
      <c r="B17" s="78">
        <v>0</v>
      </c>
      <c r="C17" s="65"/>
      <c r="D17" s="65"/>
      <c r="E17" s="16" t="s">
        <v>270</v>
      </c>
      <c r="F17" s="78">
        <v>9</v>
      </c>
      <c r="G17" s="65"/>
      <c r="H17" s="65"/>
      <c r="I17" s="76"/>
      <c r="J17" s="73"/>
      <c r="K17" s="65"/>
      <c r="L17" s="72" t="s">
        <v>5372</v>
      </c>
      <c r="M17" s="73" t="s">
        <v>5369</v>
      </c>
    </row>
    <row r="18" spans="1:13">
      <c r="A18" s="65"/>
      <c r="B18" s="65"/>
      <c r="C18" s="65"/>
      <c r="D18" s="65"/>
      <c r="E18" s="65"/>
      <c r="F18" s="65"/>
      <c r="G18" s="65"/>
      <c r="H18" s="65"/>
      <c r="I18" s="76"/>
      <c r="J18" s="73"/>
      <c r="K18" s="65"/>
      <c r="L18" s="72"/>
      <c r="M18" s="84"/>
    </row>
    <row r="19" spans="1:13">
      <c r="A19" s="79" t="s">
        <v>261</v>
      </c>
      <c r="B19" s="24" t="s">
        <v>264</v>
      </c>
      <c r="C19" s="80">
        <v>0</v>
      </c>
      <c r="D19" s="65"/>
      <c r="E19" s="79" t="s">
        <v>261</v>
      </c>
      <c r="F19" s="24" t="s">
        <v>264</v>
      </c>
      <c r="G19" s="80">
        <v>6</v>
      </c>
      <c r="H19" s="65"/>
      <c r="I19" s="72"/>
      <c r="J19" s="73"/>
      <c r="K19" s="65"/>
      <c r="L19" s="72" t="s">
        <v>5373</v>
      </c>
      <c r="M19" s="84" t="s">
        <v>5369</v>
      </c>
    </row>
    <row r="20" spans="1:13">
      <c r="A20" s="81"/>
      <c r="B20" s="24" t="s">
        <v>266</v>
      </c>
      <c r="C20" s="80">
        <v>8</v>
      </c>
      <c r="D20" s="65"/>
      <c r="E20" s="81"/>
      <c r="F20" s="24" t="s">
        <v>266</v>
      </c>
      <c r="G20" s="80">
        <v>11</v>
      </c>
      <c r="H20" s="65"/>
      <c r="I20" s="72"/>
      <c r="J20" s="73"/>
      <c r="K20" s="65"/>
      <c r="L20" s="72" t="s">
        <v>5374</v>
      </c>
      <c r="M20" s="84">
        <f t="shared" ref="M18:M30" si="1">G20/C20</f>
        <v>1.375</v>
      </c>
    </row>
    <row r="21" spans="1:13">
      <c r="A21" s="81"/>
      <c r="B21" s="24" t="s">
        <v>267</v>
      </c>
      <c r="C21" s="80">
        <v>23</v>
      </c>
      <c r="D21" s="65"/>
      <c r="E21" s="81"/>
      <c r="F21" s="24" t="s">
        <v>267</v>
      </c>
      <c r="G21" s="80">
        <v>12</v>
      </c>
      <c r="H21" s="65"/>
      <c r="I21" s="72"/>
      <c r="J21" s="73">
        <f t="shared" ref="J19:J30" si="2">C21/G21</f>
        <v>1.9166666666666667</v>
      </c>
      <c r="K21" s="65"/>
      <c r="L21" s="76"/>
      <c r="M21" s="84"/>
    </row>
    <row r="22" spans="1:13">
      <c r="A22" s="81"/>
      <c r="B22" s="24" t="s">
        <v>268</v>
      </c>
      <c r="C22" s="80">
        <v>4</v>
      </c>
      <c r="D22" s="65"/>
      <c r="E22" s="81"/>
      <c r="F22" s="24" t="s">
        <v>268</v>
      </c>
      <c r="G22" s="80">
        <v>9</v>
      </c>
      <c r="H22" s="65"/>
      <c r="I22" s="72"/>
      <c r="J22" s="73"/>
      <c r="K22" s="65"/>
      <c r="L22" s="76" t="s">
        <v>5375</v>
      </c>
      <c r="M22" s="84">
        <f t="shared" si="1"/>
        <v>2.25</v>
      </c>
    </row>
    <row r="23" spans="1:13">
      <c r="A23" s="81"/>
      <c r="B23" s="24" t="s">
        <v>269</v>
      </c>
      <c r="C23" s="80">
        <v>0</v>
      </c>
      <c r="D23" s="65"/>
      <c r="E23" s="81"/>
      <c r="F23" s="24" t="s">
        <v>269</v>
      </c>
      <c r="G23" s="80">
        <v>6</v>
      </c>
      <c r="H23" s="65"/>
      <c r="I23" s="72"/>
      <c r="J23" s="73"/>
      <c r="K23" s="65"/>
      <c r="L23" s="72" t="s">
        <v>5376</v>
      </c>
      <c r="M23" s="84" t="s">
        <v>5369</v>
      </c>
    </row>
    <row r="24" spans="1:13">
      <c r="A24" s="82"/>
      <c r="B24" s="29" t="s">
        <v>270</v>
      </c>
      <c r="C24" s="83">
        <v>0</v>
      </c>
      <c r="D24" s="65"/>
      <c r="E24" s="82"/>
      <c r="F24" s="29" t="s">
        <v>270</v>
      </c>
      <c r="G24" s="83">
        <v>1</v>
      </c>
      <c r="H24" s="65"/>
      <c r="I24" s="72"/>
      <c r="J24" s="73"/>
      <c r="K24" s="65"/>
      <c r="L24" s="72" t="s">
        <v>5377</v>
      </c>
      <c r="M24" s="84" t="s">
        <v>5369</v>
      </c>
    </row>
    <row r="25" spans="1:13">
      <c r="A25" s="79" t="s">
        <v>262</v>
      </c>
      <c r="B25" s="24" t="s">
        <v>264</v>
      </c>
      <c r="C25" s="80">
        <v>0</v>
      </c>
      <c r="D25" s="65"/>
      <c r="E25" s="79" t="s">
        <v>262</v>
      </c>
      <c r="F25" s="24" t="s">
        <v>264</v>
      </c>
      <c r="G25" s="80">
        <v>6</v>
      </c>
      <c r="H25" s="65"/>
      <c r="I25" s="72"/>
      <c r="J25" s="73"/>
      <c r="K25" s="65"/>
      <c r="L25" s="72" t="s">
        <v>5378</v>
      </c>
      <c r="M25" s="84" t="s">
        <v>5369</v>
      </c>
    </row>
    <row r="26" spans="1:13">
      <c r="A26" s="81"/>
      <c r="B26" s="24" t="s">
        <v>266</v>
      </c>
      <c r="C26" s="80">
        <v>16</v>
      </c>
      <c r="D26" s="65"/>
      <c r="E26" s="81"/>
      <c r="F26" s="24" t="s">
        <v>266</v>
      </c>
      <c r="G26" s="80">
        <v>1</v>
      </c>
      <c r="H26" s="65"/>
      <c r="I26" s="72"/>
      <c r="J26" s="73">
        <f t="shared" si="2"/>
        <v>16</v>
      </c>
      <c r="K26" s="65"/>
      <c r="L26" s="72"/>
      <c r="M26" s="84"/>
    </row>
    <row r="27" spans="1:13">
      <c r="A27" s="81"/>
      <c r="B27" s="24" t="s">
        <v>267</v>
      </c>
      <c r="C27" s="80">
        <v>13</v>
      </c>
      <c r="D27" s="65"/>
      <c r="E27" s="81"/>
      <c r="F27" s="24" t="s">
        <v>267</v>
      </c>
      <c r="G27" s="80">
        <v>1</v>
      </c>
      <c r="H27" s="65"/>
      <c r="I27" s="72" t="s">
        <v>5379</v>
      </c>
      <c r="J27" s="73">
        <f t="shared" ref="J27:J60" si="3">C27/G27</f>
        <v>13</v>
      </c>
      <c r="K27" s="65"/>
      <c r="L27" s="72"/>
      <c r="M27" s="84"/>
    </row>
    <row r="28" spans="1:13">
      <c r="A28" s="81"/>
      <c r="B28" s="24" t="s">
        <v>268</v>
      </c>
      <c r="C28" s="80">
        <v>13</v>
      </c>
      <c r="D28" s="65"/>
      <c r="E28" s="81"/>
      <c r="F28" s="24" t="s">
        <v>268</v>
      </c>
      <c r="G28" s="80">
        <v>8</v>
      </c>
      <c r="H28" s="65"/>
      <c r="I28" s="72" t="s">
        <v>5380</v>
      </c>
      <c r="J28" s="73">
        <f t="shared" si="2"/>
        <v>1.625</v>
      </c>
      <c r="K28" s="65"/>
      <c r="L28" s="72"/>
      <c r="M28" s="84"/>
    </row>
    <row r="29" spans="1:13">
      <c r="A29" s="81"/>
      <c r="B29" s="24" t="s">
        <v>269</v>
      </c>
      <c r="C29" s="80">
        <v>0</v>
      </c>
      <c r="D29" s="65"/>
      <c r="E29" s="81"/>
      <c r="F29" s="24" t="s">
        <v>269</v>
      </c>
      <c r="G29" s="80">
        <v>4</v>
      </c>
      <c r="H29" s="65"/>
      <c r="I29" s="72"/>
      <c r="J29" s="73"/>
      <c r="K29" s="65"/>
      <c r="L29" s="76" t="s">
        <v>5381</v>
      </c>
      <c r="M29" s="84" t="s">
        <v>5369</v>
      </c>
    </row>
    <row r="30" spans="1:13">
      <c r="A30" s="82"/>
      <c r="B30" s="29" t="s">
        <v>270</v>
      </c>
      <c r="C30" s="83">
        <v>0</v>
      </c>
      <c r="D30" s="65"/>
      <c r="E30" s="82"/>
      <c r="F30" s="29" t="s">
        <v>270</v>
      </c>
      <c r="G30" s="83">
        <v>0</v>
      </c>
      <c r="H30" s="65"/>
      <c r="I30" s="72"/>
      <c r="J30" s="73"/>
      <c r="K30" s="65"/>
      <c r="L30" s="72"/>
      <c r="M30" s="84"/>
    </row>
    <row r="31" spans="1:13">
      <c r="A31" s="65"/>
      <c r="B31" s="65"/>
      <c r="C31" s="65"/>
      <c r="D31" s="65"/>
      <c r="E31" s="65"/>
      <c r="F31" s="65"/>
      <c r="G31" s="65"/>
      <c r="H31" s="65"/>
      <c r="I31" s="72"/>
      <c r="J31" s="73"/>
      <c r="K31" s="65"/>
      <c r="L31" s="72"/>
      <c r="M31" s="73"/>
    </row>
    <row r="32" spans="1:13">
      <c r="A32" s="34" t="s">
        <v>281</v>
      </c>
      <c r="B32" s="35"/>
      <c r="C32" s="36">
        <v>44</v>
      </c>
      <c r="D32" s="65"/>
      <c r="E32" s="65"/>
      <c r="F32" s="65"/>
      <c r="G32" s="65"/>
      <c r="H32" s="65"/>
      <c r="I32" s="72"/>
      <c r="J32" s="73"/>
      <c r="K32" s="65"/>
      <c r="L32" s="72"/>
      <c r="M32" s="73"/>
    </row>
    <row r="33" spans="1:13">
      <c r="A33" s="34" t="s">
        <v>282</v>
      </c>
      <c r="B33" s="35"/>
      <c r="C33" s="36">
        <v>47</v>
      </c>
      <c r="D33" s="65"/>
      <c r="E33" s="65"/>
      <c r="F33" s="65"/>
      <c r="G33" s="65"/>
      <c r="H33" s="65"/>
      <c r="I33" s="72"/>
      <c r="J33" s="73"/>
      <c r="K33" s="65"/>
      <c r="L33" s="72"/>
      <c r="M33" s="73"/>
    </row>
    <row r="34" spans="1:13">
      <c r="A34" s="65"/>
      <c r="B34" s="65"/>
      <c r="C34" s="65"/>
      <c r="D34" s="65"/>
      <c r="E34" s="65"/>
      <c r="F34" s="65"/>
      <c r="G34" s="65"/>
      <c r="H34" s="65"/>
      <c r="I34" s="72"/>
      <c r="J34" s="73"/>
      <c r="K34" s="65"/>
      <c r="L34" s="72"/>
      <c r="M34" s="73"/>
    </row>
    <row r="35" spans="1:13">
      <c r="A35" s="85" t="s">
        <v>272</v>
      </c>
      <c r="B35" s="86"/>
      <c r="C35" s="65"/>
      <c r="D35" s="65"/>
      <c r="E35" s="87" t="s">
        <v>272</v>
      </c>
      <c r="F35" s="87"/>
      <c r="G35" s="65"/>
      <c r="H35" s="65"/>
      <c r="I35" s="72"/>
      <c r="J35" s="73"/>
      <c r="K35" s="65"/>
      <c r="L35" s="72"/>
      <c r="M35" s="73"/>
    </row>
    <row r="36" spans="1:13">
      <c r="A36" s="22" t="s">
        <v>273</v>
      </c>
      <c r="B36" s="88">
        <v>3</v>
      </c>
      <c r="C36" s="65"/>
      <c r="D36" s="65"/>
      <c r="E36" s="22" t="s">
        <v>273</v>
      </c>
      <c r="F36" s="88">
        <v>1</v>
      </c>
      <c r="G36" s="65"/>
      <c r="H36" s="65"/>
      <c r="I36" s="72" t="s">
        <v>5382</v>
      </c>
      <c r="J36" s="73">
        <f>B36/F36</f>
        <v>3</v>
      </c>
      <c r="K36" s="65"/>
      <c r="L36" s="72"/>
      <c r="M36" s="73"/>
    </row>
    <row r="37" spans="1:13" ht="39">
      <c r="A37" s="26" t="s">
        <v>274</v>
      </c>
      <c r="B37" s="88">
        <v>6</v>
      </c>
      <c r="C37" s="65"/>
      <c r="D37" s="65"/>
      <c r="E37" s="26" t="s">
        <v>274</v>
      </c>
      <c r="F37" s="88">
        <v>3</v>
      </c>
      <c r="G37" s="65"/>
      <c r="H37" s="65"/>
      <c r="I37" s="89" t="s">
        <v>274</v>
      </c>
      <c r="J37" s="73">
        <f t="shared" ref="J37:J43" si="4">B37/F37</f>
        <v>2</v>
      </c>
      <c r="K37" s="65"/>
      <c r="L37" s="72"/>
      <c r="M37" s="73"/>
    </row>
    <row r="38" spans="1:13" ht="39">
      <c r="A38" s="26" t="s">
        <v>275</v>
      </c>
      <c r="B38" s="88">
        <v>46</v>
      </c>
      <c r="C38" s="65"/>
      <c r="D38" s="65"/>
      <c r="E38" s="26" t="s">
        <v>275</v>
      </c>
      <c r="F38" s="88">
        <v>6</v>
      </c>
      <c r="G38" s="65"/>
      <c r="H38" s="65"/>
      <c r="I38" s="89" t="s">
        <v>5383</v>
      </c>
      <c r="J38" s="73">
        <f t="shared" si="4"/>
        <v>7.666666666666667</v>
      </c>
      <c r="K38" s="65"/>
      <c r="L38" s="72"/>
      <c r="M38" s="73"/>
    </row>
    <row r="39" spans="1:13" ht="26.25">
      <c r="A39" s="26" t="s">
        <v>276</v>
      </c>
      <c r="B39" s="88">
        <v>11</v>
      </c>
      <c r="C39" s="65"/>
      <c r="D39" s="65"/>
      <c r="E39" s="26" t="s">
        <v>276</v>
      </c>
      <c r="F39" s="88">
        <v>11</v>
      </c>
      <c r="G39" s="65"/>
      <c r="H39" s="65"/>
      <c r="I39" s="90"/>
      <c r="J39" s="73">
        <f t="shared" si="4"/>
        <v>1</v>
      </c>
      <c r="K39" s="65"/>
      <c r="L39" s="89"/>
      <c r="M39" s="73"/>
    </row>
    <row r="40" spans="1:13">
      <c r="A40" s="22" t="s">
        <v>277</v>
      </c>
      <c r="B40" s="88">
        <v>0</v>
      </c>
      <c r="C40" s="65"/>
      <c r="D40" s="65"/>
      <c r="E40" s="22" t="s">
        <v>277</v>
      </c>
      <c r="F40" s="88">
        <v>14</v>
      </c>
      <c r="G40" s="65"/>
      <c r="H40" s="65"/>
      <c r="I40" s="90"/>
      <c r="J40" s="73"/>
      <c r="K40" s="65"/>
      <c r="L40" s="72" t="s">
        <v>5384</v>
      </c>
      <c r="M40" s="73" t="s">
        <v>5369</v>
      </c>
    </row>
    <row r="41" spans="1:13">
      <c r="A41" s="22" t="s">
        <v>278</v>
      </c>
      <c r="B41" s="88">
        <v>0</v>
      </c>
      <c r="C41" s="65"/>
      <c r="D41" s="65"/>
      <c r="E41" s="22" t="s">
        <v>278</v>
      </c>
      <c r="F41" s="88">
        <v>11</v>
      </c>
      <c r="G41" s="65"/>
      <c r="H41" s="65"/>
      <c r="I41" s="90"/>
      <c r="J41" s="73"/>
      <c r="K41" s="65"/>
      <c r="L41" s="72" t="s">
        <v>5385</v>
      </c>
      <c r="M41" s="73" t="s">
        <v>5369</v>
      </c>
    </row>
    <row r="42" spans="1:13">
      <c r="A42" s="22" t="s">
        <v>279</v>
      </c>
      <c r="B42" s="88">
        <v>12</v>
      </c>
      <c r="C42" s="65"/>
      <c r="D42" s="65"/>
      <c r="E42" s="22" t="s">
        <v>279</v>
      </c>
      <c r="F42" s="88">
        <v>25</v>
      </c>
      <c r="G42" s="65"/>
      <c r="H42" s="65"/>
      <c r="I42" s="72"/>
      <c r="J42" s="73"/>
      <c r="K42" s="65"/>
      <c r="L42" s="76" t="s">
        <v>5386</v>
      </c>
      <c r="M42" s="73">
        <f t="shared" ref="M36:M43" si="5">F42/B42</f>
        <v>2.0833333333333335</v>
      </c>
    </row>
    <row r="43" spans="1:13">
      <c r="A43" s="22" t="s">
        <v>265</v>
      </c>
      <c r="B43" s="88">
        <v>0</v>
      </c>
      <c r="C43" s="65"/>
      <c r="D43" s="65"/>
      <c r="E43" s="22" t="s">
        <v>265</v>
      </c>
      <c r="F43" s="88">
        <v>13</v>
      </c>
      <c r="G43" s="65"/>
      <c r="H43" s="65"/>
      <c r="I43" s="72"/>
      <c r="J43" s="73"/>
      <c r="K43" s="65"/>
      <c r="L43" s="76"/>
      <c r="M43" s="73"/>
    </row>
    <row r="44" spans="1:13">
      <c r="A44" s="65"/>
      <c r="B44" s="65"/>
      <c r="C44" s="65"/>
      <c r="D44" s="65"/>
      <c r="E44" s="65"/>
      <c r="F44" s="65"/>
      <c r="G44" s="65"/>
      <c r="H44" s="65"/>
      <c r="I44" s="72"/>
      <c r="J44" s="73"/>
      <c r="K44" s="65"/>
      <c r="L44" s="76"/>
      <c r="M44" s="84"/>
    </row>
    <row r="45" spans="1:13">
      <c r="A45" s="91" t="s">
        <v>280</v>
      </c>
      <c r="B45" s="92" t="s">
        <v>273</v>
      </c>
      <c r="C45" s="93">
        <v>1</v>
      </c>
      <c r="D45" s="65"/>
      <c r="E45" s="91" t="s">
        <v>280</v>
      </c>
      <c r="F45" s="92" t="s">
        <v>273</v>
      </c>
      <c r="G45" s="93">
        <v>0</v>
      </c>
      <c r="H45" s="65"/>
      <c r="I45" s="76" t="s">
        <v>5403</v>
      </c>
      <c r="J45" s="73" t="s">
        <v>5369</v>
      </c>
      <c r="K45" s="65"/>
      <c r="L45" s="72"/>
      <c r="M45" s="73"/>
    </row>
    <row r="46" spans="1:13" ht="25.5">
      <c r="A46" s="94"/>
      <c r="B46" s="92" t="s">
        <v>274</v>
      </c>
      <c r="C46" s="93">
        <v>2</v>
      </c>
      <c r="D46" s="65"/>
      <c r="E46" s="94"/>
      <c r="F46" s="92" t="s">
        <v>274</v>
      </c>
      <c r="G46" s="93">
        <v>1</v>
      </c>
      <c r="H46" s="65"/>
      <c r="I46" s="72" t="s">
        <v>5387</v>
      </c>
      <c r="J46" s="73">
        <f t="shared" si="3"/>
        <v>2</v>
      </c>
      <c r="K46" s="65"/>
      <c r="L46" s="72"/>
      <c r="M46" s="73"/>
    </row>
    <row r="47" spans="1:13" ht="38.25">
      <c r="A47" s="94"/>
      <c r="B47" s="92" t="s">
        <v>275</v>
      </c>
      <c r="C47" s="93">
        <v>23</v>
      </c>
      <c r="D47" s="65"/>
      <c r="E47" s="94"/>
      <c r="F47" s="92" t="s">
        <v>275</v>
      </c>
      <c r="G47" s="93">
        <v>2</v>
      </c>
      <c r="H47" s="65"/>
      <c r="I47" s="72" t="s">
        <v>5388</v>
      </c>
      <c r="J47" s="73">
        <f t="shared" si="3"/>
        <v>11.5</v>
      </c>
      <c r="K47" s="65"/>
      <c r="L47" s="72"/>
      <c r="M47" s="73"/>
    </row>
    <row r="48" spans="1:13" ht="25.5">
      <c r="A48" s="94"/>
      <c r="B48" s="92" t="s">
        <v>276</v>
      </c>
      <c r="C48" s="93">
        <v>5</v>
      </c>
      <c r="D48" s="65"/>
      <c r="E48" s="94"/>
      <c r="F48" s="92" t="s">
        <v>276</v>
      </c>
      <c r="G48" s="93">
        <v>6</v>
      </c>
      <c r="H48" s="65"/>
      <c r="I48" s="72"/>
      <c r="J48" s="73"/>
      <c r="K48" s="65"/>
      <c r="L48" s="72" t="s">
        <v>5389</v>
      </c>
      <c r="M48" s="73">
        <f t="shared" ref="M45:M50" si="6">G48/C48</f>
        <v>1.2</v>
      </c>
    </row>
    <row r="49" spans="1:13">
      <c r="A49" s="94"/>
      <c r="B49" s="92" t="s">
        <v>277</v>
      </c>
      <c r="C49" s="93">
        <v>0</v>
      </c>
      <c r="D49" s="65"/>
      <c r="E49" s="94"/>
      <c r="F49" s="92" t="s">
        <v>277</v>
      </c>
      <c r="G49" s="93">
        <v>11</v>
      </c>
      <c r="H49" s="65"/>
      <c r="I49" s="76"/>
      <c r="J49" s="73"/>
      <c r="K49" s="65"/>
      <c r="L49" s="72" t="s">
        <v>5390</v>
      </c>
      <c r="M49" s="73" t="s">
        <v>5369</v>
      </c>
    </row>
    <row r="50" spans="1:13">
      <c r="A50" s="94"/>
      <c r="B50" s="92" t="s">
        <v>278</v>
      </c>
      <c r="C50" s="93">
        <v>0</v>
      </c>
      <c r="D50" s="65"/>
      <c r="E50" s="94"/>
      <c r="F50" s="92" t="s">
        <v>278</v>
      </c>
      <c r="G50" s="93">
        <v>2</v>
      </c>
      <c r="H50" s="65"/>
      <c r="I50" s="76"/>
      <c r="J50" s="73"/>
      <c r="K50" s="65"/>
      <c r="L50" s="72" t="s">
        <v>5391</v>
      </c>
      <c r="M50" s="73" t="s">
        <v>5369</v>
      </c>
    </row>
    <row r="51" spans="1:13">
      <c r="A51" s="94"/>
      <c r="B51" s="92" t="s">
        <v>279</v>
      </c>
      <c r="C51" s="93">
        <v>4</v>
      </c>
      <c r="D51" s="65"/>
      <c r="E51" s="94"/>
      <c r="F51" s="92" t="s">
        <v>279</v>
      </c>
      <c r="G51" s="93">
        <v>14</v>
      </c>
      <c r="H51" s="65"/>
      <c r="I51" s="72"/>
      <c r="J51" s="73"/>
      <c r="K51" s="65"/>
      <c r="L51" s="76" t="s">
        <v>5392</v>
      </c>
      <c r="M51" s="73">
        <f t="shared" ref="M48:M60" si="7">G51/C51</f>
        <v>3.5</v>
      </c>
    </row>
    <row r="52" spans="1:13">
      <c r="A52" s="95"/>
      <c r="B52" s="92" t="s">
        <v>265</v>
      </c>
      <c r="C52" s="93">
        <v>0</v>
      </c>
      <c r="D52" s="65"/>
      <c r="E52" s="95"/>
      <c r="F52" s="92" t="s">
        <v>265</v>
      </c>
      <c r="G52" s="93">
        <v>8</v>
      </c>
      <c r="H52" s="65"/>
      <c r="I52" s="72"/>
      <c r="J52" s="73"/>
      <c r="K52" s="65"/>
      <c r="L52" s="76"/>
      <c r="M52" s="73"/>
    </row>
    <row r="53" spans="1:13">
      <c r="A53" s="91" t="s">
        <v>283</v>
      </c>
      <c r="B53" s="92" t="s">
        <v>273</v>
      </c>
      <c r="C53" s="93">
        <v>2</v>
      </c>
      <c r="D53" s="65"/>
      <c r="E53" s="91" t="s">
        <v>283</v>
      </c>
      <c r="F53" s="92" t="s">
        <v>273</v>
      </c>
      <c r="G53" s="93">
        <v>1</v>
      </c>
      <c r="H53" s="65"/>
      <c r="I53" s="72" t="s">
        <v>5393</v>
      </c>
      <c r="J53" s="73">
        <f t="shared" si="3"/>
        <v>2</v>
      </c>
      <c r="K53" s="65"/>
      <c r="L53" s="72"/>
      <c r="M53" s="73"/>
    </row>
    <row r="54" spans="1:13" ht="25.5">
      <c r="A54" s="94"/>
      <c r="B54" s="92" t="s">
        <v>274</v>
      </c>
      <c r="C54" s="93">
        <v>4</v>
      </c>
      <c r="D54" s="65"/>
      <c r="E54" s="94"/>
      <c r="F54" s="92" t="s">
        <v>274</v>
      </c>
      <c r="G54" s="93">
        <v>2</v>
      </c>
      <c r="H54" s="65"/>
      <c r="I54" s="72" t="s">
        <v>5394</v>
      </c>
      <c r="J54" s="73">
        <f t="shared" si="3"/>
        <v>2</v>
      </c>
      <c r="K54" s="65"/>
      <c r="L54" s="72"/>
      <c r="M54" s="73"/>
    </row>
    <row r="55" spans="1:13" ht="38.25">
      <c r="A55" s="94"/>
      <c r="B55" s="92" t="s">
        <v>275</v>
      </c>
      <c r="C55" s="93">
        <v>23</v>
      </c>
      <c r="D55" s="65"/>
      <c r="E55" s="94"/>
      <c r="F55" s="92" t="s">
        <v>275</v>
      </c>
      <c r="G55" s="93">
        <v>4</v>
      </c>
      <c r="H55" s="65"/>
      <c r="I55" s="72" t="s">
        <v>5395</v>
      </c>
      <c r="J55" s="73">
        <f t="shared" si="3"/>
        <v>5.75</v>
      </c>
      <c r="K55" s="65"/>
      <c r="L55" s="72"/>
      <c r="M55" s="73"/>
    </row>
    <row r="56" spans="1:13" ht="25.5">
      <c r="A56" s="94"/>
      <c r="B56" s="92" t="s">
        <v>276</v>
      </c>
      <c r="C56" s="93">
        <v>6</v>
      </c>
      <c r="D56" s="65"/>
      <c r="E56" s="94"/>
      <c r="F56" s="92" t="s">
        <v>276</v>
      </c>
      <c r="G56" s="93">
        <v>5</v>
      </c>
      <c r="H56" s="65"/>
      <c r="I56" s="76" t="s">
        <v>5404</v>
      </c>
      <c r="J56" s="73">
        <f t="shared" si="3"/>
        <v>1.2</v>
      </c>
      <c r="K56" s="65"/>
      <c r="L56" s="72"/>
      <c r="M56" s="73"/>
    </row>
    <row r="57" spans="1:13">
      <c r="A57" s="94"/>
      <c r="B57" s="92" t="s">
        <v>277</v>
      </c>
      <c r="C57" s="93">
        <v>0</v>
      </c>
      <c r="D57" s="65"/>
      <c r="E57" s="94"/>
      <c r="F57" s="92" t="s">
        <v>277</v>
      </c>
      <c r="G57" s="93">
        <v>3</v>
      </c>
      <c r="H57" s="65"/>
      <c r="I57" s="76"/>
      <c r="J57" s="73"/>
      <c r="K57" s="65"/>
      <c r="L57" s="72" t="s">
        <v>5396</v>
      </c>
      <c r="M57" s="73" t="s">
        <v>5369</v>
      </c>
    </row>
    <row r="58" spans="1:13">
      <c r="A58" s="94"/>
      <c r="B58" s="92" t="s">
        <v>278</v>
      </c>
      <c r="C58" s="93">
        <v>0</v>
      </c>
      <c r="D58" s="65"/>
      <c r="E58" s="94"/>
      <c r="F58" s="92" t="s">
        <v>278</v>
      </c>
      <c r="G58" s="93">
        <v>9</v>
      </c>
      <c r="H58" s="65"/>
      <c r="I58" s="72"/>
      <c r="J58" s="73"/>
      <c r="K58" s="65"/>
      <c r="L58" s="72" t="s">
        <v>5397</v>
      </c>
      <c r="M58" s="73" t="s">
        <v>5369</v>
      </c>
    </row>
    <row r="59" spans="1:13">
      <c r="A59" s="94"/>
      <c r="B59" s="92" t="s">
        <v>279</v>
      </c>
      <c r="C59" s="93">
        <v>8</v>
      </c>
      <c r="D59" s="65"/>
      <c r="E59" s="94"/>
      <c r="F59" s="92" t="s">
        <v>279</v>
      </c>
      <c r="G59" s="93">
        <v>11</v>
      </c>
      <c r="H59" s="65"/>
      <c r="I59" s="72"/>
      <c r="J59" s="73"/>
      <c r="K59" s="65"/>
      <c r="L59" s="72" t="s">
        <v>5398</v>
      </c>
      <c r="M59" s="73">
        <f t="shared" si="7"/>
        <v>1.375</v>
      </c>
    </row>
    <row r="60" spans="1:13">
      <c r="A60" s="95"/>
      <c r="B60" s="92" t="s">
        <v>265</v>
      </c>
      <c r="C60" s="93">
        <v>0</v>
      </c>
      <c r="D60" s="65"/>
      <c r="E60" s="95"/>
      <c r="F60" s="92" t="s">
        <v>265</v>
      </c>
      <c r="G60" s="93">
        <v>5</v>
      </c>
      <c r="H60" s="65"/>
      <c r="I60" s="96"/>
      <c r="J60" s="97"/>
      <c r="K60" s="65"/>
      <c r="L60" s="96"/>
      <c r="M60" s="97"/>
    </row>
  </sheetData>
  <mergeCells count="22">
    <mergeCell ref="A45:A52"/>
    <mergeCell ref="E45:E52"/>
    <mergeCell ref="A53:A60"/>
    <mergeCell ref="E53:E60"/>
    <mergeCell ref="A25:A30"/>
    <mergeCell ref="E25:E30"/>
    <mergeCell ref="A32:B32"/>
    <mergeCell ref="A33:B33"/>
    <mergeCell ref="A35:B35"/>
    <mergeCell ref="E35:F35"/>
    <mergeCell ref="A7:B7"/>
    <mergeCell ref="E7:F7"/>
    <mergeCell ref="A11:B11"/>
    <mergeCell ref="E11:F11"/>
    <mergeCell ref="A19:A24"/>
    <mergeCell ref="E19:E24"/>
    <mergeCell ref="A1:B1"/>
    <mergeCell ref="E1:G1"/>
    <mergeCell ref="I1:J1"/>
    <mergeCell ref="L1:M1"/>
    <mergeCell ref="E3:G3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CONSEIL REGIONAL 2010</vt:lpstr>
      <vt:lpstr>AQUITAINE 2014</vt:lpstr>
      <vt:lpstr>RESSEMBLANCE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Jade Lemaire</dc:creator>
  <cp:lastModifiedBy>Jade Lemaire</cp:lastModifiedBy>
  <dcterms:created xsi:type="dcterms:W3CDTF">2014-05-22T08:26:52Z</dcterms:created>
  <dcterms:modified xsi:type="dcterms:W3CDTF">2014-05-22T10:20:50Z</dcterms:modified>
</cp:coreProperties>
</file>